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W:\Highway\LocalSystems\Secondary Roads\TIME-21 Funds\FY2026\"/>
    </mc:Choice>
  </mc:AlternateContent>
  <xr:revisionPtr revIDLastSave="0" documentId="13_ncr:1_{8E4AD188-1A89-41BF-857C-39CBE6D5DB33}" xr6:coauthVersionLast="47" xr6:coauthVersionMax="47" xr10:uidLastSave="{00000000-0000-0000-0000-000000000000}"/>
  <bookViews>
    <workbookView xWindow="1650" yWindow="285" windowWidth="25440" windowHeight="14940" tabRatio="855" xr2:uid="{7BA47971-C5A2-4F9C-91B8-850C4E0CD76D}"/>
  </bookViews>
  <sheets>
    <sheet name="Totals" sheetId="6" r:id="rId1"/>
    <sheet name="I3 Doc" sheetId="7" r:id="rId2"/>
    <sheet name="Sept" sheetId="9" r:id="rId3"/>
    <sheet name="Sept-Oct Correction" sheetId="24" r:id="rId4"/>
    <sheet name="Oct" sheetId="20" r:id="rId5"/>
    <sheet name="Nov" sheetId="19" r:id="rId6"/>
    <sheet name="Dec" sheetId="18" r:id="rId7"/>
    <sheet name="Jan" sheetId="17" r:id="rId8"/>
    <sheet name="Feb" sheetId="16" r:id="rId9"/>
    <sheet name="Mar" sheetId="15" r:id="rId10"/>
    <sheet name="Apr" sheetId="14" r:id="rId11"/>
    <sheet name="May" sheetId="13" r:id="rId12"/>
    <sheet name="June" sheetId="12" r:id="rId13"/>
    <sheet name="July" sheetId="11" r:id="rId14"/>
    <sheet name="Aug" sheetId="21" r:id="rId15"/>
    <sheet name="Sheet2" sheetId="23" r:id="rId16"/>
  </sheets>
  <definedNames>
    <definedName name="_xlnm.Print_Area" localSheetId="1">'I3 Doc'!$A$1:$H$25</definedName>
    <definedName name="_xlnm.Print_Area" localSheetId="2">Sept!$A$1:$S$41</definedName>
    <definedName name="_xlnm.Print_Area" localSheetId="15">Sheet2!$B$5:$B$556</definedName>
    <definedName name="_xlnm.Print_Area" localSheetId="0">Totals!$A$1:$I$36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7" l="1"/>
  <c r="B22" i="7"/>
  <c r="B7" i="7"/>
  <c r="F12" i="7"/>
  <c r="F24" i="6"/>
  <c r="F20" i="6"/>
  <c r="F18" i="6"/>
  <c r="F12" i="6"/>
  <c r="T1060" i="24" l="1"/>
  <c r="T1059" i="24"/>
  <c r="T1058" i="24"/>
  <c r="T1057" i="24"/>
  <c r="T1056" i="24"/>
  <c r="T1055" i="24"/>
  <c r="T1054" i="24"/>
  <c r="T1053" i="24"/>
  <c r="T1052" i="24"/>
  <c r="T1051" i="24"/>
  <c r="T1050" i="24"/>
  <c r="T1049" i="24"/>
  <c r="T1048" i="24"/>
  <c r="T1047" i="24"/>
  <c r="T1046" i="24"/>
  <c r="T1045" i="24"/>
  <c r="T1044" i="24"/>
  <c r="T1043" i="24"/>
  <c r="T1042" i="24"/>
  <c r="T1041" i="24"/>
  <c r="T1040" i="24"/>
  <c r="T1039" i="24"/>
  <c r="T1038" i="24"/>
  <c r="T1037" i="24"/>
  <c r="T1036" i="24"/>
  <c r="T1035" i="24"/>
  <c r="T1034" i="24"/>
  <c r="T1033" i="24"/>
  <c r="T1032" i="24"/>
  <c r="T1031" i="24"/>
  <c r="T1030" i="24"/>
  <c r="T1029" i="24"/>
  <c r="T1028" i="24"/>
  <c r="T1027" i="24"/>
  <c r="T1026" i="24"/>
  <c r="T1025" i="24"/>
  <c r="T1024" i="24"/>
  <c r="T1023" i="24"/>
  <c r="T1022" i="24"/>
  <c r="T1021" i="24"/>
  <c r="T1020" i="24"/>
  <c r="T1019" i="24"/>
  <c r="T1018" i="24"/>
  <c r="T1017" i="24"/>
  <c r="T1016" i="24"/>
  <c r="T1015" i="24"/>
  <c r="T1014" i="24"/>
  <c r="T1013" i="24"/>
  <c r="T1012" i="24"/>
  <c r="T1011" i="24"/>
  <c r="T1010" i="24"/>
  <c r="T1009" i="24"/>
  <c r="T1008" i="24"/>
  <c r="T1007" i="24"/>
  <c r="T1006" i="24"/>
  <c r="T1005" i="24"/>
  <c r="T1004" i="24"/>
  <c r="T1003" i="24"/>
  <c r="T1002" i="24"/>
  <c r="T1001" i="24"/>
  <c r="T1000" i="24"/>
  <c r="T999" i="24"/>
  <c r="T998" i="24"/>
  <c r="T997" i="24"/>
  <c r="T996" i="24"/>
  <c r="T995" i="24"/>
  <c r="T994" i="24"/>
  <c r="T993" i="24"/>
  <c r="T992" i="24"/>
  <c r="T991" i="24"/>
  <c r="T990" i="24"/>
  <c r="T989" i="24"/>
  <c r="T988" i="24"/>
  <c r="T987" i="24"/>
  <c r="T986" i="24"/>
  <c r="T985" i="24"/>
  <c r="T984" i="24"/>
  <c r="T983" i="24"/>
  <c r="T982" i="24"/>
  <c r="T981" i="24"/>
  <c r="T980" i="24"/>
  <c r="T979" i="24"/>
  <c r="T978" i="24"/>
  <c r="T977" i="24"/>
  <c r="T976" i="24"/>
  <c r="T975" i="24"/>
  <c r="T974" i="24"/>
  <c r="T973" i="24"/>
  <c r="T972" i="24"/>
  <c r="T971" i="24"/>
  <c r="T970" i="24"/>
  <c r="T969" i="24"/>
  <c r="T968" i="24"/>
  <c r="T967" i="24"/>
  <c r="T966" i="24"/>
  <c r="T965" i="24"/>
  <c r="T964" i="24"/>
  <c r="T963" i="24"/>
  <c r="T962" i="24"/>
  <c r="T797" i="24"/>
  <c r="F116" i="24"/>
  <c r="C116" i="24"/>
  <c r="K115" i="24"/>
  <c r="G115" i="24"/>
  <c r="D115" i="24"/>
  <c r="K114" i="24"/>
  <c r="G114" i="24"/>
  <c r="D114" i="24"/>
  <c r="K113" i="24"/>
  <c r="G113" i="24"/>
  <c r="H113" i="24"/>
  <c r="M113" i="24"/>
  <c r="D113" i="24"/>
  <c r="K112" i="24"/>
  <c r="G112" i="24"/>
  <c r="H112" i="24"/>
  <c r="D112" i="24"/>
  <c r="K111" i="24"/>
  <c r="G111" i="24"/>
  <c r="D111" i="24"/>
  <c r="K110" i="24"/>
  <c r="G110" i="24"/>
  <c r="D110" i="24"/>
  <c r="K109" i="24"/>
  <c r="G109" i="24"/>
  <c r="D109" i="24"/>
  <c r="K108" i="24"/>
  <c r="G108" i="24"/>
  <c r="H108" i="24"/>
  <c r="M108" i="24"/>
  <c r="D108" i="24"/>
  <c r="K107" i="24"/>
  <c r="G107" i="24"/>
  <c r="H107" i="24"/>
  <c r="M107" i="24"/>
  <c r="D107" i="24"/>
  <c r="K106" i="24"/>
  <c r="G106" i="24"/>
  <c r="D106" i="24"/>
  <c r="K105" i="24"/>
  <c r="G105" i="24"/>
  <c r="H105" i="24"/>
  <c r="M105" i="24"/>
  <c r="D105" i="24"/>
  <c r="K104" i="24"/>
  <c r="G104" i="24"/>
  <c r="D104" i="24"/>
  <c r="K103" i="24"/>
  <c r="M103" i="24"/>
  <c r="G103" i="24"/>
  <c r="H103" i="24"/>
  <c r="D103" i="24"/>
  <c r="K102" i="24"/>
  <c r="G102" i="24"/>
  <c r="D102" i="24"/>
  <c r="K101" i="24"/>
  <c r="G101" i="24"/>
  <c r="H101" i="24"/>
  <c r="D101" i="24"/>
  <c r="K100" i="24"/>
  <c r="G100" i="24"/>
  <c r="D100" i="24"/>
  <c r="K99" i="24"/>
  <c r="G99" i="24"/>
  <c r="D99" i="24"/>
  <c r="K98" i="24"/>
  <c r="G98" i="24"/>
  <c r="D98" i="24"/>
  <c r="K97" i="24"/>
  <c r="G97" i="24"/>
  <c r="H97" i="24"/>
  <c r="D97" i="24"/>
  <c r="K96" i="24"/>
  <c r="G96" i="24"/>
  <c r="H96" i="24"/>
  <c r="M96" i="24"/>
  <c r="D96" i="24"/>
  <c r="K95" i="24"/>
  <c r="G95" i="24"/>
  <c r="D95" i="24"/>
  <c r="K94" i="24"/>
  <c r="G94" i="24"/>
  <c r="H94" i="24"/>
  <c r="M94" i="24"/>
  <c r="D94" i="24"/>
  <c r="K93" i="24"/>
  <c r="G93" i="24"/>
  <c r="D93" i="24"/>
  <c r="K92" i="24"/>
  <c r="G92" i="24"/>
  <c r="D92" i="24"/>
  <c r="K91" i="24"/>
  <c r="G91" i="24"/>
  <c r="D91" i="24"/>
  <c r="K90" i="24"/>
  <c r="G90" i="24"/>
  <c r="H90" i="24"/>
  <c r="M90" i="24"/>
  <c r="D90" i="24"/>
  <c r="K89" i="24"/>
  <c r="G89" i="24"/>
  <c r="H89" i="24"/>
  <c r="D89" i="24"/>
  <c r="K88" i="24"/>
  <c r="G88" i="24"/>
  <c r="H88" i="24"/>
  <c r="D88" i="24"/>
  <c r="K87" i="24"/>
  <c r="G87" i="24"/>
  <c r="D87" i="24"/>
  <c r="K86" i="24"/>
  <c r="G86" i="24"/>
  <c r="D86" i="24"/>
  <c r="K85" i="24"/>
  <c r="G85" i="24"/>
  <c r="D85" i="24"/>
  <c r="K84" i="24"/>
  <c r="G84" i="24"/>
  <c r="H84" i="24"/>
  <c r="M84" i="24"/>
  <c r="D84" i="24"/>
  <c r="K83" i="24"/>
  <c r="G83" i="24"/>
  <c r="H83" i="24"/>
  <c r="M83" i="24"/>
  <c r="D83" i="24"/>
  <c r="K82" i="24"/>
  <c r="G82" i="24"/>
  <c r="D82" i="24"/>
  <c r="K81" i="24"/>
  <c r="G81" i="24"/>
  <c r="H81" i="24"/>
  <c r="M81" i="24"/>
  <c r="D81" i="24"/>
  <c r="K80" i="24"/>
  <c r="G80" i="24"/>
  <c r="H80" i="24"/>
  <c r="M80" i="24"/>
  <c r="D80" i="24"/>
  <c r="K79" i="24"/>
  <c r="M79" i="24"/>
  <c r="G79" i="24"/>
  <c r="H79" i="24"/>
  <c r="D79" i="24"/>
  <c r="K78" i="24"/>
  <c r="G78" i="24"/>
  <c r="D78" i="24"/>
  <c r="K77" i="24"/>
  <c r="G77" i="24"/>
  <c r="H77" i="24"/>
  <c r="D77" i="24"/>
  <c r="K76" i="24"/>
  <c r="G76" i="24"/>
  <c r="H76" i="24"/>
  <c r="D76" i="24"/>
  <c r="K75" i="24"/>
  <c r="G75" i="24"/>
  <c r="D75" i="24"/>
  <c r="K74" i="24"/>
  <c r="G74" i="24"/>
  <c r="D74" i="24"/>
  <c r="K73" i="24"/>
  <c r="G73" i="24"/>
  <c r="H73" i="24"/>
  <c r="D73" i="24"/>
  <c r="K72" i="24"/>
  <c r="G72" i="24"/>
  <c r="H72" i="24"/>
  <c r="M72" i="24"/>
  <c r="D72" i="24"/>
  <c r="K71" i="24"/>
  <c r="G71" i="24"/>
  <c r="D71" i="24"/>
  <c r="K70" i="24"/>
  <c r="G70" i="24"/>
  <c r="H70" i="24"/>
  <c r="M70" i="24"/>
  <c r="D70" i="24"/>
  <c r="K69" i="24"/>
  <c r="G69" i="24"/>
  <c r="H69" i="24"/>
  <c r="M69" i="24"/>
  <c r="D69" i="24"/>
  <c r="K68" i="24"/>
  <c r="G68" i="24"/>
  <c r="D68" i="24"/>
  <c r="K67" i="24"/>
  <c r="G67" i="24"/>
  <c r="D67" i="24"/>
  <c r="K66" i="24"/>
  <c r="G66" i="24"/>
  <c r="H66" i="24"/>
  <c r="M66" i="24"/>
  <c r="D66" i="24"/>
  <c r="K65" i="24"/>
  <c r="H65" i="24"/>
  <c r="G65" i="24"/>
  <c r="D65" i="24"/>
  <c r="K64" i="24"/>
  <c r="G64" i="24"/>
  <c r="H64" i="24"/>
  <c r="D64" i="24"/>
  <c r="K63" i="24"/>
  <c r="G63" i="24"/>
  <c r="D63" i="24"/>
  <c r="K62" i="24"/>
  <c r="G62" i="24"/>
  <c r="D62" i="24"/>
  <c r="K61" i="24"/>
  <c r="G61" i="24"/>
  <c r="D61" i="24"/>
  <c r="K60" i="24"/>
  <c r="G60" i="24"/>
  <c r="H60" i="24"/>
  <c r="M60" i="24"/>
  <c r="D60" i="24"/>
  <c r="K59" i="24"/>
  <c r="G59" i="24"/>
  <c r="H59" i="24"/>
  <c r="M59" i="24"/>
  <c r="D59" i="24"/>
  <c r="K58" i="24"/>
  <c r="G58" i="24"/>
  <c r="H58" i="24"/>
  <c r="M58" i="24"/>
  <c r="D58" i="24"/>
  <c r="K57" i="24"/>
  <c r="G57" i="24"/>
  <c r="H57" i="24"/>
  <c r="M57" i="24"/>
  <c r="D57" i="24"/>
  <c r="K56" i="24"/>
  <c r="G56" i="24"/>
  <c r="D56" i="24"/>
  <c r="K55" i="24"/>
  <c r="M55" i="24"/>
  <c r="G55" i="24"/>
  <c r="H55" i="24"/>
  <c r="D55" i="24"/>
  <c r="K54" i="24"/>
  <c r="G54" i="24"/>
  <c r="H54" i="24"/>
  <c r="D54" i="24"/>
  <c r="K53" i="24"/>
  <c r="G53" i="24"/>
  <c r="H53" i="24"/>
  <c r="D53" i="24"/>
  <c r="K52" i="24"/>
  <c r="G52" i="24"/>
  <c r="D52" i="24"/>
  <c r="K51" i="24"/>
  <c r="G51" i="24"/>
  <c r="D51" i="24"/>
  <c r="K50" i="24"/>
  <c r="G50" i="24"/>
  <c r="H50" i="24"/>
  <c r="D50" i="24"/>
  <c r="K49" i="24"/>
  <c r="G49" i="24"/>
  <c r="H49" i="24"/>
  <c r="D49" i="24"/>
  <c r="K48" i="24"/>
  <c r="G48" i="24"/>
  <c r="H48" i="24"/>
  <c r="M48" i="24"/>
  <c r="D48" i="24"/>
  <c r="K47" i="24"/>
  <c r="G47" i="24"/>
  <c r="H47" i="24"/>
  <c r="M47" i="24"/>
  <c r="D47" i="24"/>
  <c r="K46" i="24"/>
  <c r="G46" i="24"/>
  <c r="H46" i="24"/>
  <c r="M46" i="24"/>
  <c r="D46" i="24"/>
  <c r="K45" i="24"/>
  <c r="G45" i="24"/>
  <c r="D45" i="24"/>
  <c r="K44" i="24"/>
  <c r="G44" i="24"/>
  <c r="D44" i="24"/>
  <c r="K43" i="24"/>
  <c r="G43" i="24"/>
  <c r="H43" i="24"/>
  <c r="M43" i="24"/>
  <c r="D43" i="24"/>
  <c r="K42" i="24"/>
  <c r="G42" i="24"/>
  <c r="H42" i="24"/>
  <c r="M42" i="24"/>
  <c r="D42" i="24"/>
  <c r="K41" i="24"/>
  <c r="G41" i="24"/>
  <c r="H41" i="24"/>
  <c r="D41" i="24"/>
  <c r="K40" i="24"/>
  <c r="G40" i="24"/>
  <c r="H40" i="24"/>
  <c r="D40" i="24"/>
  <c r="K39" i="24"/>
  <c r="G39" i="24"/>
  <c r="D39" i="24"/>
  <c r="K38" i="24"/>
  <c r="G38" i="24"/>
  <c r="D38" i="24"/>
  <c r="K37" i="24"/>
  <c r="G37" i="24"/>
  <c r="D37" i="24"/>
  <c r="K36" i="24"/>
  <c r="G36" i="24"/>
  <c r="H36" i="24"/>
  <c r="M36" i="24"/>
  <c r="D36" i="24"/>
  <c r="K35" i="24"/>
  <c r="G35" i="24"/>
  <c r="H35" i="24"/>
  <c r="M35" i="24"/>
  <c r="D35" i="24"/>
  <c r="K34" i="24"/>
  <c r="G34" i="24"/>
  <c r="D34" i="24"/>
  <c r="K33" i="24"/>
  <c r="G33" i="24"/>
  <c r="H33" i="24"/>
  <c r="M33" i="24"/>
  <c r="D33" i="24"/>
  <c r="K32" i="24"/>
  <c r="G32" i="24"/>
  <c r="H32" i="24"/>
  <c r="M32" i="24"/>
  <c r="D32" i="24"/>
  <c r="K31" i="24"/>
  <c r="M31" i="24"/>
  <c r="G31" i="24"/>
  <c r="H31" i="24"/>
  <c r="D31" i="24"/>
  <c r="K30" i="24"/>
  <c r="G30" i="24"/>
  <c r="D30" i="24"/>
  <c r="K29" i="24"/>
  <c r="G29" i="24"/>
  <c r="H29" i="24"/>
  <c r="D29" i="24"/>
  <c r="K28" i="24"/>
  <c r="G28" i="24"/>
  <c r="H28" i="24"/>
  <c r="D28" i="24"/>
  <c r="K27" i="24"/>
  <c r="G27" i="24"/>
  <c r="D27" i="24"/>
  <c r="K26" i="24"/>
  <c r="G26" i="24"/>
  <c r="D26" i="24"/>
  <c r="K25" i="24"/>
  <c r="G25" i="24"/>
  <c r="H25" i="24"/>
  <c r="D25" i="24"/>
  <c r="K24" i="24"/>
  <c r="G24" i="24"/>
  <c r="H24" i="24"/>
  <c r="M24" i="24"/>
  <c r="D24" i="24"/>
  <c r="K23" i="24"/>
  <c r="G23" i="24"/>
  <c r="D23" i="24"/>
  <c r="K22" i="24"/>
  <c r="G22" i="24"/>
  <c r="H22" i="24"/>
  <c r="M22" i="24"/>
  <c r="D22" i="24"/>
  <c r="K21" i="24"/>
  <c r="G21" i="24"/>
  <c r="H21" i="24"/>
  <c r="M21" i="24"/>
  <c r="D21" i="24"/>
  <c r="K20" i="24"/>
  <c r="G20" i="24"/>
  <c r="D20" i="24"/>
  <c r="K19" i="24"/>
  <c r="G19" i="24"/>
  <c r="D19" i="24"/>
  <c r="K18" i="24"/>
  <c r="G18" i="24"/>
  <c r="H18" i="24"/>
  <c r="M18" i="24"/>
  <c r="D18" i="24"/>
  <c r="K17" i="24"/>
  <c r="H17" i="24"/>
  <c r="G17" i="24"/>
  <c r="D17" i="24"/>
  <c r="N951" i="20"/>
  <c r="J952" i="20"/>
  <c r="D7" i="9"/>
  <c r="Q929" i="11"/>
  <c r="Q993" i="11"/>
  <c r="Q929" i="21"/>
  <c r="Q929" i="9"/>
  <c r="I929" i="9"/>
  <c r="J929" i="9"/>
  <c r="I929" i="21"/>
  <c r="J929" i="21"/>
  <c r="Q923" i="11"/>
  <c r="Q923" i="21"/>
  <c r="Q975" i="21"/>
  <c r="Q923" i="9"/>
  <c r="Q906" i="11"/>
  <c r="Q906" i="21"/>
  <c r="I906" i="21"/>
  <c r="J906" i="21"/>
  <c r="Q906" i="9"/>
  <c r="I906" i="9"/>
  <c r="J906" i="9"/>
  <c r="Q783" i="11"/>
  <c r="Q1039" i="11"/>
  <c r="Q783" i="21"/>
  <c r="Q1039" i="21"/>
  <c r="Q783" i="9"/>
  <c r="N206" i="11"/>
  <c r="I206" i="11"/>
  <c r="J206" i="11"/>
  <c r="N206" i="21"/>
  <c r="I206" i="21"/>
  <c r="J206" i="21"/>
  <c r="N206" i="9"/>
  <c r="N1048" i="9"/>
  <c r="Q204" i="11"/>
  <c r="Q1042" i="11"/>
  <c r="Q204" i="21"/>
  <c r="Q204" i="9"/>
  <c r="Q1042" i="9"/>
  <c r="Q175" i="11"/>
  <c r="Q175" i="21"/>
  <c r="Q979" i="21"/>
  <c r="Q175" i="9"/>
  <c r="Q979" i="9"/>
  <c r="Q94" i="11"/>
  <c r="Q94" i="21"/>
  <c r="I94" i="21"/>
  <c r="J94" i="21"/>
  <c r="Q94" i="9"/>
  <c r="Q1038" i="9"/>
  <c r="Q91" i="11"/>
  <c r="Q1041" i="11"/>
  <c r="Q91" i="21"/>
  <c r="Q1041" i="21"/>
  <c r="Q91" i="9"/>
  <c r="Q1041" i="9"/>
  <c r="F16" i="6"/>
  <c r="F14" i="6"/>
  <c r="H19" i="7"/>
  <c r="F26" i="6"/>
  <c r="F22" i="6"/>
  <c r="I8" i="20"/>
  <c r="I9" i="20"/>
  <c r="I10" i="20"/>
  <c r="I11" i="20"/>
  <c r="I12" i="20"/>
  <c r="I13" i="20"/>
  <c r="I14" i="20"/>
  <c r="I15" i="20"/>
  <c r="I16" i="20"/>
  <c r="I18" i="20"/>
  <c r="I19" i="20"/>
  <c r="I21" i="20"/>
  <c r="I24" i="20"/>
  <c r="I25" i="20"/>
  <c r="I27" i="20"/>
  <c r="I28" i="20"/>
  <c r="I30" i="20"/>
  <c r="I31" i="20"/>
  <c r="I32" i="20"/>
  <c r="I35" i="20"/>
  <c r="I36" i="20"/>
  <c r="I37" i="20"/>
  <c r="I38" i="20"/>
  <c r="I45" i="20"/>
  <c r="I46" i="20"/>
  <c r="I48" i="20"/>
  <c r="I52" i="20"/>
  <c r="I53" i="20"/>
  <c r="I54" i="20"/>
  <c r="I55" i="20"/>
  <c r="I56" i="20"/>
  <c r="I58" i="20"/>
  <c r="I60" i="20"/>
  <c r="I64" i="20"/>
  <c r="I67" i="20"/>
  <c r="I70" i="20"/>
  <c r="I71" i="20"/>
  <c r="I74" i="20"/>
  <c r="I77" i="20"/>
  <c r="I78" i="20"/>
  <c r="I79" i="20"/>
  <c r="I80" i="20"/>
  <c r="I82" i="20"/>
  <c r="I85" i="20"/>
  <c r="I86" i="20"/>
  <c r="I90" i="20"/>
  <c r="I95" i="20"/>
  <c r="I96" i="20"/>
  <c r="I99" i="20"/>
  <c r="I100" i="20"/>
  <c r="I103" i="20"/>
  <c r="I110" i="20"/>
  <c r="I112" i="20"/>
  <c r="I114" i="20"/>
  <c r="I115" i="20"/>
  <c r="I118" i="20"/>
  <c r="I119" i="20"/>
  <c r="I120" i="20"/>
  <c r="I125" i="20"/>
  <c r="I127" i="20"/>
  <c r="I128" i="20"/>
  <c r="I131" i="20"/>
  <c r="I133" i="20"/>
  <c r="I134" i="20"/>
  <c r="I135" i="20"/>
  <c r="I136" i="20"/>
  <c r="I140" i="20"/>
  <c r="I141" i="20"/>
  <c r="I142" i="20"/>
  <c r="I143" i="20"/>
  <c r="I144" i="20"/>
  <c r="I146" i="20"/>
  <c r="I147" i="20"/>
  <c r="I149" i="20"/>
  <c r="I152" i="20"/>
  <c r="I158" i="20"/>
  <c r="I159" i="20"/>
  <c r="I160" i="20"/>
  <c r="I161" i="20"/>
  <c r="I163" i="20"/>
  <c r="I167" i="20"/>
  <c r="I168" i="20"/>
  <c r="I169" i="20"/>
  <c r="I170" i="20"/>
  <c r="I173" i="20"/>
  <c r="I176" i="20"/>
  <c r="I179" i="20"/>
  <c r="I181" i="20"/>
  <c r="I184" i="20"/>
  <c r="I186" i="20"/>
  <c r="I188" i="20"/>
  <c r="I189" i="20"/>
  <c r="I190" i="20"/>
  <c r="I192" i="20"/>
  <c r="I195" i="20"/>
  <c r="I198" i="20"/>
  <c r="I199" i="20"/>
  <c r="I200" i="20"/>
  <c r="I207" i="20"/>
  <c r="I208" i="20"/>
  <c r="I209" i="20"/>
  <c r="I212" i="20"/>
  <c r="I213" i="20"/>
  <c r="I216" i="20"/>
  <c r="I217" i="20"/>
  <c r="I218" i="20"/>
  <c r="I220" i="20"/>
  <c r="I224" i="20"/>
  <c r="I226" i="20"/>
  <c r="I228" i="20"/>
  <c r="I230" i="20"/>
  <c r="I231" i="20"/>
  <c r="I233" i="20"/>
  <c r="I234" i="20"/>
  <c r="I237" i="20"/>
  <c r="I241" i="20"/>
  <c r="I242" i="20"/>
  <c r="I245" i="20"/>
  <c r="I247" i="20"/>
  <c r="I248" i="20"/>
  <c r="I251" i="20"/>
  <c r="I252" i="20"/>
  <c r="I254" i="20"/>
  <c r="I255" i="20"/>
  <c r="I256" i="20"/>
  <c r="I257" i="20"/>
  <c r="I258" i="20"/>
  <c r="I260" i="20"/>
  <c r="I261" i="20"/>
  <c r="I263" i="20"/>
  <c r="I264" i="20"/>
  <c r="I266" i="20"/>
  <c r="I267" i="20"/>
  <c r="I268" i="20"/>
  <c r="I269" i="20"/>
  <c r="I270" i="20"/>
  <c r="I271" i="20"/>
  <c r="I272" i="20"/>
  <c r="I273" i="20"/>
  <c r="I277" i="20"/>
  <c r="I278" i="20"/>
  <c r="I279" i="20"/>
  <c r="I281" i="20"/>
  <c r="I282" i="20"/>
  <c r="I283" i="20"/>
  <c r="I284" i="20"/>
  <c r="I285" i="20"/>
  <c r="I286" i="20"/>
  <c r="I287" i="20"/>
  <c r="I289" i="20"/>
  <c r="I290" i="20"/>
  <c r="I291" i="20"/>
  <c r="I292" i="20"/>
  <c r="I294" i="20"/>
  <c r="I297" i="20"/>
  <c r="I303" i="20"/>
  <c r="I304" i="20"/>
  <c r="I305" i="20"/>
  <c r="I307" i="20"/>
  <c r="I308" i="20"/>
  <c r="I312" i="20"/>
  <c r="I315" i="20"/>
  <c r="I316" i="20"/>
  <c r="I321" i="20"/>
  <c r="I322" i="20"/>
  <c r="I326" i="20"/>
  <c r="I328" i="20"/>
  <c r="I329" i="20"/>
  <c r="I331" i="20"/>
  <c r="I333" i="20"/>
  <c r="I334" i="20"/>
  <c r="I335" i="20"/>
  <c r="I336" i="20"/>
  <c r="I339" i="20"/>
  <c r="I340" i="20"/>
  <c r="I343" i="20"/>
  <c r="I344" i="20"/>
  <c r="I347" i="20"/>
  <c r="I352" i="20"/>
  <c r="I353" i="20"/>
  <c r="I354" i="20"/>
  <c r="I356" i="20"/>
  <c r="I357" i="20"/>
  <c r="I358" i="20"/>
  <c r="I359" i="20"/>
  <c r="I362" i="20"/>
  <c r="I363" i="20"/>
  <c r="I365" i="20"/>
  <c r="I367" i="20"/>
  <c r="I373" i="20"/>
  <c r="I377" i="20"/>
  <c r="I378" i="20"/>
  <c r="I384" i="20"/>
  <c r="I387" i="20"/>
  <c r="I388" i="20"/>
  <c r="I390" i="20"/>
  <c r="I391" i="20"/>
  <c r="I392" i="20"/>
  <c r="I394" i="20"/>
  <c r="I396" i="20"/>
  <c r="I398" i="20"/>
  <c r="I400" i="20"/>
  <c r="I402" i="20"/>
  <c r="I403" i="20"/>
  <c r="I404" i="20"/>
  <c r="I405" i="20"/>
  <c r="I407" i="20"/>
  <c r="I408" i="20"/>
  <c r="I410" i="20"/>
  <c r="I411" i="20"/>
  <c r="I412" i="20"/>
  <c r="I414" i="20"/>
  <c r="I415" i="20"/>
  <c r="I416" i="20"/>
  <c r="I420" i="20"/>
  <c r="I421" i="20"/>
  <c r="I422" i="20"/>
  <c r="I423" i="20"/>
  <c r="I424" i="20"/>
  <c r="I427" i="20"/>
  <c r="I429" i="20"/>
  <c r="I432" i="20"/>
  <c r="I434" i="20"/>
  <c r="I435" i="20"/>
  <c r="I436" i="20"/>
  <c r="I437" i="20"/>
  <c r="I439" i="20"/>
  <c r="I441" i="20"/>
  <c r="I448" i="20"/>
  <c r="I450" i="20"/>
  <c r="I453" i="20"/>
  <c r="I454" i="20"/>
  <c r="I455" i="20"/>
  <c r="I456" i="20"/>
  <c r="I460" i="20"/>
  <c r="I463" i="20"/>
  <c r="I464" i="20"/>
  <c r="I468" i="20"/>
  <c r="I470" i="20"/>
  <c r="I471" i="20"/>
  <c r="I472" i="20"/>
  <c r="I473" i="20"/>
  <c r="I478" i="20"/>
  <c r="I479" i="20"/>
  <c r="I491" i="20"/>
  <c r="I497" i="20"/>
  <c r="I500" i="20"/>
  <c r="I501" i="20"/>
  <c r="I506" i="20"/>
  <c r="I511" i="20"/>
  <c r="I517" i="20"/>
  <c r="I522" i="20"/>
  <c r="I523" i="20"/>
  <c r="I524" i="20"/>
  <c r="I525" i="20"/>
  <c r="I526" i="20"/>
  <c r="I527" i="20"/>
  <c r="I528" i="20"/>
  <c r="I529" i="20"/>
  <c r="I532" i="20"/>
  <c r="I533" i="20"/>
  <c r="I534" i="20"/>
  <c r="I537" i="20"/>
  <c r="I539" i="20"/>
  <c r="I542" i="20"/>
  <c r="I547" i="20"/>
  <c r="I553" i="20"/>
  <c r="I555" i="20"/>
  <c r="I556" i="20"/>
  <c r="I557" i="20"/>
  <c r="I558" i="20"/>
  <c r="I563" i="20"/>
  <c r="I567" i="20"/>
  <c r="I570" i="20"/>
  <c r="I573" i="20"/>
  <c r="I575" i="20"/>
  <c r="I577" i="20"/>
  <c r="I579" i="20"/>
  <c r="I581" i="20"/>
  <c r="I582" i="20"/>
  <c r="I583" i="20"/>
  <c r="I584" i="20"/>
  <c r="I586" i="20"/>
  <c r="I589" i="20"/>
  <c r="I591" i="20"/>
  <c r="I593" i="20"/>
  <c r="I595" i="20"/>
  <c r="I596" i="20"/>
  <c r="I597" i="20"/>
  <c r="I598" i="20"/>
  <c r="I599" i="20"/>
  <c r="I600" i="20"/>
  <c r="I601" i="20"/>
  <c r="I603" i="20"/>
  <c r="I605" i="20"/>
  <c r="I606" i="20"/>
  <c r="I607" i="20"/>
  <c r="I608" i="20"/>
  <c r="I609" i="20"/>
  <c r="I611" i="20"/>
  <c r="I614" i="20"/>
  <c r="I617" i="20"/>
  <c r="I618" i="20"/>
  <c r="I619" i="20"/>
  <c r="I620" i="20"/>
  <c r="I622" i="20"/>
  <c r="I624" i="20"/>
  <c r="I625" i="20"/>
  <c r="I628" i="20"/>
  <c r="I629" i="20"/>
  <c r="I632" i="20"/>
  <c r="I633" i="20"/>
  <c r="I636" i="20"/>
  <c r="I637" i="20"/>
  <c r="I638" i="20"/>
  <c r="I639" i="20"/>
  <c r="I640" i="20"/>
  <c r="I641" i="20"/>
  <c r="I643" i="20"/>
  <c r="I645" i="20"/>
  <c r="I648" i="20"/>
  <c r="I649" i="20"/>
  <c r="I650" i="20"/>
  <c r="I651" i="20"/>
  <c r="I652" i="20"/>
  <c r="I657" i="20"/>
  <c r="I659" i="20"/>
  <c r="I665" i="20"/>
  <c r="I666" i="20"/>
  <c r="I667" i="20"/>
  <c r="I668" i="20"/>
  <c r="I669" i="20"/>
  <c r="I673" i="20"/>
  <c r="I674" i="20"/>
  <c r="I675" i="20"/>
  <c r="I676" i="20"/>
  <c r="I681" i="20"/>
  <c r="I683" i="20"/>
  <c r="I685" i="20"/>
  <c r="I688" i="20"/>
  <c r="I691" i="20"/>
  <c r="I692" i="20"/>
  <c r="I693" i="20"/>
  <c r="I696" i="20"/>
  <c r="I697" i="20"/>
  <c r="I700" i="20"/>
  <c r="I701" i="20"/>
  <c r="I702" i="20"/>
  <c r="I706" i="20"/>
  <c r="I708" i="20"/>
  <c r="I715" i="20"/>
  <c r="I716" i="20"/>
  <c r="I718" i="20"/>
  <c r="I720" i="20"/>
  <c r="I721" i="20"/>
  <c r="I723" i="20"/>
  <c r="I726" i="20"/>
  <c r="I727" i="20"/>
  <c r="I734" i="20"/>
  <c r="I735" i="20"/>
  <c r="I737" i="20"/>
  <c r="I739" i="20"/>
  <c r="I740" i="20"/>
  <c r="I741" i="20"/>
  <c r="I742" i="20"/>
  <c r="I743" i="20"/>
  <c r="I746" i="20"/>
  <c r="I747" i="20"/>
  <c r="I755" i="20"/>
  <c r="I757" i="20"/>
  <c r="I760" i="20"/>
  <c r="I761" i="20"/>
  <c r="I763" i="20"/>
  <c r="I765" i="20"/>
  <c r="I773" i="20"/>
  <c r="I776" i="20"/>
  <c r="I777" i="20"/>
  <c r="I778" i="20"/>
  <c r="I780" i="20"/>
  <c r="I781" i="20"/>
  <c r="I785" i="20"/>
  <c r="I786" i="20"/>
  <c r="I788" i="20"/>
  <c r="I789" i="20"/>
  <c r="I790" i="20"/>
  <c r="I791" i="20"/>
  <c r="I794" i="20"/>
  <c r="I795" i="20"/>
  <c r="I796" i="20"/>
  <c r="I798" i="20"/>
  <c r="I799" i="20"/>
  <c r="I800" i="20"/>
  <c r="I801" i="20"/>
  <c r="I802" i="20"/>
  <c r="I804" i="20"/>
  <c r="I805" i="20"/>
  <c r="I808" i="20"/>
  <c r="I810" i="20"/>
  <c r="I814" i="20"/>
  <c r="I816" i="20"/>
  <c r="I818" i="20"/>
  <c r="I819" i="20"/>
  <c r="I820" i="20"/>
  <c r="I824" i="20"/>
  <c r="I825" i="20"/>
  <c r="I827" i="20"/>
  <c r="I828" i="20"/>
  <c r="I830" i="20"/>
  <c r="I831" i="20"/>
  <c r="I832" i="20"/>
  <c r="I834" i="20"/>
  <c r="I837" i="20"/>
  <c r="I838" i="20"/>
  <c r="I839" i="20"/>
  <c r="I840" i="20"/>
  <c r="I845" i="20"/>
  <c r="I847" i="20"/>
  <c r="I850" i="20"/>
  <c r="I852" i="20"/>
  <c r="I854" i="20"/>
  <c r="I856" i="20"/>
  <c r="I857" i="20"/>
  <c r="I858" i="20"/>
  <c r="I863" i="20"/>
  <c r="I866" i="20"/>
  <c r="I868" i="20"/>
  <c r="I869" i="20"/>
  <c r="I870" i="20"/>
  <c r="I873" i="20"/>
  <c r="I874" i="20"/>
  <c r="I878" i="20"/>
  <c r="I879" i="20"/>
  <c r="I880" i="20"/>
  <c r="I883" i="20"/>
  <c r="I887" i="20"/>
  <c r="I888" i="20"/>
  <c r="I889" i="20"/>
  <c r="I890" i="20"/>
  <c r="I892" i="20"/>
  <c r="I893" i="20"/>
  <c r="I894" i="20"/>
  <c r="I896" i="20"/>
  <c r="I899" i="20"/>
  <c r="I900" i="20"/>
  <c r="I901" i="20"/>
  <c r="I902" i="20"/>
  <c r="I905" i="20"/>
  <c r="I907" i="20"/>
  <c r="I908" i="20"/>
  <c r="I911" i="20"/>
  <c r="I912" i="20"/>
  <c r="I913" i="20"/>
  <c r="I915" i="20"/>
  <c r="I916" i="20"/>
  <c r="I917" i="20"/>
  <c r="I918" i="20"/>
  <c r="I919" i="20"/>
  <c r="I920" i="20"/>
  <c r="I924" i="20"/>
  <c r="I925" i="20"/>
  <c r="I926" i="20"/>
  <c r="I927" i="20"/>
  <c r="I928" i="20"/>
  <c r="I932" i="20"/>
  <c r="I934" i="20"/>
  <c r="I935" i="20"/>
  <c r="I936" i="20"/>
  <c r="I937" i="20"/>
  <c r="I938" i="20"/>
  <c r="I939" i="20"/>
  <c r="I941" i="20"/>
  <c r="I943" i="20"/>
  <c r="I946" i="20"/>
  <c r="I950" i="20"/>
  <c r="I8" i="19"/>
  <c r="I9" i="19"/>
  <c r="I10" i="19"/>
  <c r="I11" i="19"/>
  <c r="I12" i="19"/>
  <c r="I13" i="19"/>
  <c r="I14" i="19"/>
  <c r="I15" i="19"/>
  <c r="I16" i="19"/>
  <c r="I18" i="19"/>
  <c r="I19" i="19"/>
  <c r="I21" i="19"/>
  <c r="I24" i="19"/>
  <c r="I25" i="19"/>
  <c r="I27" i="19"/>
  <c r="I28" i="19"/>
  <c r="I30" i="19"/>
  <c r="I31" i="19"/>
  <c r="I32" i="19"/>
  <c r="I35" i="19"/>
  <c r="I36" i="19"/>
  <c r="I37" i="19"/>
  <c r="I38" i="19"/>
  <c r="I45" i="19"/>
  <c r="I46" i="19"/>
  <c r="I48" i="19"/>
  <c r="I52" i="19"/>
  <c r="I53" i="19"/>
  <c r="I54" i="19"/>
  <c r="I55" i="19"/>
  <c r="I56" i="19"/>
  <c r="I58" i="19"/>
  <c r="I60" i="19"/>
  <c r="I64" i="19"/>
  <c r="I67" i="19"/>
  <c r="I70" i="19"/>
  <c r="I71" i="19"/>
  <c r="I74" i="19"/>
  <c r="I77" i="19"/>
  <c r="I78" i="19"/>
  <c r="I79" i="19"/>
  <c r="I80" i="19"/>
  <c r="I82" i="19"/>
  <c r="I85" i="19"/>
  <c r="I86" i="19"/>
  <c r="I90" i="19"/>
  <c r="I95" i="19"/>
  <c r="I96" i="19"/>
  <c r="I99" i="19"/>
  <c r="I100" i="19"/>
  <c r="I103" i="19"/>
  <c r="I110" i="19"/>
  <c r="I112" i="19"/>
  <c r="I114" i="19"/>
  <c r="I115" i="19"/>
  <c r="I118" i="19"/>
  <c r="I119" i="19"/>
  <c r="I120" i="19"/>
  <c r="I125" i="19"/>
  <c r="I127" i="19"/>
  <c r="I128" i="19"/>
  <c r="I131" i="19"/>
  <c r="I133" i="19"/>
  <c r="I134" i="19"/>
  <c r="I135" i="19"/>
  <c r="I136" i="19"/>
  <c r="I140" i="19"/>
  <c r="I141" i="19"/>
  <c r="I142" i="19"/>
  <c r="I143" i="19"/>
  <c r="I144" i="19"/>
  <c r="I146" i="19"/>
  <c r="I147" i="19"/>
  <c r="I149" i="19"/>
  <c r="I152" i="19"/>
  <c r="I158" i="19"/>
  <c r="I159" i="19"/>
  <c r="I160" i="19"/>
  <c r="I161" i="19"/>
  <c r="I163" i="19"/>
  <c r="I167" i="19"/>
  <c r="I168" i="19"/>
  <c r="I169" i="19"/>
  <c r="I170" i="19"/>
  <c r="I173" i="19"/>
  <c r="I176" i="19"/>
  <c r="I179" i="19"/>
  <c r="I181" i="19"/>
  <c r="I184" i="19"/>
  <c r="I186" i="19"/>
  <c r="I188" i="19"/>
  <c r="I189" i="19"/>
  <c r="I190" i="19"/>
  <c r="I192" i="19"/>
  <c r="I195" i="19"/>
  <c r="I198" i="19"/>
  <c r="I199" i="19"/>
  <c r="I200" i="19"/>
  <c r="I207" i="19"/>
  <c r="I208" i="19"/>
  <c r="I209" i="19"/>
  <c r="I212" i="19"/>
  <c r="I213" i="19"/>
  <c r="I216" i="19"/>
  <c r="I217" i="19"/>
  <c r="I218" i="19"/>
  <c r="I220" i="19"/>
  <c r="I224" i="19"/>
  <c r="I226" i="19"/>
  <c r="I228" i="19"/>
  <c r="I230" i="19"/>
  <c r="I231" i="19"/>
  <c r="I233" i="19"/>
  <c r="I234" i="19"/>
  <c r="I237" i="19"/>
  <c r="I241" i="19"/>
  <c r="I242" i="19"/>
  <c r="I245" i="19"/>
  <c r="I247" i="19"/>
  <c r="I248" i="19"/>
  <c r="I251" i="19"/>
  <c r="I252" i="19"/>
  <c r="I254" i="19"/>
  <c r="I255" i="19"/>
  <c r="I256" i="19"/>
  <c r="I257" i="19"/>
  <c r="I258" i="19"/>
  <c r="I260" i="19"/>
  <c r="I261" i="19"/>
  <c r="I263" i="19"/>
  <c r="I264" i="19"/>
  <c r="I266" i="19"/>
  <c r="I267" i="19"/>
  <c r="I268" i="19"/>
  <c r="I269" i="19"/>
  <c r="I270" i="19"/>
  <c r="I271" i="19"/>
  <c r="I272" i="19"/>
  <c r="I273" i="19"/>
  <c r="I277" i="19"/>
  <c r="I278" i="19"/>
  <c r="I279" i="19"/>
  <c r="I281" i="19"/>
  <c r="I282" i="19"/>
  <c r="I283" i="19"/>
  <c r="I284" i="19"/>
  <c r="I285" i="19"/>
  <c r="I286" i="19"/>
  <c r="I287" i="19"/>
  <c r="I289" i="19"/>
  <c r="I290" i="19"/>
  <c r="I291" i="19"/>
  <c r="I292" i="19"/>
  <c r="I294" i="19"/>
  <c r="I297" i="19"/>
  <c r="I303" i="19"/>
  <c r="I304" i="19"/>
  <c r="I305" i="19"/>
  <c r="I307" i="19"/>
  <c r="I308" i="19"/>
  <c r="I312" i="19"/>
  <c r="I315" i="19"/>
  <c r="I316" i="19"/>
  <c r="I321" i="19"/>
  <c r="I322" i="19"/>
  <c r="I326" i="19"/>
  <c r="I328" i="19"/>
  <c r="I329" i="19"/>
  <c r="I331" i="19"/>
  <c r="I333" i="19"/>
  <c r="I334" i="19"/>
  <c r="I335" i="19"/>
  <c r="I336" i="19"/>
  <c r="I339" i="19"/>
  <c r="I340" i="19"/>
  <c r="I343" i="19"/>
  <c r="I344" i="19"/>
  <c r="I347" i="19"/>
  <c r="I352" i="19"/>
  <c r="I353" i="19"/>
  <c r="I354" i="19"/>
  <c r="I356" i="19"/>
  <c r="I357" i="19"/>
  <c r="I358" i="19"/>
  <c r="I359" i="19"/>
  <c r="I362" i="19"/>
  <c r="I363" i="19"/>
  <c r="I365" i="19"/>
  <c r="I367" i="19"/>
  <c r="I373" i="19"/>
  <c r="I377" i="19"/>
  <c r="I378" i="19"/>
  <c r="I384" i="19"/>
  <c r="I387" i="19"/>
  <c r="I388" i="19"/>
  <c r="I390" i="19"/>
  <c r="I391" i="19"/>
  <c r="I392" i="19"/>
  <c r="I394" i="19"/>
  <c r="I396" i="19"/>
  <c r="I398" i="19"/>
  <c r="I400" i="19"/>
  <c r="I402" i="19"/>
  <c r="I403" i="19"/>
  <c r="I404" i="19"/>
  <c r="I405" i="19"/>
  <c r="I407" i="19"/>
  <c r="I408" i="19"/>
  <c r="I410" i="19"/>
  <c r="I411" i="19"/>
  <c r="I412" i="19"/>
  <c r="I414" i="19"/>
  <c r="I415" i="19"/>
  <c r="I416" i="19"/>
  <c r="I420" i="19"/>
  <c r="I421" i="19"/>
  <c r="I422" i="19"/>
  <c r="I423" i="19"/>
  <c r="I424" i="19"/>
  <c r="I427" i="19"/>
  <c r="I429" i="19"/>
  <c r="I432" i="19"/>
  <c r="I434" i="19"/>
  <c r="I435" i="19"/>
  <c r="I436" i="19"/>
  <c r="I437" i="19"/>
  <c r="I439" i="19"/>
  <c r="I441" i="19"/>
  <c r="I448" i="19"/>
  <c r="I450" i="19"/>
  <c r="I453" i="19"/>
  <c r="I454" i="19"/>
  <c r="I455" i="19"/>
  <c r="I456" i="19"/>
  <c r="I460" i="19"/>
  <c r="I463" i="19"/>
  <c r="I464" i="19"/>
  <c r="I468" i="19"/>
  <c r="I470" i="19"/>
  <c r="I471" i="19"/>
  <c r="I472" i="19"/>
  <c r="I473" i="19"/>
  <c r="I478" i="19"/>
  <c r="I479" i="19"/>
  <c r="I491" i="19"/>
  <c r="I497" i="19"/>
  <c r="I500" i="19"/>
  <c r="I501" i="19"/>
  <c r="I506" i="19"/>
  <c r="I511" i="19"/>
  <c r="I517" i="19"/>
  <c r="I522" i="19"/>
  <c r="I523" i="19"/>
  <c r="I524" i="19"/>
  <c r="I525" i="19"/>
  <c r="I526" i="19"/>
  <c r="I527" i="19"/>
  <c r="I528" i="19"/>
  <c r="I529" i="19"/>
  <c r="I532" i="19"/>
  <c r="I533" i="19"/>
  <c r="I534" i="19"/>
  <c r="I537" i="19"/>
  <c r="I539" i="19"/>
  <c r="I542" i="19"/>
  <c r="I547" i="19"/>
  <c r="I553" i="19"/>
  <c r="I555" i="19"/>
  <c r="I556" i="19"/>
  <c r="I557" i="19"/>
  <c r="I558" i="19"/>
  <c r="I563" i="19"/>
  <c r="I567" i="19"/>
  <c r="I570" i="19"/>
  <c r="I573" i="19"/>
  <c r="I575" i="19"/>
  <c r="I577" i="19"/>
  <c r="I579" i="19"/>
  <c r="I581" i="19"/>
  <c r="I582" i="19"/>
  <c r="I583" i="19"/>
  <c r="I584" i="19"/>
  <c r="I586" i="19"/>
  <c r="I589" i="19"/>
  <c r="I591" i="19"/>
  <c r="I593" i="19"/>
  <c r="I595" i="19"/>
  <c r="I596" i="19"/>
  <c r="I597" i="19"/>
  <c r="I598" i="19"/>
  <c r="I599" i="19"/>
  <c r="I600" i="19"/>
  <c r="I601" i="19"/>
  <c r="I603" i="19"/>
  <c r="I605" i="19"/>
  <c r="I606" i="19"/>
  <c r="I607" i="19"/>
  <c r="I608" i="19"/>
  <c r="I609" i="19"/>
  <c r="I611" i="19"/>
  <c r="I614" i="19"/>
  <c r="I617" i="19"/>
  <c r="I618" i="19"/>
  <c r="I619" i="19"/>
  <c r="I620" i="19"/>
  <c r="I622" i="19"/>
  <c r="I624" i="19"/>
  <c r="I625" i="19"/>
  <c r="I628" i="19"/>
  <c r="I629" i="19"/>
  <c r="I632" i="19"/>
  <c r="I633" i="19"/>
  <c r="I636" i="19"/>
  <c r="I637" i="19"/>
  <c r="I638" i="19"/>
  <c r="I639" i="19"/>
  <c r="I640" i="19"/>
  <c r="I641" i="19"/>
  <c r="I643" i="19"/>
  <c r="I645" i="19"/>
  <c r="I648" i="19"/>
  <c r="I649" i="19"/>
  <c r="I650" i="19"/>
  <c r="I651" i="19"/>
  <c r="I652" i="19"/>
  <c r="I657" i="19"/>
  <c r="I659" i="19"/>
  <c r="I665" i="19"/>
  <c r="I666" i="19"/>
  <c r="I667" i="19"/>
  <c r="I668" i="19"/>
  <c r="I669" i="19"/>
  <c r="I673" i="19"/>
  <c r="I674" i="19"/>
  <c r="I675" i="19"/>
  <c r="I676" i="19"/>
  <c r="I681" i="19"/>
  <c r="I683" i="19"/>
  <c r="I685" i="19"/>
  <c r="I688" i="19"/>
  <c r="I691" i="19"/>
  <c r="I692" i="19"/>
  <c r="I693" i="19"/>
  <c r="I696" i="19"/>
  <c r="I697" i="19"/>
  <c r="I700" i="19"/>
  <c r="I701" i="19"/>
  <c r="I702" i="19"/>
  <c r="I706" i="19"/>
  <c r="I708" i="19"/>
  <c r="I715" i="19"/>
  <c r="I716" i="19"/>
  <c r="I718" i="19"/>
  <c r="I720" i="19"/>
  <c r="I721" i="19"/>
  <c r="I723" i="19"/>
  <c r="I726" i="19"/>
  <c r="I727" i="19"/>
  <c r="I734" i="19"/>
  <c r="I735" i="19"/>
  <c r="I737" i="19"/>
  <c r="I739" i="19"/>
  <c r="I740" i="19"/>
  <c r="I741" i="19"/>
  <c r="I742" i="19"/>
  <c r="I743" i="19"/>
  <c r="I746" i="19"/>
  <c r="I747" i="19"/>
  <c r="I755" i="19"/>
  <c r="I757" i="19"/>
  <c r="I760" i="19"/>
  <c r="I761" i="19"/>
  <c r="I763" i="19"/>
  <c r="I765" i="19"/>
  <c r="I773" i="19"/>
  <c r="I776" i="19"/>
  <c r="I777" i="19"/>
  <c r="I778" i="19"/>
  <c r="I780" i="19"/>
  <c r="I781" i="19"/>
  <c r="I785" i="19"/>
  <c r="I786" i="19"/>
  <c r="I788" i="19"/>
  <c r="I789" i="19"/>
  <c r="I790" i="19"/>
  <c r="I791" i="19"/>
  <c r="I794" i="19"/>
  <c r="I795" i="19"/>
  <c r="I796" i="19"/>
  <c r="I798" i="19"/>
  <c r="I799" i="19"/>
  <c r="I800" i="19"/>
  <c r="I801" i="19"/>
  <c r="I802" i="19"/>
  <c r="I804" i="19"/>
  <c r="I805" i="19"/>
  <c r="I808" i="19"/>
  <c r="I810" i="19"/>
  <c r="I814" i="19"/>
  <c r="I816" i="19"/>
  <c r="I818" i="19"/>
  <c r="I819" i="19"/>
  <c r="I820" i="19"/>
  <c r="I824" i="19"/>
  <c r="I825" i="19"/>
  <c r="I827" i="19"/>
  <c r="I828" i="19"/>
  <c r="I830" i="19"/>
  <c r="I831" i="19"/>
  <c r="I832" i="19"/>
  <c r="I834" i="19"/>
  <c r="I837" i="19"/>
  <c r="I838" i="19"/>
  <c r="I839" i="19"/>
  <c r="I840" i="19"/>
  <c r="I845" i="19"/>
  <c r="I847" i="19"/>
  <c r="I850" i="19"/>
  <c r="I852" i="19"/>
  <c r="I854" i="19"/>
  <c r="I856" i="19"/>
  <c r="I857" i="19"/>
  <c r="I858" i="19"/>
  <c r="I863" i="19"/>
  <c r="I866" i="19"/>
  <c r="I868" i="19"/>
  <c r="I869" i="19"/>
  <c r="I870" i="19"/>
  <c r="I873" i="19"/>
  <c r="I874" i="19"/>
  <c r="I878" i="19"/>
  <c r="I879" i="19"/>
  <c r="I880" i="19"/>
  <c r="I883" i="19"/>
  <c r="I887" i="19"/>
  <c r="I888" i="19"/>
  <c r="I889" i="19"/>
  <c r="I890" i="19"/>
  <c r="I892" i="19"/>
  <c r="I893" i="19"/>
  <c r="I894" i="19"/>
  <c r="I896" i="19"/>
  <c r="I899" i="19"/>
  <c r="I900" i="19"/>
  <c r="I901" i="19"/>
  <c r="I902" i="19"/>
  <c r="I905" i="19"/>
  <c r="I907" i="19"/>
  <c r="I908" i="19"/>
  <c r="I911" i="19"/>
  <c r="I912" i="19"/>
  <c r="I913" i="19"/>
  <c r="I915" i="19"/>
  <c r="I916" i="19"/>
  <c r="I917" i="19"/>
  <c r="I918" i="19"/>
  <c r="I919" i="19"/>
  <c r="I920" i="19"/>
  <c r="I924" i="19"/>
  <c r="I925" i="19"/>
  <c r="I926" i="19"/>
  <c r="I927" i="19"/>
  <c r="I928" i="19"/>
  <c r="I932" i="19"/>
  <c r="I934" i="19"/>
  <c r="I935" i="19"/>
  <c r="I936" i="19"/>
  <c r="I937" i="19"/>
  <c r="I938" i="19"/>
  <c r="I939" i="19"/>
  <c r="I941" i="19"/>
  <c r="I943" i="19"/>
  <c r="I946" i="19"/>
  <c r="I950" i="19"/>
  <c r="I8" i="18"/>
  <c r="I9" i="18"/>
  <c r="I10" i="18"/>
  <c r="I11" i="18"/>
  <c r="I12" i="18"/>
  <c r="I13" i="18"/>
  <c r="I14" i="18"/>
  <c r="I15" i="18"/>
  <c r="I16" i="18"/>
  <c r="I18" i="18"/>
  <c r="I19" i="18"/>
  <c r="I21" i="18"/>
  <c r="I24" i="18"/>
  <c r="I25" i="18"/>
  <c r="I27" i="18"/>
  <c r="I28" i="18"/>
  <c r="I30" i="18"/>
  <c r="I31" i="18"/>
  <c r="I32" i="18"/>
  <c r="I35" i="18"/>
  <c r="I36" i="18"/>
  <c r="I37" i="18"/>
  <c r="I38" i="18"/>
  <c r="I45" i="18"/>
  <c r="I46" i="18"/>
  <c r="I48" i="18"/>
  <c r="I52" i="18"/>
  <c r="I53" i="18"/>
  <c r="I54" i="18"/>
  <c r="I55" i="18"/>
  <c r="I56" i="18"/>
  <c r="I58" i="18"/>
  <c r="I60" i="18"/>
  <c r="I64" i="18"/>
  <c r="I67" i="18"/>
  <c r="I70" i="18"/>
  <c r="I71" i="18"/>
  <c r="I74" i="18"/>
  <c r="I77" i="18"/>
  <c r="I78" i="18"/>
  <c r="I79" i="18"/>
  <c r="I80" i="18"/>
  <c r="I82" i="18"/>
  <c r="I85" i="18"/>
  <c r="I86" i="18"/>
  <c r="I90" i="18"/>
  <c r="I95" i="18"/>
  <c r="I96" i="18"/>
  <c r="I99" i="18"/>
  <c r="I100" i="18"/>
  <c r="I103" i="18"/>
  <c r="I110" i="18"/>
  <c r="I112" i="18"/>
  <c r="I114" i="18"/>
  <c r="I115" i="18"/>
  <c r="I118" i="18"/>
  <c r="I119" i="18"/>
  <c r="I120" i="18"/>
  <c r="I125" i="18"/>
  <c r="I127" i="18"/>
  <c r="I128" i="18"/>
  <c r="I131" i="18"/>
  <c r="I133" i="18"/>
  <c r="I134" i="18"/>
  <c r="I135" i="18"/>
  <c r="I136" i="18"/>
  <c r="I140" i="18"/>
  <c r="I141" i="18"/>
  <c r="I142" i="18"/>
  <c r="I143" i="18"/>
  <c r="I144" i="18"/>
  <c r="I146" i="18"/>
  <c r="I147" i="18"/>
  <c r="I149" i="18"/>
  <c r="I152" i="18"/>
  <c r="I158" i="18"/>
  <c r="I159" i="18"/>
  <c r="I160" i="18"/>
  <c r="I161" i="18"/>
  <c r="I163" i="18"/>
  <c r="I167" i="18"/>
  <c r="I168" i="18"/>
  <c r="I169" i="18"/>
  <c r="I170" i="18"/>
  <c r="I173" i="18"/>
  <c r="I176" i="18"/>
  <c r="I179" i="18"/>
  <c r="I181" i="18"/>
  <c r="I184" i="18"/>
  <c r="I186" i="18"/>
  <c r="I188" i="18"/>
  <c r="I189" i="18"/>
  <c r="I190" i="18"/>
  <c r="I192" i="18"/>
  <c r="I195" i="18"/>
  <c r="I198" i="18"/>
  <c r="I199" i="18"/>
  <c r="I200" i="18"/>
  <c r="I207" i="18"/>
  <c r="I208" i="18"/>
  <c r="I209" i="18"/>
  <c r="I212" i="18"/>
  <c r="I213" i="18"/>
  <c r="I216" i="18"/>
  <c r="I217" i="18"/>
  <c r="I218" i="18"/>
  <c r="I220" i="18"/>
  <c r="I224" i="18"/>
  <c r="I226" i="18"/>
  <c r="I228" i="18"/>
  <c r="I230" i="18"/>
  <c r="I231" i="18"/>
  <c r="I233" i="18"/>
  <c r="I234" i="18"/>
  <c r="I237" i="18"/>
  <c r="I241" i="18"/>
  <c r="I242" i="18"/>
  <c r="I245" i="18"/>
  <c r="I247" i="18"/>
  <c r="I248" i="18"/>
  <c r="I251" i="18"/>
  <c r="I252" i="18"/>
  <c r="I254" i="18"/>
  <c r="I255" i="18"/>
  <c r="I256" i="18"/>
  <c r="I257" i="18"/>
  <c r="I258" i="18"/>
  <c r="I260" i="18"/>
  <c r="I261" i="18"/>
  <c r="I263" i="18"/>
  <c r="I264" i="18"/>
  <c r="I266" i="18"/>
  <c r="I267" i="18"/>
  <c r="I268" i="18"/>
  <c r="I269" i="18"/>
  <c r="I270" i="18"/>
  <c r="I271" i="18"/>
  <c r="I272" i="18"/>
  <c r="I273" i="18"/>
  <c r="I277" i="18"/>
  <c r="I278" i="18"/>
  <c r="I279" i="18"/>
  <c r="I281" i="18"/>
  <c r="I282" i="18"/>
  <c r="I283" i="18"/>
  <c r="I284" i="18"/>
  <c r="I285" i="18"/>
  <c r="I286" i="18"/>
  <c r="I287" i="18"/>
  <c r="I289" i="18"/>
  <c r="I290" i="18"/>
  <c r="I291" i="18"/>
  <c r="I292" i="18"/>
  <c r="I294" i="18"/>
  <c r="I297" i="18"/>
  <c r="I303" i="18"/>
  <c r="I304" i="18"/>
  <c r="I305" i="18"/>
  <c r="I307" i="18"/>
  <c r="I308" i="18"/>
  <c r="I312" i="18"/>
  <c r="I315" i="18"/>
  <c r="I316" i="18"/>
  <c r="I321" i="18"/>
  <c r="I322" i="18"/>
  <c r="I326" i="18"/>
  <c r="I328" i="18"/>
  <c r="I329" i="18"/>
  <c r="I331" i="18"/>
  <c r="I333" i="18"/>
  <c r="I334" i="18"/>
  <c r="I335" i="18"/>
  <c r="I336" i="18"/>
  <c r="I339" i="18"/>
  <c r="I340" i="18"/>
  <c r="I343" i="18"/>
  <c r="I344" i="18"/>
  <c r="I347" i="18"/>
  <c r="I352" i="18"/>
  <c r="I353" i="18"/>
  <c r="I354" i="18"/>
  <c r="I356" i="18"/>
  <c r="I357" i="18"/>
  <c r="I358" i="18"/>
  <c r="I359" i="18"/>
  <c r="I362" i="18"/>
  <c r="I363" i="18"/>
  <c r="I365" i="18"/>
  <c r="I367" i="18"/>
  <c r="I373" i="18"/>
  <c r="I377" i="18"/>
  <c r="I378" i="18"/>
  <c r="I384" i="18"/>
  <c r="I387" i="18"/>
  <c r="I388" i="18"/>
  <c r="I390" i="18"/>
  <c r="I391" i="18"/>
  <c r="I392" i="18"/>
  <c r="I394" i="18"/>
  <c r="I396" i="18"/>
  <c r="I398" i="18"/>
  <c r="I400" i="18"/>
  <c r="I402" i="18"/>
  <c r="I403" i="18"/>
  <c r="I404" i="18"/>
  <c r="I405" i="18"/>
  <c r="I407" i="18"/>
  <c r="I408" i="18"/>
  <c r="I410" i="18"/>
  <c r="I411" i="18"/>
  <c r="I412" i="18"/>
  <c r="I414" i="18"/>
  <c r="I415" i="18"/>
  <c r="I416" i="18"/>
  <c r="I420" i="18"/>
  <c r="I421" i="18"/>
  <c r="I422" i="18"/>
  <c r="I423" i="18"/>
  <c r="I424" i="18"/>
  <c r="I427" i="18"/>
  <c r="I429" i="18"/>
  <c r="I432" i="18"/>
  <c r="I434" i="18"/>
  <c r="I435" i="18"/>
  <c r="I436" i="18"/>
  <c r="I437" i="18"/>
  <c r="I439" i="18"/>
  <c r="I441" i="18"/>
  <c r="I448" i="18"/>
  <c r="I450" i="18"/>
  <c r="I453" i="18"/>
  <c r="I454" i="18"/>
  <c r="I455" i="18"/>
  <c r="I456" i="18"/>
  <c r="I460" i="18"/>
  <c r="I463" i="18"/>
  <c r="I464" i="18"/>
  <c r="I468" i="18"/>
  <c r="I470" i="18"/>
  <c r="I471" i="18"/>
  <c r="I472" i="18"/>
  <c r="I473" i="18"/>
  <c r="I478" i="18"/>
  <c r="I479" i="18"/>
  <c r="I491" i="18"/>
  <c r="I497" i="18"/>
  <c r="I500" i="18"/>
  <c r="I501" i="18"/>
  <c r="I506" i="18"/>
  <c r="I511" i="18"/>
  <c r="I517" i="18"/>
  <c r="I522" i="18"/>
  <c r="I523" i="18"/>
  <c r="I524" i="18"/>
  <c r="I525" i="18"/>
  <c r="I526" i="18"/>
  <c r="I527" i="18"/>
  <c r="I528" i="18"/>
  <c r="I529" i="18"/>
  <c r="I532" i="18"/>
  <c r="I533" i="18"/>
  <c r="I534" i="18"/>
  <c r="I537" i="18"/>
  <c r="I539" i="18"/>
  <c r="I542" i="18"/>
  <c r="I547" i="18"/>
  <c r="I553" i="18"/>
  <c r="I555" i="18"/>
  <c r="I556" i="18"/>
  <c r="I557" i="18"/>
  <c r="I558" i="18"/>
  <c r="I563" i="18"/>
  <c r="I567" i="18"/>
  <c r="I570" i="18"/>
  <c r="I573" i="18"/>
  <c r="I575" i="18"/>
  <c r="I577" i="18"/>
  <c r="I579" i="18"/>
  <c r="I581" i="18"/>
  <c r="I582" i="18"/>
  <c r="I583" i="18"/>
  <c r="I584" i="18"/>
  <c r="I586" i="18"/>
  <c r="I589" i="18"/>
  <c r="I591" i="18"/>
  <c r="I593" i="18"/>
  <c r="I595" i="18"/>
  <c r="I596" i="18"/>
  <c r="I597" i="18"/>
  <c r="I598" i="18"/>
  <c r="I599" i="18"/>
  <c r="I600" i="18"/>
  <c r="I601" i="18"/>
  <c r="I603" i="18"/>
  <c r="I605" i="18"/>
  <c r="I606" i="18"/>
  <c r="I607" i="18"/>
  <c r="I608" i="18"/>
  <c r="I609" i="18"/>
  <c r="I611" i="18"/>
  <c r="I614" i="18"/>
  <c r="I617" i="18"/>
  <c r="I618" i="18"/>
  <c r="I619" i="18"/>
  <c r="I620" i="18"/>
  <c r="I622" i="18"/>
  <c r="I624" i="18"/>
  <c r="I625" i="18"/>
  <c r="I628" i="18"/>
  <c r="I629" i="18"/>
  <c r="I632" i="18"/>
  <c r="I633" i="18"/>
  <c r="I636" i="18"/>
  <c r="I637" i="18"/>
  <c r="I638" i="18"/>
  <c r="I639" i="18"/>
  <c r="I640" i="18"/>
  <c r="I641" i="18"/>
  <c r="I643" i="18"/>
  <c r="I645" i="18"/>
  <c r="I648" i="18"/>
  <c r="I649" i="18"/>
  <c r="I650" i="18"/>
  <c r="I651" i="18"/>
  <c r="I652" i="18"/>
  <c r="I657" i="18"/>
  <c r="I659" i="18"/>
  <c r="I665" i="18"/>
  <c r="I666" i="18"/>
  <c r="I667" i="18"/>
  <c r="I668" i="18"/>
  <c r="I669" i="18"/>
  <c r="I673" i="18"/>
  <c r="I674" i="18"/>
  <c r="I675" i="18"/>
  <c r="I676" i="18"/>
  <c r="I681" i="18"/>
  <c r="I683" i="18"/>
  <c r="I685" i="18"/>
  <c r="I688" i="18"/>
  <c r="I691" i="18"/>
  <c r="I692" i="18"/>
  <c r="I693" i="18"/>
  <c r="I696" i="18"/>
  <c r="I697" i="18"/>
  <c r="I700" i="18"/>
  <c r="I701" i="18"/>
  <c r="I702" i="18"/>
  <c r="I706" i="18"/>
  <c r="I708" i="18"/>
  <c r="I715" i="18"/>
  <c r="I716" i="18"/>
  <c r="I718" i="18"/>
  <c r="I720" i="18"/>
  <c r="I721" i="18"/>
  <c r="I723" i="18"/>
  <c r="I726" i="18"/>
  <c r="I727" i="18"/>
  <c r="I734" i="18"/>
  <c r="I735" i="18"/>
  <c r="I737" i="18"/>
  <c r="I739" i="18"/>
  <c r="I740" i="18"/>
  <c r="I741" i="18"/>
  <c r="I742" i="18"/>
  <c r="I743" i="18"/>
  <c r="I746" i="18"/>
  <c r="I747" i="18"/>
  <c r="I755" i="18"/>
  <c r="I757" i="18"/>
  <c r="I760" i="18"/>
  <c r="I761" i="18"/>
  <c r="I763" i="18"/>
  <c r="I765" i="18"/>
  <c r="I773" i="18"/>
  <c r="I776" i="18"/>
  <c r="I777" i="18"/>
  <c r="I778" i="18"/>
  <c r="I780" i="18"/>
  <c r="I781" i="18"/>
  <c r="I785" i="18"/>
  <c r="I786" i="18"/>
  <c r="I788" i="18"/>
  <c r="I789" i="18"/>
  <c r="I790" i="18"/>
  <c r="I791" i="18"/>
  <c r="I794" i="18"/>
  <c r="I795" i="18"/>
  <c r="I796" i="18"/>
  <c r="I798" i="18"/>
  <c r="I799" i="18"/>
  <c r="I800" i="18"/>
  <c r="I801" i="18"/>
  <c r="I802" i="18"/>
  <c r="I804" i="18"/>
  <c r="I805" i="18"/>
  <c r="I808" i="18"/>
  <c r="I810" i="18"/>
  <c r="I814" i="18"/>
  <c r="I816" i="18"/>
  <c r="I818" i="18"/>
  <c r="I819" i="18"/>
  <c r="I820" i="18"/>
  <c r="I824" i="18"/>
  <c r="I825" i="18"/>
  <c r="I827" i="18"/>
  <c r="I828" i="18"/>
  <c r="I830" i="18"/>
  <c r="I831" i="18"/>
  <c r="I832" i="18"/>
  <c r="I834" i="18"/>
  <c r="I837" i="18"/>
  <c r="I838" i="18"/>
  <c r="I839" i="18"/>
  <c r="I840" i="18"/>
  <c r="I845" i="18"/>
  <c r="I847" i="18"/>
  <c r="I850" i="18"/>
  <c r="I852" i="18"/>
  <c r="I854" i="18"/>
  <c r="I856" i="18"/>
  <c r="I857" i="18"/>
  <c r="I858" i="18"/>
  <c r="I863" i="18"/>
  <c r="I866" i="18"/>
  <c r="I868" i="18"/>
  <c r="I869" i="18"/>
  <c r="I870" i="18"/>
  <c r="I873" i="18"/>
  <c r="I874" i="18"/>
  <c r="I878" i="18"/>
  <c r="I879" i="18"/>
  <c r="I880" i="18"/>
  <c r="I883" i="18"/>
  <c r="I887" i="18"/>
  <c r="I888" i="18"/>
  <c r="I889" i="18"/>
  <c r="I890" i="18"/>
  <c r="I892" i="18"/>
  <c r="I893" i="18"/>
  <c r="I894" i="18"/>
  <c r="I896" i="18"/>
  <c r="I899" i="18"/>
  <c r="I900" i="18"/>
  <c r="I901" i="18"/>
  <c r="I902" i="18"/>
  <c r="I905" i="18"/>
  <c r="I907" i="18"/>
  <c r="I908" i="18"/>
  <c r="I911" i="18"/>
  <c r="I912" i="18"/>
  <c r="I913" i="18"/>
  <c r="I915" i="18"/>
  <c r="I916" i="18"/>
  <c r="I917" i="18"/>
  <c r="I918" i="18"/>
  <c r="I919" i="18"/>
  <c r="I920" i="18"/>
  <c r="I924" i="18"/>
  <c r="I925" i="18"/>
  <c r="I926" i="18"/>
  <c r="I927" i="18"/>
  <c r="I928" i="18"/>
  <c r="I932" i="18"/>
  <c r="I934" i="18"/>
  <c r="I935" i="18"/>
  <c r="I936" i="18"/>
  <c r="I937" i="18"/>
  <c r="I938" i="18"/>
  <c r="I939" i="18"/>
  <c r="I941" i="18"/>
  <c r="I943" i="18"/>
  <c r="I946" i="18"/>
  <c r="I950" i="18"/>
  <c r="I8" i="17"/>
  <c r="I9" i="17"/>
  <c r="I10" i="17"/>
  <c r="I11" i="17"/>
  <c r="I12" i="17"/>
  <c r="I13" i="17"/>
  <c r="I14" i="17"/>
  <c r="I15" i="17"/>
  <c r="I16" i="17"/>
  <c r="I18" i="17"/>
  <c r="I19" i="17"/>
  <c r="I21" i="17"/>
  <c r="I24" i="17"/>
  <c r="I25" i="17"/>
  <c r="I27" i="17"/>
  <c r="I28" i="17"/>
  <c r="I30" i="17"/>
  <c r="I31" i="17"/>
  <c r="I32" i="17"/>
  <c r="I35" i="17"/>
  <c r="I36" i="17"/>
  <c r="I37" i="17"/>
  <c r="I38" i="17"/>
  <c r="I45" i="17"/>
  <c r="I46" i="17"/>
  <c r="I48" i="17"/>
  <c r="I52" i="17"/>
  <c r="I53" i="17"/>
  <c r="I54" i="17"/>
  <c r="I55" i="17"/>
  <c r="I56" i="17"/>
  <c r="I58" i="17"/>
  <c r="I60" i="17"/>
  <c r="I64" i="17"/>
  <c r="I67" i="17"/>
  <c r="I70" i="17"/>
  <c r="I71" i="17"/>
  <c r="I74" i="17"/>
  <c r="I77" i="17"/>
  <c r="I78" i="17"/>
  <c r="I79" i="17"/>
  <c r="I80" i="17"/>
  <c r="I82" i="17"/>
  <c r="I85" i="17"/>
  <c r="I86" i="17"/>
  <c r="I90" i="17"/>
  <c r="I95" i="17"/>
  <c r="I96" i="17"/>
  <c r="I99" i="17"/>
  <c r="I100" i="17"/>
  <c r="I103" i="17"/>
  <c r="I110" i="17"/>
  <c r="I112" i="17"/>
  <c r="I114" i="17"/>
  <c r="I115" i="17"/>
  <c r="I118" i="17"/>
  <c r="I119" i="17"/>
  <c r="I120" i="17"/>
  <c r="I125" i="17"/>
  <c r="I127" i="17"/>
  <c r="I128" i="17"/>
  <c r="I131" i="17"/>
  <c r="I133" i="17"/>
  <c r="I134" i="17"/>
  <c r="I135" i="17"/>
  <c r="I136" i="17"/>
  <c r="I140" i="17"/>
  <c r="I141" i="17"/>
  <c r="I142" i="17"/>
  <c r="I143" i="17"/>
  <c r="I144" i="17"/>
  <c r="I146" i="17"/>
  <c r="I147" i="17"/>
  <c r="I149" i="17"/>
  <c r="I152" i="17"/>
  <c r="I158" i="17"/>
  <c r="I159" i="17"/>
  <c r="I160" i="17"/>
  <c r="I161" i="17"/>
  <c r="I163" i="17"/>
  <c r="I167" i="17"/>
  <c r="I168" i="17"/>
  <c r="I169" i="17"/>
  <c r="I170" i="17"/>
  <c r="I173" i="17"/>
  <c r="I176" i="17"/>
  <c r="I179" i="17"/>
  <c r="I181" i="17"/>
  <c r="I184" i="17"/>
  <c r="I186" i="17"/>
  <c r="I188" i="17"/>
  <c r="I189" i="17"/>
  <c r="I190" i="17"/>
  <c r="I192" i="17"/>
  <c r="I195" i="17"/>
  <c r="I198" i="17"/>
  <c r="I199" i="17"/>
  <c r="I200" i="17"/>
  <c r="I207" i="17"/>
  <c r="I208" i="17"/>
  <c r="I209" i="17"/>
  <c r="I212" i="17"/>
  <c r="I213" i="17"/>
  <c r="I216" i="17"/>
  <c r="I217" i="17"/>
  <c r="I218" i="17"/>
  <c r="I220" i="17"/>
  <c r="I224" i="17"/>
  <c r="I226" i="17"/>
  <c r="I228" i="17"/>
  <c r="I230" i="17"/>
  <c r="I231" i="17"/>
  <c r="I233" i="17"/>
  <c r="I234" i="17"/>
  <c r="I237" i="17"/>
  <c r="I241" i="17"/>
  <c r="I242" i="17"/>
  <c r="I245" i="17"/>
  <c r="I247" i="17"/>
  <c r="I248" i="17"/>
  <c r="I251" i="17"/>
  <c r="I252" i="17"/>
  <c r="I254" i="17"/>
  <c r="I255" i="17"/>
  <c r="I256" i="17"/>
  <c r="I257" i="17"/>
  <c r="I258" i="17"/>
  <c r="I260" i="17"/>
  <c r="I261" i="17"/>
  <c r="I263" i="17"/>
  <c r="I264" i="17"/>
  <c r="I266" i="17"/>
  <c r="I267" i="17"/>
  <c r="I268" i="17"/>
  <c r="I269" i="17"/>
  <c r="I270" i="17"/>
  <c r="I271" i="17"/>
  <c r="I272" i="17"/>
  <c r="I273" i="17"/>
  <c r="I277" i="17"/>
  <c r="I278" i="17"/>
  <c r="I279" i="17"/>
  <c r="I281" i="17"/>
  <c r="I282" i="17"/>
  <c r="I283" i="17"/>
  <c r="I284" i="17"/>
  <c r="I285" i="17"/>
  <c r="I286" i="17"/>
  <c r="I287" i="17"/>
  <c r="I289" i="17"/>
  <c r="I290" i="17"/>
  <c r="I291" i="17"/>
  <c r="I292" i="17"/>
  <c r="I294" i="17"/>
  <c r="I297" i="17"/>
  <c r="I303" i="17"/>
  <c r="I304" i="17"/>
  <c r="I305" i="17"/>
  <c r="I307" i="17"/>
  <c r="I308" i="17"/>
  <c r="I312" i="17"/>
  <c r="I315" i="17"/>
  <c r="I316" i="17"/>
  <c r="I321" i="17"/>
  <c r="I322" i="17"/>
  <c r="I326" i="17"/>
  <c r="I328" i="17"/>
  <c r="I329" i="17"/>
  <c r="I331" i="17"/>
  <c r="I333" i="17"/>
  <c r="I334" i="17"/>
  <c r="I335" i="17"/>
  <c r="I336" i="17"/>
  <c r="I339" i="17"/>
  <c r="I340" i="17"/>
  <c r="I343" i="17"/>
  <c r="I344" i="17"/>
  <c r="I347" i="17"/>
  <c r="I352" i="17"/>
  <c r="I353" i="17"/>
  <c r="I354" i="17"/>
  <c r="I356" i="17"/>
  <c r="I357" i="17"/>
  <c r="I358" i="17"/>
  <c r="I359" i="17"/>
  <c r="I362" i="17"/>
  <c r="I363" i="17"/>
  <c r="I365" i="17"/>
  <c r="I367" i="17"/>
  <c r="I373" i="17"/>
  <c r="I377" i="17"/>
  <c r="I378" i="17"/>
  <c r="I384" i="17"/>
  <c r="I387" i="17"/>
  <c r="I388" i="17"/>
  <c r="I390" i="17"/>
  <c r="I391" i="17"/>
  <c r="I392" i="17"/>
  <c r="I394" i="17"/>
  <c r="I396" i="17"/>
  <c r="I398" i="17"/>
  <c r="I400" i="17"/>
  <c r="I402" i="17"/>
  <c r="I403" i="17"/>
  <c r="I404" i="17"/>
  <c r="I405" i="17"/>
  <c r="I407" i="17"/>
  <c r="I408" i="17"/>
  <c r="I410" i="17"/>
  <c r="I411" i="17"/>
  <c r="I412" i="17"/>
  <c r="I414" i="17"/>
  <c r="I415" i="17"/>
  <c r="I416" i="17"/>
  <c r="I420" i="17"/>
  <c r="I421" i="17"/>
  <c r="I422" i="17"/>
  <c r="I423" i="17"/>
  <c r="I424" i="17"/>
  <c r="I427" i="17"/>
  <c r="I429" i="17"/>
  <c r="I432" i="17"/>
  <c r="I434" i="17"/>
  <c r="I435" i="17"/>
  <c r="I436" i="17"/>
  <c r="I437" i="17"/>
  <c r="I439" i="17"/>
  <c r="I441" i="17"/>
  <c r="I448" i="17"/>
  <c r="I450" i="17"/>
  <c r="I453" i="17"/>
  <c r="I454" i="17"/>
  <c r="I455" i="17"/>
  <c r="I456" i="17"/>
  <c r="I460" i="17"/>
  <c r="I463" i="17"/>
  <c r="I464" i="17"/>
  <c r="I468" i="17"/>
  <c r="I470" i="17"/>
  <c r="I471" i="17"/>
  <c r="I472" i="17"/>
  <c r="I473" i="17"/>
  <c r="I478" i="17"/>
  <c r="I479" i="17"/>
  <c r="I491" i="17"/>
  <c r="I497" i="17"/>
  <c r="I500" i="17"/>
  <c r="I501" i="17"/>
  <c r="I506" i="17"/>
  <c r="I511" i="17"/>
  <c r="I517" i="17"/>
  <c r="I522" i="17"/>
  <c r="I523" i="17"/>
  <c r="I524" i="17"/>
  <c r="I525" i="17"/>
  <c r="I526" i="17"/>
  <c r="I527" i="17"/>
  <c r="I528" i="17"/>
  <c r="I529" i="17"/>
  <c r="I532" i="17"/>
  <c r="I533" i="17"/>
  <c r="I534" i="17"/>
  <c r="I537" i="17"/>
  <c r="I539" i="17"/>
  <c r="I542" i="17"/>
  <c r="I547" i="17"/>
  <c r="I553" i="17"/>
  <c r="I555" i="17"/>
  <c r="I556" i="17"/>
  <c r="I557" i="17"/>
  <c r="I558" i="17"/>
  <c r="I563" i="17"/>
  <c r="I567" i="17"/>
  <c r="I570" i="17"/>
  <c r="I573" i="17"/>
  <c r="I575" i="17"/>
  <c r="I577" i="17"/>
  <c r="I579" i="17"/>
  <c r="I581" i="17"/>
  <c r="I582" i="17"/>
  <c r="I583" i="17"/>
  <c r="I584" i="17"/>
  <c r="I586" i="17"/>
  <c r="I589" i="17"/>
  <c r="I591" i="17"/>
  <c r="I593" i="17"/>
  <c r="I595" i="17"/>
  <c r="I596" i="17"/>
  <c r="I597" i="17"/>
  <c r="I598" i="17"/>
  <c r="I599" i="17"/>
  <c r="I600" i="17"/>
  <c r="I601" i="17"/>
  <c r="I603" i="17"/>
  <c r="I605" i="17"/>
  <c r="I606" i="17"/>
  <c r="I607" i="17"/>
  <c r="I608" i="17"/>
  <c r="I609" i="17"/>
  <c r="I611" i="17"/>
  <c r="I614" i="17"/>
  <c r="I617" i="17"/>
  <c r="I618" i="17"/>
  <c r="I619" i="17"/>
  <c r="I620" i="17"/>
  <c r="I622" i="17"/>
  <c r="I624" i="17"/>
  <c r="I625" i="17"/>
  <c r="I628" i="17"/>
  <c r="I629" i="17"/>
  <c r="I632" i="17"/>
  <c r="I633" i="17"/>
  <c r="I636" i="17"/>
  <c r="I637" i="17"/>
  <c r="I638" i="17"/>
  <c r="I639" i="17"/>
  <c r="I640" i="17"/>
  <c r="I641" i="17"/>
  <c r="I643" i="17"/>
  <c r="I645" i="17"/>
  <c r="I648" i="17"/>
  <c r="I649" i="17"/>
  <c r="I650" i="17"/>
  <c r="I651" i="17"/>
  <c r="I652" i="17"/>
  <c r="I657" i="17"/>
  <c r="I659" i="17"/>
  <c r="I665" i="17"/>
  <c r="I666" i="17"/>
  <c r="I667" i="17"/>
  <c r="I668" i="17"/>
  <c r="I669" i="17"/>
  <c r="I673" i="17"/>
  <c r="I674" i="17"/>
  <c r="I675" i="17"/>
  <c r="I676" i="17"/>
  <c r="I681" i="17"/>
  <c r="I683" i="17"/>
  <c r="I685" i="17"/>
  <c r="I688" i="17"/>
  <c r="I691" i="17"/>
  <c r="I692" i="17"/>
  <c r="I693" i="17"/>
  <c r="I696" i="17"/>
  <c r="I697" i="17"/>
  <c r="I700" i="17"/>
  <c r="I701" i="17"/>
  <c r="I702" i="17"/>
  <c r="I706" i="17"/>
  <c r="I708" i="17"/>
  <c r="I715" i="17"/>
  <c r="I716" i="17"/>
  <c r="I718" i="17"/>
  <c r="I720" i="17"/>
  <c r="I721" i="17"/>
  <c r="I723" i="17"/>
  <c r="I726" i="17"/>
  <c r="I727" i="17"/>
  <c r="I734" i="17"/>
  <c r="I735" i="17"/>
  <c r="I737" i="17"/>
  <c r="I739" i="17"/>
  <c r="I740" i="17"/>
  <c r="I741" i="17"/>
  <c r="I742" i="17"/>
  <c r="I743" i="17"/>
  <c r="I746" i="17"/>
  <c r="I747" i="17"/>
  <c r="I755" i="17"/>
  <c r="I757" i="17"/>
  <c r="I760" i="17"/>
  <c r="I761" i="17"/>
  <c r="I763" i="17"/>
  <c r="I765" i="17"/>
  <c r="I773" i="17"/>
  <c r="I776" i="17"/>
  <c r="I777" i="17"/>
  <c r="I778" i="17"/>
  <c r="I780" i="17"/>
  <c r="I781" i="17"/>
  <c r="I785" i="17"/>
  <c r="I786" i="17"/>
  <c r="I788" i="17"/>
  <c r="I789" i="17"/>
  <c r="I790" i="17"/>
  <c r="I791" i="17"/>
  <c r="I794" i="17"/>
  <c r="I795" i="17"/>
  <c r="I796" i="17"/>
  <c r="I798" i="17"/>
  <c r="I799" i="17"/>
  <c r="I800" i="17"/>
  <c r="I801" i="17"/>
  <c r="I802" i="17"/>
  <c r="I804" i="17"/>
  <c r="I805" i="17"/>
  <c r="I808" i="17"/>
  <c r="I810" i="17"/>
  <c r="I814" i="17"/>
  <c r="I816" i="17"/>
  <c r="I818" i="17"/>
  <c r="I819" i="17"/>
  <c r="I820" i="17"/>
  <c r="I824" i="17"/>
  <c r="I825" i="17"/>
  <c r="I827" i="17"/>
  <c r="I828" i="17"/>
  <c r="I830" i="17"/>
  <c r="I831" i="17"/>
  <c r="I832" i="17"/>
  <c r="I834" i="17"/>
  <c r="I837" i="17"/>
  <c r="I838" i="17"/>
  <c r="I839" i="17"/>
  <c r="I840" i="17"/>
  <c r="I845" i="17"/>
  <c r="I847" i="17"/>
  <c r="I850" i="17"/>
  <c r="I852" i="17"/>
  <c r="I854" i="17"/>
  <c r="I856" i="17"/>
  <c r="I857" i="17"/>
  <c r="I858" i="17"/>
  <c r="I863" i="17"/>
  <c r="I866" i="17"/>
  <c r="I868" i="17"/>
  <c r="I869" i="17"/>
  <c r="I870" i="17"/>
  <c r="I873" i="17"/>
  <c r="I874" i="17"/>
  <c r="I878" i="17"/>
  <c r="I879" i="17"/>
  <c r="I880" i="17"/>
  <c r="I883" i="17"/>
  <c r="I887" i="17"/>
  <c r="I888" i="17"/>
  <c r="I889" i="17"/>
  <c r="I890" i="17"/>
  <c r="I892" i="17"/>
  <c r="I893" i="17"/>
  <c r="I894" i="17"/>
  <c r="I896" i="17"/>
  <c r="I899" i="17"/>
  <c r="I900" i="17"/>
  <c r="I901" i="17"/>
  <c r="I902" i="17"/>
  <c r="I905" i="17"/>
  <c r="I907" i="17"/>
  <c r="I908" i="17"/>
  <c r="I911" i="17"/>
  <c r="I912" i="17"/>
  <c r="I913" i="17"/>
  <c r="I915" i="17"/>
  <c r="I916" i="17"/>
  <c r="I917" i="17"/>
  <c r="I918" i="17"/>
  <c r="I919" i="17"/>
  <c r="I920" i="17"/>
  <c r="I924" i="17"/>
  <c r="I925" i="17"/>
  <c r="I926" i="17"/>
  <c r="I927" i="17"/>
  <c r="I928" i="17"/>
  <c r="I932" i="17"/>
  <c r="I934" i="17"/>
  <c r="I935" i="17"/>
  <c r="I936" i="17"/>
  <c r="I937" i="17"/>
  <c r="I938" i="17"/>
  <c r="I939" i="17"/>
  <c r="I941" i="17"/>
  <c r="I943" i="17"/>
  <c r="I946" i="17"/>
  <c r="I950" i="17"/>
  <c r="I8" i="16"/>
  <c r="I9" i="16"/>
  <c r="I10" i="16"/>
  <c r="I11" i="16"/>
  <c r="I12" i="16"/>
  <c r="I13" i="16"/>
  <c r="I14" i="16"/>
  <c r="I15" i="16"/>
  <c r="I16" i="16"/>
  <c r="I18" i="16"/>
  <c r="I19" i="16"/>
  <c r="I21" i="16"/>
  <c r="I24" i="16"/>
  <c r="I25" i="16"/>
  <c r="I27" i="16"/>
  <c r="I28" i="16"/>
  <c r="I30" i="16"/>
  <c r="I31" i="16"/>
  <c r="I32" i="16"/>
  <c r="I35" i="16"/>
  <c r="I36" i="16"/>
  <c r="I37" i="16"/>
  <c r="I38" i="16"/>
  <c r="I45" i="16"/>
  <c r="I46" i="16"/>
  <c r="I48" i="16"/>
  <c r="I52" i="16"/>
  <c r="I53" i="16"/>
  <c r="I54" i="16"/>
  <c r="I55" i="16"/>
  <c r="I56" i="16"/>
  <c r="I58" i="16"/>
  <c r="I60" i="16"/>
  <c r="I64" i="16"/>
  <c r="I67" i="16"/>
  <c r="I70" i="16"/>
  <c r="I71" i="16"/>
  <c r="I74" i="16"/>
  <c r="I77" i="16"/>
  <c r="I78" i="16"/>
  <c r="I79" i="16"/>
  <c r="I80" i="16"/>
  <c r="I82" i="16"/>
  <c r="I85" i="16"/>
  <c r="I86" i="16"/>
  <c r="I90" i="16"/>
  <c r="I95" i="16"/>
  <c r="I96" i="16"/>
  <c r="I99" i="16"/>
  <c r="I100" i="16"/>
  <c r="I103" i="16"/>
  <c r="I110" i="16"/>
  <c r="I112" i="16"/>
  <c r="I114" i="16"/>
  <c r="I115" i="16"/>
  <c r="I118" i="16"/>
  <c r="I119" i="16"/>
  <c r="I120" i="16"/>
  <c r="I125" i="16"/>
  <c r="I127" i="16"/>
  <c r="I128" i="16"/>
  <c r="I131" i="16"/>
  <c r="I133" i="16"/>
  <c r="I134" i="16"/>
  <c r="I135" i="16"/>
  <c r="I136" i="16"/>
  <c r="I140" i="16"/>
  <c r="I141" i="16"/>
  <c r="I142" i="16"/>
  <c r="I143" i="16"/>
  <c r="I144" i="16"/>
  <c r="I146" i="16"/>
  <c r="I147" i="16"/>
  <c r="I149" i="16"/>
  <c r="I152" i="16"/>
  <c r="I158" i="16"/>
  <c r="I159" i="16"/>
  <c r="I160" i="16"/>
  <c r="I161" i="16"/>
  <c r="I163" i="16"/>
  <c r="I167" i="16"/>
  <c r="I168" i="16"/>
  <c r="I169" i="16"/>
  <c r="I170" i="16"/>
  <c r="I173" i="16"/>
  <c r="I176" i="16"/>
  <c r="I179" i="16"/>
  <c r="I181" i="16"/>
  <c r="I184" i="16"/>
  <c r="I186" i="16"/>
  <c r="I188" i="16"/>
  <c r="I189" i="16"/>
  <c r="I190" i="16"/>
  <c r="I192" i="16"/>
  <c r="I195" i="16"/>
  <c r="I198" i="16"/>
  <c r="I199" i="16"/>
  <c r="I200" i="16"/>
  <c r="I207" i="16"/>
  <c r="I208" i="16"/>
  <c r="I209" i="16"/>
  <c r="I212" i="16"/>
  <c r="I213" i="16"/>
  <c r="I216" i="16"/>
  <c r="I217" i="16"/>
  <c r="I218" i="16"/>
  <c r="I220" i="16"/>
  <c r="I224" i="16"/>
  <c r="I226" i="16"/>
  <c r="I228" i="16"/>
  <c r="I230" i="16"/>
  <c r="I231" i="16"/>
  <c r="I233" i="16"/>
  <c r="I234" i="16"/>
  <c r="I237" i="16"/>
  <c r="I241" i="16"/>
  <c r="I242" i="16"/>
  <c r="I245" i="16"/>
  <c r="I247" i="16"/>
  <c r="I248" i="16"/>
  <c r="I251" i="16"/>
  <c r="I252" i="16"/>
  <c r="I254" i="16"/>
  <c r="I255" i="16"/>
  <c r="I256" i="16"/>
  <c r="I257" i="16"/>
  <c r="I258" i="16"/>
  <c r="I260" i="16"/>
  <c r="I261" i="16"/>
  <c r="I263" i="16"/>
  <c r="I264" i="16"/>
  <c r="I266" i="16"/>
  <c r="I267" i="16"/>
  <c r="I268" i="16"/>
  <c r="I269" i="16"/>
  <c r="I270" i="16"/>
  <c r="I271" i="16"/>
  <c r="I272" i="16"/>
  <c r="I273" i="16"/>
  <c r="I277" i="16"/>
  <c r="I278" i="16"/>
  <c r="I279" i="16"/>
  <c r="I281" i="16"/>
  <c r="I282" i="16"/>
  <c r="I283" i="16"/>
  <c r="I284" i="16"/>
  <c r="I285" i="16"/>
  <c r="I286" i="16"/>
  <c r="I287" i="16"/>
  <c r="I289" i="16"/>
  <c r="I290" i="16"/>
  <c r="I291" i="16"/>
  <c r="I292" i="16"/>
  <c r="I294" i="16"/>
  <c r="I297" i="16"/>
  <c r="I303" i="16"/>
  <c r="I304" i="16"/>
  <c r="I305" i="16"/>
  <c r="I307" i="16"/>
  <c r="I308" i="16"/>
  <c r="I312" i="16"/>
  <c r="I315" i="16"/>
  <c r="I316" i="16"/>
  <c r="I321" i="16"/>
  <c r="I322" i="16"/>
  <c r="I326" i="16"/>
  <c r="I328" i="16"/>
  <c r="I329" i="16"/>
  <c r="I331" i="16"/>
  <c r="I333" i="16"/>
  <c r="I334" i="16"/>
  <c r="I335" i="16"/>
  <c r="I336" i="16"/>
  <c r="I339" i="16"/>
  <c r="I340" i="16"/>
  <c r="I343" i="16"/>
  <c r="I344" i="16"/>
  <c r="I347" i="16"/>
  <c r="I352" i="16"/>
  <c r="I353" i="16"/>
  <c r="I354" i="16"/>
  <c r="I356" i="16"/>
  <c r="I357" i="16"/>
  <c r="I358" i="16"/>
  <c r="I359" i="16"/>
  <c r="I362" i="16"/>
  <c r="I363" i="16"/>
  <c r="I365" i="16"/>
  <c r="I367" i="16"/>
  <c r="I373" i="16"/>
  <c r="I377" i="16"/>
  <c r="I378" i="16"/>
  <c r="I384" i="16"/>
  <c r="I387" i="16"/>
  <c r="I388" i="16"/>
  <c r="I390" i="16"/>
  <c r="I391" i="16"/>
  <c r="I392" i="16"/>
  <c r="I394" i="16"/>
  <c r="I396" i="16"/>
  <c r="I398" i="16"/>
  <c r="I400" i="16"/>
  <c r="I402" i="16"/>
  <c r="I403" i="16"/>
  <c r="I404" i="16"/>
  <c r="I405" i="16"/>
  <c r="I407" i="16"/>
  <c r="I408" i="16"/>
  <c r="I410" i="16"/>
  <c r="I411" i="16"/>
  <c r="I412" i="16"/>
  <c r="I414" i="16"/>
  <c r="I415" i="16"/>
  <c r="I416" i="16"/>
  <c r="I420" i="16"/>
  <c r="I421" i="16"/>
  <c r="I422" i="16"/>
  <c r="I423" i="16"/>
  <c r="I424" i="16"/>
  <c r="I427" i="16"/>
  <c r="I429" i="16"/>
  <c r="I432" i="16"/>
  <c r="I434" i="16"/>
  <c r="I435" i="16"/>
  <c r="I436" i="16"/>
  <c r="I437" i="16"/>
  <c r="I439" i="16"/>
  <c r="I441" i="16"/>
  <c r="I448" i="16"/>
  <c r="I450" i="16"/>
  <c r="I453" i="16"/>
  <c r="I454" i="16"/>
  <c r="I455" i="16"/>
  <c r="I456" i="16"/>
  <c r="I460" i="16"/>
  <c r="I463" i="16"/>
  <c r="I464" i="16"/>
  <c r="I468" i="16"/>
  <c r="I470" i="16"/>
  <c r="I471" i="16"/>
  <c r="I472" i="16"/>
  <c r="I473" i="16"/>
  <c r="I478" i="16"/>
  <c r="I479" i="16"/>
  <c r="I491" i="16"/>
  <c r="I497" i="16"/>
  <c r="I500" i="16"/>
  <c r="I501" i="16"/>
  <c r="I506" i="16"/>
  <c r="I511" i="16"/>
  <c r="I517" i="16"/>
  <c r="I522" i="16"/>
  <c r="I523" i="16"/>
  <c r="I524" i="16"/>
  <c r="I525" i="16"/>
  <c r="I526" i="16"/>
  <c r="I527" i="16"/>
  <c r="I528" i="16"/>
  <c r="I529" i="16"/>
  <c r="I532" i="16"/>
  <c r="I533" i="16"/>
  <c r="I534" i="16"/>
  <c r="I537" i="16"/>
  <c r="I539" i="16"/>
  <c r="I542" i="16"/>
  <c r="I547" i="16"/>
  <c r="I553" i="16"/>
  <c r="I555" i="16"/>
  <c r="I556" i="16"/>
  <c r="I557" i="16"/>
  <c r="I558" i="16"/>
  <c r="I563" i="16"/>
  <c r="I567" i="16"/>
  <c r="I570" i="16"/>
  <c r="I573" i="16"/>
  <c r="I575" i="16"/>
  <c r="I577" i="16"/>
  <c r="I579" i="16"/>
  <c r="I581" i="16"/>
  <c r="I582" i="16"/>
  <c r="I583" i="16"/>
  <c r="I584" i="16"/>
  <c r="I586" i="16"/>
  <c r="I589" i="16"/>
  <c r="I591" i="16"/>
  <c r="I593" i="16"/>
  <c r="I595" i="16"/>
  <c r="I596" i="16"/>
  <c r="I597" i="16"/>
  <c r="I598" i="16"/>
  <c r="I599" i="16"/>
  <c r="I600" i="16"/>
  <c r="I601" i="16"/>
  <c r="I603" i="16"/>
  <c r="I605" i="16"/>
  <c r="I606" i="16"/>
  <c r="I607" i="16"/>
  <c r="I608" i="16"/>
  <c r="I609" i="16"/>
  <c r="I611" i="16"/>
  <c r="I614" i="16"/>
  <c r="I617" i="16"/>
  <c r="I618" i="16"/>
  <c r="I619" i="16"/>
  <c r="I620" i="16"/>
  <c r="I622" i="16"/>
  <c r="I624" i="16"/>
  <c r="I625" i="16"/>
  <c r="I628" i="16"/>
  <c r="I629" i="16"/>
  <c r="I632" i="16"/>
  <c r="I633" i="16"/>
  <c r="I636" i="16"/>
  <c r="I637" i="16"/>
  <c r="I638" i="16"/>
  <c r="I639" i="16"/>
  <c r="I640" i="16"/>
  <c r="I641" i="16"/>
  <c r="I643" i="16"/>
  <c r="I645" i="16"/>
  <c r="I648" i="16"/>
  <c r="I649" i="16"/>
  <c r="I650" i="16"/>
  <c r="I651" i="16"/>
  <c r="I652" i="16"/>
  <c r="I657" i="16"/>
  <c r="I659" i="16"/>
  <c r="I665" i="16"/>
  <c r="I666" i="16"/>
  <c r="I667" i="16"/>
  <c r="I668" i="16"/>
  <c r="I669" i="16"/>
  <c r="I673" i="16"/>
  <c r="I674" i="16"/>
  <c r="I675" i="16"/>
  <c r="I676" i="16"/>
  <c r="I681" i="16"/>
  <c r="I683" i="16"/>
  <c r="I685" i="16"/>
  <c r="I688" i="16"/>
  <c r="I691" i="16"/>
  <c r="I692" i="16"/>
  <c r="I693" i="16"/>
  <c r="I696" i="16"/>
  <c r="I697" i="16"/>
  <c r="I700" i="16"/>
  <c r="I701" i="16"/>
  <c r="I702" i="16"/>
  <c r="I706" i="16"/>
  <c r="I708" i="16"/>
  <c r="I715" i="16"/>
  <c r="I716" i="16"/>
  <c r="I718" i="16"/>
  <c r="I720" i="16"/>
  <c r="I721" i="16"/>
  <c r="I723" i="16"/>
  <c r="I726" i="16"/>
  <c r="I727" i="16"/>
  <c r="I734" i="16"/>
  <c r="I735" i="16"/>
  <c r="I737" i="16"/>
  <c r="I739" i="16"/>
  <c r="I740" i="16"/>
  <c r="I741" i="16"/>
  <c r="I742" i="16"/>
  <c r="I743" i="16"/>
  <c r="I746" i="16"/>
  <c r="I747" i="16"/>
  <c r="I755" i="16"/>
  <c r="I757" i="16"/>
  <c r="I760" i="16"/>
  <c r="I761" i="16"/>
  <c r="I763" i="16"/>
  <c r="I765" i="16"/>
  <c r="I773" i="16"/>
  <c r="I776" i="16"/>
  <c r="I777" i="16"/>
  <c r="I778" i="16"/>
  <c r="I780" i="16"/>
  <c r="I781" i="16"/>
  <c r="I785" i="16"/>
  <c r="I786" i="16"/>
  <c r="I788" i="16"/>
  <c r="I789" i="16"/>
  <c r="I790" i="16"/>
  <c r="I791" i="16"/>
  <c r="I794" i="16"/>
  <c r="I795" i="16"/>
  <c r="I796" i="16"/>
  <c r="I798" i="16"/>
  <c r="I799" i="16"/>
  <c r="I800" i="16"/>
  <c r="I801" i="16"/>
  <c r="I802" i="16"/>
  <c r="I804" i="16"/>
  <c r="I805" i="16"/>
  <c r="I808" i="16"/>
  <c r="I810" i="16"/>
  <c r="I814" i="16"/>
  <c r="I816" i="16"/>
  <c r="I818" i="16"/>
  <c r="I819" i="16"/>
  <c r="I820" i="16"/>
  <c r="I824" i="16"/>
  <c r="I825" i="16"/>
  <c r="I827" i="16"/>
  <c r="I828" i="16"/>
  <c r="I830" i="16"/>
  <c r="I831" i="16"/>
  <c r="I832" i="16"/>
  <c r="I834" i="16"/>
  <c r="I837" i="16"/>
  <c r="I838" i="16"/>
  <c r="I839" i="16"/>
  <c r="I840" i="16"/>
  <c r="I845" i="16"/>
  <c r="I847" i="16"/>
  <c r="I850" i="16"/>
  <c r="I852" i="16"/>
  <c r="I854" i="16"/>
  <c r="I856" i="16"/>
  <c r="I857" i="16"/>
  <c r="I858" i="16"/>
  <c r="I863" i="16"/>
  <c r="I866" i="16"/>
  <c r="I868" i="16"/>
  <c r="I869" i="16"/>
  <c r="I870" i="16"/>
  <c r="I873" i="16"/>
  <c r="I874" i="16"/>
  <c r="I878" i="16"/>
  <c r="I879" i="16"/>
  <c r="I880" i="16"/>
  <c r="I883" i="16"/>
  <c r="I887" i="16"/>
  <c r="I888" i="16"/>
  <c r="I889" i="16"/>
  <c r="I890" i="16"/>
  <c r="I892" i="16"/>
  <c r="I893" i="16"/>
  <c r="I894" i="16"/>
  <c r="I896" i="16"/>
  <c r="I899" i="16"/>
  <c r="I900" i="16"/>
  <c r="I901" i="16"/>
  <c r="I902" i="16"/>
  <c r="I905" i="16"/>
  <c r="I907" i="16"/>
  <c r="I908" i="16"/>
  <c r="I911" i="16"/>
  <c r="I912" i="16"/>
  <c r="I913" i="16"/>
  <c r="I915" i="16"/>
  <c r="I916" i="16"/>
  <c r="I917" i="16"/>
  <c r="I918" i="16"/>
  <c r="I919" i="16"/>
  <c r="I920" i="16"/>
  <c r="I924" i="16"/>
  <c r="I925" i="16"/>
  <c r="I926" i="16"/>
  <c r="I927" i="16"/>
  <c r="I928" i="16"/>
  <c r="I932" i="16"/>
  <c r="I934" i="16"/>
  <c r="I935" i="16"/>
  <c r="I936" i="16"/>
  <c r="I937" i="16"/>
  <c r="I938" i="16"/>
  <c r="I939" i="16"/>
  <c r="I941" i="16"/>
  <c r="I943" i="16"/>
  <c r="I946" i="16"/>
  <c r="I950" i="16"/>
  <c r="I8" i="15"/>
  <c r="I9" i="15"/>
  <c r="I10" i="15"/>
  <c r="I11" i="15"/>
  <c r="I12" i="15"/>
  <c r="I13" i="15"/>
  <c r="I14" i="15"/>
  <c r="I15" i="15"/>
  <c r="I16" i="15"/>
  <c r="I18" i="15"/>
  <c r="I19" i="15"/>
  <c r="I21" i="15"/>
  <c r="I24" i="15"/>
  <c r="I25" i="15"/>
  <c r="I27" i="15"/>
  <c r="I28" i="15"/>
  <c r="I30" i="15"/>
  <c r="I31" i="15"/>
  <c r="I32" i="15"/>
  <c r="I35" i="15"/>
  <c r="I36" i="15"/>
  <c r="I37" i="15"/>
  <c r="I38" i="15"/>
  <c r="I45" i="15"/>
  <c r="I46" i="15"/>
  <c r="I48" i="15"/>
  <c r="I52" i="15"/>
  <c r="I53" i="15"/>
  <c r="I54" i="15"/>
  <c r="I55" i="15"/>
  <c r="I56" i="15"/>
  <c r="I58" i="15"/>
  <c r="I60" i="15"/>
  <c r="I64" i="15"/>
  <c r="I67" i="15"/>
  <c r="I70" i="15"/>
  <c r="I71" i="15"/>
  <c r="I74" i="15"/>
  <c r="I77" i="15"/>
  <c r="I78" i="15"/>
  <c r="I79" i="15"/>
  <c r="I80" i="15"/>
  <c r="I82" i="15"/>
  <c r="I85" i="15"/>
  <c r="I86" i="15"/>
  <c r="I90" i="15"/>
  <c r="I95" i="15"/>
  <c r="I96" i="15"/>
  <c r="I99" i="15"/>
  <c r="I100" i="15"/>
  <c r="I103" i="15"/>
  <c r="I110" i="15"/>
  <c r="I112" i="15"/>
  <c r="I114" i="15"/>
  <c r="I115" i="15"/>
  <c r="I118" i="15"/>
  <c r="I119" i="15"/>
  <c r="I120" i="15"/>
  <c r="I125" i="15"/>
  <c r="I127" i="15"/>
  <c r="I128" i="15"/>
  <c r="I131" i="15"/>
  <c r="I133" i="15"/>
  <c r="I134" i="15"/>
  <c r="I135" i="15"/>
  <c r="I136" i="15"/>
  <c r="I140" i="15"/>
  <c r="I141" i="15"/>
  <c r="I142" i="15"/>
  <c r="I143" i="15"/>
  <c r="I144" i="15"/>
  <c r="I146" i="15"/>
  <c r="I147" i="15"/>
  <c r="I149" i="15"/>
  <c r="I152" i="15"/>
  <c r="I158" i="15"/>
  <c r="I159" i="15"/>
  <c r="I160" i="15"/>
  <c r="I161" i="15"/>
  <c r="I163" i="15"/>
  <c r="I167" i="15"/>
  <c r="I168" i="15"/>
  <c r="I169" i="15"/>
  <c r="I170" i="15"/>
  <c r="I173" i="15"/>
  <c r="I176" i="15"/>
  <c r="I179" i="15"/>
  <c r="I181" i="15"/>
  <c r="I184" i="15"/>
  <c r="I186" i="15"/>
  <c r="I188" i="15"/>
  <c r="I189" i="15"/>
  <c r="I190" i="15"/>
  <c r="I192" i="15"/>
  <c r="I195" i="15"/>
  <c r="I198" i="15"/>
  <c r="I199" i="15"/>
  <c r="I200" i="15"/>
  <c r="I207" i="15"/>
  <c r="I208" i="15"/>
  <c r="I209" i="15"/>
  <c r="I212" i="15"/>
  <c r="I213" i="15"/>
  <c r="I216" i="15"/>
  <c r="I217" i="15"/>
  <c r="I218" i="15"/>
  <c r="I220" i="15"/>
  <c r="I224" i="15"/>
  <c r="I226" i="15"/>
  <c r="I228" i="15"/>
  <c r="I230" i="15"/>
  <c r="I231" i="15"/>
  <c r="I233" i="15"/>
  <c r="I234" i="15"/>
  <c r="I237" i="15"/>
  <c r="I241" i="15"/>
  <c r="I242" i="15"/>
  <c r="I245" i="15"/>
  <c r="I247" i="15"/>
  <c r="I248" i="15"/>
  <c r="I251" i="15"/>
  <c r="I252" i="15"/>
  <c r="I254" i="15"/>
  <c r="I255" i="15"/>
  <c r="I256" i="15"/>
  <c r="I257" i="15"/>
  <c r="I258" i="15"/>
  <c r="I260" i="15"/>
  <c r="I261" i="15"/>
  <c r="I263" i="15"/>
  <c r="I264" i="15"/>
  <c r="I266" i="15"/>
  <c r="I267" i="15"/>
  <c r="I268" i="15"/>
  <c r="I269" i="15"/>
  <c r="I270" i="15"/>
  <c r="I271" i="15"/>
  <c r="I272" i="15"/>
  <c r="I273" i="15"/>
  <c r="I277" i="15"/>
  <c r="I278" i="15"/>
  <c r="I279" i="15"/>
  <c r="I281" i="15"/>
  <c r="I282" i="15"/>
  <c r="I283" i="15"/>
  <c r="I284" i="15"/>
  <c r="I285" i="15"/>
  <c r="I286" i="15"/>
  <c r="I287" i="15"/>
  <c r="I289" i="15"/>
  <c r="I290" i="15"/>
  <c r="I291" i="15"/>
  <c r="I292" i="15"/>
  <c r="I294" i="15"/>
  <c r="I297" i="15"/>
  <c r="I303" i="15"/>
  <c r="I304" i="15"/>
  <c r="I305" i="15"/>
  <c r="I307" i="15"/>
  <c r="I308" i="15"/>
  <c r="I312" i="15"/>
  <c r="I315" i="15"/>
  <c r="I316" i="15"/>
  <c r="I321" i="15"/>
  <c r="I322" i="15"/>
  <c r="I326" i="15"/>
  <c r="I328" i="15"/>
  <c r="I329" i="15"/>
  <c r="I331" i="15"/>
  <c r="I333" i="15"/>
  <c r="I334" i="15"/>
  <c r="I335" i="15"/>
  <c r="I336" i="15"/>
  <c r="I339" i="15"/>
  <c r="I340" i="15"/>
  <c r="I343" i="15"/>
  <c r="I344" i="15"/>
  <c r="I347" i="15"/>
  <c r="I352" i="15"/>
  <c r="I353" i="15"/>
  <c r="I354" i="15"/>
  <c r="I356" i="15"/>
  <c r="I357" i="15"/>
  <c r="I358" i="15"/>
  <c r="I359" i="15"/>
  <c r="I362" i="15"/>
  <c r="I363" i="15"/>
  <c r="I365" i="15"/>
  <c r="I367" i="15"/>
  <c r="I373" i="15"/>
  <c r="I377" i="15"/>
  <c r="I378" i="15"/>
  <c r="I384" i="15"/>
  <c r="I387" i="15"/>
  <c r="I388" i="15"/>
  <c r="I390" i="15"/>
  <c r="I391" i="15"/>
  <c r="I392" i="15"/>
  <c r="I394" i="15"/>
  <c r="I396" i="15"/>
  <c r="I398" i="15"/>
  <c r="I400" i="15"/>
  <c r="I402" i="15"/>
  <c r="I403" i="15"/>
  <c r="I404" i="15"/>
  <c r="I405" i="15"/>
  <c r="I407" i="15"/>
  <c r="I408" i="15"/>
  <c r="I410" i="15"/>
  <c r="I411" i="15"/>
  <c r="I412" i="15"/>
  <c r="I414" i="15"/>
  <c r="I415" i="15"/>
  <c r="I416" i="15"/>
  <c r="I420" i="15"/>
  <c r="I421" i="15"/>
  <c r="I422" i="15"/>
  <c r="I423" i="15"/>
  <c r="I424" i="15"/>
  <c r="I427" i="15"/>
  <c r="I429" i="15"/>
  <c r="I432" i="15"/>
  <c r="I434" i="15"/>
  <c r="I435" i="15"/>
  <c r="I436" i="15"/>
  <c r="I437" i="15"/>
  <c r="I439" i="15"/>
  <c r="I441" i="15"/>
  <c r="I448" i="15"/>
  <c r="I450" i="15"/>
  <c r="I453" i="15"/>
  <c r="I454" i="15"/>
  <c r="I455" i="15"/>
  <c r="I456" i="15"/>
  <c r="I460" i="15"/>
  <c r="I463" i="15"/>
  <c r="I464" i="15"/>
  <c r="I468" i="15"/>
  <c r="I470" i="15"/>
  <c r="I471" i="15"/>
  <c r="I472" i="15"/>
  <c r="I473" i="15"/>
  <c r="I478" i="15"/>
  <c r="I479" i="15"/>
  <c r="I491" i="15"/>
  <c r="I497" i="15"/>
  <c r="I500" i="15"/>
  <c r="I501" i="15"/>
  <c r="I506" i="15"/>
  <c r="I511" i="15"/>
  <c r="I517" i="15"/>
  <c r="I522" i="15"/>
  <c r="I523" i="15"/>
  <c r="I524" i="15"/>
  <c r="I525" i="15"/>
  <c r="I526" i="15"/>
  <c r="I527" i="15"/>
  <c r="I528" i="15"/>
  <c r="I529" i="15"/>
  <c r="I532" i="15"/>
  <c r="I533" i="15"/>
  <c r="I534" i="15"/>
  <c r="I537" i="15"/>
  <c r="I539" i="15"/>
  <c r="I542" i="15"/>
  <c r="I547" i="15"/>
  <c r="I553" i="15"/>
  <c r="I555" i="15"/>
  <c r="I556" i="15"/>
  <c r="I557" i="15"/>
  <c r="I558" i="15"/>
  <c r="I563" i="15"/>
  <c r="I567" i="15"/>
  <c r="I570" i="15"/>
  <c r="I573" i="15"/>
  <c r="I575" i="15"/>
  <c r="I577" i="15"/>
  <c r="I579" i="15"/>
  <c r="I581" i="15"/>
  <c r="I582" i="15"/>
  <c r="I583" i="15"/>
  <c r="I584" i="15"/>
  <c r="I586" i="15"/>
  <c r="I589" i="15"/>
  <c r="I591" i="15"/>
  <c r="I593" i="15"/>
  <c r="I595" i="15"/>
  <c r="I596" i="15"/>
  <c r="I597" i="15"/>
  <c r="I598" i="15"/>
  <c r="I599" i="15"/>
  <c r="I600" i="15"/>
  <c r="I601" i="15"/>
  <c r="I603" i="15"/>
  <c r="I605" i="15"/>
  <c r="I606" i="15"/>
  <c r="I607" i="15"/>
  <c r="I608" i="15"/>
  <c r="I609" i="15"/>
  <c r="I611" i="15"/>
  <c r="I614" i="15"/>
  <c r="I617" i="15"/>
  <c r="I618" i="15"/>
  <c r="I619" i="15"/>
  <c r="I620" i="15"/>
  <c r="I622" i="15"/>
  <c r="I624" i="15"/>
  <c r="I625" i="15"/>
  <c r="I628" i="15"/>
  <c r="I629" i="15"/>
  <c r="I632" i="15"/>
  <c r="I633" i="15"/>
  <c r="I636" i="15"/>
  <c r="I637" i="15"/>
  <c r="I638" i="15"/>
  <c r="I639" i="15"/>
  <c r="I640" i="15"/>
  <c r="I641" i="15"/>
  <c r="I643" i="15"/>
  <c r="I645" i="15"/>
  <c r="I648" i="15"/>
  <c r="I649" i="15"/>
  <c r="I650" i="15"/>
  <c r="I651" i="15"/>
  <c r="I652" i="15"/>
  <c r="I657" i="15"/>
  <c r="I659" i="15"/>
  <c r="I665" i="15"/>
  <c r="I666" i="15"/>
  <c r="I667" i="15"/>
  <c r="I668" i="15"/>
  <c r="I669" i="15"/>
  <c r="I673" i="15"/>
  <c r="I674" i="15"/>
  <c r="I675" i="15"/>
  <c r="I676" i="15"/>
  <c r="I681" i="15"/>
  <c r="I683" i="15"/>
  <c r="I685" i="15"/>
  <c r="I688" i="15"/>
  <c r="I691" i="15"/>
  <c r="I692" i="15"/>
  <c r="I693" i="15"/>
  <c r="I696" i="15"/>
  <c r="I697" i="15"/>
  <c r="I700" i="15"/>
  <c r="I701" i="15"/>
  <c r="I702" i="15"/>
  <c r="I706" i="15"/>
  <c r="I708" i="15"/>
  <c r="I715" i="15"/>
  <c r="I716" i="15"/>
  <c r="I718" i="15"/>
  <c r="I720" i="15"/>
  <c r="I721" i="15"/>
  <c r="I723" i="15"/>
  <c r="I726" i="15"/>
  <c r="I727" i="15"/>
  <c r="I734" i="15"/>
  <c r="I735" i="15"/>
  <c r="I737" i="15"/>
  <c r="I739" i="15"/>
  <c r="I740" i="15"/>
  <c r="I741" i="15"/>
  <c r="I742" i="15"/>
  <c r="I743" i="15"/>
  <c r="I746" i="15"/>
  <c r="I747" i="15"/>
  <c r="I755" i="15"/>
  <c r="I757" i="15"/>
  <c r="I760" i="15"/>
  <c r="I761" i="15"/>
  <c r="I763" i="15"/>
  <c r="I765" i="15"/>
  <c r="I773" i="15"/>
  <c r="I776" i="15"/>
  <c r="I777" i="15"/>
  <c r="I778" i="15"/>
  <c r="I780" i="15"/>
  <c r="I781" i="15"/>
  <c r="I785" i="15"/>
  <c r="I786" i="15"/>
  <c r="I788" i="15"/>
  <c r="I789" i="15"/>
  <c r="I790" i="15"/>
  <c r="I791" i="15"/>
  <c r="I794" i="15"/>
  <c r="I795" i="15"/>
  <c r="I796" i="15"/>
  <c r="I798" i="15"/>
  <c r="I799" i="15"/>
  <c r="I800" i="15"/>
  <c r="I801" i="15"/>
  <c r="I802" i="15"/>
  <c r="I804" i="15"/>
  <c r="I805" i="15"/>
  <c r="I808" i="15"/>
  <c r="I810" i="15"/>
  <c r="I814" i="15"/>
  <c r="I816" i="15"/>
  <c r="I818" i="15"/>
  <c r="I819" i="15"/>
  <c r="I820" i="15"/>
  <c r="I824" i="15"/>
  <c r="I825" i="15"/>
  <c r="I827" i="15"/>
  <c r="I828" i="15"/>
  <c r="I830" i="15"/>
  <c r="I831" i="15"/>
  <c r="I832" i="15"/>
  <c r="I834" i="15"/>
  <c r="I837" i="15"/>
  <c r="I838" i="15"/>
  <c r="I839" i="15"/>
  <c r="I840" i="15"/>
  <c r="I845" i="15"/>
  <c r="I847" i="15"/>
  <c r="I850" i="15"/>
  <c r="I852" i="15"/>
  <c r="I854" i="15"/>
  <c r="I856" i="15"/>
  <c r="I857" i="15"/>
  <c r="I858" i="15"/>
  <c r="I863" i="15"/>
  <c r="I866" i="15"/>
  <c r="I868" i="15"/>
  <c r="I869" i="15"/>
  <c r="I870" i="15"/>
  <c r="I873" i="15"/>
  <c r="I874" i="15"/>
  <c r="I878" i="15"/>
  <c r="I879" i="15"/>
  <c r="I880" i="15"/>
  <c r="I883" i="15"/>
  <c r="I887" i="15"/>
  <c r="I888" i="15"/>
  <c r="I889" i="15"/>
  <c r="I890" i="15"/>
  <c r="I892" i="15"/>
  <c r="I893" i="15"/>
  <c r="I894" i="15"/>
  <c r="I896" i="15"/>
  <c r="I899" i="15"/>
  <c r="I900" i="15"/>
  <c r="I901" i="15"/>
  <c r="I902" i="15"/>
  <c r="I905" i="15"/>
  <c r="I907" i="15"/>
  <c r="I908" i="15"/>
  <c r="I911" i="15"/>
  <c r="I912" i="15"/>
  <c r="I913" i="15"/>
  <c r="I915" i="15"/>
  <c r="I916" i="15"/>
  <c r="I917" i="15"/>
  <c r="I918" i="15"/>
  <c r="I919" i="15"/>
  <c r="I920" i="15"/>
  <c r="I924" i="15"/>
  <c r="I925" i="15"/>
  <c r="I926" i="15"/>
  <c r="I927" i="15"/>
  <c r="I928" i="15"/>
  <c r="I932" i="15"/>
  <c r="I934" i="15"/>
  <c r="I935" i="15"/>
  <c r="I936" i="15"/>
  <c r="I937" i="15"/>
  <c r="I938" i="15"/>
  <c r="I939" i="15"/>
  <c r="I941" i="15"/>
  <c r="I943" i="15"/>
  <c r="I946" i="15"/>
  <c r="I950" i="15"/>
  <c r="I8" i="14"/>
  <c r="I9" i="14"/>
  <c r="I10" i="14"/>
  <c r="I11" i="14"/>
  <c r="I12" i="14"/>
  <c r="I13" i="14"/>
  <c r="I14" i="14"/>
  <c r="I15" i="14"/>
  <c r="I16" i="14"/>
  <c r="I18" i="14"/>
  <c r="I19" i="14"/>
  <c r="I21" i="14"/>
  <c r="I24" i="14"/>
  <c r="I25" i="14"/>
  <c r="I27" i="14"/>
  <c r="I28" i="14"/>
  <c r="I30" i="14"/>
  <c r="I31" i="14"/>
  <c r="I32" i="14"/>
  <c r="I35" i="14"/>
  <c r="I36" i="14"/>
  <c r="I37" i="14"/>
  <c r="I38" i="14"/>
  <c r="I45" i="14"/>
  <c r="I46" i="14"/>
  <c r="I48" i="14"/>
  <c r="I52" i="14"/>
  <c r="I53" i="14"/>
  <c r="I54" i="14"/>
  <c r="I55" i="14"/>
  <c r="I56" i="14"/>
  <c r="I58" i="14"/>
  <c r="I60" i="14"/>
  <c r="I64" i="14"/>
  <c r="I67" i="14"/>
  <c r="I70" i="14"/>
  <c r="I71" i="14"/>
  <c r="I74" i="14"/>
  <c r="I77" i="14"/>
  <c r="I78" i="14"/>
  <c r="I79" i="14"/>
  <c r="I80" i="14"/>
  <c r="I82" i="14"/>
  <c r="I85" i="14"/>
  <c r="I86" i="14"/>
  <c r="I90" i="14"/>
  <c r="I95" i="14"/>
  <c r="I96" i="14"/>
  <c r="I99" i="14"/>
  <c r="I100" i="14"/>
  <c r="I103" i="14"/>
  <c r="I110" i="14"/>
  <c r="I112" i="14"/>
  <c r="I114" i="14"/>
  <c r="I115" i="14"/>
  <c r="I118" i="14"/>
  <c r="I119" i="14"/>
  <c r="I120" i="14"/>
  <c r="I125" i="14"/>
  <c r="I127" i="14"/>
  <c r="I128" i="14"/>
  <c r="I131" i="14"/>
  <c r="I133" i="14"/>
  <c r="I134" i="14"/>
  <c r="I135" i="14"/>
  <c r="I136" i="14"/>
  <c r="I140" i="14"/>
  <c r="I141" i="14"/>
  <c r="I142" i="14"/>
  <c r="I143" i="14"/>
  <c r="I144" i="14"/>
  <c r="I146" i="14"/>
  <c r="I147" i="14"/>
  <c r="I149" i="14"/>
  <c r="I152" i="14"/>
  <c r="I158" i="14"/>
  <c r="I159" i="14"/>
  <c r="I160" i="14"/>
  <c r="I161" i="14"/>
  <c r="I163" i="14"/>
  <c r="I167" i="14"/>
  <c r="I168" i="14"/>
  <c r="I169" i="14"/>
  <c r="I170" i="14"/>
  <c r="I173" i="14"/>
  <c r="I176" i="14"/>
  <c r="I179" i="14"/>
  <c r="I181" i="14"/>
  <c r="I184" i="14"/>
  <c r="I186" i="14"/>
  <c r="I188" i="14"/>
  <c r="I189" i="14"/>
  <c r="I190" i="14"/>
  <c r="I192" i="14"/>
  <c r="I195" i="14"/>
  <c r="I198" i="14"/>
  <c r="I199" i="14"/>
  <c r="I200" i="14"/>
  <c r="I207" i="14"/>
  <c r="I208" i="14"/>
  <c r="I209" i="14"/>
  <c r="I212" i="14"/>
  <c r="I213" i="14"/>
  <c r="I216" i="14"/>
  <c r="I217" i="14"/>
  <c r="I218" i="14"/>
  <c r="I220" i="14"/>
  <c r="I224" i="14"/>
  <c r="I226" i="14"/>
  <c r="I228" i="14"/>
  <c r="I230" i="14"/>
  <c r="I231" i="14"/>
  <c r="I233" i="14"/>
  <c r="I234" i="14"/>
  <c r="I237" i="14"/>
  <c r="I241" i="14"/>
  <c r="I242" i="14"/>
  <c r="I245" i="14"/>
  <c r="I247" i="14"/>
  <c r="I248" i="14"/>
  <c r="I251" i="14"/>
  <c r="I252" i="14"/>
  <c r="I254" i="14"/>
  <c r="I255" i="14"/>
  <c r="I256" i="14"/>
  <c r="I257" i="14"/>
  <c r="I258" i="14"/>
  <c r="I260" i="14"/>
  <c r="I261" i="14"/>
  <c r="I263" i="14"/>
  <c r="I264" i="14"/>
  <c r="I266" i="14"/>
  <c r="I267" i="14"/>
  <c r="I268" i="14"/>
  <c r="I269" i="14"/>
  <c r="I270" i="14"/>
  <c r="I271" i="14"/>
  <c r="I272" i="14"/>
  <c r="I273" i="14"/>
  <c r="I277" i="14"/>
  <c r="I278" i="14"/>
  <c r="I279" i="14"/>
  <c r="I281" i="14"/>
  <c r="I282" i="14"/>
  <c r="I283" i="14"/>
  <c r="I284" i="14"/>
  <c r="I285" i="14"/>
  <c r="I286" i="14"/>
  <c r="I287" i="14"/>
  <c r="I289" i="14"/>
  <c r="I290" i="14"/>
  <c r="I291" i="14"/>
  <c r="I292" i="14"/>
  <c r="I294" i="14"/>
  <c r="I297" i="14"/>
  <c r="I303" i="14"/>
  <c r="I304" i="14"/>
  <c r="I305" i="14"/>
  <c r="I307" i="14"/>
  <c r="I308" i="14"/>
  <c r="I312" i="14"/>
  <c r="I315" i="14"/>
  <c r="I316" i="14"/>
  <c r="I321" i="14"/>
  <c r="I322" i="14"/>
  <c r="I326" i="14"/>
  <c r="I328" i="14"/>
  <c r="I329" i="14"/>
  <c r="I331" i="14"/>
  <c r="I333" i="14"/>
  <c r="I334" i="14"/>
  <c r="I335" i="14"/>
  <c r="I336" i="14"/>
  <c r="I339" i="14"/>
  <c r="I340" i="14"/>
  <c r="I343" i="14"/>
  <c r="I344" i="14"/>
  <c r="I347" i="14"/>
  <c r="I352" i="14"/>
  <c r="I353" i="14"/>
  <c r="I354" i="14"/>
  <c r="I356" i="14"/>
  <c r="I357" i="14"/>
  <c r="I358" i="14"/>
  <c r="I359" i="14"/>
  <c r="I362" i="14"/>
  <c r="I363" i="14"/>
  <c r="I365" i="14"/>
  <c r="I367" i="14"/>
  <c r="I373" i="14"/>
  <c r="I377" i="14"/>
  <c r="I378" i="14"/>
  <c r="I384" i="14"/>
  <c r="I387" i="14"/>
  <c r="I388" i="14"/>
  <c r="I390" i="14"/>
  <c r="I391" i="14"/>
  <c r="I392" i="14"/>
  <c r="I394" i="14"/>
  <c r="I396" i="14"/>
  <c r="I398" i="14"/>
  <c r="I400" i="14"/>
  <c r="I402" i="14"/>
  <c r="I403" i="14"/>
  <c r="I404" i="14"/>
  <c r="I405" i="14"/>
  <c r="I407" i="14"/>
  <c r="I408" i="14"/>
  <c r="I410" i="14"/>
  <c r="I411" i="14"/>
  <c r="I412" i="14"/>
  <c r="I414" i="14"/>
  <c r="I415" i="14"/>
  <c r="I416" i="14"/>
  <c r="I420" i="14"/>
  <c r="I421" i="14"/>
  <c r="I422" i="14"/>
  <c r="I423" i="14"/>
  <c r="I424" i="14"/>
  <c r="I427" i="14"/>
  <c r="I429" i="14"/>
  <c r="I432" i="14"/>
  <c r="I434" i="14"/>
  <c r="I435" i="14"/>
  <c r="I436" i="14"/>
  <c r="I437" i="14"/>
  <c r="I439" i="14"/>
  <c r="I441" i="14"/>
  <c r="I448" i="14"/>
  <c r="I450" i="14"/>
  <c r="I453" i="14"/>
  <c r="I454" i="14"/>
  <c r="I455" i="14"/>
  <c r="I456" i="14"/>
  <c r="I460" i="14"/>
  <c r="I463" i="14"/>
  <c r="I464" i="14"/>
  <c r="I468" i="14"/>
  <c r="I470" i="14"/>
  <c r="I471" i="14"/>
  <c r="I472" i="14"/>
  <c r="I473" i="14"/>
  <c r="I478" i="14"/>
  <c r="I479" i="14"/>
  <c r="I491" i="14"/>
  <c r="I497" i="14"/>
  <c r="I500" i="14"/>
  <c r="I501" i="14"/>
  <c r="I506" i="14"/>
  <c r="I511" i="14"/>
  <c r="I517" i="14"/>
  <c r="I522" i="14"/>
  <c r="I523" i="14"/>
  <c r="I524" i="14"/>
  <c r="I525" i="14"/>
  <c r="I526" i="14"/>
  <c r="I527" i="14"/>
  <c r="I528" i="14"/>
  <c r="I529" i="14"/>
  <c r="I532" i="14"/>
  <c r="I533" i="14"/>
  <c r="I534" i="14"/>
  <c r="I537" i="14"/>
  <c r="I539" i="14"/>
  <c r="I542" i="14"/>
  <c r="I547" i="14"/>
  <c r="I553" i="14"/>
  <c r="I555" i="14"/>
  <c r="I556" i="14"/>
  <c r="I557" i="14"/>
  <c r="I558" i="14"/>
  <c r="I563" i="14"/>
  <c r="I567" i="14"/>
  <c r="I570" i="14"/>
  <c r="I573" i="14"/>
  <c r="I575" i="14"/>
  <c r="I577" i="14"/>
  <c r="I579" i="14"/>
  <c r="I581" i="14"/>
  <c r="I582" i="14"/>
  <c r="I583" i="14"/>
  <c r="I584" i="14"/>
  <c r="I586" i="14"/>
  <c r="I589" i="14"/>
  <c r="I591" i="14"/>
  <c r="I593" i="14"/>
  <c r="I595" i="14"/>
  <c r="I596" i="14"/>
  <c r="I597" i="14"/>
  <c r="I598" i="14"/>
  <c r="I599" i="14"/>
  <c r="I600" i="14"/>
  <c r="I601" i="14"/>
  <c r="I603" i="14"/>
  <c r="I605" i="14"/>
  <c r="I606" i="14"/>
  <c r="I607" i="14"/>
  <c r="I608" i="14"/>
  <c r="I609" i="14"/>
  <c r="I611" i="14"/>
  <c r="I614" i="14"/>
  <c r="I617" i="14"/>
  <c r="I618" i="14"/>
  <c r="I619" i="14"/>
  <c r="I620" i="14"/>
  <c r="I622" i="14"/>
  <c r="I624" i="14"/>
  <c r="I625" i="14"/>
  <c r="I628" i="14"/>
  <c r="I629" i="14"/>
  <c r="I632" i="14"/>
  <c r="I633" i="14"/>
  <c r="I636" i="14"/>
  <c r="I637" i="14"/>
  <c r="I638" i="14"/>
  <c r="I639" i="14"/>
  <c r="I640" i="14"/>
  <c r="I641" i="14"/>
  <c r="I643" i="14"/>
  <c r="I645" i="14"/>
  <c r="I648" i="14"/>
  <c r="I649" i="14"/>
  <c r="I650" i="14"/>
  <c r="I651" i="14"/>
  <c r="I652" i="14"/>
  <c r="I657" i="14"/>
  <c r="I659" i="14"/>
  <c r="I665" i="14"/>
  <c r="I666" i="14"/>
  <c r="I667" i="14"/>
  <c r="I668" i="14"/>
  <c r="I669" i="14"/>
  <c r="I673" i="14"/>
  <c r="I674" i="14"/>
  <c r="I675" i="14"/>
  <c r="I676" i="14"/>
  <c r="I681" i="14"/>
  <c r="I683" i="14"/>
  <c r="I685" i="14"/>
  <c r="I688" i="14"/>
  <c r="I691" i="14"/>
  <c r="I692" i="14"/>
  <c r="I693" i="14"/>
  <c r="I696" i="14"/>
  <c r="I697" i="14"/>
  <c r="I700" i="14"/>
  <c r="I701" i="14"/>
  <c r="I702" i="14"/>
  <c r="I706" i="14"/>
  <c r="I708" i="14"/>
  <c r="I715" i="14"/>
  <c r="I716" i="14"/>
  <c r="I718" i="14"/>
  <c r="I720" i="14"/>
  <c r="I721" i="14"/>
  <c r="I723" i="14"/>
  <c r="I726" i="14"/>
  <c r="I727" i="14"/>
  <c r="I734" i="14"/>
  <c r="I735" i="14"/>
  <c r="I737" i="14"/>
  <c r="I739" i="14"/>
  <c r="I740" i="14"/>
  <c r="I741" i="14"/>
  <c r="I742" i="14"/>
  <c r="I743" i="14"/>
  <c r="I746" i="14"/>
  <c r="I747" i="14"/>
  <c r="I755" i="14"/>
  <c r="I757" i="14"/>
  <c r="I760" i="14"/>
  <c r="I761" i="14"/>
  <c r="I763" i="14"/>
  <c r="I765" i="14"/>
  <c r="I773" i="14"/>
  <c r="I776" i="14"/>
  <c r="I777" i="14"/>
  <c r="I778" i="14"/>
  <c r="I780" i="14"/>
  <c r="I781" i="14"/>
  <c r="I785" i="14"/>
  <c r="I786" i="14"/>
  <c r="I788" i="14"/>
  <c r="I789" i="14"/>
  <c r="I790" i="14"/>
  <c r="I791" i="14"/>
  <c r="I794" i="14"/>
  <c r="I795" i="14"/>
  <c r="I796" i="14"/>
  <c r="I798" i="14"/>
  <c r="I799" i="14"/>
  <c r="I800" i="14"/>
  <c r="I801" i="14"/>
  <c r="I802" i="14"/>
  <c r="I804" i="14"/>
  <c r="I805" i="14"/>
  <c r="I808" i="14"/>
  <c r="I810" i="14"/>
  <c r="I814" i="14"/>
  <c r="I816" i="14"/>
  <c r="I818" i="14"/>
  <c r="I819" i="14"/>
  <c r="I820" i="14"/>
  <c r="I824" i="14"/>
  <c r="I825" i="14"/>
  <c r="I827" i="14"/>
  <c r="I828" i="14"/>
  <c r="I830" i="14"/>
  <c r="I831" i="14"/>
  <c r="I832" i="14"/>
  <c r="I834" i="14"/>
  <c r="I837" i="14"/>
  <c r="I838" i="14"/>
  <c r="I839" i="14"/>
  <c r="I840" i="14"/>
  <c r="I845" i="14"/>
  <c r="I847" i="14"/>
  <c r="I850" i="14"/>
  <c r="I852" i="14"/>
  <c r="I854" i="14"/>
  <c r="I856" i="14"/>
  <c r="I857" i="14"/>
  <c r="I858" i="14"/>
  <c r="I863" i="14"/>
  <c r="I866" i="14"/>
  <c r="I868" i="14"/>
  <c r="I869" i="14"/>
  <c r="I870" i="14"/>
  <c r="I873" i="14"/>
  <c r="I874" i="14"/>
  <c r="I878" i="14"/>
  <c r="I879" i="14"/>
  <c r="I880" i="14"/>
  <c r="I883" i="14"/>
  <c r="I887" i="14"/>
  <c r="I888" i="14"/>
  <c r="I889" i="14"/>
  <c r="I890" i="14"/>
  <c r="I892" i="14"/>
  <c r="I893" i="14"/>
  <c r="I894" i="14"/>
  <c r="I896" i="14"/>
  <c r="I899" i="14"/>
  <c r="I900" i="14"/>
  <c r="I901" i="14"/>
  <c r="I902" i="14"/>
  <c r="I905" i="14"/>
  <c r="I907" i="14"/>
  <c r="I908" i="14"/>
  <c r="I911" i="14"/>
  <c r="I912" i="14"/>
  <c r="I913" i="14"/>
  <c r="I915" i="14"/>
  <c r="I916" i="14"/>
  <c r="I917" i="14"/>
  <c r="I918" i="14"/>
  <c r="I919" i="14"/>
  <c r="I920" i="14"/>
  <c r="I924" i="14"/>
  <c r="I925" i="14"/>
  <c r="I926" i="14"/>
  <c r="I927" i="14"/>
  <c r="I928" i="14"/>
  <c r="I932" i="14"/>
  <c r="I934" i="14"/>
  <c r="I935" i="14"/>
  <c r="I936" i="14"/>
  <c r="I937" i="14"/>
  <c r="I938" i="14"/>
  <c r="I939" i="14"/>
  <c r="I941" i="14"/>
  <c r="I943" i="14"/>
  <c r="I946" i="14"/>
  <c r="I950" i="14"/>
  <c r="I8" i="13"/>
  <c r="I9" i="13"/>
  <c r="I10" i="13"/>
  <c r="I11" i="13"/>
  <c r="I12" i="13"/>
  <c r="I13" i="13"/>
  <c r="I14" i="13"/>
  <c r="I15" i="13"/>
  <c r="I16" i="13"/>
  <c r="I18" i="13"/>
  <c r="I19" i="13"/>
  <c r="I21" i="13"/>
  <c r="I24" i="13"/>
  <c r="I25" i="13"/>
  <c r="I27" i="13"/>
  <c r="I28" i="13"/>
  <c r="I30" i="13"/>
  <c r="I31" i="13"/>
  <c r="I32" i="13"/>
  <c r="I35" i="13"/>
  <c r="I36" i="13"/>
  <c r="I37" i="13"/>
  <c r="I38" i="13"/>
  <c r="I45" i="13"/>
  <c r="I46" i="13"/>
  <c r="I48" i="13"/>
  <c r="I52" i="13"/>
  <c r="I53" i="13"/>
  <c r="I54" i="13"/>
  <c r="I55" i="13"/>
  <c r="I56" i="13"/>
  <c r="I58" i="13"/>
  <c r="I60" i="13"/>
  <c r="I64" i="13"/>
  <c r="I67" i="13"/>
  <c r="I70" i="13"/>
  <c r="I71" i="13"/>
  <c r="I74" i="13"/>
  <c r="I77" i="13"/>
  <c r="I78" i="13"/>
  <c r="I79" i="13"/>
  <c r="I80" i="13"/>
  <c r="I82" i="13"/>
  <c r="I85" i="13"/>
  <c r="I86" i="13"/>
  <c r="I90" i="13"/>
  <c r="I95" i="13"/>
  <c r="I96" i="13"/>
  <c r="I99" i="13"/>
  <c r="I100" i="13"/>
  <c r="I103" i="13"/>
  <c r="I110" i="13"/>
  <c r="I112" i="13"/>
  <c r="I114" i="13"/>
  <c r="I115" i="13"/>
  <c r="I118" i="13"/>
  <c r="I119" i="13"/>
  <c r="I120" i="13"/>
  <c r="I125" i="13"/>
  <c r="I127" i="13"/>
  <c r="I128" i="13"/>
  <c r="I131" i="13"/>
  <c r="I133" i="13"/>
  <c r="I134" i="13"/>
  <c r="I135" i="13"/>
  <c r="I136" i="13"/>
  <c r="I140" i="13"/>
  <c r="I141" i="13"/>
  <c r="I142" i="13"/>
  <c r="I143" i="13"/>
  <c r="I144" i="13"/>
  <c r="I146" i="13"/>
  <c r="I147" i="13"/>
  <c r="I149" i="13"/>
  <c r="I152" i="13"/>
  <c r="I158" i="13"/>
  <c r="I159" i="13"/>
  <c r="I160" i="13"/>
  <c r="I161" i="13"/>
  <c r="I163" i="13"/>
  <c r="I167" i="13"/>
  <c r="I168" i="13"/>
  <c r="I169" i="13"/>
  <c r="I170" i="13"/>
  <c r="I173" i="13"/>
  <c r="I176" i="13"/>
  <c r="I179" i="13"/>
  <c r="I181" i="13"/>
  <c r="I184" i="13"/>
  <c r="I186" i="13"/>
  <c r="I188" i="13"/>
  <c r="I189" i="13"/>
  <c r="I190" i="13"/>
  <c r="I192" i="13"/>
  <c r="I195" i="13"/>
  <c r="I198" i="13"/>
  <c r="I199" i="13"/>
  <c r="I200" i="13"/>
  <c r="I207" i="13"/>
  <c r="I208" i="13"/>
  <c r="I209" i="13"/>
  <c r="I212" i="13"/>
  <c r="I213" i="13"/>
  <c r="I216" i="13"/>
  <c r="I217" i="13"/>
  <c r="I218" i="13"/>
  <c r="I220" i="13"/>
  <c r="I224" i="13"/>
  <c r="I226" i="13"/>
  <c r="I228" i="13"/>
  <c r="I230" i="13"/>
  <c r="I231" i="13"/>
  <c r="I233" i="13"/>
  <c r="I234" i="13"/>
  <c r="I237" i="13"/>
  <c r="I241" i="13"/>
  <c r="I242" i="13"/>
  <c r="I245" i="13"/>
  <c r="I247" i="13"/>
  <c r="I248" i="13"/>
  <c r="I251" i="13"/>
  <c r="I252" i="13"/>
  <c r="I254" i="13"/>
  <c r="I255" i="13"/>
  <c r="I256" i="13"/>
  <c r="I257" i="13"/>
  <c r="I258" i="13"/>
  <c r="I260" i="13"/>
  <c r="I261" i="13"/>
  <c r="I263" i="13"/>
  <c r="I264" i="13"/>
  <c r="I266" i="13"/>
  <c r="I267" i="13"/>
  <c r="I268" i="13"/>
  <c r="I269" i="13"/>
  <c r="I270" i="13"/>
  <c r="I271" i="13"/>
  <c r="I272" i="13"/>
  <c r="I273" i="13"/>
  <c r="I277" i="13"/>
  <c r="I278" i="13"/>
  <c r="I279" i="13"/>
  <c r="I281" i="13"/>
  <c r="I282" i="13"/>
  <c r="I283" i="13"/>
  <c r="I284" i="13"/>
  <c r="I285" i="13"/>
  <c r="I286" i="13"/>
  <c r="I287" i="13"/>
  <c r="I289" i="13"/>
  <c r="I290" i="13"/>
  <c r="I291" i="13"/>
  <c r="I292" i="13"/>
  <c r="I294" i="13"/>
  <c r="I297" i="13"/>
  <c r="I303" i="13"/>
  <c r="I304" i="13"/>
  <c r="I305" i="13"/>
  <c r="I307" i="13"/>
  <c r="I308" i="13"/>
  <c r="I312" i="13"/>
  <c r="I315" i="13"/>
  <c r="I316" i="13"/>
  <c r="I321" i="13"/>
  <c r="I322" i="13"/>
  <c r="I326" i="13"/>
  <c r="I328" i="13"/>
  <c r="I329" i="13"/>
  <c r="I331" i="13"/>
  <c r="I333" i="13"/>
  <c r="I334" i="13"/>
  <c r="I335" i="13"/>
  <c r="I336" i="13"/>
  <c r="I339" i="13"/>
  <c r="I340" i="13"/>
  <c r="I343" i="13"/>
  <c r="I344" i="13"/>
  <c r="I347" i="13"/>
  <c r="I352" i="13"/>
  <c r="I353" i="13"/>
  <c r="I354" i="13"/>
  <c r="I356" i="13"/>
  <c r="I357" i="13"/>
  <c r="I358" i="13"/>
  <c r="I359" i="13"/>
  <c r="I362" i="13"/>
  <c r="I363" i="13"/>
  <c r="I365" i="13"/>
  <c r="I367" i="13"/>
  <c r="I373" i="13"/>
  <c r="I377" i="13"/>
  <c r="I378" i="13"/>
  <c r="I384" i="13"/>
  <c r="I387" i="13"/>
  <c r="I388" i="13"/>
  <c r="I390" i="13"/>
  <c r="I391" i="13"/>
  <c r="I392" i="13"/>
  <c r="I394" i="13"/>
  <c r="I396" i="13"/>
  <c r="I398" i="13"/>
  <c r="I400" i="13"/>
  <c r="I402" i="13"/>
  <c r="I403" i="13"/>
  <c r="I404" i="13"/>
  <c r="I405" i="13"/>
  <c r="I407" i="13"/>
  <c r="I408" i="13"/>
  <c r="I410" i="13"/>
  <c r="I411" i="13"/>
  <c r="I412" i="13"/>
  <c r="I414" i="13"/>
  <c r="I415" i="13"/>
  <c r="I416" i="13"/>
  <c r="I420" i="13"/>
  <c r="I421" i="13"/>
  <c r="I422" i="13"/>
  <c r="I423" i="13"/>
  <c r="I424" i="13"/>
  <c r="I427" i="13"/>
  <c r="I429" i="13"/>
  <c r="I432" i="13"/>
  <c r="I434" i="13"/>
  <c r="I435" i="13"/>
  <c r="I436" i="13"/>
  <c r="I437" i="13"/>
  <c r="I439" i="13"/>
  <c r="I441" i="13"/>
  <c r="I448" i="13"/>
  <c r="I450" i="13"/>
  <c r="I453" i="13"/>
  <c r="I454" i="13"/>
  <c r="I455" i="13"/>
  <c r="I456" i="13"/>
  <c r="I460" i="13"/>
  <c r="I463" i="13"/>
  <c r="I464" i="13"/>
  <c r="I468" i="13"/>
  <c r="I470" i="13"/>
  <c r="I471" i="13"/>
  <c r="I472" i="13"/>
  <c r="I473" i="13"/>
  <c r="I478" i="13"/>
  <c r="I479" i="13"/>
  <c r="I491" i="13"/>
  <c r="I497" i="13"/>
  <c r="I500" i="13"/>
  <c r="I501" i="13"/>
  <c r="I506" i="13"/>
  <c r="I511" i="13"/>
  <c r="I517" i="13"/>
  <c r="I522" i="13"/>
  <c r="I523" i="13"/>
  <c r="I524" i="13"/>
  <c r="I525" i="13"/>
  <c r="I526" i="13"/>
  <c r="I527" i="13"/>
  <c r="I528" i="13"/>
  <c r="I529" i="13"/>
  <c r="I532" i="13"/>
  <c r="I533" i="13"/>
  <c r="I534" i="13"/>
  <c r="I537" i="13"/>
  <c r="I539" i="13"/>
  <c r="I542" i="13"/>
  <c r="I547" i="13"/>
  <c r="I553" i="13"/>
  <c r="I555" i="13"/>
  <c r="I556" i="13"/>
  <c r="I557" i="13"/>
  <c r="I558" i="13"/>
  <c r="I563" i="13"/>
  <c r="I567" i="13"/>
  <c r="I570" i="13"/>
  <c r="I573" i="13"/>
  <c r="I575" i="13"/>
  <c r="I577" i="13"/>
  <c r="I579" i="13"/>
  <c r="I581" i="13"/>
  <c r="I582" i="13"/>
  <c r="I583" i="13"/>
  <c r="I584" i="13"/>
  <c r="I586" i="13"/>
  <c r="I589" i="13"/>
  <c r="I591" i="13"/>
  <c r="I593" i="13"/>
  <c r="I595" i="13"/>
  <c r="I596" i="13"/>
  <c r="I597" i="13"/>
  <c r="I598" i="13"/>
  <c r="I599" i="13"/>
  <c r="I600" i="13"/>
  <c r="I601" i="13"/>
  <c r="I603" i="13"/>
  <c r="I605" i="13"/>
  <c r="I606" i="13"/>
  <c r="I607" i="13"/>
  <c r="I608" i="13"/>
  <c r="I609" i="13"/>
  <c r="I611" i="13"/>
  <c r="I614" i="13"/>
  <c r="I617" i="13"/>
  <c r="I618" i="13"/>
  <c r="I619" i="13"/>
  <c r="I620" i="13"/>
  <c r="I622" i="13"/>
  <c r="I624" i="13"/>
  <c r="I625" i="13"/>
  <c r="I628" i="13"/>
  <c r="I629" i="13"/>
  <c r="I632" i="13"/>
  <c r="I633" i="13"/>
  <c r="I636" i="13"/>
  <c r="I637" i="13"/>
  <c r="I638" i="13"/>
  <c r="I639" i="13"/>
  <c r="I640" i="13"/>
  <c r="I641" i="13"/>
  <c r="I643" i="13"/>
  <c r="I645" i="13"/>
  <c r="I648" i="13"/>
  <c r="I649" i="13"/>
  <c r="I650" i="13"/>
  <c r="I651" i="13"/>
  <c r="I652" i="13"/>
  <c r="I657" i="13"/>
  <c r="I659" i="13"/>
  <c r="I665" i="13"/>
  <c r="I666" i="13"/>
  <c r="I667" i="13"/>
  <c r="I668" i="13"/>
  <c r="I669" i="13"/>
  <c r="I673" i="13"/>
  <c r="I674" i="13"/>
  <c r="I675" i="13"/>
  <c r="I676" i="13"/>
  <c r="I681" i="13"/>
  <c r="I683" i="13"/>
  <c r="I685" i="13"/>
  <c r="I688" i="13"/>
  <c r="I691" i="13"/>
  <c r="I692" i="13"/>
  <c r="I693" i="13"/>
  <c r="I696" i="13"/>
  <c r="I697" i="13"/>
  <c r="I700" i="13"/>
  <c r="I701" i="13"/>
  <c r="I702" i="13"/>
  <c r="I706" i="13"/>
  <c r="I708" i="13"/>
  <c r="I715" i="13"/>
  <c r="I716" i="13"/>
  <c r="I718" i="13"/>
  <c r="I720" i="13"/>
  <c r="I721" i="13"/>
  <c r="I723" i="13"/>
  <c r="I726" i="13"/>
  <c r="I727" i="13"/>
  <c r="I734" i="13"/>
  <c r="I735" i="13"/>
  <c r="I737" i="13"/>
  <c r="I739" i="13"/>
  <c r="I740" i="13"/>
  <c r="I741" i="13"/>
  <c r="I742" i="13"/>
  <c r="I743" i="13"/>
  <c r="I746" i="13"/>
  <c r="I747" i="13"/>
  <c r="I755" i="13"/>
  <c r="I757" i="13"/>
  <c r="I760" i="13"/>
  <c r="I761" i="13"/>
  <c r="I763" i="13"/>
  <c r="I765" i="13"/>
  <c r="I773" i="13"/>
  <c r="I776" i="13"/>
  <c r="I777" i="13"/>
  <c r="I778" i="13"/>
  <c r="I780" i="13"/>
  <c r="I781" i="13"/>
  <c r="I785" i="13"/>
  <c r="I786" i="13"/>
  <c r="I788" i="13"/>
  <c r="I789" i="13"/>
  <c r="I790" i="13"/>
  <c r="I791" i="13"/>
  <c r="I794" i="13"/>
  <c r="I795" i="13"/>
  <c r="I796" i="13"/>
  <c r="I798" i="13"/>
  <c r="I799" i="13"/>
  <c r="I800" i="13"/>
  <c r="I801" i="13"/>
  <c r="I802" i="13"/>
  <c r="I804" i="13"/>
  <c r="I805" i="13"/>
  <c r="I808" i="13"/>
  <c r="I810" i="13"/>
  <c r="I814" i="13"/>
  <c r="I816" i="13"/>
  <c r="I818" i="13"/>
  <c r="I819" i="13"/>
  <c r="I820" i="13"/>
  <c r="I824" i="13"/>
  <c r="I825" i="13"/>
  <c r="I827" i="13"/>
  <c r="I828" i="13"/>
  <c r="I830" i="13"/>
  <c r="I831" i="13"/>
  <c r="I832" i="13"/>
  <c r="I834" i="13"/>
  <c r="I837" i="13"/>
  <c r="I838" i="13"/>
  <c r="I839" i="13"/>
  <c r="I840" i="13"/>
  <c r="I845" i="13"/>
  <c r="I847" i="13"/>
  <c r="I850" i="13"/>
  <c r="I852" i="13"/>
  <c r="I854" i="13"/>
  <c r="I856" i="13"/>
  <c r="I857" i="13"/>
  <c r="I858" i="13"/>
  <c r="I863" i="13"/>
  <c r="I866" i="13"/>
  <c r="I868" i="13"/>
  <c r="I869" i="13"/>
  <c r="I870" i="13"/>
  <c r="I873" i="13"/>
  <c r="I874" i="13"/>
  <c r="I878" i="13"/>
  <c r="I879" i="13"/>
  <c r="I880" i="13"/>
  <c r="I883" i="13"/>
  <c r="I887" i="13"/>
  <c r="I888" i="13"/>
  <c r="I889" i="13"/>
  <c r="I890" i="13"/>
  <c r="I892" i="13"/>
  <c r="I893" i="13"/>
  <c r="I894" i="13"/>
  <c r="I896" i="13"/>
  <c r="I899" i="13"/>
  <c r="I900" i="13"/>
  <c r="I901" i="13"/>
  <c r="I902" i="13"/>
  <c r="I905" i="13"/>
  <c r="I907" i="13"/>
  <c r="I908" i="13"/>
  <c r="I911" i="13"/>
  <c r="I912" i="13"/>
  <c r="I913" i="13"/>
  <c r="I915" i="13"/>
  <c r="I916" i="13"/>
  <c r="I917" i="13"/>
  <c r="I918" i="13"/>
  <c r="I919" i="13"/>
  <c r="I920" i="13"/>
  <c r="I924" i="13"/>
  <c r="I925" i="13"/>
  <c r="I926" i="13"/>
  <c r="I927" i="13"/>
  <c r="I928" i="13"/>
  <c r="I932" i="13"/>
  <c r="I934" i="13"/>
  <c r="I935" i="13"/>
  <c r="I936" i="13"/>
  <c r="I937" i="13"/>
  <c r="I938" i="13"/>
  <c r="I939" i="13"/>
  <c r="I941" i="13"/>
  <c r="I943" i="13"/>
  <c r="I946" i="13"/>
  <c r="I950" i="13"/>
  <c r="I8" i="12"/>
  <c r="I9" i="12"/>
  <c r="I10" i="12"/>
  <c r="I11" i="12"/>
  <c r="I12" i="12"/>
  <c r="I13" i="12"/>
  <c r="I14" i="12"/>
  <c r="I15" i="12"/>
  <c r="I16" i="12"/>
  <c r="I18" i="12"/>
  <c r="I19" i="12"/>
  <c r="I21" i="12"/>
  <c r="I24" i="12"/>
  <c r="I25" i="12"/>
  <c r="I27" i="12"/>
  <c r="I28" i="12"/>
  <c r="I30" i="12"/>
  <c r="I31" i="12"/>
  <c r="I32" i="12"/>
  <c r="I35" i="12"/>
  <c r="I36" i="12"/>
  <c r="I37" i="12"/>
  <c r="I38" i="12"/>
  <c r="I45" i="12"/>
  <c r="I46" i="12"/>
  <c r="I48" i="12"/>
  <c r="I52" i="12"/>
  <c r="I53" i="12"/>
  <c r="I54" i="12"/>
  <c r="I55" i="12"/>
  <c r="I56" i="12"/>
  <c r="I58" i="12"/>
  <c r="I60" i="12"/>
  <c r="I64" i="12"/>
  <c r="I67" i="12"/>
  <c r="I70" i="12"/>
  <c r="I71" i="12"/>
  <c r="I74" i="12"/>
  <c r="I77" i="12"/>
  <c r="I78" i="12"/>
  <c r="I79" i="12"/>
  <c r="I80" i="12"/>
  <c r="I82" i="12"/>
  <c r="I85" i="12"/>
  <c r="I86" i="12"/>
  <c r="I90" i="12"/>
  <c r="I95" i="12"/>
  <c r="I96" i="12"/>
  <c r="I99" i="12"/>
  <c r="I100" i="12"/>
  <c r="I103" i="12"/>
  <c r="I110" i="12"/>
  <c r="I112" i="12"/>
  <c r="I114" i="12"/>
  <c r="I115" i="12"/>
  <c r="I118" i="12"/>
  <c r="I119" i="12"/>
  <c r="I120" i="12"/>
  <c r="I125" i="12"/>
  <c r="I127" i="12"/>
  <c r="I128" i="12"/>
  <c r="I131" i="12"/>
  <c r="I133" i="12"/>
  <c r="I134" i="12"/>
  <c r="I135" i="12"/>
  <c r="I136" i="12"/>
  <c r="I140" i="12"/>
  <c r="I141" i="12"/>
  <c r="I142" i="12"/>
  <c r="I143" i="12"/>
  <c r="I144" i="12"/>
  <c r="I146" i="12"/>
  <c r="I147" i="12"/>
  <c r="I149" i="12"/>
  <c r="I152" i="12"/>
  <c r="I158" i="12"/>
  <c r="I159" i="12"/>
  <c r="I160" i="12"/>
  <c r="I161" i="12"/>
  <c r="I163" i="12"/>
  <c r="I167" i="12"/>
  <c r="I168" i="12"/>
  <c r="I169" i="12"/>
  <c r="I170" i="12"/>
  <c r="I173" i="12"/>
  <c r="I176" i="12"/>
  <c r="I179" i="12"/>
  <c r="I181" i="12"/>
  <c r="I184" i="12"/>
  <c r="I186" i="12"/>
  <c r="I188" i="12"/>
  <c r="I189" i="12"/>
  <c r="I190" i="12"/>
  <c r="I192" i="12"/>
  <c r="I195" i="12"/>
  <c r="I198" i="12"/>
  <c r="I199" i="12"/>
  <c r="I200" i="12"/>
  <c r="I207" i="12"/>
  <c r="I208" i="12"/>
  <c r="I209" i="12"/>
  <c r="I212" i="12"/>
  <c r="I213" i="12"/>
  <c r="I216" i="12"/>
  <c r="I217" i="12"/>
  <c r="I218" i="12"/>
  <c r="I220" i="12"/>
  <c r="I224" i="12"/>
  <c r="I226" i="12"/>
  <c r="I228" i="12"/>
  <c r="I230" i="12"/>
  <c r="I231" i="12"/>
  <c r="I233" i="12"/>
  <c r="I234" i="12"/>
  <c r="I237" i="12"/>
  <c r="I241" i="12"/>
  <c r="I242" i="12"/>
  <c r="I245" i="12"/>
  <c r="I247" i="12"/>
  <c r="I248" i="12"/>
  <c r="I251" i="12"/>
  <c r="I252" i="12"/>
  <c r="I254" i="12"/>
  <c r="I255" i="12"/>
  <c r="I256" i="12"/>
  <c r="I257" i="12"/>
  <c r="I258" i="12"/>
  <c r="I260" i="12"/>
  <c r="I261" i="12"/>
  <c r="I263" i="12"/>
  <c r="I264" i="12"/>
  <c r="I266" i="12"/>
  <c r="I267" i="12"/>
  <c r="I268" i="12"/>
  <c r="I269" i="12"/>
  <c r="I270" i="12"/>
  <c r="I271" i="12"/>
  <c r="I272" i="12"/>
  <c r="I273" i="12"/>
  <c r="I277" i="12"/>
  <c r="I278" i="12"/>
  <c r="I279" i="12"/>
  <c r="I281" i="12"/>
  <c r="I282" i="12"/>
  <c r="I283" i="12"/>
  <c r="I284" i="12"/>
  <c r="I285" i="12"/>
  <c r="I286" i="12"/>
  <c r="I287" i="12"/>
  <c r="I289" i="12"/>
  <c r="I290" i="12"/>
  <c r="I291" i="12"/>
  <c r="I292" i="12"/>
  <c r="I294" i="12"/>
  <c r="I297" i="12"/>
  <c r="I303" i="12"/>
  <c r="I304" i="12"/>
  <c r="I305" i="12"/>
  <c r="I307" i="12"/>
  <c r="I308" i="12"/>
  <c r="I312" i="12"/>
  <c r="I315" i="12"/>
  <c r="I316" i="12"/>
  <c r="I321" i="12"/>
  <c r="I322" i="12"/>
  <c r="I326" i="12"/>
  <c r="I328" i="12"/>
  <c r="I329" i="12"/>
  <c r="I331" i="12"/>
  <c r="I333" i="12"/>
  <c r="I334" i="12"/>
  <c r="I335" i="12"/>
  <c r="I336" i="12"/>
  <c r="I339" i="12"/>
  <c r="I340" i="12"/>
  <c r="I343" i="12"/>
  <c r="I344" i="12"/>
  <c r="I347" i="12"/>
  <c r="I352" i="12"/>
  <c r="I353" i="12"/>
  <c r="I354" i="12"/>
  <c r="I356" i="12"/>
  <c r="I357" i="12"/>
  <c r="I358" i="12"/>
  <c r="I359" i="12"/>
  <c r="I362" i="12"/>
  <c r="I363" i="12"/>
  <c r="I365" i="12"/>
  <c r="I367" i="12"/>
  <c r="I373" i="12"/>
  <c r="I377" i="12"/>
  <c r="I378" i="12"/>
  <c r="I384" i="12"/>
  <c r="I387" i="12"/>
  <c r="I388" i="12"/>
  <c r="I390" i="12"/>
  <c r="I391" i="12"/>
  <c r="I392" i="12"/>
  <c r="I394" i="12"/>
  <c r="I396" i="12"/>
  <c r="I398" i="12"/>
  <c r="I400" i="12"/>
  <c r="I402" i="12"/>
  <c r="I403" i="12"/>
  <c r="I404" i="12"/>
  <c r="I405" i="12"/>
  <c r="I407" i="12"/>
  <c r="I408" i="12"/>
  <c r="I410" i="12"/>
  <c r="I411" i="12"/>
  <c r="I412" i="12"/>
  <c r="I414" i="12"/>
  <c r="I415" i="12"/>
  <c r="I416" i="12"/>
  <c r="I420" i="12"/>
  <c r="I421" i="12"/>
  <c r="I422" i="12"/>
  <c r="I423" i="12"/>
  <c r="I424" i="12"/>
  <c r="I427" i="12"/>
  <c r="I429" i="12"/>
  <c r="I432" i="12"/>
  <c r="I434" i="12"/>
  <c r="I435" i="12"/>
  <c r="I436" i="12"/>
  <c r="I437" i="12"/>
  <c r="I439" i="12"/>
  <c r="I441" i="12"/>
  <c r="I448" i="12"/>
  <c r="I450" i="12"/>
  <c r="I453" i="12"/>
  <c r="I454" i="12"/>
  <c r="I455" i="12"/>
  <c r="I456" i="12"/>
  <c r="I460" i="12"/>
  <c r="I463" i="12"/>
  <c r="I464" i="12"/>
  <c r="I468" i="12"/>
  <c r="I470" i="12"/>
  <c r="I471" i="12"/>
  <c r="I472" i="12"/>
  <c r="I473" i="12"/>
  <c r="I478" i="12"/>
  <c r="I479" i="12"/>
  <c r="I491" i="12"/>
  <c r="I497" i="12"/>
  <c r="I500" i="12"/>
  <c r="I501" i="12"/>
  <c r="I506" i="12"/>
  <c r="I511" i="12"/>
  <c r="I517" i="12"/>
  <c r="I522" i="12"/>
  <c r="I523" i="12"/>
  <c r="I524" i="12"/>
  <c r="I525" i="12"/>
  <c r="I526" i="12"/>
  <c r="I527" i="12"/>
  <c r="I528" i="12"/>
  <c r="I529" i="12"/>
  <c r="I532" i="12"/>
  <c r="I533" i="12"/>
  <c r="I534" i="12"/>
  <c r="I537" i="12"/>
  <c r="I539" i="12"/>
  <c r="I542" i="12"/>
  <c r="I547" i="12"/>
  <c r="I553" i="12"/>
  <c r="I555" i="12"/>
  <c r="I556" i="12"/>
  <c r="I557" i="12"/>
  <c r="I558" i="12"/>
  <c r="I563" i="12"/>
  <c r="I567" i="12"/>
  <c r="I570" i="12"/>
  <c r="I573" i="12"/>
  <c r="I575" i="12"/>
  <c r="I577" i="12"/>
  <c r="I579" i="12"/>
  <c r="I581" i="12"/>
  <c r="I582" i="12"/>
  <c r="I583" i="12"/>
  <c r="I584" i="12"/>
  <c r="I586" i="12"/>
  <c r="I589" i="12"/>
  <c r="I591" i="12"/>
  <c r="I593" i="12"/>
  <c r="I595" i="12"/>
  <c r="I596" i="12"/>
  <c r="I597" i="12"/>
  <c r="I598" i="12"/>
  <c r="I599" i="12"/>
  <c r="I600" i="12"/>
  <c r="I601" i="12"/>
  <c r="I603" i="12"/>
  <c r="I605" i="12"/>
  <c r="I606" i="12"/>
  <c r="I607" i="12"/>
  <c r="I608" i="12"/>
  <c r="I609" i="12"/>
  <c r="I611" i="12"/>
  <c r="I614" i="12"/>
  <c r="I617" i="12"/>
  <c r="I618" i="12"/>
  <c r="I619" i="12"/>
  <c r="I620" i="12"/>
  <c r="I622" i="12"/>
  <c r="I624" i="12"/>
  <c r="I625" i="12"/>
  <c r="I628" i="12"/>
  <c r="I629" i="12"/>
  <c r="I632" i="12"/>
  <c r="I633" i="12"/>
  <c r="I636" i="12"/>
  <c r="I637" i="12"/>
  <c r="I638" i="12"/>
  <c r="I639" i="12"/>
  <c r="I640" i="12"/>
  <c r="I641" i="12"/>
  <c r="I643" i="12"/>
  <c r="I645" i="12"/>
  <c r="I648" i="12"/>
  <c r="I649" i="12"/>
  <c r="I650" i="12"/>
  <c r="I651" i="12"/>
  <c r="I652" i="12"/>
  <c r="I657" i="12"/>
  <c r="I659" i="12"/>
  <c r="I665" i="12"/>
  <c r="I666" i="12"/>
  <c r="I667" i="12"/>
  <c r="I668" i="12"/>
  <c r="I669" i="12"/>
  <c r="I673" i="12"/>
  <c r="I674" i="12"/>
  <c r="I675" i="12"/>
  <c r="I676" i="12"/>
  <c r="I681" i="12"/>
  <c r="I683" i="12"/>
  <c r="I685" i="12"/>
  <c r="I688" i="12"/>
  <c r="I691" i="12"/>
  <c r="I692" i="12"/>
  <c r="I693" i="12"/>
  <c r="I696" i="12"/>
  <c r="I697" i="12"/>
  <c r="I700" i="12"/>
  <c r="I701" i="12"/>
  <c r="I702" i="12"/>
  <c r="I706" i="12"/>
  <c r="I708" i="12"/>
  <c r="I715" i="12"/>
  <c r="I716" i="12"/>
  <c r="I718" i="12"/>
  <c r="I720" i="12"/>
  <c r="I721" i="12"/>
  <c r="I723" i="12"/>
  <c r="I726" i="12"/>
  <c r="I727" i="12"/>
  <c r="I734" i="12"/>
  <c r="I735" i="12"/>
  <c r="I737" i="12"/>
  <c r="I739" i="12"/>
  <c r="I740" i="12"/>
  <c r="I741" i="12"/>
  <c r="I742" i="12"/>
  <c r="I743" i="12"/>
  <c r="I746" i="12"/>
  <c r="I747" i="12"/>
  <c r="I755" i="12"/>
  <c r="I757" i="12"/>
  <c r="I760" i="12"/>
  <c r="I761" i="12"/>
  <c r="I763" i="12"/>
  <c r="I765" i="12"/>
  <c r="I773" i="12"/>
  <c r="I776" i="12"/>
  <c r="I777" i="12"/>
  <c r="I778" i="12"/>
  <c r="I780" i="12"/>
  <c r="I781" i="12"/>
  <c r="I785" i="12"/>
  <c r="I786" i="12"/>
  <c r="I788" i="12"/>
  <c r="I789" i="12"/>
  <c r="I790" i="12"/>
  <c r="I791" i="12"/>
  <c r="I794" i="12"/>
  <c r="I795" i="12"/>
  <c r="I796" i="12"/>
  <c r="I798" i="12"/>
  <c r="I799" i="12"/>
  <c r="I800" i="12"/>
  <c r="I801" i="12"/>
  <c r="I802" i="12"/>
  <c r="I804" i="12"/>
  <c r="I805" i="12"/>
  <c r="I808" i="12"/>
  <c r="I810" i="12"/>
  <c r="I814" i="12"/>
  <c r="I816" i="12"/>
  <c r="I818" i="12"/>
  <c r="I819" i="12"/>
  <c r="I820" i="12"/>
  <c r="I824" i="12"/>
  <c r="I825" i="12"/>
  <c r="I827" i="12"/>
  <c r="I828" i="12"/>
  <c r="I830" i="12"/>
  <c r="I831" i="12"/>
  <c r="I832" i="12"/>
  <c r="I834" i="12"/>
  <c r="I837" i="12"/>
  <c r="I838" i="12"/>
  <c r="I839" i="12"/>
  <c r="I840" i="12"/>
  <c r="I845" i="12"/>
  <c r="I847" i="12"/>
  <c r="I850" i="12"/>
  <c r="I852" i="12"/>
  <c r="I854" i="12"/>
  <c r="I856" i="12"/>
  <c r="I857" i="12"/>
  <c r="I858" i="12"/>
  <c r="I863" i="12"/>
  <c r="I866" i="12"/>
  <c r="I868" i="12"/>
  <c r="I869" i="12"/>
  <c r="I870" i="12"/>
  <c r="I873" i="12"/>
  <c r="I874" i="12"/>
  <c r="I878" i="12"/>
  <c r="I879" i="12"/>
  <c r="I880" i="12"/>
  <c r="I883" i="12"/>
  <c r="I887" i="12"/>
  <c r="I888" i="12"/>
  <c r="I889" i="12"/>
  <c r="I890" i="12"/>
  <c r="I892" i="12"/>
  <c r="I893" i="12"/>
  <c r="I894" i="12"/>
  <c r="I896" i="12"/>
  <c r="I899" i="12"/>
  <c r="I900" i="12"/>
  <c r="I901" i="12"/>
  <c r="I902" i="12"/>
  <c r="I905" i="12"/>
  <c r="I907" i="12"/>
  <c r="I908" i="12"/>
  <c r="I911" i="12"/>
  <c r="I912" i="12"/>
  <c r="I913" i="12"/>
  <c r="I915" i="12"/>
  <c r="I916" i="12"/>
  <c r="I917" i="12"/>
  <c r="I918" i="12"/>
  <c r="I919" i="12"/>
  <c r="I920" i="12"/>
  <c r="I924" i="12"/>
  <c r="I925" i="12"/>
  <c r="I926" i="12"/>
  <c r="I927" i="12"/>
  <c r="I928" i="12"/>
  <c r="I932" i="12"/>
  <c r="I934" i="12"/>
  <c r="I935" i="12"/>
  <c r="I936" i="12"/>
  <c r="I937" i="12"/>
  <c r="I938" i="12"/>
  <c r="I939" i="12"/>
  <c r="I941" i="12"/>
  <c r="I943" i="12"/>
  <c r="I946" i="12"/>
  <c r="I950" i="12"/>
  <c r="I8" i="11"/>
  <c r="I9" i="11"/>
  <c r="I10" i="11"/>
  <c r="I11" i="11"/>
  <c r="I12" i="11"/>
  <c r="I13" i="11"/>
  <c r="I14" i="11"/>
  <c r="I15" i="11"/>
  <c r="I16" i="11"/>
  <c r="I18" i="11"/>
  <c r="I19" i="11"/>
  <c r="I21" i="11"/>
  <c r="I24" i="11"/>
  <c r="I25" i="11"/>
  <c r="I27" i="11"/>
  <c r="I28" i="11"/>
  <c r="I30" i="11"/>
  <c r="I31" i="11"/>
  <c r="I32" i="11"/>
  <c r="I35" i="11"/>
  <c r="I36" i="11"/>
  <c r="I37" i="11"/>
  <c r="I38" i="11"/>
  <c r="I45" i="11"/>
  <c r="I46" i="11"/>
  <c r="I48" i="11"/>
  <c r="I52" i="11"/>
  <c r="I53" i="11"/>
  <c r="I54" i="11"/>
  <c r="I55" i="11"/>
  <c r="I56" i="11"/>
  <c r="I58" i="11"/>
  <c r="I60" i="11"/>
  <c r="I64" i="11"/>
  <c r="I67" i="11"/>
  <c r="I70" i="11"/>
  <c r="I71" i="11"/>
  <c r="I74" i="11"/>
  <c r="I77" i="11"/>
  <c r="I78" i="11"/>
  <c r="I79" i="11"/>
  <c r="I80" i="11"/>
  <c r="I82" i="11"/>
  <c r="I85" i="11"/>
  <c r="I86" i="11"/>
  <c r="I90" i="11"/>
  <c r="I95" i="11"/>
  <c r="I96" i="11"/>
  <c r="I99" i="11"/>
  <c r="I100" i="11"/>
  <c r="I103" i="11"/>
  <c r="I110" i="11"/>
  <c r="I112" i="11"/>
  <c r="I114" i="11"/>
  <c r="I115" i="11"/>
  <c r="I118" i="11"/>
  <c r="I119" i="11"/>
  <c r="I120" i="11"/>
  <c r="I125" i="11"/>
  <c r="I127" i="11"/>
  <c r="I128" i="11"/>
  <c r="I131" i="11"/>
  <c r="I133" i="11"/>
  <c r="I134" i="11"/>
  <c r="I135" i="11"/>
  <c r="I136" i="11"/>
  <c r="I140" i="11"/>
  <c r="I141" i="11"/>
  <c r="I142" i="11"/>
  <c r="I143" i="11"/>
  <c r="I144" i="11"/>
  <c r="I146" i="11"/>
  <c r="I147" i="11"/>
  <c r="I149" i="11"/>
  <c r="I152" i="11"/>
  <c r="I158" i="11"/>
  <c r="I159" i="11"/>
  <c r="I160" i="11"/>
  <c r="I161" i="11"/>
  <c r="I163" i="11"/>
  <c r="I167" i="11"/>
  <c r="I168" i="11"/>
  <c r="I169" i="11"/>
  <c r="I170" i="11"/>
  <c r="I173" i="11"/>
  <c r="I176" i="11"/>
  <c r="I179" i="11"/>
  <c r="I181" i="11"/>
  <c r="I184" i="11"/>
  <c r="I186" i="11"/>
  <c r="I188" i="11"/>
  <c r="I189" i="11"/>
  <c r="I190" i="11"/>
  <c r="I192" i="11"/>
  <c r="I195" i="11"/>
  <c r="I198" i="11"/>
  <c r="I199" i="11"/>
  <c r="I200" i="11"/>
  <c r="I207" i="11"/>
  <c r="J207" i="11"/>
  <c r="I208" i="11"/>
  <c r="I209" i="11"/>
  <c r="I212" i="11"/>
  <c r="I213" i="11"/>
  <c r="I216" i="11"/>
  <c r="I217" i="11"/>
  <c r="I218" i="11"/>
  <c r="I220" i="11"/>
  <c r="I224" i="11"/>
  <c r="I226" i="11"/>
  <c r="I228" i="11"/>
  <c r="I230" i="11"/>
  <c r="I231" i="11"/>
  <c r="I233" i="11"/>
  <c r="I234" i="11"/>
  <c r="I237" i="11"/>
  <c r="I241" i="11"/>
  <c r="I242" i="11"/>
  <c r="I245" i="11"/>
  <c r="I247" i="11"/>
  <c r="I248" i="11"/>
  <c r="I251" i="11"/>
  <c r="I252" i="11"/>
  <c r="I254" i="11"/>
  <c r="I255" i="11"/>
  <c r="I256" i="11"/>
  <c r="I257" i="11"/>
  <c r="I258" i="11"/>
  <c r="I260" i="11"/>
  <c r="I261" i="11"/>
  <c r="I263" i="11"/>
  <c r="I264" i="11"/>
  <c r="I266" i="11"/>
  <c r="I267" i="11"/>
  <c r="I268" i="11"/>
  <c r="I269" i="11"/>
  <c r="I270" i="11"/>
  <c r="I271" i="11"/>
  <c r="I272" i="11"/>
  <c r="I273" i="11"/>
  <c r="I277" i="11"/>
  <c r="I278" i="11"/>
  <c r="I279" i="11"/>
  <c r="I281" i="11"/>
  <c r="I282" i="11"/>
  <c r="I283" i="11"/>
  <c r="I284" i="11"/>
  <c r="I285" i="11"/>
  <c r="I286" i="11"/>
  <c r="I287" i="11"/>
  <c r="I289" i="11"/>
  <c r="I290" i="11"/>
  <c r="I291" i="11"/>
  <c r="I292" i="11"/>
  <c r="I294" i="11"/>
  <c r="I297" i="11"/>
  <c r="I303" i="11"/>
  <c r="I304" i="11"/>
  <c r="I305" i="11"/>
  <c r="I307" i="11"/>
  <c r="I308" i="11"/>
  <c r="I312" i="11"/>
  <c r="I315" i="11"/>
  <c r="I316" i="11"/>
  <c r="I321" i="11"/>
  <c r="I322" i="11"/>
  <c r="I326" i="11"/>
  <c r="I328" i="11"/>
  <c r="I329" i="11"/>
  <c r="I331" i="11"/>
  <c r="I333" i="11"/>
  <c r="I334" i="11"/>
  <c r="I335" i="11"/>
  <c r="I336" i="11"/>
  <c r="I339" i="11"/>
  <c r="I340" i="11"/>
  <c r="I343" i="11"/>
  <c r="I344" i="11"/>
  <c r="I347" i="11"/>
  <c r="I352" i="11"/>
  <c r="I353" i="11"/>
  <c r="I354" i="11"/>
  <c r="I356" i="11"/>
  <c r="I357" i="11"/>
  <c r="I358" i="11"/>
  <c r="I359" i="11"/>
  <c r="I362" i="11"/>
  <c r="I363" i="11"/>
  <c r="I365" i="11"/>
  <c r="I367" i="11"/>
  <c r="I373" i="11"/>
  <c r="I377" i="11"/>
  <c r="I378" i="11"/>
  <c r="I384" i="11"/>
  <c r="I387" i="11"/>
  <c r="I388" i="11"/>
  <c r="I390" i="11"/>
  <c r="I391" i="11"/>
  <c r="I392" i="11"/>
  <c r="I394" i="11"/>
  <c r="I396" i="11"/>
  <c r="I398" i="11"/>
  <c r="I400" i="11"/>
  <c r="I402" i="11"/>
  <c r="I403" i="11"/>
  <c r="I404" i="11"/>
  <c r="I405" i="11"/>
  <c r="I407" i="11"/>
  <c r="I408" i="11"/>
  <c r="I410" i="11"/>
  <c r="I411" i="11"/>
  <c r="I412" i="11"/>
  <c r="I414" i="11"/>
  <c r="I415" i="11"/>
  <c r="I416" i="11"/>
  <c r="I420" i="11"/>
  <c r="I421" i="11"/>
  <c r="I422" i="11"/>
  <c r="I423" i="11"/>
  <c r="I424" i="11"/>
  <c r="I427" i="11"/>
  <c r="I429" i="11"/>
  <c r="I432" i="11"/>
  <c r="I434" i="11"/>
  <c r="I435" i="11"/>
  <c r="I436" i="11"/>
  <c r="I437" i="11"/>
  <c r="I439" i="11"/>
  <c r="I441" i="11"/>
  <c r="I448" i="11"/>
  <c r="I450" i="11"/>
  <c r="I453" i="11"/>
  <c r="I454" i="11"/>
  <c r="I455" i="11"/>
  <c r="I456" i="11"/>
  <c r="I460" i="11"/>
  <c r="I463" i="11"/>
  <c r="I464" i="11"/>
  <c r="I468" i="11"/>
  <c r="I470" i="11"/>
  <c r="I471" i="11"/>
  <c r="I472" i="11"/>
  <c r="I473" i="11"/>
  <c r="I478" i="11"/>
  <c r="I479" i="11"/>
  <c r="I491" i="11"/>
  <c r="I497" i="11"/>
  <c r="I500" i="11"/>
  <c r="I501" i="11"/>
  <c r="I506" i="11"/>
  <c r="I511" i="11"/>
  <c r="I517" i="11"/>
  <c r="I522" i="11"/>
  <c r="I523" i="11"/>
  <c r="I524" i="11"/>
  <c r="I525" i="11"/>
  <c r="I526" i="11"/>
  <c r="I527" i="11"/>
  <c r="I528" i="11"/>
  <c r="I529" i="11"/>
  <c r="I532" i="11"/>
  <c r="I533" i="11"/>
  <c r="I534" i="11"/>
  <c r="I537" i="11"/>
  <c r="I539" i="11"/>
  <c r="I542" i="11"/>
  <c r="I547" i="11"/>
  <c r="I553" i="11"/>
  <c r="I555" i="11"/>
  <c r="I556" i="11"/>
  <c r="I557" i="11"/>
  <c r="I558" i="11"/>
  <c r="I563" i="11"/>
  <c r="I567" i="11"/>
  <c r="I570" i="11"/>
  <c r="I573" i="11"/>
  <c r="I575" i="11"/>
  <c r="I577" i="11"/>
  <c r="I579" i="11"/>
  <c r="I581" i="11"/>
  <c r="I582" i="11"/>
  <c r="I583" i="11"/>
  <c r="I584" i="11"/>
  <c r="I586" i="11"/>
  <c r="I589" i="11"/>
  <c r="I591" i="11"/>
  <c r="I593" i="11"/>
  <c r="I595" i="11"/>
  <c r="I596" i="11"/>
  <c r="I597" i="11"/>
  <c r="I598" i="11"/>
  <c r="I599" i="11"/>
  <c r="I600" i="11"/>
  <c r="I601" i="11"/>
  <c r="I603" i="11"/>
  <c r="I605" i="11"/>
  <c r="I606" i="11"/>
  <c r="I607" i="11"/>
  <c r="I608" i="11"/>
  <c r="I609" i="11"/>
  <c r="I611" i="11"/>
  <c r="I614" i="11"/>
  <c r="I617" i="11"/>
  <c r="I618" i="11"/>
  <c r="I619" i="11"/>
  <c r="I620" i="11"/>
  <c r="I622" i="11"/>
  <c r="I624" i="11"/>
  <c r="I625" i="11"/>
  <c r="I628" i="11"/>
  <c r="I629" i="11"/>
  <c r="I632" i="11"/>
  <c r="I633" i="11"/>
  <c r="I636" i="11"/>
  <c r="I637" i="11"/>
  <c r="I638" i="11"/>
  <c r="I639" i="11"/>
  <c r="I640" i="11"/>
  <c r="I641" i="11"/>
  <c r="I643" i="11"/>
  <c r="I645" i="11"/>
  <c r="I648" i="11"/>
  <c r="I649" i="11"/>
  <c r="I650" i="11"/>
  <c r="I651" i="11"/>
  <c r="I652" i="11"/>
  <c r="I657" i="11"/>
  <c r="I659" i="11"/>
  <c r="I665" i="11"/>
  <c r="I666" i="11"/>
  <c r="I667" i="11"/>
  <c r="I668" i="11"/>
  <c r="I669" i="11"/>
  <c r="I673" i="11"/>
  <c r="I674" i="11"/>
  <c r="I675" i="11"/>
  <c r="I676" i="11"/>
  <c r="I681" i="11"/>
  <c r="I683" i="11"/>
  <c r="I685" i="11"/>
  <c r="I688" i="11"/>
  <c r="I691" i="11"/>
  <c r="I692" i="11"/>
  <c r="I693" i="11"/>
  <c r="I696" i="11"/>
  <c r="I697" i="11"/>
  <c r="I700" i="11"/>
  <c r="I701" i="11"/>
  <c r="I702" i="11"/>
  <c r="I706" i="11"/>
  <c r="I708" i="11"/>
  <c r="I715" i="11"/>
  <c r="I716" i="11"/>
  <c r="I718" i="11"/>
  <c r="I720" i="11"/>
  <c r="I721" i="11"/>
  <c r="I723" i="11"/>
  <c r="I726" i="11"/>
  <c r="I727" i="11"/>
  <c r="I734" i="11"/>
  <c r="I735" i="11"/>
  <c r="I737" i="11"/>
  <c r="I739" i="11"/>
  <c r="I740" i="11"/>
  <c r="I741" i="11"/>
  <c r="I742" i="11"/>
  <c r="I743" i="11"/>
  <c r="I746" i="11"/>
  <c r="I747" i="11"/>
  <c r="I755" i="11"/>
  <c r="I757" i="11"/>
  <c r="I760" i="11"/>
  <c r="I761" i="11"/>
  <c r="I763" i="11"/>
  <c r="I765" i="11"/>
  <c r="I773" i="11"/>
  <c r="I776" i="11"/>
  <c r="I777" i="11"/>
  <c r="I778" i="11"/>
  <c r="I780" i="11"/>
  <c r="I781" i="11"/>
  <c r="I785" i="11"/>
  <c r="I786" i="11"/>
  <c r="I788" i="11"/>
  <c r="I789" i="11"/>
  <c r="I790" i="11"/>
  <c r="I791" i="11"/>
  <c r="I794" i="11"/>
  <c r="I795" i="11"/>
  <c r="I796" i="11"/>
  <c r="I798" i="11"/>
  <c r="I799" i="11"/>
  <c r="I800" i="11"/>
  <c r="I801" i="11"/>
  <c r="I802" i="11"/>
  <c r="I804" i="11"/>
  <c r="I805" i="11"/>
  <c r="I808" i="11"/>
  <c r="I810" i="11"/>
  <c r="I814" i="11"/>
  <c r="I816" i="11"/>
  <c r="I818" i="11"/>
  <c r="I819" i="11"/>
  <c r="I820" i="11"/>
  <c r="I824" i="11"/>
  <c r="I825" i="11"/>
  <c r="I827" i="11"/>
  <c r="I828" i="11"/>
  <c r="I830" i="11"/>
  <c r="I831" i="11"/>
  <c r="I832" i="11"/>
  <c r="I834" i="11"/>
  <c r="I837" i="11"/>
  <c r="I838" i="11"/>
  <c r="I839" i="11"/>
  <c r="I840" i="11"/>
  <c r="I845" i="11"/>
  <c r="I847" i="11"/>
  <c r="I850" i="11"/>
  <c r="I852" i="11"/>
  <c r="I854" i="11"/>
  <c r="I856" i="11"/>
  <c r="I857" i="11"/>
  <c r="I858" i="11"/>
  <c r="I863" i="11"/>
  <c r="I866" i="11"/>
  <c r="I868" i="11"/>
  <c r="I869" i="11"/>
  <c r="I870" i="11"/>
  <c r="I873" i="11"/>
  <c r="I874" i="11"/>
  <c r="I878" i="11"/>
  <c r="I879" i="11"/>
  <c r="I880" i="11"/>
  <c r="I883" i="11"/>
  <c r="I887" i="11"/>
  <c r="I888" i="11"/>
  <c r="I889" i="11"/>
  <c r="I890" i="11"/>
  <c r="I892" i="11"/>
  <c r="I893" i="11"/>
  <c r="I894" i="11"/>
  <c r="I896" i="11"/>
  <c r="I899" i="11"/>
  <c r="I900" i="11"/>
  <c r="I901" i="11"/>
  <c r="I902" i="11"/>
  <c r="I905" i="11"/>
  <c r="I907" i="11"/>
  <c r="I908" i="11"/>
  <c r="I911" i="11"/>
  <c r="I912" i="11"/>
  <c r="I913" i="11"/>
  <c r="I915" i="11"/>
  <c r="I916" i="11"/>
  <c r="I917" i="11"/>
  <c r="I918" i="11"/>
  <c r="I919" i="11"/>
  <c r="I920" i="11"/>
  <c r="I924" i="11"/>
  <c r="I925" i="11"/>
  <c r="I926" i="11"/>
  <c r="I927" i="11"/>
  <c r="I928" i="11"/>
  <c r="I932" i="11"/>
  <c r="I934" i="11"/>
  <c r="I935" i="11"/>
  <c r="I936" i="11"/>
  <c r="I937" i="11"/>
  <c r="I938" i="11"/>
  <c r="I939" i="11"/>
  <c r="I941" i="11"/>
  <c r="I943" i="11"/>
  <c r="I946" i="11"/>
  <c r="I950" i="11"/>
  <c r="I8" i="21"/>
  <c r="I9" i="21"/>
  <c r="I10" i="21"/>
  <c r="I11" i="21"/>
  <c r="I12" i="21"/>
  <c r="I13" i="21"/>
  <c r="I14" i="21"/>
  <c r="I15" i="21"/>
  <c r="I16" i="21"/>
  <c r="I18" i="21"/>
  <c r="I19" i="21"/>
  <c r="I21" i="21"/>
  <c r="I24" i="21"/>
  <c r="I25" i="21"/>
  <c r="I27" i="21"/>
  <c r="I28" i="21"/>
  <c r="I30" i="21"/>
  <c r="I31" i="21"/>
  <c r="I32" i="21"/>
  <c r="I35" i="21"/>
  <c r="I36" i="21"/>
  <c r="I37" i="21"/>
  <c r="I38" i="21"/>
  <c r="I45" i="21"/>
  <c r="I46" i="21"/>
  <c r="I48" i="21"/>
  <c r="I52" i="21"/>
  <c r="I53" i="21"/>
  <c r="I54" i="21"/>
  <c r="I55" i="21"/>
  <c r="I56" i="21"/>
  <c r="I58" i="21"/>
  <c r="I60" i="21"/>
  <c r="I64" i="21"/>
  <c r="I67" i="21"/>
  <c r="I70" i="21"/>
  <c r="I71" i="21"/>
  <c r="I74" i="21"/>
  <c r="I77" i="21"/>
  <c r="I78" i="21"/>
  <c r="I79" i="21"/>
  <c r="I80" i="21"/>
  <c r="I82" i="21"/>
  <c r="I85" i="21"/>
  <c r="I86" i="21"/>
  <c r="I90" i="21"/>
  <c r="I95" i="21"/>
  <c r="I96" i="21"/>
  <c r="I99" i="21"/>
  <c r="I100" i="21"/>
  <c r="I103" i="21"/>
  <c r="I110" i="21"/>
  <c r="I112" i="21"/>
  <c r="I114" i="21"/>
  <c r="I115" i="21"/>
  <c r="I118" i="21"/>
  <c r="I119" i="21"/>
  <c r="I120" i="21"/>
  <c r="I125" i="21"/>
  <c r="I127" i="21"/>
  <c r="I128" i="21"/>
  <c r="I131" i="21"/>
  <c r="I133" i="21"/>
  <c r="I134" i="21"/>
  <c r="I135" i="21"/>
  <c r="I136" i="21"/>
  <c r="I140" i="21"/>
  <c r="I141" i="21"/>
  <c r="I142" i="21"/>
  <c r="I143" i="21"/>
  <c r="I144" i="21"/>
  <c r="I146" i="21"/>
  <c r="I147" i="21"/>
  <c r="I149" i="21"/>
  <c r="I152" i="21"/>
  <c r="I158" i="21"/>
  <c r="I159" i="21"/>
  <c r="I160" i="21"/>
  <c r="I161" i="21"/>
  <c r="I163" i="21"/>
  <c r="I167" i="21"/>
  <c r="I168" i="21"/>
  <c r="I169" i="21"/>
  <c r="I170" i="21"/>
  <c r="I173" i="21"/>
  <c r="I176" i="21"/>
  <c r="I179" i="21"/>
  <c r="I181" i="21"/>
  <c r="I184" i="21"/>
  <c r="I186" i="21"/>
  <c r="I188" i="21"/>
  <c r="I189" i="21"/>
  <c r="I190" i="21"/>
  <c r="I192" i="21"/>
  <c r="I195" i="21"/>
  <c r="I198" i="21"/>
  <c r="I199" i="21"/>
  <c r="I200" i="21"/>
  <c r="I207" i="21"/>
  <c r="I208" i="21"/>
  <c r="I209" i="21"/>
  <c r="I212" i="21"/>
  <c r="I213" i="21"/>
  <c r="I216" i="21"/>
  <c r="I217" i="21"/>
  <c r="I218" i="21"/>
  <c r="I220" i="21"/>
  <c r="I224" i="21"/>
  <c r="I226" i="21"/>
  <c r="I228" i="21"/>
  <c r="I230" i="21"/>
  <c r="I231" i="21"/>
  <c r="I233" i="21"/>
  <c r="I234" i="21"/>
  <c r="I237" i="21"/>
  <c r="I241" i="21"/>
  <c r="I242" i="21"/>
  <c r="I245" i="21"/>
  <c r="I247" i="21"/>
  <c r="I248" i="21"/>
  <c r="I251" i="21"/>
  <c r="I252" i="21"/>
  <c r="I254" i="21"/>
  <c r="I255" i="21"/>
  <c r="I256" i="21"/>
  <c r="I257" i="21"/>
  <c r="I258" i="21"/>
  <c r="I260" i="21"/>
  <c r="I261" i="21"/>
  <c r="I263" i="21"/>
  <c r="I264" i="21"/>
  <c r="I266" i="21"/>
  <c r="I267" i="21"/>
  <c r="I268" i="21"/>
  <c r="I269" i="21"/>
  <c r="I270" i="21"/>
  <c r="I271" i="21"/>
  <c r="I272" i="21"/>
  <c r="I273" i="21"/>
  <c r="I277" i="21"/>
  <c r="I278" i="21"/>
  <c r="I279" i="21"/>
  <c r="I281" i="21"/>
  <c r="I282" i="21"/>
  <c r="I283" i="21"/>
  <c r="I284" i="21"/>
  <c r="I285" i="21"/>
  <c r="I286" i="21"/>
  <c r="I287" i="21"/>
  <c r="I289" i="21"/>
  <c r="I290" i="21"/>
  <c r="I291" i="21"/>
  <c r="I292" i="21"/>
  <c r="I294" i="21"/>
  <c r="I297" i="21"/>
  <c r="I303" i="21"/>
  <c r="I304" i="21"/>
  <c r="I305" i="21"/>
  <c r="I307" i="21"/>
  <c r="I308" i="21"/>
  <c r="I312" i="21"/>
  <c r="I315" i="21"/>
  <c r="I316" i="21"/>
  <c r="I321" i="21"/>
  <c r="I322" i="21"/>
  <c r="I326" i="21"/>
  <c r="I328" i="21"/>
  <c r="I329" i="21"/>
  <c r="I331" i="21"/>
  <c r="I333" i="21"/>
  <c r="I334" i="21"/>
  <c r="I335" i="21"/>
  <c r="I336" i="21"/>
  <c r="I339" i="21"/>
  <c r="I340" i="21"/>
  <c r="I343" i="21"/>
  <c r="I344" i="21"/>
  <c r="I347" i="21"/>
  <c r="I352" i="21"/>
  <c r="I353" i="21"/>
  <c r="I354" i="21"/>
  <c r="I356" i="21"/>
  <c r="I357" i="21"/>
  <c r="I358" i="21"/>
  <c r="I359" i="21"/>
  <c r="I362" i="21"/>
  <c r="I363" i="21"/>
  <c r="I365" i="21"/>
  <c r="I367" i="21"/>
  <c r="I373" i="21"/>
  <c r="I377" i="21"/>
  <c r="I378" i="21"/>
  <c r="I384" i="21"/>
  <c r="I387" i="21"/>
  <c r="I388" i="21"/>
  <c r="I390" i="21"/>
  <c r="I391" i="21"/>
  <c r="I392" i="21"/>
  <c r="I394" i="21"/>
  <c r="I396" i="21"/>
  <c r="I398" i="21"/>
  <c r="I400" i="21"/>
  <c r="I402" i="21"/>
  <c r="I403" i="21"/>
  <c r="I404" i="21"/>
  <c r="I405" i="21"/>
  <c r="I407" i="21"/>
  <c r="I408" i="21"/>
  <c r="I410" i="21"/>
  <c r="I411" i="21"/>
  <c r="I412" i="21"/>
  <c r="I414" i="21"/>
  <c r="I415" i="21"/>
  <c r="I416" i="21"/>
  <c r="I420" i="21"/>
  <c r="I421" i="21"/>
  <c r="I422" i="21"/>
  <c r="I423" i="21"/>
  <c r="I424" i="21"/>
  <c r="I427" i="21"/>
  <c r="I429" i="21"/>
  <c r="I432" i="21"/>
  <c r="I434" i="21"/>
  <c r="I435" i="21"/>
  <c r="I436" i="21"/>
  <c r="I437" i="21"/>
  <c r="I439" i="21"/>
  <c r="I441" i="21"/>
  <c r="I448" i="21"/>
  <c r="I450" i="21"/>
  <c r="I453" i="21"/>
  <c r="I454" i="21"/>
  <c r="I455" i="21"/>
  <c r="I456" i="21"/>
  <c r="I460" i="21"/>
  <c r="I463" i="21"/>
  <c r="I464" i="21"/>
  <c r="I468" i="21"/>
  <c r="I470" i="21"/>
  <c r="I471" i="21"/>
  <c r="I472" i="21"/>
  <c r="I473" i="21"/>
  <c r="I478" i="21"/>
  <c r="I479" i="21"/>
  <c r="I491" i="21"/>
  <c r="I497" i="21"/>
  <c r="I500" i="21"/>
  <c r="I501" i="21"/>
  <c r="I506" i="21"/>
  <c r="I511" i="21"/>
  <c r="I517" i="21"/>
  <c r="I522" i="21"/>
  <c r="I523" i="21"/>
  <c r="I524" i="21"/>
  <c r="I525" i="21"/>
  <c r="I526" i="21"/>
  <c r="I527" i="21"/>
  <c r="I528" i="21"/>
  <c r="I529" i="21"/>
  <c r="I532" i="21"/>
  <c r="I533" i="21"/>
  <c r="I534" i="21"/>
  <c r="I537" i="21"/>
  <c r="I539" i="21"/>
  <c r="I542" i="21"/>
  <c r="I547" i="21"/>
  <c r="I553" i="21"/>
  <c r="I555" i="21"/>
  <c r="I556" i="21"/>
  <c r="I557" i="21"/>
  <c r="I558" i="21"/>
  <c r="I563" i="21"/>
  <c r="I567" i="21"/>
  <c r="I570" i="21"/>
  <c r="I573" i="21"/>
  <c r="I575" i="21"/>
  <c r="I577" i="21"/>
  <c r="I579" i="21"/>
  <c r="I581" i="21"/>
  <c r="I582" i="21"/>
  <c r="I583" i="21"/>
  <c r="I584" i="21"/>
  <c r="I586" i="21"/>
  <c r="I589" i="21"/>
  <c r="I591" i="21"/>
  <c r="I593" i="21"/>
  <c r="I595" i="21"/>
  <c r="I596" i="21"/>
  <c r="I597" i="21"/>
  <c r="I598" i="21"/>
  <c r="I599" i="21"/>
  <c r="I600" i="21"/>
  <c r="I601" i="21"/>
  <c r="I603" i="21"/>
  <c r="I605" i="21"/>
  <c r="I606" i="21"/>
  <c r="I607" i="21"/>
  <c r="I608" i="21"/>
  <c r="I609" i="21"/>
  <c r="I611" i="21"/>
  <c r="I614" i="21"/>
  <c r="I617" i="21"/>
  <c r="I618" i="21"/>
  <c r="I619" i="21"/>
  <c r="I620" i="21"/>
  <c r="I622" i="21"/>
  <c r="I624" i="21"/>
  <c r="I625" i="21"/>
  <c r="I628" i="21"/>
  <c r="I629" i="21"/>
  <c r="I632" i="21"/>
  <c r="I633" i="21"/>
  <c r="I636" i="21"/>
  <c r="I637" i="21"/>
  <c r="I638" i="21"/>
  <c r="I639" i="21"/>
  <c r="I640" i="21"/>
  <c r="I641" i="21"/>
  <c r="I643" i="21"/>
  <c r="I645" i="21"/>
  <c r="I648" i="21"/>
  <c r="I649" i="21"/>
  <c r="I650" i="21"/>
  <c r="I651" i="21"/>
  <c r="I652" i="21"/>
  <c r="I657" i="21"/>
  <c r="I659" i="21"/>
  <c r="I665" i="21"/>
  <c r="I666" i="21"/>
  <c r="I667" i="21"/>
  <c r="I668" i="21"/>
  <c r="I669" i="21"/>
  <c r="I673" i="21"/>
  <c r="I674" i="21"/>
  <c r="I675" i="21"/>
  <c r="I676" i="21"/>
  <c r="I681" i="21"/>
  <c r="I683" i="21"/>
  <c r="I685" i="21"/>
  <c r="I688" i="21"/>
  <c r="I691" i="21"/>
  <c r="I692" i="21"/>
  <c r="I693" i="21"/>
  <c r="I696" i="21"/>
  <c r="I697" i="21"/>
  <c r="I700" i="21"/>
  <c r="I701" i="21"/>
  <c r="I702" i="21"/>
  <c r="I706" i="21"/>
  <c r="I708" i="21"/>
  <c r="I715" i="21"/>
  <c r="I716" i="21"/>
  <c r="I718" i="21"/>
  <c r="I720" i="21"/>
  <c r="I721" i="21"/>
  <c r="I723" i="21"/>
  <c r="I726" i="21"/>
  <c r="I727" i="21"/>
  <c r="I734" i="21"/>
  <c r="I735" i="21"/>
  <c r="I737" i="21"/>
  <c r="I739" i="21"/>
  <c r="I740" i="21"/>
  <c r="I741" i="21"/>
  <c r="I742" i="21"/>
  <c r="I743" i="21"/>
  <c r="I746" i="21"/>
  <c r="I747" i="21"/>
  <c r="I755" i="21"/>
  <c r="I757" i="21"/>
  <c r="I760" i="21"/>
  <c r="I761" i="21"/>
  <c r="I763" i="21"/>
  <c r="I765" i="21"/>
  <c r="I773" i="21"/>
  <c r="I776" i="21"/>
  <c r="I777" i="21"/>
  <c r="I778" i="21"/>
  <c r="I780" i="21"/>
  <c r="I781" i="21"/>
  <c r="I785" i="21"/>
  <c r="I786" i="21"/>
  <c r="I788" i="21"/>
  <c r="I789" i="21"/>
  <c r="I790" i="21"/>
  <c r="I791" i="21"/>
  <c r="I794" i="21"/>
  <c r="I795" i="21"/>
  <c r="I796" i="21"/>
  <c r="I798" i="21"/>
  <c r="I799" i="21"/>
  <c r="I800" i="21"/>
  <c r="I801" i="21"/>
  <c r="I802" i="21"/>
  <c r="I804" i="21"/>
  <c r="I805" i="21"/>
  <c r="I808" i="21"/>
  <c r="I810" i="21"/>
  <c r="I814" i="21"/>
  <c r="I816" i="21"/>
  <c r="I818" i="21"/>
  <c r="I819" i="21"/>
  <c r="I820" i="21"/>
  <c r="I824" i="21"/>
  <c r="I825" i="21"/>
  <c r="I827" i="21"/>
  <c r="I828" i="21"/>
  <c r="I830" i="21"/>
  <c r="I831" i="21"/>
  <c r="I832" i="21"/>
  <c r="I834" i="21"/>
  <c r="I837" i="21"/>
  <c r="I838" i="21"/>
  <c r="I839" i="21"/>
  <c r="I840" i="21"/>
  <c r="I845" i="21"/>
  <c r="I847" i="21"/>
  <c r="I850" i="21"/>
  <c r="I852" i="21"/>
  <c r="I854" i="21"/>
  <c r="I856" i="21"/>
  <c r="I857" i="21"/>
  <c r="I858" i="21"/>
  <c r="I863" i="21"/>
  <c r="I866" i="21"/>
  <c r="I868" i="21"/>
  <c r="I869" i="21"/>
  <c r="I870" i="21"/>
  <c r="I873" i="21"/>
  <c r="I874" i="21"/>
  <c r="I878" i="21"/>
  <c r="I879" i="21"/>
  <c r="I880" i="21"/>
  <c r="I883" i="21"/>
  <c r="I887" i="21"/>
  <c r="I888" i="21"/>
  <c r="I889" i="21"/>
  <c r="I890" i="21"/>
  <c r="I892" i="21"/>
  <c r="I893" i="21"/>
  <c r="I894" i="21"/>
  <c r="I896" i="21"/>
  <c r="I899" i="21"/>
  <c r="I900" i="21"/>
  <c r="I901" i="21"/>
  <c r="I902" i="21"/>
  <c r="I905" i="21"/>
  <c r="I907" i="21"/>
  <c r="I908" i="21"/>
  <c r="I911" i="21"/>
  <c r="I912" i="21"/>
  <c r="I913" i="21"/>
  <c r="I915" i="21"/>
  <c r="I916" i="21"/>
  <c r="I917" i="21"/>
  <c r="I918" i="21"/>
  <c r="I919" i="21"/>
  <c r="I920" i="21"/>
  <c r="I924" i="21"/>
  <c r="I925" i="21"/>
  <c r="I926" i="21"/>
  <c r="I927" i="21"/>
  <c r="I928" i="21"/>
  <c r="I932" i="21"/>
  <c r="I934" i="21"/>
  <c r="I935" i="21"/>
  <c r="I936" i="21"/>
  <c r="I937" i="21"/>
  <c r="I938" i="21"/>
  <c r="I939" i="21"/>
  <c r="I941" i="21"/>
  <c r="I943" i="21"/>
  <c r="I946" i="21"/>
  <c r="I950" i="21"/>
  <c r="I8" i="9"/>
  <c r="I9" i="9"/>
  <c r="I10" i="9"/>
  <c r="I11" i="9"/>
  <c r="I12" i="9"/>
  <c r="I13" i="9"/>
  <c r="I14" i="9"/>
  <c r="I15" i="9"/>
  <c r="I16" i="9"/>
  <c r="I18" i="9"/>
  <c r="I19" i="9"/>
  <c r="I21" i="9"/>
  <c r="I24" i="9"/>
  <c r="I25" i="9"/>
  <c r="I27" i="9"/>
  <c r="I28" i="9"/>
  <c r="I30" i="9"/>
  <c r="I31" i="9"/>
  <c r="I32" i="9"/>
  <c r="I35" i="9"/>
  <c r="I36" i="9"/>
  <c r="I37" i="9"/>
  <c r="I38" i="9"/>
  <c r="I45" i="9"/>
  <c r="I46" i="9"/>
  <c r="I48" i="9"/>
  <c r="I52" i="9"/>
  <c r="I53" i="9"/>
  <c r="I54" i="9"/>
  <c r="I55" i="9"/>
  <c r="I56" i="9"/>
  <c r="I58" i="9"/>
  <c r="I60" i="9"/>
  <c r="I64" i="9"/>
  <c r="I67" i="9"/>
  <c r="I70" i="9"/>
  <c r="I71" i="9"/>
  <c r="I74" i="9"/>
  <c r="I77" i="9"/>
  <c r="I78" i="9"/>
  <c r="I79" i="9"/>
  <c r="I80" i="9"/>
  <c r="I82" i="9"/>
  <c r="I85" i="9"/>
  <c r="I86" i="9"/>
  <c r="I90" i="9"/>
  <c r="I95" i="9"/>
  <c r="I96" i="9"/>
  <c r="I99" i="9"/>
  <c r="I100" i="9"/>
  <c r="I103" i="9"/>
  <c r="I110" i="9"/>
  <c r="I112" i="9"/>
  <c r="I114" i="9"/>
  <c r="I115" i="9"/>
  <c r="I118" i="9"/>
  <c r="I119" i="9"/>
  <c r="I120" i="9"/>
  <c r="I125" i="9"/>
  <c r="I127" i="9"/>
  <c r="I128" i="9"/>
  <c r="I131" i="9"/>
  <c r="I133" i="9"/>
  <c r="I134" i="9"/>
  <c r="I135" i="9"/>
  <c r="I136" i="9"/>
  <c r="I140" i="9"/>
  <c r="I141" i="9"/>
  <c r="I142" i="9"/>
  <c r="I143" i="9"/>
  <c r="I144" i="9"/>
  <c r="I146" i="9"/>
  <c r="I147" i="9"/>
  <c r="I149" i="9"/>
  <c r="I152" i="9"/>
  <c r="I158" i="9"/>
  <c r="I159" i="9"/>
  <c r="I160" i="9"/>
  <c r="I161" i="9"/>
  <c r="I163" i="9"/>
  <c r="I167" i="9"/>
  <c r="I168" i="9"/>
  <c r="I170" i="9"/>
  <c r="I173" i="9"/>
  <c r="I176" i="9"/>
  <c r="I179" i="9"/>
  <c r="I181" i="9"/>
  <c r="I184" i="9"/>
  <c r="I186" i="9"/>
  <c r="I188" i="9"/>
  <c r="I189" i="9"/>
  <c r="I190" i="9"/>
  <c r="I192" i="9"/>
  <c r="I195" i="9"/>
  <c r="I198" i="9"/>
  <c r="I199" i="9"/>
  <c r="I200" i="9"/>
  <c r="I207" i="9"/>
  <c r="I208" i="9"/>
  <c r="I209" i="9"/>
  <c r="I212" i="9"/>
  <c r="I213" i="9"/>
  <c r="I216" i="9"/>
  <c r="I217" i="9"/>
  <c r="I218" i="9"/>
  <c r="I220" i="9"/>
  <c r="I224" i="9"/>
  <c r="I226" i="9"/>
  <c r="I228" i="9"/>
  <c r="I230" i="9"/>
  <c r="I231" i="9"/>
  <c r="I233" i="9"/>
  <c r="I234" i="9"/>
  <c r="I237" i="9"/>
  <c r="I241" i="9"/>
  <c r="I242" i="9"/>
  <c r="I245" i="9"/>
  <c r="I247" i="9"/>
  <c r="I248" i="9"/>
  <c r="I251" i="9"/>
  <c r="I252" i="9"/>
  <c r="I254" i="9"/>
  <c r="I255" i="9"/>
  <c r="I256" i="9"/>
  <c r="I257" i="9"/>
  <c r="I258" i="9"/>
  <c r="I260" i="9"/>
  <c r="I261" i="9"/>
  <c r="I263" i="9"/>
  <c r="I264" i="9"/>
  <c r="I266" i="9"/>
  <c r="I267" i="9"/>
  <c r="I268" i="9"/>
  <c r="I269" i="9"/>
  <c r="I270" i="9"/>
  <c r="I271" i="9"/>
  <c r="I272" i="9"/>
  <c r="I273" i="9"/>
  <c r="I277" i="9"/>
  <c r="I278" i="9"/>
  <c r="I279" i="9"/>
  <c r="I281" i="9"/>
  <c r="I282" i="9"/>
  <c r="I283" i="9"/>
  <c r="I284" i="9"/>
  <c r="I285" i="9"/>
  <c r="I286" i="9"/>
  <c r="I287" i="9"/>
  <c r="I289" i="9"/>
  <c r="I290" i="9"/>
  <c r="I291" i="9"/>
  <c r="I292" i="9"/>
  <c r="I294" i="9"/>
  <c r="I297" i="9"/>
  <c r="I303" i="9"/>
  <c r="I304" i="9"/>
  <c r="I305" i="9"/>
  <c r="I307" i="9"/>
  <c r="I308" i="9"/>
  <c r="I312" i="9"/>
  <c r="I315" i="9"/>
  <c r="I316" i="9"/>
  <c r="I321" i="9"/>
  <c r="I322" i="9"/>
  <c r="I326" i="9"/>
  <c r="I328" i="9"/>
  <c r="I329" i="9"/>
  <c r="I331" i="9"/>
  <c r="I333" i="9"/>
  <c r="I334" i="9"/>
  <c r="I335" i="9"/>
  <c r="I336" i="9"/>
  <c r="I339" i="9"/>
  <c r="I340" i="9"/>
  <c r="I343" i="9"/>
  <c r="I344" i="9"/>
  <c r="I347" i="9"/>
  <c r="I352" i="9"/>
  <c r="I353" i="9"/>
  <c r="I354" i="9"/>
  <c r="I356" i="9"/>
  <c r="I357" i="9"/>
  <c r="I358" i="9"/>
  <c r="I359" i="9"/>
  <c r="I362" i="9"/>
  <c r="I363" i="9"/>
  <c r="I365" i="9"/>
  <c r="I367" i="9"/>
  <c r="I373" i="9"/>
  <c r="I377" i="9"/>
  <c r="I378" i="9"/>
  <c r="I384" i="9"/>
  <c r="I387" i="9"/>
  <c r="I388" i="9"/>
  <c r="I390" i="9"/>
  <c r="I391" i="9"/>
  <c r="I392" i="9"/>
  <c r="I394" i="9"/>
  <c r="I396" i="9"/>
  <c r="I398" i="9"/>
  <c r="I400" i="9"/>
  <c r="I402" i="9"/>
  <c r="I403" i="9"/>
  <c r="I404" i="9"/>
  <c r="I405" i="9"/>
  <c r="I407" i="9"/>
  <c r="I408" i="9"/>
  <c r="I410" i="9"/>
  <c r="I411" i="9"/>
  <c r="I412" i="9"/>
  <c r="I414" i="9"/>
  <c r="I415" i="9"/>
  <c r="I416" i="9"/>
  <c r="I420" i="9"/>
  <c r="I421" i="9"/>
  <c r="I422" i="9"/>
  <c r="I423" i="9"/>
  <c r="I424" i="9"/>
  <c r="I427" i="9"/>
  <c r="I429" i="9"/>
  <c r="I432" i="9"/>
  <c r="I434" i="9"/>
  <c r="I435" i="9"/>
  <c r="I436" i="9"/>
  <c r="I437" i="9"/>
  <c r="I439" i="9"/>
  <c r="I441" i="9"/>
  <c r="I448" i="9"/>
  <c r="I450" i="9"/>
  <c r="I453" i="9"/>
  <c r="I454" i="9"/>
  <c r="I455" i="9"/>
  <c r="I456" i="9"/>
  <c r="I460" i="9"/>
  <c r="I463" i="9"/>
  <c r="I464" i="9"/>
  <c r="I468" i="9"/>
  <c r="I470" i="9"/>
  <c r="I471" i="9"/>
  <c r="I472" i="9"/>
  <c r="I473" i="9"/>
  <c r="I478" i="9"/>
  <c r="I479" i="9"/>
  <c r="I491" i="9"/>
  <c r="I497" i="9"/>
  <c r="I500" i="9"/>
  <c r="I501" i="9"/>
  <c r="I506" i="9"/>
  <c r="I511" i="9"/>
  <c r="I517" i="9"/>
  <c r="I522" i="9"/>
  <c r="I523" i="9"/>
  <c r="I524" i="9"/>
  <c r="I525" i="9"/>
  <c r="I526" i="9"/>
  <c r="I527" i="9"/>
  <c r="I528" i="9"/>
  <c r="I529" i="9"/>
  <c r="I532" i="9"/>
  <c r="I533" i="9"/>
  <c r="I534" i="9"/>
  <c r="I537" i="9"/>
  <c r="I539" i="9"/>
  <c r="I542" i="9"/>
  <c r="I547" i="9"/>
  <c r="I553" i="9"/>
  <c r="I555" i="9"/>
  <c r="I556" i="9"/>
  <c r="I557" i="9"/>
  <c r="I558" i="9"/>
  <c r="I563" i="9"/>
  <c r="I567" i="9"/>
  <c r="I570" i="9"/>
  <c r="I573" i="9"/>
  <c r="I575" i="9"/>
  <c r="I577" i="9"/>
  <c r="I579" i="9"/>
  <c r="I581" i="9"/>
  <c r="I582" i="9"/>
  <c r="I583" i="9"/>
  <c r="I584" i="9"/>
  <c r="I586" i="9"/>
  <c r="I589" i="9"/>
  <c r="I591" i="9"/>
  <c r="I593" i="9"/>
  <c r="I595" i="9"/>
  <c r="I596" i="9"/>
  <c r="I597" i="9"/>
  <c r="I598" i="9"/>
  <c r="I599" i="9"/>
  <c r="I600" i="9"/>
  <c r="I601" i="9"/>
  <c r="I603" i="9"/>
  <c r="I605" i="9"/>
  <c r="I606" i="9"/>
  <c r="I607" i="9"/>
  <c r="I608" i="9"/>
  <c r="I609" i="9"/>
  <c r="I611" i="9"/>
  <c r="I614" i="9"/>
  <c r="I617" i="9"/>
  <c r="I618" i="9"/>
  <c r="I619" i="9"/>
  <c r="I620" i="9"/>
  <c r="I622" i="9"/>
  <c r="I624" i="9"/>
  <c r="I625" i="9"/>
  <c r="I628" i="9"/>
  <c r="I629" i="9"/>
  <c r="I632" i="9"/>
  <c r="I633" i="9"/>
  <c r="I636" i="9"/>
  <c r="I637" i="9"/>
  <c r="I638" i="9"/>
  <c r="I639" i="9"/>
  <c r="I640" i="9"/>
  <c r="I641" i="9"/>
  <c r="I643" i="9"/>
  <c r="I645" i="9"/>
  <c r="I648" i="9"/>
  <c r="I649" i="9"/>
  <c r="I650" i="9"/>
  <c r="I651" i="9"/>
  <c r="I652" i="9"/>
  <c r="I657" i="9"/>
  <c r="I659" i="9"/>
  <c r="I665" i="9"/>
  <c r="I666" i="9"/>
  <c r="I667" i="9"/>
  <c r="I668" i="9"/>
  <c r="I669" i="9"/>
  <c r="I673" i="9"/>
  <c r="I674" i="9"/>
  <c r="I675" i="9"/>
  <c r="I676" i="9"/>
  <c r="I681" i="9"/>
  <c r="I683" i="9"/>
  <c r="I685" i="9"/>
  <c r="I688" i="9"/>
  <c r="I691" i="9"/>
  <c r="I692" i="9"/>
  <c r="I693" i="9"/>
  <c r="I696" i="9"/>
  <c r="I697" i="9"/>
  <c r="I700" i="9"/>
  <c r="I701" i="9"/>
  <c r="I702" i="9"/>
  <c r="I706" i="9"/>
  <c r="I708" i="9"/>
  <c r="I715" i="9"/>
  <c r="I716" i="9"/>
  <c r="I718" i="9"/>
  <c r="I720" i="9"/>
  <c r="I721" i="9"/>
  <c r="I723" i="9"/>
  <c r="I726" i="9"/>
  <c r="I727" i="9"/>
  <c r="I734" i="9"/>
  <c r="I735" i="9"/>
  <c r="I737" i="9"/>
  <c r="I739" i="9"/>
  <c r="I740" i="9"/>
  <c r="I741" i="9"/>
  <c r="I742" i="9"/>
  <c r="I743" i="9"/>
  <c r="I746" i="9"/>
  <c r="I747" i="9"/>
  <c r="I755" i="9"/>
  <c r="I757" i="9"/>
  <c r="I760" i="9"/>
  <c r="I761" i="9"/>
  <c r="I763" i="9"/>
  <c r="I765" i="9"/>
  <c r="I773" i="9"/>
  <c r="I776" i="9"/>
  <c r="I777" i="9"/>
  <c r="I778" i="9"/>
  <c r="I780" i="9"/>
  <c r="I781" i="9"/>
  <c r="I785" i="9"/>
  <c r="I786" i="9"/>
  <c r="I788" i="9"/>
  <c r="I789" i="9"/>
  <c r="I790" i="9"/>
  <c r="I791" i="9"/>
  <c r="I794" i="9"/>
  <c r="I795" i="9"/>
  <c r="I796" i="9"/>
  <c r="I798" i="9"/>
  <c r="I799" i="9"/>
  <c r="I800" i="9"/>
  <c r="I801" i="9"/>
  <c r="I802" i="9"/>
  <c r="I804" i="9"/>
  <c r="I805" i="9"/>
  <c r="I808" i="9"/>
  <c r="I810" i="9"/>
  <c r="I814" i="9"/>
  <c r="I816" i="9"/>
  <c r="I818" i="9"/>
  <c r="I819" i="9"/>
  <c r="I820" i="9"/>
  <c r="I824" i="9"/>
  <c r="I825" i="9"/>
  <c r="I827" i="9"/>
  <c r="I828" i="9"/>
  <c r="I830" i="9"/>
  <c r="I831" i="9"/>
  <c r="I832" i="9"/>
  <c r="I834" i="9"/>
  <c r="I837" i="9"/>
  <c r="I838" i="9"/>
  <c r="I839" i="9"/>
  <c r="I840" i="9"/>
  <c r="I845" i="9"/>
  <c r="I847" i="9"/>
  <c r="I850" i="9"/>
  <c r="I852" i="9"/>
  <c r="I854" i="9"/>
  <c r="I856" i="9"/>
  <c r="I857" i="9"/>
  <c r="I858" i="9"/>
  <c r="I863" i="9"/>
  <c r="I866" i="9"/>
  <c r="I868" i="9"/>
  <c r="I869" i="9"/>
  <c r="I870" i="9"/>
  <c r="I873" i="9"/>
  <c r="I874" i="9"/>
  <c r="I878" i="9"/>
  <c r="I879" i="9"/>
  <c r="I880" i="9"/>
  <c r="I883" i="9"/>
  <c r="I887" i="9"/>
  <c r="I888" i="9"/>
  <c r="I889" i="9"/>
  <c r="I890" i="9"/>
  <c r="I892" i="9"/>
  <c r="I893" i="9"/>
  <c r="I894" i="9"/>
  <c r="I896" i="9"/>
  <c r="I899" i="9"/>
  <c r="I900" i="9"/>
  <c r="I901" i="9"/>
  <c r="I902" i="9"/>
  <c r="I905" i="9"/>
  <c r="I907" i="9"/>
  <c r="I908" i="9"/>
  <c r="I911" i="9"/>
  <c r="I912" i="9"/>
  <c r="I913" i="9"/>
  <c r="I915" i="9"/>
  <c r="I916" i="9"/>
  <c r="I917" i="9"/>
  <c r="I918" i="9"/>
  <c r="I919" i="9"/>
  <c r="I920" i="9"/>
  <c r="I924" i="9"/>
  <c r="I925" i="9"/>
  <c r="I926" i="9"/>
  <c r="I927" i="9"/>
  <c r="I928" i="9"/>
  <c r="I932" i="9"/>
  <c r="I934" i="9"/>
  <c r="I935" i="9"/>
  <c r="I936" i="9"/>
  <c r="I937" i="9"/>
  <c r="I938" i="9"/>
  <c r="I939" i="9"/>
  <c r="I941" i="9"/>
  <c r="I943" i="9"/>
  <c r="I946" i="9"/>
  <c r="I950" i="9"/>
  <c r="F28" i="6"/>
  <c r="F10" i="6"/>
  <c r="F8" i="6"/>
  <c r="F30" i="6"/>
  <c r="B31" i="6"/>
  <c r="H8" i="6"/>
  <c r="T1050" i="20"/>
  <c r="Q1050" i="20"/>
  <c r="T1050" i="19"/>
  <c r="Q1050" i="19"/>
  <c r="T1050" i="18"/>
  <c r="Q1050" i="18"/>
  <c r="T1050" i="17"/>
  <c r="Q1050" i="17"/>
  <c r="T1050" i="16"/>
  <c r="Q1050" i="16"/>
  <c r="T1050" i="15"/>
  <c r="Q1050" i="15"/>
  <c r="T1050" i="14"/>
  <c r="Q1050" i="14"/>
  <c r="T1050" i="13"/>
  <c r="Q1050" i="13"/>
  <c r="T1050" i="12"/>
  <c r="Q1050" i="12"/>
  <c r="T1050" i="11"/>
  <c r="Q1050" i="11"/>
  <c r="T1050" i="21"/>
  <c r="Q1050" i="21"/>
  <c r="T1050" i="9"/>
  <c r="Q1050" i="9"/>
  <c r="T1049" i="20"/>
  <c r="T1048" i="20"/>
  <c r="T1047" i="20"/>
  <c r="T1046" i="20"/>
  <c r="T1045" i="20"/>
  <c r="T1044" i="20"/>
  <c r="T1043" i="20"/>
  <c r="T1042" i="20"/>
  <c r="T1041" i="20"/>
  <c r="T1040" i="20"/>
  <c r="T1039" i="20"/>
  <c r="T1038" i="20"/>
  <c r="T1037" i="20"/>
  <c r="T1035" i="20"/>
  <c r="T1034" i="20"/>
  <c r="T1033" i="20"/>
  <c r="T1032" i="20"/>
  <c r="T1031" i="20"/>
  <c r="T1030" i="20"/>
  <c r="T1029" i="20"/>
  <c r="T1028" i="20"/>
  <c r="T1027" i="20"/>
  <c r="T1026" i="20"/>
  <c r="T1025" i="20"/>
  <c r="T1024" i="20"/>
  <c r="T1023" i="20"/>
  <c r="T1022" i="20"/>
  <c r="T1021" i="20"/>
  <c r="T1020" i="20"/>
  <c r="T1019" i="20"/>
  <c r="T1018" i="20"/>
  <c r="T1017" i="20"/>
  <c r="T1016" i="20"/>
  <c r="T1015" i="20"/>
  <c r="T1014" i="20"/>
  <c r="T1013" i="20"/>
  <c r="T1012" i="20"/>
  <c r="T1011" i="20"/>
  <c r="T1010" i="20"/>
  <c r="T1009" i="20"/>
  <c r="T1008" i="20"/>
  <c r="J1008" i="20"/>
  <c r="T1007" i="20"/>
  <c r="T1006" i="20"/>
  <c r="T1005" i="20"/>
  <c r="T1004" i="20"/>
  <c r="T1003" i="20"/>
  <c r="T1002" i="20"/>
  <c r="T1001" i="20"/>
  <c r="T1000" i="20"/>
  <c r="T999" i="20"/>
  <c r="T998" i="20"/>
  <c r="T997" i="20"/>
  <c r="T996" i="20"/>
  <c r="T995" i="20"/>
  <c r="T994" i="20"/>
  <c r="T993" i="20"/>
  <c r="T992" i="20"/>
  <c r="T991" i="20"/>
  <c r="T990" i="20"/>
  <c r="T989" i="20"/>
  <c r="T988" i="20"/>
  <c r="T987" i="20"/>
  <c r="T986" i="20"/>
  <c r="T985" i="20"/>
  <c r="T984" i="20"/>
  <c r="T983" i="20"/>
  <c r="T982" i="20"/>
  <c r="T981" i="20"/>
  <c r="T980" i="20"/>
  <c r="T979" i="20"/>
  <c r="T978" i="20"/>
  <c r="T977" i="20"/>
  <c r="T976" i="20"/>
  <c r="T975" i="20"/>
  <c r="T974" i="20"/>
  <c r="T973" i="20"/>
  <c r="T972" i="20"/>
  <c r="T971" i="20"/>
  <c r="T970" i="20"/>
  <c r="T969" i="20"/>
  <c r="T968" i="20"/>
  <c r="T967" i="20"/>
  <c r="T966" i="20"/>
  <c r="T965" i="20"/>
  <c r="T964" i="20"/>
  <c r="T963" i="20"/>
  <c r="T962" i="20"/>
  <c r="T961" i="20"/>
  <c r="T960" i="20"/>
  <c r="T959" i="20"/>
  <c r="T958" i="20"/>
  <c r="T957" i="20"/>
  <c r="T956" i="20"/>
  <c r="T955" i="20"/>
  <c r="T954" i="20"/>
  <c r="T953" i="20"/>
  <c r="T1049" i="19"/>
  <c r="T1048" i="19"/>
  <c r="T1047" i="19"/>
  <c r="T1046" i="19"/>
  <c r="T1045" i="19"/>
  <c r="T1044" i="19"/>
  <c r="T1043" i="19"/>
  <c r="T1042" i="19"/>
  <c r="T1041" i="19"/>
  <c r="T1040" i="19"/>
  <c r="T1039" i="19"/>
  <c r="T1038" i="19"/>
  <c r="T1037" i="19"/>
  <c r="T1035" i="19"/>
  <c r="T1034" i="19"/>
  <c r="T1033" i="19"/>
  <c r="T1032" i="19"/>
  <c r="T1031" i="19"/>
  <c r="T1030" i="19"/>
  <c r="T1029" i="19"/>
  <c r="T1028" i="19"/>
  <c r="T1027" i="19"/>
  <c r="T1026" i="19"/>
  <c r="T1025" i="19"/>
  <c r="T1024" i="19"/>
  <c r="T1023" i="19"/>
  <c r="T1022" i="19"/>
  <c r="T1021" i="19"/>
  <c r="T1020" i="19"/>
  <c r="T1019" i="19"/>
  <c r="T1018" i="19"/>
  <c r="T1017" i="19"/>
  <c r="T1016" i="19"/>
  <c r="T1015" i="19"/>
  <c r="T1014" i="19"/>
  <c r="T1013" i="19"/>
  <c r="T1012" i="19"/>
  <c r="T1011" i="19"/>
  <c r="T1010" i="19"/>
  <c r="T1009" i="19"/>
  <c r="T1008" i="19"/>
  <c r="T1007" i="19"/>
  <c r="T1006" i="19"/>
  <c r="T1005" i="19"/>
  <c r="T1004" i="19"/>
  <c r="T1003" i="19"/>
  <c r="T1002" i="19"/>
  <c r="T1001" i="19"/>
  <c r="T1000" i="19"/>
  <c r="T999" i="19"/>
  <c r="T998" i="19"/>
  <c r="T997" i="19"/>
  <c r="T996" i="19"/>
  <c r="T995" i="19"/>
  <c r="T994" i="19"/>
  <c r="T993" i="19"/>
  <c r="T992" i="19"/>
  <c r="T991" i="19"/>
  <c r="T990" i="19"/>
  <c r="T989" i="19"/>
  <c r="T988" i="19"/>
  <c r="T987" i="19"/>
  <c r="T986" i="19"/>
  <c r="T985" i="19"/>
  <c r="T984" i="19"/>
  <c r="T983" i="19"/>
  <c r="T982" i="19"/>
  <c r="T981" i="19"/>
  <c r="T980" i="19"/>
  <c r="T979" i="19"/>
  <c r="T978" i="19"/>
  <c r="T977" i="19"/>
  <c r="T976" i="19"/>
  <c r="T975" i="19"/>
  <c r="T974" i="19"/>
  <c r="T973" i="19"/>
  <c r="T972" i="19"/>
  <c r="T971" i="19"/>
  <c r="T970" i="19"/>
  <c r="T969" i="19"/>
  <c r="T968" i="19"/>
  <c r="T967" i="19"/>
  <c r="T966" i="19"/>
  <c r="T965" i="19"/>
  <c r="T964" i="19"/>
  <c r="T963" i="19"/>
  <c r="T962" i="19"/>
  <c r="T961" i="19"/>
  <c r="T960" i="19"/>
  <c r="T959" i="19"/>
  <c r="T958" i="19"/>
  <c r="T957" i="19"/>
  <c r="T956" i="19"/>
  <c r="T955" i="19"/>
  <c r="T954" i="19"/>
  <c r="T953" i="19"/>
  <c r="T1049" i="18"/>
  <c r="T1048" i="18"/>
  <c r="T1047" i="18"/>
  <c r="T1046" i="18"/>
  <c r="T1045" i="18"/>
  <c r="T1044" i="18"/>
  <c r="T1043" i="18"/>
  <c r="T1042" i="18"/>
  <c r="T1041" i="18"/>
  <c r="T1040" i="18"/>
  <c r="T1039" i="18"/>
  <c r="T1038" i="18"/>
  <c r="T1037" i="18"/>
  <c r="T1035" i="18"/>
  <c r="T1034" i="18"/>
  <c r="T1033" i="18"/>
  <c r="T1032" i="18"/>
  <c r="T1031" i="18"/>
  <c r="T1030" i="18"/>
  <c r="T1029" i="18"/>
  <c r="T1028" i="18"/>
  <c r="T1027" i="18"/>
  <c r="T1026" i="18"/>
  <c r="T1025" i="18"/>
  <c r="T1024" i="18"/>
  <c r="T1023" i="18"/>
  <c r="T1022" i="18"/>
  <c r="T1021" i="18"/>
  <c r="T1020" i="18"/>
  <c r="T1019" i="18"/>
  <c r="T1018" i="18"/>
  <c r="T1017" i="18"/>
  <c r="T1016" i="18"/>
  <c r="T1015" i="18"/>
  <c r="T1014" i="18"/>
  <c r="T1013" i="18"/>
  <c r="T1012" i="18"/>
  <c r="T1011" i="18"/>
  <c r="T1010" i="18"/>
  <c r="T1009" i="18"/>
  <c r="T1008" i="18"/>
  <c r="T1007" i="18"/>
  <c r="T1006" i="18"/>
  <c r="T1005" i="18"/>
  <c r="T1004" i="18"/>
  <c r="T1003" i="18"/>
  <c r="T1002" i="18"/>
  <c r="T1001" i="18"/>
  <c r="T1000" i="18"/>
  <c r="T999" i="18"/>
  <c r="T998" i="18"/>
  <c r="T997" i="18"/>
  <c r="T996" i="18"/>
  <c r="T995" i="18"/>
  <c r="T994" i="18"/>
  <c r="T993" i="18"/>
  <c r="T992" i="18"/>
  <c r="T991" i="18"/>
  <c r="T990" i="18"/>
  <c r="T989" i="18"/>
  <c r="T988" i="18"/>
  <c r="T987" i="18"/>
  <c r="T986" i="18"/>
  <c r="T985" i="18"/>
  <c r="T984" i="18"/>
  <c r="T983" i="18"/>
  <c r="T982" i="18"/>
  <c r="T981" i="18"/>
  <c r="T980" i="18"/>
  <c r="T979" i="18"/>
  <c r="T978" i="18"/>
  <c r="T977" i="18"/>
  <c r="T976" i="18"/>
  <c r="T975" i="18"/>
  <c r="T974" i="18"/>
  <c r="T973" i="18"/>
  <c r="T972" i="18"/>
  <c r="T971" i="18"/>
  <c r="T970" i="18"/>
  <c r="T969" i="18"/>
  <c r="T968" i="18"/>
  <c r="T967" i="18"/>
  <c r="T966" i="18"/>
  <c r="T965" i="18"/>
  <c r="T964" i="18"/>
  <c r="T963" i="18"/>
  <c r="T962" i="18"/>
  <c r="T961" i="18"/>
  <c r="T960" i="18"/>
  <c r="T959" i="18"/>
  <c r="T958" i="18"/>
  <c r="T957" i="18"/>
  <c r="T956" i="18"/>
  <c r="T955" i="18"/>
  <c r="T954" i="18"/>
  <c r="T953" i="18"/>
  <c r="T1049" i="17"/>
  <c r="T1048" i="17"/>
  <c r="T1047" i="17"/>
  <c r="T1046" i="17"/>
  <c r="T1045" i="17"/>
  <c r="T1044" i="17"/>
  <c r="T1043" i="17"/>
  <c r="T1042" i="17"/>
  <c r="T1041" i="17"/>
  <c r="T1040" i="17"/>
  <c r="T1039" i="17"/>
  <c r="T1038" i="17"/>
  <c r="T1037" i="17"/>
  <c r="T1035" i="17"/>
  <c r="T1034" i="17"/>
  <c r="T1033" i="17"/>
  <c r="T1032" i="17"/>
  <c r="T1031" i="17"/>
  <c r="T1030" i="17"/>
  <c r="T1029" i="17"/>
  <c r="T1028" i="17"/>
  <c r="T1027" i="17"/>
  <c r="T1026" i="17"/>
  <c r="T1025" i="17"/>
  <c r="T1024" i="17"/>
  <c r="T1023" i="17"/>
  <c r="T1022" i="17"/>
  <c r="T1021" i="17"/>
  <c r="T1020" i="17"/>
  <c r="T1019" i="17"/>
  <c r="T1018" i="17"/>
  <c r="T1017" i="17"/>
  <c r="T1016" i="17"/>
  <c r="T1015" i="17"/>
  <c r="T1014" i="17"/>
  <c r="T1013" i="17"/>
  <c r="T1012" i="17"/>
  <c r="T1011" i="17"/>
  <c r="T1010" i="17"/>
  <c r="T1009" i="17"/>
  <c r="T1008" i="17"/>
  <c r="T1007" i="17"/>
  <c r="T1006" i="17"/>
  <c r="T1005" i="17"/>
  <c r="T1004" i="17"/>
  <c r="T1003" i="17"/>
  <c r="T1002" i="17"/>
  <c r="T1001" i="17"/>
  <c r="T1000" i="17"/>
  <c r="T999" i="17"/>
  <c r="T998" i="17"/>
  <c r="T997" i="17"/>
  <c r="T996" i="17"/>
  <c r="T995" i="17"/>
  <c r="T994" i="17"/>
  <c r="T993" i="17"/>
  <c r="T992" i="17"/>
  <c r="T991" i="17"/>
  <c r="T990" i="17"/>
  <c r="T989" i="17"/>
  <c r="T988" i="17"/>
  <c r="T987" i="17"/>
  <c r="T986" i="17"/>
  <c r="T985" i="17"/>
  <c r="T984" i="17"/>
  <c r="T983" i="17"/>
  <c r="T982" i="17"/>
  <c r="T981" i="17"/>
  <c r="T980" i="17"/>
  <c r="T979" i="17"/>
  <c r="T978" i="17"/>
  <c r="T977" i="17"/>
  <c r="T976" i="17"/>
  <c r="T975" i="17"/>
  <c r="T974" i="17"/>
  <c r="T973" i="17"/>
  <c r="T972" i="17"/>
  <c r="T971" i="17"/>
  <c r="T970" i="17"/>
  <c r="T969" i="17"/>
  <c r="T968" i="17"/>
  <c r="T967" i="17"/>
  <c r="T966" i="17"/>
  <c r="T965" i="17"/>
  <c r="T964" i="17"/>
  <c r="T963" i="17"/>
  <c r="T962" i="17"/>
  <c r="T961" i="17"/>
  <c r="T960" i="17"/>
  <c r="T959" i="17"/>
  <c r="T958" i="17"/>
  <c r="T957" i="17"/>
  <c r="T956" i="17"/>
  <c r="T955" i="17"/>
  <c r="T954" i="17"/>
  <c r="T953" i="17"/>
  <c r="T1049" i="16"/>
  <c r="T1048" i="16"/>
  <c r="T1047" i="16"/>
  <c r="T1046" i="16"/>
  <c r="T1045" i="16"/>
  <c r="T1044" i="16"/>
  <c r="T1043" i="16"/>
  <c r="T1042" i="16"/>
  <c r="T1041" i="16"/>
  <c r="T1040" i="16"/>
  <c r="T1039" i="16"/>
  <c r="T1038" i="16"/>
  <c r="T1037" i="16"/>
  <c r="T1035" i="16"/>
  <c r="T1034" i="16"/>
  <c r="T1033" i="16"/>
  <c r="T1032" i="16"/>
  <c r="T1031" i="16"/>
  <c r="T1030" i="16"/>
  <c r="T1029" i="16"/>
  <c r="T1028" i="16"/>
  <c r="T1027" i="16"/>
  <c r="T1026" i="16"/>
  <c r="T1025" i="16"/>
  <c r="T1024" i="16"/>
  <c r="T1023" i="16"/>
  <c r="T1022" i="16"/>
  <c r="T1021" i="16"/>
  <c r="T1020" i="16"/>
  <c r="T1019" i="16"/>
  <c r="T1018" i="16"/>
  <c r="T1017" i="16"/>
  <c r="T1016" i="16"/>
  <c r="T1015" i="16"/>
  <c r="T1014" i="16"/>
  <c r="T1013" i="16"/>
  <c r="T1012" i="16"/>
  <c r="T1011" i="16"/>
  <c r="T1010" i="16"/>
  <c r="T1009" i="16"/>
  <c r="T1008" i="16"/>
  <c r="T1007" i="16"/>
  <c r="T1006" i="16"/>
  <c r="T1005" i="16"/>
  <c r="T1004" i="16"/>
  <c r="T1003" i="16"/>
  <c r="T1002" i="16"/>
  <c r="T1001" i="16"/>
  <c r="T1000" i="16"/>
  <c r="T999" i="16"/>
  <c r="T998" i="16"/>
  <c r="T997" i="16"/>
  <c r="T996" i="16"/>
  <c r="T995" i="16"/>
  <c r="T994" i="16"/>
  <c r="T993" i="16"/>
  <c r="T992" i="16"/>
  <c r="T991" i="16"/>
  <c r="T990" i="16"/>
  <c r="T989" i="16"/>
  <c r="T988" i="16"/>
  <c r="T987" i="16"/>
  <c r="T986" i="16"/>
  <c r="T985" i="16"/>
  <c r="T984" i="16"/>
  <c r="T983" i="16"/>
  <c r="T982" i="16"/>
  <c r="T981" i="16"/>
  <c r="T980" i="16"/>
  <c r="T979" i="16"/>
  <c r="T978" i="16"/>
  <c r="T977" i="16"/>
  <c r="T976" i="16"/>
  <c r="T975" i="16"/>
  <c r="T974" i="16"/>
  <c r="T973" i="16"/>
  <c r="T972" i="16"/>
  <c r="T971" i="16"/>
  <c r="T970" i="16"/>
  <c r="T969" i="16"/>
  <c r="T968" i="16"/>
  <c r="T967" i="16"/>
  <c r="T966" i="16"/>
  <c r="T965" i="16"/>
  <c r="T964" i="16"/>
  <c r="T963" i="16"/>
  <c r="T962" i="16"/>
  <c r="T961" i="16"/>
  <c r="T960" i="16"/>
  <c r="T959" i="16"/>
  <c r="T958" i="16"/>
  <c r="T957" i="16"/>
  <c r="T956" i="16"/>
  <c r="T955" i="16"/>
  <c r="T954" i="16"/>
  <c r="T953" i="16"/>
  <c r="T1049" i="15"/>
  <c r="T1048" i="15"/>
  <c r="T1047" i="15"/>
  <c r="T1046" i="15"/>
  <c r="T1045" i="15"/>
  <c r="T1044" i="15"/>
  <c r="T1043" i="15"/>
  <c r="T1042" i="15"/>
  <c r="T1041" i="15"/>
  <c r="T1040" i="15"/>
  <c r="T1039" i="15"/>
  <c r="T1038" i="15"/>
  <c r="T1037" i="15"/>
  <c r="T1035" i="15"/>
  <c r="T1034" i="15"/>
  <c r="T1033" i="15"/>
  <c r="T1032" i="15"/>
  <c r="T1031" i="15"/>
  <c r="T1030" i="15"/>
  <c r="T1029" i="15"/>
  <c r="T1028" i="15"/>
  <c r="T1027" i="15"/>
  <c r="T1026" i="15"/>
  <c r="T1025" i="15"/>
  <c r="T1024" i="15"/>
  <c r="T1023" i="15"/>
  <c r="T1022" i="15"/>
  <c r="T1021" i="15"/>
  <c r="T1020" i="15"/>
  <c r="T1019" i="15"/>
  <c r="T1018" i="15"/>
  <c r="T1017" i="15"/>
  <c r="T1016" i="15"/>
  <c r="T1015" i="15"/>
  <c r="T1014" i="15"/>
  <c r="T1013" i="15"/>
  <c r="T1012" i="15"/>
  <c r="T1011" i="15"/>
  <c r="T1010" i="15"/>
  <c r="T1009" i="15"/>
  <c r="T1008" i="15"/>
  <c r="J1008" i="15" s="1"/>
  <c r="T1007" i="15"/>
  <c r="T1006" i="15"/>
  <c r="T1005" i="15"/>
  <c r="T1004" i="15"/>
  <c r="T1003" i="15"/>
  <c r="T1002" i="15"/>
  <c r="T1001" i="15"/>
  <c r="T1000" i="15"/>
  <c r="T999" i="15"/>
  <c r="T998" i="15"/>
  <c r="T997" i="15"/>
  <c r="T996" i="15"/>
  <c r="T995" i="15"/>
  <c r="T994" i="15"/>
  <c r="T993" i="15"/>
  <c r="T992" i="15"/>
  <c r="T991" i="15"/>
  <c r="T990" i="15"/>
  <c r="T989" i="15"/>
  <c r="T988" i="15"/>
  <c r="T987" i="15"/>
  <c r="T986" i="15"/>
  <c r="T985" i="15"/>
  <c r="T984" i="15"/>
  <c r="T983" i="15"/>
  <c r="T982" i="15"/>
  <c r="T981" i="15"/>
  <c r="T980" i="15"/>
  <c r="T979" i="15"/>
  <c r="T978" i="15"/>
  <c r="T977" i="15"/>
  <c r="T976" i="15"/>
  <c r="T975" i="15"/>
  <c r="T974" i="15"/>
  <c r="T973" i="15"/>
  <c r="T972" i="15"/>
  <c r="T971" i="15"/>
  <c r="T970" i="15"/>
  <c r="T969" i="15"/>
  <c r="T968" i="15"/>
  <c r="T967" i="15"/>
  <c r="T966" i="15"/>
  <c r="T965" i="15"/>
  <c r="T964" i="15"/>
  <c r="T963" i="15"/>
  <c r="T962" i="15"/>
  <c r="T961" i="15"/>
  <c r="T960" i="15"/>
  <c r="T959" i="15"/>
  <c r="T958" i="15"/>
  <c r="T957" i="15"/>
  <c r="T956" i="15"/>
  <c r="T955" i="15"/>
  <c r="T954" i="15"/>
  <c r="T953" i="15"/>
  <c r="T1049" i="14"/>
  <c r="T1048" i="14"/>
  <c r="T1047" i="14"/>
  <c r="T1046" i="14"/>
  <c r="T1045" i="14"/>
  <c r="T1044" i="14"/>
  <c r="T1043" i="14"/>
  <c r="T1042" i="14"/>
  <c r="T1041" i="14"/>
  <c r="T1040" i="14"/>
  <c r="T1039" i="14"/>
  <c r="T1038" i="14"/>
  <c r="T1037" i="14"/>
  <c r="T1035" i="14"/>
  <c r="T1034" i="14"/>
  <c r="T1033" i="14"/>
  <c r="T1032" i="14"/>
  <c r="T1031" i="14"/>
  <c r="T1030" i="14"/>
  <c r="T1029" i="14"/>
  <c r="T1028" i="14"/>
  <c r="T1027" i="14"/>
  <c r="T1026" i="14"/>
  <c r="T1025" i="14"/>
  <c r="T1024" i="14"/>
  <c r="T1023" i="14"/>
  <c r="T1022" i="14"/>
  <c r="T1021" i="14"/>
  <c r="T1020" i="14"/>
  <c r="T1019" i="14"/>
  <c r="T1018" i="14"/>
  <c r="T1017" i="14"/>
  <c r="T1016" i="14"/>
  <c r="T1015" i="14"/>
  <c r="T1014" i="14"/>
  <c r="T1013" i="14"/>
  <c r="T1012" i="14"/>
  <c r="T1011" i="14"/>
  <c r="T1010" i="14"/>
  <c r="T1009" i="14"/>
  <c r="T1008" i="14"/>
  <c r="T1007" i="14"/>
  <c r="T1006" i="14"/>
  <c r="T1005" i="14"/>
  <c r="T1004" i="14"/>
  <c r="T1003" i="14"/>
  <c r="T1002" i="14"/>
  <c r="T1001" i="14"/>
  <c r="T1000" i="14"/>
  <c r="T999" i="14"/>
  <c r="T998" i="14"/>
  <c r="T997" i="14"/>
  <c r="T996" i="14"/>
  <c r="T995" i="14"/>
  <c r="T994" i="14"/>
  <c r="T993" i="14"/>
  <c r="T992" i="14"/>
  <c r="T991" i="14"/>
  <c r="T990" i="14"/>
  <c r="T989" i="14"/>
  <c r="T988" i="14"/>
  <c r="T987" i="14"/>
  <c r="T986" i="14"/>
  <c r="T985" i="14"/>
  <c r="T984" i="14"/>
  <c r="T983" i="14"/>
  <c r="T982" i="14"/>
  <c r="T981" i="14"/>
  <c r="T980" i="14"/>
  <c r="T979" i="14"/>
  <c r="T978" i="14"/>
  <c r="T977" i="14"/>
  <c r="T976" i="14"/>
  <c r="T975" i="14"/>
  <c r="T974" i="14"/>
  <c r="T973" i="14"/>
  <c r="T972" i="14"/>
  <c r="T971" i="14"/>
  <c r="T970" i="14"/>
  <c r="T969" i="14"/>
  <c r="T968" i="14"/>
  <c r="T967" i="14"/>
  <c r="T966" i="14"/>
  <c r="T965" i="14"/>
  <c r="T964" i="14"/>
  <c r="T963" i="14"/>
  <c r="T962" i="14"/>
  <c r="T961" i="14"/>
  <c r="T960" i="14"/>
  <c r="T959" i="14"/>
  <c r="T958" i="14"/>
  <c r="J958" i="14" s="1"/>
  <c r="T957" i="14"/>
  <c r="T956" i="14"/>
  <c r="T955" i="14"/>
  <c r="T954" i="14"/>
  <c r="T953" i="14"/>
  <c r="T1049" i="13"/>
  <c r="T1048" i="13"/>
  <c r="T1047" i="13"/>
  <c r="T1046" i="13"/>
  <c r="T1045" i="13"/>
  <c r="T1044" i="13"/>
  <c r="T1043" i="13"/>
  <c r="T1042" i="13"/>
  <c r="T1041" i="13"/>
  <c r="T1040" i="13"/>
  <c r="T1039" i="13"/>
  <c r="T1038" i="13"/>
  <c r="T1037" i="13"/>
  <c r="T1035" i="13"/>
  <c r="T1034" i="13"/>
  <c r="T1033" i="13"/>
  <c r="T1032" i="13"/>
  <c r="T1031" i="13"/>
  <c r="T1030" i="13"/>
  <c r="T1029" i="13"/>
  <c r="T1028" i="13"/>
  <c r="T1027" i="13"/>
  <c r="T1026" i="13"/>
  <c r="T1025" i="13"/>
  <c r="T1024" i="13"/>
  <c r="T1023" i="13"/>
  <c r="T1022" i="13"/>
  <c r="T1021" i="13"/>
  <c r="T1020" i="13"/>
  <c r="T1019" i="13"/>
  <c r="T1018" i="13"/>
  <c r="T1017" i="13"/>
  <c r="T1016" i="13"/>
  <c r="T1015" i="13"/>
  <c r="T1014" i="13"/>
  <c r="T1013" i="13"/>
  <c r="T1012" i="13"/>
  <c r="T1011" i="13"/>
  <c r="T1010" i="13"/>
  <c r="T1009" i="13"/>
  <c r="T1008" i="13"/>
  <c r="T1007" i="13"/>
  <c r="T1006" i="13"/>
  <c r="T1005" i="13"/>
  <c r="T1004" i="13"/>
  <c r="T1003" i="13"/>
  <c r="T1002" i="13"/>
  <c r="T1001" i="13"/>
  <c r="T1000" i="13"/>
  <c r="T999" i="13"/>
  <c r="T998" i="13"/>
  <c r="T997" i="13"/>
  <c r="T996" i="13"/>
  <c r="T995" i="13"/>
  <c r="T994" i="13"/>
  <c r="T993" i="13"/>
  <c r="T992" i="13"/>
  <c r="T991" i="13"/>
  <c r="T990" i="13"/>
  <c r="T989" i="13"/>
  <c r="T988" i="13"/>
  <c r="T987" i="13"/>
  <c r="T986" i="13"/>
  <c r="T985" i="13"/>
  <c r="T984" i="13"/>
  <c r="T983" i="13"/>
  <c r="T982" i="13"/>
  <c r="T981" i="13"/>
  <c r="T980" i="13"/>
  <c r="T979" i="13"/>
  <c r="T978" i="13"/>
  <c r="T977" i="13"/>
  <c r="T976" i="13"/>
  <c r="T975" i="13"/>
  <c r="T974" i="13"/>
  <c r="T973" i="13"/>
  <c r="T972" i="13"/>
  <c r="T971" i="13"/>
  <c r="T970" i="13"/>
  <c r="T969" i="13"/>
  <c r="T968" i="13"/>
  <c r="T967" i="13"/>
  <c r="T966" i="13"/>
  <c r="T965" i="13"/>
  <c r="T964" i="13"/>
  <c r="T963" i="13"/>
  <c r="T962" i="13"/>
  <c r="T961" i="13"/>
  <c r="T960" i="13"/>
  <c r="T959" i="13"/>
  <c r="T958" i="13"/>
  <c r="J958" i="13" s="1"/>
  <c r="T957" i="13"/>
  <c r="T956" i="13"/>
  <c r="J956" i="13" s="1"/>
  <c r="T955" i="13"/>
  <c r="T954" i="13"/>
  <c r="T953" i="13"/>
  <c r="T1049" i="12"/>
  <c r="T1048" i="12"/>
  <c r="T1047" i="12"/>
  <c r="T1046" i="12"/>
  <c r="T1045" i="12"/>
  <c r="T1044" i="12"/>
  <c r="T1043" i="12"/>
  <c r="T1042" i="12"/>
  <c r="T1041" i="12"/>
  <c r="T1040" i="12"/>
  <c r="T1039" i="12"/>
  <c r="T1038" i="12"/>
  <c r="T1037" i="12"/>
  <c r="T1035" i="12"/>
  <c r="T1034" i="12"/>
  <c r="T1033" i="12"/>
  <c r="T1032" i="12"/>
  <c r="T1031" i="12"/>
  <c r="T1030" i="12"/>
  <c r="T1029" i="12"/>
  <c r="T1028" i="12"/>
  <c r="T1027" i="12"/>
  <c r="T1026" i="12"/>
  <c r="T1025" i="12"/>
  <c r="T1024" i="12"/>
  <c r="T1023" i="12"/>
  <c r="T1022" i="12"/>
  <c r="T1021" i="12"/>
  <c r="T1020" i="12"/>
  <c r="T1019" i="12"/>
  <c r="T1018" i="12"/>
  <c r="T1017" i="12"/>
  <c r="T1016" i="12"/>
  <c r="T1015" i="12"/>
  <c r="T1014" i="12"/>
  <c r="T1013" i="12"/>
  <c r="T1012" i="12"/>
  <c r="T1011" i="12"/>
  <c r="T1010" i="12"/>
  <c r="T1009" i="12"/>
  <c r="T1008" i="12"/>
  <c r="T1007" i="12"/>
  <c r="T1006" i="12"/>
  <c r="T1005" i="12"/>
  <c r="T1004" i="12"/>
  <c r="T1003" i="12"/>
  <c r="T1002" i="12"/>
  <c r="T1001" i="12"/>
  <c r="T1000" i="12"/>
  <c r="T999" i="12"/>
  <c r="T998" i="12"/>
  <c r="T997" i="12"/>
  <c r="T996" i="12"/>
  <c r="T995" i="12"/>
  <c r="T994" i="12"/>
  <c r="T993" i="12"/>
  <c r="T992" i="12"/>
  <c r="T991" i="12"/>
  <c r="T990" i="12"/>
  <c r="T989" i="12"/>
  <c r="T988" i="12"/>
  <c r="T987" i="12"/>
  <c r="T986" i="12"/>
  <c r="T985" i="12"/>
  <c r="T984" i="12"/>
  <c r="T983" i="12"/>
  <c r="T982" i="12"/>
  <c r="T981" i="12"/>
  <c r="T980" i="12"/>
  <c r="T979" i="12"/>
  <c r="T978" i="12"/>
  <c r="T977" i="12"/>
  <c r="T976" i="12"/>
  <c r="T975" i="12"/>
  <c r="T974" i="12"/>
  <c r="T973" i="12"/>
  <c r="T972" i="12"/>
  <c r="T971" i="12"/>
  <c r="T970" i="12"/>
  <c r="T969" i="12"/>
  <c r="T968" i="12"/>
  <c r="T967" i="12"/>
  <c r="T966" i="12"/>
  <c r="T965" i="12"/>
  <c r="T964" i="12"/>
  <c r="T963" i="12"/>
  <c r="T962" i="12"/>
  <c r="T961" i="12"/>
  <c r="T960" i="12"/>
  <c r="T959" i="12"/>
  <c r="T958" i="12"/>
  <c r="T957" i="12"/>
  <c r="T956" i="12"/>
  <c r="T955" i="12"/>
  <c r="T954" i="12"/>
  <c r="T953" i="12"/>
  <c r="T1049" i="11"/>
  <c r="T1048" i="11"/>
  <c r="T1047" i="11"/>
  <c r="T1046" i="11"/>
  <c r="T1045" i="11"/>
  <c r="T1044" i="11"/>
  <c r="T1043" i="11"/>
  <c r="T1042" i="11"/>
  <c r="T1041" i="11"/>
  <c r="T1040" i="11"/>
  <c r="T1039" i="11"/>
  <c r="T1038" i="11"/>
  <c r="T1037" i="11"/>
  <c r="T1035" i="11"/>
  <c r="T1034" i="11"/>
  <c r="T1033" i="11"/>
  <c r="T1032" i="11"/>
  <c r="T1031" i="11"/>
  <c r="T1030" i="11"/>
  <c r="T1029" i="11"/>
  <c r="T1028" i="11"/>
  <c r="T1027" i="11"/>
  <c r="T1026" i="11"/>
  <c r="T1025" i="11"/>
  <c r="T1024" i="11"/>
  <c r="T1023" i="11"/>
  <c r="T1022" i="11"/>
  <c r="T1021" i="11"/>
  <c r="T1020" i="11"/>
  <c r="T1019" i="11"/>
  <c r="T1018" i="11"/>
  <c r="T1017" i="11"/>
  <c r="T1016" i="11"/>
  <c r="T1015" i="11"/>
  <c r="T1014" i="11"/>
  <c r="T1013" i="11"/>
  <c r="T1012" i="11"/>
  <c r="T1011" i="11"/>
  <c r="T1010" i="11"/>
  <c r="T1009" i="11"/>
  <c r="T1008" i="11"/>
  <c r="T1007" i="11"/>
  <c r="T1006" i="11"/>
  <c r="T1005" i="11"/>
  <c r="T1004" i="11"/>
  <c r="T1003" i="11"/>
  <c r="T1002" i="11"/>
  <c r="T1001" i="11"/>
  <c r="T1000" i="11"/>
  <c r="T999" i="11"/>
  <c r="T998" i="11"/>
  <c r="T997" i="11"/>
  <c r="T996" i="11"/>
  <c r="T995" i="11"/>
  <c r="T994" i="11"/>
  <c r="T993" i="11"/>
  <c r="T992" i="11"/>
  <c r="T991" i="11"/>
  <c r="T990" i="11"/>
  <c r="T989" i="11"/>
  <c r="T988" i="11"/>
  <c r="T987" i="11"/>
  <c r="T986" i="11"/>
  <c r="T985" i="11"/>
  <c r="T984" i="11"/>
  <c r="T983" i="11"/>
  <c r="T982" i="11"/>
  <c r="T981" i="11"/>
  <c r="T980" i="11"/>
  <c r="T979" i="11"/>
  <c r="T978" i="11"/>
  <c r="T977" i="11"/>
  <c r="T976" i="11"/>
  <c r="T975" i="11"/>
  <c r="T974" i="11"/>
  <c r="T973" i="11"/>
  <c r="T972" i="11"/>
  <c r="T971" i="11"/>
  <c r="T970" i="11"/>
  <c r="T969" i="11"/>
  <c r="T968" i="11"/>
  <c r="T967" i="11"/>
  <c r="T966" i="11"/>
  <c r="T965" i="11"/>
  <c r="T964" i="11"/>
  <c r="T963" i="11"/>
  <c r="T962" i="11"/>
  <c r="T961" i="11"/>
  <c r="T960" i="11"/>
  <c r="T959" i="11"/>
  <c r="T958" i="11"/>
  <c r="T957" i="11"/>
  <c r="T956" i="11"/>
  <c r="T955" i="11"/>
  <c r="T954" i="11"/>
  <c r="T953" i="11"/>
  <c r="T1049" i="21"/>
  <c r="T1048" i="21"/>
  <c r="T1047" i="21"/>
  <c r="T1046" i="21"/>
  <c r="T1045" i="21"/>
  <c r="T1044" i="21"/>
  <c r="T1043" i="21"/>
  <c r="T1042" i="21"/>
  <c r="T1041" i="21"/>
  <c r="T1040" i="21"/>
  <c r="T1039" i="21"/>
  <c r="T1038" i="21"/>
  <c r="T1037" i="21"/>
  <c r="T1035" i="21"/>
  <c r="T1034" i="21"/>
  <c r="T1033" i="21"/>
  <c r="T1032" i="21"/>
  <c r="T1031" i="21"/>
  <c r="T1030" i="21"/>
  <c r="T1029" i="21"/>
  <c r="T1028" i="21"/>
  <c r="T1027" i="21"/>
  <c r="T1026" i="21"/>
  <c r="T1025" i="21"/>
  <c r="T1024" i="21"/>
  <c r="T1023" i="21"/>
  <c r="T1022" i="21"/>
  <c r="T1021" i="21"/>
  <c r="T1020" i="21"/>
  <c r="T1019" i="21"/>
  <c r="T1018" i="21"/>
  <c r="T1017" i="21"/>
  <c r="T1016" i="21"/>
  <c r="T1015" i="21"/>
  <c r="T1014" i="21"/>
  <c r="T1013" i="21"/>
  <c r="T1012" i="21"/>
  <c r="T1011" i="21"/>
  <c r="T1010" i="21"/>
  <c r="T1009" i="21"/>
  <c r="T1008" i="21"/>
  <c r="T1007" i="21"/>
  <c r="T1006" i="21"/>
  <c r="T1005" i="21"/>
  <c r="T1004" i="21"/>
  <c r="T1003" i="21"/>
  <c r="T1002" i="21"/>
  <c r="T1001" i="21"/>
  <c r="T1000" i="21"/>
  <c r="T999" i="21"/>
  <c r="T998" i="21"/>
  <c r="T997" i="21"/>
  <c r="T996" i="21"/>
  <c r="T995" i="21"/>
  <c r="T994" i="21"/>
  <c r="T993" i="21"/>
  <c r="T992" i="21"/>
  <c r="T991" i="21"/>
  <c r="T990" i="21"/>
  <c r="T989" i="21"/>
  <c r="T988" i="21"/>
  <c r="T987" i="21"/>
  <c r="T986" i="21"/>
  <c r="T985" i="21"/>
  <c r="T984" i="21"/>
  <c r="T983" i="21"/>
  <c r="T982" i="21"/>
  <c r="T981" i="21"/>
  <c r="T980" i="21"/>
  <c r="T979" i="21"/>
  <c r="T978" i="21"/>
  <c r="T977" i="21"/>
  <c r="T976" i="21"/>
  <c r="T975" i="21"/>
  <c r="T974" i="21"/>
  <c r="T973" i="21"/>
  <c r="T972" i="21"/>
  <c r="T971" i="21"/>
  <c r="T970" i="21"/>
  <c r="T969" i="21"/>
  <c r="T968" i="21"/>
  <c r="T967" i="21"/>
  <c r="T966" i="21"/>
  <c r="T965" i="21"/>
  <c r="T964" i="21"/>
  <c r="T963" i="21"/>
  <c r="T962" i="21"/>
  <c r="T961" i="21"/>
  <c r="T960" i="21"/>
  <c r="T959" i="21"/>
  <c r="T958" i="21"/>
  <c r="T957" i="21"/>
  <c r="T956" i="21"/>
  <c r="T955" i="21"/>
  <c r="T954" i="21"/>
  <c r="T953" i="21"/>
  <c r="T1049" i="9"/>
  <c r="T1048" i="9"/>
  <c r="T1047" i="9"/>
  <c r="T1046" i="9"/>
  <c r="T1045" i="9"/>
  <c r="T1044" i="9"/>
  <c r="T1043" i="9"/>
  <c r="T1042" i="9"/>
  <c r="T1041" i="9"/>
  <c r="T1040" i="9"/>
  <c r="T1039" i="9"/>
  <c r="T1038" i="9"/>
  <c r="T1037" i="9"/>
  <c r="T1035" i="9"/>
  <c r="T1034" i="9"/>
  <c r="T1033" i="9"/>
  <c r="T1032" i="9"/>
  <c r="T1031" i="9"/>
  <c r="T1030" i="9"/>
  <c r="T1029" i="9"/>
  <c r="T1028" i="9"/>
  <c r="T1027" i="9"/>
  <c r="T1026" i="9"/>
  <c r="T1025" i="9"/>
  <c r="T1024" i="9"/>
  <c r="T1023" i="9"/>
  <c r="T1022" i="9"/>
  <c r="T1021" i="9"/>
  <c r="T1020" i="9"/>
  <c r="T1019" i="9"/>
  <c r="T1018" i="9"/>
  <c r="T1017" i="9"/>
  <c r="T1016" i="9"/>
  <c r="T1015" i="9"/>
  <c r="T1014" i="9"/>
  <c r="T1013" i="9"/>
  <c r="T1012" i="9"/>
  <c r="T1011" i="9"/>
  <c r="T1010" i="9"/>
  <c r="T1009" i="9"/>
  <c r="T1008" i="9"/>
  <c r="T1007" i="9"/>
  <c r="T1006" i="9"/>
  <c r="T1005" i="9"/>
  <c r="T1004" i="9"/>
  <c r="T1003" i="9"/>
  <c r="T1002" i="9"/>
  <c r="T1001" i="9"/>
  <c r="T1000" i="9"/>
  <c r="T999" i="9"/>
  <c r="T998" i="9"/>
  <c r="T997" i="9"/>
  <c r="T996" i="9"/>
  <c r="T995" i="9"/>
  <c r="T994" i="9"/>
  <c r="T993" i="9"/>
  <c r="T992" i="9"/>
  <c r="T991" i="9"/>
  <c r="T990" i="9"/>
  <c r="T989" i="9"/>
  <c r="T988" i="9"/>
  <c r="T987" i="9"/>
  <c r="T986" i="9"/>
  <c r="T985" i="9"/>
  <c r="T984" i="9"/>
  <c r="T983" i="9"/>
  <c r="T982" i="9"/>
  <c r="T981" i="9"/>
  <c r="T980" i="9"/>
  <c r="T979" i="9"/>
  <c r="T978" i="9"/>
  <c r="T977" i="9"/>
  <c r="T976" i="9"/>
  <c r="T975" i="9"/>
  <c r="T974" i="9"/>
  <c r="T973" i="9"/>
  <c r="T972" i="9"/>
  <c r="T971" i="9"/>
  <c r="T970" i="9"/>
  <c r="T969" i="9"/>
  <c r="T968" i="9"/>
  <c r="T967" i="9"/>
  <c r="T966" i="9"/>
  <c r="T965" i="9"/>
  <c r="T964" i="9"/>
  <c r="T963" i="9"/>
  <c r="T962" i="9"/>
  <c r="T961" i="9"/>
  <c r="T960" i="9"/>
  <c r="T959" i="9"/>
  <c r="T958" i="9"/>
  <c r="T957" i="9"/>
  <c r="T956" i="9"/>
  <c r="T955" i="9"/>
  <c r="T954" i="9"/>
  <c r="T953" i="9"/>
  <c r="T952" i="20"/>
  <c r="T952" i="19"/>
  <c r="T952" i="18"/>
  <c r="T952" i="17"/>
  <c r="T952" i="16"/>
  <c r="T952" i="15"/>
  <c r="T952" i="14"/>
  <c r="T952" i="13"/>
  <c r="T952" i="12"/>
  <c r="T952" i="11"/>
  <c r="T952" i="21"/>
  <c r="T952" i="9"/>
  <c r="Q1048" i="20"/>
  <c r="Q1047" i="20"/>
  <c r="Q1046" i="20"/>
  <c r="Q1044" i="20"/>
  <c r="Q1041" i="20"/>
  <c r="Q1040" i="20"/>
  <c r="Q1037" i="20"/>
  <c r="Q1036" i="20"/>
  <c r="Q1035" i="20"/>
  <c r="Q1034" i="20"/>
  <c r="Q1033" i="20"/>
  <c r="Q1031" i="20"/>
  <c r="Q1029" i="20"/>
  <c r="Q1026" i="20"/>
  <c r="Q1025" i="20"/>
  <c r="Q1024" i="20"/>
  <c r="Q1023" i="20"/>
  <c r="Q1022" i="20"/>
  <c r="Q1021" i="20"/>
  <c r="Q1020" i="20"/>
  <c r="Q1018" i="20"/>
  <c r="Q1017" i="20"/>
  <c r="Q1016" i="20"/>
  <c r="Q1015" i="20"/>
  <c r="Q1014" i="20"/>
  <c r="Q1013" i="20"/>
  <c r="Q1012" i="20"/>
  <c r="Q1011" i="20"/>
  <c r="Q1010" i="20"/>
  <c r="Q1009" i="20"/>
  <c r="Q1008" i="20"/>
  <c r="Q1007" i="20"/>
  <c r="Q1005" i="20"/>
  <c r="Q1004" i="20"/>
  <c r="Q1003" i="20"/>
  <c r="Q1002" i="20"/>
  <c r="Q1001" i="20"/>
  <c r="Q999" i="20"/>
  <c r="Q998" i="20"/>
  <c r="Q997" i="20"/>
  <c r="Q995" i="20"/>
  <c r="Q994" i="20"/>
  <c r="Q992" i="20"/>
  <c r="Q991" i="20"/>
  <c r="Q987" i="20"/>
  <c r="Q986" i="20"/>
  <c r="Q985" i="20"/>
  <c r="Q983" i="20"/>
  <c r="Q982" i="20"/>
  <c r="Q981" i="20"/>
  <c r="Q980" i="20"/>
  <c r="Q977" i="20"/>
  <c r="Q976" i="20"/>
  <c r="Q974" i="20"/>
  <c r="Q973" i="20"/>
  <c r="Q972" i="20"/>
  <c r="Q970" i="20"/>
  <c r="Q969" i="20"/>
  <c r="Q968" i="20"/>
  <c r="Q967" i="20"/>
  <c r="Q966" i="20"/>
  <c r="Q964" i="20"/>
  <c r="Q963" i="20"/>
  <c r="Q962" i="20"/>
  <c r="Q961" i="20"/>
  <c r="Q960" i="20"/>
  <c r="Q959" i="20"/>
  <c r="Q958" i="20"/>
  <c r="Q957" i="20"/>
  <c r="Q956" i="20"/>
  <c r="Q955" i="20"/>
  <c r="Q954" i="20"/>
  <c r="Q953" i="20"/>
  <c r="Q1048" i="19"/>
  <c r="Q1047" i="19"/>
  <c r="Q1046" i="19"/>
  <c r="Q1044" i="19"/>
  <c r="Q1040" i="19"/>
  <c r="Q1037" i="19"/>
  <c r="Q1036" i="19"/>
  <c r="Q1035" i="19"/>
  <c r="Q1034" i="19"/>
  <c r="Q1033" i="19"/>
  <c r="Q1031" i="19"/>
  <c r="Q1029" i="19"/>
  <c r="Q1026" i="19"/>
  <c r="Q1025" i="19"/>
  <c r="Q1024" i="19"/>
  <c r="Q1023" i="19"/>
  <c r="Q1022" i="19"/>
  <c r="Q1021" i="19"/>
  <c r="Q1020" i="19"/>
  <c r="Q1018" i="19"/>
  <c r="Q1017" i="19"/>
  <c r="Q1016" i="19"/>
  <c r="Q1015" i="19"/>
  <c r="Q1014" i="19"/>
  <c r="Q1013" i="19"/>
  <c r="Q1012" i="19"/>
  <c r="Q1011" i="19"/>
  <c r="Q1010" i="19"/>
  <c r="Q1009" i="19"/>
  <c r="Q1008" i="19"/>
  <c r="Q1007" i="19"/>
  <c r="Q1005" i="19"/>
  <c r="Q1004" i="19"/>
  <c r="Q1003" i="19"/>
  <c r="Q1002" i="19"/>
  <c r="Q1001" i="19"/>
  <c r="Q999" i="19"/>
  <c r="Q998" i="19"/>
  <c r="Q997" i="19"/>
  <c r="Q995" i="19"/>
  <c r="Q994" i="19"/>
  <c r="Q992" i="19"/>
  <c r="Q991" i="19"/>
  <c r="Q987" i="19"/>
  <c r="Q986" i="19"/>
  <c r="Q985" i="19"/>
  <c r="Q983" i="19"/>
  <c r="Q982" i="19"/>
  <c r="Q981" i="19"/>
  <c r="Q980" i="19"/>
  <c r="Q977" i="19"/>
  <c r="Q976" i="19"/>
  <c r="Q974" i="19"/>
  <c r="Q973" i="19"/>
  <c r="Q972" i="19"/>
  <c r="Q970" i="19"/>
  <c r="Q969" i="19"/>
  <c r="Q968" i="19"/>
  <c r="Q967" i="19"/>
  <c r="Q966" i="19"/>
  <c r="Q964" i="19"/>
  <c r="Q963" i="19"/>
  <c r="Q962" i="19"/>
  <c r="Q961" i="19"/>
  <c r="Q960" i="19"/>
  <c r="Q959" i="19"/>
  <c r="Q958" i="19"/>
  <c r="Q957" i="19"/>
  <c r="Q956" i="19"/>
  <c r="Q955" i="19"/>
  <c r="Q954" i="19"/>
  <c r="Q953" i="19"/>
  <c r="Q1048" i="18"/>
  <c r="Q1047" i="18"/>
  <c r="Q1046" i="18"/>
  <c r="Q1044" i="18"/>
  <c r="Q1040" i="18"/>
  <c r="Q1037" i="18"/>
  <c r="Q1036" i="18"/>
  <c r="Q1035" i="18"/>
  <c r="Q1034" i="18"/>
  <c r="Q1033" i="18"/>
  <c r="Q1031" i="18"/>
  <c r="Q1029" i="18"/>
  <c r="Q1026" i="18"/>
  <c r="Q1025" i="18"/>
  <c r="Q1024" i="18"/>
  <c r="Q1023" i="18"/>
  <c r="Q1022" i="18"/>
  <c r="Q1021" i="18"/>
  <c r="Q1020" i="18"/>
  <c r="Q1018" i="18"/>
  <c r="Q1017" i="18"/>
  <c r="Q1016" i="18"/>
  <c r="Q1015" i="18"/>
  <c r="Q1014" i="18"/>
  <c r="Q1013" i="18"/>
  <c r="Q1012" i="18"/>
  <c r="Q1011" i="18"/>
  <c r="Q1010" i="18"/>
  <c r="Q1009" i="18"/>
  <c r="Q1008" i="18"/>
  <c r="Q1007" i="18"/>
  <c r="Q1005" i="18"/>
  <c r="Q1004" i="18"/>
  <c r="Q1003" i="18"/>
  <c r="Q1002" i="18"/>
  <c r="Q1001" i="18"/>
  <c r="Q999" i="18"/>
  <c r="Q998" i="18"/>
  <c r="Q997" i="18"/>
  <c r="Q995" i="18"/>
  <c r="Q994" i="18"/>
  <c r="Q993" i="18"/>
  <c r="Q992" i="18"/>
  <c r="Q991" i="18"/>
  <c r="Q987" i="18"/>
  <c r="Q986" i="18"/>
  <c r="Q985" i="18"/>
  <c r="Q983" i="18"/>
  <c r="Q982" i="18"/>
  <c r="Q981" i="18"/>
  <c r="Q980" i="18"/>
  <c r="Q979" i="18"/>
  <c r="Q977" i="18"/>
  <c r="Q976" i="18"/>
  <c r="Q974" i="18"/>
  <c r="Q973" i="18"/>
  <c r="Q972" i="18"/>
  <c r="Q970" i="18"/>
  <c r="Q969" i="18"/>
  <c r="Q968" i="18"/>
  <c r="Q967" i="18"/>
  <c r="Q966" i="18"/>
  <c r="Q964" i="18"/>
  <c r="Q963" i="18"/>
  <c r="Q962" i="18"/>
  <c r="Q961" i="18"/>
  <c r="Q960" i="18"/>
  <c r="J960" i="18" s="1"/>
  <c r="Q959" i="18"/>
  <c r="Q958" i="18"/>
  <c r="J958" i="18" s="1"/>
  <c r="Q957" i="18"/>
  <c r="Q956" i="18"/>
  <c r="Q955" i="18"/>
  <c r="Q954" i="18"/>
  <c r="Q953" i="18"/>
  <c r="Q1048" i="17"/>
  <c r="Q1047" i="17"/>
  <c r="Q1046" i="17"/>
  <c r="Q1044" i="17"/>
  <c r="Q1040" i="17"/>
  <c r="Q1037" i="17"/>
  <c r="Q1036" i="17"/>
  <c r="Q1035" i="17"/>
  <c r="Q1034" i="17"/>
  <c r="Q1033" i="17"/>
  <c r="Q1031" i="17"/>
  <c r="Q1029" i="17"/>
  <c r="Q1026" i="17"/>
  <c r="Q1025" i="17"/>
  <c r="Q1024" i="17"/>
  <c r="Q1023" i="17"/>
  <c r="Q1022" i="17"/>
  <c r="Q1021" i="17"/>
  <c r="Q1020" i="17"/>
  <c r="Q1018" i="17"/>
  <c r="Q1017" i="17"/>
  <c r="Q1016" i="17"/>
  <c r="Q1015" i="17"/>
  <c r="Q1014" i="17"/>
  <c r="Q1013" i="17"/>
  <c r="Q1012" i="17"/>
  <c r="Q1011" i="17"/>
  <c r="Q1010" i="17"/>
  <c r="Q1009" i="17"/>
  <c r="Q1008" i="17"/>
  <c r="Q1007" i="17"/>
  <c r="Q1005" i="17"/>
  <c r="Q1004" i="17"/>
  <c r="Q1003" i="17"/>
  <c r="Q1002" i="17"/>
  <c r="Q1001" i="17"/>
  <c r="Q999" i="17"/>
  <c r="Q998" i="17"/>
  <c r="Q997" i="17"/>
  <c r="Q995" i="17"/>
  <c r="Q994" i="17"/>
  <c r="Q992" i="17"/>
  <c r="Q991" i="17"/>
  <c r="Q987" i="17"/>
  <c r="Q986" i="17"/>
  <c r="Q985" i="17"/>
  <c r="Q983" i="17"/>
  <c r="Q982" i="17"/>
  <c r="Q981" i="17"/>
  <c r="Q980" i="17"/>
  <c r="Q977" i="17"/>
  <c r="Q976" i="17"/>
  <c r="Q974" i="17"/>
  <c r="Q973" i="17"/>
  <c r="Q972" i="17"/>
  <c r="Q970" i="17"/>
  <c r="Q969" i="17"/>
  <c r="Q968" i="17"/>
  <c r="Q967" i="17"/>
  <c r="Q966" i="17"/>
  <c r="Q964" i="17"/>
  <c r="Q963" i="17"/>
  <c r="Q962" i="17"/>
  <c r="Q961" i="17"/>
  <c r="Q960" i="17"/>
  <c r="Q959" i="17"/>
  <c r="Q958" i="17"/>
  <c r="Q957" i="17"/>
  <c r="Q956" i="17"/>
  <c r="Q955" i="17"/>
  <c r="Q954" i="17"/>
  <c r="Q953" i="17"/>
  <c r="Q1048" i="16"/>
  <c r="Q1047" i="16"/>
  <c r="Q1046" i="16"/>
  <c r="Q1044" i="16"/>
  <c r="Q1040" i="16"/>
  <c r="Q1037" i="16"/>
  <c r="Q1036" i="16"/>
  <c r="Q1035" i="16"/>
  <c r="Q1034" i="16"/>
  <c r="Q1033" i="16"/>
  <c r="Q1031" i="16"/>
  <c r="Q1029" i="16"/>
  <c r="Q1026" i="16"/>
  <c r="Q1025" i="16"/>
  <c r="Q1024" i="16"/>
  <c r="Q1023" i="16"/>
  <c r="Q1022" i="16"/>
  <c r="Q1021" i="16"/>
  <c r="Q1020" i="16"/>
  <c r="Q1018" i="16"/>
  <c r="Q1017" i="16"/>
  <c r="Q1016" i="16"/>
  <c r="Q1015" i="16"/>
  <c r="Q1014" i="16"/>
  <c r="Q1013" i="16"/>
  <c r="Q1012" i="16"/>
  <c r="Q1011" i="16"/>
  <c r="Q1010" i="16"/>
  <c r="Q1009" i="16"/>
  <c r="Q1008" i="16"/>
  <c r="Q1007" i="16"/>
  <c r="Q1005" i="16"/>
  <c r="Q1004" i="16"/>
  <c r="Q1003" i="16"/>
  <c r="Q1002" i="16"/>
  <c r="Q1001" i="16"/>
  <c r="Q999" i="16"/>
  <c r="Q998" i="16"/>
  <c r="Q997" i="16"/>
  <c r="Q995" i="16"/>
  <c r="Q994" i="16"/>
  <c r="Q992" i="16"/>
  <c r="Q991" i="16"/>
  <c r="Q987" i="16"/>
  <c r="Q986" i="16"/>
  <c r="Q985" i="16"/>
  <c r="Q983" i="16"/>
  <c r="Q982" i="16"/>
  <c r="Q981" i="16"/>
  <c r="Q980" i="16"/>
  <c r="Q977" i="16"/>
  <c r="Q976" i="16"/>
  <c r="Q974" i="16"/>
  <c r="Q973" i="16"/>
  <c r="Q972" i="16"/>
  <c r="Q970" i="16"/>
  <c r="Q969" i="16"/>
  <c r="Q968" i="16"/>
  <c r="Q967" i="16"/>
  <c r="Q966" i="16"/>
  <c r="Q964" i="16"/>
  <c r="Q963" i="16"/>
  <c r="Q962" i="16"/>
  <c r="Q961" i="16"/>
  <c r="Q960" i="16"/>
  <c r="Q959" i="16"/>
  <c r="Q958" i="16"/>
  <c r="Q957" i="16"/>
  <c r="Q956" i="16"/>
  <c r="Q955" i="16"/>
  <c r="Q954" i="16"/>
  <c r="Q953" i="16"/>
  <c r="Q1048" i="15"/>
  <c r="Q1047" i="15"/>
  <c r="Q1046" i="15"/>
  <c r="Q1044" i="15"/>
  <c r="Q1041" i="15"/>
  <c r="Q1040" i="15"/>
  <c r="Q1037" i="15"/>
  <c r="Q1036" i="15"/>
  <c r="Q1035" i="15"/>
  <c r="Q1034" i="15"/>
  <c r="Q1033" i="15"/>
  <c r="Q1031" i="15"/>
  <c r="Q1029" i="15"/>
  <c r="Q1026" i="15"/>
  <c r="Q1025" i="15"/>
  <c r="Q1024" i="15"/>
  <c r="Q1023" i="15"/>
  <c r="Q1022" i="15"/>
  <c r="Q1021" i="15"/>
  <c r="Q1020" i="15"/>
  <c r="Q1018" i="15"/>
  <c r="Q1017" i="15"/>
  <c r="Q1016" i="15"/>
  <c r="Q1015" i="15"/>
  <c r="Q1014" i="15"/>
  <c r="Q1013" i="15"/>
  <c r="Q1012" i="15"/>
  <c r="Q1011" i="15"/>
  <c r="Q1010" i="15"/>
  <c r="Q1009" i="15"/>
  <c r="Q1008" i="15"/>
  <c r="Q1007" i="15"/>
  <c r="Q1005" i="15"/>
  <c r="Q1004" i="15"/>
  <c r="Q1003" i="15"/>
  <c r="Q1002" i="15"/>
  <c r="Q1001" i="15"/>
  <c r="Q999" i="15"/>
  <c r="Q998" i="15"/>
  <c r="Q997" i="15"/>
  <c r="Q995" i="15"/>
  <c r="Q994" i="15"/>
  <c r="Q992" i="15"/>
  <c r="Q991" i="15"/>
  <c r="Q987" i="15"/>
  <c r="Q986" i="15"/>
  <c r="Q985" i="15"/>
  <c r="Q983" i="15"/>
  <c r="Q982" i="15"/>
  <c r="Q981" i="15"/>
  <c r="Q980" i="15"/>
  <c r="Q977" i="15"/>
  <c r="Q976" i="15"/>
  <c r="Q974" i="15"/>
  <c r="Q973" i="15"/>
  <c r="Q972" i="15"/>
  <c r="Q970" i="15"/>
  <c r="Q969" i="15"/>
  <c r="Q968" i="15"/>
  <c r="Q967" i="15"/>
  <c r="Q966" i="15"/>
  <c r="Q964" i="15"/>
  <c r="Q963" i="15"/>
  <c r="Q962" i="15"/>
  <c r="Q961" i="15"/>
  <c r="Q960" i="15"/>
  <c r="Q959" i="15"/>
  <c r="Q958" i="15"/>
  <c r="Q957" i="15"/>
  <c r="Q956" i="15"/>
  <c r="Q955" i="15"/>
  <c r="Q954" i="15"/>
  <c r="Q953" i="15"/>
  <c r="Q1048" i="14"/>
  <c r="Q1047" i="14"/>
  <c r="Q1046" i="14"/>
  <c r="Q1044" i="14"/>
  <c r="Q1040" i="14"/>
  <c r="Q1037" i="14"/>
  <c r="Q1036" i="14"/>
  <c r="Q1035" i="14"/>
  <c r="Q1034" i="14"/>
  <c r="Q1033" i="14"/>
  <c r="Q1031" i="14"/>
  <c r="Q1029" i="14"/>
  <c r="Q1026" i="14"/>
  <c r="Q1025" i="14"/>
  <c r="Q1024" i="14"/>
  <c r="Q1023" i="14"/>
  <c r="Q1022" i="14"/>
  <c r="Q1021" i="14"/>
  <c r="Q1020" i="14"/>
  <c r="Q1018" i="14"/>
  <c r="Q1017" i="14"/>
  <c r="Q1016" i="14"/>
  <c r="Q1015" i="14"/>
  <c r="Q1014" i="14"/>
  <c r="Q1013" i="14"/>
  <c r="Q1012" i="14"/>
  <c r="Q1011" i="14"/>
  <c r="Q1010" i="14"/>
  <c r="Q1009" i="14"/>
  <c r="Q1008" i="14"/>
  <c r="Q1007" i="14"/>
  <c r="Q1005" i="14"/>
  <c r="Q1004" i="14"/>
  <c r="Q1003" i="14"/>
  <c r="Q1002" i="14"/>
  <c r="Q1001" i="14"/>
  <c r="Q999" i="14"/>
  <c r="Q998" i="14"/>
  <c r="Q997" i="14"/>
  <c r="Q995" i="14"/>
  <c r="Q994" i="14"/>
  <c r="Q992" i="14"/>
  <c r="Q991" i="14"/>
  <c r="Q987" i="14"/>
  <c r="Q986" i="14"/>
  <c r="Q985" i="14"/>
  <c r="Q983" i="14"/>
  <c r="Q982" i="14"/>
  <c r="Q981" i="14"/>
  <c r="Q980" i="14"/>
  <c r="Q977" i="14"/>
  <c r="Q976" i="14"/>
  <c r="Q974" i="14"/>
  <c r="Q973" i="14"/>
  <c r="Q972" i="14"/>
  <c r="Q970" i="14"/>
  <c r="Q969" i="14"/>
  <c r="Q968" i="14"/>
  <c r="Q967" i="14"/>
  <c r="Q966" i="14"/>
  <c r="Q964" i="14"/>
  <c r="Q963" i="14"/>
  <c r="Q962" i="14"/>
  <c r="Q961" i="14"/>
  <c r="Q960" i="14"/>
  <c r="Q959" i="14"/>
  <c r="Q958" i="14"/>
  <c r="Q957" i="14"/>
  <c r="Q956" i="14"/>
  <c r="Q955" i="14"/>
  <c r="Q954" i="14"/>
  <c r="Q953" i="14"/>
  <c r="Q1048" i="13"/>
  <c r="Q1047" i="13"/>
  <c r="Q1046" i="13"/>
  <c r="Q1044" i="13"/>
  <c r="Q1040" i="13"/>
  <c r="Q1037" i="13"/>
  <c r="Q1036" i="13"/>
  <c r="Q1035" i="13"/>
  <c r="Q1034" i="13"/>
  <c r="Q1033" i="13"/>
  <c r="Q1031" i="13"/>
  <c r="Q1029" i="13"/>
  <c r="Q1026" i="13"/>
  <c r="Q1025" i="13"/>
  <c r="Q1024" i="13"/>
  <c r="Q1023" i="13"/>
  <c r="Q1022" i="13"/>
  <c r="Q1021" i="13"/>
  <c r="Q1020" i="13"/>
  <c r="Q1018" i="13"/>
  <c r="Q1017" i="13"/>
  <c r="Q1016" i="13"/>
  <c r="Q1015" i="13"/>
  <c r="Q1014" i="13"/>
  <c r="Q1013" i="13"/>
  <c r="Q1012" i="13"/>
  <c r="Q1011" i="13"/>
  <c r="Q1010" i="13"/>
  <c r="Q1009" i="13"/>
  <c r="Q1008" i="13"/>
  <c r="Q1007" i="13"/>
  <c r="Q1005" i="13"/>
  <c r="Q1004" i="13"/>
  <c r="Q1003" i="13"/>
  <c r="Q1002" i="13"/>
  <c r="Q1001" i="13"/>
  <c r="Q999" i="13"/>
  <c r="Q998" i="13"/>
  <c r="Q997" i="13"/>
  <c r="Q995" i="13"/>
  <c r="Q994" i="13"/>
  <c r="Q992" i="13"/>
  <c r="Q991" i="13"/>
  <c r="Q987" i="13"/>
  <c r="Q986" i="13"/>
  <c r="Q985" i="13"/>
  <c r="Q983" i="13"/>
  <c r="Q982" i="13"/>
  <c r="Q981" i="13"/>
  <c r="Q980" i="13"/>
  <c r="Q977" i="13"/>
  <c r="Q976" i="13"/>
  <c r="Q974" i="13"/>
  <c r="Q973" i="13"/>
  <c r="Q972" i="13"/>
  <c r="Q970" i="13"/>
  <c r="Q969" i="13"/>
  <c r="Q968" i="13"/>
  <c r="Q967" i="13"/>
  <c r="Q966" i="13"/>
  <c r="Q964" i="13"/>
  <c r="Q963" i="13"/>
  <c r="Q962" i="13"/>
  <c r="Q961" i="13"/>
  <c r="Q960" i="13"/>
  <c r="Q959" i="13"/>
  <c r="Q958" i="13"/>
  <c r="Q957" i="13"/>
  <c r="Q956" i="13"/>
  <c r="Q955" i="13"/>
  <c r="Q954" i="13"/>
  <c r="Q953" i="13"/>
  <c r="Q1048" i="12"/>
  <c r="Q1047" i="12"/>
  <c r="Q1046" i="12"/>
  <c r="Q1044" i="12"/>
  <c r="Q1040" i="12"/>
  <c r="Q1037" i="12"/>
  <c r="Q1036" i="12"/>
  <c r="Q1035" i="12"/>
  <c r="Q1034" i="12"/>
  <c r="Q1033" i="12"/>
  <c r="Q1031" i="12"/>
  <c r="Q1029" i="12"/>
  <c r="Q1026" i="12"/>
  <c r="Q1025" i="12"/>
  <c r="Q1024" i="12"/>
  <c r="Q1023" i="12"/>
  <c r="Q1022" i="12"/>
  <c r="Q1021" i="12"/>
  <c r="Q1020" i="12"/>
  <c r="Q1018" i="12"/>
  <c r="Q1017" i="12"/>
  <c r="Q1016" i="12"/>
  <c r="Q1015" i="12"/>
  <c r="Q1014" i="12"/>
  <c r="Q1013" i="12"/>
  <c r="Q1012" i="12"/>
  <c r="Q1011" i="12"/>
  <c r="Q1010" i="12"/>
  <c r="Q1009" i="12"/>
  <c r="Q1008" i="12"/>
  <c r="Q1007" i="12"/>
  <c r="Q1005" i="12"/>
  <c r="Q1004" i="12"/>
  <c r="Q1003" i="12"/>
  <c r="Q1002" i="12"/>
  <c r="Q1001" i="12"/>
  <c r="Q999" i="12"/>
  <c r="Q998" i="12"/>
  <c r="Q997" i="12"/>
  <c r="Q995" i="12"/>
  <c r="Q994" i="12"/>
  <c r="Q992" i="12"/>
  <c r="Q991" i="12"/>
  <c r="Q987" i="12"/>
  <c r="Q986" i="12"/>
  <c r="Q985" i="12"/>
  <c r="Q983" i="12"/>
  <c r="Q982" i="12"/>
  <c r="Q981" i="12"/>
  <c r="Q980" i="12"/>
  <c r="Q977" i="12"/>
  <c r="Q976" i="12"/>
  <c r="Q974" i="12"/>
  <c r="Q973" i="12"/>
  <c r="Q972" i="12"/>
  <c r="Q970" i="12"/>
  <c r="Q969" i="12"/>
  <c r="Q968" i="12"/>
  <c r="Q967" i="12"/>
  <c r="Q966" i="12"/>
  <c r="Q964" i="12"/>
  <c r="Q963" i="12"/>
  <c r="Q962" i="12"/>
  <c r="Q961" i="12"/>
  <c r="Q960" i="12"/>
  <c r="Q959" i="12"/>
  <c r="Q958" i="12"/>
  <c r="Q957" i="12"/>
  <c r="Q956" i="12"/>
  <c r="Q955" i="12"/>
  <c r="Q954" i="12"/>
  <c r="Q953" i="12"/>
  <c r="Q1048" i="11"/>
  <c r="Q1047" i="11"/>
  <c r="Q1046" i="11"/>
  <c r="Q1044" i="11"/>
  <c r="Q1040" i="11"/>
  <c r="Q1037" i="11"/>
  <c r="Q1036" i="11"/>
  <c r="Q1035" i="11"/>
  <c r="Q1034" i="11"/>
  <c r="Q1033" i="11"/>
  <c r="Q1031" i="11"/>
  <c r="Q1029" i="11"/>
  <c r="Q1026" i="11"/>
  <c r="Q1025" i="11"/>
  <c r="Q1024" i="11"/>
  <c r="Q1023" i="11"/>
  <c r="Q1022" i="11"/>
  <c r="Q1021" i="11"/>
  <c r="Q1020" i="11"/>
  <c r="Q1018" i="11"/>
  <c r="Q1017" i="11"/>
  <c r="Q1016" i="11"/>
  <c r="Q1015" i="11"/>
  <c r="Q1014" i="11"/>
  <c r="Q1013" i="11"/>
  <c r="Q1012" i="11"/>
  <c r="Q1011" i="11"/>
  <c r="Q1010" i="11"/>
  <c r="Q1009" i="11"/>
  <c r="Q1008" i="11"/>
  <c r="Q1007" i="11"/>
  <c r="Q1005" i="11"/>
  <c r="Q1004" i="11"/>
  <c r="Q1003" i="11"/>
  <c r="Q1002" i="11"/>
  <c r="Q1001" i="11"/>
  <c r="Q999" i="11"/>
  <c r="Q998" i="11"/>
  <c r="Q997" i="11"/>
  <c r="Q995" i="11"/>
  <c r="Q994" i="11"/>
  <c r="Q992" i="11"/>
  <c r="Q991" i="11"/>
  <c r="Q987" i="11"/>
  <c r="Q986" i="11"/>
  <c r="Q985" i="11"/>
  <c r="Q983" i="11"/>
  <c r="Q982" i="11"/>
  <c r="Q981" i="11"/>
  <c r="Q980" i="11"/>
  <c r="Q979" i="11"/>
  <c r="Q978" i="11"/>
  <c r="Q977" i="11"/>
  <c r="Q976" i="11"/>
  <c r="Q975" i="11"/>
  <c r="Q974" i="11"/>
  <c r="Q973" i="11"/>
  <c r="Q972" i="11"/>
  <c r="Q970" i="11"/>
  <c r="Q969" i="11"/>
  <c r="Q968" i="11"/>
  <c r="Q967" i="11"/>
  <c r="Q966" i="11"/>
  <c r="Q964" i="11"/>
  <c r="Q963" i="11"/>
  <c r="Q962" i="11"/>
  <c r="Q961" i="11"/>
  <c r="Q960" i="11"/>
  <c r="Q959" i="11"/>
  <c r="Q958" i="11"/>
  <c r="Q957" i="11"/>
  <c r="Q956" i="11"/>
  <c r="Q955" i="11"/>
  <c r="Q954" i="11"/>
  <c r="Q953" i="11"/>
  <c r="Q1048" i="21"/>
  <c r="Q1047" i="21"/>
  <c r="Q1046" i="21"/>
  <c r="Q1044" i="21"/>
  <c r="Q1040" i="21"/>
  <c r="Q1037" i="21"/>
  <c r="Q1036" i="21"/>
  <c r="Q1035" i="21"/>
  <c r="Q1034" i="21"/>
  <c r="Q1033" i="21"/>
  <c r="Q1031" i="21"/>
  <c r="Q1029" i="21"/>
  <c r="Q1026" i="21"/>
  <c r="Q1025" i="21"/>
  <c r="Q1024" i="21"/>
  <c r="Q1023" i="21"/>
  <c r="Q1022" i="21"/>
  <c r="Q1021" i="21"/>
  <c r="Q1020" i="21"/>
  <c r="Q1018" i="21"/>
  <c r="Q1017" i="21"/>
  <c r="Q1016" i="21"/>
  <c r="Q1015" i="21"/>
  <c r="Q1014" i="21"/>
  <c r="Q1013" i="21"/>
  <c r="Q1012" i="21"/>
  <c r="Q1011" i="21"/>
  <c r="Q1010" i="21"/>
  <c r="Q1009" i="21"/>
  <c r="Q1008" i="21"/>
  <c r="Q1007" i="21"/>
  <c r="Q1005" i="21"/>
  <c r="Q1004" i="21"/>
  <c r="Q1003" i="21"/>
  <c r="Q1002" i="21"/>
  <c r="Q1001" i="21"/>
  <c r="Q999" i="21"/>
  <c r="Q998" i="21"/>
  <c r="Q997" i="21"/>
  <c r="Q995" i="21"/>
  <c r="Q994" i="21"/>
  <c r="Q992" i="21"/>
  <c r="Q991" i="21"/>
  <c r="Q987" i="21"/>
  <c r="Q986" i="21"/>
  <c r="Q985" i="21"/>
  <c r="Q983" i="21"/>
  <c r="Q982" i="21"/>
  <c r="Q981" i="21"/>
  <c r="Q980" i="21"/>
  <c r="Q977" i="21"/>
  <c r="Q976" i="21"/>
  <c r="Q974" i="21"/>
  <c r="Q973" i="21"/>
  <c r="Q972" i="21"/>
  <c r="Q970" i="21"/>
  <c r="Q969" i="21"/>
  <c r="Q968" i="21"/>
  <c r="Q967" i="21"/>
  <c r="Q966" i="21"/>
  <c r="Q964" i="21"/>
  <c r="Q963" i="21"/>
  <c r="Q962" i="21"/>
  <c r="Q961" i="21"/>
  <c r="Q960" i="21"/>
  <c r="Q959" i="21"/>
  <c r="Q958" i="21"/>
  <c r="Q957" i="21"/>
  <c r="Q956" i="21"/>
  <c r="Q955" i="21"/>
  <c r="Q954" i="21"/>
  <c r="Q953" i="21"/>
  <c r="Q1048" i="9"/>
  <c r="Q1047" i="9"/>
  <c r="Q1046" i="9"/>
  <c r="Q1044" i="9"/>
  <c r="Q1040" i="9"/>
  <c r="Q1037" i="9"/>
  <c r="Q1036" i="9"/>
  <c r="Q1035" i="9"/>
  <c r="Q1034" i="9"/>
  <c r="Q1033" i="9"/>
  <c r="Q1031" i="9"/>
  <c r="Q1029" i="9"/>
  <c r="Q1026" i="9"/>
  <c r="Q1025" i="9"/>
  <c r="Q1024" i="9"/>
  <c r="Q1023" i="9"/>
  <c r="Q1022" i="9"/>
  <c r="Q1021" i="9"/>
  <c r="Q1020" i="9"/>
  <c r="Q1018" i="9"/>
  <c r="Q1017" i="9"/>
  <c r="Q1016" i="9"/>
  <c r="Q1015" i="9"/>
  <c r="Q1014" i="9"/>
  <c r="Q1013" i="9"/>
  <c r="Q1012" i="9"/>
  <c r="Q1011" i="9"/>
  <c r="Q1010" i="9"/>
  <c r="Q1009" i="9"/>
  <c r="Q1008" i="9"/>
  <c r="Q1007" i="9"/>
  <c r="Q1005" i="9"/>
  <c r="Q1004" i="9"/>
  <c r="Q1003" i="9"/>
  <c r="Q1002" i="9"/>
  <c r="Q1001" i="9"/>
  <c r="Q999" i="9"/>
  <c r="Q998" i="9"/>
  <c r="Q997" i="9"/>
  <c r="Q995" i="9"/>
  <c r="Q994" i="9"/>
  <c r="Q992" i="9"/>
  <c r="Q991" i="9"/>
  <c r="Q987" i="9"/>
  <c r="Q986" i="9"/>
  <c r="Q985" i="9"/>
  <c r="Q983" i="9"/>
  <c r="Q982" i="9"/>
  <c r="Q981" i="9"/>
  <c r="Q980" i="9"/>
  <c r="Q977" i="9"/>
  <c r="Q976" i="9"/>
  <c r="Q975" i="9"/>
  <c r="Q974" i="9"/>
  <c r="Q972" i="9"/>
  <c r="Q970" i="9"/>
  <c r="Q969" i="9"/>
  <c r="Q968" i="9"/>
  <c r="Q967" i="9"/>
  <c r="Q966" i="9"/>
  <c r="Q964" i="9"/>
  <c r="Q963" i="9"/>
  <c r="Q962" i="9"/>
  <c r="Q961" i="9"/>
  <c r="Q960" i="9"/>
  <c r="Q959" i="9"/>
  <c r="Q958" i="9"/>
  <c r="Q957" i="9"/>
  <c r="Q956" i="9"/>
  <c r="Q955" i="9"/>
  <c r="Q954" i="9"/>
  <c r="Q953" i="9"/>
  <c r="Q952" i="20"/>
  <c r="Q952" i="19"/>
  <c r="Q952" i="18"/>
  <c r="Q952" i="17"/>
  <c r="Q952" i="16"/>
  <c r="Q952" i="15"/>
  <c r="Q952" i="14"/>
  <c r="Q952" i="13"/>
  <c r="Q952" i="12"/>
  <c r="Q952" i="11"/>
  <c r="Q952" i="21"/>
  <c r="Q952" i="9"/>
  <c r="N958" i="20"/>
  <c r="N958" i="19"/>
  <c r="N958" i="18"/>
  <c r="N958" i="17"/>
  <c r="N958" i="16"/>
  <c r="N958" i="15"/>
  <c r="N958" i="14"/>
  <c r="N958" i="13"/>
  <c r="N958" i="12"/>
  <c r="N958" i="11"/>
  <c r="N958" i="21"/>
  <c r="N958" i="9"/>
  <c r="I7" i="19"/>
  <c r="I7" i="18"/>
  <c r="I7" i="17"/>
  <c r="I7" i="16"/>
  <c r="I7" i="15"/>
  <c r="I7" i="14"/>
  <c r="I7" i="13"/>
  <c r="I7" i="12"/>
  <c r="I7" i="11"/>
  <c r="I7" i="21"/>
  <c r="I7" i="20"/>
  <c r="J2" i="23"/>
  <c r="J3" i="23"/>
  <c r="J4" i="23"/>
  <c r="J6" i="23"/>
  <c r="J7" i="23"/>
  <c r="J8" i="23"/>
  <c r="J10" i="23"/>
  <c r="J12" i="23"/>
  <c r="J11" i="23"/>
  <c r="J13" i="23"/>
  <c r="J14" i="23"/>
  <c r="J15" i="23"/>
  <c r="J16" i="23"/>
  <c r="J17" i="23"/>
  <c r="J18" i="23"/>
  <c r="J19" i="23"/>
  <c r="J20" i="23"/>
  <c r="J22" i="23"/>
  <c r="J25" i="23"/>
  <c r="J23" i="23"/>
  <c r="J24" i="23"/>
  <c r="J26" i="23"/>
  <c r="J29" i="23"/>
  <c r="J27" i="23"/>
  <c r="J28" i="23"/>
  <c r="J30" i="23"/>
  <c r="J31" i="23"/>
  <c r="J32" i="23"/>
  <c r="J33" i="23"/>
  <c r="J34" i="23"/>
  <c r="J35" i="23"/>
  <c r="J36" i="23"/>
  <c r="J38" i="23"/>
  <c r="J39" i="23"/>
  <c r="J40" i="23"/>
  <c r="J41" i="23"/>
  <c r="J42" i="23"/>
  <c r="J43" i="23"/>
  <c r="J44" i="23"/>
  <c r="J46" i="23"/>
  <c r="J47" i="23"/>
  <c r="J48" i="23"/>
  <c r="J49" i="23"/>
  <c r="J51" i="23"/>
  <c r="J52" i="23"/>
  <c r="J54" i="23"/>
  <c r="J55" i="23"/>
  <c r="J56" i="23"/>
  <c r="J57" i="23"/>
  <c r="J58" i="23"/>
  <c r="J59" i="23"/>
  <c r="J60" i="23"/>
  <c r="J61" i="23"/>
  <c r="J63" i="23"/>
  <c r="J64" i="23"/>
  <c r="J65" i="23"/>
  <c r="J66" i="23"/>
  <c r="J67" i="23"/>
  <c r="J68" i="23"/>
  <c r="J69" i="23"/>
  <c r="J70" i="23"/>
  <c r="J71" i="23"/>
  <c r="J73" i="23"/>
  <c r="J74" i="23"/>
  <c r="J75" i="23"/>
  <c r="J76" i="23"/>
  <c r="J78" i="23"/>
  <c r="J79" i="23"/>
  <c r="J80" i="23"/>
  <c r="J86" i="23"/>
  <c r="J81" i="23"/>
  <c r="J82" i="23"/>
  <c r="J83" i="23"/>
  <c r="J84" i="23"/>
  <c r="J85" i="23"/>
  <c r="J87" i="23"/>
  <c r="J88" i="23"/>
  <c r="J89" i="23"/>
  <c r="J90" i="23"/>
  <c r="J92" i="23"/>
  <c r="J93" i="23"/>
  <c r="J94" i="23"/>
  <c r="J95" i="23"/>
  <c r="J96" i="23"/>
  <c r="J97" i="23"/>
  <c r="J99" i="23"/>
  <c r="J100" i="23"/>
  <c r="J101" i="23"/>
  <c r="J102" i="23"/>
  <c r="J103" i="23"/>
  <c r="J104" i="23"/>
  <c r="J105" i="23"/>
  <c r="J106" i="23"/>
  <c r="J107" i="23"/>
  <c r="J108" i="23"/>
  <c r="J110" i="23"/>
  <c r="J111" i="23"/>
  <c r="J112" i="23"/>
  <c r="J113" i="23"/>
  <c r="J114" i="23"/>
  <c r="J115" i="23"/>
  <c r="J116" i="23"/>
  <c r="J117" i="23"/>
  <c r="J118" i="23"/>
  <c r="J119" i="23"/>
  <c r="J120" i="23"/>
  <c r="J122" i="23"/>
  <c r="J123" i="23"/>
  <c r="J124" i="23"/>
  <c r="J125" i="23"/>
  <c r="J126" i="23"/>
  <c r="J127" i="23"/>
  <c r="J128" i="23"/>
  <c r="J129" i="23"/>
  <c r="J131" i="23"/>
  <c r="J132" i="23"/>
  <c r="J133" i="23"/>
  <c r="J134" i="23"/>
  <c r="J135" i="23"/>
  <c r="J136" i="23"/>
  <c r="J137" i="23"/>
  <c r="J138" i="23"/>
  <c r="J140" i="23"/>
  <c r="J141" i="23"/>
  <c r="J142" i="23"/>
  <c r="J143" i="23"/>
  <c r="J145" i="23"/>
  <c r="J146" i="23"/>
  <c r="J147" i="23"/>
  <c r="J149" i="23"/>
  <c r="J157" i="23"/>
  <c r="J150" i="23"/>
  <c r="J151" i="23"/>
  <c r="J152" i="23"/>
  <c r="J153" i="23"/>
  <c r="J154" i="23"/>
  <c r="J155" i="23"/>
  <c r="J156" i="23"/>
  <c r="J158" i="23"/>
  <c r="J159" i="23"/>
  <c r="J160" i="23"/>
  <c r="J161" i="23"/>
  <c r="J162" i="23"/>
  <c r="J164" i="23"/>
  <c r="J167" i="23"/>
  <c r="J165" i="23"/>
  <c r="J166" i="23"/>
  <c r="J168" i="23"/>
  <c r="J169" i="23"/>
  <c r="J170" i="23"/>
  <c r="J171" i="23"/>
  <c r="J172" i="23"/>
  <c r="J173" i="23"/>
  <c r="J174" i="23"/>
  <c r="J175" i="23"/>
  <c r="J176" i="23"/>
  <c r="J177" i="23"/>
  <c r="J178" i="23"/>
  <c r="J179" i="23"/>
  <c r="J180" i="23"/>
  <c r="J182" i="23"/>
  <c r="J183" i="23"/>
  <c r="J184" i="23"/>
  <c r="J185" i="23"/>
  <c r="J187" i="23"/>
  <c r="J188" i="23"/>
  <c r="J189" i="23"/>
  <c r="J190" i="23"/>
  <c r="J191" i="23"/>
  <c r="J192" i="23"/>
  <c r="J193" i="23"/>
  <c r="J195" i="23"/>
  <c r="J196" i="23"/>
  <c r="J197" i="23"/>
  <c r="J198" i="23"/>
  <c r="J199" i="23"/>
  <c r="J200" i="23"/>
  <c r="J205" i="23"/>
  <c r="J201" i="23"/>
  <c r="J202" i="23"/>
  <c r="J203" i="23"/>
  <c r="J204" i="23"/>
  <c r="J206" i="23"/>
  <c r="J211" i="23"/>
  <c r="J207" i="23"/>
  <c r="J208" i="23"/>
  <c r="J209" i="23"/>
  <c r="J210" i="23"/>
  <c r="J212" i="23"/>
  <c r="J213" i="23"/>
  <c r="J214" i="23"/>
  <c r="J216" i="23"/>
  <c r="J215" i="23"/>
  <c r="J217" i="23"/>
  <c r="J218" i="23"/>
  <c r="J219" i="23"/>
  <c r="J220" i="23"/>
  <c r="J222" i="23"/>
  <c r="J223" i="23"/>
  <c r="J226" i="23"/>
  <c r="J224" i="23"/>
  <c r="J225" i="23"/>
  <c r="J227" i="23"/>
  <c r="J230" i="23"/>
  <c r="J228" i="23"/>
  <c r="J229" i="23"/>
  <c r="J231" i="23"/>
  <c r="J232" i="23"/>
  <c r="J233" i="23"/>
  <c r="J234" i="23"/>
  <c r="J236" i="23"/>
  <c r="J237" i="23"/>
  <c r="J238" i="23"/>
  <c r="J239" i="23"/>
  <c r="J240" i="23"/>
  <c r="J241" i="23"/>
  <c r="J243" i="23"/>
  <c r="J244" i="23"/>
  <c r="J245" i="23"/>
  <c r="J246" i="23"/>
  <c r="J247" i="23"/>
  <c r="J248" i="23"/>
  <c r="J249" i="23"/>
  <c r="J250" i="23"/>
  <c r="J251" i="23"/>
  <c r="J252" i="23"/>
  <c r="J253" i="23"/>
  <c r="J255" i="23"/>
  <c r="J256" i="23"/>
  <c r="J257" i="23"/>
  <c r="J258" i="23"/>
  <c r="J259" i="23"/>
  <c r="J260" i="23"/>
  <c r="J261" i="23"/>
  <c r="J262" i="23"/>
  <c r="J263" i="23"/>
  <c r="J264" i="23"/>
  <c r="J265" i="23"/>
  <c r="J266" i="23"/>
  <c r="J268" i="23"/>
  <c r="J269" i="23"/>
  <c r="J271" i="23"/>
  <c r="J272" i="23"/>
  <c r="J273" i="23"/>
  <c r="J274" i="23"/>
  <c r="J275" i="23"/>
  <c r="J276" i="23"/>
  <c r="J277" i="23"/>
  <c r="J278" i="23"/>
  <c r="J279" i="23"/>
  <c r="J280" i="23"/>
  <c r="J281" i="23"/>
  <c r="J282" i="23"/>
  <c r="J284" i="23"/>
  <c r="J289" i="23"/>
  <c r="J285" i="23"/>
  <c r="J286" i="23"/>
  <c r="J287" i="23"/>
  <c r="J288" i="23"/>
  <c r="J290" i="23"/>
  <c r="J296" i="23"/>
  <c r="J291" i="23"/>
  <c r="J292" i="23"/>
  <c r="J293" i="23"/>
  <c r="J294" i="23"/>
  <c r="J295" i="23"/>
  <c r="J297" i="23"/>
  <c r="J298" i="23"/>
  <c r="J299" i="23"/>
  <c r="J300" i="23"/>
  <c r="J301" i="23"/>
  <c r="J302" i="23"/>
  <c r="J304" i="23"/>
  <c r="J305" i="23"/>
  <c r="J306" i="23"/>
  <c r="J307" i="23"/>
  <c r="J308" i="23"/>
  <c r="J309" i="23"/>
  <c r="J310" i="23"/>
  <c r="J311" i="23"/>
  <c r="J312" i="23"/>
  <c r="J313" i="23"/>
  <c r="J315" i="23"/>
  <c r="J316" i="23"/>
  <c r="J317" i="23"/>
  <c r="J318" i="23"/>
  <c r="J319" i="23"/>
  <c r="J320" i="23"/>
  <c r="J322" i="23"/>
  <c r="J325" i="23"/>
  <c r="J323" i="23"/>
  <c r="J324" i="23"/>
  <c r="J326" i="23"/>
  <c r="J327" i="23"/>
  <c r="J328" i="23"/>
  <c r="J329" i="23"/>
  <c r="J330" i="23"/>
  <c r="J331" i="23"/>
  <c r="J332" i="23"/>
  <c r="J334" i="23"/>
  <c r="J335" i="23"/>
  <c r="J336" i="23"/>
  <c r="J338" i="23"/>
  <c r="J341" i="23"/>
  <c r="J339" i="23"/>
  <c r="J340" i="23"/>
  <c r="J342" i="23"/>
  <c r="J343" i="23"/>
  <c r="J344" i="23"/>
  <c r="J345" i="23"/>
  <c r="J346" i="23"/>
  <c r="J348" i="23"/>
  <c r="J349" i="23"/>
  <c r="J350" i="23"/>
  <c r="J351" i="23"/>
  <c r="J352" i="23"/>
  <c r="J354" i="23"/>
  <c r="J355" i="23"/>
  <c r="J356" i="23"/>
  <c r="J357" i="23"/>
  <c r="J358" i="23"/>
  <c r="J360" i="23"/>
  <c r="J361" i="23"/>
  <c r="J362" i="23"/>
  <c r="J363" i="23"/>
  <c r="J364" i="23"/>
  <c r="J365" i="23"/>
  <c r="J366" i="23"/>
  <c r="J368" i="23"/>
  <c r="J369" i="23"/>
  <c r="J373" i="23"/>
  <c r="J370" i="23"/>
  <c r="J371" i="23"/>
  <c r="J372" i="23"/>
  <c r="J374" i="23"/>
  <c r="J375" i="23"/>
  <c r="J376" i="23"/>
  <c r="J377" i="23"/>
  <c r="J378" i="23"/>
  <c r="J380" i="23"/>
  <c r="J381" i="23"/>
  <c r="J382" i="23"/>
  <c r="J383" i="23"/>
  <c r="J384" i="23"/>
  <c r="J386" i="23"/>
  <c r="J387" i="23"/>
  <c r="J388" i="23"/>
  <c r="J389" i="23"/>
  <c r="J390" i="23"/>
  <c r="J392" i="23"/>
  <c r="J395" i="23"/>
  <c r="J393" i="23"/>
  <c r="J394" i="23"/>
  <c r="J396" i="23"/>
  <c r="J398" i="23"/>
  <c r="J397" i="23"/>
  <c r="J399" i="23"/>
  <c r="J403" i="23"/>
  <c r="J400" i="23"/>
  <c r="J401" i="23"/>
  <c r="J402" i="23"/>
  <c r="J404" i="23"/>
  <c r="J405" i="23"/>
  <c r="J406" i="23"/>
  <c r="J407" i="23"/>
  <c r="J408" i="23"/>
  <c r="J409" i="23"/>
  <c r="J410" i="23"/>
  <c r="J411" i="23"/>
  <c r="J413" i="23"/>
  <c r="J414" i="23"/>
  <c r="J415" i="23"/>
  <c r="J416" i="23"/>
  <c r="J418" i="23"/>
  <c r="J421" i="23"/>
  <c r="J419" i="23"/>
  <c r="J420" i="23"/>
  <c r="J422" i="23"/>
  <c r="J423" i="23"/>
  <c r="J424" i="23"/>
  <c r="J425" i="23"/>
  <c r="J427" i="23"/>
  <c r="J429" i="23"/>
  <c r="J428" i="23"/>
  <c r="J430" i="23"/>
  <c r="J431" i="23"/>
  <c r="J432" i="23"/>
  <c r="J434" i="23"/>
  <c r="J438" i="23"/>
  <c r="J435" i="23"/>
  <c r="J436" i="23"/>
  <c r="J437" i="23"/>
  <c r="J439" i="23"/>
  <c r="J449" i="23"/>
  <c r="J440" i="23"/>
  <c r="J441" i="23"/>
  <c r="J442" i="23"/>
  <c r="J443" i="23"/>
  <c r="J444" i="23"/>
  <c r="J445" i="23"/>
  <c r="J446" i="23"/>
  <c r="J447" i="23"/>
  <c r="J448" i="23"/>
  <c r="J450" i="23"/>
  <c r="J451" i="23"/>
  <c r="J452" i="23"/>
  <c r="J453" i="23"/>
  <c r="J454" i="23"/>
  <c r="J455" i="23"/>
  <c r="J456" i="23"/>
  <c r="J458" i="23"/>
  <c r="J459" i="23"/>
  <c r="J460" i="23"/>
  <c r="J461" i="23"/>
  <c r="J462" i="23"/>
  <c r="J463" i="23"/>
  <c r="J464" i="23"/>
  <c r="J466" i="23"/>
  <c r="J467" i="23"/>
  <c r="J468" i="23"/>
  <c r="J469" i="23"/>
  <c r="J471" i="23"/>
  <c r="J472" i="23"/>
  <c r="J473" i="23"/>
  <c r="J475" i="23"/>
  <c r="J481" i="23"/>
  <c r="J476" i="23"/>
  <c r="J477" i="23"/>
  <c r="J478" i="23"/>
  <c r="J479" i="23"/>
  <c r="J480" i="23"/>
  <c r="J482" i="23"/>
  <c r="J483" i="23"/>
  <c r="J484" i="23"/>
  <c r="J485" i="23"/>
  <c r="J487" i="23"/>
  <c r="J486" i="23"/>
  <c r="J488" i="23"/>
  <c r="J489" i="23"/>
  <c r="J490" i="23"/>
  <c r="J491" i="23"/>
  <c r="J493" i="23"/>
  <c r="J494" i="23"/>
  <c r="J495" i="23"/>
  <c r="J496" i="23"/>
  <c r="J497" i="23"/>
  <c r="J498" i="23"/>
  <c r="J500" i="23"/>
  <c r="J501" i="23"/>
  <c r="J502" i="23"/>
  <c r="J504" i="23"/>
  <c r="J505" i="23"/>
  <c r="J506" i="23"/>
  <c r="J507" i="23"/>
  <c r="J508" i="23"/>
  <c r="J509" i="23"/>
  <c r="J511" i="23"/>
  <c r="J512" i="23"/>
  <c r="J513" i="23"/>
  <c r="J514" i="23"/>
  <c r="J515" i="23"/>
  <c r="J516" i="23"/>
  <c r="J517" i="23"/>
  <c r="J518" i="23"/>
  <c r="J520" i="23"/>
  <c r="J521" i="23"/>
  <c r="J522" i="23"/>
  <c r="J523" i="23"/>
  <c r="J524" i="23"/>
  <c r="J525" i="23"/>
  <c r="J526" i="23"/>
  <c r="J528" i="23"/>
  <c r="J529" i="23"/>
  <c r="J530" i="23"/>
  <c r="J532" i="23"/>
  <c r="J533" i="23"/>
  <c r="J534" i="23"/>
  <c r="J535" i="23"/>
  <c r="J536" i="23"/>
  <c r="J538" i="23"/>
  <c r="J539" i="23"/>
  <c r="J540" i="23"/>
  <c r="J541" i="23"/>
  <c r="J542" i="23"/>
  <c r="J543" i="23"/>
  <c r="J544" i="23"/>
  <c r="J545" i="23"/>
  <c r="J547" i="23"/>
  <c r="J548" i="23"/>
  <c r="J549" i="23"/>
  <c r="J552" i="23"/>
  <c r="J550" i="23"/>
  <c r="J551" i="23"/>
  <c r="J553" i="23"/>
  <c r="J554" i="23"/>
  <c r="J555" i="23"/>
  <c r="C106" i="21"/>
  <c r="C106" i="11"/>
  <c r="C106" i="12"/>
  <c r="C106" i="13"/>
  <c r="C106" i="14"/>
  <c r="C106" i="15"/>
  <c r="C106" i="16"/>
  <c r="C106" i="17"/>
  <c r="C106" i="18"/>
  <c r="C106" i="19"/>
  <c r="C106" i="20"/>
  <c r="I7" i="9"/>
  <c r="C106" i="9"/>
  <c r="H17" i="7"/>
  <c r="F13" i="7"/>
  <c r="H18" i="7" s="1"/>
  <c r="G8" i="6"/>
  <c r="A10" i="6"/>
  <c r="A12" i="6"/>
  <c r="A14" i="6"/>
  <c r="A16" i="6"/>
  <c r="A18" i="6"/>
  <c r="A20" i="6"/>
  <c r="A22" i="6"/>
  <c r="A24" i="6"/>
  <c r="A26" i="6"/>
  <c r="A28" i="6"/>
  <c r="A30" i="6"/>
  <c r="G10" i="6"/>
  <c r="D77" i="20"/>
  <c r="H10" i="6"/>
  <c r="G12" i="6"/>
  <c r="H12" i="6"/>
  <c r="H450" i="19" s="1"/>
  <c r="J450" i="19" s="1"/>
  <c r="G14" i="6"/>
  <c r="D39" i="18"/>
  <c r="H14" i="6"/>
  <c r="H506" i="18" s="1"/>
  <c r="J506" i="18" s="1"/>
  <c r="G16" i="6"/>
  <c r="H16" i="6"/>
  <c r="H790" i="17" s="1"/>
  <c r="J790" i="17" s="1"/>
  <c r="H619" i="17"/>
  <c r="J619" i="17"/>
  <c r="G18" i="6"/>
  <c r="H18" i="6"/>
  <c r="G20" i="6"/>
  <c r="H20" i="6"/>
  <c r="H109" i="15" s="1"/>
  <c r="G22" i="6"/>
  <c r="H22" i="6"/>
  <c r="H932" i="14" s="1"/>
  <c r="J932" i="14" s="1"/>
  <c r="G24" i="6"/>
  <c r="H24" i="6"/>
  <c r="G26" i="6"/>
  <c r="D47" i="12"/>
  <c r="H26" i="6"/>
  <c r="H448" i="12" s="1"/>
  <c r="J448" i="12" s="1"/>
  <c r="G28" i="6"/>
  <c r="D23" i="11"/>
  <c r="H28" i="6"/>
  <c r="G30" i="6"/>
  <c r="D45" i="21"/>
  <c r="H30" i="6"/>
  <c r="H586" i="21"/>
  <c r="J586" i="21"/>
  <c r="B36" i="6"/>
  <c r="J492" i="23"/>
  <c r="H556" i="9"/>
  <c r="J556" i="9"/>
  <c r="H746" i="9"/>
  <c r="J746" i="9"/>
  <c r="J148" i="23"/>
  <c r="H304" i="9"/>
  <c r="J304" i="9"/>
  <c r="H788" i="9"/>
  <c r="H631" i="9"/>
  <c r="H656" i="9"/>
  <c r="N656" i="9"/>
  <c r="I656" i="9"/>
  <c r="J656" i="9"/>
  <c r="H398" i="9"/>
  <c r="J398" i="9"/>
  <c r="H910" i="9"/>
  <c r="H583" i="9"/>
  <c r="H885" i="9"/>
  <c r="H569" i="9"/>
  <c r="H478" i="9"/>
  <c r="J478" i="9"/>
  <c r="H207" i="9"/>
  <c r="H186" i="9"/>
  <c r="J186" i="9"/>
  <c r="H320" i="9"/>
  <c r="H622" i="9"/>
  <c r="J622" i="9"/>
  <c r="H28" i="9"/>
  <c r="J28" i="9"/>
  <c r="H284" i="9"/>
  <c r="J284" i="9"/>
  <c r="H578" i="9"/>
  <c r="H386" i="9"/>
  <c r="H496" i="9"/>
  <c r="N496" i="9"/>
  <c r="I496" i="9"/>
  <c r="J496" i="9"/>
  <c r="H795" i="9"/>
  <c r="J795" i="9"/>
  <c r="H873" i="9"/>
  <c r="J873" i="9"/>
  <c r="H763" i="9"/>
  <c r="J763" i="9"/>
  <c r="H668" i="9"/>
  <c r="J668" i="9"/>
  <c r="H559" i="9"/>
  <c r="H376" i="9"/>
  <c r="N376" i="9"/>
  <c r="I376" i="9"/>
  <c r="H589" i="9"/>
  <c r="J589" i="9"/>
  <c r="H364" i="9"/>
  <c r="H904" i="9"/>
  <c r="N904" i="9"/>
  <c r="I904" i="9"/>
  <c r="J904" i="9"/>
  <c r="H687" i="9"/>
  <c r="N687" i="9"/>
  <c r="I687" i="9"/>
  <c r="H132" i="9"/>
  <c r="Q132" i="9"/>
  <c r="Q1049" i="9"/>
  <c r="H755" i="9"/>
  <c r="J755" i="9"/>
  <c r="H310" i="9"/>
  <c r="H640" i="9"/>
  <c r="J640" i="9"/>
  <c r="H105" i="9"/>
  <c r="N105" i="9"/>
  <c r="I105" i="9"/>
  <c r="H542" i="9"/>
  <c r="J542" i="9"/>
  <c r="H931" i="9"/>
  <c r="H606" i="9"/>
  <c r="J606" i="9"/>
  <c r="H626" i="9"/>
  <c r="H527" i="9"/>
  <c r="J527" i="9"/>
  <c r="H431" i="9"/>
  <c r="N431" i="9"/>
  <c r="I431" i="9"/>
  <c r="J431" i="9"/>
  <c r="H862" i="9"/>
  <c r="N862" i="9"/>
  <c r="I862" i="9"/>
  <c r="J862" i="9"/>
  <c r="H735" i="9"/>
  <c r="J735" i="9"/>
  <c r="H494" i="9"/>
  <c r="H868" i="9"/>
  <c r="J868" i="9"/>
  <c r="H585" i="9"/>
  <c r="N585" i="9"/>
  <c r="I585" i="9"/>
  <c r="H125" i="9"/>
  <c r="J125" i="9"/>
  <c r="H215" i="9"/>
  <c r="N215" i="9"/>
  <c r="I215" i="9"/>
  <c r="J215" i="9"/>
  <c r="H170" i="9"/>
  <c r="J170" i="9"/>
  <c r="H638" i="9"/>
  <c r="H31" i="9"/>
  <c r="J31" i="9"/>
  <c r="H134" i="9"/>
  <c r="J134" i="9"/>
  <c r="H205" i="9"/>
  <c r="N205" i="9"/>
  <c r="H579" i="9"/>
  <c r="J579" i="9"/>
  <c r="H759" i="9"/>
  <c r="N759" i="9"/>
  <c r="I759" i="9"/>
  <c r="J759" i="9"/>
  <c r="H662" i="9"/>
  <c r="H587" i="9"/>
  <c r="N587" i="9"/>
  <c r="I587" i="9"/>
  <c r="J587" i="9"/>
  <c r="H697" i="9"/>
  <c r="J697" i="9"/>
  <c r="H471" i="9"/>
  <c r="J471" i="9"/>
  <c r="H642" i="9"/>
  <c r="H673" i="9"/>
  <c r="J673" i="9"/>
  <c r="H408" i="9"/>
  <c r="J408" i="9"/>
  <c r="H784" i="9"/>
  <c r="H363" i="9"/>
  <c r="J363" i="9"/>
  <c r="H810" i="9"/>
  <c r="J810" i="9"/>
  <c r="H443" i="9"/>
  <c r="H223" i="9"/>
  <c r="H10" i="9"/>
  <c r="J10" i="9"/>
  <c r="H699" i="9"/>
  <c r="N699" i="9"/>
  <c r="I699" i="9"/>
  <c r="J699" i="9"/>
  <c r="H58" i="9"/>
  <c r="H161" i="9"/>
  <c r="J161" i="9"/>
  <c r="H366" i="9"/>
  <c r="N366" i="9"/>
  <c r="I366" i="9"/>
  <c r="H624" i="9"/>
  <c r="J624" i="9"/>
  <c r="H907" i="9"/>
  <c r="J907" i="9"/>
  <c r="H776" i="9"/>
  <c r="J776" i="9"/>
  <c r="H634" i="9"/>
  <c r="N634" i="9"/>
  <c r="I634" i="9"/>
  <c r="H309" i="9"/>
  <c r="N309" i="9"/>
  <c r="I309" i="9"/>
  <c r="J309" i="9"/>
  <c r="H492" i="9"/>
  <c r="N492" i="9"/>
  <c r="I492" i="9"/>
  <c r="H891" i="9"/>
  <c r="N891" i="9"/>
  <c r="I891" i="9"/>
  <c r="H597" i="9"/>
  <c r="J597" i="9"/>
  <c r="H926" i="9"/>
  <c r="J926" i="9"/>
  <c r="H557" i="9"/>
  <c r="J557" i="9"/>
  <c r="H924" i="9"/>
  <c r="J924" i="9"/>
  <c r="H720" i="9"/>
  <c r="J720" i="9"/>
  <c r="H343" i="9"/>
  <c r="H51" i="9"/>
  <c r="N51" i="9"/>
  <c r="I51" i="9"/>
  <c r="H146" i="9"/>
  <c r="J146" i="9"/>
  <c r="H333" i="9"/>
  <c r="H230" i="9"/>
  <c r="J230" i="9"/>
  <c r="H340" i="9"/>
  <c r="J340" i="9"/>
  <c r="H913" i="9"/>
  <c r="J913" i="9"/>
  <c r="H506" i="9"/>
  <c r="J506" i="9"/>
  <c r="H337" i="9"/>
  <c r="N337" i="9"/>
  <c r="I337" i="9"/>
  <c r="H651" i="9"/>
  <c r="J651" i="9"/>
  <c r="H402" i="9"/>
  <c r="J402" i="9"/>
  <c r="H625" i="9"/>
  <c r="J625" i="9"/>
  <c r="H604" i="9"/>
  <c r="H177" i="9"/>
  <c r="H138" i="9"/>
  <c r="N138" i="9"/>
  <c r="I138" i="9"/>
  <c r="I17" i="9"/>
  <c r="H875" i="9"/>
  <c r="I711" i="9"/>
  <c r="H683" i="9"/>
  <c r="J683" i="9"/>
  <c r="H458" i="9"/>
  <c r="N458" i="9"/>
  <c r="H939" i="9"/>
  <c r="H596" i="9"/>
  <c r="J596" i="9"/>
  <c r="H324" i="9"/>
  <c r="N324" i="9"/>
  <c r="N1037" i="9"/>
  <c r="I324" i="9"/>
  <c r="J324" i="9"/>
  <c r="H107" i="9"/>
  <c r="N107" i="9"/>
  <c r="I107" i="9"/>
  <c r="J107" i="9"/>
  <c r="H295" i="9"/>
  <c r="H18" i="9"/>
  <c r="H464" i="9"/>
  <c r="J464" i="9"/>
  <c r="H799" i="9"/>
  <c r="J799" i="9"/>
  <c r="H717" i="9"/>
  <c r="H242" i="9"/>
  <c r="J242" i="9"/>
  <c r="H19" i="9"/>
  <c r="H117" i="9"/>
  <c r="H63" i="9"/>
  <c r="H889" i="9"/>
  <c r="J889" i="9"/>
  <c r="H929" i="9"/>
  <c r="N929" i="9"/>
  <c r="H165" i="9"/>
  <c r="N165" i="9"/>
  <c r="I165" i="9"/>
  <c r="H282" i="9"/>
  <c r="J282" i="9"/>
  <c r="H30" i="9"/>
  <c r="J30" i="9"/>
  <c r="H147" i="9"/>
  <c r="J147" i="9"/>
  <c r="H76" i="9"/>
  <c r="N76" i="9"/>
  <c r="I76" i="9"/>
  <c r="J76" i="9"/>
  <c r="H839" i="9"/>
  <c r="J839" i="9"/>
  <c r="H362" i="9"/>
  <c r="H618" i="9"/>
  <c r="J618" i="9"/>
  <c r="H816" i="9"/>
  <c r="J816" i="9"/>
  <c r="H455" i="9"/>
  <c r="J455" i="9"/>
  <c r="H437" i="9"/>
  <c r="J437" i="9"/>
  <c r="H327" i="9"/>
  <c r="N327" i="9"/>
  <c r="I327" i="9"/>
  <c r="J327" i="9"/>
  <c r="H391" i="9"/>
  <c r="J391" i="9"/>
  <c r="H594" i="9"/>
  <c r="H629" i="9"/>
  <c r="J629" i="9"/>
  <c r="H813" i="9"/>
  <c r="H469" i="9"/>
  <c r="H119" i="9"/>
  <c r="H26" i="9"/>
  <c r="N26" i="9"/>
  <c r="H393" i="9"/>
  <c r="H657" i="9"/>
  <c r="J657" i="9"/>
  <c r="H946" i="9"/>
  <c r="J946" i="9"/>
  <c r="H612" i="9"/>
  <c r="H281" i="9"/>
  <c r="J281" i="9"/>
  <c r="H676" i="9"/>
  <c r="J676" i="9"/>
  <c r="H851" i="9"/>
  <c r="N851" i="9"/>
  <c r="I851" i="9"/>
  <c r="J851" i="9"/>
  <c r="H553" i="9"/>
  <c r="J553" i="9"/>
  <c r="H346" i="9"/>
  <c r="N346" i="9"/>
  <c r="I346" i="9"/>
  <c r="J346" i="9"/>
  <c r="H375" i="9"/>
  <c r="H163" i="9"/>
  <c r="J163" i="9"/>
  <c r="H124" i="9"/>
  <c r="N124" i="9"/>
  <c r="I124" i="9"/>
  <c r="H122" i="9"/>
  <c r="N122" i="9"/>
  <c r="I122" i="9"/>
  <c r="H407" i="9"/>
  <c r="J407" i="9"/>
  <c r="H292" i="9"/>
  <c r="J292" i="9"/>
  <c r="H902" i="9"/>
  <c r="J902" i="9"/>
  <c r="H33" i="9"/>
  <c r="N33" i="9"/>
  <c r="I33" i="9"/>
  <c r="J33" i="9"/>
  <c r="H53" i="9"/>
  <c r="J53" i="9"/>
  <c r="H782" i="9"/>
  <c r="N782" i="9"/>
  <c r="I782" i="9"/>
  <c r="H378" i="9"/>
  <c r="H175" i="9"/>
  <c r="N175" i="9"/>
  <c r="H508" i="9"/>
  <c r="H545" i="9"/>
  <c r="H751" i="9"/>
  <c r="N751" i="9"/>
  <c r="I751" i="9"/>
  <c r="J751" i="9"/>
  <c r="H854" i="9"/>
  <c r="J854" i="9"/>
  <c r="H531" i="9"/>
  <c r="N531" i="9"/>
  <c r="I531" i="9"/>
  <c r="J531" i="9"/>
  <c r="H316" i="9"/>
  <c r="J316" i="9"/>
  <c r="H620" i="9"/>
  <c r="J620" i="9"/>
  <c r="H549" i="9"/>
  <c r="N549" i="9"/>
  <c r="I549" i="9"/>
  <c r="J549" i="9"/>
  <c r="H148" i="9"/>
  <c r="H227" i="9"/>
  <c r="N227" i="9"/>
  <c r="I227" i="9"/>
  <c r="J227" i="9"/>
  <c r="H360" i="9"/>
  <c r="N360" i="9"/>
  <c r="I360" i="9"/>
  <c r="J360" i="9"/>
  <c r="H693" i="9"/>
  <c r="J693" i="9"/>
  <c r="H65" i="9"/>
  <c r="H274" i="9"/>
  <c r="N274" i="9"/>
  <c r="I274" i="9"/>
  <c r="H109" i="9"/>
  <c r="N109" i="9"/>
  <c r="I109" i="9"/>
  <c r="H487" i="9"/>
  <c r="N487" i="9"/>
  <c r="I487" i="9"/>
  <c r="J487" i="9"/>
  <c r="H539" i="9"/>
  <c r="J539" i="9"/>
  <c r="H686" i="9"/>
  <c r="N686" i="9"/>
  <c r="I686" i="9"/>
  <c r="J686" i="9"/>
  <c r="H519" i="9"/>
  <c r="N519" i="9"/>
  <c r="I519" i="9"/>
  <c r="H294" i="9"/>
  <c r="J294" i="9"/>
  <c r="H507" i="9"/>
  <c r="N507" i="9"/>
  <c r="I507" i="9"/>
  <c r="J507" i="9"/>
  <c r="H247" i="9"/>
  <c r="J247" i="9"/>
  <c r="H202" i="9"/>
  <c r="H240" i="9"/>
  <c r="H162" i="9"/>
  <c r="N162" i="9"/>
  <c r="I162" i="9"/>
  <c r="H8" i="9"/>
  <c r="H389" i="9"/>
  <c r="N389" i="9"/>
  <c r="I389" i="9"/>
  <c r="J389" i="9"/>
  <c r="H522" i="9"/>
  <c r="J522" i="9"/>
  <c r="H277" i="9"/>
  <c r="J277" i="9"/>
  <c r="H185" i="9"/>
  <c r="H100" i="9"/>
  <c r="J100" i="9"/>
  <c r="H156" i="9"/>
  <c r="H291" i="9"/>
  <c r="J291" i="9"/>
  <c r="H826" i="9"/>
  <c r="H724" i="9"/>
  <c r="H87" i="9"/>
  <c r="H526" i="9"/>
  <c r="J526" i="9"/>
  <c r="H476" i="9"/>
  <c r="H357" i="9"/>
  <c r="J357" i="9"/>
  <c r="H79" i="9"/>
  <c r="H406" i="9"/>
  <c r="H524" i="9"/>
  <c r="J524" i="9"/>
  <c r="H756" i="9"/>
  <c r="H890" i="9"/>
  <c r="J890" i="9"/>
  <c r="H641" i="9"/>
  <c r="J641" i="9"/>
  <c r="H741" i="9"/>
  <c r="J741" i="9"/>
  <c r="H773" i="9"/>
  <c r="J773" i="9"/>
  <c r="H491" i="9"/>
  <c r="J491" i="9"/>
  <c r="H380" i="9"/>
  <c r="H199" i="9"/>
  <c r="J199" i="9"/>
  <c r="H880" i="9"/>
  <c r="J880" i="9"/>
  <c r="H452" i="9"/>
  <c r="H608" i="9"/>
  <c r="J608" i="9"/>
  <c r="H723" i="9"/>
  <c r="J723" i="9"/>
  <c r="H645" i="9"/>
  <c r="J645" i="9"/>
  <c r="H422" i="9"/>
  <c r="J422" i="9"/>
  <c r="H874" i="9"/>
  <c r="J874" i="9"/>
  <c r="H249" i="9"/>
  <c r="H73" i="9"/>
  <c r="H404" i="9"/>
  <c r="J404" i="9"/>
  <c r="H852" i="9"/>
  <c r="H180" i="9"/>
  <c r="H779" i="9"/>
  <c r="N779" i="9"/>
  <c r="I779" i="9"/>
  <c r="J779" i="9"/>
  <c r="H730" i="9"/>
  <c r="H203" i="9"/>
  <c r="N203" i="9"/>
  <c r="I203" i="9"/>
  <c r="H367" i="9"/>
  <c r="J367" i="9"/>
  <c r="H169" i="9"/>
  <c r="H179" i="9"/>
  <c r="H820" i="9"/>
  <c r="J820" i="9"/>
  <c r="H747" i="9"/>
  <c r="J747" i="9"/>
  <c r="H546" i="9"/>
  <c r="H420" i="9"/>
  <c r="J420" i="9"/>
  <c r="H103" i="9"/>
  <c r="J103" i="9"/>
  <c r="H694" i="9"/>
  <c r="N694" i="9"/>
  <c r="I694" i="9"/>
  <c r="H112" i="9"/>
  <c r="J112" i="9"/>
  <c r="H21" i="9"/>
  <c r="J21" i="9"/>
  <c r="H74" i="9"/>
  <c r="J74" i="9"/>
  <c r="H599" i="9"/>
  <c r="J599" i="9"/>
  <c r="H936" i="9"/>
  <c r="J936" i="9"/>
  <c r="H667" i="9"/>
  <c r="D43" i="19"/>
  <c r="D9" i="19"/>
  <c r="D98" i="19"/>
  <c r="D44" i="19"/>
  <c r="D52" i="19"/>
  <c r="D93" i="19"/>
  <c r="D88" i="19"/>
  <c r="D26" i="19"/>
  <c r="D11" i="19"/>
  <c r="D103" i="19"/>
  <c r="D63" i="19"/>
  <c r="D41" i="19"/>
  <c r="D55" i="19"/>
  <c r="D76" i="19"/>
  <c r="D37" i="19"/>
  <c r="D30" i="19"/>
  <c r="D72" i="19"/>
  <c r="D56" i="19"/>
  <c r="D74" i="19"/>
  <c r="D77" i="19"/>
  <c r="D97" i="19"/>
  <c r="D50" i="19"/>
  <c r="D73" i="19"/>
  <c r="D47" i="19"/>
  <c r="D20" i="19"/>
  <c r="D75" i="19"/>
  <c r="H491" i="15"/>
  <c r="J491" i="15"/>
  <c r="H283" i="15"/>
  <c r="J283" i="15" s="1"/>
  <c r="H325" i="15"/>
  <c r="H705" i="15"/>
  <c r="H319" i="15"/>
  <c r="H476" i="15"/>
  <c r="H756" i="15"/>
  <c r="H392" i="15"/>
  <c r="H465" i="15"/>
  <c r="H72" i="15"/>
  <c r="N109" i="15"/>
  <c r="I109" i="15"/>
  <c r="D59" i="15"/>
  <c r="H159" i="11"/>
  <c r="H904" i="11"/>
  <c r="H864" i="11"/>
  <c r="H226" i="11"/>
  <c r="J226" i="11"/>
  <c r="H256" i="11"/>
  <c r="J256" i="11"/>
  <c r="D13" i="21"/>
  <c r="H121" i="21"/>
  <c r="H858" i="21"/>
  <c r="J858" i="21"/>
  <c r="H543" i="21"/>
  <c r="N543" i="21"/>
  <c r="I543" i="21"/>
  <c r="J543" i="21"/>
  <c r="H152" i="21"/>
  <c r="H581" i="21"/>
  <c r="H703" i="21"/>
  <c r="N703" i="21"/>
  <c r="I703" i="21"/>
  <c r="H431" i="21"/>
  <c r="N431" i="21"/>
  <c r="I431" i="21"/>
  <c r="H270" i="21"/>
  <c r="J270" i="21"/>
  <c r="H242" i="21"/>
  <c r="J242" i="21"/>
  <c r="H632" i="21"/>
  <c r="J632" i="21"/>
  <c r="H759" i="21"/>
  <c r="N759" i="21"/>
  <c r="I759" i="21"/>
  <c r="H753" i="21"/>
  <c r="H186" i="21"/>
  <c r="J186" i="21"/>
  <c r="H74" i="21"/>
  <c r="J74" i="21"/>
  <c r="H90" i="21"/>
  <c r="H388" i="21"/>
  <c r="H729" i="21"/>
  <c r="H853" i="21"/>
  <c r="N853" i="21"/>
  <c r="I853" i="21"/>
  <c r="H479" i="21"/>
  <c r="H838" i="21"/>
  <c r="H793" i="21"/>
  <c r="H750" i="21"/>
  <c r="N750" i="21"/>
  <c r="I750" i="21"/>
  <c r="J750" i="21"/>
  <c r="H916" i="21"/>
  <c r="H652" i="21"/>
  <c r="J652" i="21"/>
  <c r="H75" i="21"/>
  <c r="N75" i="21"/>
  <c r="I75" i="21"/>
  <c r="H804" i="21"/>
  <c r="J804" i="21"/>
  <c r="H215" i="21"/>
  <c r="H288" i="21"/>
  <c r="N288" i="21"/>
  <c r="I288" i="21"/>
  <c r="J288" i="21"/>
  <c r="H365" i="21"/>
  <c r="J365" i="21"/>
  <c r="H268" i="21"/>
  <c r="J268" i="21"/>
  <c r="H764" i="21"/>
  <c r="H510" i="21"/>
  <c r="Q510" i="21"/>
  <c r="Q1006" i="21"/>
  <c r="H762" i="21"/>
  <c r="H402" i="21"/>
  <c r="J402" i="21"/>
  <c r="H364" i="21"/>
  <c r="H437" i="21"/>
  <c r="J437" i="21"/>
  <c r="H355" i="21"/>
  <c r="N355" i="21"/>
  <c r="I355" i="21"/>
  <c r="J355" i="21"/>
  <c r="H292" i="21"/>
  <c r="H345" i="21"/>
  <c r="H936" i="21"/>
  <c r="J936" i="21"/>
  <c r="H396" i="21"/>
  <c r="H470" i="21"/>
  <c r="J470" i="21"/>
  <c r="H405" i="21"/>
  <c r="J405" i="21"/>
  <c r="H604" i="21"/>
  <c r="H692" i="21"/>
  <c r="J692" i="21"/>
  <c r="H423" i="21"/>
  <c r="H367" i="21"/>
  <c r="J367" i="21"/>
  <c r="H170" i="21"/>
  <c r="J170" i="21"/>
  <c r="H772" i="21"/>
  <c r="N772" i="21"/>
  <c r="I772" i="21"/>
  <c r="J772" i="21"/>
  <c r="H258" i="21"/>
  <c r="J258" i="21"/>
  <c r="H394" i="21"/>
  <c r="H691" i="21"/>
  <c r="H363" i="21"/>
  <c r="J363" i="21"/>
  <c r="H195" i="21"/>
  <c r="H880" i="21"/>
  <c r="J880" i="21"/>
  <c r="H141" i="21"/>
  <c r="J141" i="21"/>
  <c r="H165" i="21"/>
  <c r="H701" i="21"/>
  <c r="J701" i="21"/>
  <c r="H944" i="21"/>
  <c r="H322" i="21"/>
  <c r="H791" i="21"/>
  <c r="H874" i="21"/>
  <c r="J874" i="21"/>
  <c r="H202" i="21"/>
  <c r="N202" i="21"/>
  <c r="I202" i="21"/>
  <c r="J202" i="21"/>
  <c r="H496" i="21"/>
  <c r="H570" i="21"/>
  <c r="J570" i="21"/>
  <c r="H209" i="21"/>
  <c r="J209" i="21"/>
  <c r="H344" i="21"/>
  <c r="J344" i="21"/>
  <c r="H69" i="21"/>
  <c r="H127" i="21"/>
  <c r="H228" i="21"/>
  <c r="J228" i="21"/>
  <c r="H407" i="21"/>
  <c r="H897" i="21"/>
  <c r="H218" i="21"/>
  <c r="H709" i="21"/>
  <c r="H583" i="21"/>
  <c r="H354" i="21"/>
  <c r="J354" i="21"/>
  <c r="H509" i="21"/>
  <c r="N509" i="21"/>
  <c r="I509" i="21"/>
  <c r="H927" i="21"/>
  <c r="H535" i="21"/>
  <c r="H263" i="21"/>
  <c r="H287" i="21"/>
  <c r="J287" i="21"/>
  <c r="H59" i="21"/>
  <c r="N59" i="21"/>
  <c r="I59" i="21"/>
  <c r="J59" i="21"/>
  <c r="H430" i="21"/>
  <c r="H301" i="21"/>
  <c r="H293" i="21"/>
  <c r="N293" i="21"/>
  <c r="I293" i="21"/>
  <c r="J293" i="21"/>
  <c r="H138" i="21"/>
  <c r="H294" i="21"/>
  <c r="J294" i="21"/>
  <c r="H805" i="21"/>
  <c r="H310" i="21"/>
  <c r="H435" i="21"/>
  <c r="H18" i="21"/>
  <c r="H653" i="21"/>
  <c r="H800" i="21"/>
  <c r="H587" i="21"/>
  <c r="H466" i="21"/>
  <c r="N466" i="21"/>
  <c r="I466" i="21"/>
  <c r="H719" i="21"/>
  <c r="N719" i="21"/>
  <c r="I719" i="21"/>
  <c r="J719" i="21"/>
  <c r="H536" i="21"/>
  <c r="H460" i="21"/>
  <c r="H828" i="21"/>
  <c r="J828" i="21"/>
  <c r="H654" i="21"/>
  <c r="H34" i="21"/>
  <c r="H711" i="21"/>
  <c r="I711" i="21"/>
  <c r="H19" i="21"/>
  <c r="J19" i="21"/>
  <c r="H788" i="21"/>
  <c r="H840" i="21"/>
  <c r="J840" i="21"/>
  <c r="H664" i="21"/>
  <c r="H728" i="21"/>
  <c r="N728" i="21"/>
  <c r="I728" i="21"/>
  <c r="J728" i="21"/>
  <c r="H947" i="21"/>
  <c r="H625" i="21"/>
  <c r="J625" i="21"/>
  <c r="H718" i="21"/>
  <c r="H902" i="21"/>
  <c r="J902" i="21"/>
  <c r="H254" i="21"/>
  <c r="J254" i="21"/>
  <c r="H306" i="21"/>
  <c r="N306" i="21"/>
  <c r="I306" i="21"/>
  <c r="H499" i="21"/>
  <c r="H683" i="21"/>
  <c r="J683" i="21"/>
  <c r="H877" i="21"/>
  <c r="H52" i="21"/>
  <c r="J52" i="21"/>
  <c r="H792" i="21"/>
  <c r="I792" i="21"/>
  <c r="J792" i="21"/>
  <c r="H941" i="21"/>
  <c r="J941" i="21"/>
  <c r="H922" i="21"/>
  <c r="N922" i="21"/>
  <c r="I922" i="21"/>
  <c r="H555" i="21"/>
  <c r="J555" i="21"/>
  <c r="H192" i="21"/>
  <c r="J192" i="21"/>
  <c r="H366" i="11"/>
  <c r="N366" i="11"/>
  <c r="I366" i="11"/>
  <c r="H670" i="11"/>
  <c r="N670" i="11"/>
  <c r="I670" i="11"/>
  <c r="H233" i="11"/>
  <c r="J233" i="11"/>
  <c r="H692" i="11"/>
  <c r="H948" i="11"/>
  <c r="H154" i="11"/>
  <c r="N154" i="11"/>
  <c r="I154" i="11"/>
  <c r="H815" i="11"/>
  <c r="N815" i="11"/>
  <c r="I815" i="11"/>
  <c r="H127" i="11"/>
  <c r="J127" i="11"/>
  <c r="H893" i="11"/>
  <c r="J893" i="11"/>
  <c r="H417" i="11"/>
  <c r="N417" i="11"/>
  <c r="I417" i="11"/>
  <c r="J417" i="11"/>
  <c r="H414" i="11"/>
  <c r="J414" i="11"/>
  <c r="H445" i="11"/>
  <c r="H36" i="11"/>
  <c r="J36" i="11"/>
  <c r="H53" i="11"/>
  <c r="J53" i="11"/>
  <c r="H613" i="11"/>
  <c r="H911" i="11"/>
  <c r="H813" i="11"/>
  <c r="H684" i="11"/>
  <c r="H913" i="11"/>
  <c r="J913" i="11"/>
  <c r="H901" i="11"/>
  <c r="J901" i="11"/>
  <c r="H283" i="11"/>
  <c r="J283" i="11"/>
  <c r="H210" i="11"/>
  <c r="N210" i="11"/>
  <c r="I210" i="11"/>
  <c r="H472" i="11"/>
  <c r="J472" i="11"/>
  <c r="H606" i="11"/>
  <c r="J606" i="11"/>
  <c r="H248" i="11"/>
  <c r="J248" i="11"/>
  <c r="H172" i="11"/>
  <c r="H918" i="11"/>
  <c r="J918" i="11"/>
  <c r="H517" i="11"/>
  <c r="J517" i="11"/>
  <c r="H318" i="11"/>
  <c r="N318" i="11"/>
  <c r="I318" i="11"/>
  <c r="J318" i="11"/>
  <c r="H37" i="11"/>
  <c r="J37" i="11"/>
  <c r="H195" i="11"/>
  <c r="J195" i="11"/>
  <c r="H673" i="11"/>
  <c r="J673" i="11"/>
  <c r="H105" i="11"/>
  <c r="H59" i="11"/>
  <c r="H250" i="11"/>
  <c r="N250" i="11"/>
  <c r="I250" i="11"/>
  <c r="J250" i="11"/>
  <c r="H896" i="11"/>
  <c r="J896" i="11"/>
  <c r="H169" i="11"/>
  <c r="J169" i="11"/>
  <c r="H176" i="11"/>
  <c r="H739" i="11"/>
  <c r="H421" i="11"/>
  <c r="J421" i="11"/>
  <c r="H238" i="11"/>
  <c r="H866" i="11"/>
  <c r="H32" i="11"/>
  <c r="J32" i="11"/>
  <c r="H51" i="11"/>
  <c r="H695" i="11"/>
  <c r="N695" i="11"/>
  <c r="I695" i="11"/>
  <c r="H44" i="11"/>
  <c r="H78" i="11"/>
  <c r="J78" i="11"/>
  <c r="H648" i="11"/>
  <c r="J648" i="11"/>
  <c r="H564" i="11"/>
  <c r="H271" i="11"/>
  <c r="J271" i="11"/>
  <c r="H743" i="11"/>
  <c r="J743" i="11"/>
  <c r="H189" i="11"/>
  <c r="H415" i="11"/>
  <c r="H345" i="11"/>
  <c r="N345" i="11"/>
  <c r="I345" i="11"/>
  <c r="J345" i="11"/>
  <c r="H182" i="11"/>
  <c r="H422" i="11"/>
  <c r="J422" i="11"/>
  <c r="H263" i="11"/>
  <c r="H581" i="11"/>
  <c r="J581" i="11"/>
  <c r="H754" i="11"/>
  <c r="H808" i="11"/>
  <c r="J808" i="11"/>
  <c r="H11" i="11"/>
  <c r="J11" i="11"/>
  <c r="H511" i="11"/>
  <c r="J511" i="11"/>
  <c r="H270" i="11"/>
  <c r="H242" i="11"/>
  <c r="J242" i="11"/>
  <c r="H885" i="11"/>
  <c r="H13" i="11"/>
  <c r="H328" i="11"/>
  <c r="J328" i="11"/>
  <c r="H484" i="11"/>
  <c r="H261" i="11"/>
  <c r="J261" i="11"/>
  <c r="H427" i="11"/>
  <c r="J427" i="11"/>
  <c r="H181" i="11"/>
  <c r="J181" i="11"/>
  <c r="H933" i="11"/>
  <c r="H818" i="11"/>
  <c r="J818" i="11"/>
  <c r="H612" i="11"/>
  <c r="H132" i="11"/>
  <c r="H910" i="11"/>
  <c r="H157" i="11"/>
  <c r="N157" i="11"/>
  <c r="I157" i="11"/>
  <c r="J157" i="11"/>
  <c r="H444" i="11"/>
  <c r="H403" i="11"/>
  <c r="J403" i="11"/>
  <c r="H697" i="11"/>
  <c r="J697" i="11"/>
  <c r="H432" i="11"/>
  <c r="H180" i="11"/>
  <c r="N180" i="11"/>
  <c r="I180" i="11"/>
  <c r="J180" i="11"/>
  <c r="H258" i="11"/>
  <c r="J258" i="11"/>
  <c r="H850" i="11"/>
  <c r="J850" i="11"/>
  <c r="H675" i="11"/>
  <c r="J675" i="11"/>
  <c r="H585" i="11"/>
  <c r="H548" i="11"/>
  <c r="N548" i="11"/>
  <c r="I548" i="11"/>
  <c r="H546" i="11"/>
  <c r="N546" i="11"/>
  <c r="I546" i="11"/>
  <c r="J546" i="11"/>
  <c r="H640" i="11"/>
  <c r="J640" i="11"/>
  <c r="H64" i="11"/>
  <c r="J64" i="11"/>
  <c r="H453" i="11"/>
  <c r="J453" i="11"/>
  <c r="H273" i="11"/>
  <c r="H845" i="11"/>
  <c r="J845" i="11"/>
  <c r="H835" i="11"/>
  <c r="H545" i="11"/>
  <c r="H508" i="11"/>
  <c r="N508" i="11"/>
  <c r="I508" i="11"/>
  <c r="H156" i="11"/>
  <c r="N156" i="11"/>
  <c r="H627" i="11"/>
  <c r="N627" i="11"/>
  <c r="I627" i="11"/>
  <c r="J627" i="11"/>
  <c r="H624" i="11"/>
  <c r="J624" i="11"/>
  <c r="H892" i="11"/>
  <c r="J892" i="11"/>
  <c r="H224" i="11"/>
  <c r="J224" i="11"/>
  <c r="H493" i="11"/>
  <c r="N493" i="11"/>
  <c r="I493" i="11"/>
  <c r="H681" i="11"/>
  <c r="J681" i="11"/>
  <c r="H805" i="11"/>
  <c r="J805" i="11"/>
  <c r="H351" i="11"/>
  <c r="N351" i="11"/>
  <c r="I351" i="11"/>
  <c r="J351" i="11"/>
  <c r="H98" i="11"/>
  <c r="H847" i="11"/>
  <c r="H297" i="11"/>
  <c r="J297" i="11"/>
  <c r="H212" i="11"/>
  <c r="H806" i="11"/>
  <c r="N806" i="11"/>
  <c r="H725" i="11"/>
  <c r="H494" i="11"/>
  <c r="N494" i="11"/>
  <c r="I494" i="11"/>
  <c r="H152" i="11"/>
  <c r="J152" i="11"/>
  <c r="H68" i="11"/>
  <c r="H747" i="11"/>
  <c r="J747" i="11"/>
  <c r="H768" i="11"/>
  <c r="H306" i="11"/>
  <c r="H109" i="11"/>
  <c r="N109" i="11"/>
  <c r="N952" i="11"/>
  <c r="I109" i="11"/>
  <c r="J109" i="11"/>
  <c r="H731" i="11"/>
  <c r="H23" i="11"/>
  <c r="N23" i="11"/>
  <c r="I23" i="11"/>
  <c r="H883" i="11"/>
  <c r="J883" i="11"/>
  <c r="H881" i="11"/>
  <c r="H563" i="11"/>
  <c r="J563" i="11"/>
  <c r="H537" i="11"/>
  <c r="J537" i="11"/>
  <c r="H29" i="11"/>
  <c r="H391" i="11"/>
  <c r="J391" i="11"/>
  <c r="H364" i="11"/>
  <c r="H676" i="11"/>
  <c r="J676" i="11"/>
  <c r="H80" i="11"/>
  <c r="J80" i="11"/>
  <c r="H327" i="11"/>
  <c r="N327" i="11"/>
  <c r="I327" i="11"/>
  <c r="J327" i="11"/>
  <c r="H614" i="11"/>
  <c r="H854" i="11"/>
  <c r="J854" i="11"/>
  <c r="H819" i="11"/>
  <c r="J819" i="11"/>
  <c r="H121" i="11"/>
  <c r="H597" i="11"/>
  <c r="J597" i="11"/>
  <c r="H535" i="11"/>
  <c r="H861" i="11"/>
  <c r="N861" i="11"/>
  <c r="I861" i="11"/>
  <c r="H397" i="11"/>
  <c r="N397" i="11"/>
  <c r="I397" i="11"/>
  <c r="H568" i="11"/>
  <c r="H244" i="11"/>
  <c r="H573" i="11"/>
  <c r="H572" i="11"/>
  <c r="H942" i="11"/>
  <c r="N942" i="11"/>
  <c r="I942" i="11"/>
  <c r="H26" i="11"/>
  <c r="H596" i="11"/>
  <c r="H672" i="11"/>
  <c r="N672" i="11"/>
  <c r="I672" i="11"/>
  <c r="H299" i="11"/>
  <c r="H118" i="11"/>
  <c r="H557" i="11"/>
  <c r="H826" i="11"/>
  <c r="H52" i="11"/>
  <c r="J52" i="11"/>
  <c r="H214" i="11"/>
  <c r="H619" i="11"/>
  <c r="J619" i="11"/>
  <c r="H708" i="11"/>
  <c r="J708" i="11"/>
  <c r="H307" i="11"/>
  <c r="J307" i="11"/>
  <c r="H906" i="11"/>
  <c r="H665" i="11"/>
  <c r="J665" i="11"/>
  <c r="H204" i="11"/>
  <c r="H269" i="11"/>
  <c r="J269" i="11"/>
  <c r="H469" i="11"/>
  <c r="H943" i="11"/>
  <c r="H715" i="11"/>
  <c r="J715" i="11"/>
  <c r="H400" i="11"/>
  <c r="J400" i="11"/>
  <c r="H730" i="11"/>
  <c r="H773" i="11"/>
  <c r="J773" i="11"/>
  <c r="H700" i="11"/>
  <c r="J700" i="11"/>
  <c r="H540" i="11"/>
  <c r="H522" i="11"/>
  <c r="J522" i="11"/>
  <c r="H846" i="11"/>
  <c r="H162" i="11"/>
  <c r="H812" i="11"/>
  <c r="H483" i="11"/>
  <c r="H354" i="11"/>
  <c r="H903" i="11"/>
  <c r="H61" i="11"/>
  <c r="N61" i="11"/>
  <c r="H849" i="11"/>
  <c r="N849" i="11"/>
  <c r="I849" i="11"/>
  <c r="J849" i="11"/>
  <c r="H241" i="11"/>
  <c r="H111" i="11"/>
  <c r="N111" i="11"/>
  <c r="H342" i="11"/>
  <c r="H931" i="11"/>
  <c r="N931" i="11"/>
  <c r="I931" i="11"/>
  <c r="J931" i="11"/>
  <c r="H886" i="11"/>
  <c r="N886" i="11"/>
  <c r="I886" i="11"/>
  <c r="J886" i="11"/>
  <c r="H823" i="11"/>
  <c r="N823" i="11"/>
  <c r="I823" i="11"/>
  <c r="H928" i="11"/>
  <c r="J928" i="11"/>
  <c r="H130" i="11"/>
  <c r="H646" i="11"/>
  <c r="H663" i="11"/>
  <c r="D33" i="13"/>
  <c r="D40" i="13"/>
  <c r="D63" i="14"/>
  <c r="H126" i="15"/>
  <c r="H279" i="15"/>
  <c r="J279" i="15" s="1"/>
  <c r="H840" i="15"/>
  <c r="J840" i="15"/>
  <c r="H772" i="15"/>
  <c r="N772" i="15" s="1"/>
  <c r="H397" i="15"/>
  <c r="N397" i="15"/>
  <c r="I397" i="15" s="1"/>
  <c r="H204" i="15"/>
  <c r="H215" i="15"/>
  <c r="N215" i="15" s="1"/>
  <c r="H80" i="15"/>
  <c r="J80" i="15" s="1"/>
  <c r="H693" i="15"/>
  <c r="H736" i="15"/>
  <c r="H19" i="15"/>
  <c r="J19" i="15"/>
  <c r="H445" i="15"/>
  <c r="H78" i="15"/>
  <c r="J78" i="15" s="1"/>
  <c r="H155" i="15"/>
  <c r="N155" i="15" s="1"/>
  <c r="I155" i="15" s="1"/>
  <c r="H73" i="15"/>
  <c r="H568" i="15"/>
  <c r="H243" i="15"/>
  <c r="H549" i="15"/>
  <c r="H108" i="15"/>
  <c r="N108" i="15" s="1"/>
  <c r="I108" i="15" s="1"/>
  <c r="H867" i="15"/>
  <c r="H448" i="15"/>
  <c r="J448" i="15" s="1"/>
  <c r="H34" i="15"/>
  <c r="H427" i="15"/>
  <c r="H122" i="15"/>
  <c r="H21" i="15"/>
  <c r="J21" i="15"/>
  <c r="H347" i="15"/>
  <c r="J347" i="15" s="1"/>
  <c r="H390" i="15"/>
  <c r="H715" i="15"/>
  <c r="J715" i="15" s="1"/>
  <c r="H14" i="15"/>
  <c r="J14" i="15" s="1"/>
  <c r="H64" i="15"/>
  <c r="J64" i="15"/>
  <c r="H153" i="15"/>
  <c r="N153" i="15" s="1"/>
  <c r="H31" i="15"/>
  <c r="J31" i="15" s="1"/>
  <c r="H224" i="15"/>
  <c r="J224" i="15"/>
  <c r="H472" i="15"/>
  <c r="J472" i="15"/>
  <c r="H330" i="15"/>
  <c r="H477" i="15"/>
  <c r="H304" i="15"/>
  <c r="H523" i="15"/>
  <c r="J523" i="15" s="1"/>
  <c r="H547" i="15"/>
  <c r="J547" i="15"/>
  <c r="H608" i="15"/>
  <c r="J608" i="15" s="1"/>
  <c r="H61" i="15"/>
  <c r="N61" i="15"/>
  <c r="I61" i="15" s="1"/>
  <c r="H704" i="15"/>
  <c r="H227" i="15"/>
  <c r="H171" i="15"/>
  <c r="N171" i="15" s="1"/>
  <c r="H722" i="15"/>
  <c r="H226" i="15"/>
  <c r="J226" i="15"/>
  <c r="H786" i="15"/>
  <c r="J786" i="15" s="1"/>
  <c r="H425" i="15"/>
  <c r="N425" i="15" s="1"/>
  <c r="I425" i="15" s="1"/>
  <c r="H484" i="15"/>
  <c r="N484" i="15" s="1"/>
  <c r="I484" i="15" s="1"/>
  <c r="H384" i="15"/>
  <c r="J384" i="15"/>
  <c r="H565" i="15"/>
  <c r="N565" i="15" s="1"/>
  <c r="H237" i="15"/>
  <c r="J237" i="15" s="1"/>
  <c r="H839" i="15"/>
  <c r="J839" i="15" s="1"/>
  <c r="H886" i="15"/>
  <c r="N886" i="15" s="1"/>
  <c r="I886" i="15" s="1"/>
  <c r="H612" i="15"/>
  <c r="N612" i="15" s="1"/>
  <c r="I612" i="15" s="1"/>
  <c r="H610" i="15"/>
  <c r="H26" i="15"/>
  <c r="H680" i="15"/>
  <c r="H139" i="15"/>
  <c r="H540" i="15"/>
  <c r="H431" i="15"/>
  <c r="H493" i="15"/>
  <c r="H714" i="15"/>
  <c r="H851" i="15"/>
  <c r="H621" i="15"/>
  <c r="N621" i="15" s="1"/>
  <c r="I621" i="15" s="1"/>
  <c r="H807" i="15"/>
  <c r="H287" i="15"/>
  <c r="J287" i="15"/>
  <c r="H544" i="15"/>
  <c r="H196" i="15"/>
  <c r="N196" i="15" s="1"/>
  <c r="I196" i="15" s="1"/>
  <c r="H601" i="15"/>
  <c r="J601" i="15" s="1"/>
  <c r="H349" i="15"/>
  <c r="N349" i="15" s="1"/>
  <c r="H370" i="15"/>
  <c r="H160" i="15"/>
  <c r="H385" i="15"/>
  <c r="H344" i="15"/>
  <c r="H570" i="15"/>
  <c r="J570" i="15" s="1"/>
  <c r="H740" i="15"/>
  <c r="J740" i="15" s="1"/>
  <c r="H212" i="15"/>
  <c r="H907" i="15"/>
  <c r="J907" i="15" s="1"/>
  <c r="H482" i="15"/>
  <c r="H238" i="15"/>
  <c r="H620" i="15"/>
  <c r="J620" i="15"/>
  <c r="H102" i="15"/>
  <c r="N102" i="15" s="1"/>
  <c r="I102" i="15" s="1"/>
  <c r="H242" i="15"/>
  <c r="J242" i="15" s="1"/>
  <c r="H266" i="15"/>
  <c r="J266" i="15" s="1"/>
  <c r="H419" i="15"/>
  <c r="H745" i="15"/>
  <c r="N745" i="15"/>
  <c r="I745" i="15" s="1"/>
  <c r="J745" i="15" s="1"/>
  <c r="H311" i="15"/>
  <c r="N311" i="15"/>
  <c r="I311" i="15" s="1"/>
  <c r="H140" i="15"/>
  <c r="J140" i="15" s="1"/>
  <c r="H637" i="15"/>
  <c r="J637" i="15"/>
  <c r="H82" i="15"/>
  <c r="J82" i="15" s="1"/>
  <c r="H697" i="15"/>
  <c r="J697" i="15" s="1"/>
  <c r="H760" i="15"/>
  <c r="J760" i="15" s="1"/>
  <c r="H65" i="15"/>
  <c r="N65" i="15" s="1"/>
  <c r="I65" i="15" s="1"/>
  <c r="H524" i="15"/>
  <c r="J524" i="15" s="1"/>
  <c r="H440" i="15"/>
  <c r="N440" i="15" s="1"/>
  <c r="I440" i="15" s="1"/>
  <c r="H420" i="15"/>
  <c r="J420" i="15" s="1"/>
  <c r="H822" i="15"/>
  <c r="N822" i="15" s="1"/>
  <c r="H395" i="15"/>
  <c r="N395" i="15"/>
  <c r="I395" i="15" s="1"/>
  <c r="H640" i="15"/>
  <c r="J640" i="15" s="1"/>
  <c r="H11" i="15"/>
  <c r="J11" i="15" s="1"/>
  <c r="H244" i="15"/>
  <c r="H860" i="15"/>
  <c r="N860" i="15" s="1"/>
  <c r="I860" i="15" s="1"/>
  <c r="H433" i="15"/>
  <c r="H310" i="15"/>
  <c r="H657" i="15"/>
  <c r="J657" i="15"/>
  <c r="H322" i="15"/>
  <c r="J322" i="15" s="1"/>
  <c r="H824" i="15"/>
  <c r="J824" i="15" s="1"/>
  <c r="H583" i="15"/>
  <c r="J583" i="15" s="1"/>
  <c r="H494" i="15"/>
  <c r="H846" i="15"/>
  <c r="N846" i="15" s="1"/>
  <c r="H216" i="15"/>
  <c r="J216" i="15" s="1"/>
  <c r="H450" i="15"/>
  <c r="J450" i="15" s="1"/>
  <c r="H352" i="15"/>
  <c r="J352" i="15"/>
  <c r="H827" i="15"/>
  <c r="J827" i="15" s="1"/>
  <c r="H947" i="15"/>
  <c r="H495" i="15"/>
  <c r="N495" i="15" s="1"/>
  <c r="I495" i="15" s="1"/>
  <c r="H290" i="15"/>
  <c r="J290" i="15" s="1"/>
  <c r="H389" i="15"/>
  <c r="H555" i="15"/>
  <c r="J555" i="15" s="1"/>
  <c r="H365" i="15"/>
  <c r="H920" i="15"/>
  <c r="J920" i="15" s="1"/>
  <c r="H790" i="15"/>
  <c r="J790" i="15"/>
  <c r="H231" i="15"/>
  <c r="J231" i="15" s="1"/>
  <c r="H120" i="15"/>
  <c r="J120" i="15" s="1"/>
  <c r="H200" i="15"/>
  <c r="H492" i="15"/>
  <c r="H45" i="15"/>
  <c r="J45" i="15" s="1"/>
  <c r="H669" i="15"/>
  <c r="J669" i="15" s="1"/>
  <c r="H40" i="15"/>
  <c r="N40" i="15" s="1"/>
  <c r="I40" i="15" s="1"/>
  <c r="H571" i="15"/>
  <c r="H945" i="15"/>
  <c r="N945" i="15"/>
  <c r="I945" i="15" s="1"/>
  <c r="H282" i="15"/>
  <c r="J282" i="15" s="1"/>
  <c r="H805" i="15"/>
  <c r="J805" i="15"/>
  <c r="H84" i="15"/>
  <c r="N84" i="15" s="1"/>
  <c r="I84" i="15" s="1"/>
  <c r="J84" i="15" s="1"/>
  <c r="H53" i="15"/>
  <c r="J53" i="15" s="1"/>
  <c r="H631" i="15"/>
  <c r="H475" i="15"/>
  <c r="H875" i="15"/>
  <c r="H825" i="15"/>
  <c r="J825" i="15" s="1"/>
  <c r="H383" i="15"/>
  <c r="H124" i="15"/>
  <c r="H239" i="15"/>
  <c r="H900" i="15"/>
  <c r="J900" i="15"/>
  <c r="H76" i="15"/>
  <c r="N76" i="15" s="1"/>
  <c r="I76" i="15"/>
  <c r="J76" i="15" s="1"/>
  <c r="H882" i="15"/>
  <c r="H398" i="15"/>
  <c r="H47" i="15"/>
  <c r="H335" i="15"/>
  <c r="J335" i="15" s="1"/>
  <c r="H197" i="15"/>
  <c r="H782" i="15"/>
  <c r="H247" i="15"/>
  <c r="J247" i="15"/>
  <c r="H559" i="15"/>
  <c r="N559" i="15" s="1"/>
  <c r="I559" i="15"/>
  <c r="H866" i="15"/>
  <c r="J866" i="15" s="1"/>
  <c r="H888" i="15"/>
  <c r="J888" i="15"/>
  <c r="H458" i="15"/>
  <c r="N458" i="15"/>
  <c r="I458" i="15" s="1"/>
  <c r="J458" i="15" s="1"/>
  <c r="H779" i="15"/>
  <c r="H754" i="15"/>
  <c r="H937" i="15"/>
  <c r="J937" i="15" s="1"/>
  <c r="H79" i="15"/>
  <c r="J79" i="15"/>
  <c r="H651" i="15"/>
  <c r="J651" i="15" s="1"/>
  <c r="H883" i="15"/>
  <c r="J883" i="15"/>
  <c r="H43" i="15"/>
  <c r="H376" i="15"/>
  <c r="H664" i="15"/>
  <c r="H585" i="15"/>
  <c r="H416" i="15"/>
  <c r="J416" i="15" s="1"/>
  <c r="H503" i="15"/>
  <c r="H190" i="15"/>
  <c r="J190" i="15" s="1"/>
  <c r="H409" i="15"/>
  <c r="H188" i="15"/>
  <c r="J188" i="15" s="1"/>
  <c r="H763" i="15"/>
  <c r="J763" i="15" s="1"/>
  <c r="H911" i="15"/>
  <c r="J911" i="15"/>
  <c r="H54" i="15"/>
  <c r="J54" i="15" s="1"/>
  <c r="H211" i="15"/>
  <c r="H294" i="15"/>
  <c r="J294" i="15" s="1"/>
  <c r="H917" i="15"/>
  <c r="J917" i="15" s="1"/>
  <c r="H506" i="15"/>
  <c r="J506" i="15" s="1"/>
  <c r="H177" i="15"/>
  <c r="H295" i="15"/>
  <c r="H849" i="15"/>
  <c r="H183" i="15"/>
  <c r="H436" i="15"/>
  <c r="J436" i="15" s="1"/>
  <c r="H38" i="15"/>
  <c r="J38" i="15" s="1"/>
  <c r="H607" i="15"/>
  <c r="J607" i="15" s="1"/>
  <c r="H683" i="15"/>
  <c r="J683" i="15" s="1"/>
  <c r="H473" i="15"/>
  <c r="H554" i="15"/>
  <c r="H67" i="15"/>
  <c r="J67" i="15" s="1"/>
  <c r="H921" i="15"/>
  <c r="N921" i="15" s="1"/>
  <c r="I921" i="15"/>
  <c r="J921" i="15" s="1"/>
  <c r="H303" i="15"/>
  <c r="J303" i="15" s="1"/>
  <c r="H402" i="15"/>
  <c r="J402" i="15" s="1"/>
  <c r="H233" i="15"/>
  <c r="J233" i="15" s="1"/>
  <c r="H677" i="15"/>
  <c r="H806" i="15"/>
  <c r="N806" i="15"/>
  <c r="I806" i="15" s="1"/>
  <c r="H694" i="15"/>
  <c r="N694" i="15"/>
  <c r="I694" i="15" s="1"/>
  <c r="J694" i="15"/>
  <c r="H885" i="15"/>
  <c r="H587" i="15"/>
  <c r="H408" i="15"/>
  <c r="J408" i="15" s="1"/>
  <c r="H639" i="15"/>
  <c r="J639" i="15"/>
  <c r="H302" i="15"/>
  <c r="N302" i="15" s="1"/>
  <c r="H739" i="15"/>
  <c r="J739" i="15"/>
  <c r="H904" i="15"/>
  <c r="H470" i="15"/>
  <c r="J470" i="15" s="1"/>
  <c r="H818" i="15"/>
  <c r="J818" i="15" s="1"/>
  <c r="H666" i="15"/>
  <c r="J666" i="15" s="1"/>
  <c r="H449" i="15"/>
  <c r="H510" i="15"/>
  <c r="H712" i="15"/>
  <c r="H793" i="15"/>
  <c r="H128" i="15"/>
  <c r="J128" i="15"/>
  <c r="H232" i="15"/>
  <c r="H561" i="15"/>
  <c r="H317" i="15"/>
  <c r="N317" i="15"/>
  <c r="I317" i="15" s="1"/>
  <c r="J317" i="15" s="1"/>
  <c r="H208" i="15"/>
  <c r="H405" i="15"/>
  <c r="J405" i="15" s="1"/>
  <c r="H213" i="15"/>
  <c r="J213" i="15"/>
  <c r="H426" i="15"/>
  <c r="N426" i="15" s="1"/>
  <c r="I426" i="15"/>
  <c r="H616" i="15"/>
  <c r="H823" i="15"/>
  <c r="N823" i="15" s="1"/>
  <c r="I823" i="15"/>
  <c r="J823" i="15" s="1"/>
  <c r="H318" i="15"/>
  <c r="H829" i="15"/>
  <c r="H928" i="15"/>
  <c r="J928" i="15" s="1"/>
  <c r="H635" i="15"/>
  <c r="N635" i="15" s="1"/>
  <c r="I635" i="15" s="1"/>
  <c r="J635" i="15"/>
  <c r="H100" i="15"/>
  <c r="J100" i="15" s="1"/>
  <c r="H938" i="15"/>
  <c r="J938" i="15" s="1"/>
  <c r="H49" i="15"/>
  <c r="N49" i="15" s="1"/>
  <c r="I49" i="15" s="1"/>
  <c r="J49" i="15" s="1"/>
  <c r="H479" i="15"/>
  <c r="J479" i="15" s="1"/>
  <c r="H333" i="15"/>
  <c r="J333" i="15" s="1"/>
  <c r="H723" i="15"/>
  <c r="J723" i="15" s="1"/>
  <c r="H107" i="15"/>
  <c r="N107" i="15" s="1"/>
  <c r="H498" i="15"/>
  <c r="N498" i="15"/>
  <c r="I498" i="15" s="1"/>
  <c r="H91" i="15"/>
  <c r="Q91" i="15" s="1"/>
  <c r="Q1019" i="15"/>
  <c r="H897" i="15"/>
  <c r="N897" i="15"/>
  <c r="I897" i="15" s="1"/>
  <c r="J897" i="15" s="1"/>
  <c r="H51" i="15"/>
  <c r="N51" i="15" s="1"/>
  <c r="H688" i="15"/>
  <c r="J688" i="15" s="1"/>
  <c r="H358" i="15"/>
  <c r="J358" i="15"/>
  <c r="H241" i="15"/>
  <c r="J241" i="15" s="1"/>
  <c r="H394" i="15"/>
  <c r="J394" i="15"/>
  <c r="H878" i="15"/>
  <c r="J878" i="15"/>
  <c r="H732" i="15"/>
  <c r="H603" i="15"/>
  <c r="J603" i="15" s="1"/>
  <c r="H461" i="15"/>
  <c r="H535" i="15"/>
  <c r="H185" i="15"/>
  <c r="N185" i="15" s="1"/>
  <c r="I185" i="15" s="1"/>
  <c r="H629" i="15"/>
  <c r="J629" i="15"/>
  <c r="H163" i="15"/>
  <c r="J163" i="15" s="1"/>
  <c r="H671" i="15"/>
  <c r="H413" i="15"/>
  <c r="H638" i="15"/>
  <c r="J638" i="15" s="1"/>
  <c r="H221" i="15"/>
  <c r="H334" i="15"/>
  <c r="J334" i="15" s="1"/>
  <c r="H278" i="15"/>
  <c r="J278" i="15" s="1"/>
  <c r="H460" i="15"/>
  <c r="J460" i="15" s="1"/>
  <c r="H219" i="15"/>
  <c r="H192" i="15"/>
  <c r="J192" i="15"/>
  <c r="H59" i="15"/>
  <c r="N59" i="15" s="1"/>
  <c r="H765" i="15"/>
  <c r="J765" i="15" s="1"/>
  <c r="H37" i="15"/>
  <c r="H557" i="15"/>
  <c r="J557" i="15"/>
  <c r="H63" i="15"/>
  <c r="H560" i="15"/>
  <c r="H154" i="15"/>
  <c r="N154" i="15" s="1"/>
  <c r="I154" i="15" s="1"/>
  <c r="H548" i="15"/>
  <c r="N548" i="15" s="1"/>
  <c r="I548" i="15" s="1"/>
  <c r="H360" i="15"/>
  <c r="H617" i="15"/>
  <c r="J617" i="15" s="1"/>
  <c r="H789" i="15"/>
  <c r="J789" i="15" s="1"/>
  <c r="H189" i="15"/>
  <c r="H129" i="15"/>
  <c r="H876" i="15"/>
  <c r="N876" i="15" s="1"/>
  <c r="I876" i="15"/>
  <c r="J876" i="15" s="1"/>
  <c r="H833" i="15"/>
  <c r="H869" i="15"/>
  <c r="J869" i="15" s="1"/>
  <c r="H658" i="15"/>
  <c r="N658" i="15"/>
  <c r="I658" i="15" s="1"/>
  <c r="H443" i="15"/>
  <c r="N443" i="15"/>
  <c r="I443" i="15" s="1"/>
  <c r="J443" i="15" s="1"/>
  <c r="H27" i="15"/>
  <c r="J27" i="15" s="1"/>
  <c r="H58" i="15"/>
  <c r="H890" i="15"/>
  <c r="J890" i="15" s="1"/>
  <c r="H447" i="15"/>
  <c r="H538" i="15"/>
  <c r="N538" i="15"/>
  <c r="H738" i="15"/>
  <c r="N738" i="15"/>
  <c r="I738" i="15" s="1"/>
  <c r="H700" i="15"/>
  <c r="J700" i="15" s="1"/>
  <c r="H626" i="15"/>
  <c r="H209" i="15"/>
  <c r="J209" i="15" s="1"/>
  <c r="H563" i="15"/>
  <c r="J563" i="15"/>
  <c r="H919" i="15"/>
  <c r="H168" i="15"/>
  <c r="H258" i="15"/>
  <c r="J258" i="15"/>
  <c r="H835" i="15"/>
  <c r="N835" i="15" s="1"/>
  <c r="I835" i="15"/>
  <c r="H115" i="15"/>
  <c r="H66" i="15"/>
  <c r="H144" i="15"/>
  <c r="J144" i="15"/>
  <c r="H254" i="15"/>
  <c r="J254" i="15" s="1"/>
  <c r="H589" i="15"/>
  <c r="J589" i="15" s="1"/>
  <c r="H300" i="15"/>
  <c r="H780" i="15"/>
  <c r="H453" i="15"/>
  <c r="J453" i="15"/>
  <c r="H753" i="15"/>
  <c r="N753" i="15" s="1"/>
  <c r="I753" i="15" s="1"/>
  <c r="H936" i="15"/>
  <c r="J936" i="15" s="1"/>
  <c r="H400" i="15"/>
  <c r="H457" i="15"/>
  <c r="N457" i="15" s="1"/>
  <c r="H609" i="15"/>
  <c r="J609" i="15" s="1"/>
  <c r="H698" i="15"/>
  <c r="N698" i="15"/>
  <c r="I698" i="15"/>
  <c r="H515" i="15"/>
  <c r="H766" i="15"/>
  <c r="H915" i="15"/>
  <c r="J915" i="15" s="1"/>
  <c r="H136" i="15"/>
  <c r="J136" i="15" s="1"/>
  <c r="H455" i="15"/>
  <c r="J455" i="15" s="1"/>
  <c r="H656" i="15"/>
  <c r="N656" i="15" s="1"/>
  <c r="I656" i="15"/>
  <c r="H668" i="15"/>
  <c r="J668" i="15" s="1"/>
  <c r="H173" i="15"/>
  <c r="J173" i="15" s="1"/>
  <c r="H114" i="15"/>
  <c r="J114" i="15" s="1"/>
  <c r="H940" i="15"/>
  <c r="H837" i="15"/>
  <c r="J837" i="15" s="1"/>
  <c r="H552" i="15"/>
  <c r="H467" i="15"/>
  <c r="H728" i="15"/>
  <c r="N728" i="15" s="1"/>
  <c r="I728" i="15" s="1"/>
  <c r="J728" i="15" s="1"/>
  <c r="H205" i="15"/>
  <c r="H522" i="15"/>
  <c r="J522" i="15"/>
  <c r="H924" i="15"/>
  <c r="J924" i="15"/>
  <c r="H537" i="15"/>
  <c r="H600" i="15"/>
  <c r="J600" i="15"/>
  <c r="H193" i="15"/>
  <c r="H499" i="15"/>
  <c r="N499" i="15" s="1"/>
  <c r="I499" i="15" s="1"/>
  <c r="J499" i="15" s="1"/>
  <c r="H22" i="15"/>
  <c r="N22" i="15"/>
  <c r="H768" i="15"/>
  <c r="H256" i="15"/>
  <c r="J256" i="15" s="1"/>
  <c r="H401" i="15"/>
  <c r="N401" i="15" s="1"/>
  <c r="H854" i="15"/>
  <c r="J854" i="15" s="1"/>
  <c r="H328" i="15"/>
  <c r="J328" i="15" s="1"/>
  <c r="H727" i="15"/>
  <c r="J727" i="15"/>
  <c r="H865" i="15"/>
  <c r="N865" i="15" s="1"/>
  <c r="I865" i="15" s="1"/>
  <c r="H941" i="15"/>
  <c r="H742" i="15"/>
  <c r="J742" i="15"/>
  <c r="H471" i="15"/>
  <c r="H542" i="15"/>
  <c r="J542" i="15" s="1"/>
  <c r="H145" i="15"/>
  <c r="N145" i="15" s="1"/>
  <c r="I145" i="15"/>
  <c r="H273" i="15"/>
  <c r="J273" i="15" s="1"/>
  <c r="H687" i="15"/>
  <c r="N687" i="15"/>
  <c r="I687" i="15" s="1"/>
  <c r="J687" i="15" s="1"/>
  <c r="H702" i="15"/>
  <c r="J702" i="15"/>
  <c r="H812" i="15"/>
  <c r="H289" i="15"/>
  <c r="J289" i="15"/>
  <c r="H749" i="15"/>
  <c r="N749" i="15" s="1"/>
  <c r="H339" i="15"/>
  <c r="J339" i="15" s="1"/>
  <c r="H606" i="15"/>
  <c r="J606" i="15"/>
  <c r="H355" i="15"/>
  <c r="H788" i="15"/>
  <c r="J788" i="15" s="1"/>
  <c r="H743" i="15"/>
  <c r="J743" i="15"/>
  <c r="H372" i="15"/>
  <c r="N372" i="15"/>
  <c r="I372" i="15" s="1"/>
  <c r="H86" i="15"/>
  <c r="J86" i="15" s="1"/>
  <c r="H137" i="15"/>
  <c r="Q137" i="15" s="1"/>
  <c r="Q990" i="15" s="1"/>
  <c r="H594" i="15"/>
  <c r="N594" i="15"/>
  <c r="I594" i="15" s="1"/>
  <c r="J594" i="15" s="1"/>
  <c r="H814" i="15"/>
  <c r="J814" i="15" s="1"/>
  <c r="H593" i="15"/>
  <c r="J593" i="15" s="1"/>
  <c r="H24" i="15"/>
  <c r="J24" i="15" s="1"/>
  <c r="H783" i="15"/>
  <c r="H855" i="15"/>
  <c r="H375" i="15"/>
  <c r="N375" i="15" s="1"/>
  <c r="H725" i="15"/>
  <c r="H286" i="15"/>
  <c r="J286" i="15" s="1"/>
  <c r="H149" i="15"/>
  <c r="J149" i="15" s="1"/>
  <c r="H512" i="15"/>
  <c r="N512" i="15" s="1"/>
  <c r="I512" i="15"/>
  <c r="J512" i="15"/>
  <c r="H220" i="15"/>
  <c r="J220" i="15" s="1"/>
  <c r="H916" i="15"/>
  <c r="J916" i="15" s="1"/>
  <c r="H684" i="15"/>
  <c r="N684" i="15"/>
  <c r="I684" i="15" s="1"/>
  <c r="H777" i="15"/>
  <c r="J777" i="15" s="1"/>
  <c r="H509" i="15"/>
  <c r="N509" i="15" s="1"/>
  <c r="H724" i="15"/>
  <c r="H452" i="15"/>
  <c r="N452" i="15" s="1"/>
  <c r="I452" i="15"/>
  <c r="J452" i="15"/>
  <c r="H504" i="15"/>
  <c r="H647" i="15"/>
  <c r="J647" i="15" s="1"/>
  <c r="N647" i="15"/>
  <c r="I647" i="15" s="1"/>
  <c r="H121" i="15"/>
  <c r="N121" i="15" s="1"/>
  <c r="I121" i="15" s="1"/>
  <c r="H643" i="15"/>
  <c r="J643" i="15"/>
  <c r="H676" i="15"/>
  <c r="J676" i="15"/>
  <c r="H178" i="15"/>
  <c r="N178" i="15" s="1"/>
  <c r="H497" i="15"/>
  <c r="J497" i="15"/>
  <c r="H133" i="15"/>
  <c r="J133" i="15" s="1"/>
  <c r="H746" i="15"/>
  <c r="J746" i="15" s="1"/>
  <c r="H811" i="15"/>
  <c r="J811" i="15" s="1"/>
  <c r="H391" i="15"/>
  <c r="J391" i="15" s="1"/>
  <c r="H747" i="15"/>
  <c r="J747" i="15"/>
  <c r="H573" i="15"/>
  <c r="J573" i="15"/>
  <c r="H198" i="15"/>
  <c r="J198" i="15" s="1"/>
  <c r="H648" i="15"/>
  <c r="J648" i="15" s="1"/>
  <c r="H77" i="15"/>
  <c r="J77" i="15" s="1"/>
  <c r="H483" i="15"/>
  <c r="H255" i="15"/>
  <c r="J255" i="15"/>
  <c r="H191" i="15"/>
  <c r="N191" i="15" s="1"/>
  <c r="I191" i="15" s="1"/>
  <c r="H291" i="15"/>
  <c r="J291" i="15"/>
  <c r="H104" i="15"/>
  <c r="N104" i="15"/>
  <c r="I104" i="15"/>
  <c r="H665" i="15"/>
  <c r="J665" i="15" s="1"/>
  <c r="H143" i="15"/>
  <c r="H726" i="15"/>
  <c r="J726" i="15"/>
  <c r="H528" i="15"/>
  <c r="J528" i="15"/>
  <c r="H206" i="15"/>
  <c r="H260" i="15"/>
  <c r="J260" i="15"/>
  <c r="H135" i="15"/>
  <c r="H253" i="15"/>
  <c r="N253" i="15" s="1"/>
  <c r="I253" i="15"/>
  <c r="H207" i="15"/>
  <c r="J207" i="15" s="1"/>
  <c r="H281" i="15"/>
  <c r="J281" i="15" s="1"/>
  <c r="H195" i="15"/>
  <c r="J195" i="15"/>
  <c r="H89" i="15"/>
  <c r="H152" i="15"/>
  <c r="J152" i="15" s="1"/>
  <c r="H816" i="15"/>
  <c r="J816" i="15"/>
  <c r="H229" i="15"/>
  <c r="N229" i="15" s="1"/>
  <c r="I229" i="15"/>
  <c r="J229" i="15"/>
  <c r="H591" i="15"/>
  <c r="H519" i="15"/>
  <c r="H799" i="15"/>
  <c r="J799" i="15" s="1"/>
  <c r="H853" i="15"/>
  <c r="H551" i="15"/>
  <c r="H156" i="15"/>
  <c r="N156" i="15"/>
  <c r="I156" i="15" s="1"/>
  <c r="J156" i="15"/>
  <c r="H531" i="15"/>
  <c r="H520" i="15"/>
  <c r="N520" i="15"/>
  <c r="I520" i="15" s="1"/>
  <c r="H526" i="15"/>
  <c r="J526" i="15"/>
  <c r="H481" i="15"/>
  <c r="N481" i="15"/>
  <c r="H245" i="15"/>
  <c r="J245" i="15" s="1"/>
  <c r="H444" i="15"/>
  <c r="N444" i="15"/>
  <c r="N1041" i="15" s="1"/>
  <c r="I444" i="15"/>
  <c r="H297" i="15"/>
  <c r="J297" i="15" s="1"/>
  <c r="H25" i="15"/>
  <c r="J25" i="15" s="1"/>
  <c r="H74" i="15"/>
  <c r="J74" i="15" s="1"/>
  <c r="H348" i="15"/>
  <c r="H578" i="15"/>
  <c r="H681" i="15"/>
  <c r="J681" i="15"/>
  <c r="H838" i="15"/>
  <c r="J838" i="15" s="1"/>
  <c r="H785" i="15"/>
  <c r="J785" i="15" s="1"/>
  <c r="H521" i="15"/>
  <c r="H166" i="15"/>
  <c r="N166" i="15" s="1"/>
  <c r="I166" i="15" s="1"/>
  <c r="J166" i="15" s="1"/>
  <c r="H306" i="15"/>
  <c r="H935" i="15"/>
  <c r="J935" i="15"/>
  <c r="H642" i="15"/>
  <c r="N642" i="15" s="1"/>
  <c r="I642" i="15"/>
  <c r="J642" i="15"/>
  <c r="H345" i="15"/>
  <c r="H261" i="15"/>
  <c r="J261" i="15"/>
  <c r="H411" i="15"/>
  <c r="J411" i="15"/>
  <c r="H489" i="15"/>
  <c r="N489" i="15" s="1"/>
  <c r="I489" i="15"/>
  <c r="J489" i="15" s="1"/>
  <c r="H843" i="15"/>
  <c r="N843" i="15"/>
  <c r="I843" i="15" s="1"/>
  <c r="H633" i="15"/>
  <c r="J633" i="15"/>
  <c r="H898" i="15"/>
  <c r="J898" i="15" s="1"/>
  <c r="N898" i="15"/>
  <c r="I898" i="15"/>
  <c r="H511" i="15"/>
  <c r="J511" i="15" s="1"/>
  <c r="H252" i="15"/>
  <c r="J252" i="15" s="1"/>
  <c r="H167" i="15"/>
  <c r="J167" i="15" s="1"/>
  <c r="H116" i="15"/>
  <c r="H496" i="15"/>
  <c r="N496" i="15"/>
  <c r="I496" i="15" s="1"/>
  <c r="J496" i="15" s="1"/>
  <c r="H257" i="15"/>
  <c r="J257" i="15" s="1"/>
  <c r="H572" i="15"/>
  <c r="H604" i="15"/>
  <c r="N604" i="15"/>
  <c r="H187" i="15"/>
  <c r="Q187" i="15" s="1"/>
  <c r="Q1043" i="15" s="1"/>
  <c r="H653" i="15"/>
  <c r="H442" i="15"/>
  <c r="H871" i="15"/>
  <c r="H312" i="15"/>
  <c r="J312" i="15" s="1"/>
  <c r="H929" i="15"/>
  <c r="Q929" i="15" s="1"/>
  <c r="Q993" i="15" s="1"/>
  <c r="H767" i="15"/>
  <c r="H757" i="15"/>
  <c r="J757" i="15"/>
  <c r="H819" i="15"/>
  <c r="J819" i="15"/>
  <c r="H83" i="15"/>
  <c r="H462" i="15"/>
  <c r="H202" i="15"/>
  <c r="H659" i="15"/>
  <c r="J659" i="15"/>
  <c r="H625" i="15"/>
  <c r="J625" i="15" s="1"/>
  <c r="H361" i="15"/>
  <c r="H268" i="15"/>
  <c r="J268" i="15" s="1"/>
  <c r="H530" i="15"/>
  <c r="H199" i="15"/>
  <c r="J199" i="15" s="1"/>
  <c r="H801" i="15"/>
  <c r="J801" i="15" s="1"/>
  <c r="H933" i="15"/>
  <c r="N933" i="15" s="1"/>
  <c r="I933" i="15" s="1"/>
  <c r="H57" i="15"/>
  <c r="N57" i="15" s="1"/>
  <c r="I57" i="15"/>
  <c r="H119" i="15"/>
  <c r="J119" i="15"/>
  <c r="H69" i="15"/>
  <c r="N69" i="15" s="1"/>
  <c r="I69" i="15" s="1"/>
  <c r="H490" i="15"/>
  <c r="N490" i="15" s="1"/>
  <c r="I490" i="15" s="1"/>
  <c r="H630" i="15"/>
  <c r="H564" i="15"/>
  <c r="H536" i="15"/>
  <c r="N536" i="15" s="1"/>
  <c r="I536" i="15" s="1"/>
  <c r="H598" i="15"/>
  <c r="J598" i="15" s="1"/>
  <c r="H269" i="15"/>
  <c r="J269" i="15"/>
  <c r="H894" i="15"/>
  <c r="J894" i="15"/>
  <c r="H250" i="15"/>
  <c r="N250" i="15"/>
  <c r="I250" i="15" s="1"/>
  <c r="H353" i="15"/>
  <c r="J353" i="15" s="1"/>
  <c r="H387" i="15"/>
  <c r="H181" i="15"/>
  <c r="J181" i="15" s="1"/>
  <c r="H771" i="15"/>
  <c r="H123" i="15"/>
  <c r="H432" i="15"/>
  <c r="J432" i="15"/>
  <c r="H340" i="15"/>
  <c r="J340" i="15" s="1"/>
  <c r="H884" i="15"/>
  <c r="H159" i="15"/>
  <c r="H588" i="15"/>
  <c r="J588" i="15" s="1"/>
  <c r="H808" i="15"/>
  <c r="J808" i="15"/>
  <c r="H660" i="15"/>
  <c r="N660" i="15"/>
  <c r="I660" i="15" s="1"/>
  <c r="H951" i="15"/>
  <c r="N951" i="15" s="1"/>
  <c r="H662" i="15"/>
  <c r="N662" i="15" s="1"/>
  <c r="I662" i="15" s="1"/>
  <c r="J662" i="15" s="1"/>
  <c r="H614" i="15"/>
  <c r="J614" i="15" s="1"/>
  <c r="H263" i="15"/>
  <c r="H944" i="15"/>
  <c r="N944" i="15"/>
  <c r="I944" i="15" s="1"/>
  <c r="J944" i="15" s="1"/>
  <c r="H579" i="15"/>
  <c r="J579" i="15" s="1"/>
  <c r="H950" i="15"/>
  <c r="J950" i="15"/>
  <c r="H880" i="15"/>
  <c r="J880" i="15"/>
  <c r="H602" i="15"/>
  <c r="J602" i="15" s="1"/>
  <c r="N602" i="15"/>
  <c r="I602" i="15"/>
  <c r="H118" i="15"/>
  <c r="J118" i="15"/>
  <c r="H877" i="15"/>
  <c r="N877" i="15" s="1"/>
  <c r="I877" i="15" s="1"/>
  <c r="H56" i="15"/>
  <c r="J56" i="15"/>
  <c r="H148" i="15"/>
  <c r="H650" i="15"/>
  <c r="J650" i="15" s="1"/>
  <c r="H186" i="15"/>
  <c r="J186" i="15"/>
  <c r="H85" i="15"/>
  <c r="J85" i="15"/>
  <c r="H454" i="15"/>
  <c r="J454" i="15" s="1"/>
  <c r="H868" i="15"/>
  <c r="J868" i="15" s="1"/>
  <c r="H717" i="15"/>
  <c r="H830" i="15"/>
  <c r="J830" i="15" s="1"/>
  <c r="H327" i="15"/>
  <c r="N327" i="15" s="1"/>
  <c r="I327" i="15" s="1"/>
  <c r="J327" i="15" s="1"/>
  <c r="H371" i="15"/>
  <c r="H513" i="15"/>
  <c r="H720" i="15"/>
  <c r="J720" i="15"/>
  <c r="H214" i="15"/>
  <c r="H850" i="15"/>
  <c r="J850" i="15"/>
  <c r="H775" i="15"/>
  <c r="N775" i="15"/>
  <c r="I775" i="15"/>
  <c r="H734" i="15"/>
  <c r="J734" i="15" s="1"/>
  <c r="H901" i="15"/>
  <c r="J901" i="15"/>
  <c r="H131" i="15"/>
  <c r="J131" i="15"/>
  <c r="H731" i="15"/>
  <c r="N731" i="15" s="1"/>
  <c r="I731" i="15" s="1"/>
  <c r="H28" i="15"/>
  <c r="J28" i="15"/>
  <c r="H249" i="15"/>
  <c r="N249" i="15" s="1"/>
  <c r="H903" i="15"/>
  <c r="N903" i="15" s="1"/>
  <c r="I903" i="15" s="1"/>
  <c r="J903" i="15" s="1"/>
  <c r="H451" i="15"/>
  <c r="H50" i="15"/>
  <c r="N50" i="15"/>
  <c r="I50" i="15"/>
  <c r="H316" i="15"/>
  <c r="J316" i="15"/>
  <c r="H718" i="15"/>
  <c r="J718" i="15"/>
  <c r="H596" i="15"/>
  <c r="J596" i="15" s="1"/>
  <c r="H423" i="15"/>
  <c r="J423" i="15" s="1"/>
  <c r="H103" i="15"/>
  <c r="H466" i="15"/>
  <c r="N466" i="15" s="1"/>
  <c r="I466" i="15" s="1"/>
  <c r="J466" i="15" s="1"/>
  <c r="H778" i="15"/>
  <c r="J778" i="15"/>
  <c r="H438" i="15"/>
  <c r="H655" i="15"/>
  <c r="H217" i="15"/>
  <c r="J217" i="15"/>
  <c r="H706" i="15"/>
  <c r="J706" i="15"/>
  <c r="H832" i="15"/>
  <c r="J832" i="15" s="1"/>
  <c r="H716" i="15"/>
  <c r="J716" i="15" s="1"/>
  <c r="H733" i="15"/>
  <c r="H562" i="15"/>
  <c r="H298" i="15"/>
  <c r="H619" i="15"/>
  <c r="J619" i="15" s="1"/>
  <c r="H500" i="15"/>
  <c r="J500" i="15" s="1"/>
  <c r="H611" i="15"/>
  <c r="J611" i="15" s="1"/>
  <c r="H826" i="15"/>
  <c r="H150" i="15"/>
  <c r="N150" i="15"/>
  <c r="I150" i="15" s="1"/>
  <c r="J150" i="15" s="1"/>
  <c r="H381" i="15"/>
  <c r="N381" i="15" s="1"/>
  <c r="I381" i="15" s="1"/>
  <c r="J381" i="15" s="1"/>
  <c r="H774" i="15"/>
  <c r="H634" i="15"/>
  <c r="H87" i="15"/>
  <c r="N87" i="15" s="1"/>
  <c r="H172" i="15"/>
  <c r="N172" i="15" s="1"/>
  <c r="I172" i="15" s="1"/>
  <c r="H92" i="15"/>
  <c r="H813" i="15"/>
  <c r="H161" i="15"/>
  <c r="J161" i="15" s="1"/>
  <c r="H342" i="15"/>
  <c r="H845" i="15"/>
  <c r="J845" i="15"/>
  <c r="H292" i="15"/>
  <c r="J292" i="15" s="1"/>
  <c r="H545" i="15"/>
  <c r="H305" i="15"/>
  <c r="J305" i="15"/>
  <c r="H556" i="15"/>
  <c r="J556" i="15"/>
  <c r="H174" i="15"/>
  <c r="H346" i="15"/>
  <c r="H758" i="15"/>
  <c r="H595" i="15"/>
  <c r="J595" i="15"/>
  <c r="H597" i="15"/>
  <c r="J597" i="15" s="1"/>
  <c r="H434" i="15"/>
  <c r="J434" i="15" s="1"/>
  <c r="H170" i="15"/>
  <c r="J170" i="15" s="1"/>
  <c r="H367" i="15"/>
  <c r="H321" i="15"/>
  <c r="J321" i="15" s="1"/>
  <c r="H906" i="15"/>
  <c r="Q906" i="15" s="1"/>
  <c r="Q978" i="15" s="1"/>
  <c r="H357" i="15"/>
  <c r="J357" i="15"/>
  <c r="H514" i="15"/>
  <c r="N514" i="15" s="1"/>
  <c r="H71" i="15"/>
  <c r="J71" i="15" s="1"/>
  <c r="H558" i="15"/>
  <c r="J558" i="15" s="1"/>
  <c r="H293" i="15"/>
  <c r="N293" i="15" s="1"/>
  <c r="I293" i="15" s="1"/>
  <c r="J293" i="15" s="1"/>
  <c r="H314" i="15"/>
  <c r="H151" i="15"/>
  <c r="N151" i="15" s="1"/>
  <c r="I151" i="15"/>
  <c r="H308" i="15"/>
  <c r="J308" i="15"/>
  <c r="H930" i="15"/>
  <c r="H852" i="15"/>
  <c r="J852" i="15"/>
  <c r="H690" i="15"/>
  <c r="N690" i="15"/>
  <c r="I690" i="15" s="1"/>
  <c r="J690" i="15" s="1"/>
  <c r="H296" i="15"/>
  <c r="H55" i="15"/>
  <c r="J55" i="15"/>
  <c r="H415" i="15"/>
  <c r="H338" i="15"/>
  <c r="N338" i="15" s="1"/>
  <c r="I338" i="15" s="1"/>
  <c r="H836" i="15"/>
  <c r="H709" i="15"/>
  <c r="H68" i="15"/>
  <c r="H675" i="15"/>
  <c r="J675" i="15"/>
  <c r="H895" i="15"/>
  <c r="N895" i="15" s="1"/>
  <c r="I895" i="15" s="1"/>
  <c r="J895" i="15" s="1"/>
  <c r="H127" i="15"/>
  <c r="J127" i="15"/>
  <c r="H744" i="15"/>
  <c r="H113" i="15"/>
  <c r="H364" i="15"/>
  <c r="H794" i="15"/>
  <c r="J794" i="15"/>
  <c r="H169" i="15"/>
  <c r="J169" i="15"/>
  <c r="H463" i="15"/>
  <c r="H403" i="15"/>
  <c r="J403" i="15"/>
  <c r="H369" i="15"/>
  <c r="N369" i="15"/>
  <c r="I369" i="15"/>
  <c r="H654" i="15"/>
  <c r="N654" i="15"/>
  <c r="I654" i="15" s="1"/>
  <c r="H859" i="15"/>
  <c r="H486" i="15"/>
  <c r="H88" i="15"/>
  <c r="H412" i="15"/>
  <c r="J412" i="15"/>
  <c r="H934" i="15"/>
  <c r="J934" i="15" s="1"/>
  <c r="H539" i="15"/>
  <c r="J539" i="15"/>
  <c r="H701" i="15"/>
  <c r="H817" i="15"/>
  <c r="H798" i="15"/>
  <c r="H146" i="15"/>
  <c r="J146" i="15"/>
  <c r="H210" i="15"/>
  <c r="N210" i="15" s="1"/>
  <c r="N988" i="15" s="1"/>
  <c r="H94" i="15"/>
  <c r="Q94" i="15" s="1"/>
  <c r="H847" i="15"/>
  <c r="J847" i="15" s="1"/>
  <c r="H755" i="15"/>
  <c r="J755" i="15" s="1"/>
  <c r="H20" i="15"/>
  <c r="N20" i="15"/>
  <c r="H667" i="15"/>
  <c r="J667" i="15" s="1"/>
  <c r="H949" i="15"/>
  <c r="N949" i="15" s="1"/>
  <c r="H628" i="15"/>
  <c r="J628" i="15"/>
  <c r="H711" i="15"/>
  <c r="J711" i="15" s="1"/>
  <c r="H225" i="15"/>
  <c r="H32" i="15"/>
  <c r="J32" i="15"/>
  <c r="H810" i="15"/>
  <c r="J810" i="15" s="1"/>
  <c r="H922" i="15"/>
  <c r="H505" i="15"/>
  <c r="H157" i="15"/>
  <c r="N157" i="15" s="1"/>
  <c r="I157" i="15" s="1"/>
  <c r="J157" i="15" s="1"/>
  <c r="H848" i="15"/>
  <c r="H379" i="15"/>
  <c r="N379" i="15" s="1"/>
  <c r="I379" i="15"/>
  <c r="H469" i="15"/>
  <c r="N469" i="15"/>
  <c r="I469" i="15"/>
  <c r="H502" i="15"/>
  <c r="N502" i="15" s="1"/>
  <c r="I502" i="15" s="1"/>
  <c r="J502" i="15" s="1"/>
  <c r="H184" i="15"/>
  <c r="J184" i="15" s="1"/>
  <c r="H679" i="15"/>
  <c r="N679" i="15"/>
  <c r="I679" i="15"/>
  <c r="J679" i="15" s="1"/>
  <c r="H574" i="15"/>
  <c r="N574" i="15" s="1"/>
  <c r="I574" i="15" s="1"/>
  <c r="H809" i="15"/>
  <c r="H891" i="15"/>
  <c r="H99" i="15"/>
  <c r="J99" i="15" s="1"/>
  <c r="H586" i="15"/>
  <c r="J586" i="15"/>
  <c r="H15" i="15"/>
  <c r="H797" i="15"/>
  <c r="H23" i="15"/>
  <c r="N23" i="15" s="1"/>
  <c r="D61" i="15"/>
  <c r="D44" i="15"/>
  <c r="D97" i="15"/>
  <c r="D27" i="15"/>
  <c r="D24" i="15"/>
  <c r="D41" i="15"/>
  <c r="D32" i="15"/>
  <c r="D83" i="15"/>
  <c r="D21" i="15"/>
  <c r="D26" i="15"/>
  <c r="D30" i="15"/>
  <c r="D15" i="15"/>
  <c r="D85" i="15"/>
  <c r="D56" i="15"/>
  <c r="D53" i="15"/>
  <c r="D57" i="15"/>
  <c r="D89" i="15"/>
  <c r="D36" i="15"/>
  <c r="D35" i="15"/>
  <c r="D43" i="15"/>
  <c r="D45" i="15"/>
  <c r="D33" i="15"/>
  <c r="D31" i="15"/>
  <c r="D46" i="15"/>
  <c r="D37" i="15"/>
  <c r="D73" i="15"/>
  <c r="D42" i="15"/>
  <c r="D10" i="15"/>
  <c r="D40" i="15"/>
  <c r="D60" i="15"/>
  <c r="D105" i="15"/>
  <c r="D94" i="15"/>
  <c r="D16" i="15"/>
  <c r="D68" i="15"/>
  <c r="D75" i="15"/>
  <c r="D23" i="15"/>
  <c r="D9" i="15"/>
  <c r="D93" i="15"/>
  <c r="D18" i="15"/>
  <c r="D66" i="15"/>
  <c r="D95" i="15"/>
  <c r="D86" i="15"/>
  <c r="D69" i="15"/>
  <c r="D71" i="15"/>
  <c r="D11" i="15"/>
  <c r="D34" i="15"/>
  <c r="D101" i="15"/>
  <c r="D51" i="15"/>
  <c r="D90" i="15"/>
  <c r="D76" i="15"/>
  <c r="D65" i="15"/>
  <c r="D17" i="15"/>
  <c r="D88" i="15"/>
  <c r="D49" i="15"/>
  <c r="D8" i="15"/>
  <c r="D38" i="15"/>
  <c r="D72" i="15"/>
  <c r="D87" i="15"/>
  <c r="D102" i="15"/>
  <c r="D20" i="15"/>
  <c r="D103" i="15"/>
  <c r="D98" i="15"/>
  <c r="D92" i="15"/>
  <c r="D70" i="15"/>
  <c r="D52" i="15"/>
  <c r="D50" i="15"/>
  <c r="D19" i="15"/>
  <c r="D80" i="15"/>
  <c r="D67" i="15"/>
  <c r="D74" i="15"/>
  <c r="D47" i="15"/>
  <c r="D99" i="15"/>
  <c r="D13" i="15"/>
  <c r="D96" i="15"/>
  <c r="D48" i="15"/>
  <c r="D82" i="15"/>
  <c r="D12" i="15"/>
  <c r="H941" i="17"/>
  <c r="J941" i="17" s="1"/>
  <c r="H896" i="17"/>
  <c r="H813" i="17"/>
  <c r="H50" i="17"/>
  <c r="H910" i="17"/>
  <c r="H725" i="18"/>
  <c r="I17" i="18"/>
  <c r="D59" i="9"/>
  <c r="D88" i="9"/>
  <c r="D21" i="9"/>
  <c r="D26" i="9"/>
  <c r="D72" i="9"/>
  <c r="D74" i="9"/>
  <c r="D44" i="9"/>
  <c r="D65" i="9"/>
  <c r="D53" i="9"/>
  <c r="D70" i="9"/>
  <c r="D101" i="9"/>
  <c r="D32" i="9"/>
  <c r="D27" i="9"/>
  <c r="J866" i="11"/>
  <c r="J916" i="21"/>
  <c r="J667" i="9"/>
  <c r="H649" i="12"/>
  <c r="J649" i="12" s="1"/>
  <c r="H463" i="12"/>
  <c r="J463" i="12" s="1"/>
  <c r="H410" i="12"/>
  <c r="J410" i="12" s="1"/>
  <c r="H38" i="12"/>
  <c r="J38" i="12"/>
  <c r="H238" i="12"/>
  <c r="H527" i="12"/>
  <c r="J527" i="12" s="1"/>
  <c r="H259" i="12"/>
  <c r="H785" i="12"/>
  <c r="J785" i="12" s="1"/>
  <c r="H719" i="12"/>
  <c r="N719" i="12" s="1"/>
  <c r="I719" i="12" s="1"/>
  <c r="H657" i="12"/>
  <c r="J657" i="12"/>
  <c r="H574" i="12"/>
  <c r="H456" i="12"/>
  <c r="J456" i="12" s="1"/>
  <c r="H764" i="12"/>
  <c r="H848" i="12"/>
  <c r="H707" i="12"/>
  <c r="N707" i="12"/>
  <c r="I707" i="12" s="1"/>
  <c r="J707" i="12" s="1"/>
  <c r="H150" i="12"/>
  <c r="N150" i="12" s="1"/>
  <c r="I150" i="12" s="1"/>
  <c r="J150" i="12"/>
  <c r="H903" i="12"/>
  <c r="J903" i="12" s="1"/>
  <c r="N903" i="12"/>
  <c r="I903" i="12" s="1"/>
  <c r="H54" i="12"/>
  <c r="J54" i="12" s="1"/>
  <c r="H578" i="12"/>
  <c r="N578" i="12" s="1"/>
  <c r="I578" i="12" s="1"/>
  <c r="J578" i="12" s="1"/>
  <c r="H408" i="12"/>
  <c r="J408" i="12" s="1"/>
  <c r="H572" i="12"/>
  <c r="N572" i="12"/>
  <c r="I572" i="12" s="1"/>
  <c r="H46" i="12"/>
  <c r="J46" i="12" s="1"/>
  <c r="H633" i="12"/>
  <c r="J633" i="12"/>
  <c r="H760" i="12"/>
  <c r="J760" i="12"/>
  <c r="H564" i="12"/>
  <c r="N564" i="12"/>
  <c r="H756" i="12"/>
  <c r="N756" i="12" s="1"/>
  <c r="I711" i="12"/>
  <c r="H324" i="12"/>
  <c r="N324" i="12" s="1"/>
  <c r="I324" i="12" s="1"/>
  <c r="J324" i="12" s="1"/>
  <c r="H130" i="12"/>
  <c r="H918" i="12"/>
  <c r="J918" i="12" s="1"/>
  <c r="H818" i="12"/>
  <c r="J818" i="12" s="1"/>
  <c r="J638" i="9"/>
  <c r="J378" i="9"/>
  <c r="J163" i="23"/>
  <c r="J144" i="23"/>
  <c r="J139" i="23"/>
  <c r="J130" i="23"/>
  <c r="J121" i="23"/>
  <c r="J109" i="23"/>
  <c r="J546" i="23"/>
  <c r="J499" i="23"/>
  <c r="J470" i="23"/>
  <c r="J77" i="23"/>
  <c r="J235" i="23"/>
  <c r="J353" i="23"/>
  <c r="J45" i="23"/>
  <c r="J474" i="23"/>
  <c r="J321" i="23"/>
  <c r="J53" i="23"/>
  <c r="J417" i="23"/>
  <c r="J221" i="23"/>
  <c r="J21" i="23"/>
  <c r="J367" i="23"/>
  <c r="J98" i="23"/>
  <c r="J50" i="23"/>
  <c r="J303" i="23"/>
  <c r="J186" i="23"/>
  <c r="J72" i="23"/>
  <c r="J556" i="23"/>
  <c r="J359" i="23"/>
  <c r="I711" i="18"/>
  <c r="I711" i="16"/>
  <c r="I17" i="16"/>
  <c r="D32" i="16"/>
  <c r="D102" i="16"/>
  <c r="D14" i="16"/>
  <c r="J537" i="15"/>
  <c r="J941" i="15"/>
  <c r="D25" i="15"/>
  <c r="D81" i="15"/>
  <c r="D39" i="15"/>
  <c r="D79" i="15"/>
  <c r="D91" i="15"/>
  <c r="D62" i="15"/>
  <c r="H435" i="13"/>
  <c r="J435" i="13"/>
  <c r="H816" i="13"/>
  <c r="J816" i="13" s="1"/>
  <c r="H576" i="13"/>
  <c r="N576" i="13" s="1"/>
  <c r="I576" i="13" s="1"/>
  <c r="I711" i="13"/>
  <c r="H673" i="13"/>
  <c r="J673" i="13"/>
  <c r="H188" i="13"/>
  <c r="J188" i="13" s="1"/>
  <c r="H600" i="13"/>
  <c r="J600" i="13"/>
  <c r="H845" i="13"/>
  <c r="J845" i="13"/>
  <c r="H21" i="13"/>
  <c r="J21" i="13" s="1"/>
  <c r="J314" i="23"/>
  <c r="J304" i="15"/>
  <c r="J805" i="21"/>
  <c r="J718" i="21"/>
  <c r="J270" i="11"/>
  <c r="J435" i="21"/>
  <c r="J195" i="21"/>
  <c r="D14" i="17"/>
  <c r="J527" i="23"/>
  <c r="D19" i="17"/>
  <c r="J531" i="23"/>
  <c r="J457" i="23"/>
  <c r="D27" i="11"/>
  <c r="D19" i="11"/>
  <c r="D97" i="11"/>
  <c r="H489" i="17"/>
  <c r="N489" i="17" s="1"/>
  <c r="I489" i="17"/>
  <c r="J489" i="17" s="1"/>
  <c r="H15" i="17"/>
  <c r="J15" i="17" s="1"/>
  <c r="H7" i="17"/>
  <c r="J7" i="17"/>
  <c r="H532" i="17"/>
  <c r="J532" i="17"/>
  <c r="H421" i="17"/>
  <c r="J421" i="17" s="1"/>
  <c r="H367" i="17"/>
  <c r="J367" i="17"/>
  <c r="H62" i="17"/>
  <c r="J385" i="23"/>
  <c r="J194" i="23"/>
  <c r="H35" i="21"/>
  <c r="J35" i="21"/>
  <c r="H527" i="21"/>
  <c r="H29" i="21"/>
  <c r="H267" i="21"/>
  <c r="J267" i="21"/>
  <c r="H157" i="21"/>
  <c r="N157" i="21"/>
  <c r="I157" i="21"/>
  <c r="H852" i="21"/>
  <c r="J852" i="21"/>
  <c r="J510" i="23"/>
  <c r="J433" i="23"/>
  <c r="J391" i="23"/>
  <c r="J337" i="23"/>
  <c r="J254" i="23"/>
  <c r="J181" i="23"/>
  <c r="J91" i="23"/>
  <c r="J519" i="23"/>
  <c r="J426" i="23"/>
  <c r="J62" i="23"/>
  <c r="H239" i="18"/>
  <c r="N239" i="18" s="1"/>
  <c r="J270" i="23"/>
  <c r="J212" i="11"/>
  <c r="H851" i="21"/>
  <c r="N851" i="21"/>
  <c r="I851" i="21"/>
  <c r="H602" i="21"/>
  <c r="H94" i="21"/>
  <c r="H425" i="21"/>
  <c r="N425" i="21"/>
  <c r="I425" i="21"/>
  <c r="H440" i="21"/>
  <c r="N440" i="21"/>
  <c r="I440" i="21"/>
  <c r="J440" i="21"/>
  <c r="H20" i="21"/>
  <c r="N20" i="21"/>
  <c r="I20" i="21"/>
  <c r="H449" i="21"/>
  <c r="H189" i="21"/>
  <c r="J189" i="21"/>
  <c r="H55" i="21"/>
  <c r="H284" i="21"/>
  <c r="J284" i="21"/>
  <c r="H413" i="21"/>
  <c r="H125" i="21"/>
  <c r="J125" i="21"/>
  <c r="H83" i="21"/>
  <c r="J152" i="21"/>
  <c r="H181" i="21"/>
  <c r="J181" i="21"/>
  <c r="H809" i="21"/>
  <c r="N809" i="21"/>
  <c r="I809" i="21"/>
  <c r="H498" i="21"/>
  <c r="H924" i="21"/>
  <c r="J924" i="21"/>
  <c r="H400" i="21"/>
  <c r="J400" i="21"/>
  <c r="H608" i="21"/>
  <c r="J608" i="21"/>
  <c r="H304" i="21"/>
  <c r="J304" i="21"/>
  <c r="H546" i="21"/>
  <c r="H444" i="21"/>
  <c r="N444" i="21"/>
  <c r="I444" i="21"/>
  <c r="J444" i="21"/>
  <c r="H337" i="21"/>
  <c r="H462" i="21"/>
  <c r="N462" i="21"/>
  <c r="I462" i="21"/>
  <c r="J462" i="21"/>
  <c r="H113" i="21"/>
  <c r="H146" i="21"/>
  <c r="J146" i="21"/>
  <c r="H607" i="21"/>
  <c r="H571" i="21"/>
  <c r="H833" i="21"/>
  <c r="H702" i="21"/>
  <c r="J702" i="21"/>
  <c r="H715" i="21"/>
  <c r="J715" i="21"/>
  <c r="H386" i="21"/>
  <c r="H855" i="21"/>
  <c r="N855" i="21"/>
  <c r="I855" i="21"/>
  <c r="H876" i="21"/>
  <c r="N876" i="21"/>
  <c r="I876" i="21"/>
  <c r="J876" i="21"/>
  <c r="H162" i="21"/>
  <c r="H468" i="21"/>
  <c r="J468" i="21"/>
  <c r="H132" i="21"/>
  <c r="H469" i="21"/>
  <c r="N469" i="21"/>
  <c r="I469" i="21"/>
  <c r="J469" i="21"/>
  <c r="H574" i="21"/>
  <c r="N574" i="21"/>
  <c r="I574" i="21"/>
  <c r="J574" i="21"/>
  <c r="H756" i="21"/>
  <c r="N756" i="21"/>
  <c r="I756" i="21"/>
  <c r="H547" i="21"/>
  <c r="J547" i="21"/>
  <c r="H357" i="21"/>
  <c r="J357" i="21"/>
  <c r="H323" i="21"/>
  <c r="N323" i="21"/>
  <c r="I323" i="21"/>
  <c r="J323" i="21"/>
  <c r="H410" i="21"/>
  <c r="H252" i="21"/>
  <c r="J252" i="21"/>
  <c r="H841" i="21"/>
  <c r="N841" i="21"/>
  <c r="I841" i="21"/>
  <c r="J841" i="21"/>
  <c r="H670" i="21"/>
  <c r="N670" i="21"/>
  <c r="I670" i="21"/>
  <c r="H648" i="21"/>
  <c r="J648" i="21"/>
  <c r="H480" i="21"/>
  <c r="N480" i="21"/>
  <c r="I480" i="21"/>
  <c r="J480" i="21"/>
  <c r="H593" i="21"/>
  <c r="J593" i="21"/>
  <c r="H433" i="21"/>
  <c r="N433" i="21"/>
  <c r="I433" i="21"/>
  <c r="H53" i="21"/>
  <c r="J53" i="21"/>
  <c r="H368" i="21"/>
  <c r="N368" i="21"/>
  <c r="H316" i="21"/>
  <c r="J316" i="21"/>
  <c r="H51" i="21"/>
  <c r="N51" i="21"/>
  <c r="H427" i="21"/>
  <c r="J427" i="21"/>
  <c r="H631" i="21"/>
  <c r="N631" i="21"/>
  <c r="I631" i="21"/>
  <c r="J631" i="21"/>
  <c r="H712" i="21"/>
  <c r="N712" i="21"/>
  <c r="I712" i="21"/>
  <c r="H744" i="21"/>
  <c r="H694" i="21"/>
  <c r="H111" i="21"/>
  <c r="J509" i="21"/>
  <c r="H185" i="17"/>
  <c r="H513" i="17"/>
  <c r="N513" i="17"/>
  <c r="I513" i="17" s="1"/>
  <c r="H667" i="17"/>
  <c r="J667" i="17" s="1"/>
  <c r="H796" i="17"/>
  <c r="J796" i="17" s="1"/>
  <c r="H344" i="17"/>
  <c r="J344" i="17"/>
  <c r="H810" i="14"/>
  <c r="J810" i="14"/>
  <c r="H748" i="14"/>
  <c r="H825" i="14"/>
  <c r="J825" i="14"/>
  <c r="H907" i="14"/>
  <c r="J907" i="14"/>
  <c r="H897" i="14"/>
  <c r="H615" i="14"/>
  <c r="H813" i="14"/>
  <c r="H576" i="14"/>
  <c r="N576" i="14" s="1"/>
  <c r="H863" i="14"/>
  <c r="J863" i="14"/>
  <c r="H586" i="14"/>
  <c r="J586" i="14" s="1"/>
  <c r="H178" i="14"/>
  <c r="H747" i="14"/>
  <c r="J747" i="14" s="1"/>
  <c r="H355" i="14"/>
  <c r="N355" i="14" s="1"/>
  <c r="I355" i="14"/>
  <c r="J355" i="14"/>
  <c r="H38" i="14"/>
  <c r="J38" i="14" s="1"/>
  <c r="H524" i="14"/>
  <c r="J524" i="14"/>
  <c r="H11" i="14"/>
  <c r="H467" i="14"/>
  <c r="N467" i="14" s="1"/>
  <c r="I467" i="14"/>
  <c r="H174" i="14"/>
  <c r="N174" i="14" s="1"/>
  <c r="H49" i="14"/>
  <c r="N49" i="14" s="1"/>
  <c r="H553" i="14"/>
  <c r="J553" i="14"/>
  <c r="H741" i="14"/>
  <c r="J741" i="14"/>
  <c r="H259" i="14"/>
  <c r="H854" i="14"/>
  <c r="J854" i="14"/>
  <c r="H490" i="14"/>
  <c r="N490" i="14" s="1"/>
  <c r="H59" i="14"/>
  <c r="H724" i="14"/>
  <c r="N724" i="14" s="1"/>
  <c r="I724" i="14" s="1"/>
  <c r="H627" i="14"/>
  <c r="H580" i="14"/>
  <c r="H251" i="14"/>
  <c r="J251" i="14"/>
  <c r="H511" i="14"/>
  <c r="H711" i="14"/>
  <c r="J711" i="14" s="1"/>
  <c r="H476" i="14"/>
  <c r="N476" i="14" s="1"/>
  <c r="H613" i="14"/>
  <c r="H493" i="14"/>
  <c r="H771" i="14"/>
  <c r="H622" i="14"/>
  <c r="J622" i="14"/>
  <c r="H94" i="14"/>
  <c r="N94" i="14" s="1"/>
  <c r="H9" i="14"/>
  <c r="J9" i="14" s="1"/>
  <c r="H78" i="14"/>
  <c r="J78" i="14"/>
  <c r="H268" i="14"/>
  <c r="J268" i="14" s="1"/>
  <c r="H667" i="14"/>
  <c r="J667" i="14" s="1"/>
  <c r="H261" i="14"/>
  <c r="J261" i="14"/>
  <c r="H736" i="14"/>
  <c r="N736" i="14"/>
  <c r="I736" i="14" s="1"/>
  <c r="H267" i="14"/>
  <c r="J267" i="14"/>
  <c r="H662" i="14"/>
  <c r="H809" i="14"/>
  <c r="H661" i="14"/>
  <c r="N661" i="14" s="1"/>
  <c r="I661" i="14" s="1"/>
  <c r="H255" i="14"/>
  <c r="H391" i="14"/>
  <c r="J391" i="14" s="1"/>
  <c r="H739" i="14"/>
  <c r="J739" i="14" s="1"/>
  <c r="H302" i="14"/>
  <c r="H812" i="14"/>
  <c r="N812" i="14" s="1"/>
  <c r="I812" i="14" s="1"/>
  <c r="H894" i="14"/>
  <c r="J894" i="14" s="1"/>
  <c r="H939" i="14"/>
  <c r="J939" i="14" s="1"/>
  <c r="H413" i="14"/>
  <c r="H638" i="14"/>
  <c r="J638" i="14" s="1"/>
  <c r="H386" i="14"/>
  <c r="N386" i="14"/>
  <c r="I386" i="14"/>
  <c r="J386" i="14" s="1"/>
  <c r="H497" i="14"/>
  <c r="J497" i="14" s="1"/>
  <c r="H156" i="14"/>
  <c r="N156" i="14" s="1"/>
  <c r="I156" i="14" s="1"/>
  <c r="J156" i="14"/>
  <c r="H135" i="14"/>
  <c r="H591" i="14"/>
  <c r="H791" i="14"/>
  <c r="H595" i="14"/>
  <c r="J595" i="14" s="1"/>
  <c r="H308" i="14"/>
  <c r="J308" i="14"/>
  <c r="H296" i="14"/>
  <c r="N296" i="14" s="1"/>
  <c r="H283" i="14"/>
  <c r="J283" i="14"/>
  <c r="H761" i="14"/>
  <c r="J761" i="14" s="1"/>
  <c r="H415" i="14"/>
  <c r="J415" i="14"/>
  <c r="H504" i="14"/>
  <c r="N504" i="14" s="1"/>
  <c r="I504" i="14" s="1"/>
  <c r="H732" i="14"/>
  <c r="N732" i="14" s="1"/>
  <c r="H71" i="14"/>
  <c r="J71" i="14" s="1"/>
  <c r="H789" i="14"/>
  <c r="J789" i="14"/>
  <c r="H126" i="14"/>
  <c r="N126" i="14" s="1"/>
  <c r="I126" i="14" s="1"/>
  <c r="H374" i="14"/>
  <c r="H303" i="14"/>
  <c r="H123" i="14"/>
  <c r="H181" i="14"/>
  <c r="J181" i="14"/>
  <c r="H359" i="14"/>
  <c r="J359" i="14" s="1"/>
  <c r="H457" i="14"/>
  <c r="H688" i="14"/>
  <c r="J688" i="14" s="1"/>
  <c r="H572" i="14"/>
  <c r="H439" i="14"/>
  <c r="H621" i="14"/>
  <c r="H361" i="14"/>
  <c r="N361" i="14" s="1"/>
  <c r="I361" i="14" s="1"/>
  <c r="H540" i="14"/>
  <c r="H117" i="14"/>
  <c r="N117" i="14"/>
  <c r="H98" i="14"/>
  <c r="H566" i="14"/>
  <c r="H900" i="14"/>
  <c r="J900" i="14"/>
  <c r="H36" i="14"/>
  <c r="J36" i="14" s="1"/>
  <c r="H473" i="14"/>
  <c r="J473" i="14" s="1"/>
  <c r="H68" i="14"/>
  <c r="H209" i="14"/>
  <c r="J209" i="14" s="1"/>
  <c r="H523" i="14"/>
  <c r="J523" i="14"/>
  <c r="H943" i="14"/>
  <c r="J943" i="14" s="1"/>
  <c r="H192" i="14"/>
  <c r="J192" i="14"/>
  <c r="H860" i="14"/>
  <c r="H163" i="14"/>
  <c r="J163" i="14" s="1"/>
  <c r="H706" i="14"/>
  <c r="J706" i="14" s="1"/>
  <c r="H896" i="14"/>
  <c r="J896" i="14" s="1"/>
  <c r="H750" i="14"/>
  <c r="N750" i="14"/>
  <c r="I750" i="14" s="1"/>
  <c r="J750" i="14"/>
  <c r="H122" i="14"/>
  <c r="N122" i="14"/>
  <c r="I122" i="14"/>
  <c r="H849" i="14"/>
  <c r="N849" i="14" s="1"/>
  <c r="H319" i="14"/>
  <c r="N319" i="14" s="1"/>
  <c r="I319" i="14" s="1"/>
  <c r="J319" i="14" s="1"/>
  <c r="H133" i="14"/>
  <c r="J133" i="14" s="1"/>
  <c r="H248" i="14"/>
  <c r="J248" i="14"/>
  <c r="H121" i="14"/>
  <c r="H236" i="14"/>
  <c r="N236" i="14"/>
  <c r="I236" i="14" s="1"/>
  <c r="H787" i="14"/>
  <c r="H889" i="14"/>
  <c r="J889" i="14"/>
  <c r="H18" i="14"/>
  <c r="J18" i="14"/>
  <c r="H26" i="14"/>
  <c r="H686" i="14"/>
  <c r="N686" i="14"/>
  <c r="I686" i="14" s="1"/>
  <c r="J686" i="14" s="1"/>
  <c r="H620" i="14"/>
  <c r="J620" i="14"/>
  <c r="H799" i="14"/>
  <c r="J799" i="14" s="1"/>
  <c r="H884" i="14"/>
  <c r="H53" i="14"/>
  <c r="J53" i="14" s="1"/>
  <c r="H864" i="14"/>
  <c r="N864" i="14"/>
  <c r="I864" i="14"/>
  <c r="J864" i="14" s="1"/>
  <c r="H83" i="14"/>
  <c r="H254" i="14"/>
  <c r="J254" i="14" s="1"/>
  <c r="H346" i="14"/>
  <c r="H272" i="14"/>
  <c r="J272" i="14"/>
  <c r="H96" i="14"/>
  <c r="J96" i="14"/>
  <c r="H671" i="14"/>
  <c r="N671" i="14"/>
  <c r="I671" i="14"/>
  <c r="J671" i="14" s="1"/>
  <c r="H846" i="14"/>
  <c r="H607" i="14"/>
  <c r="H310" i="14"/>
  <c r="H829" i="14"/>
  <c r="N829" i="14" s="1"/>
  <c r="I829" i="14"/>
  <c r="H204" i="14"/>
  <c r="Q204" i="14" s="1"/>
  <c r="N204" i="14"/>
  <c r="I204" i="14"/>
  <c r="J204" i="14"/>
  <c r="H428" i="14"/>
  <c r="H349" i="14"/>
  <c r="N349" i="14" s="1"/>
  <c r="I349" i="14" s="1"/>
  <c r="H617" i="14"/>
  <c r="J617" i="14" s="1"/>
  <c r="H157" i="14"/>
  <c r="H822" i="14"/>
  <c r="H764" i="14"/>
  <c r="N764" i="14"/>
  <c r="I764" i="14" s="1"/>
  <c r="H653" i="14"/>
  <c r="H655" i="14"/>
  <c r="N655" i="14"/>
  <c r="I655" i="14" s="1"/>
  <c r="J655" i="14"/>
  <c r="H231" i="14"/>
  <c r="J231" i="14" s="1"/>
  <c r="H425" i="14"/>
  <c r="N425" i="14" s="1"/>
  <c r="H808" i="14"/>
  <c r="J808" i="14" s="1"/>
  <c r="H827" i="14"/>
  <c r="J827" i="14" s="1"/>
  <c r="H270" i="14"/>
  <c r="J270" i="14"/>
  <c r="H501" i="14"/>
  <c r="J501" i="14"/>
  <c r="H578" i="14"/>
  <c r="H901" i="14"/>
  <c r="J901" i="14" s="1"/>
  <c r="H443" i="14"/>
  <c r="N443" i="14" s="1"/>
  <c r="I443" i="14"/>
  <c r="J443" i="14" s="1"/>
  <c r="H705" i="14"/>
  <c r="N705" i="14"/>
  <c r="I705" i="14" s="1"/>
  <c r="J705" i="14"/>
  <c r="H527" i="14"/>
  <c r="J527" i="14"/>
  <c r="H508" i="14"/>
  <c r="N508" i="14" s="1"/>
  <c r="I508" i="14" s="1"/>
  <c r="H636" i="14"/>
  <c r="J636" i="14"/>
  <c r="H220" i="14"/>
  <c r="J220" i="14"/>
  <c r="H911" i="14"/>
  <c r="J911" i="14" s="1"/>
  <c r="H312" i="14"/>
  <c r="J312" i="14"/>
  <c r="H477" i="14"/>
  <c r="N477" i="14" s="1"/>
  <c r="H479" i="14"/>
  <c r="J479" i="14" s="1"/>
  <c r="H568" i="14"/>
  <c r="N568" i="14"/>
  <c r="I568" i="14"/>
  <c r="H684" i="14"/>
  <c r="H293" i="14"/>
  <c r="H184" i="14"/>
  <c r="J184" i="14" s="1"/>
  <c r="H343" i="14"/>
  <c r="H474" i="14"/>
  <c r="N474" i="14"/>
  <c r="I474" i="14" s="1"/>
  <c r="H876" i="11"/>
  <c r="N876" i="11"/>
  <c r="I876" i="11"/>
  <c r="J876" i="11"/>
  <c r="H562" i="11"/>
  <c r="H28" i="11"/>
  <c r="J28" i="11"/>
  <c r="H149" i="11"/>
  <c r="J149" i="11"/>
  <c r="H314" i="11"/>
  <c r="J314" i="11"/>
  <c r="N314" i="11"/>
  <c r="I314" i="11"/>
  <c r="D39" i="11"/>
  <c r="H525" i="13"/>
  <c r="J525" i="13" s="1"/>
  <c r="D80" i="11"/>
  <c r="D87" i="11"/>
  <c r="D46" i="11"/>
  <c r="H503" i="13"/>
  <c r="H97" i="13"/>
  <c r="H812" i="13"/>
  <c r="H343" i="13"/>
  <c r="J343" i="13" s="1"/>
  <c r="H250" i="13"/>
  <c r="H547" i="13"/>
  <c r="J547" i="13" s="1"/>
  <c r="H877" i="13"/>
  <c r="H432" i="13"/>
  <c r="J432" i="13" s="1"/>
  <c r="H874" i="13"/>
  <c r="J874" i="13"/>
  <c r="H559" i="13"/>
  <c r="N559" i="13"/>
  <c r="I559" i="13"/>
  <c r="J559" i="13" s="1"/>
  <c r="H821" i="13"/>
  <c r="N821" i="13"/>
  <c r="I821" i="13" s="1"/>
  <c r="H772" i="13"/>
  <c r="H654" i="13"/>
  <c r="H463" i="13"/>
  <c r="J463" i="13" s="1"/>
  <c r="H507" i="13"/>
  <c r="H650" i="13"/>
  <c r="J650" i="13" s="1"/>
  <c r="H488" i="13"/>
  <c r="H602" i="13"/>
  <c r="H572" i="13"/>
  <c r="N572" i="13"/>
  <c r="I572" i="13" s="1"/>
  <c r="J572" i="13" s="1"/>
  <c r="I17" i="13"/>
  <c r="H167" i="13"/>
  <c r="J167" i="13"/>
  <c r="H151" i="13"/>
  <c r="H666" i="13"/>
  <c r="J666" i="13"/>
  <c r="H913" i="21"/>
  <c r="J913" i="21"/>
  <c r="H938" i="21"/>
  <c r="J938" i="21"/>
  <c r="H328" i="21"/>
  <c r="J328" i="21"/>
  <c r="J292" i="21"/>
  <c r="J739" i="11"/>
  <c r="J800" i="21"/>
  <c r="J939" i="9"/>
  <c r="J333" i="9"/>
  <c r="J788" i="21"/>
  <c r="J581" i="21"/>
  <c r="J176" i="11"/>
  <c r="J596" i="11"/>
  <c r="J614" i="11"/>
  <c r="J241" i="11"/>
  <c r="J692" i="11"/>
  <c r="J354" i="11"/>
  <c r="J13" i="11"/>
  <c r="J838" i="21"/>
  <c r="J208" i="15"/>
  <c r="J432" i="11"/>
  <c r="J388" i="21"/>
  <c r="J168" i="15"/>
  <c r="J37" i="15"/>
  <c r="J573" i="11"/>
  <c r="J798" i="15"/>
  <c r="J427" i="15"/>
  <c r="J90" i="21"/>
  <c r="J218" i="21"/>
  <c r="J189" i="15"/>
  <c r="J392" i="15"/>
  <c r="J58" i="9"/>
  <c r="J160" i="15"/>
  <c r="J852" i="9"/>
  <c r="J200" i="15"/>
  <c r="J58" i="15"/>
  <c r="J212" i="15"/>
  <c r="J322" i="21"/>
  <c r="J691" i="21"/>
  <c r="J473" i="15"/>
  <c r="J460" i="21"/>
  <c r="J466" i="21"/>
  <c r="J115" i="15"/>
  <c r="J896" i="17"/>
  <c r="J922" i="21"/>
  <c r="J18" i="9"/>
  <c r="J18" i="21"/>
  <c r="J701" i="15"/>
  <c r="J344" i="15"/>
  <c r="J118" i="11"/>
  <c r="J179" i="9"/>
  <c r="J788" i="9"/>
  <c r="J8" i="9"/>
  <c r="H331" i="20"/>
  <c r="J331" i="20"/>
  <c r="H650" i="20"/>
  <c r="J650" i="20"/>
  <c r="H730" i="20"/>
  <c r="N730" i="20"/>
  <c r="H686" i="20"/>
  <c r="H580" i="20"/>
  <c r="J580" i="20"/>
  <c r="H290" i="20"/>
  <c r="J290" i="20"/>
  <c r="H600" i="20"/>
  <c r="J600" i="20"/>
  <c r="H947" i="20"/>
  <c r="H396" i="20"/>
  <c r="J396" i="20"/>
  <c r="H793" i="20"/>
  <c r="H87" i="20"/>
  <c r="Q87" i="20"/>
  <c r="Q1042" i="20"/>
  <c r="H931" i="20"/>
  <c r="H649" i="20"/>
  <c r="J649" i="20"/>
  <c r="H363" i="20"/>
  <c r="J363" i="20"/>
  <c r="H774" i="20"/>
  <c r="J774" i="20"/>
  <c r="H229" i="20"/>
  <c r="N229" i="20"/>
  <c r="I229" i="20"/>
  <c r="H569" i="20"/>
  <c r="N569" i="20"/>
  <c r="H549" i="20"/>
  <c r="H394" i="20"/>
  <c r="J394" i="20"/>
  <c r="H891" i="20"/>
  <c r="H175" i="18"/>
  <c r="Q175" i="18" s="1"/>
  <c r="H363" i="17"/>
  <c r="J363" i="17"/>
  <c r="H165" i="17"/>
  <c r="H97" i="17"/>
  <c r="H817" i="17"/>
  <c r="Q817" i="17" s="1"/>
  <c r="I817" i="17"/>
  <c r="J817" i="17" s="1"/>
  <c r="Q984" i="17"/>
  <c r="H518" i="17"/>
  <c r="H57" i="17"/>
  <c r="H940" i="17"/>
  <c r="H665" i="17"/>
  <c r="J665" i="17" s="1"/>
  <c r="H358" i="17"/>
  <c r="J358" i="17" s="1"/>
  <c r="H869" i="17"/>
  <c r="J869" i="17" s="1"/>
  <c r="H409" i="17"/>
  <c r="H22" i="17"/>
  <c r="N22" i="17"/>
  <c r="H48" i="17"/>
  <c r="J48" i="17" s="1"/>
  <c r="H486" i="17"/>
  <c r="H13" i="17"/>
  <c r="J13" i="17" s="1"/>
  <c r="H395" i="17"/>
  <c r="H227" i="17"/>
  <c r="N227" i="17" s="1"/>
  <c r="I227" i="17" s="1"/>
  <c r="H278" i="17"/>
  <c r="J278" i="17" s="1"/>
  <c r="H136" i="17"/>
  <c r="J136" i="17" s="1"/>
  <c r="H721" i="17"/>
  <c r="J721" i="17" s="1"/>
  <c r="H269" i="17"/>
  <c r="J269" i="17"/>
  <c r="H127" i="17"/>
  <c r="H769" i="17"/>
  <c r="H272" i="17"/>
  <c r="J272" i="17" s="1"/>
  <c r="H157" i="17"/>
  <c r="H338" i="17"/>
  <c r="N338" i="17"/>
  <c r="I338" i="17"/>
  <c r="H669" i="17"/>
  <c r="J669" i="17"/>
  <c r="H55" i="17"/>
  <c r="H381" i="17"/>
  <c r="H207" i="17"/>
  <c r="J207" i="17" s="1"/>
  <c r="H452" i="17"/>
  <c r="H533" i="17"/>
  <c r="J533" i="17" s="1"/>
  <c r="H614" i="17"/>
  <c r="J614" i="17"/>
  <c r="H622" i="17"/>
  <c r="J622" i="17"/>
  <c r="H541" i="17"/>
  <c r="N541" i="17"/>
  <c r="I541" i="17" s="1"/>
  <c r="J541" i="17" s="1"/>
  <c r="H273" i="17"/>
  <c r="J273" i="17" s="1"/>
  <c r="H261" i="17"/>
  <c r="J261" i="17"/>
  <c r="H175" i="17"/>
  <c r="N175" i="17"/>
  <c r="H487" i="17"/>
  <c r="H748" i="17"/>
  <c r="H125" i="17"/>
  <c r="J125" i="17" s="1"/>
  <c r="H34" i="17"/>
  <c r="N34" i="17" s="1"/>
  <c r="H405" i="17"/>
  <c r="J405" i="17" s="1"/>
  <c r="H550" i="17"/>
  <c r="H128" i="17"/>
  <c r="J128" i="17"/>
  <c r="H113" i="17"/>
  <c r="H336" i="17"/>
  <c r="J336" i="17" s="1"/>
  <c r="H806" i="17"/>
  <c r="N806" i="17"/>
  <c r="H91" i="17"/>
  <c r="Q91" i="17" s="1"/>
  <c r="Q1041" i="17" s="1"/>
  <c r="H870" i="17"/>
  <c r="J870" i="17" s="1"/>
  <c r="H862" i="17"/>
  <c r="N862" i="17" s="1"/>
  <c r="I862" i="17" s="1"/>
  <c r="J862" i="17"/>
  <c r="H866" i="17"/>
  <c r="J866" i="17"/>
  <c r="H60" i="17"/>
  <c r="J60" i="17"/>
  <c r="H188" i="17"/>
  <c r="J188" i="17"/>
  <c r="H707" i="17"/>
  <c r="H26" i="17"/>
  <c r="H921" i="17"/>
  <c r="N921" i="17" s="1"/>
  <c r="I921" i="17"/>
  <c r="J921" i="17" s="1"/>
  <c r="H655" i="17"/>
  <c r="N655" i="17" s="1"/>
  <c r="I655" i="17"/>
  <c r="J655" i="17" s="1"/>
  <c r="H792" i="17"/>
  <c r="H498" i="17"/>
  <c r="N498" i="17"/>
  <c r="I498" i="17" s="1"/>
  <c r="H154" i="17"/>
  <c r="N154" i="17" s="1"/>
  <c r="I154" i="17" s="1"/>
  <c r="H716" i="17"/>
  <c r="J716" i="17" s="1"/>
  <c r="H309" i="17"/>
  <c r="N309" i="17" s="1"/>
  <c r="I309" i="17" s="1"/>
  <c r="H602" i="17"/>
  <c r="N602" i="17" s="1"/>
  <c r="I602" i="17"/>
  <c r="J602" i="17"/>
  <c r="H260" i="17"/>
  <c r="J260" i="17"/>
  <c r="H19" i="17"/>
  <c r="J19" i="17" s="1"/>
  <c r="H741" i="17"/>
  <c r="J741" i="17" s="1"/>
  <c r="H335" i="17"/>
  <c r="H759" i="17"/>
  <c r="N759" i="17"/>
  <c r="I759" i="17" s="1"/>
  <c r="H209" i="17"/>
  <c r="J209" i="17" s="1"/>
  <c r="H732" i="17"/>
  <c r="N732" i="17"/>
  <c r="I732" i="17" s="1"/>
  <c r="J732" i="17" s="1"/>
  <c r="H228" i="17"/>
  <c r="J228" i="17" s="1"/>
  <c r="H575" i="17"/>
  <c r="H72" i="17"/>
  <c r="H875" i="17"/>
  <c r="H322" i="17"/>
  <c r="J322" i="17"/>
  <c r="H311" i="17"/>
  <c r="N311" i="17"/>
  <c r="I311" i="17"/>
  <c r="H454" i="17"/>
  <c r="J454" i="17" s="1"/>
  <c r="H946" i="17"/>
  <c r="J946" i="17"/>
  <c r="H331" i="17"/>
  <c r="J331" i="17"/>
  <c r="H503" i="17"/>
  <c r="N503" i="17" s="1"/>
  <c r="I503" i="17" s="1"/>
  <c r="J503" i="17"/>
  <c r="H551" i="17"/>
  <c r="H678" i="17"/>
  <c r="N678" i="17" s="1"/>
  <c r="I678" i="17" s="1"/>
  <c r="H76" i="17"/>
  <c r="N76" i="17"/>
  <c r="H787" i="17"/>
  <c r="N787" i="17" s="1"/>
  <c r="H570" i="17"/>
  <c r="J570" i="17"/>
  <c r="H814" i="17"/>
  <c r="J814" i="17"/>
  <c r="H781" i="17"/>
  <c r="J781" i="17"/>
  <c r="H880" i="17"/>
  <c r="J880" i="17" s="1"/>
  <c r="H775" i="17"/>
  <c r="H493" i="17"/>
  <c r="H653" i="17"/>
  <c r="H785" i="17"/>
  <c r="J785" i="17"/>
  <c r="H102" i="17"/>
  <c r="H243" i="17"/>
  <c r="N243" i="17" s="1"/>
  <c r="I243" i="17" s="1"/>
  <c r="H427" i="17"/>
  <c r="J427" i="17" s="1"/>
  <c r="H591" i="17"/>
  <c r="J591" i="17" s="1"/>
  <c r="H265" i="17"/>
  <c r="N265" i="17" s="1"/>
  <c r="I265" i="17"/>
  <c r="J265" i="17" s="1"/>
  <c r="H729" i="17"/>
  <c r="H412" i="17"/>
  <c r="J412" i="17"/>
  <c r="H298" i="17"/>
  <c r="H847" i="17"/>
  <c r="J847" i="17" s="1"/>
  <c r="H164" i="17"/>
  <c r="H556" i="17"/>
  <c r="J556" i="17"/>
  <c r="H621" i="17"/>
  <c r="H361" i="17"/>
  <c r="H158" i="17"/>
  <c r="J158" i="17" s="1"/>
  <c r="H388" i="17"/>
  <c r="J388" i="17" s="1"/>
  <c r="H853" i="17"/>
  <c r="N853" i="17" s="1"/>
  <c r="I853" i="17" s="1"/>
  <c r="J853" i="17" s="1"/>
  <c r="H497" i="17"/>
  <c r="J497" i="17" s="1"/>
  <c r="H242" i="17"/>
  <c r="J242" i="17"/>
  <c r="H394" i="17"/>
  <c r="J394" i="17" s="1"/>
  <c r="H615" i="17"/>
  <c r="H589" i="17"/>
  <c r="J589" i="17" s="1"/>
  <c r="H81" i="17"/>
  <c r="N81" i="17" s="1"/>
  <c r="H760" i="17"/>
  <c r="J760" i="17" s="1"/>
  <c r="H508" i="17"/>
  <c r="H219" i="17"/>
  <c r="H773" i="17"/>
  <c r="J773" i="17"/>
  <c r="H929" i="17"/>
  <c r="Q929" i="17" s="1"/>
  <c r="Q993" i="17" s="1"/>
  <c r="Q989" i="17"/>
  <c r="H256" i="17"/>
  <c r="J256" i="17"/>
  <c r="H79" i="17"/>
  <c r="J79" i="17"/>
  <c r="H668" i="17"/>
  <c r="J668" i="17" s="1"/>
  <c r="H141" i="17"/>
  <c r="J141" i="17"/>
  <c r="H285" i="17"/>
  <c r="J285" i="17"/>
  <c r="H663" i="17"/>
  <c r="N663" i="17" s="1"/>
  <c r="H238" i="17"/>
  <c r="N68" i="15"/>
  <c r="I68" i="15"/>
  <c r="J68" i="15"/>
  <c r="N486" i="15"/>
  <c r="I486" i="15" s="1"/>
  <c r="J486" i="15"/>
  <c r="N704" i="15"/>
  <c r="Q704" i="15"/>
  <c r="Q996" i="15" s="1"/>
  <c r="J996" i="15" s="1"/>
  <c r="N813" i="15"/>
  <c r="I813" i="15" s="1"/>
  <c r="J813" i="15" s="1"/>
  <c r="Q87" i="15"/>
  <c r="I509" i="15"/>
  <c r="J509" i="15" s="1"/>
  <c r="Q951" i="15"/>
  <c r="Q1000" i="15"/>
  <c r="H249" i="13"/>
  <c r="N249" i="13"/>
  <c r="I249" i="13" s="1"/>
  <c r="J249" i="13" s="1"/>
  <c r="H719" i="13"/>
  <c r="N719" i="13"/>
  <c r="I719" i="13"/>
  <c r="J719" i="13" s="1"/>
  <c r="N68" i="11"/>
  <c r="I68" i="11"/>
  <c r="J68" i="11"/>
  <c r="N864" i="11"/>
  <c r="I864" i="11"/>
  <c r="J864" i="11"/>
  <c r="N98" i="11"/>
  <c r="I98" i="11"/>
  <c r="J98" i="11"/>
  <c r="N833" i="21"/>
  <c r="I833" i="21"/>
  <c r="N536" i="21"/>
  <c r="I536" i="21"/>
  <c r="J536" i="21"/>
  <c r="N510" i="21"/>
  <c r="N997" i="21"/>
  <c r="N764" i="21"/>
  <c r="I764" i="21"/>
  <c r="J764" i="21"/>
  <c r="N604" i="21"/>
  <c r="H361" i="21"/>
  <c r="N361" i="21"/>
  <c r="I361" i="21"/>
  <c r="J361" i="21"/>
  <c r="H312" i="21"/>
  <c r="J312" i="21"/>
  <c r="H807" i="21"/>
  <c r="H205" i="21"/>
  <c r="N205" i="21"/>
  <c r="I205" i="21"/>
  <c r="J205" i="21"/>
  <c r="H280" i="21"/>
  <c r="N280" i="21"/>
  <c r="I280" i="21"/>
  <c r="N753" i="21"/>
  <c r="I753" i="21"/>
  <c r="J753" i="21"/>
  <c r="H697" i="21"/>
  <c r="J697" i="21"/>
  <c r="H520" i="21"/>
  <c r="H227" i="21"/>
  <c r="N227" i="21"/>
  <c r="I227" i="21"/>
  <c r="H441" i="21"/>
  <c r="J441" i="21"/>
  <c r="H391" i="21"/>
  <c r="N793" i="21"/>
  <c r="I793" i="21"/>
  <c r="J793" i="21"/>
  <c r="H196" i="21"/>
  <c r="H489" i="21"/>
  <c r="N489" i="21"/>
  <c r="I489" i="21"/>
  <c r="N897" i="21"/>
  <c r="I897" i="21"/>
  <c r="J897" i="21"/>
  <c r="H80" i="21"/>
  <c r="J80" i="21"/>
  <c r="H539" i="21"/>
  <c r="J539" i="21"/>
  <c r="H274" i="21"/>
  <c r="N535" i="21"/>
  <c r="I535" i="21"/>
  <c r="D66" i="21"/>
  <c r="D76" i="21"/>
  <c r="D101" i="21"/>
  <c r="D100" i="21"/>
  <c r="D43" i="21"/>
  <c r="D68" i="21"/>
  <c r="D56" i="21"/>
  <c r="D83" i="21"/>
  <c r="D93" i="21"/>
  <c r="D96" i="21"/>
  <c r="D25" i="21"/>
  <c r="D86" i="21"/>
  <c r="D58" i="21"/>
  <c r="D104" i="21"/>
  <c r="D84" i="21"/>
  <c r="D40" i="21"/>
  <c r="D20" i="21"/>
  <c r="D72" i="21"/>
  <c r="D70" i="21"/>
  <c r="D73" i="21"/>
  <c r="D67" i="21"/>
  <c r="D57" i="21"/>
  <c r="D37" i="21"/>
  <c r="D39" i="21"/>
  <c r="D60" i="21"/>
  <c r="D59" i="21"/>
  <c r="D47" i="21"/>
  <c r="D53" i="21"/>
  <c r="D19" i="21"/>
  <c r="D105" i="21"/>
  <c r="D22" i="21"/>
  <c r="D91" i="21"/>
  <c r="D48" i="21"/>
  <c r="D71" i="21"/>
  <c r="D89" i="21"/>
  <c r="D34" i="21"/>
  <c r="D49" i="21"/>
  <c r="D26" i="21"/>
  <c r="D65" i="21"/>
  <c r="D80" i="21"/>
  <c r="D46" i="21"/>
  <c r="D85" i="21"/>
  <c r="D7" i="21"/>
  <c r="D106" i="21"/>
  <c r="D52" i="21"/>
  <c r="D102" i="21"/>
  <c r="D17" i="21"/>
  <c r="D24" i="21"/>
  <c r="D81" i="21"/>
  <c r="D82" i="21"/>
  <c r="D23" i="21"/>
  <c r="D21" i="21"/>
  <c r="D33" i="21"/>
  <c r="D29" i="21"/>
  <c r="D98" i="21"/>
  <c r="D11" i="21"/>
  <c r="D103" i="21"/>
  <c r="D30" i="21"/>
  <c r="D87" i="21"/>
  <c r="D31" i="21"/>
  <c r="D77" i="21"/>
  <c r="D15" i="21"/>
  <c r="D75" i="21"/>
  <c r="D74" i="21"/>
  <c r="D63" i="21"/>
  <c r="D32" i="21"/>
  <c r="D42" i="21"/>
  <c r="D9" i="21"/>
  <c r="D8" i="21"/>
  <c r="D44" i="21"/>
  <c r="D99" i="21"/>
  <c r="D55" i="21"/>
  <c r="D10" i="21"/>
  <c r="D28" i="21"/>
  <c r="D16" i="21"/>
  <c r="D36" i="21"/>
  <c r="D69" i="21"/>
  <c r="D35" i="21"/>
  <c r="D27" i="21"/>
  <c r="D18" i="21"/>
  <c r="D88" i="21"/>
  <c r="D97" i="21"/>
  <c r="D41" i="21"/>
  <c r="D79" i="21"/>
  <c r="D14" i="21"/>
  <c r="D64" i="21"/>
  <c r="D61" i="21"/>
  <c r="D50" i="21"/>
  <c r="J396" i="21"/>
  <c r="N172" i="11"/>
  <c r="I172" i="11"/>
  <c r="J172" i="11"/>
  <c r="N812" i="11"/>
  <c r="I812" i="11"/>
  <c r="J812" i="11"/>
  <c r="N44" i="11"/>
  <c r="I44" i="11"/>
  <c r="J44" i="11"/>
  <c r="N564" i="11"/>
  <c r="I564" i="11"/>
  <c r="J564" i="11"/>
  <c r="N948" i="11"/>
  <c r="I948" i="11"/>
  <c r="J948" i="11"/>
  <c r="D52" i="11"/>
  <c r="D9" i="11"/>
  <c r="D43" i="11"/>
  <c r="D36" i="11"/>
  <c r="D91" i="11"/>
  <c r="D16" i="11"/>
  <c r="D29" i="11"/>
  <c r="D53" i="11"/>
  <c r="D45" i="11"/>
  <c r="D25" i="11"/>
  <c r="D57" i="11"/>
  <c r="D13" i="11"/>
  <c r="D92" i="11"/>
  <c r="D96" i="11"/>
  <c r="D11" i="11"/>
  <c r="D106" i="11"/>
  <c r="D31" i="11"/>
  <c r="D82" i="11"/>
  <c r="D44" i="11"/>
  <c r="D50" i="11"/>
  <c r="D51" i="11"/>
  <c r="D62" i="11"/>
  <c r="N551" i="15"/>
  <c r="I551" i="15"/>
  <c r="N89" i="15"/>
  <c r="I89" i="15"/>
  <c r="J89" i="15"/>
  <c r="N724" i="15"/>
  <c r="I724" i="15" s="1"/>
  <c r="J724" i="15" s="1"/>
  <c r="I846" i="15"/>
  <c r="J846" i="15"/>
  <c r="J400" i="15"/>
  <c r="N187" i="15"/>
  <c r="D63" i="15"/>
  <c r="D77" i="15"/>
  <c r="D78" i="15"/>
  <c r="D29" i="15"/>
  <c r="D28" i="15"/>
  <c r="D84" i="15"/>
  <c r="D104" i="15"/>
  <c r="D30" i="16"/>
  <c r="D59" i="16"/>
  <c r="D46" i="16"/>
  <c r="D92" i="16"/>
  <c r="D83" i="16"/>
  <c r="D79" i="16"/>
  <c r="D72" i="16"/>
  <c r="D16" i="16"/>
  <c r="D45" i="16"/>
  <c r="D8" i="16"/>
  <c r="D68" i="16"/>
  <c r="D51" i="16"/>
  <c r="D77" i="16"/>
  <c r="D65" i="16"/>
  <c r="D20" i="16"/>
  <c r="H286" i="17"/>
  <c r="J286" i="17" s="1"/>
  <c r="H14" i="17"/>
  <c r="J14" i="17"/>
  <c r="H795" i="17"/>
  <c r="J795" i="17"/>
  <c r="H885" i="17"/>
  <c r="H42" i="17"/>
  <c r="N42" i="17" s="1"/>
  <c r="I42" i="17" s="1"/>
  <c r="H150" i="17"/>
  <c r="N150" i="17" s="1"/>
  <c r="I150" i="17"/>
  <c r="H432" i="17"/>
  <c r="J432" i="17" s="1"/>
  <c r="H660" i="17"/>
  <c r="H224" i="17"/>
  <c r="J224" i="17" s="1"/>
  <c r="H719" i="17"/>
  <c r="H390" i="17"/>
  <c r="H644" i="17"/>
  <c r="H453" i="17"/>
  <c r="J453" i="17"/>
  <c r="H49" i="17"/>
  <c r="H514" i="17"/>
  <c r="N514" i="17"/>
  <c r="H751" i="17"/>
  <c r="N751" i="17"/>
  <c r="H197" i="17"/>
  <c r="H822" i="17"/>
  <c r="N822" i="17" s="1"/>
  <c r="H203" i="17"/>
  <c r="N203" i="17" s="1"/>
  <c r="I203" i="17"/>
  <c r="J203" i="17" s="1"/>
  <c r="H805" i="17"/>
  <c r="J805" i="17" s="1"/>
  <c r="H603" i="17"/>
  <c r="J603" i="17"/>
  <c r="H142" i="17"/>
  <c r="J142" i="17"/>
  <c r="H325" i="17"/>
  <c r="H389" i="17"/>
  <c r="H449" i="17"/>
  <c r="N449" i="17"/>
  <c r="I449" i="17" s="1"/>
  <c r="J449" i="17"/>
  <c r="H29" i="17"/>
  <c r="N29" i="17" s="1"/>
  <c r="H717" i="17"/>
  <c r="N717" i="17"/>
  <c r="I717" i="17" s="1"/>
  <c r="H857" i="17"/>
  <c r="J857" i="17" s="1"/>
  <c r="H302" i="17"/>
  <c r="N302" i="17" s="1"/>
  <c r="I302" i="17" s="1"/>
  <c r="H771" i="17"/>
  <c r="N771" i="17" s="1"/>
  <c r="I771" i="17" s="1"/>
  <c r="H860" i="17"/>
  <c r="N860" i="17"/>
  <c r="I860" i="17"/>
  <c r="J860" i="17" s="1"/>
  <c r="H370" i="17"/>
  <c r="N370" i="17"/>
  <c r="I370" i="17" s="1"/>
  <c r="H571" i="17"/>
  <c r="N571" i="17"/>
  <c r="I571" i="17"/>
  <c r="H59" i="17"/>
  <c r="H918" i="17"/>
  <c r="J918" i="17"/>
  <c r="H647" i="17"/>
  <c r="N647" i="17" s="1"/>
  <c r="I647" i="17"/>
  <c r="J647" i="17" s="1"/>
  <c r="H463" i="17"/>
  <c r="J463" i="17"/>
  <c r="H32" i="17"/>
  <c r="J32" i="17" s="1"/>
  <c r="H106" i="17"/>
  <c r="N106" i="17"/>
  <c r="I106" i="17" s="1"/>
  <c r="H387" i="17"/>
  <c r="J387" i="17"/>
  <c r="H483" i="17"/>
  <c r="H851" i="17"/>
  <c r="H439" i="17"/>
  <c r="J439" i="17" s="1"/>
  <c r="H430" i="17"/>
  <c r="H178" i="17"/>
  <c r="N178" i="17" s="1"/>
  <c r="H171" i="17"/>
  <c r="H932" i="17"/>
  <c r="J932" i="17"/>
  <c r="H295" i="17"/>
  <c r="Q295" i="17"/>
  <c r="Q1045" i="17" s="1"/>
  <c r="H736" i="17"/>
  <c r="H823" i="17"/>
  <c r="H75" i="17"/>
  <c r="N75" i="17"/>
  <c r="I75" i="17" s="1"/>
  <c r="H686" i="17"/>
  <c r="H38" i="17"/>
  <c r="H86" i="17"/>
  <c r="J86" i="17"/>
  <c r="H616" i="17"/>
  <c r="N616" i="17" s="1"/>
  <c r="I616" i="17"/>
  <c r="J616" i="17"/>
  <c r="H798" i="17"/>
  <c r="J798" i="17"/>
  <c r="H425" i="17"/>
  <c r="N425" i="17"/>
  <c r="I425" i="17" s="1"/>
  <c r="H828" i="17"/>
  <c r="J828" i="17" s="1"/>
  <c r="H914" i="17"/>
  <c r="H124" i="17"/>
  <c r="N124" i="17" s="1"/>
  <c r="H897" i="17"/>
  <c r="N897" i="17"/>
  <c r="I897" i="17"/>
  <c r="J897" i="17" s="1"/>
  <c r="H11" i="17"/>
  <c r="J11" i="17"/>
  <c r="H834" i="17"/>
  <c r="J834" i="17" s="1"/>
  <c r="H104" i="17"/>
  <c r="H240" i="17"/>
  <c r="N240" i="17" s="1"/>
  <c r="I240" i="17" s="1"/>
  <c r="J240" i="17" s="1"/>
  <c r="H290" i="17"/>
  <c r="J290" i="17" s="1"/>
  <c r="H527" i="17"/>
  <c r="J527" i="17" s="1"/>
  <c r="H820" i="17"/>
  <c r="J820" i="17" s="1"/>
  <c r="H257" i="17"/>
  <c r="J257" i="17" s="1"/>
  <c r="H208" i="17"/>
  <c r="J208" i="17"/>
  <c r="H194" i="17"/>
  <c r="H196" i="17"/>
  <c r="N196" i="17"/>
  <c r="H18" i="17"/>
  <c r="J18" i="17"/>
  <c r="H448" i="17"/>
  <c r="J448" i="17"/>
  <c r="H92" i="17"/>
  <c r="N92" i="17"/>
  <c r="I92" i="17" s="1"/>
  <c r="H902" i="17"/>
  <c r="J902" i="17" s="1"/>
  <c r="H44" i="17"/>
  <c r="N44" i="17"/>
  <c r="I44" i="17" s="1"/>
  <c r="J44" i="17" s="1"/>
  <c r="H255" i="17"/>
  <c r="J255" i="17"/>
  <c r="H380" i="17"/>
  <c r="N380" i="17" s="1"/>
  <c r="I380" i="17" s="1"/>
  <c r="H629" i="17"/>
  <c r="J629" i="17" s="1"/>
  <c r="H747" i="17"/>
  <c r="J747" i="17"/>
  <c r="H94" i="17"/>
  <c r="H133" i="17"/>
  <c r="J133" i="17"/>
  <c r="H306" i="17"/>
  <c r="N306" i="17"/>
  <c r="I306" i="17"/>
  <c r="J306" i="17"/>
  <c r="H909" i="17"/>
  <c r="H351" i="17"/>
  <c r="N351" i="17"/>
  <c r="H210" i="17"/>
  <c r="H271" i="17"/>
  <c r="J271" i="17" s="1"/>
  <c r="H95" i="17"/>
  <c r="J95" i="17" s="1"/>
  <c r="H468" i="17"/>
  <c r="J468" i="17"/>
  <c r="H699" i="17"/>
  <c r="H633" i="17"/>
  <c r="J633" i="17" s="1"/>
  <c r="H326" i="17"/>
  <c r="J326" i="17"/>
  <c r="H706" i="17"/>
  <c r="J706" i="17"/>
  <c r="H859" i="17"/>
  <c r="H385" i="17"/>
  <c r="N385" i="17"/>
  <c r="I385" i="17" s="1"/>
  <c r="H398" i="17"/>
  <c r="J398" i="17"/>
  <c r="H334" i="17"/>
  <c r="J334" i="17" s="1"/>
  <c r="H505" i="17"/>
  <c r="N505" i="17"/>
  <c r="I505" i="17"/>
  <c r="H613" i="17"/>
  <c r="N613" i="17" s="1"/>
  <c r="I613" i="17" s="1"/>
  <c r="H416" i="17"/>
  <c r="J416" i="17" s="1"/>
  <c r="H930" i="17"/>
  <c r="N930" i="17"/>
  <c r="I930" i="17"/>
  <c r="H891" i="17"/>
  <c r="N891" i="17" s="1"/>
  <c r="I891" i="17"/>
  <c r="H878" i="17"/>
  <c r="J878" i="17"/>
  <c r="H383" i="17"/>
  <c r="N383" i="17" s="1"/>
  <c r="I383" i="17" s="1"/>
  <c r="H70" i="17"/>
  <c r="J70" i="17" s="1"/>
  <c r="H600" i="17"/>
  <c r="J600" i="17"/>
  <c r="H753" i="17"/>
  <c r="N753" i="17" s="1"/>
  <c r="I753" i="17" s="1"/>
  <c r="J753" i="17"/>
  <c r="H623" i="17"/>
  <c r="H404" i="17"/>
  <c r="J404" i="17"/>
  <c r="H426" i="17"/>
  <c r="H30" i="17"/>
  <c r="J30" i="17"/>
  <c r="H411" i="17"/>
  <c r="J411" i="17"/>
  <c r="H85" i="17"/>
  <c r="J85" i="17" s="1"/>
  <c r="H922" i="17"/>
  <c r="N922" i="17" s="1"/>
  <c r="I922" i="17" s="1"/>
  <c r="H895" i="17"/>
  <c r="N895" i="17"/>
  <c r="I895" i="17" s="1"/>
  <c r="J895" i="17" s="1"/>
  <c r="H641" i="17"/>
  <c r="J641" i="17"/>
  <c r="H588" i="17"/>
  <c r="H836" i="17"/>
  <c r="N836" i="17" s="1"/>
  <c r="H65" i="17"/>
  <c r="H579" i="17"/>
  <c r="J579" i="17" s="1"/>
  <c r="H756" i="17"/>
  <c r="H830" i="17"/>
  <c r="J830" i="17"/>
  <c r="H687" i="17"/>
  <c r="N687" i="17" s="1"/>
  <c r="I687" i="17" s="1"/>
  <c r="H248" i="17"/>
  <c r="J248" i="17" s="1"/>
  <c r="H130" i="17"/>
  <c r="H530" i="17"/>
  <c r="J530" i="17" s="1"/>
  <c r="H180" i="17"/>
  <c r="H418" i="17"/>
  <c r="N418" i="17"/>
  <c r="I418" i="17" s="1"/>
  <c r="J418" i="17" s="1"/>
  <c r="H546" i="17"/>
  <c r="H715" i="17"/>
  <c r="J715" i="17"/>
  <c r="H661" i="17"/>
  <c r="N661" i="17" s="1"/>
  <c r="H535" i="17"/>
  <c r="N535" i="17" s="1"/>
  <c r="I535" i="17"/>
  <c r="J535" i="17"/>
  <c r="H482" i="17"/>
  <c r="H520" i="17"/>
  <c r="H440" i="17"/>
  <c r="N440" i="17" s="1"/>
  <c r="H819" i="17"/>
  <c r="J819" i="17"/>
  <c r="H726" i="17"/>
  <c r="J726" i="17" s="1"/>
  <c r="H942" i="17"/>
  <c r="H375" i="17"/>
  <c r="N375" i="17" s="1"/>
  <c r="N954" i="17" s="1"/>
  <c r="H201" i="17"/>
  <c r="H120" i="17"/>
  <c r="J120" i="17"/>
  <c r="H301" i="17"/>
  <c r="H671" i="17"/>
  <c r="H299" i="17"/>
  <c r="H259" i="17"/>
  <c r="N259" i="17"/>
  <c r="H725" i="17"/>
  <c r="H625" i="17"/>
  <c r="J625" i="17"/>
  <c r="H391" i="17"/>
  <c r="J391" i="17" s="1"/>
  <c r="H369" i="17"/>
  <c r="N369" i="17" s="1"/>
  <c r="I369" i="17"/>
  <c r="H871" i="17"/>
  <c r="N871" i="17" s="1"/>
  <c r="I871" i="17" s="1"/>
  <c r="H639" i="17"/>
  <c r="J639" i="17" s="1"/>
  <c r="H764" i="17"/>
  <c r="N764" i="17" s="1"/>
  <c r="I764" i="17"/>
  <c r="J764" i="17" s="1"/>
  <c r="H99" i="17"/>
  <c r="J99" i="17" s="1"/>
  <c r="H578" i="17"/>
  <c r="N578" i="17"/>
  <c r="I578" i="17" s="1"/>
  <c r="J578" i="17" s="1"/>
  <c r="H770" i="17"/>
  <c r="N770" i="17" s="1"/>
  <c r="I770" i="17" s="1"/>
  <c r="H710" i="17"/>
  <c r="Q710" i="17"/>
  <c r="Q988" i="17" s="1"/>
  <c r="N710" i="17"/>
  <c r="H107" i="17"/>
  <c r="H108" i="17"/>
  <c r="H652" i="17"/>
  <c r="J652" i="17"/>
  <c r="H332" i="17"/>
  <c r="H236" i="17"/>
  <c r="N236" i="17" s="1"/>
  <c r="I236" i="17" s="1"/>
  <c r="H842" i="17"/>
  <c r="H677" i="17"/>
  <c r="H733" i="17"/>
  <c r="H467" i="17"/>
  <c r="N467" i="17" s="1"/>
  <c r="I467" i="17"/>
  <c r="J467" i="17" s="1"/>
  <c r="H177" i="17"/>
  <c r="N177" i="17" s="1"/>
  <c r="H799" i="17"/>
  <c r="J799" i="17" s="1"/>
  <c r="H93" i="17"/>
  <c r="H78" i="17"/>
  <c r="J78" i="17"/>
  <c r="H153" i="17"/>
  <c r="H762" i="17"/>
  <c r="N762" i="17" s="1"/>
  <c r="I762" i="17" s="1"/>
  <c r="H61" i="17"/>
  <c r="N61" i="17"/>
  <c r="I61" i="17" s="1"/>
  <c r="J61" i="17"/>
  <c r="H915" i="17"/>
  <c r="J915" i="17" s="1"/>
  <c r="H40" i="17"/>
  <c r="N40" i="17" s="1"/>
  <c r="I40" i="17" s="1"/>
  <c r="J40" i="17" s="1"/>
  <c r="H803" i="17"/>
  <c r="N803" i="17"/>
  <c r="I803" i="17" s="1"/>
  <c r="J803" i="17"/>
  <c r="H927" i="17"/>
  <c r="J927" i="17"/>
  <c r="H865" i="17"/>
  <c r="N865" i="17" s="1"/>
  <c r="I865" i="17"/>
  <c r="H232" i="17"/>
  <c r="N232" i="17" s="1"/>
  <c r="H364" i="17"/>
  <c r="H68" i="17"/>
  <c r="N68" i="17" s="1"/>
  <c r="I68" i="17"/>
  <c r="H745" i="17"/>
  <c r="H724" i="17"/>
  <c r="H684" i="17"/>
  <c r="H636" i="17"/>
  <c r="J636" i="17"/>
  <c r="H673" i="17"/>
  <c r="J673" i="17"/>
  <c r="H431" i="17"/>
  <c r="H485" i="17"/>
  <c r="H176" i="17"/>
  <c r="J176" i="17"/>
  <c r="H417" i="17"/>
  <c r="H279" i="17"/>
  <c r="J279" i="17" s="1"/>
  <c r="H459" i="17"/>
  <c r="H39" i="17"/>
  <c r="H911" i="17"/>
  <c r="J911" i="17"/>
  <c r="H581" i="17"/>
  <c r="J581" i="17"/>
  <c r="H569" i="17"/>
  <c r="N569" i="17"/>
  <c r="H355" i="17"/>
  <c r="H122" i="17"/>
  <c r="N122" i="17"/>
  <c r="I122" i="17"/>
  <c r="J122" i="17" s="1"/>
  <c r="H620" i="17"/>
  <c r="J620" i="17" s="1"/>
  <c r="H476" i="17"/>
  <c r="H794" i="17"/>
  <c r="J794" i="17"/>
  <c r="H825" i="17"/>
  <c r="J825" i="17" s="1"/>
  <c r="H892" i="17"/>
  <c r="J892" i="17" s="1"/>
  <c r="H437" i="17"/>
  <c r="J437" i="17"/>
  <c r="H366" i="17"/>
  <c r="H679" i="17"/>
  <c r="H698" i="17"/>
  <c r="N698" i="17"/>
  <c r="I698" i="17" s="1"/>
  <c r="N1008" i="17"/>
  <c r="J1008" i="17" s="1"/>
  <c r="H612" i="17"/>
  <c r="H77" i="17"/>
  <c r="J77" i="17"/>
  <c r="H713" i="17"/>
  <c r="N713" i="17" s="1"/>
  <c r="I713" i="17" s="1"/>
  <c r="H262" i="17"/>
  <c r="N262" i="17" s="1"/>
  <c r="H566" i="17"/>
  <c r="H597" i="17"/>
  <c r="J597" i="17"/>
  <c r="H947" i="17"/>
  <c r="H564" i="17"/>
  <c r="H318" i="17"/>
  <c r="H826" i="17"/>
  <c r="N826" i="17" s="1"/>
  <c r="H28" i="17"/>
  <c r="J28" i="17"/>
  <c r="H563" i="17"/>
  <c r="J563" i="17" s="1"/>
  <c r="H337" i="17"/>
  <c r="H577" i="17"/>
  <c r="J577" i="17"/>
  <c r="H66" i="17"/>
  <c r="H624" i="17"/>
  <c r="J624" i="17" s="1"/>
  <c r="H731" i="17"/>
  <c r="H283" i="17"/>
  <c r="J283" i="17"/>
  <c r="H244" i="17"/>
  <c r="H730" i="17"/>
  <c r="N730" i="17"/>
  <c r="I730" i="17" s="1"/>
  <c r="H524" i="17"/>
  <c r="J524" i="17"/>
  <c r="H205" i="17"/>
  <c r="N205" i="17"/>
  <c r="I205" i="17"/>
  <c r="J205" i="17" s="1"/>
  <c r="H580" i="17"/>
  <c r="H347" i="17"/>
  <c r="J347" i="17" s="1"/>
  <c r="H400" i="17"/>
  <c r="J400" i="17"/>
  <c r="H592" i="17"/>
  <c r="N592" i="17"/>
  <c r="I592" i="17"/>
  <c r="J592" i="17" s="1"/>
  <c r="H276" i="17"/>
  <c r="H9" i="17"/>
  <c r="J9" i="17" s="1"/>
  <c r="H353" i="17"/>
  <c r="J353" i="17"/>
  <c r="H163" i="17"/>
  <c r="J163" i="17"/>
  <c r="H101" i="17"/>
  <c r="N101" i="17"/>
  <c r="I101" i="17" s="1"/>
  <c r="J101" i="17" s="1"/>
  <c r="H582" i="17"/>
  <c r="J582" i="17" s="1"/>
  <c r="H907" i="17"/>
  <c r="J907" i="17" s="1"/>
  <c r="H247" i="17"/>
  <c r="J247" i="17" s="1"/>
  <c r="H737" i="17"/>
  <c r="J737" i="17"/>
  <c r="H357" i="17"/>
  <c r="J357" i="17"/>
  <c r="H442" i="17"/>
  <c r="N442" i="17"/>
  <c r="I442" i="17" s="1"/>
  <c r="J442" i="17" s="1"/>
  <c r="H149" i="17"/>
  <c r="J149" i="17"/>
  <c r="H883" i="17"/>
  <c r="J883" i="17"/>
  <c r="H841" i="17"/>
  <c r="N841" i="17" s="1"/>
  <c r="I841" i="17" s="1"/>
  <c r="J841" i="17" s="1"/>
  <c r="H525" i="17"/>
  <c r="J525" i="17" s="1"/>
  <c r="H289" i="17"/>
  <c r="J289" i="17"/>
  <c r="H509" i="17"/>
  <c r="N509" i="17"/>
  <c r="I509" i="17"/>
  <c r="H499" i="17"/>
  <c r="N499" i="17"/>
  <c r="H88" i="17"/>
  <c r="N88" i="17" s="1"/>
  <c r="I88" i="17"/>
  <c r="H827" i="17"/>
  <c r="J827" i="17"/>
  <c r="H901" i="17"/>
  <c r="J901" i="17" s="1"/>
  <c r="H89" i="17"/>
  <c r="H222" i="17"/>
  <c r="H115" i="17"/>
  <c r="J115" i="17"/>
  <c r="H144" i="17"/>
  <c r="J144" i="17" s="1"/>
  <c r="H216" i="17"/>
  <c r="J216" i="17" s="1"/>
  <c r="H10" i="17"/>
  <c r="J10" i="17" s="1"/>
  <c r="H544" i="17"/>
  <c r="N544" i="17"/>
  <c r="I544" i="17" s="1"/>
  <c r="H343" i="17"/>
  <c r="J343" i="17" s="1"/>
  <c r="H846" i="17"/>
  <c r="H609" i="17"/>
  <c r="J609" i="17" s="1"/>
  <c r="H923" i="17"/>
  <c r="Q923" i="17" s="1"/>
  <c r="Q975" i="17" s="1"/>
  <c r="H96" i="17"/>
  <c r="J96" i="17" s="1"/>
  <c r="H912" i="17"/>
  <c r="J912" i="17" s="1"/>
  <c r="H189" i="17"/>
  <c r="J189" i="17"/>
  <c r="H184" i="17"/>
  <c r="J184" i="17"/>
  <c r="H651" i="17"/>
  <c r="J651" i="17"/>
  <c r="H800" i="17"/>
  <c r="J800" i="17"/>
  <c r="H402" i="17"/>
  <c r="H321" i="17"/>
  <c r="J321" i="17"/>
  <c r="H694" i="17"/>
  <c r="H611" i="17"/>
  <c r="J611" i="17"/>
  <c r="H235" i="17"/>
  <c r="H179" i="17"/>
  <c r="J179" i="17"/>
  <c r="H114" i="17"/>
  <c r="J114" i="17" s="1"/>
  <c r="H455" i="17"/>
  <c r="J455" i="17" s="1"/>
  <c r="H470" i="17"/>
  <c r="J470" i="17" s="1"/>
  <c r="H251" i="17"/>
  <c r="J251" i="17" s="1"/>
  <c r="H933" i="17"/>
  <c r="N933" i="17"/>
  <c r="I933" i="17" s="1"/>
  <c r="J933" i="17" s="1"/>
  <c r="H446" i="17"/>
  <c r="N446" i="17" s="1"/>
  <c r="I446" i="17"/>
  <c r="J446" i="17" s="1"/>
  <c r="H143" i="17"/>
  <c r="J143" i="17"/>
  <c r="H594" i="17"/>
  <c r="H949" i="17"/>
  <c r="H521" i="17"/>
  <c r="N521" i="17" s="1"/>
  <c r="I521" i="17"/>
  <c r="H558" i="17"/>
  <c r="J558" i="17" s="1"/>
  <c r="H735" i="17"/>
  <c r="J735" i="17" s="1"/>
  <c r="H307" i="17"/>
  <c r="J307" i="17" s="1"/>
  <c r="H635" i="17"/>
  <c r="H368" i="17"/>
  <c r="H320" i="17"/>
  <c r="H739" i="17"/>
  <c r="J739" i="17"/>
  <c r="H567" i="17"/>
  <c r="J567" i="17"/>
  <c r="H51" i="17"/>
  <c r="N51" i="17" s="1"/>
  <c r="H844" i="17"/>
  <c r="H174" i="17"/>
  <c r="N174" i="17"/>
  <c r="H258" i="17"/>
  <c r="J258" i="17"/>
  <c r="H797" i="17"/>
  <c r="H840" i="17"/>
  <c r="J840" i="17"/>
  <c r="H300" i="17"/>
  <c r="N300" i="17" s="1"/>
  <c r="H264" i="17"/>
  <c r="J264" i="17"/>
  <c r="H191" i="17"/>
  <c r="H872" i="17"/>
  <c r="H69" i="17"/>
  <c r="N69" i="17" s="1"/>
  <c r="I69" i="17" s="1"/>
  <c r="H845" i="17"/>
  <c r="J845" i="17" s="1"/>
  <c r="H559" i="17"/>
  <c r="H816" i="17"/>
  <c r="J816" i="17" s="1"/>
  <c r="H728" i="17"/>
  <c r="N728" i="17"/>
  <c r="I728" i="17" s="1"/>
  <c r="H586" i="17"/>
  <c r="J586" i="17"/>
  <c r="H433" i="17"/>
  <c r="N433" i="17" s="1"/>
  <c r="I433" i="17"/>
  <c r="H783" i="17"/>
  <c r="Q783" i="17" s="1"/>
  <c r="H472" i="17"/>
  <c r="J472" i="17"/>
  <c r="H917" i="17"/>
  <c r="J917" i="17" s="1"/>
  <c r="H187" i="17"/>
  <c r="N187" i="17" s="1"/>
  <c r="Q187" i="17"/>
  <c r="Q1043" i="17" s="1"/>
  <c r="H868" i="17"/>
  <c r="J868" i="17" s="1"/>
  <c r="H477" i="17"/>
  <c r="H147" i="17"/>
  <c r="H12" i="17"/>
  <c r="J12" i="17" s="1"/>
  <c r="H234" i="17"/>
  <c r="J234" i="17" s="1"/>
  <c r="H376" i="17"/>
  <c r="N376" i="17"/>
  <c r="I376" i="17"/>
  <c r="J376" i="17" s="1"/>
  <c r="H511" i="17"/>
  <c r="J511" i="17"/>
  <c r="H131" i="17"/>
  <c r="J131" i="17" s="1"/>
  <c r="H291" i="17"/>
  <c r="J291" i="17" s="1"/>
  <c r="H47" i="17"/>
  <c r="H545" i="17"/>
  <c r="N545" i="17" s="1"/>
  <c r="I545" i="17" s="1"/>
  <c r="H129" i="17"/>
  <c r="N129" i="17" s="1"/>
  <c r="I129" i="17" s="1"/>
  <c r="J129" i="17" s="1"/>
  <c r="H894" i="17"/>
  <c r="J894" i="17" s="1"/>
  <c r="H436" i="17"/>
  <c r="J436" i="17" s="1"/>
  <c r="H802" i="17"/>
  <c r="J802" i="17" s="1"/>
  <c r="H134" i="17"/>
  <c r="J134" i="17" s="1"/>
  <c r="H245" i="17"/>
  <c r="J245" i="17" s="1"/>
  <c r="H280" i="17"/>
  <c r="N280" i="17" s="1"/>
  <c r="I280" i="17" s="1"/>
  <c r="H595" i="17"/>
  <c r="J595" i="17" s="1"/>
  <c r="H904" i="17"/>
  <c r="H186" i="17"/>
  <c r="J186" i="17"/>
  <c r="H670" i="17"/>
  <c r="H382" i="17"/>
  <c r="H379" i="17"/>
  <c r="N379" i="17"/>
  <c r="I379" i="17" s="1"/>
  <c r="J379" i="17" s="1"/>
  <c r="H506" i="17"/>
  <c r="J506" i="17"/>
  <c r="H637" i="17"/>
  <c r="J637" i="17"/>
  <c r="H287" i="17"/>
  <c r="J287" i="17" s="1"/>
  <c r="H324" i="17"/>
  <c r="N324" i="17"/>
  <c r="I324" i="17" s="1"/>
  <c r="J324" i="17"/>
  <c r="H562" i="17"/>
  <c r="N562" i="17" s="1"/>
  <c r="I562" i="17" s="1"/>
  <c r="H123" i="17"/>
  <c r="H414" i="17"/>
  <c r="J414" i="17" s="1"/>
  <c r="H495" i="17"/>
  <c r="N495" i="17" s="1"/>
  <c r="I495" i="17" s="1"/>
  <c r="H190" i="17"/>
  <c r="J190" i="17"/>
  <c r="H722" i="17"/>
  <c r="H529" i="17"/>
  <c r="J529" i="17"/>
  <c r="H850" i="17"/>
  <c r="J850" i="17" s="1"/>
  <c r="H531" i="17"/>
  <c r="N531" i="17"/>
  <c r="I531" i="17" s="1"/>
  <c r="H676" i="17"/>
  <c r="J676" i="17"/>
  <c r="H333" i="17"/>
  <c r="J333" i="17"/>
  <c r="H146" i="17"/>
  <c r="J146" i="17" s="1"/>
  <c r="H170" i="17"/>
  <c r="J170" i="17"/>
  <c r="H829" i="17"/>
  <c r="N829" i="17"/>
  <c r="I829" i="17" s="1"/>
  <c r="H855" i="17"/>
  <c r="N855" i="17"/>
  <c r="I855" i="17" s="1"/>
  <c r="H214" i="17"/>
  <c r="H378" i="17"/>
  <c r="J378" i="17"/>
  <c r="H365" i="17"/>
  <c r="J365" i="17"/>
  <c r="H549" i="17"/>
  <c r="N549" i="17"/>
  <c r="I549" i="17" s="1"/>
  <c r="H447" i="17"/>
  <c r="N447" i="17" s="1"/>
  <c r="I447" i="17" s="1"/>
  <c r="H117" i="17"/>
  <c r="N117" i="17"/>
  <c r="H20" i="17"/>
  <c r="H80" i="17"/>
  <c r="J80" i="17" s="1"/>
  <c r="H938" i="17"/>
  <c r="J938" i="17" s="1"/>
  <c r="H750" i="17"/>
  <c r="H148" i="17"/>
  <c r="H161" i="17"/>
  <c r="J161" i="17"/>
  <c r="H849" i="17"/>
  <c r="N849" i="17" s="1"/>
  <c r="I849" i="17" s="1"/>
  <c r="H140" i="17"/>
  <c r="J140" i="17"/>
  <c r="H937" i="17"/>
  <c r="J937" i="17"/>
  <c r="H329" i="17"/>
  <c r="J329" i="17"/>
  <c r="H74" i="17"/>
  <c r="J74" i="17" s="1"/>
  <c r="H740" i="17"/>
  <c r="J740" i="17" s="1"/>
  <c r="H249" i="17"/>
  <c r="H152" i="17"/>
  <c r="J152" i="17" s="1"/>
  <c r="H500" i="17"/>
  <c r="J500" i="17"/>
  <c r="H617" i="17"/>
  <c r="J617" i="17" s="1"/>
  <c r="H808" i="17"/>
  <c r="J808" i="17" s="1"/>
  <c r="H399" i="17"/>
  <c r="H824" i="17"/>
  <c r="J824" i="17"/>
  <c r="H41" i="17"/>
  <c r="N41" i="17" s="1"/>
  <c r="I41" i="17" s="1"/>
  <c r="J41" i="17" s="1"/>
  <c r="H634" i="17"/>
  <c r="N634" i="17" s="1"/>
  <c r="I634" i="17" s="1"/>
  <c r="H685" i="17"/>
  <c r="J685" i="17" s="1"/>
  <c r="H241" i="17"/>
  <c r="J241" i="17"/>
  <c r="H292" i="17"/>
  <c r="J292" i="17"/>
  <c r="H466" i="17"/>
  <c r="H360" i="17"/>
  <c r="N360" i="17"/>
  <c r="I360" i="17"/>
  <c r="H348" i="17"/>
  <c r="N348" i="17" s="1"/>
  <c r="I348" i="17" s="1"/>
  <c r="H239" i="17"/>
  <c r="H700" i="17"/>
  <c r="J700" i="17"/>
  <c r="H67" i="17"/>
  <c r="J67" i="17"/>
  <c r="H766" i="17"/>
  <c r="N766" i="17" s="1"/>
  <c r="I766" i="17"/>
  <c r="J766" i="17" s="1"/>
  <c r="H646" i="17"/>
  <c r="N646" i="17"/>
  <c r="I646" i="17" s="1"/>
  <c r="J646" i="17" s="1"/>
  <c r="H491" i="17"/>
  <c r="J491" i="17"/>
  <c r="H734" i="17"/>
  <c r="J734" i="17"/>
  <c r="H250" i="17"/>
  <c r="H746" i="17"/>
  <c r="J746" i="17" s="1"/>
  <c r="H650" i="17"/>
  <c r="J650" i="17"/>
  <c r="H675" i="17"/>
  <c r="J675" i="17" s="1"/>
  <c r="H456" i="17"/>
  <c r="J456" i="17"/>
  <c r="H950" i="17"/>
  <c r="J950" i="17"/>
  <c r="H371" i="17"/>
  <c r="H198" i="17"/>
  <c r="J198" i="17"/>
  <c r="H473" i="17"/>
  <c r="J473" i="17"/>
  <c r="H103" i="17"/>
  <c r="J103" i="17"/>
  <c r="H934" i="17"/>
  <c r="J934" i="17" s="1"/>
  <c r="H304" i="17"/>
  <c r="J304" i="17" s="1"/>
  <c r="H948" i="17"/>
  <c r="H323" i="17"/>
  <c r="N323" i="17" s="1"/>
  <c r="H936" i="17"/>
  <c r="J936" i="17" s="1"/>
  <c r="H596" i="17"/>
  <c r="J596" i="17"/>
  <c r="H392" i="17"/>
  <c r="J392" i="17"/>
  <c r="H293" i="17"/>
  <c r="N293" i="17" s="1"/>
  <c r="I293" i="17"/>
  <c r="H480" i="17"/>
  <c r="N480" i="17"/>
  <c r="I480" i="17"/>
  <c r="H833" i="17"/>
  <c r="N833" i="17" s="1"/>
  <c r="I833" i="17"/>
  <c r="H233" i="17"/>
  <c r="J233" i="17" s="1"/>
  <c r="H195" i="17"/>
  <c r="J195" i="17" s="1"/>
  <c r="H341" i="17"/>
  <c r="N341" i="17" s="1"/>
  <c r="I341" i="17" s="1"/>
  <c r="H608" i="17"/>
  <c r="J608" i="17"/>
  <c r="H206" i="17"/>
  <c r="H642" i="17"/>
  <c r="H695" i="17"/>
  <c r="H874" i="17"/>
  <c r="J874" i="17" s="1"/>
  <c r="H303" i="17"/>
  <c r="J303" i="17" s="1"/>
  <c r="H46" i="17"/>
  <c r="J46" i="17" s="1"/>
  <c r="H657" i="17"/>
  <c r="J657" i="17"/>
  <c r="H162" i="17"/>
  <c r="H645" i="17"/>
  <c r="J645" i="17"/>
  <c r="H606" i="17"/>
  <c r="J606" i="17" s="1"/>
  <c r="H204" i="17"/>
  <c r="Q204" i="17" s="1"/>
  <c r="H155" i="17"/>
  <c r="N155" i="17"/>
  <c r="I155" i="17" s="1"/>
  <c r="H560" i="17"/>
  <c r="H765" i="17"/>
  <c r="J765" i="17" s="1"/>
  <c r="H754" i="17"/>
  <c r="N754" i="17"/>
  <c r="I754" i="17" s="1"/>
  <c r="J754" i="17"/>
  <c r="H465" i="17"/>
  <c r="H565" i="17"/>
  <c r="N565" i="17" s="1"/>
  <c r="H903" i="17"/>
  <c r="H135" i="17"/>
  <c r="J135" i="17" s="1"/>
  <c r="H408" i="17"/>
  <c r="J408" i="17"/>
  <c r="H568" i="17"/>
  <c r="N568" i="17" s="1"/>
  <c r="I568" i="17" s="1"/>
  <c r="J568" i="17"/>
  <c r="H723" i="17"/>
  <c r="J723" i="17" s="1"/>
  <c r="H502" i="17"/>
  <c r="H413" i="17"/>
  <c r="H924" i="17"/>
  <c r="J924" i="17"/>
  <c r="H267" i="17"/>
  <c r="J267" i="17"/>
  <c r="H727" i="17"/>
  <c r="J727" i="17"/>
  <c r="H801" i="17"/>
  <c r="J801" i="17" s="1"/>
  <c r="H784" i="17"/>
  <c r="H881" i="17"/>
  <c r="H492" i="17"/>
  <c r="H36" i="17"/>
  <c r="J36" i="17" s="1"/>
  <c r="H43" i="17"/>
  <c r="H282" i="17"/>
  <c r="J282" i="17" s="1"/>
  <c r="H879" i="17"/>
  <c r="J879" i="17" s="1"/>
  <c r="H396" i="17"/>
  <c r="J396" i="17" s="1"/>
  <c r="H659" i="17"/>
  <c r="J659" i="17"/>
  <c r="H462" i="17"/>
  <c r="N462" i="17" s="1"/>
  <c r="I462" i="17" s="1"/>
  <c r="J462" i="17" s="1"/>
  <c r="H63" i="17"/>
  <c r="N63" i="17" s="1"/>
  <c r="I63" i="17" s="1"/>
  <c r="J63" i="17" s="1"/>
  <c r="H821" i="17"/>
  <c r="H522" i="17"/>
  <c r="J522" i="17" s="1"/>
  <c r="H643" i="17"/>
  <c r="J643" i="17" s="1"/>
  <c r="H674" i="17"/>
  <c r="J674" i="17"/>
  <c r="H16" i="17"/>
  <c r="J16" i="17" s="1"/>
  <c r="H340" i="17"/>
  <c r="J340" i="17" s="1"/>
  <c r="H110" i="17"/>
  <c r="J110" i="17" s="1"/>
  <c r="H397" i="17"/>
  <c r="N397" i="17"/>
  <c r="I397" i="17" s="1"/>
  <c r="H573" i="17"/>
  <c r="J573" i="17"/>
  <c r="H490" i="17"/>
  <c r="H758" i="17"/>
  <c r="N758" i="17"/>
  <c r="I758" i="17" s="1"/>
  <c r="H410" i="17"/>
  <c r="J410" i="17" s="1"/>
  <c r="H407" i="17"/>
  <c r="H181" i="17"/>
  <c r="J181" i="17"/>
  <c r="H654" i="17"/>
  <c r="N654" i="17" s="1"/>
  <c r="H815" i="17"/>
  <c r="H406" i="17"/>
  <c r="N406" i="17"/>
  <c r="I406" i="17" s="1"/>
  <c r="J406" i="17" s="1"/>
  <c r="H263" i="17"/>
  <c r="J263" i="17" s="1"/>
  <c r="H610" i="17"/>
  <c r="N610" i="17"/>
  <c r="I610" i="17" s="1"/>
  <c r="H925" i="17"/>
  <c r="J925" i="17" s="1"/>
  <c r="H393" i="17"/>
  <c r="N393" i="17"/>
  <c r="I393" i="17" s="1"/>
  <c r="J393" i="17"/>
  <c r="H944" i="17"/>
  <c r="N944" i="17" s="1"/>
  <c r="I944" i="17"/>
  <c r="H438" i="17"/>
  <c r="N438" i="17" s="1"/>
  <c r="H776" i="17"/>
  <c r="J776" i="17"/>
  <c r="H690" i="17"/>
  <c r="N690" i="17" s="1"/>
  <c r="H199" i="17"/>
  <c r="J199" i="17"/>
  <c r="H931" i="17"/>
  <c r="H919" i="17"/>
  <c r="J919" i="17"/>
  <c r="H73" i="17"/>
  <c r="N73" i="17"/>
  <c r="I73" i="17" s="1"/>
  <c r="H479" i="17"/>
  <c r="J479" i="17" s="1"/>
  <c r="H167" i="17"/>
  <c r="J167" i="17" s="1"/>
  <c r="H884" i="17"/>
  <c r="H789" i="17"/>
  <c r="J789" i="17" s="1"/>
  <c r="H627" i="17"/>
  <c r="H780" i="17"/>
  <c r="J780" i="17" s="1"/>
  <c r="H916" i="17"/>
  <c r="J916" i="17" s="1"/>
  <c r="H354" i="17"/>
  <c r="J354" i="17" s="1"/>
  <c r="H225" i="17"/>
  <c r="H342" i="17"/>
  <c r="H87" i="17"/>
  <c r="N87" i="17"/>
  <c r="I87" i="17"/>
  <c r="J87" i="17" s="1"/>
  <c r="H543" i="17"/>
  <c r="N543" i="17"/>
  <c r="I543" i="17" s="1"/>
  <c r="H25" i="17"/>
  <c r="J25" i="17"/>
  <c r="H160" i="17"/>
  <c r="J160" i="17" s="1"/>
  <c r="H305" i="17"/>
  <c r="J305" i="17" s="1"/>
  <c r="H832" i="17"/>
  <c r="J832" i="17" s="1"/>
  <c r="H100" i="17"/>
  <c r="J100" i="17"/>
  <c r="H403" i="17"/>
  <c r="J403" i="17"/>
  <c r="H649" i="17"/>
  <c r="J649" i="17"/>
  <c r="H33" i="17"/>
  <c r="H811" i="17"/>
  <c r="H308" i="17"/>
  <c r="J308" i="17" s="1"/>
  <c r="H488" i="17"/>
  <c r="H386" i="17"/>
  <c r="N386" i="17" s="1"/>
  <c r="I386" i="17" s="1"/>
  <c r="J386" i="17" s="1"/>
  <c r="H681" i="17"/>
  <c r="J681" i="17" s="1"/>
  <c r="H574" i="17"/>
  <c r="H212" i="17"/>
  <c r="J212" i="17" s="1"/>
  <c r="H523" i="17"/>
  <c r="J523" i="17"/>
  <c r="H24" i="17"/>
  <c r="H638" i="17"/>
  <c r="J638" i="17"/>
  <c r="H71" i="17"/>
  <c r="J71" i="17"/>
  <c r="H312" i="17"/>
  <c r="J312" i="17" s="1"/>
  <c r="H294" i="17"/>
  <c r="J294" i="17"/>
  <c r="H119" i="17"/>
  <c r="J119" i="17" s="1"/>
  <c r="H17" i="17"/>
  <c r="H943" i="17"/>
  <c r="J943" i="17" s="1"/>
  <c r="H362" i="17"/>
  <c r="J362" i="17" s="1"/>
  <c r="H173" i="17"/>
  <c r="J173" i="17" s="1"/>
  <c r="H640" i="17"/>
  <c r="J640" i="17"/>
  <c r="H252" i="17"/>
  <c r="J252" i="17"/>
  <c r="H703" i="17"/>
  <c r="H763" i="17"/>
  <c r="J763" i="17"/>
  <c r="H876" i="17"/>
  <c r="N876" i="17" s="1"/>
  <c r="I876" i="17" s="1"/>
  <c r="H693" i="17"/>
  <c r="J693" i="17" s="1"/>
  <c r="H112" i="17"/>
  <c r="J112" i="17"/>
  <c r="H105" i="17"/>
  <c r="N105" i="17" s="1"/>
  <c r="I105" i="17"/>
  <c r="H54" i="17"/>
  <c r="J54" i="17"/>
  <c r="H767" i="17"/>
  <c r="H359" i="17"/>
  <c r="J359" i="17" s="1"/>
  <c r="H547" i="17"/>
  <c r="J547" i="17" s="1"/>
  <c r="H56" i="17"/>
  <c r="J56" i="17" s="1"/>
  <c r="H926" i="17"/>
  <c r="J926" i="17"/>
  <c r="H534" i="17"/>
  <c r="J534" i="17"/>
  <c r="H951" i="17"/>
  <c r="H230" i="17"/>
  <c r="J230" i="17"/>
  <c r="H755" i="17"/>
  <c r="J755" i="17"/>
  <c r="H788" i="17"/>
  <c r="J788" i="17"/>
  <c r="H648" i="17"/>
  <c r="J648" i="17"/>
  <c r="H314" i="17"/>
  <c r="H254" i="17"/>
  <c r="J254" i="17"/>
  <c r="H688" i="17"/>
  <c r="J688" i="17"/>
  <c r="H90" i="17"/>
  <c r="J90" i="17" s="1"/>
  <c r="H757" i="17"/>
  <c r="J757" i="17" s="1"/>
  <c r="H528" i="17"/>
  <c r="J528" i="17"/>
  <c r="H211" i="17"/>
  <c r="N211" i="17"/>
  <c r="I211" i="17"/>
  <c r="J211" i="17" s="1"/>
  <c r="H116" i="17"/>
  <c r="N116" i="17"/>
  <c r="I116" i="17" s="1"/>
  <c r="H8" i="17"/>
  <c r="H183" i="17"/>
  <c r="H818" i="17"/>
  <c r="J818" i="17"/>
  <c r="H310" i="17"/>
  <c r="H441" i="17"/>
  <c r="J441" i="17"/>
  <c r="H886" i="17"/>
  <c r="N886" i="17"/>
  <c r="I886" i="17" s="1"/>
  <c r="H572" i="17"/>
  <c r="H475" i="17"/>
  <c r="N475" i="17" s="1"/>
  <c r="I475" i="17"/>
  <c r="H598" i="17"/>
  <c r="J598" i="17" s="1"/>
  <c r="H696" i="17"/>
  <c r="J696" i="17" s="1"/>
  <c r="H666" i="17"/>
  <c r="J666" i="17"/>
  <c r="H268" i="17"/>
  <c r="J268" i="17"/>
  <c r="H193" i="17"/>
  <c r="N193" i="17" s="1"/>
  <c r="I193" i="17" s="1"/>
  <c r="J193" i="17" s="1"/>
  <c r="H664" i="17"/>
  <c r="H200" i="17"/>
  <c r="J200" i="17"/>
  <c r="H356" i="17"/>
  <c r="J356" i="17" s="1"/>
  <c r="H852" i="17"/>
  <c r="J852" i="17" s="1"/>
  <c r="H45" i="17"/>
  <c r="J45" i="17" s="1"/>
  <c r="H481" i="17"/>
  <c r="J481" i="17" s="1"/>
  <c r="N481" i="17"/>
  <c r="I481" i="17" s="1"/>
  <c r="H35" i="17"/>
  <c r="J35" i="17" s="1"/>
  <c r="H743" i="17"/>
  <c r="J743" i="17" s="1"/>
  <c r="H297" i="17"/>
  <c r="J297" i="17" s="1"/>
  <c r="H658" i="17"/>
  <c r="N658" i="17"/>
  <c r="I658" i="17"/>
  <c r="J658" i="17" s="1"/>
  <c r="H231" i="17"/>
  <c r="J231" i="17"/>
  <c r="H905" i="17"/>
  <c r="J905" i="17" s="1"/>
  <c r="H137" i="17"/>
  <c r="Q137" i="17" s="1"/>
  <c r="H812" i="17"/>
  <c r="N812" i="17"/>
  <c r="I812" i="17" s="1"/>
  <c r="H315" i="17"/>
  <c r="J315" i="17" s="1"/>
  <c r="H540" i="17"/>
  <c r="N540" i="17"/>
  <c r="I540" i="17" s="1"/>
  <c r="J540" i="17" s="1"/>
  <c r="H890" i="17"/>
  <c r="J890" i="17" s="1"/>
  <c r="H139" i="17"/>
  <c r="H604" i="17"/>
  <c r="N604" i="17"/>
  <c r="I604" i="17"/>
  <c r="H218" i="17"/>
  <c r="J218" i="17"/>
  <c r="H587" i="17"/>
  <c r="N587" i="17" s="1"/>
  <c r="I587" i="17"/>
  <c r="H469" i="17"/>
  <c r="H786" i="17"/>
  <c r="J786" i="17" s="1"/>
  <c r="H720" i="17"/>
  <c r="J720" i="17" s="1"/>
  <c r="H861" i="17"/>
  <c r="H680" i="17"/>
  <c r="H712" i="17"/>
  <c r="H429" i="17"/>
  <c r="J429" i="17" s="1"/>
  <c r="H296" i="17"/>
  <c r="H159" i="17"/>
  <c r="J159" i="17" s="1"/>
  <c r="H939" i="17"/>
  <c r="J939" i="17" s="1"/>
  <c r="H510" i="17"/>
  <c r="Q510" i="17" s="1"/>
  <c r="Q1006" i="17" s="1"/>
  <c r="H84" i="17"/>
  <c r="N84" i="17"/>
  <c r="I84" i="17"/>
  <c r="H512" i="17"/>
  <c r="N512" i="17"/>
  <c r="I512" i="17" s="1"/>
  <c r="J512" i="17" s="1"/>
  <c r="H552" i="17"/>
  <c r="H345" i="17"/>
  <c r="N345" i="17"/>
  <c r="I345" i="17" s="1"/>
  <c r="J345" i="17" s="1"/>
  <c r="H443" i="17"/>
  <c r="N443" i="17"/>
  <c r="H111" i="17"/>
  <c r="N111" i="17" s="1"/>
  <c r="H349" i="17"/>
  <c r="H156" i="17"/>
  <c r="H215" i="17"/>
  <c r="J215" i="17" s="1"/>
  <c r="N215" i="17"/>
  <c r="I215" i="17" s="1"/>
  <c r="H548" i="17"/>
  <c r="H266" i="17"/>
  <c r="J266" i="17" s="1"/>
  <c r="H460" i="17"/>
  <c r="J460" i="17" s="1"/>
  <c r="H328" i="17"/>
  <c r="J328" i="17" s="1"/>
  <c r="H705" i="17"/>
  <c r="N705" i="17" s="1"/>
  <c r="I705" i="17" s="1"/>
  <c r="H683" i="17"/>
  <c r="J683" i="17" s="1"/>
  <c r="H877" i="17"/>
  <c r="H561" i="17"/>
  <c r="N561" i="17" s="1"/>
  <c r="I561" i="17"/>
  <c r="J561" i="17"/>
  <c r="H863" i="17"/>
  <c r="J863" i="17" s="1"/>
  <c r="H718" i="17"/>
  <c r="J718" i="17" s="1"/>
  <c r="H539" i="17"/>
  <c r="J539" i="17"/>
  <c r="H346" i="17"/>
  <c r="N346" i="17"/>
  <c r="I346" i="17" s="1"/>
  <c r="J346" i="17" s="1"/>
  <c r="H316" i="17"/>
  <c r="J316" i="17" s="1"/>
  <c r="H656" i="17"/>
  <c r="H516" i="17"/>
  <c r="N516" i="17" s="1"/>
  <c r="I516" i="17"/>
  <c r="H538" i="17"/>
  <c r="H906" i="17"/>
  <c r="Q906" i="17" s="1"/>
  <c r="Q978" i="17" s="1"/>
  <c r="Q971" i="17"/>
  <c r="H618" i="17"/>
  <c r="J618" i="17" s="1"/>
  <c r="H893" i="17"/>
  <c r="J893" i="17"/>
  <c r="H692" i="17"/>
  <c r="J692" i="17" s="1"/>
  <c r="H864" i="17"/>
  <c r="N864" i="17" s="1"/>
  <c r="I864" i="17" s="1"/>
  <c r="H672" i="17"/>
  <c r="N672" i="17"/>
  <c r="I672" i="17" s="1"/>
  <c r="J672" i="17" s="1"/>
  <c r="H501" i="17"/>
  <c r="J501" i="17"/>
  <c r="H856" i="17"/>
  <c r="J856" i="17"/>
  <c r="H714" i="17"/>
  <c r="N714" i="17"/>
  <c r="I714" i="17" s="1"/>
  <c r="H908" i="17"/>
  <c r="J908" i="17" s="1"/>
  <c r="H887" i="17"/>
  <c r="J887" i="17"/>
  <c r="H471" i="17"/>
  <c r="J471" i="17" s="1"/>
  <c r="H138" i="17"/>
  <c r="H711" i="17"/>
  <c r="J711" i="17" s="1"/>
  <c r="H744" i="17"/>
  <c r="H632" i="17"/>
  <c r="J632" i="17" s="1"/>
  <c r="H372" i="17"/>
  <c r="H526" i="17"/>
  <c r="J526" i="17"/>
  <c r="H542" i="17"/>
  <c r="J542" i="17"/>
  <c r="H444" i="17"/>
  <c r="H793" i="17"/>
  <c r="N793" i="17"/>
  <c r="H873" i="17"/>
  <c r="J873" i="17" s="1"/>
  <c r="H270" i="17"/>
  <c r="J270" i="17" s="1"/>
  <c r="H53" i="17"/>
  <c r="J53" i="17" s="1"/>
  <c r="H697" i="17"/>
  <c r="J697" i="17"/>
  <c r="H229" i="17"/>
  <c r="H464" i="17"/>
  <c r="J464" i="17" s="1"/>
  <c r="H434" i="17"/>
  <c r="J434" i="17"/>
  <c r="H21" i="17"/>
  <c r="J21" i="17" s="1"/>
  <c r="H854" i="17"/>
  <c r="J854" i="17"/>
  <c r="H835" i="17"/>
  <c r="N835" i="17"/>
  <c r="I835" i="17"/>
  <c r="H288" i="17"/>
  <c r="H913" i="17"/>
  <c r="J913" i="17" s="1"/>
  <c r="H419" i="17"/>
  <c r="H704" i="17"/>
  <c r="H791" i="17"/>
  <c r="J791" i="17" s="1"/>
  <c r="H384" i="17"/>
  <c r="J384" i="17"/>
  <c r="H484" i="17"/>
  <c r="H428" i="17"/>
  <c r="J428" i="17" s="1"/>
  <c r="H738" i="17"/>
  <c r="H192" i="17"/>
  <c r="J192" i="17"/>
  <c r="H168" i="17"/>
  <c r="J168" i="17" s="1"/>
  <c r="H504" i="17"/>
  <c r="N504" i="17" s="1"/>
  <c r="I504" i="17" s="1"/>
  <c r="H898" i="17"/>
  <c r="H374" i="17"/>
  <c r="N374" i="17"/>
  <c r="I374" i="17"/>
  <c r="J374" i="17" s="1"/>
  <c r="H576" i="17"/>
  <c r="H702" i="17"/>
  <c r="J702" i="17" s="1"/>
  <c r="H237" i="17"/>
  <c r="J237" i="17" s="1"/>
  <c r="H83" i="17"/>
  <c r="N83" i="17"/>
  <c r="I83" i="17" s="1"/>
  <c r="H52" i="17"/>
  <c r="J52" i="17"/>
  <c r="H839" i="17"/>
  <c r="J839" i="17"/>
  <c r="H838" i="17"/>
  <c r="J838" i="17" s="1"/>
  <c r="H708" i="17"/>
  <c r="J708" i="17" s="1"/>
  <c r="H882" i="17"/>
  <c r="H507" i="17"/>
  <c r="H843" i="17"/>
  <c r="N843" i="17" s="1"/>
  <c r="H401" i="17"/>
  <c r="H64" i="17"/>
  <c r="J64" i="17"/>
  <c r="H605" i="17"/>
  <c r="J605" i="17"/>
  <c r="H557" i="17"/>
  <c r="J557" i="17" s="1"/>
  <c r="H536" i="17"/>
  <c r="N536" i="17"/>
  <c r="I536" i="17"/>
  <c r="H831" i="17"/>
  <c r="J831" i="17"/>
  <c r="H202" i="17"/>
  <c r="N202" i="17"/>
  <c r="I202" i="17"/>
  <c r="H420" i="17"/>
  <c r="J420" i="17"/>
  <c r="H458" i="17"/>
  <c r="N458" i="17" s="1"/>
  <c r="I458" i="17"/>
  <c r="J458" i="17" s="1"/>
  <c r="H537" i="17"/>
  <c r="J537" i="17" s="1"/>
  <c r="H350" i="17"/>
  <c r="N350" i="17" s="1"/>
  <c r="I350" i="17" s="1"/>
  <c r="H742" i="17"/>
  <c r="J742" i="17" s="1"/>
  <c r="H373" i="17"/>
  <c r="J373" i="17" s="1"/>
  <c r="H593" i="17"/>
  <c r="J593" i="17"/>
  <c r="H274" i="17"/>
  <c r="N274" i="17" s="1"/>
  <c r="H889" i="17"/>
  <c r="J889" i="17" s="1"/>
  <c r="H377" i="17"/>
  <c r="J377" i="17"/>
  <c r="H554" i="17"/>
  <c r="H928" i="17"/>
  <c r="J928" i="17" s="1"/>
  <c r="H58" i="17"/>
  <c r="J58" i="17"/>
  <c r="H807" i="17"/>
  <c r="N807" i="17" s="1"/>
  <c r="I807" i="17" s="1"/>
  <c r="H327" i="17"/>
  <c r="N327" i="17"/>
  <c r="I327" i="17"/>
  <c r="H461" i="17"/>
  <c r="H628" i="17"/>
  <c r="J628" i="17" s="1"/>
  <c r="H246" i="17"/>
  <c r="H583" i="17"/>
  <c r="J583" i="17" s="1"/>
  <c r="H352" i="17"/>
  <c r="J352" i="17" s="1"/>
  <c r="H37" i="17"/>
  <c r="J37" i="17" s="1"/>
  <c r="H749" i="17"/>
  <c r="H182" i="17"/>
  <c r="N182" i="17" s="1"/>
  <c r="H166" i="17"/>
  <c r="H145" i="17"/>
  <c r="H126" i="17"/>
  <c r="H496" i="17"/>
  <c r="N496" i="17" s="1"/>
  <c r="I496" i="17" s="1"/>
  <c r="H774" i="17"/>
  <c r="H435" i="17"/>
  <c r="J435" i="17"/>
  <c r="H82" i="17"/>
  <c r="J82" i="17" s="1"/>
  <c r="H778" i="17"/>
  <c r="J778" i="17"/>
  <c r="H945" i="17"/>
  <c r="H457" i="17"/>
  <c r="N457" i="17"/>
  <c r="I457" i="17"/>
  <c r="H223" i="17"/>
  <c r="N223" i="17"/>
  <c r="I223" i="17" s="1"/>
  <c r="J223" i="17" s="1"/>
  <c r="H226" i="17"/>
  <c r="J226" i="17" s="1"/>
  <c r="H515" i="17"/>
  <c r="H761" i="17"/>
  <c r="J761" i="17" s="1"/>
  <c r="H319" i="17"/>
  <c r="H772" i="17"/>
  <c r="N772" i="17" s="1"/>
  <c r="I772" i="17" s="1"/>
  <c r="H810" i="17"/>
  <c r="J810" i="17"/>
  <c r="H809" i="17"/>
  <c r="H23" i="17"/>
  <c r="N23" i="17" s="1"/>
  <c r="I23" i="17"/>
  <c r="J23" i="17" s="1"/>
  <c r="H682" i="17"/>
  <c r="H213" i="17"/>
  <c r="J213" i="17"/>
  <c r="H474" i="17"/>
  <c r="H585" i="17"/>
  <c r="N585" i="17"/>
  <c r="I585" i="17" s="1"/>
  <c r="J585" i="17" s="1"/>
  <c r="H31" i="17"/>
  <c r="J31" i="17"/>
  <c r="H601" i="17"/>
  <c r="J601" i="17" s="1"/>
  <c r="H701" i="17"/>
  <c r="J701" i="17"/>
  <c r="H450" i="17"/>
  <c r="J450" i="17" s="1"/>
  <c r="H277" i="17"/>
  <c r="J277" i="17" s="1"/>
  <c r="H221" i="17"/>
  <c r="N221" i="17" s="1"/>
  <c r="H779" i="17"/>
  <c r="N779" i="17" s="1"/>
  <c r="I779" i="17" s="1"/>
  <c r="J779" i="17" s="1"/>
  <c r="H132" i="17"/>
  <c r="Q132" i="17" s="1"/>
  <c r="Q1049" i="17" s="1"/>
  <c r="J1049" i="17" s="1"/>
  <c r="H217" i="17"/>
  <c r="J217" i="17" s="1"/>
  <c r="H339" i="17"/>
  <c r="J339" i="17"/>
  <c r="H478" i="17"/>
  <c r="J478" i="17" s="1"/>
  <c r="H118" i="17"/>
  <c r="J118" i="17"/>
  <c r="H590" i="17"/>
  <c r="H626" i="17"/>
  <c r="H313" i="17"/>
  <c r="N313" i="17" s="1"/>
  <c r="H782" i="17"/>
  <c r="N782" i="17" s="1"/>
  <c r="I782" i="17"/>
  <c r="J782" i="17" s="1"/>
  <c r="H121" i="17"/>
  <c r="N121" i="17"/>
  <c r="I121" i="17" s="1"/>
  <c r="H169" i="17"/>
  <c r="J169" i="17"/>
  <c r="H109" i="17"/>
  <c r="N109" i="17" s="1"/>
  <c r="I109" i="17"/>
  <c r="H631" i="17"/>
  <c r="D81" i="17"/>
  <c r="D103" i="17"/>
  <c r="D91" i="17"/>
  <c r="D74" i="17"/>
  <c r="D25" i="17"/>
  <c r="D89" i="17"/>
  <c r="D7" i="17"/>
  <c r="D12" i="17"/>
  <c r="D29" i="17"/>
  <c r="D38" i="17"/>
  <c r="D58" i="17"/>
  <c r="D97" i="17"/>
  <c r="D79" i="17"/>
  <c r="D55" i="17"/>
  <c r="D9" i="17"/>
  <c r="D13" i="17"/>
  <c r="D34" i="17"/>
  <c r="D80" i="17"/>
  <c r="D51" i="17"/>
  <c r="D18" i="17"/>
  <c r="D47" i="17"/>
  <c r="H423" i="17"/>
  <c r="J423" i="17"/>
  <c r="H920" i="17"/>
  <c r="J920" i="17"/>
  <c r="H768" i="17"/>
  <c r="N768" i="17"/>
  <c r="I768" i="17" s="1"/>
  <c r="H804" i="17"/>
  <c r="J804" i="17" s="1"/>
  <c r="H689" i="17"/>
  <c r="H330" i="17"/>
  <c r="H451" i="17"/>
  <c r="H27" i="17"/>
  <c r="J27" i="17"/>
  <c r="H752" i="17"/>
  <c r="N752" i="17"/>
  <c r="I752" i="17" s="1"/>
  <c r="H517" i="17"/>
  <c r="J517" i="17" s="1"/>
  <c r="H900" i="17"/>
  <c r="J900" i="17" s="1"/>
  <c r="H899" i="17"/>
  <c r="J899" i="17"/>
  <c r="H607" i="17"/>
  <c r="J607" i="17"/>
  <c r="H494" i="17"/>
  <c r="H867" i="17"/>
  <c r="N867" i="17" s="1"/>
  <c r="H553" i="17"/>
  <c r="J553" i="17" s="1"/>
  <c r="H858" i="17"/>
  <c r="J858" i="17" s="1"/>
  <c r="H281" i="17"/>
  <c r="J281" i="17"/>
  <c r="H777" i="17"/>
  <c r="J777" i="17"/>
  <c r="H415" i="17"/>
  <c r="J415" i="17" s="1"/>
  <c r="H630" i="17"/>
  <c r="H584" i="17"/>
  <c r="J584" i="17"/>
  <c r="H422" i="17"/>
  <c r="J422" i="17"/>
  <c r="H317" i="17"/>
  <c r="N317" i="17"/>
  <c r="H691" i="17"/>
  <c r="J691" i="17" s="1"/>
  <c r="N910" i="17"/>
  <c r="I910" i="17" s="1"/>
  <c r="J910" i="17" s="1"/>
  <c r="H172" i="17"/>
  <c r="N172" i="17"/>
  <c r="I172" i="17" s="1"/>
  <c r="H519" i="17"/>
  <c r="N519" i="17" s="1"/>
  <c r="I519" i="17" s="1"/>
  <c r="J519" i="17" s="1"/>
  <c r="H555" i="17"/>
  <c r="J555" i="17" s="1"/>
  <c r="H599" i="17"/>
  <c r="J599" i="17"/>
  <c r="H220" i="17"/>
  <c r="J220" i="17"/>
  <c r="D96" i="9"/>
  <c r="D90" i="9"/>
  <c r="T787" i="17"/>
  <c r="T1036" i="17" s="1"/>
  <c r="N83" i="21"/>
  <c r="I83" i="21"/>
  <c r="J83" i="21"/>
  <c r="N871" i="15"/>
  <c r="I871" i="15"/>
  <c r="J871" i="15" s="1"/>
  <c r="N477" i="15"/>
  <c r="I477" i="15" s="1"/>
  <c r="J477" i="15" s="1"/>
  <c r="N736" i="15"/>
  <c r="I736" i="15" s="1"/>
  <c r="J736" i="15" s="1"/>
  <c r="N552" i="15"/>
  <c r="I552" i="15" s="1"/>
  <c r="J552" i="15"/>
  <c r="N754" i="11"/>
  <c r="I754" i="11"/>
  <c r="J754" i="11"/>
  <c r="N413" i="15"/>
  <c r="I413" i="15" s="1"/>
  <c r="N731" i="11"/>
  <c r="I731" i="11"/>
  <c r="J731" i="11"/>
  <c r="N444" i="11"/>
  <c r="I444" i="11"/>
  <c r="J444" i="11"/>
  <c r="J365" i="15"/>
  <c r="J495" i="15"/>
  <c r="N325" i="15"/>
  <c r="I325" i="15" s="1"/>
  <c r="J325" i="15" s="1"/>
  <c r="J75" i="21"/>
  <c r="N842" i="17"/>
  <c r="I842" i="17"/>
  <c r="J842" i="17"/>
  <c r="N914" i="17"/>
  <c r="I914" i="17"/>
  <c r="J914" i="17" s="1"/>
  <c r="N87" i="9"/>
  <c r="Q87" i="9"/>
  <c r="N476" i="9"/>
  <c r="I476" i="9"/>
  <c r="J476" i="9"/>
  <c r="D92" i="20"/>
  <c r="D84" i="20"/>
  <c r="N62" i="17"/>
  <c r="I62" i="17"/>
  <c r="J62" i="17" s="1"/>
  <c r="N503" i="15"/>
  <c r="N298" i="15"/>
  <c r="I298" i="15" s="1"/>
  <c r="J298" i="15" s="1"/>
  <c r="N855" i="15"/>
  <c r="I855" i="15"/>
  <c r="J855" i="15" s="1"/>
  <c r="N94" i="15"/>
  <c r="Q1038" i="15"/>
  <c r="N616" i="15"/>
  <c r="I616" i="15" s="1"/>
  <c r="J616" i="15" s="1"/>
  <c r="N113" i="15"/>
  <c r="I113" i="15" s="1"/>
  <c r="J113" i="15" s="1"/>
  <c r="D58" i="15"/>
  <c r="D14" i="15"/>
  <c r="D7" i="15"/>
  <c r="D100" i="15"/>
  <c r="H393" i="14"/>
  <c r="H143" i="14"/>
  <c r="J143" i="14"/>
  <c r="H35" i="14"/>
  <c r="J35" i="14" s="1"/>
  <c r="H571" i="14"/>
  <c r="H773" i="14"/>
  <c r="J773" i="14"/>
  <c r="H365" i="14"/>
  <c r="J365" i="14" s="1"/>
  <c r="H506" i="14"/>
  <c r="J506" i="14"/>
  <c r="H465" i="14"/>
  <c r="H57" i="14"/>
  <c r="N57" i="14"/>
  <c r="H107" i="14"/>
  <c r="H423" i="14"/>
  <c r="J423" i="14" s="1"/>
  <c r="H478" i="14"/>
  <c r="J478" i="14" s="1"/>
  <c r="H226" i="14"/>
  <c r="J226" i="14" s="1"/>
  <c r="H656" i="14"/>
  <c r="H868" i="14"/>
  <c r="J868" i="14" s="1"/>
  <c r="H760" i="14"/>
  <c r="J760" i="14"/>
  <c r="H554" i="14"/>
  <c r="N554" i="14" s="1"/>
  <c r="H218" i="14"/>
  <c r="J218" i="14" s="1"/>
  <c r="H561" i="14"/>
  <c r="N561" i="14" s="1"/>
  <c r="I561" i="14" s="1"/>
  <c r="H632" i="14"/>
  <c r="J632" i="14" s="1"/>
  <c r="H630" i="14"/>
  <c r="N630" i="14" s="1"/>
  <c r="I630" i="14" s="1"/>
  <c r="H869" i="14"/>
  <c r="J869" i="14" s="1"/>
  <c r="H188" i="14"/>
  <c r="J188" i="14" s="1"/>
  <c r="H718" i="14"/>
  <c r="J718" i="14"/>
  <c r="H213" i="14"/>
  <c r="J213" i="14"/>
  <c r="H234" i="14"/>
  <c r="J234" i="14" s="1"/>
  <c r="H751" i="14"/>
  <c r="N751" i="14"/>
  <c r="I751" i="14"/>
  <c r="J751" i="14" s="1"/>
  <c r="H752" i="14"/>
  <c r="H733" i="14"/>
  <c r="H776" i="14"/>
  <c r="J776" i="14" s="1"/>
  <c r="H746" i="14"/>
  <c r="J746" i="14" s="1"/>
  <c r="H611" i="14"/>
  <c r="J611" i="14" s="1"/>
  <c r="H743" i="14"/>
  <c r="J743" i="14" s="1"/>
  <c r="H187" i="14"/>
  <c r="H84" i="14"/>
  <c r="N84" i="14"/>
  <c r="I84" i="14" s="1"/>
  <c r="J84" i="14" s="1"/>
  <c r="H70" i="14"/>
  <c r="J70" i="14"/>
  <c r="H675" i="14"/>
  <c r="J675" i="14"/>
  <c r="H105" i="14"/>
  <c r="H772" i="14"/>
  <c r="N772" i="14" s="1"/>
  <c r="I772" i="14"/>
  <c r="H88" i="14"/>
  <c r="N88" i="14" s="1"/>
  <c r="I88" i="14" s="1"/>
  <c r="H300" i="14"/>
  <c r="N300" i="14" s="1"/>
  <c r="H129" i="14"/>
  <c r="H385" i="14"/>
  <c r="H419" i="14"/>
  <c r="H606" i="14"/>
  <c r="J606" i="14" s="1"/>
  <c r="H127" i="14"/>
  <c r="J127" i="14" s="1"/>
  <c r="H149" i="14"/>
  <c r="J149" i="14"/>
  <c r="H52" i="14"/>
  <c r="J52" i="14"/>
  <c r="H696" i="14"/>
  <c r="J696" i="14" s="1"/>
  <c r="H311" i="14"/>
  <c r="N311" i="14"/>
  <c r="I311" i="14" s="1"/>
  <c r="J311" i="14"/>
  <c r="H446" i="14"/>
  <c r="H244" i="14"/>
  <c r="N244" i="14" s="1"/>
  <c r="I244" i="14"/>
  <c r="H538" i="14"/>
  <c r="H817" i="14"/>
  <c r="N817" i="14" s="1"/>
  <c r="I817" i="14" s="1"/>
  <c r="J817" i="14" s="1"/>
  <c r="H797" i="14"/>
  <c r="H100" i="14"/>
  <c r="J100" i="14" s="1"/>
  <c r="H695" i="14"/>
  <c r="H779" i="14"/>
  <c r="N779" i="14"/>
  <c r="I779" i="14"/>
  <c r="H335" i="14"/>
  <c r="J335" i="14" s="1"/>
  <c r="H948" i="14"/>
  <c r="H582" i="14"/>
  <c r="J582" i="14"/>
  <c r="H137" i="14"/>
  <c r="N137" i="14" s="1"/>
  <c r="I137" i="14" s="1"/>
  <c r="J137" i="14" s="1"/>
  <c r="H307" i="14"/>
  <c r="J307" i="14" s="1"/>
  <c r="H375" i="14"/>
  <c r="N375" i="14" s="1"/>
  <c r="I375" i="14"/>
  <c r="J375" i="14" s="1"/>
  <c r="H815" i="14"/>
  <c r="N815" i="14" s="1"/>
  <c r="I815" i="14" s="1"/>
  <c r="H29" i="14"/>
  <c r="H304" i="14"/>
  <c r="J304" i="14"/>
  <c r="H354" i="14"/>
  <c r="J354" i="14"/>
  <c r="H532" i="14"/>
  <c r="J532" i="14"/>
  <c r="H144" i="14"/>
  <c r="J144" i="14"/>
  <c r="H555" i="14"/>
  <c r="J555" i="14"/>
  <c r="H368" i="14"/>
  <c r="N368" i="14"/>
  <c r="I368" i="14" s="1"/>
  <c r="H405" i="14"/>
  <c r="J405" i="14" s="1"/>
  <c r="H543" i="14"/>
  <c r="N543" i="14"/>
  <c r="I543" i="14"/>
  <c r="H821" i="14"/>
  <c r="H951" i="14"/>
  <c r="N951" i="14"/>
  <c r="H13" i="14"/>
  <c r="J13" i="14"/>
  <c r="H350" i="14"/>
  <c r="N350" i="14"/>
  <c r="I350" i="14" s="1"/>
  <c r="H410" i="14"/>
  <c r="H81" i="14"/>
  <c r="N81" i="14" s="1"/>
  <c r="I81" i="14" s="1"/>
  <c r="H316" i="14"/>
  <c r="J316" i="14"/>
  <c r="H373" i="14"/>
  <c r="J373" i="14" s="1"/>
  <c r="H378" i="14"/>
  <c r="J378" i="14"/>
  <c r="H400" i="14"/>
  <c r="J400" i="14" s="1"/>
  <c r="H818" i="14"/>
  <c r="J818" i="14" s="1"/>
  <c r="H34" i="14"/>
  <c r="H265" i="14"/>
  <c r="H292" i="14"/>
  <c r="J292" i="14"/>
  <c r="H498" i="14"/>
  <c r="N498" i="14"/>
  <c r="I498" i="14"/>
  <c r="J498" i="14" s="1"/>
  <c r="H643" i="14"/>
  <c r="J643" i="14"/>
  <c r="H372" i="14"/>
  <c r="H714" i="14"/>
  <c r="N714" i="14"/>
  <c r="I714" i="14"/>
  <c r="J714" i="14"/>
  <c r="H618" i="14"/>
  <c r="J618" i="14"/>
  <c r="H150" i="14"/>
  <c r="H659" i="14"/>
  <c r="J659" i="14" s="1"/>
  <c r="H180" i="14"/>
  <c r="N180" i="14"/>
  <c r="I180" i="14" s="1"/>
  <c r="J180" i="14" s="1"/>
  <c r="H175" i="14"/>
  <c r="Q175" i="14" s="1"/>
  <c r="Q979" i="14" s="1"/>
  <c r="H765" i="14"/>
  <c r="J765" i="14" s="1"/>
  <c r="H471" i="14"/>
  <c r="H20" i="14"/>
  <c r="N20" i="14" s="1"/>
  <c r="I20" i="14"/>
  <c r="J20" i="14"/>
  <c r="H848" i="14"/>
  <c r="N848" i="14"/>
  <c r="I848" i="14" s="1"/>
  <c r="J848" i="14" s="1"/>
  <c r="H742" i="14"/>
  <c r="J742" i="14" s="1"/>
  <c r="H703" i="14"/>
  <c r="H140" i="14"/>
  <c r="J140" i="14"/>
  <c r="H224" i="14"/>
  <c r="J224" i="14"/>
  <c r="H731" i="14"/>
  <c r="H342" i="14"/>
  <c r="H756" i="14"/>
  <c r="N756" i="14"/>
  <c r="I756" i="14" s="1"/>
  <c r="J756" i="14" s="1"/>
  <c r="H898" i="14"/>
  <c r="N898" i="14" s="1"/>
  <c r="H128" i="14"/>
  <c r="J128" i="14"/>
  <c r="H177" i="14"/>
  <c r="N177" i="14"/>
  <c r="I177" i="14" s="1"/>
  <c r="J177" i="14"/>
  <c r="H533" i="14"/>
  <c r="J533" i="14"/>
  <c r="H182" i="14"/>
  <c r="H725" i="14"/>
  <c r="J725" i="14" s="1"/>
  <c r="N725" i="14"/>
  <c r="I725" i="14" s="1"/>
  <c r="H146" i="14"/>
  <c r="J146" i="14"/>
  <c r="H370" i="14"/>
  <c r="N370" i="14"/>
  <c r="I370" i="14" s="1"/>
  <c r="H376" i="14"/>
  <c r="N376" i="14" s="1"/>
  <c r="I376" i="14"/>
  <c r="J376" i="14"/>
  <c r="H877" i="14"/>
  <c r="N877" i="14" s="1"/>
  <c r="I877" i="14"/>
  <c r="J877" i="14"/>
  <c r="H811" i="14"/>
  <c r="J811" i="14" s="1"/>
  <c r="H692" i="14"/>
  <c r="J692" i="14" s="1"/>
  <c r="H525" i="14"/>
  <c r="J525" i="14" s="1"/>
  <c r="H648" i="14"/>
  <c r="J648" i="14" s="1"/>
  <c r="H151" i="14"/>
  <c r="H804" i="14"/>
  <c r="J804" i="14" s="1"/>
  <c r="H290" i="14"/>
  <c r="J290" i="14"/>
  <c r="H51" i="14"/>
  <c r="H840" i="14"/>
  <c r="J840" i="14"/>
  <c r="H37" i="14"/>
  <c r="J37" i="14"/>
  <c r="H22" i="14"/>
  <c r="N22" i="14"/>
  <c r="H46" i="14"/>
  <c r="J46" i="14"/>
  <c r="H904" i="14"/>
  <c r="H351" i="14"/>
  <c r="H383" i="14"/>
  <c r="N383" i="14" s="1"/>
  <c r="I383" i="14" s="1"/>
  <c r="J383" i="14" s="1"/>
  <c r="H131" i="14"/>
  <c r="J131" i="14"/>
  <c r="H755" i="14"/>
  <c r="J755" i="14" s="1"/>
  <c r="H792" i="14"/>
  <c r="I792" i="14"/>
  <c r="J792" i="14"/>
  <c r="H737" i="14"/>
  <c r="J737" i="14"/>
  <c r="H299" i="14"/>
  <c r="H406" i="14"/>
  <c r="N406" i="14" s="1"/>
  <c r="I406" i="14" s="1"/>
  <c r="J406" i="14" s="1"/>
  <c r="H699" i="14"/>
  <c r="H440" i="14"/>
  <c r="H920" i="14"/>
  <c r="J920" i="14" s="1"/>
  <c r="H245" i="14"/>
  <c r="J245" i="14"/>
  <c r="H885" i="14"/>
  <c r="H136" i="14"/>
  <c r="J136" i="14"/>
  <c r="H249" i="14"/>
  <c r="H850" i="14"/>
  <c r="J850" i="14"/>
  <c r="H784" i="14"/>
  <c r="H910" i="14"/>
  <c r="H544" i="14"/>
  <c r="N544" i="14"/>
  <c r="I544" i="14" s="1"/>
  <c r="H207" i="14"/>
  <c r="J207" i="14" s="1"/>
  <c r="H639" i="14"/>
  <c r="H86" i="14"/>
  <c r="J86" i="14" s="1"/>
  <c r="H649" i="14"/>
  <c r="J649" i="14"/>
  <c r="H450" i="14"/>
  <c r="J450" i="14"/>
  <c r="H683" i="14"/>
  <c r="J683" i="14"/>
  <c r="H210" i="14"/>
  <c r="H579" i="14"/>
  <c r="J579" i="14" s="1"/>
  <c r="H275" i="14"/>
  <c r="H838" i="14"/>
  <c r="J838" i="14" s="1"/>
  <c r="H558" i="14"/>
  <c r="J558" i="14" s="1"/>
  <c r="H634" i="14"/>
  <c r="H548" i="14"/>
  <c r="N548" i="14"/>
  <c r="I548" i="14" s="1"/>
  <c r="J548" i="14" s="1"/>
  <c r="H700" i="14"/>
  <c r="J700" i="14"/>
  <c r="H929" i="14"/>
  <c r="Q929" i="14" s="1"/>
  <c r="Q993" i="14" s="1"/>
  <c r="H546" i="14"/>
  <c r="H79" i="14"/>
  <c r="J79" i="14" s="1"/>
  <c r="H305" i="14"/>
  <c r="J305" i="14"/>
  <c r="H689" i="14"/>
  <c r="H601" i="14"/>
  <c r="J601" i="14"/>
  <c r="H76" i="14"/>
  <c r="N76" i="14" s="1"/>
  <c r="H879" i="14"/>
  <c r="J879" i="14"/>
  <c r="H793" i="14"/>
  <c r="H839" i="14"/>
  <c r="J839" i="14" s="1"/>
  <c r="H216" i="14"/>
  <c r="J216" i="14" s="1"/>
  <c r="H513" i="14"/>
  <c r="N513" i="14" s="1"/>
  <c r="I513" i="14" s="1"/>
  <c r="H658" i="14"/>
  <c r="H944" i="14"/>
  <c r="H487" i="14"/>
  <c r="H727" i="14"/>
  <c r="J727" i="14" s="1"/>
  <c r="H712" i="14"/>
  <c r="N712" i="14" s="1"/>
  <c r="I712" i="14" s="1"/>
  <c r="H550" i="14"/>
  <c r="N550" i="14" s="1"/>
  <c r="I550" i="14"/>
  <c r="J550" i="14" s="1"/>
  <c r="H27" i="14"/>
  <c r="J27" i="14" s="1"/>
  <c r="H694" i="14"/>
  <c r="H230" i="14"/>
  <c r="J230" i="14" s="1"/>
  <c r="H469" i="14"/>
  <c r="H482" i="14"/>
  <c r="N482" i="14"/>
  <c r="I482" i="14"/>
  <c r="H610" i="14"/>
  <c r="N610" i="14" s="1"/>
  <c r="I610" i="14"/>
  <c r="H39" i="14"/>
  <c r="N39" i="14"/>
  <c r="I39" i="14" s="1"/>
  <c r="H833" i="14"/>
  <c r="N833" i="14"/>
  <c r="H619" i="14"/>
  <c r="J619" i="14"/>
  <c r="H454" i="14"/>
  <c r="J454" i="14"/>
  <c r="H227" i="14"/>
  <c r="H280" i="14"/>
  <c r="H367" i="14"/>
  <c r="H843" i="14"/>
  <c r="H109" i="14"/>
  <c r="N109" i="14"/>
  <c r="I109" i="14" s="1"/>
  <c r="J109" i="14" s="1"/>
  <c r="H641" i="14"/>
  <c r="J641" i="14"/>
  <c r="H120" i="14"/>
  <c r="J120" i="14" s="1"/>
  <c r="H878" i="14"/>
  <c r="J878" i="14"/>
  <c r="H418" i="14"/>
  <c r="H721" i="14"/>
  <c r="J721" i="14" s="1"/>
  <c r="H186" i="14"/>
  <c r="J186" i="14" s="1"/>
  <c r="H816" i="14"/>
  <c r="J816" i="14" s="1"/>
  <c r="H762" i="14"/>
  <c r="N762" i="14"/>
  <c r="I762" i="14"/>
  <c r="J762" i="14" s="1"/>
  <c r="H340" i="14"/>
  <c r="J340" i="14"/>
  <c r="H917" i="14"/>
  <c r="J917" i="14"/>
  <c r="H113" i="14"/>
  <c r="N113" i="14"/>
  <c r="I113" i="14" s="1"/>
  <c r="J113" i="14" s="1"/>
  <c r="H857" i="14"/>
  <c r="J857" i="14"/>
  <c r="H672" i="14"/>
  <c r="N672" i="14"/>
  <c r="I672" i="14" s="1"/>
  <c r="J672" i="14" s="1"/>
  <c r="H389" i="14"/>
  <c r="N389" i="14" s="1"/>
  <c r="I389" i="14" s="1"/>
  <c r="H837" i="14"/>
  <c r="J837" i="14" s="1"/>
  <c r="H235" i="14"/>
  <c r="N235" i="14"/>
  <c r="I235" i="14"/>
  <c r="J235" i="14" s="1"/>
  <c r="H287" i="14"/>
  <c r="J287" i="14" s="1"/>
  <c r="H855" i="14"/>
  <c r="H73" i="14"/>
  <c r="N73" i="14"/>
  <c r="I73" i="14" s="1"/>
  <c r="J73" i="14" s="1"/>
  <c r="H528" i="14"/>
  <c r="J528" i="14"/>
  <c r="H431" i="14"/>
  <c r="H221" i="14"/>
  <c r="N221" i="14" s="1"/>
  <c r="I221" i="14"/>
  <c r="H798" i="14"/>
  <c r="J798" i="14"/>
  <c r="H179" i="14"/>
  <c r="J179" i="14"/>
  <c r="H495" i="14"/>
  <c r="N495" i="14"/>
  <c r="I495" i="14"/>
  <c r="J495" i="14" s="1"/>
  <c r="H786" i="14"/>
  <c r="J786" i="14"/>
  <c r="H757" i="14"/>
  <c r="J757" i="14"/>
  <c r="H691" i="14"/>
  <c r="J691" i="14"/>
  <c r="H138" i="14"/>
  <c r="N138" i="14"/>
  <c r="I138" i="14" s="1"/>
  <c r="H521" i="14"/>
  <c r="N521" i="14"/>
  <c r="I521" i="14" s="1"/>
  <c r="J521" i="14" s="1"/>
  <c r="H212" i="14"/>
  <c r="J212" i="14" s="1"/>
  <c r="H356" i="14"/>
  <c r="J356" i="14" s="1"/>
  <c r="H891" i="14"/>
  <c r="H753" i="14"/>
  <c r="N753" i="14" s="1"/>
  <c r="I753" i="14" s="1"/>
  <c r="J753" i="14" s="1"/>
  <c r="H516" i="14"/>
  <c r="N516" i="14" s="1"/>
  <c r="I516" i="14" s="1"/>
  <c r="J516" i="14"/>
  <c r="H489" i="14"/>
  <c r="N489" i="14"/>
  <c r="I489" i="14" s="1"/>
  <c r="J489" i="14" s="1"/>
  <c r="H412" i="14"/>
  <c r="J412" i="14" s="1"/>
  <c r="H171" i="14"/>
  <c r="N171" i="14"/>
  <c r="I171" i="14" s="1"/>
  <c r="H722" i="14"/>
  <c r="N722" i="14"/>
  <c r="I722" i="14" s="1"/>
  <c r="H142" i="14"/>
  <c r="J142" i="14"/>
  <c r="H928" i="14"/>
  <c r="J928" i="14" s="1"/>
  <c r="H48" i="14"/>
  <c r="J48" i="14"/>
  <c r="H629" i="14"/>
  <c r="J629" i="14" s="1"/>
  <c r="H402" i="14"/>
  <c r="H663" i="14"/>
  <c r="H500" i="14"/>
  <c r="J500" i="14" s="1"/>
  <c r="H556" i="14"/>
  <c r="J556" i="14"/>
  <c r="H949" i="14"/>
  <c r="N949" i="14" s="1"/>
  <c r="I949" i="14" s="1"/>
  <c r="H360" i="14"/>
  <c r="N360" i="14" s="1"/>
  <c r="I360" i="14"/>
  <c r="H823" i="14"/>
  <c r="N823" i="14"/>
  <c r="I823" i="14"/>
  <c r="J823" i="14" s="1"/>
  <c r="H456" i="14"/>
  <c r="J456" i="14"/>
  <c r="H432" i="14"/>
  <c r="J432" i="14"/>
  <c r="H347" i="14"/>
  <c r="J347" i="14"/>
  <c r="H19" i="14"/>
  <c r="J19" i="14" s="1"/>
  <c r="H520" i="14"/>
  <c r="N520" i="14"/>
  <c r="I520" i="14"/>
  <c r="H510" i="14"/>
  <c r="H744" i="14"/>
  <c r="N744" i="14"/>
  <c r="I744" i="14" s="1"/>
  <c r="J744" i="14" s="1"/>
  <c r="H205" i="14"/>
  <c r="N205" i="14"/>
  <c r="I205" i="14"/>
  <c r="J205" i="14" s="1"/>
  <c r="H567" i="14"/>
  <c r="J567" i="14"/>
  <c r="H803" i="14"/>
  <c r="H448" i="14"/>
  <c r="J448" i="14" s="1"/>
  <c r="H883" i="14"/>
  <c r="J883" i="14"/>
  <c r="H67" i="14"/>
  <c r="J67" i="14" s="1"/>
  <c r="H42" i="14"/>
  <c r="H170" i="14"/>
  <c r="J170" i="14" s="1"/>
  <c r="H458" i="14"/>
  <c r="H624" i="14"/>
  <c r="J624" i="14" s="1"/>
  <c r="H119" i="14"/>
  <c r="J119" i="14" s="1"/>
  <c r="H233" i="14"/>
  <c r="J233" i="14"/>
  <c r="H593" i="14"/>
  <c r="J593" i="14" s="1"/>
  <c r="H628" i="14"/>
  <c r="J628" i="14"/>
  <c r="H441" i="14"/>
  <c r="J441" i="14"/>
  <c r="H600" i="14"/>
  <c r="J600" i="14" s="1"/>
  <c r="H767" i="14"/>
  <c r="H937" i="14"/>
  <c r="J937" i="14"/>
  <c r="H447" i="14"/>
  <c r="H701" i="14"/>
  <c r="J701" i="14" s="1"/>
  <c r="H597" i="14"/>
  <c r="J597" i="14"/>
  <c r="H409" i="14"/>
  <c r="N409" i="14" s="1"/>
  <c r="I409" i="14" s="1"/>
  <c r="H285" i="14"/>
  <c r="J285" i="14" s="1"/>
  <c r="H633" i="14"/>
  <c r="J633" i="14"/>
  <c r="N259" i="14"/>
  <c r="I259" i="14"/>
  <c r="H922" i="14"/>
  <c r="N922" i="14"/>
  <c r="I922" i="14" s="1"/>
  <c r="H95" i="14"/>
  <c r="J95" i="14" s="1"/>
  <c r="H851" i="14"/>
  <c r="H288" i="14"/>
  <c r="H193" i="14"/>
  <c r="N193" i="14" s="1"/>
  <c r="I193" i="14" s="1"/>
  <c r="J193" i="14" s="1"/>
  <c r="H575" i="14"/>
  <c r="J575" i="14"/>
  <c r="H215" i="14"/>
  <c r="N215" i="14"/>
  <c r="I215" i="14" s="1"/>
  <c r="J215" i="14" s="1"/>
  <c r="H769" i="14"/>
  <c r="H168" i="14"/>
  <c r="J168" i="14"/>
  <c r="H101" i="14"/>
  <c r="N101" i="14"/>
  <c r="I101" i="14" s="1"/>
  <c r="J101" i="14" s="1"/>
  <c r="H449" i="14"/>
  <c r="N449" i="14" s="1"/>
  <c r="I449" i="14" s="1"/>
  <c r="J449" i="14" s="1"/>
  <c r="H90" i="14"/>
  <c r="J90" i="14" s="1"/>
  <c r="H344" i="14"/>
  <c r="J344" i="14"/>
  <c r="H874" i="14"/>
  <c r="J874" i="14"/>
  <c r="H196" i="14"/>
  <c r="N196" i="14" s="1"/>
  <c r="H103" i="14"/>
  <c r="H384" i="14"/>
  <c r="J384" i="14" s="1"/>
  <c r="H309" i="14"/>
  <c r="N309" i="14"/>
  <c r="I309" i="14"/>
  <c r="H946" i="14"/>
  <c r="J946" i="14" s="1"/>
  <c r="H670" i="14"/>
  <c r="N670" i="14"/>
  <c r="I670" i="14"/>
  <c r="H858" i="14"/>
  <c r="J858" i="14" s="1"/>
  <c r="H876" i="14"/>
  <c r="N876" i="14"/>
  <c r="I876" i="14" s="1"/>
  <c r="H158" i="14"/>
  <c r="J158" i="14" s="1"/>
  <c r="H596" i="14"/>
  <c r="J596" i="14"/>
  <c r="H831" i="14"/>
  <c r="J831" i="14" s="1"/>
  <c r="H333" i="14"/>
  <c r="J333" i="14"/>
  <c r="H925" i="14"/>
  <c r="J925" i="14"/>
  <c r="H58" i="14"/>
  <c r="J58" i="14"/>
  <c r="H273" i="14"/>
  <c r="J273" i="14" s="1"/>
  <c r="H483" i="14"/>
  <c r="H403" i="14"/>
  <c r="J403" i="14"/>
  <c r="H21" i="14"/>
  <c r="J21" i="14"/>
  <c r="H608" i="14"/>
  <c r="J608" i="14"/>
  <c r="H880" i="14"/>
  <c r="J880" i="14"/>
  <c r="H199" i="14"/>
  <c r="J199" i="14"/>
  <c r="H862" i="14"/>
  <c r="H364" i="14"/>
  <c r="N364" i="14" s="1"/>
  <c r="I364" i="14"/>
  <c r="J364" i="14" s="1"/>
  <c r="H805" i="14"/>
  <c r="J805" i="14"/>
  <c r="H74" i="14"/>
  <c r="J74" i="14" s="1"/>
  <c r="H422" i="14"/>
  <c r="J422" i="14"/>
  <c r="H623" i="14"/>
  <c r="H598" i="14"/>
  <c r="J598" i="14"/>
  <c r="H931" i="14"/>
  <c r="N931" i="14" s="1"/>
  <c r="I931" i="14"/>
  <c r="H872" i="14"/>
  <c r="N872" i="14"/>
  <c r="I872" i="14"/>
  <c r="J872" i="14"/>
  <c r="H194" i="14"/>
  <c r="N194" i="14"/>
  <c r="I194" i="14" s="1"/>
  <c r="J194" i="14"/>
  <c r="H503" i="14"/>
  <c r="N503" i="14" s="1"/>
  <c r="I503" i="14" s="1"/>
  <c r="H115" i="14"/>
  <c r="J115" i="14"/>
  <c r="H50" i="14"/>
  <c r="N50" i="14"/>
  <c r="I50" i="14" s="1"/>
  <c r="J50" i="14" s="1"/>
  <c r="H424" i="14"/>
  <c r="J424" i="14"/>
  <c r="H690" i="14"/>
  <c r="N690" i="14"/>
  <c r="I690" i="14"/>
  <c r="J690" i="14" s="1"/>
  <c r="H407" i="14"/>
  <c r="J407" i="14" s="1"/>
  <c r="H502" i="14"/>
  <c r="H229" i="14"/>
  <c r="N229" i="14" s="1"/>
  <c r="I229" i="14" s="1"/>
  <c r="J229" i="14" s="1"/>
  <c r="H890" i="14"/>
  <c r="J890" i="14" s="1"/>
  <c r="H281" i="14"/>
  <c r="J281" i="14" s="1"/>
  <c r="H17" i="14"/>
  <c r="H326" i="14"/>
  <c r="J326" i="14"/>
  <c r="H155" i="14"/>
  <c r="N155" i="14"/>
  <c r="I155" i="14" s="1"/>
  <c r="H529" i="14"/>
  <c r="J529" i="14"/>
  <c r="H644" i="14"/>
  <c r="N644" i="14"/>
  <c r="I644" i="14" s="1"/>
  <c r="J644" i="14" s="1"/>
  <c r="H886" i="14"/>
  <c r="H176" i="14"/>
  <c r="J176" i="14" s="1"/>
  <c r="H933" i="14"/>
  <c r="N933" i="14" s="1"/>
  <c r="H472" i="14"/>
  <c r="J472" i="14"/>
  <c r="H589" i="14"/>
  <c r="J589" i="14"/>
  <c r="H668" i="14"/>
  <c r="J668" i="14"/>
  <c r="H169" i="14"/>
  <c r="J169" i="14" s="1"/>
  <c r="H570" i="14"/>
  <c r="J570" i="14" s="1"/>
  <c r="H466" i="14"/>
  <c r="N466" i="14"/>
  <c r="I466" i="14" s="1"/>
  <c r="J466" i="14" s="1"/>
  <c r="H685" i="14"/>
  <c r="J685" i="14"/>
  <c r="H159" i="14"/>
  <c r="J159" i="14"/>
  <c r="H198" i="14"/>
  <c r="J198" i="14"/>
  <c r="H941" i="14"/>
  <c r="J941" i="14" s="1"/>
  <c r="H794" i="14"/>
  <c r="J794" i="14"/>
  <c r="H565" i="14"/>
  <c r="N565" i="14"/>
  <c r="N980" i="14" s="1"/>
  <c r="H97" i="14"/>
  <c r="H139" i="14"/>
  <c r="H414" i="14"/>
  <c r="J414" i="14"/>
  <c r="H327" i="14"/>
  <c r="N327" i="14"/>
  <c r="H481" i="14"/>
  <c r="N481" i="14" s="1"/>
  <c r="I481" i="14" s="1"/>
  <c r="H740" i="14"/>
  <c r="J740" i="14" s="1"/>
  <c r="H91" i="14"/>
  <c r="Q91" i="14" s="1"/>
  <c r="Q1041" i="14" s="1"/>
  <c r="Q1019" i="14"/>
  <c r="N91" i="14"/>
  <c r="H819" i="14"/>
  <c r="J819" i="14" s="1"/>
  <c r="H104" i="14"/>
  <c r="H160" i="14"/>
  <c r="J160" i="14"/>
  <c r="H640" i="14"/>
  <c r="J640" i="14"/>
  <c r="H325" i="14"/>
  <c r="N325" i="14"/>
  <c r="N986" i="14" s="1"/>
  <c r="I325" i="14"/>
  <c r="J325" i="14" s="1"/>
  <c r="H124" i="14"/>
  <c r="H200" i="14"/>
  <c r="J200" i="14" s="1"/>
  <c r="H435" i="14"/>
  <c r="J435" i="14" s="1"/>
  <c r="H682" i="14"/>
  <c r="N682" i="14"/>
  <c r="I682" i="14"/>
  <c r="H392" i="14"/>
  <c r="J392" i="14"/>
  <c r="H61" i="14"/>
  <c r="N61" i="14"/>
  <c r="I61" i="14"/>
  <c r="H537" i="14"/>
  <c r="J537" i="14" s="1"/>
  <c r="H903" i="14"/>
  <c r="N903" i="14"/>
  <c r="I903" i="14" s="1"/>
  <c r="J903" i="14" s="1"/>
  <c r="H202" i="14"/>
  <c r="N202" i="14"/>
  <c r="I202" i="14"/>
  <c r="J202" i="14" s="1"/>
  <c r="H587" i="14"/>
  <c r="N587" i="14" s="1"/>
  <c r="I587" i="14" s="1"/>
  <c r="J587" i="14" s="1"/>
  <c r="H366" i="14"/>
  <c r="N366" i="14"/>
  <c r="H708" i="14"/>
  <c r="J708" i="14"/>
  <c r="H908" i="14"/>
  <c r="J908" i="14" s="1"/>
  <c r="H237" i="14"/>
  <c r="J237" i="14"/>
  <c r="H45" i="14"/>
  <c r="J45" i="14"/>
  <c r="H453" i="14"/>
  <c r="J453" i="14" s="1"/>
  <c r="H363" i="14"/>
  <c r="J363" i="14" s="1"/>
  <c r="H681" i="14"/>
  <c r="J681" i="14"/>
  <c r="H927" i="14"/>
  <c r="J927" i="14" s="1"/>
  <c r="H85" i="14"/>
  <c r="J85" i="14"/>
  <c r="H112" i="14"/>
  <c r="J112" i="14"/>
  <c r="H172" i="14"/>
  <c r="H208" i="14"/>
  <c r="J208" i="14"/>
  <c r="H243" i="14"/>
  <c r="N243" i="14"/>
  <c r="I243" i="14"/>
  <c r="J243" i="14" s="1"/>
  <c r="H313" i="14"/>
  <c r="N313" i="14" s="1"/>
  <c r="H134" i="14"/>
  <c r="J134" i="14"/>
  <c r="H30" i="14"/>
  <c r="J30" i="14"/>
  <c r="H923" i="14"/>
  <c r="Q923" i="14" s="1"/>
  <c r="Q975" i="14" s="1"/>
  <c r="H856" i="14"/>
  <c r="J856" i="14"/>
  <c r="H64" i="14"/>
  <c r="J64" i="14" s="1"/>
  <c r="H749" i="14"/>
  <c r="N749" i="14"/>
  <c r="I749" i="14" s="1"/>
  <c r="H738" i="14"/>
  <c r="H44" i="14"/>
  <c r="H763" i="14"/>
  <c r="J763" i="14"/>
  <c r="H239" i="14"/>
  <c r="N239" i="14"/>
  <c r="I239" i="14" s="1"/>
  <c r="H339" i="14"/>
  <c r="J339" i="14" s="1"/>
  <c r="H377" i="14"/>
  <c r="J377" i="14" s="1"/>
  <c r="H795" i="14"/>
  <c r="J795" i="14"/>
  <c r="H778" i="14"/>
  <c r="J778" i="14"/>
  <c r="H289" i="14"/>
  <c r="J289" i="14"/>
  <c r="H945" i="14"/>
  <c r="N945" i="14" s="1"/>
  <c r="I945" i="14" s="1"/>
  <c r="H66" i="14"/>
  <c r="Q66" i="14" s="1"/>
  <c r="Q1030" i="14"/>
  <c r="H781" i="14"/>
  <c r="J781" i="14" s="1"/>
  <c r="H616" i="14"/>
  <c r="N616" i="14" s="1"/>
  <c r="H190" i="14"/>
  <c r="J190" i="14"/>
  <c r="H881" i="14"/>
  <c r="H203" i="14"/>
  <c r="N203" i="14"/>
  <c r="H488" i="14"/>
  <c r="H888" i="14"/>
  <c r="J888" i="14" s="1"/>
  <c r="H397" i="14"/>
  <c r="H201" i="14"/>
  <c r="N201" i="14" s="1"/>
  <c r="H758" i="14"/>
  <c r="N758" i="14" s="1"/>
  <c r="H512" i="14"/>
  <c r="N512" i="14"/>
  <c r="I512" i="14"/>
  <c r="J512" i="14"/>
  <c r="H947" i="14"/>
  <c r="N947" i="14"/>
  <c r="I947" i="14" s="1"/>
  <c r="J947" i="14"/>
  <c r="H768" i="14"/>
  <c r="N768" i="14"/>
  <c r="I768" i="14" s="1"/>
  <c r="H7" i="14"/>
  <c r="J7" i="14"/>
  <c r="H844" i="14"/>
  <c r="N844" i="14" s="1"/>
  <c r="I844" i="14" s="1"/>
  <c r="J844" i="14" s="1"/>
  <c r="H298" i="14"/>
  <c r="N298" i="14"/>
  <c r="I298" i="14" s="1"/>
  <c r="J298" i="14"/>
  <c r="H141" i="14"/>
  <c r="J141" i="14"/>
  <c r="H577" i="14"/>
  <c r="J577" i="14" s="1"/>
  <c r="H250" i="14"/>
  <c r="N250" i="14" s="1"/>
  <c r="H796" i="14"/>
  <c r="J796" i="14" s="1"/>
  <c r="H262" i="14"/>
  <c r="N262" i="14"/>
  <c r="I262" i="14" s="1"/>
  <c r="J262" i="14" s="1"/>
  <c r="H485" i="14"/>
  <c r="H530" i="14"/>
  <c r="N530" i="14"/>
  <c r="I530" i="14" s="1"/>
  <c r="J530" i="14" s="1"/>
  <c r="H604" i="14"/>
  <c r="H332" i="14"/>
  <c r="H666" i="14"/>
  <c r="J666" i="14"/>
  <c r="H69" i="14"/>
  <c r="N69" i="14" s="1"/>
  <c r="I69" i="14" s="1"/>
  <c r="H563" i="14"/>
  <c r="J563" i="14" s="1"/>
  <c r="H108" i="14"/>
  <c r="N108" i="14"/>
  <c r="I108" i="14" s="1"/>
  <c r="J108" i="14" s="1"/>
  <c r="H940" i="14"/>
  <c r="H938" i="14"/>
  <c r="J938" i="14"/>
  <c r="H468" i="14"/>
  <c r="J468" i="14" s="1"/>
  <c r="H12" i="14"/>
  <c r="J12" i="14"/>
  <c r="H295" i="14"/>
  <c r="N295" i="14"/>
  <c r="H442" i="14"/>
  <c r="N442" i="14" s="1"/>
  <c r="I442" i="14" s="1"/>
  <c r="H369" i="14"/>
  <c r="H279" i="14"/>
  <c r="H145" i="14"/>
  <c r="H269" i="14"/>
  <c r="J269" i="14"/>
  <c r="H257" i="14"/>
  <c r="J257" i="14"/>
  <c r="H25" i="14"/>
  <c r="J25" i="14"/>
  <c r="H534" i="14"/>
  <c r="J534" i="14" s="1"/>
  <c r="H455" i="14"/>
  <c r="J455" i="14" s="1"/>
  <c r="H116" i="14"/>
  <c r="N116" i="14"/>
  <c r="I116" i="14"/>
  <c r="J116" i="14" s="1"/>
  <c r="H646" i="14"/>
  <c r="H551" i="14"/>
  <c r="N551" i="14"/>
  <c r="I551" i="14" s="1"/>
  <c r="J551" i="14" s="1"/>
  <c r="H715" i="14"/>
  <c r="J715" i="14" s="1"/>
  <c r="H399" i="14"/>
  <c r="H573" i="14"/>
  <c r="J573" i="14" s="1"/>
  <c r="H913" i="14"/>
  <c r="J913" i="14" s="1"/>
  <c r="H486" i="14"/>
  <c r="H828" i="14"/>
  <c r="J828" i="14"/>
  <c r="H228" i="14"/>
  <c r="J228" i="14" s="1"/>
  <c r="H41" i="14"/>
  <c r="N41" i="14"/>
  <c r="I41" i="14" s="1"/>
  <c r="J41" i="14"/>
  <c r="H526" i="14"/>
  <c r="J526" i="14"/>
  <c r="H297" i="14"/>
  <c r="J297" i="14" s="1"/>
  <c r="H31" i="14"/>
  <c r="J31" i="14"/>
  <c r="H65" i="14"/>
  <c r="H429" i="14"/>
  <c r="J429" i="14"/>
  <c r="H80" i="14"/>
  <c r="J80" i="14"/>
  <c r="H166" i="14"/>
  <c r="H43" i="14"/>
  <c r="H461" i="14"/>
  <c r="N461" i="14" s="1"/>
  <c r="I461" i="14" s="1"/>
  <c r="H759" i="14"/>
  <c r="N759" i="14" s="1"/>
  <c r="H542" i="14"/>
  <c r="J542" i="14"/>
  <c r="H785" i="14"/>
  <c r="J785" i="14" s="1"/>
  <c r="H626" i="14"/>
  <c r="H806" i="14"/>
  <c r="H687" i="14"/>
  <c r="N687" i="14" s="1"/>
  <c r="I687" i="14"/>
  <c r="J687" i="14" s="1"/>
  <c r="H475" i="14"/>
  <c r="N475" i="14"/>
  <c r="I475" i="14" s="1"/>
  <c r="J475" i="14"/>
  <c r="H93" i="14"/>
  <c r="N93" i="14" s="1"/>
  <c r="H835" i="14"/>
  <c r="N835" i="14"/>
  <c r="I835" i="14" s="1"/>
  <c r="H348" i="14"/>
  <c r="N348" i="14"/>
  <c r="I348" i="14" s="1"/>
  <c r="J348" i="14"/>
  <c r="H329" i="14"/>
  <c r="J329" i="14" s="1"/>
  <c r="H669" i="14"/>
  <c r="J669" i="14" s="1"/>
  <c r="H320" i="14"/>
  <c r="N320" i="14" s="1"/>
  <c r="H678" i="14"/>
  <c r="H328" i="14"/>
  <c r="J328" i="14" s="1"/>
  <c r="H702" i="14"/>
  <c r="J702" i="14"/>
  <c r="H164" i="14"/>
  <c r="N164" i="14" s="1"/>
  <c r="I164" i="14" s="1"/>
  <c r="J164" i="14"/>
  <c r="H720" i="14"/>
  <c r="J720" i="14"/>
  <c r="H583" i="14"/>
  <c r="J583" i="14"/>
  <c r="H893" i="14"/>
  <c r="J893" i="14"/>
  <c r="H417" i="14"/>
  <c r="N417" i="14"/>
  <c r="I417" i="14" s="1"/>
  <c r="H717" i="14"/>
  <c r="H258" i="14"/>
  <c r="J258" i="14"/>
  <c r="H660" i="14"/>
  <c r="H499" i="14"/>
  <c r="H387" i="14"/>
  <c r="J387" i="14"/>
  <c r="H89" i="14"/>
  <c r="H590" i="14"/>
  <c r="N590" i="14"/>
  <c r="I590" i="14"/>
  <c r="J590" i="14" s="1"/>
  <c r="H337" i="14"/>
  <c r="H345" i="14"/>
  <c r="N345" i="14"/>
  <c r="I345" i="14" s="1"/>
  <c r="J345" i="14" s="1"/>
  <c r="H505" i="14"/>
  <c r="H324" i="14"/>
  <c r="N324" i="14" s="1"/>
  <c r="I324" i="14" s="1"/>
  <c r="H381" i="14"/>
  <c r="N381" i="14" s="1"/>
  <c r="I381" i="14"/>
  <c r="J381" i="14" s="1"/>
  <c r="H766" i="14"/>
  <c r="N766" i="14" s="1"/>
  <c r="I766" i="14" s="1"/>
  <c r="H167" i="14"/>
  <c r="J167" i="14" s="1"/>
  <c r="H162" i="14"/>
  <c r="N162" i="14" s="1"/>
  <c r="H191" i="14"/>
  <c r="N191" i="14"/>
  <c r="I191" i="14" s="1"/>
  <c r="J191" i="14" s="1"/>
  <c r="H462" i="14"/>
  <c r="N462" i="14" s="1"/>
  <c r="I462" i="14" s="1"/>
  <c r="J462" i="14" s="1"/>
  <c r="H713" i="14"/>
  <c r="N713" i="14"/>
  <c r="I713" i="14"/>
  <c r="H32" i="14"/>
  <c r="J32" i="14" s="1"/>
  <c r="H197" i="14"/>
  <c r="N197" i="14" s="1"/>
  <c r="H371" i="14"/>
  <c r="N371" i="14"/>
  <c r="I371" i="14" s="1"/>
  <c r="J371" i="14" s="1"/>
  <c r="H106" i="14"/>
  <c r="N106" i="14" s="1"/>
  <c r="H918" i="14"/>
  <c r="J918" i="14" s="1"/>
  <c r="H321" i="14"/>
  <c r="J321" i="14" s="1"/>
  <c r="H232" i="14"/>
  <c r="H211" i="14"/>
  <c r="H362" i="14"/>
  <c r="H859" i="14"/>
  <c r="N859" i="14" s="1"/>
  <c r="I859" i="14" s="1"/>
  <c r="H585" i="14"/>
  <c r="N585" i="14" s="1"/>
  <c r="I585" i="14"/>
  <c r="J585" i="14" s="1"/>
  <c r="H416" i="14"/>
  <c r="J416" i="14" s="1"/>
  <c r="H274" i="14"/>
  <c r="N274" i="14" s="1"/>
  <c r="H909" i="14"/>
  <c r="N909" i="14" s="1"/>
  <c r="I909" i="14" s="1"/>
  <c r="H195" i="14"/>
  <c r="J195" i="14"/>
  <c r="H102" i="14"/>
  <c r="N102" i="14"/>
  <c r="I102" i="14" s="1"/>
  <c r="J102" i="14" s="1"/>
  <c r="H183" i="14"/>
  <c r="N183" i="14"/>
  <c r="I183" i="14"/>
  <c r="H539" i="14"/>
  <c r="J539" i="14" s="1"/>
  <c r="H55" i="14"/>
  <c r="J55" i="14" s="1"/>
  <c r="H707" i="14"/>
  <c r="H358" i="14"/>
  <c r="J358" i="14"/>
  <c r="H562" i="14"/>
  <c r="N562" i="14" s="1"/>
  <c r="I562" i="14" s="1"/>
  <c r="H426" i="14"/>
  <c r="H865" i="14"/>
  <c r="N865" i="14"/>
  <c r="I865" i="14"/>
  <c r="J865" i="14"/>
  <c r="H62" i="14"/>
  <c r="N62" i="14"/>
  <c r="H734" i="14"/>
  <c r="J734" i="14"/>
  <c r="H357" i="14"/>
  <c r="J357" i="14" s="1"/>
  <c r="H264" i="14"/>
  <c r="J264" i="14"/>
  <c r="H14" i="14"/>
  <c r="J14" i="14"/>
  <c r="H154" i="14"/>
  <c r="H470" i="14"/>
  <c r="J470" i="14"/>
  <c r="H306" i="14"/>
  <c r="H125" i="14"/>
  <c r="J125" i="14" s="1"/>
  <c r="H271" i="14"/>
  <c r="H657" i="14"/>
  <c r="J657" i="14" s="1"/>
  <c r="H914" i="14"/>
  <c r="N914" i="14" s="1"/>
  <c r="I914" i="14" s="1"/>
  <c r="J914" i="14" s="1"/>
  <c r="H132" i="14"/>
  <c r="Q132" i="14"/>
  <c r="Q1049" i="14" s="1"/>
  <c r="H775" i="14"/>
  <c r="H788" i="14"/>
  <c r="J788" i="14" s="1"/>
  <c r="H323" i="14"/>
  <c r="N323" i="14"/>
  <c r="I323" i="14" s="1"/>
  <c r="H60" i="14"/>
  <c r="J60" i="14" s="1"/>
  <c r="H247" i="14"/>
  <c r="H560" i="14"/>
  <c r="N560" i="14" s="1"/>
  <c r="H427" i="14"/>
  <c r="J427" i="14"/>
  <c r="H463" i="14"/>
  <c r="J463" i="14"/>
  <c r="H241" i="13"/>
  <c r="J241" i="13" s="1"/>
  <c r="H254" i="13"/>
  <c r="J254" i="13" s="1"/>
  <c r="H704" i="13"/>
  <c r="N704" i="13"/>
  <c r="H231" i="13"/>
  <c r="J231" i="13"/>
  <c r="N612" i="11"/>
  <c r="I612" i="11"/>
  <c r="J612" i="11"/>
  <c r="J494" i="11"/>
  <c r="N663" i="11"/>
  <c r="I663" i="11"/>
  <c r="J663" i="11"/>
  <c r="N342" i="11"/>
  <c r="I342" i="11"/>
  <c r="J342" i="11"/>
  <c r="N162" i="11"/>
  <c r="I162" i="11"/>
  <c r="J162" i="11"/>
  <c r="N306" i="11"/>
  <c r="I306" i="11"/>
  <c r="J306" i="11"/>
  <c r="N613" i="11"/>
  <c r="I613" i="11"/>
  <c r="J613" i="11"/>
  <c r="N445" i="11"/>
  <c r="I445" i="11"/>
  <c r="J445" i="11"/>
  <c r="J273" i="11"/>
  <c r="I663" i="17"/>
  <c r="J663" i="17"/>
  <c r="J210" i="11"/>
  <c r="I711" i="19"/>
  <c r="N744" i="15"/>
  <c r="I744" i="15"/>
  <c r="J744" i="15" s="1"/>
  <c r="N653" i="15"/>
  <c r="I653" i="15" s="1"/>
  <c r="J653" i="15" s="1"/>
  <c r="I792" i="15"/>
  <c r="N413" i="21"/>
  <c r="I413" i="21"/>
  <c r="J413" i="21"/>
  <c r="N94" i="21"/>
  <c r="N337" i="21"/>
  <c r="I337" i="21"/>
  <c r="J337" i="21"/>
  <c r="N498" i="21"/>
  <c r="I498" i="21"/>
  <c r="J498" i="21"/>
  <c r="N165" i="21"/>
  <c r="N162" i="21"/>
  <c r="I162" i="21"/>
  <c r="J162" i="21"/>
  <c r="J410" i="21"/>
  <c r="N587" i="21"/>
  <c r="N310" i="21"/>
  <c r="H375" i="21"/>
  <c r="N375" i="21"/>
  <c r="I375" i="21"/>
  <c r="J375" i="21"/>
  <c r="H343" i="21"/>
  <c r="H898" i="21"/>
  <c r="N898" i="21"/>
  <c r="I898" i="21"/>
  <c r="J898" i="21"/>
  <c r="H317" i="21"/>
  <c r="H741" i="21"/>
  <c r="J741" i="21"/>
  <c r="H78" i="21"/>
  <c r="J78" i="21"/>
  <c r="H848" i="21"/>
  <c r="N848" i="21"/>
  <c r="I848" i="21"/>
  <c r="H776" i="21"/>
  <c r="J776" i="21"/>
  <c r="H379" i="21"/>
  <c r="H837" i="21"/>
  <c r="J837" i="21"/>
  <c r="H658" i="21"/>
  <c r="N658" i="21"/>
  <c r="I658" i="21"/>
  <c r="J658" i="21"/>
  <c r="H25" i="21"/>
  <c r="J25" i="21"/>
  <c r="H314" i="21"/>
  <c r="N314" i="21"/>
  <c r="I314" i="21"/>
  <c r="H46" i="21"/>
  <c r="J46" i="21"/>
  <c r="H325" i="21"/>
  <c r="N325" i="21"/>
  <c r="I325" i="21"/>
  <c r="J325" i="21"/>
  <c r="H197" i="21"/>
  <c r="N197" i="21"/>
  <c r="I197" i="21"/>
  <c r="H886" i="21"/>
  <c r="H768" i="21"/>
  <c r="N768" i="21"/>
  <c r="H54" i="21"/>
  <c r="J54" i="21"/>
  <c r="H171" i="21"/>
  <c r="N171" i="21"/>
  <c r="H524" i="21"/>
  <c r="J524" i="21"/>
  <c r="H383" i="21"/>
  <c r="N383" i="21"/>
  <c r="I383" i="21"/>
  <c r="J383" i="21"/>
  <c r="H827" i="21"/>
  <c r="J827" i="21"/>
  <c r="H253" i="21"/>
  <c r="N253" i="21"/>
  <c r="I253" i="21"/>
  <c r="H336" i="21"/>
  <c r="J336" i="21"/>
  <c r="H390" i="21"/>
  <c r="H634" i="21"/>
  <c r="N634" i="21"/>
  <c r="I634" i="21"/>
  <c r="H150" i="21"/>
  <c r="H572" i="21"/>
  <c r="N572" i="21"/>
  <c r="I572" i="21"/>
  <c r="J572" i="21"/>
  <c r="H86" i="21"/>
  <c r="J86" i="21"/>
  <c r="H746" i="21"/>
  <c r="J746" i="21"/>
  <c r="H579" i="21"/>
  <c r="J579" i="21"/>
  <c r="H763" i="21"/>
  <c r="J763" i="21"/>
  <c r="H455" i="21"/>
  <c r="H598" i="21"/>
  <c r="J598" i="21"/>
  <c r="H193" i="21"/>
  <c r="N193" i="21"/>
  <c r="I193" i="21"/>
  <c r="J193" i="21"/>
  <c r="H669" i="21"/>
  <c r="J669" i="21"/>
  <c r="H576" i="21"/>
  <c r="N576" i="21"/>
  <c r="I576" i="21"/>
  <c r="H621" i="21"/>
  <c r="H850" i="21"/>
  <c r="J850" i="21"/>
  <c r="H871" i="21"/>
  <c r="N871" i="21"/>
  <c r="I871" i="21"/>
  <c r="H347" i="21"/>
  <c r="J347" i="21"/>
  <c r="H713" i="21"/>
  <c r="H439" i="21"/>
  <c r="H514" i="21"/>
  <c r="H693" i="21"/>
  <c r="H183" i="21"/>
  <c r="N183" i="21"/>
  <c r="H716" i="21"/>
  <c r="J716" i="21"/>
  <c r="H930" i="21"/>
  <c r="H384" i="21"/>
  <c r="J384" i="21"/>
  <c r="H313" i="21"/>
  <c r="N313" i="21"/>
  <c r="H426" i="21"/>
  <c r="H77" i="21"/>
  <c r="J77" i="21"/>
  <c r="H531" i="21"/>
  <c r="N531" i="21"/>
  <c r="I531" i="21"/>
  <c r="H935" i="21"/>
  <c r="H277" i="21"/>
  <c r="J277" i="21"/>
  <c r="H950" i="21"/>
  <c r="J950" i="21"/>
  <c r="H846" i="21"/>
  <c r="N846" i="21"/>
  <c r="I846" i="21"/>
  <c r="H943" i="21"/>
  <c r="H844" i="21"/>
  <c r="N844" i="21"/>
  <c r="I844" i="21"/>
  <c r="H680" i="21"/>
  <c r="N680" i="21"/>
  <c r="I680" i="21"/>
  <c r="H888" i="21"/>
  <c r="J888" i="21"/>
  <c r="H478" i="21"/>
  <c r="J478" i="21"/>
  <c r="H585" i="21"/>
  <c r="N585" i="21"/>
  <c r="I585" i="21"/>
  <c r="H175" i="21"/>
  <c r="N175" i="21"/>
  <c r="H506" i="21"/>
  <c r="J506" i="21"/>
  <c r="H15" i="21"/>
  <c r="H72" i="21"/>
  <c r="N72" i="21"/>
  <c r="I72" i="21"/>
  <c r="J72" i="21"/>
  <c r="H406" i="21"/>
  <c r="H100" i="21"/>
  <c r="J100" i="21"/>
  <c r="H360" i="21"/>
  <c r="N360" i="21"/>
  <c r="I360" i="21"/>
  <c r="H315" i="21"/>
  <c r="J315" i="21"/>
  <c r="H63" i="21"/>
  <c r="N63" i="21"/>
  <c r="I63" i="21"/>
  <c r="H914" i="21"/>
  <c r="N914" i="21"/>
  <c r="H732" i="21"/>
  <c r="N732" i="21"/>
  <c r="I732" i="21"/>
  <c r="H699" i="21"/>
  <c r="H885" i="21"/>
  <c r="H778" i="21"/>
  <c r="J778" i="21"/>
  <c r="H618" i="21"/>
  <c r="J618" i="21"/>
  <c r="H434" i="21"/>
  <c r="J434" i="21"/>
  <c r="H279" i="21"/>
  <c r="H155" i="21"/>
  <c r="N155" i="21"/>
  <c r="I155" i="21"/>
  <c r="J155" i="21"/>
  <c r="H37" i="21"/>
  <c r="J37" i="21"/>
  <c r="H896" i="21"/>
  <c r="J896" i="21"/>
  <c r="H890" i="21"/>
  <c r="J890" i="21"/>
  <c r="H628" i="21"/>
  <c r="J628" i="21"/>
  <c r="H530" i="21"/>
  <c r="H650" i="21"/>
  <c r="J650" i="21"/>
  <c r="H755" i="21"/>
  <c r="J755" i="21"/>
  <c r="H476" i="21"/>
  <c r="N476" i="21"/>
  <c r="I476" i="21"/>
  <c r="H907" i="21"/>
  <c r="J907" i="21"/>
  <c r="H542" i="21"/>
  <c r="J542" i="21"/>
  <c r="H622" i="21"/>
  <c r="J622" i="21"/>
  <c r="H458" i="21"/>
  <c r="H82" i="21"/>
  <c r="J82" i="21"/>
  <c r="H73" i="21"/>
  <c r="N73" i="21"/>
  <c r="I73" i="21"/>
  <c r="H630" i="21"/>
  <c r="H418" i="21"/>
  <c r="N418" i="21"/>
  <c r="I418" i="21"/>
  <c r="H184" i="21"/>
  <c r="J184" i="21"/>
  <c r="H250" i="21"/>
  <c r="N250" i="21"/>
  <c r="I250" i="21"/>
  <c r="H878" i="21"/>
  <c r="J878" i="21"/>
  <c r="H185" i="21"/>
  <c r="H814" i="21"/>
  <c r="J814" i="21"/>
  <c r="H179" i="21"/>
  <c r="J179" i="21"/>
  <c r="H176" i="21"/>
  <c r="J176" i="21"/>
  <c r="H243" i="21"/>
  <c r="N243" i="21"/>
  <c r="I243" i="21"/>
  <c r="J243" i="21"/>
  <c r="H673" i="21"/>
  <c r="J673" i="21"/>
  <c r="H371" i="21"/>
  <c r="N371" i="21"/>
  <c r="I371" i="21"/>
  <c r="J371" i="21"/>
  <c r="H76" i="21"/>
  <c r="N76" i="21"/>
  <c r="I76" i="21"/>
  <c r="J76" i="21"/>
  <c r="H754" i="21"/>
  <c r="N754" i="21"/>
  <c r="I754" i="21"/>
  <c r="J754" i="21"/>
  <c r="H674" i="21"/>
  <c r="J674" i="21"/>
  <c r="H454" i="21"/>
  <c r="J454" i="21"/>
  <c r="H89" i="21"/>
  <c r="H820" i="21"/>
  <c r="J820" i="21"/>
  <c r="H417" i="21"/>
  <c r="H710" i="21"/>
  <c r="Q710" i="21"/>
  <c r="I710" i="21"/>
  <c r="J710" i="21"/>
  <c r="Q988" i="21"/>
  <c r="H281" i="21"/>
  <c r="J281" i="21"/>
  <c r="H257" i="21"/>
  <c r="J257" i="21"/>
  <c r="H283" i="21"/>
  <c r="J283" i="21"/>
  <c r="H194" i="21"/>
  <c r="N194" i="21"/>
  <c r="H708" i="21"/>
  <c r="J708" i="21"/>
  <c r="H199" i="21"/>
  <c r="H102" i="21"/>
  <c r="H879" i="21"/>
  <c r="H372" i="21"/>
  <c r="N372" i="21"/>
  <c r="I372" i="21"/>
  <c r="H731" i="21"/>
  <c r="N731" i="21"/>
  <c r="I731" i="21"/>
  <c r="H656" i="21"/>
  <c r="N656" i="21"/>
  <c r="I656" i="21"/>
  <c r="J656" i="21"/>
  <c r="H679" i="21"/>
  <c r="H24" i="21"/>
  <c r="J24" i="21"/>
  <c r="H486" i="21"/>
  <c r="N486" i="21"/>
  <c r="I486" i="21"/>
  <c r="H748" i="21"/>
  <c r="N748" i="21"/>
  <c r="I748" i="21"/>
  <c r="J748" i="21"/>
  <c r="H551" i="21"/>
  <c r="N551" i="21"/>
  <c r="I551" i="21"/>
  <c r="J551" i="21"/>
  <c r="H564" i="21"/>
  <c r="N564" i="21"/>
  <c r="I564" i="21"/>
  <c r="J564" i="21"/>
  <c r="H99" i="21"/>
  <c r="J99" i="21"/>
  <c r="H742" i="21"/>
  <c r="J742" i="21"/>
  <c r="H512" i="21"/>
  <c r="N512" i="21"/>
  <c r="I512" i="21"/>
  <c r="J512" i="21"/>
  <c r="H453" i="21"/>
  <c r="J453" i="21"/>
  <c r="H27" i="21"/>
  <c r="J27" i="21"/>
  <c r="H839" i="21"/>
  <c r="H857" i="21"/>
  <c r="J857" i="21"/>
  <c r="H235" i="21"/>
  <c r="N235" i="21"/>
  <c r="H834" i="21"/>
  <c r="J834" i="21"/>
  <c r="H798" i="21"/>
  <c r="J798" i="21"/>
  <c r="H56" i="21"/>
  <c r="J56" i="21"/>
  <c r="H533" i="21"/>
  <c r="J533" i="21"/>
  <c r="H140" i="21"/>
  <c r="J140" i="21"/>
  <c r="H615" i="21"/>
  <c r="N615" i="21"/>
  <c r="I615" i="21"/>
  <c r="J615" i="21"/>
  <c r="H210" i="21"/>
  <c r="N210" i="21"/>
  <c r="H156" i="21"/>
  <c r="N156" i="21"/>
  <c r="I156" i="21"/>
  <c r="J156" i="21"/>
  <c r="H557" i="21"/>
  <c r="J557" i="21"/>
  <c r="H926" i="21"/>
  <c r="J926" i="21"/>
  <c r="H329" i="21"/>
  <c r="J329" i="21"/>
  <c r="H256" i="21"/>
  <c r="J256" i="21"/>
  <c r="H173" i="21"/>
  <c r="J173" i="21"/>
  <c r="H643" i="21"/>
  <c r="J643" i="21"/>
  <c r="H921" i="21"/>
  <c r="H911" i="21"/>
  <c r="H442" i="21"/>
  <c r="H92" i="21"/>
  <c r="H556" i="21"/>
  <c r="J556" i="21"/>
  <c r="H71" i="21"/>
  <c r="H9" i="21"/>
  <c r="J9" i="21"/>
  <c r="H220" i="21"/>
  <c r="J220" i="21"/>
  <c r="H350" i="21"/>
  <c r="N350" i="21"/>
  <c r="I350" i="21"/>
  <c r="J350" i="21"/>
  <c r="H562" i="21"/>
  <c r="N562" i="21"/>
  <c r="I562" i="21"/>
  <c r="J562" i="21"/>
  <c r="H370" i="21"/>
  <c r="N370" i="21"/>
  <c r="I370" i="21"/>
  <c r="J370" i="21"/>
  <c r="H341" i="21"/>
  <c r="H126" i="21"/>
  <c r="N126" i="21"/>
  <c r="I126" i="21"/>
  <c r="H398" i="21"/>
  <c r="J398" i="21"/>
  <c r="H671" i="21"/>
  <c r="N671" i="21"/>
  <c r="I671" i="21"/>
  <c r="H246" i="21"/>
  <c r="N246" i="21"/>
  <c r="H238" i="21"/>
  <c r="H690" i="21"/>
  <c r="N690" i="21"/>
  <c r="I690" i="21"/>
  <c r="J690" i="21"/>
  <c r="H93" i="21"/>
  <c r="H448" i="21"/>
  <c r="J448" i="21"/>
  <c r="H589" i="21"/>
  <c r="J589" i="21"/>
  <c r="H925" i="21"/>
  <c r="J925" i="21"/>
  <c r="H891" i="21"/>
  <c r="N891" i="21"/>
  <c r="I891" i="21"/>
  <c r="H137" i="21"/>
  <c r="Q137" i="21"/>
  <c r="Q990" i="21"/>
  <c r="H295" i="21"/>
  <c r="N295" i="21"/>
  <c r="H786" i="21"/>
  <c r="J786" i="21"/>
  <c r="H545" i="21"/>
  <c r="H540" i="21"/>
  <c r="N540" i="21"/>
  <c r="I540" i="21"/>
  <c r="J540" i="21"/>
  <c r="H397" i="21"/>
  <c r="N397" i="21"/>
  <c r="I397" i="21"/>
  <c r="H276" i="21"/>
  <c r="N276" i="21"/>
  <c r="I276" i="21"/>
  <c r="H231" i="21"/>
  <c r="H217" i="21"/>
  <c r="J217" i="21"/>
  <c r="H908" i="21"/>
  <c r="J908" i="21"/>
  <c r="H223" i="21"/>
  <c r="N223" i="21"/>
  <c r="I223" i="21"/>
  <c r="H822" i="21"/>
  <c r="H259" i="21"/>
  <c r="N259" i="21"/>
  <c r="I259" i="21"/>
  <c r="H918" i="21"/>
  <c r="J918" i="21"/>
  <c r="H594" i="21"/>
  <c r="H22" i="21"/>
  <c r="N22" i="21"/>
  <c r="I22" i="21"/>
  <c r="H563" i="21"/>
  <c r="J563" i="21"/>
  <c r="H619" i="21"/>
  <c r="J619" i="21"/>
  <c r="H382" i="21"/>
  <c r="N382" i="21"/>
  <c r="H785" i="21"/>
  <c r="J785" i="21"/>
  <c r="H154" i="21"/>
  <c r="J154" i="21"/>
  <c r="N154" i="21"/>
  <c r="I154" i="21"/>
  <c r="H416" i="21"/>
  <c r="J416" i="21"/>
  <c r="H346" i="21"/>
  <c r="N346" i="21"/>
  <c r="I346" i="21"/>
  <c r="J346" i="21"/>
  <c r="H38" i="21"/>
  <c r="J38" i="21"/>
  <c r="H758" i="21"/>
  <c r="N758" i="21"/>
  <c r="I758" i="21"/>
  <c r="J758" i="21"/>
  <c r="H949" i="21"/>
  <c r="N949" i="21"/>
  <c r="I949" i="21"/>
  <c r="H882" i="21"/>
  <c r="H815" i="21"/>
  <c r="H504" i="21"/>
  <c r="N504" i="21"/>
  <c r="I504" i="21"/>
  <c r="H722" i="21"/>
  <c r="H752" i="21"/>
  <c r="H522" i="21"/>
  <c r="J522" i="21"/>
  <c r="H85" i="21"/>
  <c r="J85" i="21"/>
  <c r="H782" i="21"/>
  <c r="N782" i="21"/>
  <c r="I782" i="21"/>
  <c r="H408" i="21"/>
  <c r="J408" i="21"/>
  <c r="H614" i="21"/>
  <c r="J614" i="21"/>
  <c r="H682" i="21"/>
  <c r="H142" i="21"/>
  <c r="J142" i="21"/>
  <c r="H266" i="21"/>
  <c r="J266" i="21"/>
  <c r="H901" i="21"/>
  <c r="J901" i="21"/>
  <c r="H273" i="21"/>
  <c r="H883" i="21"/>
  <c r="J883" i="21"/>
  <c r="H409" i="21"/>
  <c r="N409" i="21"/>
  <c r="I409" i="21"/>
  <c r="H334" i="21"/>
  <c r="J334" i="21"/>
  <c r="H889" i="21"/>
  <c r="J889" i="21"/>
  <c r="H636" i="21"/>
  <c r="J636" i="21"/>
  <c r="H558" i="21"/>
  <c r="J558" i="21"/>
  <c r="H12" i="21"/>
  <c r="J12" i="21"/>
  <c r="H797" i="21"/>
  <c r="N797" i="21"/>
  <c r="I797" i="21"/>
  <c r="H660" i="21"/>
  <c r="H135" i="21"/>
  <c r="H508" i="21"/>
  <c r="H45" i="21"/>
  <c r="J45" i="21"/>
  <c r="H163" i="21"/>
  <c r="J163" i="21"/>
  <c r="H233" i="21"/>
  <c r="J233" i="21"/>
  <c r="H432" i="21"/>
  <c r="J432" i="21"/>
  <c r="H107" i="21"/>
  <c r="N107" i="21"/>
  <c r="I107" i="21"/>
  <c r="J107" i="21"/>
  <c r="H133" i="21"/>
  <c r="J133" i="21"/>
  <c r="H374" i="21"/>
  <c r="N374" i="21"/>
  <c r="I374" i="21"/>
  <c r="J374" i="21"/>
  <c r="H523" i="21"/>
  <c r="J523" i="21"/>
  <c r="H456" i="21"/>
  <c r="J456" i="21"/>
  <c r="H554" i="21"/>
  <c r="N554" i="21"/>
  <c r="I554" i="21"/>
  <c r="J554" i="21"/>
  <c r="H819" i="21"/>
  <c r="J819" i="21"/>
  <c r="H893" i="21"/>
  <c r="J893" i="21"/>
  <c r="H931" i="21"/>
  <c r="N931" i="21"/>
  <c r="I931" i="21"/>
  <c r="H232" i="21"/>
  <c r="N232" i="21"/>
  <c r="I232" i="21"/>
  <c r="H714" i="21"/>
  <c r="N714" i="21"/>
  <c r="I714" i="21"/>
  <c r="J714" i="21"/>
  <c r="H103" i="21"/>
  <c r="J103" i="21"/>
  <c r="H511" i="21"/>
  <c r="H208" i="21"/>
  <c r="J208" i="21"/>
  <c r="H835" i="21"/>
  <c r="H830" i="21"/>
  <c r="J830" i="21"/>
  <c r="H698" i="21"/>
  <c r="H161" i="21"/>
  <c r="J161" i="21"/>
  <c r="H158" i="21"/>
  <c r="J158" i="21"/>
  <c r="H464" i="21"/>
  <c r="J464" i="21"/>
  <c r="H823" i="21"/>
  <c r="N823" i="21"/>
  <c r="I823" i="21"/>
  <c r="H552" i="21"/>
  <c r="H626" i="21"/>
  <c r="H475" i="21"/>
  <c r="N475" i="21"/>
  <c r="I475" i="21"/>
  <c r="H467" i="21"/>
  <c r="J467" i="21"/>
  <c r="N467" i="21"/>
  <c r="I467" i="21"/>
  <c r="H596" i="21"/>
  <c r="J596" i="21"/>
  <c r="H733" i="21"/>
  <c r="N733" i="21"/>
  <c r="I733" i="21"/>
  <c r="H760" i="21"/>
  <c r="J760" i="21"/>
  <c r="H727" i="21"/>
  <c r="H624" i="21"/>
  <c r="J624" i="21"/>
  <c r="H550" i="21"/>
  <c r="H411" i="21"/>
  <c r="J411" i="21"/>
  <c r="H638" i="21"/>
  <c r="J638" i="21"/>
  <c r="H580" i="21"/>
  <c r="N580" i="21"/>
  <c r="I580" i="21"/>
  <c r="H108" i="21"/>
  <c r="N108" i="21"/>
  <c r="I108" i="21"/>
  <c r="H57" i="21"/>
  <c r="H128" i="21"/>
  <c r="J128" i="21"/>
  <c r="H751" i="21"/>
  <c r="N751" i="21"/>
  <c r="H513" i="21"/>
  <c r="N513" i="21"/>
  <c r="I513" i="21"/>
  <c r="H39" i="21"/>
  <c r="N39" i="21"/>
  <c r="I39" i="21"/>
  <c r="J39" i="21"/>
  <c r="H203" i="21"/>
  <c r="N203" i="21"/>
  <c r="H473" i="21"/>
  <c r="J473" i="21"/>
  <c r="H298" i="21"/>
  <c r="H64" i="21"/>
  <c r="J64" i="21"/>
  <c r="H644" i="21"/>
  <c r="N644" i="21"/>
  <c r="I644" i="21"/>
  <c r="J644" i="21"/>
  <c r="H369" i="21"/>
  <c r="H773" i="21"/>
  <c r="J773" i="21"/>
  <c r="H333" i="21"/>
  <c r="J333" i="21"/>
  <c r="H829" i="21"/>
  <c r="H339" i="21"/>
  <c r="J339" i="21"/>
  <c r="H340" i="21"/>
  <c r="J340" i="21"/>
  <c r="H640" i="21"/>
  <c r="J640" i="21"/>
  <c r="H738" i="21"/>
  <c r="N738" i="21"/>
  <c r="I738" i="21"/>
  <c r="H420" i="21"/>
  <c r="J420" i="21"/>
  <c r="H923" i="21"/>
  <c r="Q965" i="21"/>
  <c r="H424" i="21"/>
  <c r="J424" i="21"/>
  <c r="H635" i="21"/>
  <c r="H182" i="21"/>
  <c r="N182" i="21"/>
  <c r="I182" i="21"/>
  <c r="H866" i="21"/>
  <c r="J866" i="21"/>
  <c r="H47" i="21"/>
  <c r="N47" i="21"/>
  <c r="I47" i="21"/>
  <c r="J47" i="21"/>
  <c r="H646" i="21"/>
  <c r="H869" i="21"/>
  <c r="J869" i="21"/>
  <c r="H229" i="21"/>
  <c r="N229" i="21"/>
  <c r="I229" i="21"/>
  <c r="J229" i="21"/>
  <c r="H873" i="21"/>
  <c r="J873" i="21"/>
  <c r="H775" i="21"/>
  <c r="H348" i="21"/>
  <c r="N348" i="21"/>
  <c r="I348" i="21"/>
  <c r="J348" i="21"/>
  <c r="H129" i="21"/>
  <c r="H414" i="21"/>
  <c r="J414" i="21"/>
  <c r="H689" i="21"/>
  <c r="N689" i="21"/>
  <c r="I689" i="21"/>
  <c r="H501" i="21"/>
  <c r="J501" i="21"/>
  <c r="H661" i="21"/>
  <c r="H497" i="21"/>
  <c r="J497" i="21"/>
  <c r="H66" i="21"/>
  <c r="H68" i="21"/>
  <c r="N68" i="21"/>
  <c r="I68" i="21"/>
  <c r="J68" i="21"/>
  <c r="H17" i="21"/>
  <c r="H720" i="21"/>
  <c r="J720" i="21"/>
  <c r="H802" i="21"/>
  <c r="J802" i="21"/>
  <c r="H808" i="21"/>
  <c r="J808" i="21"/>
  <c r="H684" i="21"/>
  <c r="N684" i="21"/>
  <c r="I684" i="21"/>
  <c r="J684" i="21"/>
  <c r="H13" i="21"/>
  <c r="J13" i="21"/>
  <c r="H538" i="21"/>
  <c r="N538" i="21"/>
  <c r="I538" i="21"/>
  <c r="J538" i="21"/>
  <c r="H459" i="21"/>
  <c r="H663" i="21"/>
  <c r="N663" i="21"/>
  <c r="I663" i="21"/>
  <c r="J663" i="21"/>
  <c r="H826" i="21"/>
  <c r="H910" i="21"/>
  <c r="N910" i="21"/>
  <c r="H118" i="21"/>
  <c r="J118" i="21"/>
  <c r="H537" i="21"/>
  <c r="J537" i="21"/>
  <c r="H667" i="21"/>
  <c r="J667" i="21"/>
  <c r="H166" i="21"/>
  <c r="N166" i="21"/>
  <c r="H358" i="21"/>
  <c r="J358" i="21"/>
  <c r="H747" i="21"/>
  <c r="J747" i="21"/>
  <c r="H735" i="21"/>
  <c r="J735" i="21"/>
  <c r="H859" i="21"/>
  <c r="N859" i="21"/>
  <c r="I859" i="21"/>
  <c r="H549" i="21"/>
  <c r="N549" i="21"/>
  <c r="I549" i="21"/>
  <c r="H378" i="21"/>
  <c r="J378" i="21"/>
  <c r="H373" i="21"/>
  <c r="H500" i="21"/>
  <c r="J500" i="21"/>
  <c r="H649" i="21"/>
  <c r="J649" i="21"/>
  <c r="H134" i="21"/>
  <c r="J134" i="21"/>
  <c r="H905" i="21"/>
  <c r="H519" i="21"/>
  <c r="N519" i="21"/>
  <c r="I519" i="21"/>
  <c r="H795" i="21"/>
  <c r="J795" i="21"/>
  <c r="H393" i="21"/>
  <c r="N393" i="21"/>
  <c r="N995" i="21"/>
  <c r="I393" i="21"/>
  <c r="J393" i="21"/>
  <c r="H212" i="21"/>
  <c r="J212" i="21"/>
  <c r="H285" i="21"/>
  <c r="J285" i="21"/>
  <c r="H119" i="21"/>
  <c r="H151" i="21"/>
  <c r="N151" i="21"/>
  <c r="I151" i="21"/>
  <c r="J151" i="21"/>
  <c r="H40" i="21"/>
  <c r="H507" i="21"/>
  <c r="N507" i="21"/>
  <c r="I507" i="21"/>
  <c r="J507" i="21"/>
  <c r="H98" i="21"/>
  <c r="N98" i="21"/>
  <c r="I98" i="21"/>
  <c r="H30" i="21"/>
  <c r="J30" i="21"/>
  <c r="H265" i="21"/>
  <c r="H892" i="21"/>
  <c r="J892" i="21"/>
  <c r="H109" i="21"/>
  <c r="H33" i="21"/>
  <c r="N33" i="21"/>
  <c r="I33" i="21"/>
  <c r="H463" i="21"/>
  <c r="J463" i="21"/>
  <c r="H789" i="21"/>
  <c r="J789" i="21"/>
  <c r="H318" i="21"/>
  <c r="H381" i="21"/>
  <c r="N381" i="21"/>
  <c r="I381" i="21"/>
  <c r="H932" i="21"/>
  <c r="H324" i="21"/>
  <c r="H226" i="21"/>
  <c r="J226" i="21"/>
  <c r="H101" i="21"/>
  <c r="N101" i="21"/>
  <c r="I101" i="21"/>
  <c r="J101" i="21"/>
  <c r="H770" i="21"/>
  <c r="N770" i="21"/>
  <c r="I770" i="21"/>
  <c r="H356" i="21"/>
  <c r="H812" i="21"/>
  <c r="H696" i="21"/>
  <c r="J696" i="21"/>
  <c r="H824" i="21"/>
  <c r="J824" i="21"/>
  <c r="H286" i="21"/>
  <c r="J286" i="21"/>
  <c r="H225" i="21"/>
  <c r="H198" i="21"/>
  <c r="J198" i="21"/>
  <c r="H675" i="21"/>
  <c r="J675" i="21"/>
  <c r="H845" i="21"/>
  <c r="J845" i="21"/>
  <c r="H796" i="21"/>
  <c r="J796" i="21"/>
  <c r="H115" i="21"/>
  <c r="J115" i="21"/>
  <c r="H595" i="21"/>
  <c r="J595" i="21"/>
  <c r="H705" i="21"/>
  <c r="H813" i="21"/>
  <c r="H168" i="21"/>
  <c r="J168" i="21"/>
  <c r="H592" i="21"/>
  <c r="H553" i="21"/>
  <c r="J553" i="21"/>
  <c r="H62" i="21"/>
  <c r="N62" i="21"/>
  <c r="I62" i="21"/>
  <c r="J62" i="21"/>
  <c r="H854" i="21"/>
  <c r="J854" i="21"/>
  <c r="H582" i="21"/>
  <c r="J582" i="21"/>
  <c r="H245" i="21"/>
  <c r="J245" i="21"/>
  <c r="H445" i="21"/>
  <c r="N445" i="21"/>
  <c r="I445" i="21"/>
  <c r="H79" i="21"/>
  <c r="H178" i="21"/>
  <c r="H578" i="21"/>
  <c r="N578" i="21"/>
  <c r="I578" i="21"/>
  <c r="H493" i="21"/>
  <c r="N493" i="21"/>
  <c r="I493" i="21"/>
  <c r="H769" i="21"/>
  <c r="N769" i="21"/>
  <c r="I769" i="21"/>
  <c r="H603" i="21"/>
  <c r="J603" i="21"/>
  <c r="H16" i="21"/>
  <c r="J16" i="21"/>
  <c r="H105" i="21"/>
  <c r="H159" i="21"/>
  <c r="H544" i="21"/>
  <c r="N544" i="21"/>
  <c r="I544" i="21"/>
  <c r="J544" i="21"/>
  <c r="H781" i="21"/>
  <c r="J781" i="21"/>
  <c r="H821" i="21"/>
  <c r="N821" i="21"/>
  <c r="I821" i="21"/>
  <c r="H765" i="21"/>
  <c r="J765" i="21"/>
  <c r="H144" i="21"/>
  <c r="J144" i="21"/>
  <c r="H567" i="21"/>
  <c r="H319" i="21"/>
  <c r="N319" i="21"/>
  <c r="I319" i="21"/>
  <c r="H884" i="21"/>
  <c r="N884" i="21"/>
  <c r="I884" i="21"/>
  <c r="J884" i="21"/>
  <c r="H900" i="21"/>
  <c r="J900" i="21"/>
  <c r="H525" i="21"/>
  <c r="J525" i="21"/>
  <c r="H261" i="21"/>
  <c r="J261" i="21"/>
  <c r="H123" i="21"/>
  <c r="N123" i="21"/>
  <c r="I123" i="21"/>
  <c r="J123" i="21"/>
  <c r="H84" i="21"/>
  <c r="N84" i="21"/>
  <c r="I84" i="21"/>
  <c r="H236" i="21"/>
  <c r="N236" i="21"/>
  <c r="I236" i="21"/>
  <c r="H651" i="21"/>
  <c r="J651" i="21"/>
  <c r="H116" i="21"/>
  <c r="N116" i="21"/>
  <c r="I116" i="21"/>
  <c r="H419" i="21"/>
  <c r="J419" i="21"/>
  <c r="N419" i="21"/>
  <c r="I419" i="21"/>
  <c r="H143" i="21"/>
  <c r="H139" i="21"/>
  <c r="N139" i="21"/>
  <c r="I139" i="21"/>
  <c r="J139" i="21"/>
  <c r="H597" i="21"/>
  <c r="J597" i="21"/>
  <c r="H385" i="21"/>
  <c r="N385" i="21"/>
  <c r="I385" i="21"/>
  <c r="H609" i="21"/>
  <c r="J609" i="21"/>
  <c r="H214" i="21"/>
  <c r="N214" i="21"/>
  <c r="I214" i="21"/>
  <c r="J214" i="21"/>
  <c r="H335" i="21"/>
  <c r="H131" i="21"/>
  <c r="J131" i="21"/>
  <c r="H860" i="21"/>
  <c r="N860" i="21"/>
  <c r="I860" i="21"/>
  <c r="J860" i="21"/>
  <c r="H248" i="21"/>
  <c r="J248" i="21"/>
  <c r="H269" i="21"/>
  <c r="J269" i="21"/>
  <c r="H8" i="21"/>
  <c r="J8" i="21"/>
  <c r="H601" i="21"/>
  <c r="J601" i="21"/>
  <c r="H721" i="21"/>
  <c r="J721" i="21"/>
  <c r="H14" i="21"/>
  <c r="J14" i="21"/>
  <c r="H472" i="21"/>
  <c r="J472" i="21"/>
  <c r="H494" i="21"/>
  <c r="N494" i="21"/>
  <c r="I494" i="21"/>
  <c r="H787" i="21"/>
  <c r="N787" i="21"/>
  <c r="I787" i="21"/>
  <c r="J787" i="21"/>
  <c r="H899" i="21"/>
  <c r="J899" i="21"/>
  <c r="H665" i="21"/>
  <c r="J665" i="21"/>
  <c r="H946" i="21"/>
  <c r="J946" i="21"/>
  <c r="H948" i="21"/>
  <c r="H275" i="21"/>
  <c r="N275" i="21"/>
  <c r="I275" i="21"/>
  <c r="H451" i="21"/>
  <c r="N451" i="21"/>
  <c r="I451" i="21"/>
  <c r="H870" i="21"/>
  <c r="J870" i="21"/>
  <c r="H296" i="21"/>
  <c r="N296" i="21"/>
  <c r="I296" i="21"/>
  <c r="H526" i="21"/>
  <c r="J526" i="21"/>
  <c r="H569" i="21"/>
  <c r="N569" i="21"/>
  <c r="I569" i="21"/>
  <c r="J569" i="21"/>
  <c r="H862" i="21"/>
  <c r="H249" i="21"/>
  <c r="H657" i="21"/>
  <c r="J657" i="21"/>
  <c r="H148" i="21"/>
  <c r="H616" i="21"/>
  <c r="H309" i="21"/>
  <c r="H446" i="21"/>
  <c r="H726" i="21"/>
  <c r="J726" i="21"/>
  <c r="H906" i="21"/>
  <c r="H767" i="21"/>
  <c r="N767" i="21"/>
  <c r="I767" i="21"/>
  <c r="H783" i="21"/>
  <c r="H717" i="21"/>
  <c r="N717" i="21"/>
  <c r="I717" i="21"/>
  <c r="H136" i="21"/>
  <c r="J136" i="21"/>
  <c r="H438" i="21"/>
  <c r="N438" i="21"/>
  <c r="I438" i="21"/>
  <c r="J438" i="21"/>
  <c r="H799" i="21"/>
  <c r="H895" i="21"/>
  <c r="N895" i="21"/>
  <c r="I895" i="21"/>
  <c r="H642" i="21"/>
  <c r="H342" i="21"/>
  <c r="H122" i="21"/>
  <c r="N122" i="21"/>
  <c r="I122" i="21"/>
  <c r="J122" i="21"/>
  <c r="H909" i="21"/>
  <c r="H623" i="21"/>
  <c r="N623" i="21"/>
  <c r="I623" i="21"/>
  <c r="H903" i="21"/>
  <c r="H811" i="21"/>
  <c r="H377" i="21"/>
  <c r="H206" i="21"/>
  <c r="H326" i="21"/>
  <c r="J326" i="21"/>
  <c r="H352" i="21"/>
  <c r="J352" i="21"/>
  <c r="H359" i="21"/>
  <c r="J359" i="21"/>
  <c r="H211" i="21"/>
  <c r="N211" i="21"/>
  <c r="I211" i="21"/>
  <c r="H351" i="21"/>
  <c r="N351" i="21"/>
  <c r="I351" i="21"/>
  <c r="J351" i="21"/>
  <c r="H172" i="21"/>
  <c r="H443" i="21"/>
  <c r="H803" i="21"/>
  <c r="N803" i="21"/>
  <c r="I803" i="21"/>
  <c r="H505" i="21"/>
  <c r="H566" i="21"/>
  <c r="N566" i="21"/>
  <c r="I566" i="21"/>
  <c r="J566" i="21"/>
  <c r="H610" i="21"/>
  <c r="N610" i="21"/>
  <c r="I610" i="21"/>
  <c r="H204" i="21"/>
  <c r="N204" i="21"/>
  <c r="H376" i="21"/>
  <c r="H627" i="21"/>
  <c r="H120" i="21"/>
  <c r="J120" i="21"/>
  <c r="H36" i="21"/>
  <c r="J36" i="21"/>
  <c r="H457" i="21"/>
  <c r="H573" i="21"/>
  <c r="J573" i="21"/>
  <c r="H867" i="21"/>
  <c r="N867" i="21"/>
  <c r="I867" i="21"/>
  <c r="H847" i="21"/>
  <c r="H251" i="21"/>
  <c r="J251" i="21"/>
  <c r="H951" i="21"/>
  <c r="N951" i="21"/>
  <c r="H861" i="21"/>
  <c r="N861" i="21"/>
  <c r="I861" i="21"/>
  <c r="J861" i="21"/>
  <c r="H307" i="21"/>
  <c r="J307" i="21"/>
  <c r="H422" i="21"/>
  <c r="J422" i="21"/>
  <c r="H937" i="21"/>
  <c r="J937" i="21"/>
  <c r="H401" i="21"/>
  <c r="H816" i="21"/>
  <c r="J816" i="21"/>
  <c r="H831" i="21"/>
  <c r="H529" i="21"/>
  <c r="J529" i="21"/>
  <c r="H647" i="21"/>
  <c r="N647" i="21"/>
  <c r="I647" i="21"/>
  <c r="J647" i="21"/>
  <c r="H678" i="21"/>
  <c r="H599" i="21"/>
  <c r="H221" i="21"/>
  <c r="H723" i="21"/>
  <c r="J723" i="21"/>
  <c r="H577" i="21"/>
  <c r="J577" i="21"/>
  <c r="H387" i="21"/>
  <c r="J387" i="21"/>
  <c r="H380" i="21"/>
  <c r="H91" i="21"/>
  <c r="Q1019" i="21"/>
  <c r="H687" i="21"/>
  <c r="H403" i="21"/>
  <c r="J403" i="21"/>
  <c r="H917" i="21"/>
  <c r="J917" i="21"/>
  <c r="H736" i="21"/>
  <c r="H503" i="21"/>
  <c r="N503" i="21"/>
  <c r="I503" i="21"/>
  <c r="H825" i="21"/>
  <c r="J825" i="21"/>
  <c r="H491" i="21"/>
  <c r="J491" i="21"/>
  <c r="H255" i="21"/>
  <c r="H247" i="21"/>
  <c r="H484" i="21"/>
  <c r="N484" i="21"/>
  <c r="I484" i="21"/>
  <c r="H160" i="21"/>
  <c r="J160" i="21"/>
  <c r="H842" i="21"/>
  <c r="H43" i="21"/>
  <c r="N43" i="21"/>
  <c r="H568" i="21"/>
  <c r="N568" i="21"/>
  <c r="I568" i="21"/>
  <c r="J568" i="21"/>
  <c r="H806" i="21"/>
  <c r="N806" i="21"/>
  <c r="I806" i="21"/>
  <c r="H518" i="21"/>
  <c r="N518" i="21"/>
  <c r="I518" i="21"/>
  <c r="J518" i="21"/>
  <c r="H429" i="21"/>
  <c r="J429" i="21"/>
  <c r="H600" i="21"/>
  <c r="J600" i="21"/>
  <c r="H482" i="21"/>
  <c r="H237" i="21"/>
  <c r="J237" i="21"/>
  <c r="H832" i="21"/>
  <c r="J832" i="21"/>
  <c r="H761" i="21"/>
  <c r="J761" i="21"/>
  <c r="H613" i="21"/>
  <c r="J613" i="21"/>
  <c r="N613" i="21"/>
  <c r="I613" i="21"/>
  <c r="H48" i="21"/>
  <c r="J48" i="21"/>
  <c r="H565" i="21"/>
  <c r="H21" i="21"/>
  <c r="J21" i="21"/>
  <c r="H447" i="21"/>
  <c r="N447" i="21"/>
  <c r="I447" i="21"/>
  <c r="J447" i="21"/>
  <c r="H590" i="21"/>
  <c r="N590" i="21"/>
  <c r="I590" i="21"/>
  <c r="J590" i="21"/>
  <c r="H620" i="21"/>
  <c r="J620" i="21"/>
  <c r="H26" i="21"/>
  <c r="N26" i="21"/>
  <c r="H677" i="21"/>
  <c r="H70" i="21"/>
  <c r="J70" i="21"/>
  <c r="H169" i="21"/>
  <c r="J169" i="21"/>
  <c r="H685" i="21"/>
  <c r="J685" i="21"/>
  <c r="H303" i="21"/>
  <c r="H794" i="21"/>
  <c r="J794" i="21"/>
  <c r="H704" i="21"/>
  <c r="Q704" i="21"/>
  <c r="Q996" i="21"/>
  <c r="H477" i="21"/>
  <c r="N477" i="21"/>
  <c r="I477" i="21"/>
  <c r="H641" i="21"/>
  <c r="J641" i="21"/>
  <c r="H44" i="21"/>
  <c r="H452" i="21"/>
  <c r="N452" i="21"/>
  <c r="I452" i="21"/>
  <c r="H836" i="21"/>
  <c r="N836" i="21"/>
  <c r="I836" i="21"/>
  <c r="H28" i="21"/>
  <c r="J28" i="21"/>
  <c r="H745" i="21"/>
  <c r="N745" i="21"/>
  <c r="I745" i="21"/>
  <c r="H291" i="21"/>
  <c r="J291" i="21"/>
  <c r="H234" i="21"/>
  <c r="J234" i="21"/>
  <c r="H734" i="21"/>
  <c r="J734" i="21"/>
  <c r="H404" i="21"/>
  <c r="J404" i="21"/>
  <c r="H743" i="21"/>
  <c r="H517" i="21"/>
  <c r="J517" i="21"/>
  <c r="H612" i="21"/>
  <c r="H130" i="21"/>
  <c r="N130" i="21"/>
  <c r="I130" i="21"/>
  <c r="J130" i="21"/>
  <c r="H332" i="21"/>
  <c r="H177" i="21"/>
  <c r="N177" i="21"/>
  <c r="I177" i="21"/>
  <c r="J177" i="21"/>
  <c r="H49" i="21"/>
  <c r="N49" i="21"/>
  <c r="I49" i="21"/>
  <c r="H421" i="21"/>
  <c r="J421" i="21"/>
  <c r="H201" i="21"/>
  <c r="N201" i="21"/>
  <c r="I201" i="21"/>
  <c r="J201" i="21"/>
  <c r="H311" i="21"/>
  <c r="N311" i="21"/>
  <c r="I311" i="21"/>
  <c r="H588" i="21"/>
  <c r="H230" i="21"/>
  <c r="J230" i="21"/>
  <c r="H912" i="21"/>
  <c r="J912" i="21"/>
  <c r="H801" i="21"/>
  <c r="J801" i="21"/>
  <c r="H461" i="21"/>
  <c r="N461" i="21"/>
  <c r="I461" i="21"/>
  <c r="J461" i="21"/>
  <c r="H492" i="21"/>
  <c r="H666" i="21"/>
  <c r="J666" i="21"/>
  <c r="H686" i="21"/>
  <c r="H308" i="21"/>
  <c r="J308" i="21"/>
  <c r="H856" i="21"/>
  <c r="J856" i="21"/>
  <c r="H61" i="21"/>
  <c r="N61" i="21"/>
  <c r="I61" i="21"/>
  <c r="J61" i="21"/>
  <c r="H412" i="21"/>
  <c r="J412" i="21"/>
  <c r="H516" i="21"/>
  <c r="H330" i="21"/>
  <c r="H779" i="21"/>
  <c r="N779" i="21"/>
  <c r="I779" i="21"/>
  <c r="J779" i="21"/>
  <c r="H50" i="21"/>
  <c r="N50" i="21"/>
  <c r="I50" i="21"/>
  <c r="H780" i="21"/>
  <c r="J780" i="21"/>
  <c r="H95" i="21"/>
  <c r="J95" i="21"/>
  <c r="H639" i="21"/>
  <c r="H757" i="21"/>
  <c r="J757" i="21"/>
  <c r="H672" i="21"/>
  <c r="N672" i="21"/>
  <c r="I672" i="21"/>
  <c r="H124" i="21"/>
  <c r="H868" i="21"/>
  <c r="J868" i="21"/>
  <c r="H112" i="21"/>
  <c r="J112" i="21"/>
  <c r="H532" i="21"/>
  <c r="J532" i="21"/>
  <c r="H216" i="21"/>
  <c r="J216" i="21"/>
  <c r="H302" i="21"/>
  <c r="H749" i="21"/>
  <c r="H724" i="21"/>
  <c r="N724" i="21"/>
  <c r="I724" i="21"/>
  <c r="J724" i="21"/>
  <c r="H67" i="21"/>
  <c r="J67" i="21"/>
  <c r="H766" i="21"/>
  <c r="N766" i="21"/>
  <c r="I766" i="21"/>
  <c r="H485" i="21"/>
  <c r="H942" i="21"/>
  <c r="H81" i="21"/>
  <c r="N81" i="21"/>
  <c r="N967" i="21"/>
  <c r="I81" i="21"/>
  <c r="J81" i="21"/>
  <c r="H240" i="21"/>
  <c r="N240" i="21"/>
  <c r="I240" i="21"/>
  <c r="H548" i="21"/>
  <c r="H700" i="21"/>
  <c r="J700" i="21"/>
  <c r="H920" i="21"/>
  <c r="J920" i="21"/>
  <c r="H817" i="21"/>
  <c r="H474" i="21"/>
  <c r="H933" i="21"/>
  <c r="H260" i="21"/>
  <c r="J260" i="21"/>
  <c r="H465" i="21"/>
  <c r="N465" i="21"/>
  <c r="I465" i="21"/>
  <c r="J465" i="21"/>
  <c r="H575" i="21"/>
  <c r="H241" i="21"/>
  <c r="J241" i="21"/>
  <c r="H934" i="21"/>
  <c r="J934" i="21"/>
  <c r="H605" i="21"/>
  <c r="J605" i="21"/>
  <c r="H153" i="21"/>
  <c r="N153" i="21"/>
  <c r="I153" i="21"/>
  <c r="H875" i="21"/>
  <c r="N875" i="21"/>
  <c r="I875" i="21"/>
  <c r="H353" i="21"/>
  <c r="J353" i="21"/>
  <c r="H207" i="21"/>
  <c r="H864" i="21"/>
  <c r="H872" i="21"/>
  <c r="N872" i="21"/>
  <c r="H264" i="21"/>
  <c r="J264" i="21"/>
  <c r="H629" i="21"/>
  <c r="J629" i="21"/>
  <c r="H96" i="21"/>
  <c r="J96" i="21"/>
  <c r="H471" i="21"/>
  <c r="H11" i="21"/>
  <c r="J11" i="21"/>
  <c r="H863" i="21"/>
  <c r="H174" i="21"/>
  <c r="H297" i="21"/>
  <c r="J297" i="21"/>
  <c r="H164" i="21"/>
  <c r="H392" i="21"/>
  <c r="J392" i="21"/>
  <c r="H65" i="21"/>
  <c r="N65" i="21"/>
  <c r="I65" i="21"/>
  <c r="J65" i="21"/>
  <c r="H633" i="21"/>
  <c r="J633" i="21"/>
  <c r="H278" i="21"/>
  <c r="J278" i="21"/>
  <c r="H300" i="21"/>
  <c r="N300" i="21"/>
  <c r="I300" i="21"/>
  <c r="J300" i="21"/>
  <c r="H167" i="21"/>
  <c r="H321" i="21"/>
  <c r="J321" i="21"/>
  <c r="H244" i="21"/>
  <c r="H695" i="21"/>
  <c r="N695" i="21"/>
  <c r="I695" i="21"/>
  <c r="J695" i="21"/>
  <c r="H561" i="21"/>
  <c r="H771" i="21"/>
  <c r="N771" i="21"/>
  <c r="I771" i="21"/>
  <c r="J771" i="21"/>
  <c r="H149" i="21"/>
  <c r="J149" i="21"/>
  <c r="H104" i="21"/>
  <c r="N104" i="21"/>
  <c r="I104" i="21"/>
  <c r="H7" i="21"/>
  <c r="J7" i="21"/>
  <c r="H415" i="21"/>
  <c r="H338" i="21"/>
  <c r="H320" i="21"/>
  <c r="H668" i="21"/>
  <c r="J668" i="21"/>
  <c r="H10" i="21"/>
  <c r="J10" i="21"/>
  <c r="H299" i="21"/>
  <c r="H60" i="21"/>
  <c r="J60" i="21"/>
  <c r="H272" i="21"/>
  <c r="J272" i="21"/>
  <c r="H740" i="21"/>
  <c r="J740" i="21"/>
  <c r="H399" i="21"/>
  <c r="H810" i="21"/>
  <c r="J810" i="21"/>
  <c r="H87" i="21"/>
  <c r="H559" i="21"/>
  <c r="H42" i="21"/>
  <c r="N42" i="21"/>
  <c r="I42" i="21"/>
  <c r="J42" i="21"/>
  <c r="H262" i="21"/>
  <c r="N262" i="21"/>
  <c r="I262" i="21"/>
  <c r="H706" i="21"/>
  <c r="J706" i="21"/>
  <c r="H239" i="21"/>
  <c r="N239" i="21"/>
  <c r="I239" i="21"/>
  <c r="J239" i="21"/>
  <c r="H41" i="21"/>
  <c r="H282" i="21"/>
  <c r="J282" i="21"/>
  <c r="H389" i="21"/>
  <c r="H662" i="21"/>
  <c r="H707" i="21"/>
  <c r="H32" i="21"/>
  <c r="J32" i="21"/>
  <c r="H606" i="21"/>
  <c r="J606" i="21"/>
  <c r="H915" i="21"/>
  <c r="J915" i="21"/>
  <c r="H818" i="21"/>
  <c r="J818" i="21"/>
  <c r="H180" i="21"/>
  <c r="H213" i="21"/>
  <c r="J213" i="21"/>
  <c r="H521" i="21"/>
  <c r="H591" i="21"/>
  <c r="J591" i="21"/>
  <c r="H502" i="21"/>
  <c r="N502" i="21"/>
  <c r="I502" i="21"/>
  <c r="J502" i="21"/>
  <c r="H110" i="21"/>
  <c r="J110" i="21"/>
  <c r="H490" i="21"/>
  <c r="H790" i="21"/>
  <c r="J790" i="21"/>
  <c r="H145" i="21"/>
  <c r="N145" i="21"/>
  <c r="I145" i="21"/>
  <c r="J145" i="21"/>
  <c r="H688" i="21"/>
  <c r="J688" i="21"/>
  <c r="H919" i="21"/>
  <c r="H737" i="21"/>
  <c r="J737" i="21"/>
  <c r="H730" i="21"/>
  <c r="N730" i="21"/>
  <c r="I730" i="21"/>
  <c r="J730" i="21"/>
  <c r="H940" i="21"/>
  <c r="H327" i="21"/>
  <c r="N327" i="21"/>
  <c r="I327" i="21"/>
  <c r="J327" i="21"/>
  <c r="H784" i="21"/>
  <c r="H739" i="21"/>
  <c r="J739" i="21"/>
  <c r="H106" i="21"/>
  <c r="N106" i="21"/>
  <c r="I106" i="21"/>
  <c r="J106" i="21"/>
  <c r="H488" i="21"/>
  <c r="N488" i="21"/>
  <c r="I488" i="21"/>
  <c r="J488" i="21"/>
  <c r="H481" i="21"/>
  <c r="N481" i="21"/>
  <c r="I481" i="21"/>
  <c r="H939" i="21"/>
  <c r="J939" i="21"/>
  <c r="H331" i="21"/>
  <c r="J331" i="21"/>
  <c r="H777" i="21"/>
  <c r="J777" i="21"/>
  <c r="H428" i="21"/>
  <c r="N428" i="21"/>
  <c r="I428" i="21"/>
  <c r="J428" i="21"/>
  <c r="H645" i="21"/>
  <c r="J645" i="21"/>
  <c r="H289" i="21"/>
  <c r="J289" i="21"/>
  <c r="H560" i="21"/>
  <c r="N560" i="21"/>
  <c r="I560" i="21"/>
  <c r="H637" i="21"/>
  <c r="J637" i="21"/>
  <c r="H887" i="21"/>
  <c r="H843" i="21"/>
  <c r="N843" i="21"/>
  <c r="I843" i="21"/>
  <c r="H725" i="21"/>
  <c r="N725" i="21"/>
  <c r="I725" i="21"/>
  <c r="H224" i="21"/>
  <c r="J224" i="21"/>
  <c r="H222" i="21"/>
  <c r="N222" i="21"/>
  <c r="H865" i="21"/>
  <c r="N865" i="21"/>
  <c r="I865" i="21"/>
  <c r="J865" i="21"/>
  <c r="H97" i="21"/>
  <c r="N97" i="21"/>
  <c r="I97" i="21"/>
  <c r="H200" i="21"/>
  <c r="J200" i="21"/>
  <c r="H534" i="21"/>
  <c r="J534" i="21"/>
  <c r="H528" i="21"/>
  <c r="J528" i="21"/>
  <c r="H188" i="21"/>
  <c r="J188" i="21"/>
  <c r="H191" i="21"/>
  <c r="N191" i="21"/>
  <c r="H894" i="21"/>
  <c r="J894" i="21"/>
  <c r="H611" i="21"/>
  <c r="J611" i="21"/>
  <c r="H362" i="21"/>
  <c r="H584" i="21"/>
  <c r="J584" i="21"/>
  <c r="H928" i="21"/>
  <c r="J928" i="21"/>
  <c r="H187" i="21"/>
  <c r="H483" i="21"/>
  <c r="N483" i="21"/>
  <c r="I483" i="21"/>
  <c r="J483" i="21"/>
  <c r="H676" i="21"/>
  <c r="J676" i="21"/>
  <c r="H659" i="21"/>
  <c r="J659" i="21"/>
  <c r="H881" i="21"/>
  <c r="H271" i="21"/>
  <c r="H190" i="21"/>
  <c r="J190" i="21"/>
  <c r="H88" i="21"/>
  <c r="N88" i="21"/>
  <c r="H349" i="21"/>
  <c r="N349" i="21"/>
  <c r="I349" i="21"/>
  <c r="J349" i="21"/>
  <c r="H774" i="21"/>
  <c r="H395" i="21"/>
  <c r="H495" i="21"/>
  <c r="N495" i="21"/>
  <c r="I495" i="21"/>
  <c r="H436" i="21"/>
  <c r="J436" i="21"/>
  <c r="H290" i="21"/>
  <c r="J290" i="21"/>
  <c r="H147" i="21"/>
  <c r="H541" i="21"/>
  <c r="N541" i="21"/>
  <c r="I541" i="21"/>
  <c r="H929" i="21"/>
  <c r="H681" i="21"/>
  <c r="J681" i="21"/>
  <c r="H617" i="21"/>
  <c r="J617" i="21"/>
  <c r="H904" i="21"/>
  <c r="N904" i="21"/>
  <c r="I904" i="21"/>
  <c r="H366" i="21"/>
  <c r="H450" i="21"/>
  <c r="J450" i="21"/>
  <c r="H655" i="21"/>
  <c r="N655" i="21"/>
  <c r="I655" i="21"/>
  <c r="H58" i="21"/>
  <c r="J58" i="21"/>
  <c r="H219" i="21"/>
  <c r="H305" i="21"/>
  <c r="J305" i="21"/>
  <c r="H849" i="21"/>
  <c r="N849" i="21"/>
  <c r="I849" i="21"/>
  <c r="H945" i="21"/>
  <c r="N945" i="21"/>
  <c r="I945" i="21"/>
  <c r="H117" i="21"/>
  <c r="N117" i="21"/>
  <c r="I117" i="21"/>
  <c r="J117" i="21"/>
  <c r="H515" i="21"/>
  <c r="H31" i="21"/>
  <c r="J31" i="21"/>
  <c r="H114" i="21"/>
  <c r="J114" i="21"/>
  <c r="H23" i="21"/>
  <c r="H487" i="21"/>
  <c r="N487" i="21"/>
  <c r="I487" i="21"/>
  <c r="D95" i="21"/>
  <c r="D54" i="21"/>
  <c r="D12" i="21"/>
  <c r="D92" i="21"/>
  <c r="N196" i="21"/>
  <c r="I196" i="21"/>
  <c r="J196" i="21"/>
  <c r="J227" i="21"/>
  <c r="N875" i="17"/>
  <c r="I875" i="17"/>
  <c r="J875" i="17"/>
  <c r="N817" i="17"/>
  <c r="N549" i="20"/>
  <c r="I549" i="20"/>
  <c r="N775" i="17"/>
  <c r="I775" i="17" s="1"/>
  <c r="J775" i="17" s="1"/>
  <c r="N940" i="17"/>
  <c r="I940" i="17" s="1"/>
  <c r="J394" i="21"/>
  <c r="J759" i="17"/>
  <c r="N571" i="21"/>
  <c r="I571" i="21"/>
  <c r="J571" i="21"/>
  <c r="I949" i="15"/>
  <c r="J949" i="15"/>
  <c r="J253" i="15"/>
  <c r="J398" i="15"/>
  <c r="N469" i="11"/>
  <c r="I469" i="11"/>
  <c r="J469" i="11"/>
  <c r="J574" i="15"/>
  <c r="N540" i="11"/>
  <c r="I540" i="11"/>
  <c r="J540" i="11"/>
  <c r="N807" i="15"/>
  <c r="I807" i="15"/>
  <c r="J807" i="15"/>
  <c r="N733" i="15"/>
  <c r="I733" i="15"/>
  <c r="J733" i="15" s="1"/>
  <c r="N578" i="15"/>
  <c r="I578" i="15" s="1"/>
  <c r="J578" i="15" s="1"/>
  <c r="N684" i="11"/>
  <c r="I684" i="11"/>
  <c r="J684" i="11"/>
  <c r="N345" i="21"/>
  <c r="I345" i="21"/>
  <c r="J345" i="21"/>
  <c r="N653" i="21"/>
  <c r="I653" i="21"/>
  <c r="J653" i="21"/>
  <c r="N835" i="11"/>
  <c r="I835" i="11"/>
  <c r="J835" i="11"/>
  <c r="N612" i="9"/>
  <c r="I612" i="9"/>
  <c r="H760" i="13"/>
  <c r="J760" i="13"/>
  <c r="H193" i="13"/>
  <c r="H260" i="13"/>
  <c r="J260" i="13" s="1"/>
  <c r="H889" i="13"/>
  <c r="J889" i="13" s="1"/>
  <c r="H573" i="13"/>
  <c r="J573" i="13" s="1"/>
  <c r="H312" i="13"/>
  <c r="J312" i="13"/>
  <c r="H471" i="13"/>
  <c r="J471" i="13" s="1"/>
  <c r="H11" i="13"/>
  <c r="J11" i="13" s="1"/>
  <c r="H873" i="20"/>
  <c r="J873" i="20"/>
  <c r="H750" i="20"/>
  <c r="H529" i="20"/>
  <c r="J529" i="20"/>
  <c r="H236" i="20"/>
  <c r="H687" i="20"/>
  <c r="N687" i="20"/>
  <c r="I687" i="20"/>
  <c r="H912" i="20"/>
  <c r="J912" i="20"/>
  <c r="H500" i="20"/>
  <c r="J500" i="20"/>
  <c r="H207" i="20"/>
  <c r="J207" i="20"/>
  <c r="H405" i="20"/>
  <c r="J405" i="20"/>
  <c r="H551" i="20"/>
  <c r="H572" i="20"/>
  <c r="N572" i="20"/>
  <c r="I572" i="20"/>
  <c r="H739" i="20"/>
  <c r="J739" i="20"/>
  <c r="H629" i="20"/>
  <c r="J629" i="20"/>
  <c r="H326" i="20"/>
  <c r="J326" i="20"/>
  <c r="H12" i="20"/>
  <c r="J12" i="20"/>
  <c r="H492" i="20"/>
  <c r="N875" i="9"/>
  <c r="I875" i="9"/>
  <c r="J875" i="9"/>
  <c r="N180" i="9"/>
  <c r="I180" i="9"/>
  <c r="J180" i="9"/>
  <c r="J465" i="23"/>
  <c r="J537" i="23"/>
  <c r="J379" i="23"/>
  <c r="D55" i="15"/>
  <c r="D64" i="15"/>
  <c r="J267" i="23"/>
  <c r="J503" i="23"/>
  <c r="J347" i="23"/>
  <c r="J283" i="23"/>
  <c r="D95" i="11"/>
  <c r="D35" i="11"/>
  <c r="D14" i="11"/>
  <c r="D86" i="11"/>
  <c r="D30" i="11"/>
  <c r="D78" i="11"/>
  <c r="D69" i="11"/>
  <c r="D65" i="11"/>
  <c r="D34" i="11"/>
  <c r="D66" i="11"/>
  <c r="D99" i="11"/>
  <c r="D103" i="11"/>
  <c r="D56" i="11"/>
  <c r="D32" i="11"/>
  <c r="D67" i="11"/>
  <c r="D58" i="11"/>
  <c r="D94" i="11"/>
  <c r="D70" i="11"/>
  <c r="D24" i="11"/>
  <c r="D101" i="11"/>
  <c r="D41" i="11"/>
  <c r="D61" i="11"/>
  <c r="D22" i="11"/>
  <c r="D104" i="11"/>
  <c r="D72" i="11"/>
  <c r="D12" i="11"/>
  <c r="D105" i="11"/>
  <c r="D68" i="11"/>
  <c r="D100" i="11"/>
  <c r="D47" i="11"/>
  <c r="D73" i="11"/>
  <c r="D59" i="11"/>
  <c r="D98" i="11"/>
  <c r="D60" i="11"/>
  <c r="D102" i="11"/>
  <c r="D37" i="11"/>
  <c r="D17" i="11"/>
  <c r="J333" i="23"/>
  <c r="J242" i="23"/>
  <c r="J412" i="23"/>
  <c r="J37" i="23"/>
  <c r="D71" i="19"/>
  <c r="N459" i="21"/>
  <c r="I459" i="21"/>
  <c r="J459" i="21"/>
  <c r="Q295" i="21"/>
  <c r="Q1045" i="21"/>
  <c r="N238" i="21"/>
  <c r="I238" i="21"/>
  <c r="N417" i="21"/>
  <c r="I417" i="21"/>
  <c r="J417" i="21"/>
  <c r="N150" i="21"/>
  <c r="I150" i="21"/>
  <c r="N317" i="21"/>
  <c r="I317" i="21"/>
  <c r="J317" i="21"/>
  <c r="N482" i="21"/>
  <c r="I482" i="21"/>
  <c r="N93" i="21"/>
  <c r="I93" i="21"/>
  <c r="N34" i="14"/>
  <c r="N43" i="17"/>
  <c r="N426" i="17"/>
  <c r="J489" i="21"/>
  <c r="J809" i="21"/>
  <c r="N546" i="21"/>
  <c r="I546" i="21"/>
  <c r="J546" i="21"/>
  <c r="N809" i="15"/>
  <c r="I809" i="15"/>
  <c r="J809" i="15"/>
  <c r="N885" i="15"/>
  <c r="I885" i="15"/>
  <c r="J885" i="15"/>
  <c r="J426" i="15"/>
  <c r="N484" i="11"/>
  <c r="I484" i="11"/>
  <c r="J484" i="11"/>
  <c r="N545" i="11"/>
  <c r="I545" i="11"/>
  <c r="J545" i="11"/>
  <c r="N105" i="11"/>
  <c r="I105" i="11"/>
  <c r="J105" i="11"/>
  <c r="J122" i="9"/>
  <c r="D54" i="11"/>
  <c r="D84" i="11"/>
  <c r="D49" i="11"/>
  <c r="D10" i="11"/>
  <c r="H713" i="13"/>
  <c r="N713" i="13" s="1"/>
  <c r="D86" i="19"/>
  <c r="D20" i="11"/>
  <c r="D40" i="11"/>
  <c r="D64" i="11"/>
  <c r="D21" i="11"/>
  <c r="D7" i="11"/>
  <c r="D48" i="11"/>
  <c r="D83" i="11"/>
  <c r="D42" i="11"/>
  <c r="H870" i="14"/>
  <c r="J870" i="14"/>
  <c r="H152" i="14"/>
  <c r="J152" i="14" s="1"/>
  <c r="H895" i="14"/>
  <c r="N895" i="14"/>
  <c r="I895" i="14"/>
  <c r="J895" i="14" s="1"/>
  <c r="H82" i="14"/>
  <c r="J82" i="14" s="1"/>
  <c r="H40" i="14"/>
  <c r="N40" i="14"/>
  <c r="N1022" i="14" s="1"/>
  <c r="J1022" i="14" s="1"/>
  <c r="H728" i="14"/>
  <c r="N728" i="14" s="1"/>
  <c r="I728" i="14" s="1"/>
  <c r="H899" i="14"/>
  <c r="J899" i="14" s="1"/>
  <c r="H698" i="14"/>
  <c r="N698" i="14"/>
  <c r="H380" i="14"/>
  <c r="H430" i="14"/>
  <c r="N430" i="14"/>
  <c r="I430" i="14" s="1"/>
  <c r="J430" i="14" s="1"/>
  <c r="H28" i="14"/>
  <c r="J28" i="14"/>
  <c r="D26" i="11"/>
  <c r="D18" i="11"/>
  <c r="D93" i="11"/>
  <c r="D77" i="11"/>
  <c r="D33" i="11"/>
  <c r="D71" i="11"/>
  <c r="H512" i="20"/>
  <c r="H585" i="20"/>
  <c r="H527" i="20"/>
  <c r="J527" i="20"/>
  <c r="H681" i="20"/>
  <c r="J681" i="20"/>
  <c r="H839" i="20"/>
  <c r="J839" i="20"/>
  <c r="H949" i="20"/>
  <c r="N949" i="20"/>
  <c r="I949" i="20"/>
  <c r="H456" i="20"/>
  <c r="J456" i="20"/>
  <c r="H54" i="20"/>
  <c r="J54" i="20"/>
  <c r="H635" i="20"/>
  <c r="H445" i="20"/>
  <c r="H495" i="20"/>
  <c r="H821" i="20"/>
  <c r="H31" i="20"/>
  <c r="J31" i="20"/>
  <c r="H35" i="20"/>
  <c r="J35" i="20"/>
  <c r="H23" i="20"/>
  <c r="N23" i="20"/>
  <c r="H637" i="20"/>
  <c r="J637" i="20"/>
  <c r="H26" i="20"/>
  <c r="N26" i="20"/>
  <c r="N87" i="20"/>
  <c r="I87" i="20"/>
  <c r="H15" i="20"/>
  <c r="J15" i="20"/>
  <c r="H408" i="20"/>
  <c r="J408" i="20"/>
  <c r="H470" i="20"/>
  <c r="J470" i="20"/>
  <c r="H945" i="20"/>
  <c r="N945" i="20"/>
  <c r="I945" i="20"/>
  <c r="H801" i="20"/>
  <c r="J801" i="20"/>
  <c r="H565" i="20"/>
  <c r="N565" i="20"/>
  <c r="I565" i="20"/>
  <c r="H747" i="20"/>
  <c r="J747" i="20"/>
  <c r="H72" i="20"/>
  <c r="N72" i="20"/>
  <c r="I72" i="20"/>
  <c r="H499" i="20"/>
  <c r="H401" i="20"/>
  <c r="H157" i="20"/>
  <c r="H195" i="20"/>
  <c r="J195" i="20"/>
  <c r="H402" i="20"/>
  <c r="H55" i="20"/>
  <c r="J55" i="20"/>
  <c r="H771" i="20"/>
  <c r="H534" i="20"/>
  <c r="J534" i="20"/>
  <c r="H451" i="20"/>
  <c r="H367" i="20"/>
  <c r="J367" i="20"/>
  <c r="H805" i="20"/>
  <c r="J805" i="20"/>
  <c r="H192" i="20"/>
  <c r="J192" i="20"/>
  <c r="H573" i="20"/>
  <c r="J573" i="20"/>
  <c r="H788" i="20"/>
  <c r="J788" i="20"/>
  <c r="H704" i="20"/>
  <c r="H262" i="20"/>
  <c r="N262" i="20"/>
  <c r="H109" i="20"/>
  <c r="H823" i="20"/>
  <c r="H929" i="20"/>
  <c r="H884" i="20"/>
  <c r="N884" i="20"/>
  <c r="H609" i="20"/>
  <c r="J609" i="20"/>
  <c r="H98" i="20"/>
  <c r="H304" i="20"/>
  <c r="J304" i="20"/>
  <c r="H73" i="20"/>
  <c r="H645" i="20"/>
  <c r="J645" i="20"/>
  <c r="H303" i="20"/>
  <c r="J303" i="20"/>
  <c r="H766" i="20"/>
  <c r="N766" i="20"/>
  <c r="I766" i="20"/>
  <c r="H690" i="20"/>
  <c r="N690" i="20"/>
  <c r="H216" i="20"/>
  <c r="H516" i="20"/>
  <c r="H148" i="20"/>
  <c r="N148" i="20"/>
  <c r="I148" i="20"/>
  <c r="H532" i="20"/>
  <c r="J532" i="20"/>
  <c r="H703" i="20"/>
  <c r="N703" i="20"/>
  <c r="I703" i="20"/>
  <c r="H599" i="20"/>
  <c r="J599" i="20"/>
  <c r="H342" i="20"/>
  <c r="N342" i="20"/>
  <c r="I342" i="20"/>
  <c r="J342" i="20"/>
  <c r="H413" i="20"/>
  <c r="H899" i="20"/>
  <c r="J899" i="20"/>
  <c r="H852" i="20"/>
  <c r="J852" i="20"/>
  <c r="H856" i="20"/>
  <c r="J856" i="20"/>
  <c r="H901" i="20"/>
  <c r="J901" i="20"/>
  <c r="H328" i="20"/>
  <c r="J328" i="20"/>
  <c r="H904" i="20"/>
  <c r="H248" i="20"/>
  <c r="J248" i="20"/>
  <c r="H497" i="20"/>
  <c r="J497" i="20"/>
  <c r="H617" i="20"/>
  <c r="J617" i="20"/>
  <c r="H102" i="20"/>
  <c r="H69" i="20"/>
  <c r="H655" i="20"/>
  <c r="N655" i="20"/>
  <c r="I655" i="20"/>
  <c r="H128" i="20"/>
  <c r="J128" i="20"/>
  <c r="H524" i="20"/>
  <c r="J524" i="20"/>
  <c r="H263" i="20"/>
  <c r="J263" i="20"/>
  <c r="H70" i="20"/>
  <c r="J70" i="20"/>
  <c r="H749" i="20"/>
  <c r="N749" i="20"/>
  <c r="I749" i="20"/>
  <c r="I17" i="20"/>
  <c r="H755" i="20"/>
  <c r="J755" i="20"/>
  <c r="H403" i="20"/>
  <c r="J403" i="20"/>
  <c r="H603" i="20"/>
  <c r="J603" i="20"/>
  <c r="H581" i="20"/>
  <c r="J581" i="20"/>
  <c r="H709" i="20"/>
  <c r="H140" i="20"/>
  <c r="J140" i="20"/>
  <c r="H117" i="20"/>
  <c r="H217" i="20"/>
  <c r="J217" i="20"/>
  <c r="H362" i="20"/>
  <c r="J362" i="20"/>
  <c r="H450" i="20"/>
  <c r="J450" i="20"/>
  <c r="H246" i="20"/>
  <c r="N246" i="20"/>
  <c r="I246" i="20"/>
  <c r="H540" i="20"/>
  <c r="N540" i="20"/>
  <c r="I540" i="20"/>
  <c r="H627" i="20"/>
  <c r="H335" i="20"/>
  <c r="J335" i="20"/>
  <c r="H348" i="20"/>
  <c r="N348" i="20"/>
  <c r="H494" i="20"/>
  <c r="H577" i="20"/>
  <c r="J577" i="20"/>
  <c r="H350" i="20"/>
  <c r="N350" i="20"/>
  <c r="I350" i="20"/>
  <c r="H550" i="20"/>
  <c r="N550" i="20"/>
  <c r="I550" i="20"/>
  <c r="H76" i="20"/>
  <c r="N76" i="20"/>
  <c r="H804" i="20"/>
  <c r="J804" i="20"/>
  <c r="H141" i="20"/>
  <c r="J141" i="20"/>
  <c r="H21" i="20"/>
  <c r="J21" i="20"/>
  <c r="H792" i="20"/>
  <c r="H90" i="20"/>
  <c r="J90" i="20"/>
  <c r="H623" i="20"/>
  <c r="H209" i="20"/>
  <c r="J209" i="20"/>
  <c r="H554" i="20"/>
  <c r="H948" i="20"/>
  <c r="H41" i="20"/>
  <c r="H642" i="20"/>
  <c r="H360" i="20"/>
  <c r="N360" i="20"/>
  <c r="H16" i="20"/>
  <c r="J16" i="20"/>
  <c r="H714" i="20"/>
  <c r="N714" i="20"/>
  <c r="I714" i="20"/>
  <c r="J714" i="20"/>
  <c r="H388" i="20"/>
  <c r="J388" i="20"/>
  <c r="H131" i="20"/>
  <c r="J131" i="20"/>
  <c r="H677" i="20"/>
  <c r="H132" i="20"/>
  <c r="Q132" i="20"/>
  <c r="Q1049" i="20"/>
  <c r="H587" i="20"/>
  <c r="N587" i="20"/>
  <c r="I587" i="20"/>
  <c r="H291" i="20"/>
  <c r="J291" i="20"/>
  <c r="H659" i="20"/>
  <c r="J659" i="20"/>
  <c r="H165" i="20"/>
  <c r="N165" i="20"/>
  <c r="I165" i="20"/>
  <c r="J165" i="20"/>
  <c r="H421" i="20"/>
  <c r="J421" i="20"/>
  <c r="H698" i="20"/>
  <c r="N698" i="20"/>
  <c r="H404" i="20"/>
  <c r="J404" i="20"/>
  <c r="H875" i="20"/>
  <c r="H289" i="20"/>
  <c r="J289" i="20"/>
  <c r="H145" i="20"/>
  <c r="H717" i="20"/>
  <c r="H434" i="20"/>
  <c r="J434" i="20"/>
  <c r="H702" i="20"/>
  <c r="J702" i="20"/>
  <c r="H261" i="20"/>
  <c r="J261" i="20"/>
  <c r="H56" i="20"/>
  <c r="J56" i="20"/>
  <c r="H432" i="20"/>
  <c r="J432" i="20"/>
  <c r="H548" i="20"/>
  <c r="N548" i="20"/>
  <c r="I548" i="20"/>
  <c r="H880" i="20"/>
  <c r="J880" i="20"/>
  <c r="H95" i="20"/>
  <c r="J95" i="20"/>
  <c r="H625" i="20"/>
  <c r="J625" i="20"/>
  <c r="H923" i="20"/>
  <c r="Q923" i="20"/>
  <c r="Q975" i="20"/>
  <c r="Q965" i="20"/>
  <c r="H319" i="20"/>
  <c r="N319" i="20"/>
  <c r="I319" i="20"/>
  <c r="H950" i="20"/>
  <c r="J950" i="20"/>
  <c r="H226" i="20"/>
  <c r="J226" i="20"/>
  <c r="H190" i="20"/>
  <c r="J190" i="20"/>
  <c r="H795" i="20"/>
  <c r="J795" i="20"/>
  <c r="H44" i="20"/>
  <c r="H202" i="20"/>
  <c r="N202" i="20"/>
  <c r="I202" i="20"/>
  <c r="J202" i="20"/>
  <c r="H769" i="20"/>
  <c r="H267" i="20"/>
  <c r="J267" i="20"/>
  <c r="H164" i="20"/>
  <c r="N164" i="20"/>
  <c r="H507" i="20"/>
  <c r="N507" i="20"/>
  <c r="I507" i="20"/>
  <c r="H58" i="20"/>
  <c r="J58" i="20"/>
  <c r="H483" i="20"/>
  <c r="N483" i="20"/>
  <c r="I483" i="20"/>
  <c r="H22" i="20"/>
  <c r="H96" i="20"/>
  <c r="J96" i="20"/>
  <c r="H204" i="20"/>
  <c r="Q204" i="20"/>
  <c r="H370" i="20"/>
  <c r="N370" i="20"/>
  <c r="H590" i="20"/>
  <c r="N590" i="20"/>
  <c r="I590" i="20"/>
  <c r="H811" i="20"/>
  <c r="J811" i="20"/>
  <c r="I811" i="20"/>
  <c r="H273" i="20"/>
  <c r="J273" i="20"/>
  <c r="H424" i="20"/>
  <c r="J424" i="20"/>
  <c r="H837" i="20"/>
  <c r="J837" i="20"/>
  <c r="H914" i="20"/>
  <c r="H71" i="20"/>
  <c r="J71" i="20"/>
  <c r="H256" i="20"/>
  <c r="J256" i="20"/>
  <c r="H545" i="20"/>
  <c r="N545" i="20"/>
  <c r="I545" i="20"/>
  <c r="H43" i="20"/>
  <c r="N43" i="20"/>
  <c r="H798" i="20"/>
  <c r="J798" i="20"/>
  <c r="H392" i="20"/>
  <c r="J392" i="20"/>
  <c r="H153" i="20"/>
  <c r="H147" i="20"/>
  <c r="J147" i="20"/>
  <c r="H191" i="20"/>
  <c r="N191" i="20"/>
  <c r="H763" i="20"/>
  <c r="J763" i="20"/>
  <c r="H928" i="20"/>
  <c r="J928" i="20"/>
  <c r="H908" i="20"/>
  <c r="J908" i="20"/>
  <c r="H138" i="20"/>
  <c r="N138" i="20"/>
  <c r="I138" i="20"/>
  <c r="H722" i="20"/>
  <c r="N722" i="20"/>
  <c r="H183" i="20"/>
  <c r="N183" i="20"/>
  <c r="I183" i="20"/>
  <c r="J183" i="20"/>
  <c r="H767" i="20"/>
  <c r="H249" i="20"/>
  <c r="N249" i="20"/>
  <c r="H768" i="20"/>
  <c r="H240" i="20"/>
  <c r="N240" i="20"/>
  <c r="H643" i="20"/>
  <c r="J643" i="20"/>
  <c r="H346" i="20"/>
  <c r="N346" i="20"/>
  <c r="H126" i="20"/>
  <c r="H237" i="20"/>
  <c r="J237" i="20"/>
  <c r="H490" i="20"/>
  <c r="N490" i="20"/>
  <c r="I490" i="20"/>
  <c r="H711" i="20"/>
  <c r="J711" i="20"/>
  <c r="H420" i="20"/>
  <c r="J420" i="20"/>
  <c r="H838" i="20"/>
  <c r="J838" i="20"/>
  <c r="H225" i="20"/>
  <c r="N225" i="20"/>
  <c r="H431" i="20"/>
  <c r="N431" i="20"/>
  <c r="I431" i="20"/>
  <c r="J431" i="20"/>
  <c r="H372" i="20"/>
  <c r="H317" i="20"/>
  <c r="N317" i="20"/>
  <c r="I317" i="20"/>
  <c r="H196" i="20"/>
  <c r="N196" i="20"/>
  <c r="H800" i="20"/>
  <c r="J800" i="20"/>
  <c r="H181" i="20"/>
  <c r="J181" i="20"/>
  <c r="H119" i="20"/>
  <c r="J119" i="20"/>
  <c r="H323" i="20"/>
  <c r="H414" i="20"/>
  <c r="J414" i="20"/>
  <c r="H641" i="20"/>
  <c r="J641" i="20"/>
  <c r="H634" i="20"/>
  <c r="N634" i="20"/>
  <c r="I634" i="20"/>
  <c r="H780" i="20"/>
  <c r="J780" i="20"/>
  <c r="H866" i="20"/>
  <c r="J866" i="20"/>
  <c r="H842" i="20"/>
  <c r="N842" i="20"/>
  <c r="I842" i="20"/>
  <c r="J842" i="20"/>
  <c r="H94" i="20"/>
  <c r="Q94" i="20"/>
  <c r="N94" i="20"/>
  <c r="H38" i="20"/>
  <c r="J38" i="20"/>
  <c r="H143" i="20"/>
  <c r="J143" i="20"/>
  <c r="H48" i="20"/>
  <c r="J48" i="20"/>
  <c r="H547" i="20"/>
  <c r="J547" i="20"/>
  <c r="H228" i="20"/>
  <c r="J228" i="20"/>
  <c r="H378" i="20"/>
  <c r="J378" i="20"/>
  <c r="H308" i="20"/>
  <c r="J308" i="20"/>
  <c r="H45" i="20"/>
  <c r="J45" i="20"/>
  <c r="H632" i="20"/>
  <c r="J632" i="20"/>
  <c r="H25" i="20"/>
  <c r="J25" i="20"/>
  <c r="H84" i="20"/>
  <c r="H757" i="20"/>
  <c r="J757" i="20"/>
  <c r="H316" i="20"/>
  <c r="J316" i="20"/>
  <c r="H592" i="20"/>
  <c r="H913" i="20"/>
  <c r="J913" i="20"/>
  <c r="H311" i="20"/>
  <c r="H245" i="20"/>
  <c r="J245" i="20"/>
  <c r="H176" i="20"/>
  <c r="J176" i="20"/>
  <c r="H848" i="20"/>
  <c r="H942" i="20"/>
  <c r="H820" i="20"/>
  <c r="J820" i="20"/>
  <c r="H917" i="20"/>
  <c r="J917" i="20"/>
  <c r="H300" i="20"/>
  <c r="H742" i="20"/>
  <c r="J742" i="20"/>
  <c r="H83" i="20"/>
  <c r="H387" i="20"/>
  <c r="J387" i="20"/>
  <c r="H376" i="20"/>
  <c r="N376" i="20"/>
  <c r="I376" i="20"/>
  <c r="H477" i="20"/>
  <c r="N477" i="20"/>
  <c r="I477" i="20"/>
  <c r="J477" i="20"/>
  <c r="H639" i="20"/>
  <c r="J639" i="20"/>
  <c r="H113" i="20"/>
  <c r="H503" i="20"/>
  <c r="N503" i="20"/>
  <c r="I503" i="20"/>
  <c r="H309" i="20"/>
  <c r="N309" i="20"/>
  <c r="I309" i="20"/>
  <c r="H329" i="20"/>
  <c r="J329" i="20"/>
  <c r="H829" i="20"/>
  <c r="H539" i="20"/>
  <c r="J539" i="20"/>
  <c r="H371" i="20"/>
  <c r="N371" i="20"/>
  <c r="I371" i="20"/>
  <c r="J371" i="20"/>
  <c r="H288" i="20"/>
  <c r="H608" i="20"/>
  <c r="J608" i="20"/>
  <c r="H324" i="20"/>
  <c r="N324" i="20"/>
  <c r="I324" i="20"/>
  <c r="H62" i="20"/>
  <c r="H260" i="20"/>
  <c r="J260" i="20"/>
  <c r="H197" i="20"/>
  <c r="H213" i="20"/>
  <c r="J213" i="20"/>
  <c r="H644" i="20"/>
  <c r="H389" i="20"/>
  <c r="H52" i="20"/>
  <c r="J52" i="20"/>
  <c r="H89" i="20"/>
  <c r="H390" i="20"/>
  <c r="J390" i="20"/>
  <c r="H887" i="20"/>
  <c r="J887" i="20"/>
  <c r="H24" i="20"/>
  <c r="J24" i="20"/>
  <c r="H613" i="20"/>
  <c r="N613" i="20"/>
  <c r="H519" i="20"/>
  <c r="N519" i="20"/>
  <c r="H51" i="20"/>
  <c r="H732" i="20"/>
  <c r="N732" i="20"/>
  <c r="I732" i="20"/>
  <c r="H741" i="20"/>
  <c r="J741" i="20"/>
  <c r="H399" i="20"/>
  <c r="H533" i="20"/>
  <c r="J533" i="20"/>
  <c r="H841" i="20"/>
  <c r="H858" i="20"/>
  <c r="J858" i="20"/>
  <c r="H277" i="20"/>
  <c r="J277" i="20"/>
  <c r="H584" i="20"/>
  <c r="J584" i="20"/>
  <c r="H447" i="20"/>
  <c r="N447" i="20"/>
  <c r="I447" i="20"/>
  <c r="H296" i="20"/>
  <c r="N296" i="20"/>
  <c r="H139" i="20"/>
  <c r="N139" i="20"/>
  <c r="I139" i="20"/>
  <c r="J139" i="20"/>
  <c r="H59" i="20"/>
  <c r="H772" i="20"/>
  <c r="H700" i="20"/>
  <c r="J700" i="20"/>
  <c r="H796" i="20"/>
  <c r="J796" i="20"/>
  <c r="H341" i="20"/>
  <c r="N341" i="20"/>
  <c r="I341" i="20"/>
  <c r="H907" i="20"/>
  <c r="J907" i="20"/>
  <c r="H410" i="20"/>
  <c r="J410" i="20"/>
  <c r="H115" i="20"/>
  <c r="J115" i="20"/>
  <c r="H452" i="20"/>
  <c r="J452" i="20"/>
  <c r="N452" i="20"/>
  <c r="I452" i="20"/>
  <c r="H621" i="20"/>
  <c r="H187" i="20"/>
  <c r="H124" i="20"/>
  <c r="N124" i="20"/>
  <c r="H869" i="20"/>
  <c r="J869" i="20"/>
  <c r="H498" i="20"/>
  <c r="H614" i="20"/>
  <c r="J614" i="20"/>
  <c r="H88" i="20"/>
  <c r="H239" i="20"/>
  <c r="N239" i="20"/>
  <c r="H488" i="20"/>
  <c r="H155" i="20"/>
  <c r="H172" i="20"/>
  <c r="N172" i="20"/>
  <c r="H812" i="20"/>
  <c r="H156" i="20"/>
  <c r="H66" i="20"/>
  <c r="Q66" i="20"/>
  <c r="Q1030" i="20"/>
  <c r="N66" i="20"/>
  <c r="H86" i="20"/>
  <c r="J86" i="20"/>
  <c r="H624" i="20"/>
  <c r="J624" i="20"/>
  <c r="H352" i="20"/>
  <c r="J352" i="20"/>
  <c r="H925" i="20"/>
  <c r="J925" i="20"/>
  <c r="H670" i="20"/>
  <c r="H419" i="20"/>
  <c r="H854" i="20"/>
  <c r="J854" i="20"/>
  <c r="H903" i="20"/>
  <c r="N903" i="20"/>
  <c r="I903" i="20"/>
  <c r="J903" i="20"/>
  <c r="H287" i="20"/>
  <c r="J287" i="20"/>
  <c r="H870" i="20"/>
  <c r="J870" i="20"/>
  <c r="H779" i="20"/>
  <c r="H726" i="20"/>
  <c r="J726" i="20"/>
  <c r="H136" i="20"/>
  <c r="J136" i="20"/>
  <c r="H758" i="20"/>
  <c r="H708" i="20"/>
  <c r="J708" i="20"/>
  <c r="H781" i="20"/>
  <c r="J781" i="20"/>
  <c r="H243" i="20"/>
  <c r="H672" i="20"/>
  <c r="H865" i="20"/>
  <c r="N865" i="20"/>
  <c r="I865" i="20"/>
  <c r="J865" i="20"/>
  <c r="H268" i="20"/>
  <c r="J268" i="20"/>
  <c r="H318" i="20"/>
  <c r="N318" i="20"/>
  <c r="H162" i="20"/>
  <c r="N162" i="20"/>
  <c r="I162" i="20"/>
  <c r="H47" i="20"/>
  <c r="N47" i="20"/>
  <c r="H210" i="20"/>
  <c r="N210" i="20"/>
  <c r="H612" i="20"/>
  <c r="H543" i="20"/>
  <c r="N543" i="20"/>
  <c r="I543" i="20"/>
  <c r="H464" i="20"/>
  <c r="J464" i="20"/>
  <c r="H349" i="20"/>
  <c r="H671" i="20"/>
  <c r="N671" i="20"/>
  <c r="I671" i="20"/>
  <c r="J51" i="9"/>
  <c r="N485" i="21"/>
  <c r="I485" i="21"/>
  <c r="J485" i="21"/>
  <c r="N862" i="21"/>
  <c r="I862" i="21"/>
  <c r="J862" i="21"/>
  <c r="N829" i="21"/>
  <c r="I829" i="21"/>
  <c r="J829" i="21"/>
  <c r="N129" i="21"/>
  <c r="I129" i="21"/>
  <c r="J129" i="21"/>
  <c r="N886" i="14"/>
  <c r="I886" i="14"/>
  <c r="J886" i="14" s="1"/>
  <c r="N275" i="14"/>
  <c r="N451" i="17"/>
  <c r="I451" i="17" s="1"/>
  <c r="J451" i="17" s="1"/>
  <c r="N26" i="14"/>
  <c r="I26" i="14"/>
  <c r="J26" i="14" s="1"/>
  <c r="N744" i="21"/>
  <c r="I744" i="21"/>
  <c r="J744" i="21"/>
  <c r="J157" i="21"/>
  <c r="N849" i="15"/>
  <c r="I849" i="15"/>
  <c r="J849" i="15" s="1"/>
  <c r="N588" i="15"/>
  <c r="I588" i="15"/>
  <c r="N571" i="15"/>
  <c r="I571" i="15" s="1"/>
  <c r="J571" i="15" s="1"/>
  <c r="N306" i="15"/>
  <c r="I306" i="15"/>
  <c r="J306" i="15" s="1"/>
  <c r="N499" i="21"/>
  <c r="I499" i="21"/>
  <c r="J499" i="21"/>
  <c r="N707" i="17"/>
  <c r="I707" i="17" s="1"/>
  <c r="J707" i="17" s="1"/>
  <c r="N462" i="15"/>
  <c r="I462" i="15"/>
  <c r="J462" i="15" s="1"/>
  <c r="N515" i="15"/>
  <c r="I515" i="15"/>
  <c r="J515" i="15" s="1"/>
  <c r="N812" i="15"/>
  <c r="I812" i="15" s="1"/>
  <c r="J812" i="15" s="1"/>
  <c r="I759" i="14"/>
  <c r="J759" i="14" s="1"/>
  <c r="N337" i="14"/>
  <c r="N992" i="14" s="1"/>
  <c r="J992" i="14" s="1"/>
  <c r="I337" i="14"/>
  <c r="J337" i="14" s="1"/>
  <c r="N44" i="14"/>
  <c r="I44" i="14"/>
  <c r="J44" i="14"/>
  <c r="N66" i="14"/>
  <c r="J38" i="17"/>
  <c r="I569" i="20"/>
  <c r="J569" i="20"/>
  <c r="N164" i="21"/>
  <c r="N1038" i="21"/>
  <c r="I164" i="21"/>
  <c r="J164" i="21"/>
  <c r="N280" i="14"/>
  <c r="I280" i="14" s="1"/>
  <c r="J280" i="14" s="1"/>
  <c r="I249" i="15"/>
  <c r="J249" i="15"/>
  <c r="N88" i="15"/>
  <c r="I88" i="15"/>
  <c r="J88" i="15" s="1"/>
  <c r="D55" i="11"/>
  <c r="D88" i="11"/>
  <c r="D74" i="11"/>
  <c r="D79" i="11"/>
  <c r="D8" i="11"/>
  <c r="D75" i="11"/>
  <c r="D38" i="11"/>
  <c r="N461" i="15"/>
  <c r="I461" i="15"/>
  <c r="J461" i="15" s="1"/>
  <c r="J151" i="15"/>
  <c r="D38" i="21"/>
  <c r="D78" i="21"/>
  <c r="D51" i="21"/>
  <c r="H78" i="13"/>
  <c r="J78" i="13"/>
  <c r="D28" i="19"/>
  <c r="D99" i="19"/>
  <c r="D96" i="19"/>
  <c r="D90" i="19"/>
  <c r="D57" i="19"/>
  <c r="D62" i="21"/>
  <c r="D94" i="21"/>
  <c r="D90" i="21"/>
  <c r="H434" i="14"/>
  <c r="J434" i="14"/>
  <c r="H252" i="14"/>
  <c r="J252" i="14"/>
  <c r="H286" i="14"/>
  <c r="J286" i="14" s="1"/>
  <c r="H926" i="14"/>
  <c r="J926" i="14" s="1"/>
  <c r="N182" i="14"/>
  <c r="N492" i="21"/>
  <c r="I492" i="21"/>
  <c r="J492" i="21"/>
  <c r="N678" i="21"/>
  <c r="I678" i="21"/>
  <c r="J678" i="21"/>
  <c r="N447" i="14"/>
  <c r="I447" i="14"/>
  <c r="J447" i="14" s="1"/>
  <c r="N296" i="17"/>
  <c r="N987" i="17" s="1"/>
  <c r="J987" i="17" s="1"/>
  <c r="N554" i="17"/>
  <c r="I554" i="17"/>
  <c r="J554" i="17" s="1"/>
  <c r="N642" i="17"/>
  <c r="I642" i="17" s="1"/>
  <c r="J642" i="17" s="1"/>
  <c r="N774" i="20"/>
  <c r="I774" i="20"/>
  <c r="N449" i="21"/>
  <c r="I449" i="21"/>
  <c r="J449" i="21"/>
  <c r="I490" i="14"/>
  <c r="J490" i="14"/>
  <c r="J851" i="21"/>
  <c r="N219" i="15"/>
  <c r="I219" i="15"/>
  <c r="J219" i="15" s="1"/>
  <c r="N859" i="15"/>
  <c r="I859" i="15" s="1"/>
  <c r="J859" i="15" s="1"/>
  <c r="N505" i="15"/>
  <c r="I505" i="15" s="1"/>
  <c r="J505" i="15" s="1"/>
  <c r="N438" i="15"/>
  <c r="I438" i="15" s="1"/>
  <c r="J438" i="15"/>
  <c r="N903" i="11"/>
  <c r="I903" i="11"/>
  <c r="J903" i="11"/>
  <c r="N729" i="21"/>
  <c r="I729" i="21"/>
  <c r="J729" i="21"/>
  <c r="N910" i="11"/>
  <c r="I910" i="11"/>
  <c r="J910" i="11"/>
  <c r="N725" i="11"/>
  <c r="I725" i="11"/>
  <c r="J725" i="11"/>
  <c r="N299" i="11"/>
  <c r="I299" i="11"/>
  <c r="J299" i="11"/>
  <c r="N51" i="11"/>
  <c r="I51" i="11"/>
  <c r="N59" i="11"/>
  <c r="I59" i="11"/>
  <c r="J59" i="11"/>
  <c r="N585" i="11"/>
  <c r="I585" i="11"/>
  <c r="J585" i="11"/>
  <c r="N933" i="11"/>
  <c r="I933" i="11"/>
  <c r="J933" i="11"/>
  <c r="H544" i="11"/>
  <c r="H560" i="11"/>
  <c r="N560" i="11"/>
  <c r="I560" i="11"/>
  <c r="J560" i="11"/>
  <c r="H887" i="11"/>
  <c r="H382" i="11"/>
  <c r="N382" i="11"/>
  <c r="H194" i="11"/>
  <c r="N194" i="11"/>
  <c r="H748" i="11"/>
  <c r="N748" i="11"/>
  <c r="I748" i="11"/>
  <c r="J748" i="11"/>
  <c r="H880" i="11"/>
  <c r="J880" i="11"/>
  <c r="H193" i="11"/>
  <c r="N193" i="11"/>
  <c r="I193" i="11"/>
  <c r="J193" i="11"/>
  <c r="H401" i="11"/>
  <c r="H137" i="11"/>
  <c r="N137" i="11"/>
  <c r="I137" i="11"/>
  <c r="J137" i="11"/>
  <c r="H225" i="11"/>
  <c r="H795" i="11"/>
  <c r="J795" i="11"/>
  <c r="H599" i="11"/>
  <c r="J599" i="11"/>
  <c r="H567" i="11"/>
  <c r="H553" i="11"/>
  <c r="J553" i="11"/>
  <c r="H831" i="11"/>
  <c r="H221" i="11"/>
  <c r="H396" i="11"/>
  <c r="J396" i="11"/>
  <c r="H27" i="11"/>
  <c r="J27" i="11"/>
  <c r="H589" i="11"/>
  <c r="J589" i="11"/>
  <c r="H9" i="11"/>
  <c r="J9" i="11"/>
  <c r="H775" i="11"/>
  <c r="N775" i="11"/>
  <c r="I775" i="11"/>
  <c r="H167" i="11"/>
  <c r="H802" i="11"/>
  <c r="J802" i="11"/>
  <c r="H298" i="11"/>
  <c r="H678" i="11"/>
  <c r="N678" i="11"/>
  <c r="I678" i="11"/>
  <c r="H404" i="11"/>
  <c r="J404" i="11"/>
  <c r="H570" i="11"/>
  <c r="J570" i="11"/>
  <c r="H164" i="11"/>
  <c r="N164" i="11"/>
  <c r="I164" i="11"/>
  <c r="J164" i="11"/>
  <c r="H503" i="11"/>
  <c r="H538" i="11"/>
  <c r="H393" i="11"/>
  <c r="H358" i="11"/>
  <c r="J358" i="11"/>
  <c r="H114" i="11"/>
  <c r="J114" i="11"/>
  <c r="H368" i="11"/>
  <c r="N368" i="11"/>
  <c r="N1029" i="11"/>
  <c r="H388" i="11"/>
  <c r="J388" i="11"/>
  <c r="H693" i="11"/>
  <c r="J693" i="11"/>
  <c r="H947" i="11"/>
  <c r="N947" i="11"/>
  <c r="I947" i="11"/>
  <c r="J947" i="11"/>
  <c r="H301" i="11"/>
  <c r="N301" i="11"/>
  <c r="I301" i="11"/>
  <c r="J301" i="11"/>
  <c r="H57" i="11"/>
  <c r="H691" i="11"/>
  <c r="J691" i="11"/>
  <c r="H506" i="11"/>
  <c r="J506" i="11"/>
  <c r="H272" i="11"/>
  <c r="J272" i="11"/>
  <c r="H165" i="11"/>
  <c r="N165" i="11"/>
  <c r="H554" i="11"/>
  <c r="N554" i="11"/>
  <c r="H752" i="11"/>
  <c r="H501" i="11"/>
  <c r="J501" i="11"/>
  <c r="H279" i="11"/>
  <c r="H452" i="11"/>
  <c r="N452" i="11"/>
  <c r="I452" i="11"/>
  <c r="J452" i="11"/>
  <c r="H898" i="11"/>
  <c r="N898" i="11"/>
  <c r="I898" i="11"/>
  <c r="J898" i="11"/>
  <c r="H778" i="11"/>
  <c r="J778" i="11"/>
  <c r="H60" i="11"/>
  <c r="J60" i="11"/>
  <c r="H450" i="11"/>
  <c r="J450" i="11"/>
  <c r="H784" i="11"/>
  <c r="H707" i="11"/>
  <c r="N707" i="11"/>
  <c r="I707" i="11"/>
  <c r="J707" i="11"/>
  <c r="H746" i="11"/>
  <c r="J746" i="11"/>
  <c r="H907" i="11"/>
  <c r="J907" i="11"/>
  <c r="H598" i="11"/>
  <c r="J598" i="11"/>
  <c r="H380" i="11"/>
  <c r="N380" i="11"/>
  <c r="I380" i="11"/>
  <c r="J380" i="11"/>
  <c r="H798" i="11"/>
  <c r="J798" i="11"/>
  <c r="H107" i="11"/>
  <c r="N107" i="11"/>
  <c r="I107" i="11"/>
  <c r="J107" i="11"/>
  <c r="H124" i="11"/>
  <c r="N124" i="11"/>
  <c r="H889" i="11"/>
  <c r="J889" i="11"/>
  <c r="H305" i="11"/>
  <c r="J305" i="11"/>
  <c r="H884" i="11"/>
  <c r="N884" i="11"/>
  <c r="H683" i="11"/>
  <c r="J683" i="11"/>
  <c r="H7" i="11"/>
  <c r="J7" i="11"/>
  <c r="H97" i="11"/>
  <c r="N97" i="11"/>
  <c r="I97" i="11"/>
  <c r="J97" i="11"/>
  <c r="H874" i="11"/>
  <c r="J874" i="11"/>
  <c r="H656" i="11"/>
  <c r="N656" i="11"/>
  <c r="I656" i="11"/>
  <c r="J656" i="11"/>
  <c r="H908" i="11"/>
  <c r="J908" i="11"/>
  <c r="H935" i="11"/>
  <c r="H638" i="11"/>
  <c r="J638" i="11"/>
  <c r="H100" i="11"/>
  <c r="J100" i="11"/>
  <c r="H641" i="11"/>
  <c r="J641" i="11"/>
  <c r="H480" i="11"/>
  <c r="N480" i="11"/>
  <c r="I480" i="11"/>
  <c r="J480" i="11"/>
  <c r="H376" i="11"/>
  <c r="N376" i="11"/>
  <c r="I376" i="11"/>
  <c r="H633" i="11"/>
  <c r="J633" i="11"/>
  <c r="H902" i="11"/>
  <c r="J902" i="11"/>
  <c r="H262" i="11"/>
  <c r="N262" i="11"/>
  <c r="H632" i="11"/>
  <c r="J632" i="11"/>
  <c r="H75" i="11"/>
  <c r="N75" i="11"/>
  <c r="I75" i="11"/>
  <c r="H914" i="11"/>
  <c r="N914" i="11"/>
  <c r="I914" i="11"/>
  <c r="H721" i="11"/>
  <c r="J721" i="11"/>
  <c r="H924" i="11"/>
  <c r="J924" i="11"/>
  <c r="H240" i="11"/>
  <c r="H213" i="11"/>
  <c r="J213" i="11"/>
  <c r="H822" i="11"/>
  <c r="H719" i="11"/>
  <c r="N719" i="11"/>
  <c r="I719" i="11"/>
  <c r="J719" i="11"/>
  <c r="H77" i="11"/>
  <c r="J77" i="11"/>
  <c r="H951" i="11"/>
  <c r="Q951" i="11"/>
  <c r="Q1000" i="11"/>
  <c r="H83" i="11"/>
  <c r="H543" i="11"/>
  <c r="N543" i="11"/>
  <c r="I543" i="11"/>
  <c r="H857" i="11"/>
  <c r="J857" i="11"/>
  <c r="H177" i="11"/>
  <c r="N177" i="11"/>
  <c r="I177" i="11"/>
  <c r="H919" i="11"/>
  <c r="H361" i="11"/>
  <c r="N361" i="11"/>
  <c r="I361" i="11"/>
  <c r="H355" i="11"/>
  <c r="N355" i="11"/>
  <c r="I355" i="11"/>
  <c r="H19" i="11"/>
  <c r="J19" i="11"/>
  <c r="H524" i="11"/>
  <c r="J524" i="11"/>
  <c r="H331" i="11"/>
  <c r="J331" i="11"/>
  <c r="H824" i="11"/>
  <c r="J824" i="11"/>
  <c r="H745" i="11"/>
  <c r="N745" i="11"/>
  <c r="I745" i="11"/>
  <c r="J745" i="11"/>
  <c r="H809" i="11"/>
  <c r="N809" i="11"/>
  <c r="I809" i="11"/>
  <c r="H927" i="11"/>
  <c r="H205" i="11"/>
  <c r="N205" i="11"/>
  <c r="I205" i="11"/>
  <c r="J205" i="11"/>
  <c r="H352" i="11"/>
  <c r="J352" i="11"/>
  <c r="H757" i="11"/>
  <c r="J757" i="11"/>
  <c r="H133" i="11"/>
  <c r="J133" i="11"/>
  <c r="H574" i="11"/>
  <c r="N574" i="11"/>
  <c r="I574" i="11"/>
  <c r="H89" i="11"/>
  <c r="H654" i="11"/>
  <c r="H711" i="11"/>
  <c r="H499" i="11"/>
  <c r="N499" i="11"/>
  <c r="I499" i="11"/>
  <c r="J499" i="11"/>
  <c r="H615" i="11"/>
  <c r="N615" i="11"/>
  <c r="I615" i="11"/>
  <c r="J615" i="11"/>
  <c r="H335" i="11"/>
  <c r="J335" i="11"/>
  <c r="H657" i="11"/>
  <c r="J657" i="11"/>
  <c r="H150" i="11"/>
  <c r="N150" i="11"/>
  <c r="I150" i="11"/>
  <c r="H33" i="11"/>
  <c r="H196" i="11"/>
  <c r="N196" i="11"/>
  <c r="H460" i="11"/>
  <c r="J460" i="11"/>
  <c r="H344" i="11"/>
  <c r="J344" i="11"/>
  <c r="H642" i="11"/>
  <c r="N642" i="11"/>
  <c r="I642" i="11"/>
  <c r="J642" i="11"/>
  <c r="H761" i="11"/>
  <c r="J761" i="11"/>
  <c r="H440" i="11"/>
  <c r="N440" i="11"/>
  <c r="H704" i="11"/>
  <c r="N704" i="11"/>
  <c r="H895" i="11"/>
  <c r="N895" i="11"/>
  <c r="I895" i="11"/>
  <c r="H237" i="11"/>
  <c r="J237" i="11"/>
  <c r="H332" i="11"/>
  <c r="Q332" i="11"/>
  <c r="Q1027" i="11"/>
  <c r="H600" i="11"/>
  <c r="J600" i="11"/>
  <c r="H651" i="11"/>
  <c r="J651" i="11"/>
  <c r="H701" i="11"/>
  <c r="J701" i="11"/>
  <c r="H664" i="11"/>
  <c r="N664" i="11"/>
  <c r="H383" i="11"/>
  <c r="N383" i="11"/>
  <c r="I383" i="11"/>
  <c r="H30" i="11"/>
  <c r="J30" i="11"/>
  <c r="H17" i="11"/>
  <c r="I17" i="11"/>
  <c r="H101" i="11"/>
  <c r="H944" i="11"/>
  <c r="N944" i="11"/>
  <c r="I944" i="11"/>
  <c r="H138" i="11"/>
  <c r="H872" i="11"/>
  <c r="N872" i="11"/>
  <c r="I872" i="11"/>
  <c r="H497" i="11"/>
  <c r="J497" i="11"/>
  <c r="H827" i="11"/>
  <c r="J827" i="11"/>
  <c r="H617" i="11"/>
  <c r="J617" i="11"/>
  <c r="H783" i="11"/>
  <c r="N783" i="11"/>
  <c r="H724" i="11"/>
  <c r="N724" i="11"/>
  <c r="I724" i="11"/>
  <c r="H473" i="11"/>
  <c r="J473" i="11"/>
  <c r="H278" i="11"/>
  <c r="J278" i="11"/>
  <c r="H48" i="11"/>
  <c r="J48" i="11"/>
  <c r="H185" i="11"/>
  <c r="N185" i="11"/>
  <c r="H865" i="11"/>
  <c r="N865" i="11"/>
  <c r="I865" i="11"/>
  <c r="J865" i="11"/>
  <c r="H720" i="11"/>
  <c r="J720" i="11"/>
  <c r="H174" i="11"/>
  <c r="N174" i="11"/>
  <c r="I174" i="11"/>
  <c r="H828" i="11"/>
  <c r="J828" i="11"/>
  <c r="H304" i="11"/>
  <c r="J304" i="11"/>
  <c r="H844" i="11"/>
  <c r="N844" i="11"/>
  <c r="I844" i="11"/>
  <c r="J844" i="11"/>
  <c r="H571" i="11"/>
  <c r="N571" i="11"/>
  <c r="I571" i="11"/>
  <c r="J571" i="11"/>
  <c r="H547" i="11"/>
  <c r="J547" i="11"/>
  <c r="H476" i="11"/>
  <c r="H592" i="11"/>
  <c r="H333" i="11"/>
  <c r="J333" i="11"/>
  <c r="H521" i="11"/>
  <c r="N521" i="11"/>
  <c r="I521" i="11"/>
  <c r="H134" i="11"/>
  <c r="J134" i="11"/>
  <c r="H63" i="11"/>
  <c r="N63" i="11"/>
  <c r="I63" i="11"/>
  <c r="H399" i="11"/>
  <c r="H786" i="11"/>
  <c r="J786" i="11"/>
  <c r="H190" i="11"/>
  <c r="J190" i="11"/>
  <c r="H398" i="11"/>
  <c r="J398" i="11"/>
  <c r="H206" i="11"/>
  <c r="H20" i="11"/>
  <c r="N20" i="11"/>
  <c r="H405" i="11"/>
  <c r="J405" i="11"/>
  <c r="H741" i="11"/>
  <c r="J741" i="11"/>
  <c r="H386" i="11"/>
  <c r="N386" i="11"/>
  <c r="I386" i="11"/>
  <c r="H611" i="11"/>
  <c r="J611" i="11"/>
  <c r="H246" i="11"/>
  <c r="N246" i="11"/>
  <c r="I246" i="11"/>
  <c r="H616" i="11"/>
  <c r="H485" i="11"/>
  <c r="H74" i="11"/>
  <c r="J74" i="11"/>
  <c r="H816" i="11"/>
  <c r="J816" i="11"/>
  <c r="H56" i="11"/>
  <c r="J56" i="11"/>
  <c r="H466" i="11"/>
  <c r="H125" i="11"/>
  <c r="J125" i="11"/>
  <c r="H513" i="11"/>
  <c r="N513" i="11"/>
  <c r="I513" i="11"/>
  <c r="J513" i="11"/>
  <c r="H635" i="11"/>
  <c r="N635" i="11"/>
  <c r="I635" i="11"/>
  <c r="H192" i="11"/>
  <c r="J192" i="11"/>
  <c r="H170" i="11"/>
  <c r="J170" i="11"/>
  <c r="H112" i="11"/>
  <c r="J112" i="11"/>
  <c r="H300" i="11"/>
  <c r="N300" i="11"/>
  <c r="I300" i="11"/>
  <c r="J300" i="11"/>
  <c r="H577" i="11"/>
  <c r="J577" i="11"/>
  <c r="H54" i="11"/>
  <c r="J54" i="11"/>
  <c r="H486" i="11"/>
  <c r="N486" i="11"/>
  <c r="I486" i="11"/>
  <c r="J486" i="11"/>
  <c r="H779" i="11"/>
  <c r="H320" i="11"/>
  <c r="N320" i="11"/>
  <c r="I320" i="11"/>
  <c r="J320" i="11"/>
  <c r="H536" i="11"/>
  <c r="N536" i="11"/>
  <c r="I536" i="11"/>
  <c r="J536" i="11"/>
  <c r="H852" i="11"/>
  <c r="J852" i="11"/>
  <c r="H446" i="11"/>
  <c r="H921" i="11"/>
  <c r="N921" i="11"/>
  <c r="I921" i="11"/>
  <c r="J921" i="11"/>
  <c r="H142" i="11"/>
  <c r="J142" i="11"/>
  <c r="H566" i="11"/>
  <c r="N566" i="11"/>
  <c r="I566" i="11"/>
  <c r="H230" i="11"/>
  <c r="J230" i="11"/>
  <c r="H163" i="11"/>
  <c r="J163" i="11"/>
  <c r="H338" i="11"/>
  <c r="N338" i="11"/>
  <c r="I338" i="11"/>
  <c r="J338" i="11"/>
  <c r="H527" i="11"/>
  <c r="H677" i="11"/>
  <c r="N677" i="11"/>
  <c r="I677" i="11"/>
  <c r="H925" i="11"/>
  <c r="J925" i="11"/>
  <c r="H461" i="11"/>
  <c r="N461" i="11"/>
  <c r="I461" i="11"/>
  <c r="H239" i="11"/>
  <c r="H371" i="11"/>
  <c r="N371" i="11"/>
  <c r="I371" i="11"/>
  <c r="J371" i="11"/>
  <c r="H436" i="11"/>
  <c r="J436" i="11"/>
  <c r="H871" i="11"/>
  <c r="N871" i="11"/>
  <c r="I871" i="11"/>
  <c r="J871" i="11"/>
  <c r="H718" i="11"/>
  <c r="J718" i="11"/>
  <c r="H375" i="11"/>
  <c r="N375" i="11"/>
  <c r="I375" i="11"/>
  <c r="J375" i="11"/>
  <c r="H443" i="11"/>
  <c r="N443" i="11"/>
  <c r="I443" i="11"/>
  <c r="J443" i="11"/>
  <c r="H312" i="11"/>
  <c r="J312" i="11"/>
  <c r="H287" i="11"/>
  <c r="H551" i="11"/>
  <c r="N551" i="11"/>
  <c r="I551" i="11"/>
  <c r="H431" i="11"/>
  <c r="H454" i="11"/>
  <c r="J454" i="11"/>
  <c r="H838" i="11"/>
  <c r="J838" i="11"/>
  <c r="H590" i="11"/>
  <c r="N590" i="11"/>
  <c r="I590" i="11"/>
  <c r="J590" i="11"/>
  <c r="H203" i="11"/>
  <c r="N203" i="11"/>
  <c r="H94" i="11"/>
  <c r="Q1038" i="11"/>
  <c r="H796" i="11"/>
  <c r="J796" i="11"/>
  <c r="H343" i="11"/>
  <c r="J343" i="11"/>
  <c r="H765" i="11"/>
  <c r="J765" i="11"/>
  <c r="H487" i="11"/>
  <c r="H751" i="11"/>
  <c r="H449" i="11"/>
  <c r="N449" i="11"/>
  <c r="I449" i="11"/>
  <c r="J449" i="11"/>
  <c r="H788" i="11"/>
  <c r="J788" i="11"/>
  <c r="H899" i="11"/>
  <c r="J899" i="11"/>
  <c r="H520" i="11"/>
  <c r="N520" i="11"/>
  <c r="H274" i="11"/>
  <c r="N274" i="11"/>
  <c r="I274" i="11"/>
  <c r="J274" i="11"/>
  <c r="H290" i="11"/>
  <c r="J290" i="11"/>
  <c r="H292" i="11"/>
  <c r="J292" i="11"/>
  <c r="H873" i="11"/>
  <c r="J873" i="11"/>
  <c r="H217" i="11"/>
  <c r="J217" i="11"/>
  <c r="H518" i="11"/>
  <c r="N518" i="11"/>
  <c r="I518" i="11"/>
  <c r="H804" i="11"/>
  <c r="J804" i="11"/>
  <c r="H43" i="11"/>
  <c r="H295" i="11"/>
  <c r="H71" i="11"/>
  <c r="J71" i="11"/>
  <c r="H787" i="11"/>
  <c r="H671" i="11"/>
  <c r="N671" i="11"/>
  <c r="I671" i="11"/>
  <c r="H634" i="11"/>
  <c r="N634" i="11"/>
  <c r="I634" i="11"/>
  <c r="H316" i="11"/>
  <c r="J316" i="11"/>
  <c r="H99" i="11"/>
  <c r="J99" i="11"/>
  <c r="H349" i="11"/>
  <c r="H209" i="11"/>
  <c r="J209" i="11"/>
  <c r="H462" i="11"/>
  <c r="H325" i="11"/>
  <c r="H848" i="11"/>
  <c r="N848" i="11"/>
  <c r="H477" i="11"/>
  <c r="N477" i="11"/>
  <c r="H377" i="11"/>
  <c r="H326" i="11"/>
  <c r="J326" i="11"/>
  <c r="H618" i="11"/>
  <c r="J618" i="11"/>
  <c r="H475" i="11"/>
  <c r="H550" i="11"/>
  <c r="H559" i="11"/>
  <c r="H694" i="11"/>
  <c r="N694" i="11"/>
  <c r="H8" i="11"/>
  <c r="J8" i="11"/>
  <c r="H197" i="11"/>
  <c r="N197" i="11"/>
  <c r="H509" i="11"/>
  <c r="N509" i="11"/>
  <c r="I509" i="11"/>
  <c r="J509" i="11"/>
  <c r="H512" i="11"/>
  <c r="H160" i="11"/>
  <c r="J160" i="11"/>
  <c r="H50" i="11"/>
  <c r="N50" i="11"/>
  <c r="I50" i="11"/>
  <c r="J50" i="11"/>
  <c r="H139" i="11"/>
  <c r="H18" i="11"/>
  <c r="J18" i="11"/>
  <c r="H801" i="11"/>
  <c r="J801" i="11"/>
  <c r="H481" i="11"/>
  <c r="N481" i="11"/>
  <c r="H334" i="11"/>
  <c r="J334" i="11"/>
  <c r="H385" i="11"/>
  <c r="N385" i="11"/>
  <c r="I385" i="11"/>
  <c r="J385" i="11"/>
  <c r="H860" i="11"/>
  <c r="N860" i="11"/>
  <c r="I860" i="11"/>
  <c r="H843" i="11"/>
  <c r="N843" i="11"/>
  <c r="I843" i="11"/>
  <c r="J843" i="11"/>
  <c r="H653" i="11"/>
  <c r="N653" i="11"/>
  <c r="I653" i="11"/>
  <c r="J653" i="11"/>
  <c r="H938" i="11"/>
  <c r="J938" i="11"/>
  <c r="H188" i="11"/>
  <c r="J188" i="11"/>
  <c r="H698" i="11"/>
  <c r="H91" i="11"/>
  <c r="Q1019" i="11"/>
  <c r="H772" i="11"/>
  <c r="N772" i="11"/>
  <c r="I772" i="11"/>
  <c r="H336" i="11"/>
  <c r="J336" i="11"/>
  <c r="H370" i="11"/>
  <c r="N370" i="11"/>
  <c r="I370" i="11"/>
  <c r="H829" i="11"/>
  <c r="N829" i="11"/>
  <c r="H409" i="11"/>
  <c r="H103" i="11"/>
  <c r="J103" i="11"/>
  <c r="H365" i="11"/>
  <c r="H792" i="11"/>
  <c r="I792" i="11"/>
  <c r="H202" i="11"/>
  <c r="N202" i="11"/>
  <c r="I202" i="11"/>
  <c r="J202" i="11"/>
  <c r="H842" i="11"/>
  <c r="H525" i="11"/>
  <c r="J525" i="11"/>
  <c r="H728" i="11"/>
  <c r="H579" i="11"/>
  <c r="J579" i="11"/>
  <c r="H534" i="11"/>
  <c r="J534" i="11"/>
  <c r="H144" i="11"/>
  <c r="J144" i="11"/>
  <c r="H175" i="11"/>
  <c r="H455" i="11"/>
  <c r="H479" i="11"/>
  <c r="H406" i="11"/>
  <c r="H90" i="11"/>
  <c r="J90" i="11"/>
  <c r="H266" i="11"/>
  <c r="J266" i="11"/>
  <c r="H729" i="11"/>
  <c r="H637" i="11"/>
  <c r="J637" i="11"/>
  <c r="H810" i="11"/>
  <c r="J810" i="11"/>
  <c r="H814" i="11"/>
  <c r="J814" i="11"/>
  <c r="H882" i="11"/>
  <c r="H249" i="11"/>
  <c r="H448" i="11"/>
  <c r="J448" i="11"/>
  <c r="H47" i="11"/>
  <c r="N47" i="11"/>
  <c r="H593" i="11"/>
  <c r="J593" i="11"/>
  <c r="H321" i="11"/>
  <c r="J321" i="11"/>
  <c r="H825" i="11"/>
  <c r="J825" i="11"/>
  <c r="H946" i="11"/>
  <c r="J946" i="11"/>
  <c r="H558" i="11"/>
  <c r="J558" i="11"/>
  <c r="H367" i="11"/>
  <c r="H223" i="11"/>
  <c r="N223" i="11"/>
  <c r="I223" i="11"/>
  <c r="J223" i="11"/>
  <c r="H623" i="11"/>
  <c r="H785" i="11"/>
  <c r="J785" i="11"/>
  <c r="H198" i="11"/>
  <c r="J198" i="11"/>
  <c r="H652" i="11"/>
  <c r="J652" i="11"/>
  <c r="H661" i="11"/>
  <c r="N661" i="11"/>
  <c r="I661" i="11"/>
  <c r="H912" i="11"/>
  <c r="J912" i="11"/>
  <c r="H108" i="11"/>
  <c r="N108" i="11"/>
  <c r="I108" i="11"/>
  <c r="H605" i="11"/>
  <c r="J605" i="11"/>
  <c r="H215" i="11"/>
  <c r="H667" i="11"/>
  <c r="J667" i="11"/>
  <c r="H16" i="11"/>
  <c r="J16" i="11"/>
  <c r="H920" i="11"/>
  <c r="J920" i="11"/>
  <c r="H580" i="11"/>
  <c r="H135" i="11"/>
  <c r="J135" i="11"/>
  <c r="H96" i="11"/>
  <c r="J96" i="11"/>
  <c r="H82" i="11"/>
  <c r="J82" i="11"/>
  <c r="H277" i="11"/>
  <c r="J277" i="11"/>
  <c r="H799" i="11"/>
  <c r="H70" i="11"/>
  <c r="J70" i="11"/>
  <c r="H587" i="11"/>
  <c r="N587" i="11"/>
  <c r="I587" i="11"/>
  <c r="H310" i="11"/>
  <c r="H897" i="11"/>
  <c r="N897" i="11"/>
  <c r="I897" i="11"/>
  <c r="J897" i="11"/>
  <c r="H245" i="11"/>
  <c r="J245" i="11"/>
  <c r="H649" i="11"/>
  <c r="J649" i="11"/>
  <c r="H856" i="11"/>
  <c r="J856" i="11"/>
  <c r="H384" i="11"/>
  <c r="J384" i="11"/>
  <c r="H679" i="11"/>
  <c r="N679" i="11"/>
  <c r="I679" i="11"/>
  <c r="J679" i="11"/>
  <c r="H86" i="11"/>
  <c r="J86" i="11"/>
  <c r="H687" i="11"/>
  <c r="H937" i="11"/>
  <c r="J937" i="11"/>
  <c r="H10" i="11"/>
  <c r="H116" i="11"/>
  <c r="N116" i="11"/>
  <c r="I116" i="11"/>
  <c r="J116" i="11"/>
  <c r="H756" i="11"/>
  <c r="H668" i="11"/>
  <c r="J668" i="11"/>
  <c r="H66" i="11"/>
  <c r="Q66" i="11"/>
  <c r="Q1030" i="11"/>
  <c r="H419" i="11"/>
  <c r="N419" i="11"/>
  <c r="H650" i="11"/>
  <c r="J650" i="11"/>
  <c r="H519" i="11"/>
  <c r="H87" i="11"/>
  <c r="H93" i="11"/>
  <c r="N93" i="11"/>
  <c r="I93" i="11"/>
  <c r="J93" i="11"/>
  <c r="H259" i="11"/>
  <c r="N259" i="11"/>
  <c r="I259" i="11"/>
  <c r="J259" i="11"/>
  <c r="H643" i="11"/>
  <c r="J643" i="11"/>
  <c r="H909" i="11"/>
  <c r="N909" i="11"/>
  <c r="I909" i="11"/>
  <c r="J909" i="11"/>
  <c r="H841" i="11"/>
  <c r="H659" i="11"/>
  <c r="J659" i="11"/>
  <c r="H932" i="11"/>
  <c r="H79" i="11"/>
  <c r="J79" i="11"/>
  <c r="H21" i="11"/>
  <c r="J21" i="11"/>
  <c r="H267" i="11"/>
  <c r="J267" i="11"/>
  <c r="H690" i="11"/>
  <c r="N690" i="11"/>
  <c r="I690" i="11"/>
  <c r="H498" i="11"/>
  <c r="N498" i="11"/>
  <c r="I498" i="11"/>
  <c r="H929" i="11"/>
  <c r="Q989" i="11"/>
  <c r="H363" i="11"/>
  <c r="J363" i="11"/>
  <c r="H260" i="11"/>
  <c r="J260" i="11"/>
  <c r="H716" i="11"/>
  <c r="J716" i="11"/>
  <c r="H337" i="11"/>
  <c r="N337" i="11"/>
  <c r="I337" i="11"/>
  <c r="J337" i="11"/>
  <c r="H243" i="11"/>
  <c r="N243" i="11"/>
  <c r="I243" i="11"/>
  <c r="J243" i="11"/>
  <c r="H208" i="11"/>
  <c r="J208" i="11"/>
  <c r="H179" i="11"/>
  <c r="J179" i="11"/>
  <c r="H840" i="11"/>
  <c r="J840" i="11"/>
  <c r="H781" i="11"/>
  <c r="J781" i="11"/>
  <c r="H120" i="11"/>
  <c r="J120" i="11"/>
  <c r="H76" i="11"/>
  <c r="N76" i="11"/>
  <c r="H888" i="11"/>
  <c r="J888" i="11"/>
  <c r="H569" i="11"/>
  <c r="N569" i="11"/>
  <c r="I569" i="11"/>
  <c r="J569" i="11"/>
  <c r="H583" i="11"/>
  <c r="J583" i="11"/>
  <c r="H373" i="11"/>
  <c r="J373" i="11"/>
  <c r="H288" i="11"/>
  <c r="N288" i="11"/>
  <c r="I288" i="11"/>
  <c r="J288" i="11"/>
  <c r="H507" i="11"/>
  <c r="N507" i="11"/>
  <c r="I507" i="11"/>
  <c r="J507" i="11"/>
  <c r="H685" i="11"/>
  <c r="J685" i="11"/>
  <c r="H115" i="11"/>
  <c r="J115" i="11"/>
  <c r="H216" i="11"/>
  <c r="J216" i="11"/>
  <c r="H161" i="11"/>
  <c r="J161" i="11"/>
  <c r="H523" i="11"/>
  <c r="J523" i="11"/>
  <c r="H755" i="11"/>
  <c r="J755" i="11"/>
  <c r="H794" i="11"/>
  <c r="J794" i="11"/>
  <c r="H565" i="11"/>
  <c r="N565" i="11"/>
  <c r="I565" i="11"/>
  <c r="H22" i="11"/>
  <c r="N22" i="11"/>
  <c r="I22" i="11"/>
  <c r="J22" i="11"/>
  <c r="H413" i="11"/>
  <c r="H389" i="11"/>
  <c r="H817" i="11"/>
  <c r="H836" i="11"/>
  <c r="N836" i="11"/>
  <c r="I836" i="11"/>
  <c r="J836" i="11"/>
  <c r="H228" i="11"/>
  <c r="J228" i="11"/>
  <c r="H282" i="11"/>
  <c r="J282" i="11"/>
  <c r="H322" i="11"/>
  <c r="J322" i="11"/>
  <c r="H821" i="11"/>
  <c r="H490" i="11"/>
  <c r="N490" i="11"/>
  <c r="I490" i="11"/>
  <c r="H435" i="11"/>
  <c r="J435" i="11"/>
  <c r="H303" i="11"/>
  <c r="H855" i="11"/>
  <c r="N855" i="11"/>
  <c r="I855" i="11"/>
  <c r="H470" i="11"/>
  <c r="J470" i="11"/>
  <c r="H73" i="11"/>
  <c r="N73" i="11"/>
  <c r="I73" i="11"/>
  <c r="J73" i="11"/>
  <c r="H439" i="11"/>
  <c r="H131" i="11"/>
  <c r="J131" i="11"/>
  <c r="H539" i="11"/>
  <c r="J539" i="11"/>
  <c r="H803" i="11"/>
  <c r="N803" i="11"/>
  <c r="I803" i="11"/>
  <c r="J803" i="11"/>
  <c r="H140" i="11"/>
  <c r="J140" i="11"/>
  <c r="H762" i="11"/>
  <c r="N762" i="11"/>
  <c r="I762" i="11"/>
  <c r="H402" i="11"/>
  <c r="J402" i="11"/>
  <c r="H736" i="11"/>
  <c r="H264" i="11"/>
  <c r="J264" i="11"/>
  <c r="H770" i="11"/>
  <c r="H62" i="11"/>
  <c r="H859" i="11"/>
  <c r="H38" i="11"/>
  <c r="J38" i="11"/>
  <c r="H95" i="11"/>
  <c r="J95" i="11"/>
  <c r="H734" i="11"/>
  <c r="J734" i="11"/>
  <c r="H723" i="11"/>
  <c r="J723" i="11"/>
  <c r="H218" i="11"/>
  <c r="J218" i="11"/>
  <c r="H709" i="11"/>
  <c r="N709" i="11"/>
  <c r="I709" i="11"/>
  <c r="H607" i="11"/>
  <c r="J607" i="11"/>
  <c r="H34" i="11"/>
  <c r="N34" i="11"/>
  <c r="H722" i="11"/>
  <c r="N722" i="11"/>
  <c r="I722" i="11"/>
  <c r="J722" i="11"/>
  <c r="H541" i="11"/>
  <c r="N541" i="11"/>
  <c r="I541" i="11"/>
  <c r="J541" i="11"/>
  <c r="H737" i="11"/>
  <c r="J737" i="11"/>
  <c r="H410" i="11"/>
  <c r="H220" i="11"/>
  <c r="J220" i="11"/>
  <c r="H356" i="11"/>
  <c r="J356" i="11"/>
  <c r="H102" i="11"/>
  <c r="N102" i="11"/>
  <c r="I102" i="11"/>
  <c r="H442" i="11"/>
  <c r="H542" i="11"/>
  <c r="J542" i="11"/>
  <c r="H603" i="11"/>
  <c r="J603" i="11"/>
  <c r="H782" i="11"/>
  <c r="H591" i="11"/>
  <c r="H173" i="11"/>
  <c r="J173" i="11"/>
  <c r="H315" i="11"/>
  <c r="J315" i="11"/>
  <c r="H916" i="11"/>
  <c r="J916" i="11"/>
  <c r="H940" i="11"/>
  <c r="N940" i="11"/>
  <c r="I940" i="11"/>
  <c r="J940" i="11"/>
  <c r="H833" i="11"/>
  <c r="N833" i="11"/>
  <c r="H669" i="11"/>
  <c r="J669" i="11"/>
  <c r="H474" i="11"/>
  <c r="N474" i="11"/>
  <c r="I474" i="11"/>
  <c r="J474" i="11"/>
  <c r="H407" i="11"/>
  <c r="H628" i="11"/>
  <c r="J628" i="11"/>
  <c r="H488" i="11"/>
  <c r="H381" i="11"/>
  <c r="N381" i="11"/>
  <c r="I381" i="11"/>
  <c r="J381" i="11"/>
  <c r="H625" i="11"/>
  <c r="J625" i="11"/>
  <c r="H145" i="11"/>
  <c r="N145" i="11"/>
  <c r="I145" i="11"/>
  <c r="H434" i="11"/>
  <c r="J434" i="11"/>
  <c r="H119" i="11"/>
  <c r="J119" i="11"/>
  <c r="H639" i="11"/>
  <c r="H862" i="11"/>
  <c r="H594" i="11"/>
  <c r="N594" i="11"/>
  <c r="I594" i="11"/>
  <c r="J594" i="11"/>
  <c r="H586" i="11"/>
  <c r="J586" i="11"/>
  <c r="H867" i="11"/>
  <c r="N867" i="11"/>
  <c r="I867" i="11"/>
  <c r="J867" i="11"/>
  <c r="H186" i="11"/>
  <c r="J186" i="11"/>
  <c r="H561" i="11"/>
  <c r="N561" i="11"/>
  <c r="H253" i="11"/>
  <c r="H155" i="11"/>
  <c r="N155" i="11"/>
  <c r="H106" i="11"/>
  <c r="N106" i="11"/>
  <c r="I106" i="11"/>
  <c r="H463" i="11"/>
  <c r="J463" i="11"/>
  <c r="H915" i="11"/>
  <c r="J915" i="11"/>
  <c r="H699" i="11"/>
  <c r="H392" i="11"/>
  <c r="J392" i="11"/>
  <c r="H763" i="11"/>
  <c r="J763" i="11"/>
  <c r="H390" i="11"/>
  <c r="H49" i="11"/>
  <c r="N49" i="11"/>
  <c r="I49" i="11"/>
  <c r="J49" i="11"/>
  <c r="H141" i="11"/>
  <c r="J141" i="11"/>
  <c r="H766" i="11"/>
  <c r="N766" i="11"/>
  <c r="I766" i="11"/>
  <c r="H891" i="11"/>
  <c r="N891" i="11"/>
  <c r="I891" i="11"/>
  <c r="H183" i="11"/>
  <c r="N183" i="11"/>
  <c r="I183" i="11"/>
  <c r="J183" i="11"/>
  <c r="H760" i="11"/>
  <c r="J760" i="11"/>
  <c r="H504" i="11"/>
  <c r="N504" i="11"/>
  <c r="H863" i="11"/>
  <c r="J863" i="11"/>
  <c r="H555" i="11"/>
  <c r="J555" i="11"/>
  <c r="H308" i="11"/>
  <c r="J308" i="11"/>
  <c r="H465" i="11"/>
  <c r="N465" i="11"/>
  <c r="I465" i="11"/>
  <c r="J465" i="11"/>
  <c r="H360" i="11"/>
  <c r="H758" i="11"/>
  <c r="N758" i="11"/>
  <c r="I758" i="11"/>
  <c r="J758" i="11"/>
  <c r="H622" i="11"/>
  <c r="J622" i="11"/>
  <c r="H917" i="11"/>
  <c r="J917" i="11"/>
  <c r="H348" i="11"/>
  <c r="H280" i="11"/>
  <c r="N280" i="11"/>
  <c r="I280" i="11"/>
  <c r="J280" i="11"/>
  <c r="H39" i="11"/>
  <c r="H703" i="11"/>
  <c r="N703" i="11"/>
  <c r="I703" i="11"/>
  <c r="H329" i="11"/>
  <c r="J329" i="11"/>
  <c r="H532" i="11"/>
  <c r="J532" i="11"/>
  <c r="H839" i="11"/>
  <c r="J839" i="11"/>
  <c r="H340" i="11"/>
  <c r="J340" i="11"/>
  <c r="H379" i="11"/>
  <c r="H40" i="11"/>
  <c r="H25" i="11"/>
  <c r="J25" i="11"/>
  <c r="H55" i="11"/>
  <c r="J55" i="11"/>
  <c r="H191" i="11"/>
  <c r="H15" i="11"/>
  <c r="J15" i="11"/>
  <c r="H713" i="11"/>
  <c r="N713" i="11"/>
  <c r="I713" i="11"/>
  <c r="H492" i="11"/>
  <c r="H425" i="11"/>
  <c r="N425" i="11"/>
  <c r="I425" i="11"/>
  <c r="J425" i="11"/>
  <c r="H85" i="11"/>
  <c r="J85" i="11"/>
  <c r="H46" i="11"/>
  <c r="J46" i="11"/>
  <c r="H820" i="11"/>
  <c r="J820" i="11"/>
  <c r="H870" i="11"/>
  <c r="J870" i="11"/>
  <c r="H530" i="11"/>
  <c r="N530" i="11"/>
  <c r="I530" i="11"/>
  <c r="J530" i="11"/>
  <c r="H601" i="11"/>
  <c r="J601" i="11"/>
  <c r="Q989" i="9"/>
  <c r="N499" i="14"/>
  <c r="I499" i="14" s="1"/>
  <c r="J499" i="14" s="1"/>
  <c r="N663" i="14"/>
  <c r="I663" i="14"/>
  <c r="J663" i="14"/>
  <c r="Q951" i="14"/>
  <c r="Q1000" i="14"/>
  <c r="N548" i="17"/>
  <c r="I548" i="17"/>
  <c r="Q989" i="14"/>
  <c r="N214" i="17"/>
  <c r="I214" i="17" s="1"/>
  <c r="J214" i="17" s="1"/>
  <c r="I654" i="17"/>
  <c r="J654" i="17"/>
  <c r="N244" i="17"/>
  <c r="I244" i="17"/>
  <c r="J244" i="17"/>
  <c r="N756" i="17"/>
  <c r="I756" i="17" s="1"/>
  <c r="J756" i="17" s="1"/>
  <c r="N929" i="17"/>
  <c r="I929" i="17" s="1"/>
  <c r="J929" i="17" s="1"/>
  <c r="N562" i="11"/>
  <c r="I562" i="11"/>
  <c r="J562" i="11"/>
  <c r="N923" i="14"/>
  <c r="I923" i="14" s="1"/>
  <c r="J923" i="14"/>
  <c r="Q965" i="14"/>
  <c r="N466" i="17"/>
  <c r="I466" i="17"/>
  <c r="J466" i="17" s="1"/>
  <c r="N654" i="13"/>
  <c r="I654" i="13" s="1"/>
  <c r="J654" i="13"/>
  <c r="Q971" i="14"/>
  <c r="N655" i="15"/>
  <c r="I655" i="15" s="1"/>
  <c r="J655" i="15" s="1"/>
  <c r="Q989" i="15"/>
  <c r="N929" i="15"/>
  <c r="Q965" i="15"/>
  <c r="H735" i="11"/>
  <c r="J735" i="11"/>
  <c r="H759" i="11"/>
  <c r="H890" i="11"/>
  <c r="J890" i="11"/>
  <c r="H712" i="11"/>
  <c r="H438" i="11"/>
  <c r="N438" i="11"/>
  <c r="I438" i="11"/>
  <c r="J438" i="11"/>
  <c r="H516" i="11"/>
  <c r="N516" i="11"/>
  <c r="I516" i="11"/>
  <c r="J516" i="11"/>
  <c r="H774" i="11"/>
  <c r="H153" i="11"/>
  <c r="N153" i="11"/>
  <c r="I153" i="11"/>
  <c r="H128" i="11"/>
  <c r="J128" i="11"/>
  <c r="H347" i="11"/>
  <c r="J347" i="11"/>
  <c r="H35" i="11"/>
  <c r="J35" i="11"/>
  <c r="H178" i="11"/>
  <c r="N178" i="11"/>
  <c r="H467" i="11"/>
  <c r="N467" i="11"/>
  <c r="I467" i="11"/>
  <c r="H229" i="11"/>
  <c r="N229" i="11"/>
  <c r="I229" i="11"/>
  <c r="J229" i="11"/>
  <c r="H374" i="11"/>
  <c r="H81" i="11"/>
  <c r="N81" i="11"/>
  <c r="H147" i="11"/>
  <c r="J147" i="11"/>
  <c r="H418" i="11"/>
  <c r="N418" i="11"/>
  <c r="I418" i="11"/>
  <c r="J418" i="11"/>
  <c r="H429" i="11"/>
  <c r="J429" i="11"/>
  <c r="H311" i="11"/>
  <c r="N311" i="11"/>
  <c r="I311" i="11"/>
  <c r="J311" i="11"/>
  <c r="H771" i="11"/>
  <c r="H58" i="11"/>
  <c r="J58" i="11"/>
  <c r="H714" i="11"/>
  <c r="N714" i="11"/>
  <c r="I714" i="11"/>
  <c r="J714" i="11"/>
  <c r="H151" i="11"/>
  <c r="N151" i="11"/>
  <c r="H505" i="11"/>
  <c r="H268" i="11"/>
  <c r="J268" i="11"/>
  <c r="H576" i="11"/>
  <c r="N576" i="11"/>
  <c r="I576" i="11"/>
  <c r="H441" i="11"/>
  <c r="J441" i="11"/>
  <c r="H459" i="11"/>
  <c r="H791" i="11"/>
  <c r="H636" i="11"/>
  <c r="J636" i="11"/>
  <c r="H789" i="11"/>
  <c r="J789" i="11"/>
  <c r="H837" i="11"/>
  <c r="J837" i="11"/>
  <c r="H286" i="11"/>
  <c r="J286" i="11"/>
  <c r="H423" i="11"/>
  <c r="J423" i="11"/>
  <c r="H655" i="11"/>
  <c r="H317" i="11"/>
  <c r="N317" i="11"/>
  <c r="H378" i="11"/>
  <c r="J378" i="11"/>
  <c r="H830" i="11"/>
  <c r="J830" i="11"/>
  <c r="H575" i="11"/>
  <c r="H291" i="11"/>
  <c r="J291" i="11"/>
  <c r="H464" i="11"/>
  <c r="J464" i="11"/>
  <c r="H526" i="11"/>
  <c r="J526" i="11"/>
  <c r="H869" i="11"/>
  <c r="J869" i="11"/>
  <c r="H645" i="11"/>
  <c r="J645" i="11"/>
  <c r="H582" i="11"/>
  <c r="J582" i="11"/>
  <c r="H411" i="11"/>
  <c r="J411" i="11"/>
  <c r="H471" i="11"/>
  <c r="J471" i="11"/>
  <c r="H769" i="11"/>
  <c r="N769" i="11"/>
  <c r="I769" i="11"/>
  <c r="H811" i="11"/>
  <c r="H294" i="11"/>
  <c r="J294" i="11"/>
  <c r="H136" i="11"/>
  <c r="J136" i="11"/>
  <c r="H717" i="11"/>
  <c r="N717" i="11"/>
  <c r="I717" i="11"/>
  <c r="H584" i="11"/>
  <c r="J584" i="11"/>
  <c r="H680" i="11"/>
  <c r="H515" i="11"/>
  <c r="N515" i="11"/>
  <c r="I515" i="11"/>
  <c r="H807" i="11"/>
  <c r="N807" i="11"/>
  <c r="I807" i="11"/>
  <c r="J807" i="11"/>
  <c r="H780" i="11"/>
  <c r="J780" i="11"/>
  <c r="H281" i="11"/>
  <c r="J281" i="11"/>
  <c r="H489" i="11"/>
  <c r="N489" i="11"/>
  <c r="H875" i="11"/>
  <c r="N875" i="11"/>
  <c r="I875" i="11"/>
  <c r="J875" i="11"/>
  <c r="H764" i="11"/>
  <c r="N764" i="11"/>
  <c r="I764" i="11"/>
  <c r="H235" i="11"/>
  <c r="H146" i="11"/>
  <c r="J146" i="11"/>
  <c r="H232" i="11"/>
  <c r="N232" i="11"/>
  <c r="I232" i="11"/>
  <c r="J232" i="11"/>
  <c r="H394" i="11"/>
  <c r="H357" i="11"/>
  <c r="J357" i="11"/>
  <c r="H533" i="11"/>
  <c r="J533" i="11"/>
  <c r="H424" i="11"/>
  <c r="J424" i="11"/>
  <c r="H372" i="11"/>
  <c r="H387" i="11"/>
  <c r="H117" i="11"/>
  <c r="N117" i="11"/>
  <c r="H922" i="11"/>
  <c r="N922" i="11"/>
  <c r="I922" i="11"/>
  <c r="H468" i="11"/>
  <c r="J468" i="11"/>
  <c r="H350" i="11"/>
  <c r="N350" i="11"/>
  <c r="I350" i="11"/>
  <c r="H254" i="11"/>
  <c r="J254" i="11"/>
  <c r="H738" i="11"/>
  <c r="N738" i="11"/>
  <c r="I738" i="11"/>
  <c r="J738" i="11"/>
  <c r="H88" i="11"/>
  <c r="N88" i="11"/>
  <c r="I88" i="11"/>
  <c r="J88" i="11"/>
  <c r="H126" i="11"/>
  <c r="N126" i="11"/>
  <c r="H412" i="11"/>
  <c r="J412" i="11"/>
  <c r="H231" i="11"/>
  <c r="J231" i="11"/>
  <c r="H793" i="11"/>
  <c r="H726" i="11"/>
  <c r="J726" i="11"/>
  <c r="H251" i="11"/>
  <c r="J251" i="11"/>
  <c r="H531" i="11"/>
  <c r="H187" i="11"/>
  <c r="H247" i="11"/>
  <c r="J247" i="11"/>
  <c r="H458" i="11"/>
  <c r="N458" i="11"/>
  <c r="I458" i="11"/>
  <c r="J458" i="11"/>
  <c r="H324" i="11"/>
  <c r="N324" i="11"/>
  <c r="I324" i="11"/>
  <c r="J324" i="11"/>
  <c r="H934" i="11"/>
  <c r="J934" i="11"/>
  <c r="H369" i="11"/>
  <c r="N369" i="11"/>
  <c r="I369" i="11"/>
  <c r="H302" i="11"/>
  <c r="H578" i="11"/>
  <c r="N578" i="11"/>
  <c r="I578" i="11"/>
  <c r="J578" i="11"/>
  <c r="H945" i="11"/>
  <c r="N945" i="11"/>
  <c r="I945" i="11"/>
  <c r="J945" i="11"/>
  <c r="H727" i="11"/>
  <c r="H949" i="11"/>
  <c r="H129" i="11"/>
  <c r="N129" i="11"/>
  <c r="H936" i="11"/>
  <c r="J936" i="11"/>
  <c r="H630" i="11"/>
  <c r="N630" i="11"/>
  <c r="I630" i="11"/>
  <c r="J630" i="11"/>
  <c r="H620" i="11"/>
  <c r="J620" i="11"/>
  <c r="H753" i="11"/>
  <c r="N753" i="11"/>
  <c r="I753" i="11"/>
  <c r="H749" i="11"/>
  <c r="N749" i="11"/>
  <c r="H790" i="11"/>
  <c r="J790" i="11"/>
  <c r="H171" i="11"/>
  <c r="N171" i="11"/>
  <c r="I171" i="11"/>
  <c r="H420" i="11"/>
  <c r="J420" i="11"/>
  <c r="H900" i="11"/>
  <c r="J900" i="11"/>
  <c r="H528" i="11"/>
  <c r="J528" i="11"/>
  <c r="H495" i="11"/>
  <c r="N495" i="11"/>
  <c r="I495" i="11"/>
  <c r="J495" i="11"/>
  <c r="H514" i="11"/>
  <c r="Q514" i="11"/>
  <c r="Q1032" i="11"/>
  <c r="H491" i="11"/>
  <c r="J491" i="11"/>
  <c r="H851" i="11"/>
  <c r="H456" i="11"/>
  <c r="J456" i="11"/>
  <c r="H858" i="11"/>
  <c r="J858" i="11"/>
  <c r="H905" i="11"/>
  <c r="J905" i="11"/>
  <c r="H496" i="11"/>
  <c r="N496" i="11"/>
  <c r="I496" i="11"/>
  <c r="H45" i="11"/>
  <c r="J45" i="11"/>
  <c r="H341" i="11"/>
  <c r="N341" i="11"/>
  <c r="I341" i="11"/>
  <c r="J341" i="11"/>
  <c r="H742" i="11"/>
  <c r="J742" i="11"/>
  <c r="H834" i="11"/>
  <c r="J834" i="11"/>
  <c r="H276" i="11"/>
  <c r="N276" i="11"/>
  <c r="I276" i="11"/>
  <c r="J276" i="11"/>
  <c r="H879" i="11"/>
  <c r="J879" i="11"/>
  <c r="H265" i="11"/>
  <c r="H14" i="11"/>
  <c r="J14" i="11"/>
  <c r="H219" i="11"/>
  <c r="N219" i="11"/>
  <c r="I219" i="11"/>
  <c r="J219" i="11"/>
  <c r="H800" i="11"/>
  <c r="J800" i="11"/>
  <c r="H41" i="11"/>
  <c r="N41" i="11"/>
  <c r="I41" i="11"/>
  <c r="H529" i="11"/>
  <c r="J529" i="11"/>
  <c r="H549" i="11"/>
  <c r="N549" i="11"/>
  <c r="I549" i="11"/>
  <c r="J549" i="11"/>
  <c r="H207" i="11"/>
  <c r="H416" i="11"/>
  <c r="J416" i="11"/>
  <c r="H143" i="11"/>
  <c r="J143" i="11"/>
  <c r="H702" i="11"/>
  <c r="J702" i="11"/>
  <c r="H595" i="11"/>
  <c r="J595" i="11"/>
  <c r="H323" i="11"/>
  <c r="H199" i="11"/>
  <c r="J199" i="11"/>
  <c r="H353" i="11"/>
  <c r="J353" i="11"/>
  <c r="H359" i="11"/>
  <c r="J359" i="11"/>
  <c r="H644" i="11"/>
  <c r="N644" i="11"/>
  <c r="I644" i="11"/>
  <c r="H631" i="11"/>
  <c r="H767" i="11"/>
  <c r="H608" i="11"/>
  <c r="J608" i="11"/>
  <c r="H733" i="11"/>
  <c r="N733" i="11"/>
  <c r="I733" i="11"/>
  <c r="J733" i="11"/>
  <c r="H797" i="11"/>
  <c r="H621" i="11"/>
  <c r="N621" i="11"/>
  <c r="I621" i="11"/>
  <c r="J621" i="11"/>
  <c r="H284" i="11"/>
  <c r="J284" i="11"/>
  <c r="H500" i="11"/>
  <c r="J500" i="11"/>
  <c r="H430" i="11"/>
  <c r="N430" i="11"/>
  <c r="I430" i="11"/>
  <c r="J430" i="11"/>
  <c r="H710" i="11"/>
  <c r="N710" i="11"/>
  <c r="H658" i="11"/>
  <c r="H666" i="11"/>
  <c r="J666" i="11"/>
  <c r="H211" i="11"/>
  <c r="N211" i="11"/>
  <c r="I211" i="11"/>
  <c r="H12" i="11"/>
  <c r="J12" i="11"/>
  <c r="H433" i="11"/>
  <c r="H339" i="11"/>
  <c r="J339" i="11"/>
  <c r="H930" i="11"/>
  <c r="H309" i="11"/>
  <c r="N309" i="11"/>
  <c r="I309" i="11"/>
  <c r="H604" i="11"/>
  <c r="N604" i="11"/>
  <c r="I604" i="11"/>
  <c r="J604" i="11"/>
  <c r="H682" i="11"/>
  <c r="N682" i="11"/>
  <c r="I682" i="11"/>
  <c r="J682" i="11"/>
  <c r="H853" i="11"/>
  <c r="H941" i="11"/>
  <c r="J941" i="11"/>
  <c r="H92" i="11"/>
  <c r="N92" i="11"/>
  <c r="H285" i="11"/>
  <c r="J285" i="11"/>
  <c r="H426" i="11"/>
  <c r="H556" i="11"/>
  <c r="J556" i="11"/>
  <c r="H552" i="11"/>
  <c r="N552" i="11"/>
  <c r="I552" i="11"/>
  <c r="H732" i="11"/>
  <c r="H395" i="11"/>
  <c r="H330" i="11"/>
  <c r="N330" i="11"/>
  <c r="I330" i="11"/>
  <c r="H706" i="11"/>
  <c r="J706" i="11"/>
  <c r="H437" i="11"/>
  <c r="J437" i="11"/>
  <c r="H113" i="11"/>
  <c r="N113" i="11"/>
  <c r="I113" i="11"/>
  <c r="J113" i="11"/>
  <c r="H750" i="11"/>
  <c r="N750" i="11"/>
  <c r="I750" i="11"/>
  <c r="J750" i="11"/>
  <c r="H610" i="11"/>
  <c r="H502" i="11"/>
  <c r="N502" i="11"/>
  <c r="I502" i="11"/>
  <c r="J502" i="11"/>
  <c r="H629" i="11"/>
  <c r="J629" i="11"/>
  <c r="H42" i="11"/>
  <c r="N42" i="11"/>
  <c r="I42" i="11"/>
  <c r="J42" i="11"/>
  <c r="H362" i="11"/>
  <c r="H184" i="11"/>
  <c r="J184" i="11"/>
  <c r="H289" i="11"/>
  <c r="J289" i="11"/>
  <c r="H832" i="11"/>
  <c r="J832" i="11"/>
  <c r="H777" i="11"/>
  <c r="J777" i="11"/>
  <c r="H252" i="11"/>
  <c r="J252" i="11"/>
  <c r="H926" i="11"/>
  <c r="J926" i="11"/>
  <c r="H877" i="11"/>
  <c r="N877" i="11"/>
  <c r="I877" i="11"/>
  <c r="J877" i="11"/>
  <c r="H510" i="11"/>
  <c r="N510" i="11"/>
  <c r="H168" i="11"/>
  <c r="J168" i="11"/>
  <c r="H696" i="11"/>
  <c r="H660" i="11"/>
  <c r="N660" i="11"/>
  <c r="I660" i="11"/>
  <c r="J660" i="11"/>
  <c r="H408" i="11"/>
  <c r="J408" i="11"/>
  <c r="H319" i="11"/>
  <c r="N319" i="11"/>
  <c r="I319" i="11"/>
  <c r="H227" i="11"/>
  <c r="N227" i="11"/>
  <c r="I227" i="11"/>
  <c r="J227" i="11"/>
  <c r="H878" i="11"/>
  <c r="J878" i="11"/>
  <c r="H776" i="11"/>
  <c r="J776" i="11"/>
  <c r="H346" i="11"/>
  <c r="J346" i="11"/>
  <c r="N346" i="11"/>
  <c r="I346" i="11"/>
  <c r="H447" i="11"/>
  <c r="N447" i="11"/>
  <c r="I447" i="11"/>
  <c r="J447" i="11"/>
  <c r="H451" i="11"/>
  <c r="N451" i="11"/>
  <c r="I451" i="11"/>
  <c r="J451" i="11"/>
  <c r="H293" i="11"/>
  <c r="H939" i="11"/>
  <c r="J939" i="11"/>
  <c r="H478" i="11"/>
  <c r="J478" i="11"/>
  <c r="H705" i="11"/>
  <c r="H158" i="11"/>
  <c r="J158" i="11"/>
  <c r="H65" i="11"/>
  <c r="N65" i="11"/>
  <c r="I65" i="11"/>
  <c r="J65" i="11"/>
  <c r="H275" i="11"/>
  <c r="N275" i="11"/>
  <c r="H647" i="11"/>
  <c r="H72" i="11"/>
  <c r="N72" i="11"/>
  <c r="I72" i="11"/>
  <c r="J72" i="11"/>
  <c r="H689" i="11"/>
  <c r="N689" i="11"/>
  <c r="I689" i="11"/>
  <c r="H609" i="11"/>
  <c r="J609" i="11"/>
  <c r="H688" i="11"/>
  <c r="J688" i="11"/>
  <c r="H296" i="11"/>
  <c r="H457" i="11"/>
  <c r="H740" i="11"/>
  <c r="J740" i="11"/>
  <c r="H923" i="11"/>
  <c r="N923" i="11"/>
  <c r="N965" i="11"/>
  <c r="N975" i="11"/>
  <c r="H255" i="11"/>
  <c r="J255" i="11"/>
  <c r="N562" i="15"/>
  <c r="I562" i="15"/>
  <c r="J562" i="15"/>
  <c r="Q971" i="11"/>
  <c r="N906" i="11"/>
  <c r="N971" i="11"/>
  <c r="I17" i="12"/>
  <c r="N91" i="15"/>
  <c r="N346" i="15"/>
  <c r="I346" i="15"/>
  <c r="J346" i="15" s="1"/>
  <c r="N244" i="11"/>
  <c r="I244" i="11"/>
  <c r="J244" i="11"/>
  <c r="I811" i="19"/>
  <c r="H770" i="19"/>
  <c r="N770" i="19" s="1"/>
  <c r="I770" i="19" s="1"/>
  <c r="D65" i="19"/>
  <c r="D10" i="19"/>
  <c r="D7" i="19"/>
  <c r="D15" i="19"/>
  <c r="D59" i="19"/>
  <c r="D42" i="19"/>
  <c r="D92" i="19"/>
  <c r="D32" i="19"/>
  <c r="D79" i="19"/>
  <c r="D39" i="19"/>
  <c r="D13" i="19"/>
  <c r="D25" i="19"/>
  <c r="D78" i="19"/>
  <c r="D29" i="19"/>
  <c r="D49" i="19"/>
  <c r="D69" i="19"/>
  <c r="D8" i="19"/>
  <c r="D16" i="19"/>
  <c r="H185" i="14"/>
  <c r="N185" i="14"/>
  <c r="I185" i="14"/>
  <c r="H421" i="14"/>
  <c r="J421" i="14" s="1"/>
  <c r="H861" i="14"/>
  <c r="N861" i="14"/>
  <c r="I861" i="14"/>
  <c r="J861" i="14"/>
  <c r="H882" i="14"/>
  <c r="H408" i="14"/>
  <c r="J408" i="14" s="1"/>
  <c r="H492" i="14"/>
  <c r="N492" i="14"/>
  <c r="I492" i="14" s="1"/>
  <c r="H676" i="14"/>
  <c r="J676" i="14"/>
  <c r="H735" i="14"/>
  <c r="J735" i="14"/>
  <c r="H334" i="14"/>
  <c r="J334" i="14"/>
  <c r="H625" i="14"/>
  <c r="J625" i="14" s="1"/>
  <c r="H352" i="14"/>
  <c r="J352" i="14"/>
  <c r="H535" i="14"/>
  <c r="N535" i="14"/>
  <c r="N966" i="14" s="1"/>
  <c r="J966" i="14" s="1"/>
  <c r="H266" i="14"/>
  <c r="J266" i="14"/>
  <c r="H219" i="14"/>
  <c r="H832" i="14"/>
  <c r="J832" i="14"/>
  <c r="H240" i="14"/>
  <c r="N240" i="14"/>
  <c r="I240" i="14" s="1"/>
  <c r="H147" i="14"/>
  <c r="J147" i="14"/>
  <c r="H264" i="20"/>
  <c r="J264" i="20"/>
  <c r="H130" i="20"/>
  <c r="N130" i="20"/>
  <c r="I130" i="20"/>
  <c r="H631" i="20"/>
  <c r="N631" i="20"/>
  <c r="I631" i="20"/>
  <c r="H773" i="20"/>
  <c r="J773" i="20"/>
  <c r="H936" i="20"/>
  <c r="J936" i="20"/>
  <c r="D13" i="20"/>
  <c r="D24" i="20"/>
  <c r="J905" i="21"/>
  <c r="J891" i="17"/>
  <c r="J410" i="14"/>
  <c r="J410" i="11"/>
  <c r="N83" i="11"/>
  <c r="J872" i="11"/>
  <c r="N784" i="11"/>
  <c r="I784" i="11"/>
  <c r="J784" i="11"/>
  <c r="J365" i="11"/>
  <c r="N66" i="11"/>
  <c r="N1013" i="11"/>
  <c r="N784" i="21"/>
  <c r="I784" i="21"/>
  <c r="J784" i="21"/>
  <c r="N662" i="21"/>
  <c r="I662" i="21"/>
  <c r="N749" i="21"/>
  <c r="I749" i="21"/>
  <c r="J749" i="21"/>
  <c r="N626" i="21"/>
  <c r="I626" i="21"/>
  <c r="J626" i="21"/>
  <c r="N660" i="21"/>
  <c r="I660" i="21"/>
  <c r="J660" i="21"/>
  <c r="N713" i="21"/>
  <c r="I713" i="21"/>
  <c r="J713" i="21"/>
  <c r="N521" i="21"/>
  <c r="I521" i="21"/>
  <c r="J521" i="21"/>
  <c r="Q817" i="21"/>
  <c r="Q984" i="21"/>
  <c r="N817" i="21"/>
  <c r="N961" i="21"/>
  <c r="N265" i="21"/>
  <c r="I265" i="21"/>
  <c r="J265" i="21"/>
  <c r="N490" i="21"/>
  <c r="I490" i="21"/>
  <c r="J490" i="21"/>
  <c r="J932" i="21"/>
  <c r="J153" i="21"/>
  <c r="N320" i="21"/>
  <c r="I320" i="21"/>
  <c r="J320" i="21"/>
  <c r="N592" i="21"/>
  <c r="I592" i="21"/>
  <c r="N298" i="21"/>
  <c r="I298" i="21"/>
  <c r="J298" i="21"/>
  <c r="N309" i="21"/>
  <c r="I309" i="21"/>
  <c r="J309" i="21"/>
  <c r="I300" i="14"/>
  <c r="J300" i="14" s="1"/>
  <c r="N235" i="17"/>
  <c r="I235" i="17"/>
  <c r="J235" i="17" s="1"/>
  <c r="N483" i="17"/>
  <c r="I483" i="17" s="1"/>
  <c r="J483" i="17" s="1"/>
  <c r="I440" i="17"/>
  <c r="J440" i="17" s="1"/>
  <c r="N57" i="17"/>
  <c r="I57" i="17"/>
  <c r="J57" i="17" s="1"/>
  <c r="J812" i="14"/>
  <c r="J154" i="15"/>
  <c r="N182" i="11"/>
  <c r="I182" i="11"/>
  <c r="J182" i="11"/>
  <c r="N319" i="15"/>
  <c r="I319" i="15" s="1"/>
  <c r="J319" i="15" s="1"/>
  <c r="N767" i="11"/>
  <c r="I767" i="11"/>
  <c r="J767" i="11"/>
  <c r="N885" i="11"/>
  <c r="I885" i="11"/>
  <c r="J885" i="11"/>
  <c r="N813" i="11"/>
  <c r="I813" i="11"/>
  <c r="J813" i="11"/>
  <c r="N947" i="21"/>
  <c r="I947" i="21"/>
  <c r="J947" i="21"/>
  <c r="N235" i="11"/>
  <c r="I235" i="11"/>
  <c r="J235" i="11"/>
  <c r="N514" i="11"/>
  <c r="I514" i="11"/>
  <c r="J514" i="11"/>
  <c r="N508" i="9"/>
  <c r="I508" i="9"/>
  <c r="J508" i="9"/>
  <c r="D106" i="9"/>
  <c r="D24" i="9"/>
  <c r="D19" i="9"/>
  <c r="D81" i="9"/>
  <c r="D58" i="9"/>
  <c r="D34" i="9"/>
  <c r="D78" i="9"/>
  <c r="D89" i="9"/>
  <c r="D80" i="9"/>
  <c r="D35" i="9"/>
  <c r="D23" i="9"/>
  <c r="D29" i="9"/>
  <c r="D18" i="9"/>
  <c r="D11" i="9"/>
  <c r="D42" i="9"/>
  <c r="D45" i="9"/>
  <c r="D98" i="9"/>
  <c r="D93" i="9"/>
  <c r="D40" i="9"/>
  <c r="D38" i="9"/>
  <c r="D86" i="9"/>
  <c r="D39" i="9"/>
  <c r="D76" i="9"/>
  <c r="D56" i="9"/>
  <c r="D41" i="9"/>
  <c r="D20" i="9"/>
  <c r="D14" i="9"/>
  <c r="D103" i="9"/>
  <c r="D73" i="9"/>
  <c r="D99" i="9"/>
  <c r="D97" i="9"/>
  <c r="D84" i="9"/>
  <c r="D36" i="9"/>
  <c r="D100" i="9"/>
  <c r="D33" i="9"/>
  <c r="D55" i="9"/>
  <c r="D62" i="9"/>
  <c r="D49" i="9"/>
  <c r="D43" i="9"/>
  <c r="D51" i="9"/>
  <c r="D64" i="9"/>
  <c r="D85" i="9"/>
  <c r="D67" i="9"/>
  <c r="D37" i="9"/>
  <c r="D82" i="9"/>
  <c r="D83" i="9"/>
  <c r="D79" i="9"/>
  <c r="D10" i="9"/>
  <c r="D94" i="9"/>
  <c r="D17" i="9"/>
  <c r="D22" i="9"/>
  <c r="D75" i="9"/>
  <c r="D104" i="9"/>
  <c r="D30" i="9"/>
  <c r="D91" i="9"/>
  <c r="D87" i="9"/>
  <c r="D28" i="9"/>
  <c r="D95" i="9"/>
  <c r="D92" i="9"/>
  <c r="D46" i="9"/>
  <c r="D47" i="9"/>
  <c r="D48" i="9"/>
  <c r="D60" i="9"/>
  <c r="D61" i="9"/>
  <c r="D69" i="9"/>
  <c r="D52" i="9"/>
  <c r="D102" i="9"/>
  <c r="D12" i="9"/>
  <c r="D31" i="9"/>
  <c r="D25" i="9"/>
  <c r="D77" i="9"/>
  <c r="D66" i="9"/>
  <c r="D9" i="9"/>
  <c r="D63" i="9"/>
  <c r="D54" i="9"/>
  <c r="N594" i="9"/>
  <c r="I594" i="9"/>
  <c r="J594" i="9"/>
  <c r="D71" i="9"/>
  <c r="D13" i="9"/>
  <c r="D50" i="9"/>
  <c r="D68" i="9"/>
  <c r="D57" i="9"/>
  <c r="D105" i="9"/>
  <c r="D8" i="9"/>
  <c r="D16" i="9"/>
  <c r="D15" i="9"/>
  <c r="N784" i="9"/>
  <c r="I784" i="9"/>
  <c r="J784" i="9"/>
  <c r="N631" i="9"/>
  <c r="I631" i="9"/>
  <c r="J631" i="9"/>
  <c r="N243" i="20"/>
  <c r="I243" i="20"/>
  <c r="J243" i="20"/>
  <c r="H656" i="20"/>
  <c r="N656" i="20"/>
  <c r="I656" i="20"/>
  <c r="H938" i="20"/>
  <c r="J938" i="20"/>
  <c r="H63" i="20"/>
  <c r="H916" i="20"/>
  <c r="J916" i="20"/>
  <c r="H701" i="20"/>
  <c r="J701" i="20"/>
  <c r="H818" i="20"/>
  <c r="J818" i="20"/>
  <c r="H330" i="20"/>
  <c r="H212" i="20"/>
  <c r="J212" i="20"/>
  <c r="H487" i="20"/>
  <c r="N487" i="20"/>
  <c r="I487" i="20"/>
  <c r="H241" i="20"/>
  <c r="J241" i="20"/>
  <c r="H407" i="20"/>
  <c r="J407" i="20"/>
  <c r="H105" i="20"/>
  <c r="N105" i="20"/>
  <c r="I105" i="20"/>
  <c r="J105" i="20"/>
  <c r="H668" i="20"/>
  <c r="J668" i="20"/>
  <c r="H560" i="20"/>
  <c r="N560" i="20"/>
  <c r="I560" i="20"/>
  <c r="J560" i="20"/>
  <c r="H53" i="20"/>
  <c r="J53" i="20"/>
  <c r="H166" i="20"/>
  <c r="H449" i="20"/>
  <c r="H391" i="20"/>
  <c r="J391" i="20"/>
  <c r="H778" i="20"/>
  <c r="J778" i="20"/>
  <c r="H293" i="20"/>
  <c r="H359" i="20"/>
  <c r="J359" i="20"/>
  <c r="H272" i="20"/>
  <c r="J272" i="20"/>
  <c r="H882" i="20"/>
  <c r="N882" i="20"/>
  <c r="I882" i="20"/>
  <c r="J882" i="20"/>
  <c r="H669" i="20"/>
  <c r="J669" i="20"/>
  <c r="H583" i="20"/>
  <c r="J583" i="20"/>
  <c r="H541" i="20"/>
  <c r="H85" i="20"/>
  <c r="J85" i="20"/>
  <c r="H438" i="20"/>
  <c r="N438" i="20"/>
  <c r="I438" i="20"/>
  <c r="H911" i="20"/>
  <c r="J911" i="20"/>
  <c r="H844" i="20"/>
  <c r="H222" i="20"/>
  <c r="N222" i="20"/>
  <c r="H99" i="20"/>
  <c r="J99" i="20"/>
  <c r="H824" i="20"/>
  <c r="J824" i="20"/>
  <c r="H685" i="20"/>
  <c r="J685" i="20"/>
  <c r="H919" i="20"/>
  <c r="J919" i="20"/>
  <c r="H208" i="20"/>
  <c r="J208" i="20"/>
  <c r="H154" i="20"/>
  <c r="N154" i="20"/>
  <c r="H163" i="20"/>
  <c r="J163" i="20"/>
  <c r="H215" i="20"/>
  <c r="H184" i="20"/>
  <c r="J184" i="20"/>
  <c r="H439" i="20"/>
  <c r="J439" i="20"/>
  <c r="H325" i="20"/>
  <c r="H898" i="20"/>
  <c r="N898" i="20"/>
  <c r="I898" i="20"/>
  <c r="H696" i="20"/>
  <c r="J696" i="20"/>
  <c r="H525" i="20"/>
  <c r="J525" i="20"/>
  <c r="H144" i="20"/>
  <c r="J144" i="20"/>
  <c r="H504" i="20"/>
  <c r="H517" i="20"/>
  <c r="J517" i="20"/>
  <c r="H552" i="20"/>
  <c r="H864" i="20"/>
  <c r="N864" i="20"/>
  <c r="I864" i="20"/>
  <c r="H843" i="20"/>
  <c r="N843" i="20"/>
  <c r="I843" i="20"/>
  <c r="H266" i="20"/>
  <c r="J266" i="20"/>
  <c r="H177" i="20"/>
  <c r="N177" i="20"/>
  <c r="I177" i="20"/>
  <c r="H400" i="20"/>
  <c r="J400" i="20"/>
  <c r="H393" i="20"/>
  <c r="N393" i="20"/>
  <c r="I393" i="20"/>
  <c r="H522" i="20"/>
  <c r="J522" i="20"/>
  <c r="H582" i="20"/>
  <c r="J582" i="20"/>
  <c r="H646" i="20"/>
  <c r="H676" i="20"/>
  <c r="J676" i="20"/>
  <c r="H745" i="20"/>
  <c r="H220" i="20"/>
  <c r="J220" i="20"/>
  <c r="H457" i="20"/>
  <c r="N457" i="20"/>
  <c r="I457" i="20"/>
  <c r="J457" i="20"/>
  <c r="H937" i="20"/>
  <c r="J937" i="20"/>
  <c r="H787" i="20"/>
  <c r="N787" i="20"/>
  <c r="H480" i="20"/>
  <c r="N480" i="20"/>
  <c r="I480" i="20"/>
  <c r="H751" i="20"/>
  <c r="N751" i="20"/>
  <c r="I751" i="20"/>
  <c r="H374" i="20"/>
  <c r="H814" i="20"/>
  <c r="J814" i="20"/>
  <c r="H34" i="20"/>
  <c r="N34" i="20"/>
  <c r="H561" i="20"/>
  <c r="N561" i="20"/>
  <c r="I561" i="20"/>
  <c r="J561" i="20"/>
  <c r="H727" i="20"/>
  <c r="J727" i="20"/>
  <c r="H647" i="20"/>
  <c r="N647" i="20"/>
  <c r="I647" i="20"/>
  <c r="J647" i="20"/>
  <c r="H831" i="20"/>
  <c r="J831" i="20"/>
  <c r="H238" i="20"/>
  <c r="N238" i="20"/>
  <c r="I238" i="20"/>
  <c r="H559" i="20"/>
  <c r="H91" i="20"/>
  <c r="Q91" i="20"/>
  <c r="H49" i="20"/>
  <c r="N49" i="20"/>
  <c r="I49" i="20"/>
  <c r="J49" i="20"/>
  <c r="H665" i="20"/>
  <c r="J665" i="20"/>
  <c r="H790" i="20"/>
  <c r="J790" i="20"/>
  <c r="H748" i="20"/>
  <c r="N748" i="20"/>
  <c r="I748" i="20"/>
  <c r="J748" i="20"/>
  <c r="H521" i="20"/>
  <c r="N521" i="20"/>
  <c r="I521" i="20"/>
  <c r="J521" i="20"/>
  <c r="H776" i="20"/>
  <c r="J776" i="20"/>
  <c r="H332" i="20"/>
  <c r="Q332" i="20"/>
  <c r="H453" i="20"/>
  <c r="J453" i="20"/>
  <c r="H872" i="20"/>
  <c r="H602" i="20"/>
  <c r="N602" i="20"/>
  <c r="I602" i="20"/>
  <c r="J602" i="20"/>
  <c r="H295" i="20"/>
  <c r="N295" i="20"/>
  <c r="H67" i="20"/>
  <c r="J67" i="20"/>
  <c r="H134" i="20"/>
  <c r="J134" i="20"/>
  <c r="H472" i="20"/>
  <c r="J472" i="20"/>
  <c r="H493" i="20"/>
  <c r="N493" i="20"/>
  <c r="I493" i="20"/>
  <c r="J493" i="20"/>
  <c r="H7" i="20"/>
  <c r="J7" i="20"/>
  <c r="H221" i="20"/>
  <c r="H129" i="20"/>
  <c r="N129" i="20"/>
  <c r="I129" i="20"/>
  <c r="J129" i="20"/>
  <c r="H39" i="20"/>
  <c r="H932" i="20"/>
  <c r="J932" i="20"/>
  <c r="H803" i="20"/>
  <c r="H738" i="20"/>
  <c r="N738" i="20"/>
  <c r="I738" i="20"/>
  <c r="J738" i="20"/>
  <c r="H874" i="20"/>
  <c r="J874" i="20"/>
  <c r="H40" i="20"/>
  <c r="N40" i="20"/>
  <c r="I40" i="20"/>
  <c r="J40" i="20"/>
  <c r="H448" i="20"/>
  <c r="J448" i="20"/>
  <c r="H340" i="20"/>
  <c r="J340" i="20"/>
  <c r="H563" i="20"/>
  <c r="J563" i="20"/>
  <c r="H927" i="20"/>
  <c r="J927" i="20"/>
  <c r="H735" i="20"/>
  <c r="J735" i="20"/>
  <c r="H536" i="20"/>
  <c r="N536" i="20"/>
  <c r="H611" i="20"/>
  <c r="J611" i="20"/>
  <c r="H689" i="20"/>
  <c r="J689" i="20"/>
  <c r="N689" i="20"/>
  <c r="I689" i="20"/>
  <c r="H867" i="20"/>
  <c r="N867" i="20"/>
  <c r="I867" i="20"/>
  <c r="H827" i="20"/>
  <c r="J827" i="20"/>
  <c r="H310" i="20"/>
  <c r="N310" i="20"/>
  <c r="H743" i="20"/>
  <c r="J743" i="20"/>
  <c r="H782" i="20"/>
  <c r="N782" i="20"/>
  <c r="I782" i="20"/>
  <c r="J782" i="20"/>
  <c r="H205" i="20"/>
  <c r="N205" i="20"/>
  <c r="I205" i="20"/>
  <c r="H406" i="20"/>
  <c r="H568" i="20"/>
  <c r="N568" i="20"/>
  <c r="H523" i="20"/>
  <c r="J523" i="20"/>
  <c r="H358" i="20"/>
  <c r="J358" i="20"/>
  <c r="H705" i="20"/>
  <c r="N705" i="20"/>
  <c r="I705" i="20"/>
  <c r="H511" i="20"/>
  <c r="J511" i="20"/>
  <c r="H211" i="20"/>
  <c r="H20" i="20"/>
  <c r="H489" i="20"/>
  <c r="H718" i="20"/>
  <c r="J718" i="20"/>
  <c r="H597" i="20"/>
  <c r="J597" i="20"/>
  <c r="H60" i="20"/>
  <c r="J60" i="20"/>
  <c r="H412" i="20"/>
  <c r="J412" i="20"/>
  <c r="H513" i="20"/>
  <c r="N513" i="20"/>
  <c r="I513" i="20"/>
  <c r="J513" i="20"/>
  <c r="H194" i="20"/>
  <c r="H475" i="20"/>
  <c r="N475" i="20"/>
  <c r="I475" i="20"/>
  <c r="J475" i="20"/>
  <c r="H354" i="20"/>
  <c r="J354" i="20"/>
  <c r="H833" i="20"/>
  <c r="N833" i="20"/>
  <c r="H77" i="20"/>
  <c r="J77" i="20"/>
  <c r="H652" i="20"/>
  <c r="J652" i="20"/>
  <c r="H36" i="20"/>
  <c r="J36" i="20"/>
  <c r="H518" i="20"/>
  <c r="H879" i="20"/>
  <c r="J879" i="20"/>
  <c r="H97" i="20"/>
  <c r="H460" i="20"/>
  <c r="J460" i="20"/>
  <c r="H878" i="20"/>
  <c r="J878" i="20"/>
  <c r="H851" i="20"/>
  <c r="N851" i="20"/>
  <c r="I851" i="20"/>
  <c r="J851" i="20"/>
  <c r="H361" i="20"/>
  <c r="H675" i="20"/>
  <c r="J675" i="20"/>
  <c r="H149" i="20"/>
  <c r="J149" i="20"/>
  <c r="H571" i="20"/>
  <c r="N571" i="20"/>
  <c r="I571" i="20"/>
  <c r="H231" i="20"/>
  <c r="J231" i="20"/>
  <c r="H707" i="20"/>
  <c r="H111" i="20"/>
  <c r="H951" i="20"/>
  <c r="H384" i="20"/>
  <c r="J384" i="20"/>
  <c r="H265" i="20"/>
  <c r="N265" i="20"/>
  <c r="I265" i="20"/>
  <c r="J265" i="20"/>
  <c r="H198" i="20"/>
  <c r="J198" i="20"/>
  <c r="H791" i="20"/>
  <c r="J791" i="20"/>
  <c r="H334" i="20"/>
  <c r="J334" i="20"/>
  <c r="H79" i="20"/>
  <c r="J79" i="20"/>
  <c r="H558" i="20"/>
  <c r="J558" i="20"/>
  <c r="H729" i="20"/>
  <c r="H505" i="20"/>
  <c r="N505" i="20"/>
  <c r="I505" i="20"/>
  <c r="H593" i="20"/>
  <c r="J593" i="20"/>
  <c r="H542" i="20"/>
  <c r="J542" i="20"/>
  <c r="H855" i="20"/>
  <c r="N855" i="20"/>
  <c r="I855" i="20"/>
  <c r="J855" i="20"/>
  <c r="H437" i="20"/>
  <c r="J437" i="20"/>
  <c r="H562" i="20"/>
  <c r="H19" i="20"/>
  <c r="J19" i="20"/>
  <c r="H252" i="20"/>
  <c r="J252" i="20"/>
  <c r="H338" i="20"/>
  <c r="N338" i="20"/>
  <c r="I338" i="20"/>
  <c r="J338" i="20"/>
  <c r="H777" i="20"/>
  <c r="J777" i="20"/>
  <c r="H759" i="20"/>
  <c r="H476" i="20"/>
  <c r="N476" i="20"/>
  <c r="H42" i="20"/>
  <c r="H302" i="20"/>
  <c r="H357" i="20"/>
  <c r="J357" i="20"/>
  <c r="H436" i="20"/>
  <c r="J436" i="20"/>
  <c r="H269" i="20"/>
  <c r="J269" i="20"/>
  <c r="N644" i="20"/>
  <c r="I644" i="20"/>
  <c r="N288" i="20"/>
  <c r="N311" i="20"/>
  <c r="I311" i="20"/>
  <c r="N948" i="20"/>
  <c r="I948" i="20"/>
  <c r="J948" i="20"/>
  <c r="N44" i="20"/>
  <c r="N875" i="20"/>
  <c r="I875" i="20"/>
  <c r="N413" i="20"/>
  <c r="I413" i="20"/>
  <c r="J413" i="20"/>
  <c r="N512" i="20"/>
  <c r="I512" i="20"/>
  <c r="J512" i="20"/>
  <c r="J24" i="17"/>
  <c r="N225" i="17"/>
  <c r="I225" i="17"/>
  <c r="J225" i="17" s="1"/>
  <c r="J243" i="17"/>
  <c r="N891" i="15"/>
  <c r="I891" i="15" s="1"/>
  <c r="J891" i="15" s="1"/>
  <c r="J367" i="15"/>
  <c r="N214" i="15"/>
  <c r="I214" i="15"/>
  <c r="J214" i="15"/>
  <c r="N442" i="15"/>
  <c r="I442" i="15"/>
  <c r="J442" i="15" s="1"/>
  <c r="N535" i="15"/>
  <c r="I535" i="15"/>
  <c r="J535" i="15" s="1"/>
  <c r="N348" i="15"/>
  <c r="I348" i="15"/>
  <c r="J348" i="15" s="1"/>
  <c r="N782" i="15"/>
  <c r="I782" i="15" s="1"/>
  <c r="J782" i="15" s="1"/>
  <c r="N449" i="15"/>
  <c r="I449" i="15"/>
  <c r="J449" i="15" s="1"/>
  <c r="N492" i="15"/>
  <c r="I492" i="15"/>
  <c r="J492" i="15" s="1"/>
  <c r="N754" i="15"/>
  <c r="I754" i="15" s="1"/>
  <c r="N793" i="15"/>
  <c r="N1003" i="15" s="1"/>
  <c r="I793" i="15"/>
  <c r="J793" i="15"/>
  <c r="J425" i="15"/>
  <c r="N677" i="15"/>
  <c r="I677" i="15" s="1"/>
  <c r="J677" i="15" s="1"/>
  <c r="N43" i="15"/>
  <c r="I43" i="15"/>
  <c r="J43" i="15" s="1"/>
  <c r="N210" i="14"/>
  <c r="I210" i="14" s="1"/>
  <c r="J210" i="14" s="1"/>
  <c r="N249" i="14"/>
  <c r="I249" i="14"/>
  <c r="J249" i="14" s="1"/>
  <c r="N572" i="14"/>
  <c r="I572" i="14" s="1"/>
  <c r="J572" i="14"/>
  <c r="I711" i="14"/>
  <c r="I898" i="14"/>
  <c r="J898" i="14"/>
  <c r="N627" i="14"/>
  <c r="I627" i="14"/>
  <c r="J627" i="14"/>
  <c r="I849" i="14"/>
  <c r="J849" i="14" s="1"/>
  <c r="N860" i="14"/>
  <c r="I860" i="14"/>
  <c r="J860" i="14"/>
  <c r="N580" i="14"/>
  <c r="I580" i="14" s="1"/>
  <c r="J580" i="14"/>
  <c r="J942" i="11"/>
  <c r="J548" i="11"/>
  <c r="J262" i="21"/>
  <c r="N302" i="11"/>
  <c r="N680" i="11"/>
  <c r="I680" i="11"/>
  <c r="N949" i="11"/>
  <c r="I949" i="11"/>
  <c r="J949" i="11"/>
  <c r="N712" i="11"/>
  <c r="I712" i="11"/>
  <c r="J712" i="11"/>
  <c r="N687" i="11"/>
  <c r="I687" i="11"/>
  <c r="J687" i="11"/>
  <c r="N736" i="11"/>
  <c r="I736" i="11"/>
  <c r="J736" i="11"/>
  <c r="N413" i="11"/>
  <c r="I413" i="11"/>
  <c r="J413" i="11"/>
  <c r="N87" i="11"/>
  <c r="Q87" i="11"/>
  <c r="N215" i="11"/>
  <c r="I215" i="11"/>
  <c r="J215" i="11"/>
  <c r="N325" i="11"/>
  <c r="I325" i="11"/>
  <c r="J325" i="11"/>
  <c r="N771" i="11"/>
  <c r="I771" i="11"/>
  <c r="J771" i="11"/>
  <c r="N728" i="11"/>
  <c r="I728" i="11"/>
  <c r="J728" i="11"/>
  <c r="N488" i="11"/>
  <c r="I488" i="11"/>
  <c r="J488" i="11"/>
  <c r="N782" i="11"/>
  <c r="I782" i="11"/>
  <c r="J782" i="11"/>
  <c r="I884" i="11"/>
  <c r="J884" i="11"/>
  <c r="N191" i="11"/>
  <c r="I191" i="11"/>
  <c r="J191" i="11"/>
  <c r="N729" i="11"/>
  <c r="I729" i="11"/>
  <c r="J729" i="11"/>
  <c r="N503" i="11"/>
  <c r="I503" i="11"/>
  <c r="J503" i="11"/>
  <c r="N859" i="11"/>
  <c r="I859" i="11"/>
  <c r="J859" i="11"/>
  <c r="N476" i="11"/>
  <c r="I476" i="11"/>
  <c r="J476" i="11"/>
  <c r="N348" i="11"/>
  <c r="I348" i="11"/>
  <c r="J348" i="11"/>
  <c r="N442" i="11"/>
  <c r="I442" i="11"/>
  <c r="J442" i="11"/>
  <c r="J108" i="11"/>
  <c r="N550" i="11"/>
  <c r="I550" i="11"/>
  <c r="J550" i="11"/>
  <c r="N841" i="11"/>
  <c r="I841" i="11"/>
  <c r="J841" i="11"/>
  <c r="N431" i="11"/>
  <c r="N239" i="11"/>
  <c r="I239" i="11"/>
  <c r="J239" i="11"/>
  <c r="N466" i="11"/>
  <c r="I466" i="11"/>
  <c r="J466" i="11"/>
  <c r="N654" i="11"/>
  <c r="I654" i="11"/>
  <c r="J654" i="11"/>
  <c r="I296" i="20"/>
  <c r="J296" i="20"/>
  <c r="N679" i="21"/>
  <c r="I679" i="21"/>
  <c r="J679" i="21"/>
  <c r="N338" i="21"/>
  <c r="I338" i="21"/>
  <c r="J338" i="21"/>
  <c r="N635" i="21"/>
  <c r="I635" i="21"/>
  <c r="J635" i="21"/>
  <c r="J93" i="21"/>
  <c r="J766" i="20"/>
  <c r="N515" i="21"/>
  <c r="I515" i="21"/>
  <c r="J515" i="21"/>
  <c r="N642" i="21"/>
  <c r="I642" i="21"/>
  <c r="J642" i="21"/>
  <c r="N616" i="21"/>
  <c r="I616" i="21"/>
  <c r="J616" i="21"/>
  <c r="N948" i="21"/>
  <c r="I948" i="21"/>
  <c r="J948" i="21"/>
  <c r="N132" i="20"/>
  <c r="I132" i="20"/>
  <c r="J132" i="20"/>
  <c r="N172" i="21"/>
  <c r="N299" i="21"/>
  <c r="N244" i="21"/>
  <c r="I244" i="21"/>
  <c r="N630" i="21"/>
  <c r="I630" i="21"/>
  <c r="J630" i="21"/>
  <c r="N23" i="21"/>
  <c r="I23" i="21"/>
  <c r="J23" i="21"/>
  <c r="N225" i="21"/>
  <c r="I225" i="21"/>
  <c r="J225" i="21"/>
  <c r="N661" i="21"/>
  <c r="I661" i="21"/>
  <c r="J661" i="21"/>
  <c r="N446" i="21"/>
  <c r="I446" i="21"/>
  <c r="J446" i="21"/>
  <c r="N318" i="21"/>
  <c r="Q332" i="21"/>
  <c r="Q1027" i="21"/>
  <c r="N332" i="21"/>
  <c r="I17" i="21"/>
  <c r="J17" i="21"/>
  <c r="N705" i="21"/>
  <c r="I705" i="21"/>
  <c r="J705" i="21"/>
  <c r="N508" i="21"/>
  <c r="I508" i="21"/>
  <c r="J508" i="21"/>
  <c r="N44" i="21"/>
  <c r="I44" i="21"/>
  <c r="J44" i="21"/>
  <c r="N687" i="21"/>
  <c r="I687" i="21"/>
  <c r="J687" i="21"/>
  <c r="N342" i="21"/>
  <c r="I342" i="21"/>
  <c r="J342" i="21"/>
  <c r="N349" i="17"/>
  <c r="N172" i="14"/>
  <c r="I806" i="17"/>
  <c r="J806" i="17" s="1"/>
  <c r="N627" i="17"/>
  <c r="I627" i="17"/>
  <c r="J627" i="17" s="1"/>
  <c r="J433" i="21"/>
  <c r="J712" i="21"/>
  <c r="N846" i="11"/>
  <c r="I846" i="11"/>
  <c r="J846" i="11"/>
  <c r="N709" i="21"/>
  <c r="I709" i="21"/>
  <c r="J709" i="21"/>
  <c r="J853" i="21"/>
  <c r="J658" i="15"/>
  <c r="J687" i="20"/>
  <c r="N940" i="14"/>
  <c r="I940" i="14"/>
  <c r="J940" i="14" s="1"/>
  <c r="J481" i="14"/>
  <c r="N797" i="14"/>
  <c r="I797" i="14" s="1"/>
  <c r="J797" i="14" s="1"/>
  <c r="N571" i="14"/>
  <c r="I571" i="14"/>
  <c r="J571" i="14"/>
  <c r="J50" i="15"/>
  <c r="J753" i="15"/>
  <c r="N483" i="15"/>
  <c r="I483" i="15" s="1"/>
  <c r="J483" i="15" s="1"/>
  <c r="N714" i="15"/>
  <c r="I714" i="15" s="1"/>
  <c r="N540" i="15"/>
  <c r="I540" i="15"/>
  <c r="J540" i="15" s="1"/>
  <c r="N65" i="9"/>
  <c r="I65" i="9"/>
  <c r="J782" i="9"/>
  <c r="N662" i="9"/>
  <c r="I662" i="9"/>
  <c r="J662" i="9"/>
  <c r="H180" i="15"/>
  <c r="N180" i="15"/>
  <c r="H748" i="15"/>
  <c r="N748" i="15"/>
  <c r="I748" i="15" s="1"/>
  <c r="H234" i="15"/>
  <c r="J234" i="15"/>
  <c r="H189" i="14"/>
  <c r="J189" i="14" s="1"/>
  <c r="J244" i="21"/>
  <c r="J693" i="21"/>
  <c r="J367" i="11"/>
  <c r="N717" i="9"/>
  <c r="I717" i="9"/>
  <c r="J717" i="9"/>
  <c r="N175" i="11"/>
  <c r="N973" i="11"/>
  <c r="I175" i="11"/>
  <c r="J175" i="11"/>
  <c r="N183" i="17"/>
  <c r="I183" i="17"/>
  <c r="J183" i="17" s="1"/>
  <c r="N88" i="20"/>
  <c r="I88" i="20"/>
  <c r="N117" i="20"/>
  <c r="I240" i="20"/>
  <c r="J240" i="20"/>
  <c r="I348" i="20"/>
  <c r="J348" i="20"/>
  <c r="I17" i="19"/>
  <c r="J799" i="11"/>
  <c r="J271" i="21"/>
  <c r="J919" i="21"/>
  <c r="J471" i="21"/>
  <c r="J303" i="21"/>
  <c r="J335" i="21"/>
  <c r="J159" i="21"/>
  <c r="J79" i="21"/>
  <c r="J135" i="21"/>
  <c r="J223" i="21"/>
  <c r="J911" i="21"/>
  <c r="J639" i="14"/>
  <c r="J471" i="14"/>
  <c r="J575" i="11"/>
  <c r="J303" i="11"/>
  <c r="J671" i="11"/>
  <c r="J527" i="11"/>
  <c r="J887" i="11"/>
  <c r="J599" i="21"/>
  <c r="J319" i="21"/>
  <c r="J119" i="21"/>
  <c r="J879" i="21"/>
  <c r="J439" i="21"/>
  <c r="J247" i="14"/>
  <c r="J271" i="14"/>
  <c r="J727" i="11"/>
  <c r="J927" i="11"/>
  <c r="J495" i="21"/>
  <c r="J743" i="21"/>
  <c r="J247" i="21"/>
  <c r="J567" i="21"/>
  <c r="J839" i="21"/>
  <c r="J15" i="21"/>
  <c r="J943" i="21"/>
  <c r="J103" i="14"/>
  <c r="J791" i="11"/>
  <c r="J919" i="11"/>
  <c r="J255" i="21"/>
  <c r="J895" i="21"/>
  <c r="J231" i="21"/>
  <c r="J671" i="21"/>
  <c r="J199" i="21"/>
  <c r="J479" i="11"/>
  <c r="J935" i="11"/>
  <c r="J279" i="11"/>
  <c r="J831" i="11"/>
  <c r="J487" i="21"/>
  <c r="J415" i="21"/>
  <c r="J799" i="21"/>
  <c r="J71" i="21"/>
  <c r="J279" i="21"/>
  <c r="J63" i="21"/>
  <c r="J871" i="21"/>
  <c r="J455" i="21"/>
  <c r="J343" i="21"/>
  <c r="J279" i="14"/>
  <c r="J439" i="11"/>
  <c r="J455" i="11"/>
  <c r="J287" i="11"/>
  <c r="J383" i="11"/>
  <c r="J167" i="11"/>
  <c r="J167" i="21"/>
  <c r="J575" i="21"/>
  <c r="J831" i="21"/>
  <c r="J639" i="11"/>
  <c r="J407" i="11"/>
  <c r="J591" i="11"/>
  <c r="J775" i="11"/>
  <c r="J567" i="11"/>
  <c r="J887" i="21"/>
  <c r="J863" i="21"/>
  <c r="J207" i="21"/>
  <c r="J639" i="21"/>
  <c r="J503" i="21"/>
  <c r="J847" i="21"/>
  <c r="J623" i="21"/>
  <c r="J143" i="21"/>
  <c r="J727" i="21"/>
  <c r="J823" i="21"/>
  <c r="J511" i="21"/>
  <c r="J935" i="21"/>
  <c r="J303" i="14"/>
  <c r="J135" i="14"/>
  <c r="J15" i="15"/>
  <c r="J463" i="15"/>
  <c r="J471" i="15"/>
  <c r="J415" i="11"/>
  <c r="J535" i="21"/>
  <c r="J335" i="17"/>
  <c r="J607" i="21"/>
  <c r="J775" i="15"/>
  <c r="J263" i="15"/>
  <c r="J159" i="15"/>
  <c r="J847" i="11"/>
  <c r="J927" i="21"/>
  <c r="J423" i="21"/>
  <c r="J159" i="11"/>
  <c r="J103" i="15"/>
  <c r="J143" i="15"/>
  <c r="J127" i="21"/>
  <c r="J791" i="21"/>
  <c r="J119" i="9"/>
  <c r="J343" i="9"/>
  <c r="J575" i="17"/>
  <c r="J607" i="14"/>
  <c r="J255" i="14"/>
  <c r="J511" i="14"/>
  <c r="J55" i="21"/>
  <c r="J591" i="15"/>
  <c r="J943" i="11"/>
  <c r="J263" i="11"/>
  <c r="J911" i="11"/>
  <c r="J79" i="9"/>
  <c r="J583" i="9"/>
  <c r="J127" i="17"/>
  <c r="J343" i="14"/>
  <c r="J439" i="14"/>
  <c r="J791" i="14"/>
  <c r="J415" i="15"/>
  <c r="J583" i="21"/>
  <c r="J479" i="21"/>
  <c r="J759" i="21"/>
  <c r="J55" i="17"/>
  <c r="J687" i="9"/>
  <c r="J591" i="14"/>
  <c r="J527" i="21"/>
  <c r="J135" i="15"/>
  <c r="J919" i="15"/>
  <c r="J207" i="9"/>
  <c r="J494" i="21"/>
  <c r="J531" i="21"/>
  <c r="J848" i="21"/>
  <c r="J695" i="11"/>
  <c r="J733" i="21"/>
  <c r="J672" i="21"/>
  <c r="J769" i="21"/>
  <c r="N694" i="17"/>
  <c r="I694" i="17"/>
  <c r="J694" i="17" s="1"/>
  <c r="J508" i="14"/>
  <c r="J693" i="15"/>
  <c r="N783" i="21"/>
  <c r="J696" i="11"/>
  <c r="N138" i="11"/>
  <c r="I138" i="11"/>
  <c r="J138" i="11"/>
  <c r="N409" i="11"/>
  <c r="I409" i="11"/>
  <c r="J409" i="11"/>
  <c r="N389" i="11"/>
  <c r="I389" i="11"/>
  <c r="J389" i="11"/>
  <c r="N393" i="11"/>
  <c r="I393" i="11"/>
  <c r="J393" i="11"/>
  <c r="N401" i="20"/>
  <c r="I401" i="20"/>
  <c r="J401" i="20"/>
  <c r="J391" i="21"/>
  <c r="J387" i="15"/>
  <c r="N401" i="17"/>
  <c r="I401" i="17" s="1"/>
  <c r="N409" i="17"/>
  <c r="I409" i="17" s="1"/>
  <c r="J409" i="17" s="1"/>
  <c r="Q787" i="17"/>
  <c r="N401" i="21"/>
  <c r="I401" i="21"/>
  <c r="N295" i="17"/>
  <c r="N389" i="15"/>
  <c r="N401" i="11"/>
  <c r="I401" i="11"/>
  <c r="J401" i="11"/>
  <c r="Q87" i="17"/>
  <c r="Q1042" i="17"/>
  <c r="J670" i="21"/>
  <c r="J387" i="11"/>
  <c r="N389" i="17"/>
  <c r="I389" i="17"/>
  <c r="N395" i="17"/>
  <c r="I395" i="17"/>
  <c r="J395" i="17" s="1"/>
  <c r="J402" i="17"/>
  <c r="N389" i="21"/>
  <c r="I389" i="21"/>
  <c r="J389" i="21"/>
  <c r="N395" i="21"/>
  <c r="I395" i="21"/>
  <c r="J395" i="21"/>
  <c r="N399" i="21"/>
  <c r="I399" i="21"/>
  <c r="J399" i="21"/>
  <c r="N406" i="21"/>
  <c r="I406" i="21"/>
  <c r="J406" i="21"/>
  <c r="N686" i="21"/>
  <c r="I686" i="21"/>
  <c r="J686" i="21"/>
  <c r="N395" i="11"/>
  <c r="I395" i="11"/>
  <c r="J395" i="11"/>
  <c r="N399" i="11"/>
  <c r="I399" i="11"/>
  <c r="J399" i="11"/>
  <c r="N406" i="11"/>
  <c r="I406" i="11"/>
  <c r="J406" i="11"/>
  <c r="N409" i="15"/>
  <c r="I409" i="15" s="1"/>
  <c r="J409" i="15" s="1"/>
  <c r="J397" i="21"/>
  <c r="N399" i="20"/>
  <c r="I399" i="20"/>
  <c r="N686" i="20"/>
  <c r="I686" i="20"/>
  <c r="J409" i="21"/>
  <c r="J389" i="14"/>
  <c r="N759" i="11"/>
  <c r="Q1027" i="20"/>
  <c r="J662" i="21"/>
  <c r="T787" i="21"/>
  <c r="T1036" i="21"/>
  <c r="Q989" i="21"/>
  <c r="N929" i="21"/>
  <c r="N187" i="21"/>
  <c r="I187" i="21"/>
  <c r="J187" i="21"/>
  <c r="Q187" i="21"/>
  <c r="N903" i="21"/>
  <c r="I903" i="21"/>
  <c r="J903" i="21"/>
  <c r="N906" i="17"/>
  <c r="I906" i="17"/>
  <c r="J906" i="17"/>
  <c r="J390" i="21"/>
  <c r="J19" i="9"/>
  <c r="J914" i="11"/>
  <c r="J513" i="21"/>
  <c r="Q710" i="11"/>
  <c r="Q988" i="11"/>
  <c r="N615" i="17"/>
  <c r="I615" i="17" s="1"/>
  <c r="J615" i="17" s="1"/>
  <c r="Q510" i="11"/>
  <c r="Q1006" i="11"/>
  <c r="N91" i="11"/>
  <c r="N1019" i="11"/>
  <c r="N1041" i="11"/>
  <c r="N113" i="21"/>
  <c r="N602" i="21"/>
  <c r="I602" i="21"/>
  <c r="J602" i="21"/>
  <c r="Q137" i="11"/>
  <c r="Q990" i="11"/>
  <c r="N98" i="14"/>
  <c r="I98" i="14" s="1"/>
  <c r="J98" i="14" s="1"/>
  <c r="Q514" i="21"/>
  <c r="Q1032" i="21"/>
  <c r="N514" i="21"/>
  <c r="I514" i="21"/>
  <c r="J514" i="21"/>
  <c r="N91" i="21"/>
  <c r="N1019" i="21"/>
  <c r="J377" i="21"/>
  <c r="J377" i="11"/>
  <c r="J843" i="21"/>
  <c r="J22" i="21"/>
  <c r="N1028" i="21"/>
  <c r="J481" i="21"/>
  <c r="J519" i="21"/>
  <c r="J197" i="21"/>
  <c r="J835" i="15"/>
  <c r="N704" i="21"/>
  <c r="I704" i="21"/>
  <c r="J704" i="21"/>
  <c r="Q137" i="14"/>
  <c r="Q990" i="14" s="1"/>
  <c r="N137" i="21"/>
  <c r="N332" i="11"/>
  <c r="I332" i="11"/>
  <c r="J332" i="11"/>
  <c r="J689" i="21"/>
  <c r="J484" i="21"/>
  <c r="Q951" i="21"/>
  <c r="Q1000" i="21"/>
  <c r="N486" i="17"/>
  <c r="I486" i="17" s="1"/>
  <c r="J486" i="17" s="1"/>
  <c r="N295" i="15"/>
  <c r="Q295" i="15"/>
  <c r="Q1045" i="15"/>
  <c r="N929" i="11"/>
  <c r="J273" i="21"/>
  <c r="N568" i="15"/>
  <c r="I568" i="15"/>
  <c r="J568" i="15" s="1"/>
  <c r="N121" i="21"/>
  <c r="I121" i="21"/>
  <c r="J121" i="21"/>
  <c r="N295" i="9"/>
  <c r="Q295" i="9"/>
  <c r="I295" i="9"/>
  <c r="J295" i="9"/>
  <c r="Q1045" i="9"/>
  <c r="J390" i="17"/>
  <c r="N923" i="21"/>
  <c r="N975" i="21"/>
  <c r="N877" i="21"/>
  <c r="N1002" i="21"/>
  <c r="I877" i="21"/>
  <c r="J877" i="21"/>
  <c r="N654" i="21"/>
  <c r="I654" i="21"/>
  <c r="J654" i="21"/>
  <c r="J373" i="21"/>
  <c r="N249" i="11"/>
  <c r="I249" i="11"/>
  <c r="J249" i="11"/>
  <c r="J634" i="21"/>
  <c r="N752" i="11"/>
  <c r="I752" i="11"/>
  <c r="J752" i="11"/>
  <c r="N951" i="17"/>
  <c r="Q951" i="17"/>
  <c r="I951" i="17" s="1"/>
  <c r="J951" i="17" s="1"/>
  <c r="N366" i="21"/>
  <c r="I366" i="21"/>
  <c r="J366" i="21"/>
  <c r="N366" i="17"/>
  <c r="I366" i="17"/>
  <c r="N364" i="17"/>
  <c r="I364" i="17"/>
  <c r="J362" i="21"/>
  <c r="N364" i="21"/>
  <c r="I364" i="21"/>
  <c r="J364" i="21"/>
  <c r="J362" i="14"/>
  <c r="J362" i="9"/>
  <c r="J362" i="11"/>
  <c r="N364" i="15"/>
  <c r="I364" i="15" s="1"/>
  <c r="J364" i="15" s="1"/>
  <c r="J709" i="11"/>
  <c r="J592" i="21"/>
  <c r="N253" i="11"/>
  <c r="I253" i="11"/>
  <c r="J253" i="11"/>
  <c r="N1028" i="11"/>
  <c r="N94" i="11"/>
  <c r="I94" i="11"/>
  <c r="J94" i="11"/>
  <c r="N225" i="11"/>
  <c r="I225" i="11"/>
  <c r="J225" i="11"/>
  <c r="Q187" i="11"/>
  <c r="Q1043" i="11"/>
  <c r="N187" i="11"/>
  <c r="Q704" i="11"/>
  <c r="Q996" i="11"/>
  <c r="N295" i="11"/>
  <c r="Q295" i="11"/>
  <c r="Q1045" i="11"/>
  <c r="I923" i="11"/>
  <c r="J923" i="11"/>
  <c r="Q965" i="11"/>
  <c r="J745" i="21"/>
  <c r="Q787" i="21"/>
  <c r="Q1028" i="21"/>
  <c r="J867" i="21"/>
  <c r="N157" i="17"/>
  <c r="N185" i="9"/>
  <c r="I185" i="9"/>
  <c r="J185" i="9"/>
  <c r="J356" i="21"/>
  <c r="Q817" i="11"/>
  <c r="I817" i="11"/>
  <c r="J817" i="11"/>
  <c r="Q984" i="11"/>
  <c r="N817" i="11"/>
  <c r="N33" i="11"/>
  <c r="I33" i="11"/>
  <c r="J33" i="11"/>
  <c r="J549" i="21"/>
  <c r="N1033" i="21"/>
  <c r="N505" i="11"/>
  <c r="I505" i="11"/>
  <c r="J505" i="11"/>
  <c r="N40" i="11"/>
  <c r="I40" i="11"/>
  <c r="J40" i="11"/>
  <c r="Q990" i="17"/>
  <c r="J240" i="21"/>
  <c r="N97" i="14"/>
  <c r="I97" i="14"/>
  <c r="N92" i="21"/>
  <c r="I92" i="21"/>
  <c r="J92" i="21"/>
  <c r="N520" i="21"/>
  <c r="I520" i="21"/>
  <c r="J520" i="21"/>
  <c r="N413" i="14"/>
  <c r="I413" i="14" s="1"/>
  <c r="J413" i="14"/>
  <c r="N29" i="11"/>
  <c r="I29" i="11"/>
  <c r="J29" i="11"/>
  <c r="N756" i="15"/>
  <c r="I756" i="15"/>
  <c r="J756" i="15"/>
  <c r="J703" i="11"/>
  <c r="J311" i="21"/>
  <c r="N265" i="14"/>
  <c r="I265" i="14"/>
  <c r="J265" i="14" s="1"/>
  <c r="N148" i="17"/>
  <c r="I148" i="17"/>
  <c r="J576" i="21"/>
  <c r="N710" i="21"/>
  <c r="J770" i="21"/>
  <c r="Q971" i="21"/>
  <c r="N906" i="21"/>
  <c r="J253" i="21"/>
  <c r="N129" i="14"/>
  <c r="J402" i="14"/>
  <c r="J367" i="14"/>
  <c r="N148" i="21"/>
  <c r="I148" i="21"/>
  <c r="J148" i="21"/>
  <c r="N93" i="17"/>
  <c r="N859" i="17"/>
  <c r="I859" i="17" s="1"/>
  <c r="J859" i="17" s="1"/>
  <c r="N139" i="15"/>
  <c r="N554" i="15"/>
  <c r="I554" i="15"/>
  <c r="J554" i="15" s="1"/>
  <c r="N572" i="11"/>
  <c r="I572" i="11"/>
  <c r="J572" i="11"/>
  <c r="J189" i="11"/>
  <c r="J815" i="11"/>
  <c r="N148" i="9"/>
  <c r="I148" i="9"/>
  <c r="J148" i="9"/>
  <c r="J557" i="11"/>
  <c r="J263" i="21"/>
  <c r="J147" i="17"/>
  <c r="J147" i="21"/>
  <c r="N610" i="11"/>
  <c r="J407" i="17"/>
  <c r="N457" i="11"/>
  <c r="N853" i="11"/>
  <c r="I853" i="11"/>
  <c r="J853" i="11"/>
  <c r="N459" i="11"/>
  <c r="I459" i="11"/>
  <c r="J459" i="11"/>
  <c r="I536" i="20"/>
  <c r="N293" i="11"/>
  <c r="I690" i="20"/>
  <c r="J690" i="20"/>
  <c r="N655" i="11"/>
  <c r="N797" i="11"/>
  <c r="I797" i="11"/>
  <c r="J797" i="11"/>
  <c r="J390" i="11"/>
  <c r="J174" i="11"/>
  <c r="N951" i="11"/>
  <c r="J792" i="11"/>
  <c r="J855" i="11"/>
  <c r="J498" i="11"/>
  <c r="J932" i="11"/>
  <c r="J634" i="11"/>
  <c r="J551" i="11"/>
  <c r="J17" i="11"/>
  <c r="J51" i="11"/>
  <c r="I711" i="20"/>
  <c r="I884" i="20"/>
  <c r="J884" i="20"/>
  <c r="J543" i="11"/>
  <c r="N756" i="11"/>
  <c r="J860" i="11"/>
  <c r="N22" i="20"/>
  <c r="I22" i="20"/>
  <c r="J22" i="20"/>
  <c r="J246" i="11"/>
  <c r="J402" i="20"/>
  <c r="N39" i="11"/>
  <c r="I39" i="11"/>
  <c r="J39" i="11"/>
  <c r="N559" i="11"/>
  <c r="I559" i="11"/>
  <c r="J559" i="11"/>
  <c r="N485" i="11"/>
  <c r="I485" i="11"/>
  <c r="J485" i="11"/>
  <c r="J75" i="11"/>
  <c r="N221" i="11"/>
  <c r="I221" i="11"/>
  <c r="J221" i="11"/>
  <c r="J97" i="21"/>
  <c r="N330" i="21"/>
  <c r="I330" i="21"/>
  <c r="J330" i="21"/>
  <c r="N565" i="21"/>
  <c r="Q1038" i="20"/>
  <c r="N774" i="21"/>
  <c r="I774" i="21"/>
  <c r="J774" i="21"/>
  <c r="J314" i="21"/>
  <c r="N474" i="21"/>
  <c r="I474" i="21"/>
  <c r="J474" i="21"/>
  <c r="N813" i="21"/>
  <c r="I813" i="21"/>
  <c r="J813" i="21"/>
  <c r="N548" i="21"/>
  <c r="I548" i="21"/>
  <c r="J548" i="21"/>
  <c r="J767" i="21"/>
  <c r="N909" i="21"/>
  <c r="I909" i="21"/>
  <c r="J909" i="21"/>
  <c r="J451" i="21"/>
  <c r="N442" i="21"/>
  <c r="I442" i="21"/>
  <c r="J442" i="21"/>
  <c r="N707" i="21"/>
  <c r="I707" i="21"/>
  <c r="J707" i="21"/>
  <c r="J445" i="21"/>
  <c r="N109" i="21"/>
  <c r="I109" i="21"/>
  <c r="J109" i="21"/>
  <c r="J232" i="21"/>
  <c r="J250" i="21"/>
  <c r="J104" i="21"/>
  <c r="N89" i="21"/>
  <c r="J797" i="21"/>
  <c r="J504" i="21"/>
  <c r="J655" i="21"/>
  <c r="N457" i="21"/>
  <c r="I457" i="21"/>
  <c r="J457" i="21"/>
  <c r="N842" i="21"/>
  <c r="I842" i="21"/>
  <c r="J842" i="21"/>
  <c r="J803" i="21"/>
  <c r="N775" i="21"/>
  <c r="N341" i="21"/>
  <c r="N882" i="21"/>
  <c r="I882" i="21"/>
  <c r="J882" i="21"/>
  <c r="N545" i="21"/>
  <c r="I545" i="21"/>
  <c r="J545" i="21"/>
  <c r="Q704" i="13"/>
  <c r="N351" i="14"/>
  <c r="I351" i="14" s="1"/>
  <c r="J351" i="14" s="1"/>
  <c r="N846" i="17"/>
  <c r="I846" i="17"/>
  <c r="J846" i="17" s="1"/>
  <c r="I499" i="17"/>
  <c r="J499" i="17" s="1"/>
  <c r="N898" i="17"/>
  <c r="I898" i="17"/>
  <c r="J898" i="17" s="1"/>
  <c r="N342" i="17"/>
  <c r="I342" i="17" s="1"/>
  <c r="J342" i="17" s="1"/>
  <c r="N108" i="17"/>
  <c r="I108" i="17"/>
  <c r="J108" i="17"/>
  <c r="J815" i="14"/>
  <c r="N745" i="17"/>
  <c r="I745" i="17" s="1"/>
  <c r="J745" i="17"/>
  <c r="I17" i="17"/>
  <c r="N194" i="17"/>
  <c r="I194" i="17"/>
  <c r="J194" i="17"/>
  <c r="N882" i="17"/>
  <c r="I882" i="17" s="1"/>
  <c r="J882" i="17" s="1"/>
  <c r="I711" i="17"/>
  <c r="N689" i="17"/>
  <c r="I689" i="17"/>
  <c r="J689" i="17" s="1"/>
  <c r="N325" i="17"/>
  <c r="I325" i="17"/>
  <c r="J325" i="17" s="1"/>
  <c r="N897" i="14"/>
  <c r="I897" i="14" s="1"/>
  <c r="J897" i="14" s="1"/>
  <c r="Q132" i="21"/>
  <c r="Q1049" i="21"/>
  <c r="N132" i="21"/>
  <c r="I132" i="21"/>
  <c r="J132" i="21"/>
  <c r="N214" i="11"/>
  <c r="I214" i="11"/>
  <c r="J214" i="11"/>
  <c r="I711" i="15"/>
  <c r="N204" i="11"/>
  <c r="N758" i="15"/>
  <c r="I758" i="15"/>
  <c r="N475" i="15"/>
  <c r="I475" i="15" s="1"/>
  <c r="J475" i="15"/>
  <c r="N232" i="15"/>
  <c r="I232" i="15" s="1"/>
  <c r="J232" i="15" s="1"/>
  <c r="N34" i="15"/>
  <c r="I34" i="15" s="1"/>
  <c r="J34" i="15" s="1"/>
  <c r="N183" i="15"/>
  <c r="I183" i="15" s="1"/>
  <c r="J183" i="15" s="1"/>
  <c r="N664" i="21"/>
  <c r="I664" i="21"/>
  <c r="J664" i="21"/>
  <c r="N26" i="11"/>
  <c r="I26" i="11"/>
  <c r="J26" i="11"/>
  <c r="N944" i="21"/>
  <c r="I944" i="21"/>
  <c r="J944" i="21"/>
  <c r="J23" i="11"/>
  <c r="N121" i="11"/>
  <c r="N483" i="11"/>
  <c r="I483" i="11"/>
  <c r="J483" i="11"/>
  <c r="J493" i="11"/>
  <c r="N156" i="9"/>
  <c r="I156" i="9"/>
  <c r="J156" i="9"/>
  <c r="Q132" i="11"/>
  <c r="Q1049" i="11"/>
  <c r="N132" i="11"/>
  <c r="I132" i="11"/>
  <c r="J132" i="11"/>
  <c r="J891" i="9"/>
  <c r="J401" i="21"/>
  <c r="Q1043" i="21"/>
  <c r="J394" i="11"/>
  <c r="J407" i="21"/>
  <c r="J780" i="15"/>
  <c r="J390" i="15"/>
  <c r="N507" i="17"/>
  <c r="I507" i="17"/>
  <c r="J507" i="17"/>
  <c r="N560" i="17"/>
  <c r="I560" i="17"/>
  <c r="N153" i="17"/>
  <c r="N428" i="17"/>
  <c r="I428" i="17" s="1"/>
  <c r="J604" i="17"/>
  <c r="N1032" i="17"/>
  <c r="N191" i="17"/>
  <c r="N126" i="17"/>
  <c r="I126" i="17"/>
  <c r="J126" i="17" s="1"/>
  <c r="N1022" i="17"/>
  <c r="J1022" i="17" s="1"/>
  <c r="N749" i="17"/>
  <c r="I749" i="17" s="1"/>
  <c r="J749" i="17" s="1"/>
  <c r="J155" i="17"/>
  <c r="J521" i="17"/>
  <c r="I177" i="17"/>
  <c r="N298" i="17"/>
  <c r="I298" i="17" s="1"/>
  <c r="J298" i="17" s="1"/>
  <c r="N623" i="17"/>
  <c r="I623" i="17" s="1"/>
  <c r="J623" i="17"/>
  <c r="N612" i="17"/>
  <c r="I612" i="17" s="1"/>
  <c r="J612" i="17" s="1"/>
  <c r="N725" i="17"/>
  <c r="I725" i="17" s="1"/>
  <c r="J725" i="17" s="1"/>
  <c r="N909" i="17"/>
  <c r="I909" i="17" s="1"/>
  <c r="J909" i="17" s="1"/>
  <c r="N684" i="17"/>
  <c r="I684" i="17"/>
  <c r="J684" i="17"/>
  <c r="J713" i="17"/>
  <c r="N653" i="17"/>
  <c r="I653" i="17"/>
  <c r="J653" i="17" s="1"/>
  <c r="N165" i="17"/>
  <c r="I165" i="17"/>
  <c r="J165" i="17"/>
  <c r="J498" i="17"/>
  <c r="D69" i="16"/>
  <c r="D21" i="16"/>
  <c r="D91" i="16"/>
  <c r="D56" i="16"/>
  <c r="D61" i="16"/>
  <c r="D13" i="16"/>
  <c r="D19" i="16"/>
  <c r="D71" i="16"/>
  <c r="D105" i="16"/>
  <c r="D49" i="16"/>
  <c r="D84" i="16"/>
  <c r="D38" i="16"/>
  <c r="D22" i="16"/>
  <c r="D44" i="16"/>
  <c r="D64" i="16"/>
  <c r="D43" i="16"/>
  <c r="D93" i="16"/>
  <c r="D103" i="16"/>
  <c r="D95" i="16"/>
  <c r="D42" i="16"/>
  <c r="I59" i="15"/>
  <c r="J59" i="15"/>
  <c r="I349" i="15"/>
  <c r="J349" i="15" s="1"/>
  <c r="J498" i="15"/>
  <c r="J338" i="15"/>
  <c r="N300" i="15"/>
  <c r="I300" i="15" s="1"/>
  <c r="J300" i="15" s="1"/>
  <c r="N385" i="15"/>
  <c r="I385" i="15" s="1"/>
  <c r="J385" i="15" s="1"/>
  <c r="J860" i="15"/>
  <c r="N431" i="15"/>
  <c r="I431" i="15" s="1"/>
  <c r="J431" i="15" s="1"/>
  <c r="N494" i="15"/>
  <c r="I494" i="15" s="1"/>
  <c r="J494" i="15" s="1"/>
  <c r="N705" i="15"/>
  <c r="I705" i="15"/>
  <c r="J705" i="15" s="1"/>
  <c r="N371" i="15"/>
  <c r="I371" i="15" s="1"/>
  <c r="J371" i="15" s="1"/>
  <c r="J698" i="15"/>
  <c r="J397" i="15"/>
  <c r="H831" i="15"/>
  <c r="J831" i="15"/>
  <c r="H685" i="15"/>
  <c r="J685" i="15"/>
  <c r="H201" i="15"/>
  <c r="H773" i="15"/>
  <c r="J773" i="15"/>
  <c r="H863" i="15"/>
  <c r="J863" i="15"/>
  <c r="H343" i="15"/>
  <c r="J343" i="15" s="1"/>
  <c r="H803" i="15"/>
  <c r="N803" i="15" s="1"/>
  <c r="I803" i="15" s="1"/>
  <c r="H17" i="15"/>
  <c r="J17" i="15"/>
  <c r="H218" i="15"/>
  <c r="J218" i="15" s="1"/>
  <c r="H264" i="15"/>
  <c r="J264" i="15"/>
  <c r="H781" i="15"/>
  <c r="J781" i="15"/>
  <c r="H288" i="15"/>
  <c r="N288" i="15"/>
  <c r="I288" i="15" s="1"/>
  <c r="H948" i="15"/>
  <c r="H627" i="15"/>
  <c r="N627" i="15" s="1"/>
  <c r="I627" i="15" s="1"/>
  <c r="H834" i="15"/>
  <c r="J834" i="15" s="1"/>
  <c r="H417" i="15"/>
  <c r="H336" i="15"/>
  <c r="J336" i="15"/>
  <c r="H329" i="15"/>
  <c r="J329" i="15" s="1"/>
  <c r="H575" i="15"/>
  <c r="J575" i="15" s="1"/>
  <c r="H670" i="15"/>
  <c r="H696" i="15"/>
  <c r="J696" i="15" s="1"/>
  <c r="H501" i="15"/>
  <c r="J501" i="15"/>
  <c r="H508" i="15"/>
  <c r="N508" i="15"/>
  <c r="I508" i="15" s="1"/>
  <c r="H678" i="15"/>
  <c r="H636" i="15"/>
  <c r="J636" i="15" s="1"/>
  <c r="H821" i="15"/>
  <c r="N821" i="15" s="1"/>
  <c r="I821" i="15" s="1"/>
  <c r="J821" i="15" s="1"/>
  <c r="H373" i="15"/>
  <c r="J373" i="15"/>
  <c r="H468" i="15"/>
  <c r="J468" i="15" s="1"/>
  <c r="H856" i="15"/>
  <c r="J856" i="15" s="1"/>
  <c r="H892" i="15"/>
  <c r="J892" i="15"/>
  <c r="H529" i="15"/>
  <c r="J529" i="15"/>
  <c r="I17" i="15"/>
  <c r="N646" i="14"/>
  <c r="I646" i="14" s="1"/>
  <c r="N380" i="14"/>
  <c r="I380" i="14" s="1"/>
  <c r="J380" i="14" s="1"/>
  <c r="N967" i="14"/>
  <c r="J967" i="14" s="1"/>
  <c r="J41" i="11"/>
  <c r="N996" i="11"/>
  <c r="I711" i="11"/>
  <c r="J711" i="11"/>
  <c r="I554" i="11"/>
  <c r="J554" i="11"/>
  <c r="I194" i="11"/>
  <c r="J194" i="11"/>
  <c r="J154" i="11"/>
  <c r="I117" i="11"/>
  <c r="J117" i="11"/>
  <c r="I178" i="11"/>
  <c r="J178" i="11"/>
  <c r="I275" i="11"/>
  <c r="J275" i="11"/>
  <c r="I504" i="11"/>
  <c r="J504" i="11"/>
  <c r="I520" i="11"/>
  <c r="J520" i="11"/>
  <c r="I262" i="11"/>
  <c r="J262" i="11"/>
  <c r="I61" i="11"/>
  <c r="J61" i="11"/>
  <c r="I489" i="11"/>
  <c r="J489" i="11"/>
  <c r="N1044" i="11"/>
  <c r="I34" i="11"/>
  <c r="J34" i="11"/>
  <c r="I368" i="11"/>
  <c r="J368" i="11"/>
  <c r="N426" i="11"/>
  <c r="I426" i="11"/>
  <c r="J426" i="11"/>
  <c r="J769" i="11"/>
  <c r="D89" i="11"/>
  <c r="D63" i="11"/>
  <c r="N980" i="11"/>
  <c r="J515" i="11"/>
  <c r="D81" i="11"/>
  <c r="D15" i="11"/>
  <c r="D85" i="11"/>
  <c r="D90" i="11"/>
  <c r="J319" i="11"/>
  <c r="J922" i="11"/>
  <c r="J370" i="11"/>
  <c r="J521" i="11"/>
  <c r="D28" i="11"/>
  <c r="D76" i="11"/>
  <c r="N265" i="11"/>
  <c r="I265" i="11"/>
  <c r="J265" i="11"/>
  <c r="N238" i="11"/>
  <c r="I238" i="11"/>
  <c r="J238" i="11"/>
  <c r="I76" i="11"/>
  <c r="J76" i="11"/>
  <c r="N930" i="11"/>
  <c r="I930" i="11"/>
  <c r="J930" i="11"/>
  <c r="N323" i="11"/>
  <c r="I323" i="11"/>
  <c r="J323" i="11"/>
  <c r="N531" i="11"/>
  <c r="I531" i="11"/>
  <c r="J531" i="11"/>
  <c r="I811" i="11"/>
  <c r="J811" i="11"/>
  <c r="N623" i="11"/>
  <c r="Q787" i="11"/>
  <c r="Q1028" i="11"/>
  <c r="N787" i="11"/>
  <c r="I787" i="11"/>
  <c r="J787" i="11"/>
  <c r="T787" i="11"/>
  <c r="T1036" i="11"/>
  <c r="N1032" i="11"/>
  <c r="N492" i="11"/>
  <c r="I492" i="11"/>
  <c r="J492" i="11"/>
  <c r="N360" i="11"/>
  <c r="N349" i="11"/>
  <c r="N1035" i="11"/>
  <c r="N616" i="11"/>
  <c r="N822" i="11"/>
  <c r="I822" i="11"/>
  <c r="J822" i="11"/>
  <c r="I317" i="11"/>
  <c r="J317" i="11"/>
  <c r="N862" i="11"/>
  <c r="I862" i="11"/>
  <c r="J862" i="11"/>
  <c r="N770" i="11"/>
  <c r="I770" i="11"/>
  <c r="J770" i="11"/>
  <c r="N512" i="11"/>
  <c r="I512" i="11"/>
  <c r="J512" i="11"/>
  <c r="N310" i="11"/>
  <c r="N364" i="11"/>
  <c r="N647" i="11"/>
  <c r="I647" i="11"/>
  <c r="J647" i="11"/>
  <c r="N842" i="11"/>
  <c r="N446" i="11"/>
  <c r="N544" i="11"/>
  <c r="I544" i="11"/>
  <c r="J544" i="11"/>
  <c r="N793" i="11"/>
  <c r="I793" i="11"/>
  <c r="J793" i="11"/>
  <c r="J150" i="11"/>
  <c r="J724" i="11"/>
  <c r="J102" i="11"/>
  <c r="N592" i="11"/>
  <c r="I592" i="11"/>
  <c r="J592" i="11"/>
  <c r="J672" i="11"/>
  <c r="N904" i="11"/>
  <c r="I904" i="11"/>
  <c r="J904" i="11"/>
  <c r="N658" i="11"/>
  <c r="I658" i="11"/>
  <c r="J658" i="11"/>
  <c r="J713" i="11"/>
  <c r="N699" i="11"/>
  <c r="N953" i="11"/>
  <c r="I699" i="11"/>
  <c r="J699" i="11"/>
  <c r="J566" i="11"/>
  <c r="N240" i="11"/>
  <c r="I240" i="11"/>
  <c r="J240" i="11"/>
  <c r="N57" i="11"/>
  <c r="N298" i="11"/>
  <c r="I298" i="11"/>
  <c r="J298" i="11"/>
  <c r="J309" i="11"/>
  <c r="J376" i="11"/>
  <c r="N535" i="11"/>
  <c r="I535" i="11"/>
  <c r="J535" i="11"/>
  <c r="N768" i="11"/>
  <c r="I768" i="11"/>
  <c r="J768" i="11"/>
  <c r="N881" i="11"/>
  <c r="I881" i="11"/>
  <c r="J881" i="11"/>
  <c r="J891" i="11"/>
  <c r="N698" i="11"/>
  <c r="I698" i="11"/>
  <c r="J698" i="11"/>
  <c r="J861" i="11"/>
  <c r="H166" i="11"/>
  <c r="H626" i="11"/>
  <c r="H24" i="11"/>
  <c r="H686" i="11"/>
  <c r="H482" i="11"/>
  <c r="N482" i="11"/>
  <c r="H31" i="11"/>
  <c r="J31" i="11"/>
  <c r="H122" i="11"/>
  <c r="N122" i="11"/>
  <c r="H257" i="11"/>
  <c r="J257" i="11"/>
  <c r="H234" i="11"/>
  <c r="J234" i="11"/>
  <c r="H148" i="11"/>
  <c r="N148" i="11"/>
  <c r="I148" i="11"/>
  <c r="J148" i="11"/>
  <c r="H67" i="11"/>
  <c r="J67" i="11"/>
  <c r="H104" i="11"/>
  <c r="H428" i="11"/>
  <c r="N428" i="11"/>
  <c r="H313" i="11"/>
  <c r="H84" i="11"/>
  <c r="N84" i="11"/>
  <c r="H201" i="11"/>
  <c r="N201" i="11"/>
  <c r="I201" i="11"/>
  <c r="H894" i="11"/>
  <c r="J894" i="11"/>
  <c r="H744" i="11"/>
  <c r="H236" i="11"/>
  <c r="H200" i="11"/>
  <c r="J200" i="11"/>
  <c r="H662" i="11"/>
  <c r="H69" i="11"/>
  <c r="N69" i="11"/>
  <c r="I69" i="11"/>
  <c r="J69" i="11"/>
  <c r="H602" i="11"/>
  <c r="N602" i="11"/>
  <c r="I602" i="11"/>
  <c r="J602" i="11"/>
  <c r="H950" i="11"/>
  <c r="J950" i="11"/>
  <c r="H868" i="11"/>
  <c r="J868" i="11"/>
  <c r="H110" i="11"/>
  <c r="J110" i="11"/>
  <c r="H222" i="11"/>
  <c r="N222" i="11"/>
  <c r="I222" i="11"/>
  <c r="J222" i="11"/>
  <c r="H588" i="11"/>
  <c r="N588" i="11"/>
  <c r="H123" i="11"/>
  <c r="H674" i="11"/>
  <c r="J674" i="11"/>
  <c r="J24" i="11"/>
  <c r="I360" i="11"/>
  <c r="J360" i="11"/>
  <c r="N123" i="11"/>
  <c r="N104" i="11"/>
  <c r="I104" i="11"/>
  <c r="J104" i="11"/>
  <c r="N686" i="11"/>
  <c r="I686" i="11"/>
  <c r="J686" i="11"/>
  <c r="N236" i="11"/>
  <c r="I236" i="11"/>
  <c r="J236" i="11"/>
  <c r="N626" i="11"/>
  <c r="N313" i="11"/>
  <c r="N960" i="11"/>
  <c r="N662" i="11"/>
  <c r="I626" i="11"/>
  <c r="J626" i="11"/>
  <c r="J833" i="21"/>
  <c r="J587" i="11"/>
  <c r="N996" i="21"/>
  <c r="N999" i="21"/>
  <c r="N954" i="21"/>
  <c r="N972" i="21"/>
  <c r="J145" i="11"/>
  <c r="J98" i="21"/>
  <c r="J73" i="21"/>
  <c r="J49" i="21"/>
  <c r="N1044" i="21"/>
  <c r="I428" i="11"/>
  <c r="I749" i="11"/>
  <c r="J749" i="11"/>
  <c r="I664" i="11"/>
  <c r="J664" i="11"/>
  <c r="J677" i="11"/>
  <c r="N994" i="11"/>
  <c r="I561" i="11"/>
  <c r="J561" i="11"/>
  <c r="N835" i="21"/>
  <c r="I835" i="21"/>
  <c r="J835" i="21"/>
  <c r="I623" i="11"/>
  <c r="J623" i="11"/>
  <c r="I364" i="11"/>
  <c r="J364" i="11"/>
  <c r="N822" i="21"/>
  <c r="I822" i="21"/>
  <c r="J822" i="21"/>
  <c r="N510" i="15"/>
  <c r="I510" i="15" s="1"/>
  <c r="J510" i="15" s="1"/>
  <c r="Q510" i="15"/>
  <c r="Q1006" i="15"/>
  <c r="J574" i="11"/>
  <c r="N682" i="21"/>
  <c r="I682" i="21"/>
  <c r="J682" i="21"/>
  <c r="N864" i="21"/>
  <c r="I313" i="11"/>
  <c r="J313" i="11"/>
  <c r="J772" i="11"/>
  <c r="J635" i="11"/>
  <c r="N689" i="14"/>
  <c r="I689" i="14" s="1"/>
  <c r="J689" i="14" s="1"/>
  <c r="N1008" i="15"/>
  <c r="N1026" i="21"/>
  <c r="N418" i="14"/>
  <c r="I418" i="14"/>
  <c r="N631" i="11"/>
  <c r="I631" i="11"/>
  <c r="J631" i="11"/>
  <c r="J552" i="11"/>
  <c r="N821" i="11"/>
  <c r="N475" i="11"/>
  <c r="I475" i="11"/>
  <c r="J475" i="11"/>
  <c r="I811" i="21"/>
  <c r="J811" i="21"/>
  <c r="N458" i="21"/>
  <c r="I458" i="21"/>
  <c r="J458" i="21"/>
  <c r="N1035" i="21"/>
  <c r="N826" i="21"/>
  <c r="N989" i="21"/>
  <c r="I826" i="21"/>
  <c r="J826" i="21"/>
  <c r="N379" i="11"/>
  <c r="I379" i="11"/>
  <c r="J379" i="11"/>
  <c r="Q817" i="14"/>
  <c r="Q984" i="14" s="1"/>
  <c r="I349" i="11"/>
  <c r="J349" i="11"/>
  <c r="J717" i="21"/>
  <c r="J238" i="21"/>
  <c r="J836" i="21"/>
  <c r="N274" i="21"/>
  <c r="J753" i="11"/>
  <c r="J541" i="21"/>
  <c r="J276" i="21"/>
  <c r="N426" i="21"/>
  <c r="N762" i="21"/>
  <c r="I762" i="21"/>
  <c r="J762" i="21"/>
  <c r="J452" i="21"/>
  <c r="J821" i="21"/>
  <c r="Q514" i="17"/>
  <c r="Q1032" i="17"/>
  <c r="J1032" i="17" s="1"/>
  <c r="N376" i="15"/>
  <c r="I376" i="15" s="1"/>
  <c r="J376" i="15" s="1"/>
  <c r="N694" i="21"/>
  <c r="I694" i="21"/>
  <c r="J694" i="21"/>
  <c r="I194" i="21"/>
  <c r="J194" i="21"/>
  <c r="I210" i="21"/>
  <c r="J210" i="21"/>
  <c r="N988" i="21"/>
  <c r="I166" i="21"/>
  <c r="I203" i="11"/>
  <c r="J203" i="11"/>
  <c r="N966" i="11"/>
  <c r="I183" i="21"/>
  <c r="J183" i="21"/>
  <c r="I165" i="11"/>
  <c r="J165" i="11"/>
  <c r="N969" i="11"/>
  <c r="J211" i="11"/>
  <c r="I171" i="21"/>
  <c r="J171" i="21"/>
  <c r="I174" i="17"/>
  <c r="J174" i="17"/>
  <c r="N1021" i="11"/>
  <c r="I180" i="15"/>
  <c r="J180" i="15" s="1"/>
  <c r="J166" i="21"/>
  <c r="N1025" i="21"/>
  <c r="J201" i="11"/>
  <c r="I196" i="11"/>
  <c r="J196" i="11"/>
  <c r="N1008" i="11"/>
  <c r="N744" i="11"/>
  <c r="N1016" i="21"/>
  <c r="J680" i="11"/>
  <c r="J678" i="11"/>
  <c r="J766" i="11"/>
  <c r="I481" i="15"/>
  <c r="J481" i="15" s="1"/>
  <c r="J369" i="11"/>
  <c r="J361" i="11"/>
  <c r="J764" i="11"/>
  <c r="J177" i="11"/>
  <c r="N516" i="21"/>
  <c r="I516" i="21"/>
  <c r="J516" i="21"/>
  <c r="J627" i="21"/>
  <c r="N627" i="21"/>
  <c r="I627" i="21"/>
  <c r="N705" i="11"/>
  <c r="N732" i="11"/>
  <c r="I732" i="11"/>
  <c r="J732" i="11"/>
  <c r="N774" i="11"/>
  <c r="N882" i="11"/>
  <c r="I882" i="11"/>
  <c r="J882" i="11"/>
  <c r="N197" i="20"/>
  <c r="I197" i="20"/>
  <c r="J197" i="20"/>
  <c r="N588" i="21"/>
  <c r="I588" i="21"/>
  <c r="J588" i="21"/>
  <c r="J355" i="11"/>
  <c r="I872" i="21"/>
  <c r="J872" i="21"/>
  <c r="N1001" i="21"/>
  <c r="N552" i="21"/>
  <c r="I552" i="21"/>
  <c r="J552" i="21"/>
  <c r="N722" i="21"/>
  <c r="I722" i="21"/>
  <c r="J722" i="21"/>
  <c r="N580" i="11"/>
  <c r="I580" i="11"/>
  <c r="J580" i="11"/>
  <c r="J565" i="11"/>
  <c r="J518" i="11"/>
  <c r="J809" i="11"/>
  <c r="N505" i="21"/>
  <c r="I505" i="21"/>
  <c r="J505" i="21"/>
  <c r="J330" i="11"/>
  <c r="J895" i="11"/>
  <c r="N174" i="21"/>
  <c r="J350" i="11"/>
  <c r="N942" i="21"/>
  <c r="N736" i="21"/>
  <c r="J690" i="11"/>
  <c r="N933" i="21"/>
  <c r="I313" i="21"/>
  <c r="J313" i="21"/>
  <c r="N960" i="21"/>
  <c r="N779" i="20"/>
  <c r="I779" i="20"/>
  <c r="J779" i="20"/>
  <c r="N559" i="21"/>
  <c r="N561" i="21"/>
  <c r="N612" i="21"/>
  <c r="I612" i="21"/>
  <c r="J612" i="21"/>
  <c r="N376" i="21"/>
  <c r="N180" i="21"/>
  <c r="N443" i="21"/>
  <c r="I443" i="21"/>
  <c r="J443" i="21"/>
  <c r="N369" i="21"/>
  <c r="I369" i="21"/>
  <c r="J369" i="21"/>
  <c r="N815" i="21"/>
  <c r="I815" i="21"/>
  <c r="J815" i="21"/>
  <c r="N699" i="21"/>
  <c r="I699" i="21"/>
  <c r="J699" i="21"/>
  <c r="N731" i="14"/>
  <c r="I731" i="14"/>
  <c r="J731" i="14" s="1"/>
  <c r="J585" i="21"/>
  <c r="J476" i="21"/>
  <c r="N379" i="21"/>
  <c r="I379" i="21"/>
  <c r="J379" i="21"/>
  <c r="N219" i="21"/>
  <c r="J560" i="21"/>
  <c r="J806" i="21"/>
  <c r="J610" i="21"/>
  <c r="J949" i="21"/>
  <c r="J891" i="21"/>
  <c r="N940" i="21"/>
  <c r="I940" i="21"/>
  <c r="J940" i="21"/>
  <c r="J259" i="21"/>
  <c r="J486" i="21"/>
  <c r="J680" i="21"/>
  <c r="J236" i="21"/>
  <c r="J493" i="21"/>
  <c r="N380" i="21"/>
  <c r="N1014" i="21"/>
  <c r="J211" i="21"/>
  <c r="J385" i="21"/>
  <c r="J859" i="21"/>
  <c r="J844" i="21"/>
  <c r="N564" i="17"/>
  <c r="I564" i="17"/>
  <c r="J564" i="17"/>
  <c r="H1051" i="21"/>
  <c r="N249" i="21"/>
  <c r="I249" i="21"/>
  <c r="J249" i="21"/>
  <c r="J725" i="21"/>
  <c r="J578" i="21"/>
  <c r="J731" i="21"/>
  <c r="J846" i="21"/>
  <c r="N881" i="21"/>
  <c r="I881" i="21"/>
  <c r="J881" i="21"/>
  <c r="J477" i="21"/>
  <c r="N812" i="21"/>
  <c r="J381" i="21"/>
  <c r="N646" i="21"/>
  <c r="N594" i="21"/>
  <c r="I594" i="21"/>
  <c r="J594" i="21"/>
  <c r="J372" i="21"/>
  <c r="N885" i="21"/>
  <c r="I885" i="21"/>
  <c r="J885" i="21"/>
  <c r="N930" i="21"/>
  <c r="J280" i="21"/>
  <c r="N698" i="21"/>
  <c r="I698" i="21"/>
  <c r="N738" i="17"/>
  <c r="I738" i="17" s="1"/>
  <c r="J738" i="17" s="1"/>
  <c r="J236" i="14"/>
  <c r="J756" i="21"/>
  <c r="J855" i="21"/>
  <c r="N301" i="21"/>
  <c r="N177" i="15"/>
  <c r="N430" i="21"/>
  <c r="J670" i="11"/>
  <c r="N215" i="21"/>
  <c r="N730" i="11"/>
  <c r="N393" i="9"/>
  <c r="I393" i="9"/>
  <c r="J393" i="9"/>
  <c r="J886" i="15"/>
  <c r="J703" i="21"/>
  <c r="J306" i="21"/>
  <c r="J711" i="21"/>
  <c r="J431" i="21"/>
  <c r="N364" i="9"/>
  <c r="I129" i="11"/>
  <c r="J129" i="11"/>
  <c r="N1040" i="11"/>
  <c r="I126" i="11"/>
  <c r="J126" i="11"/>
  <c r="N1022" i="11"/>
  <c r="I20" i="11"/>
  <c r="I124" i="11"/>
  <c r="J124" i="11"/>
  <c r="I151" i="11"/>
  <c r="I92" i="11"/>
  <c r="J92" i="11"/>
  <c r="N1024" i="11"/>
  <c r="I17" i="14"/>
  <c r="J17" i="14"/>
  <c r="J10" i="11"/>
  <c r="N29" i="21"/>
  <c r="J151" i="11"/>
  <c r="N124" i="21"/>
  <c r="N66" i="21"/>
  <c r="Q66" i="21"/>
  <c r="I66" i="21"/>
  <c r="Q1030" i="21"/>
  <c r="N57" i="21"/>
  <c r="I57" i="21"/>
  <c r="J57" i="21"/>
  <c r="N41" i="21"/>
  <c r="N105" i="21"/>
  <c r="N1041" i="21"/>
  <c r="N130" i="17"/>
  <c r="I130" i="17"/>
  <c r="J150" i="21"/>
  <c r="N69" i="21"/>
  <c r="I69" i="21"/>
  <c r="J69" i="21"/>
  <c r="N113" i="17"/>
  <c r="J126" i="21"/>
  <c r="N130" i="11"/>
  <c r="N34" i="21"/>
  <c r="J17" i="17"/>
  <c r="Q951" i="20"/>
  <c r="N97" i="20"/>
  <c r="I97" i="20"/>
  <c r="J97" i="20"/>
  <c r="J246" i="20"/>
  <c r="N39" i="20"/>
  <c r="N541" i="20"/>
  <c r="I541" i="20"/>
  <c r="N923" i="20"/>
  <c r="N612" i="20"/>
  <c r="I612" i="20"/>
  <c r="I370" i="20"/>
  <c r="J376" i="20"/>
  <c r="I722" i="20"/>
  <c r="N42" i="14"/>
  <c r="N784" i="14"/>
  <c r="I784" i="14" s="1"/>
  <c r="J784" i="14" s="1"/>
  <c r="N372" i="17"/>
  <c r="I372" i="17" s="1"/>
  <c r="J372" i="17" s="1"/>
  <c r="I320" i="14"/>
  <c r="N945" i="17"/>
  <c r="I945" i="17"/>
  <c r="J945" i="17" s="1"/>
  <c r="N505" i="14"/>
  <c r="I505" i="14" s="1"/>
  <c r="J505" i="14" s="1"/>
  <c r="N371" i="17"/>
  <c r="I371" i="17"/>
  <c r="J371" i="17" s="1"/>
  <c r="J509" i="17"/>
  <c r="I710" i="17"/>
  <c r="J710" i="17" s="1"/>
  <c r="J385" i="17"/>
  <c r="N566" i="17"/>
  <c r="N884" i="17"/>
  <c r="I884" i="17" s="1"/>
  <c r="J884" i="17"/>
  <c r="J544" i="17"/>
  <c r="N677" i="17"/>
  <c r="I677" i="17"/>
  <c r="J677" i="17" s="1"/>
  <c r="N885" i="17"/>
  <c r="I885" i="17"/>
  <c r="J885" i="17" s="1"/>
  <c r="J545" i="17"/>
  <c r="N862" i="14"/>
  <c r="I862" i="14" s="1"/>
  <c r="J862" i="14"/>
  <c r="J370" i="14"/>
  <c r="N162" i="17"/>
  <c r="N670" i="17"/>
  <c r="I670" i="17"/>
  <c r="J670" i="17" s="1"/>
  <c r="N594" i="17"/>
  <c r="I594" i="17"/>
  <c r="J594" i="17" s="1"/>
  <c r="N851" i="17"/>
  <c r="I851" i="17"/>
  <c r="J851" i="17"/>
  <c r="J397" i="17"/>
  <c r="N520" i="17"/>
  <c r="I520" i="17" s="1"/>
  <c r="J520" i="17" s="1"/>
  <c r="N709" i="15"/>
  <c r="N1046" i="15"/>
  <c r="J1046" i="15" s="1"/>
  <c r="I709" i="15"/>
  <c r="J709" i="15"/>
  <c r="N380" i="9"/>
  <c r="N148" i="15"/>
  <c r="I148" i="15" s="1"/>
  <c r="J148" i="15" s="1"/>
  <c r="D87" i="19"/>
  <c r="D100" i="19"/>
  <c r="D105" i="19"/>
  <c r="J65" i="15"/>
  <c r="N122" i="15"/>
  <c r="D48" i="19"/>
  <c r="D64" i="19"/>
  <c r="D102" i="19"/>
  <c r="D81" i="19"/>
  <c r="D33" i="19"/>
  <c r="D19" i="19"/>
  <c r="D23" i="19"/>
  <c r="D18" i="19"/>
  <c r="D36" i="19"/>
  <c r="D95" i="19"/>
  <c r="D27" i="19"/>
  <c r="D80" i="19"/>
  <c r="D62" i="19"/>
  <c r="D12" i="19"/>
  <c r="D31" i="19"/>
  <c r="D85" i="19"/>
  <c r="D45" i="19"/>
  <c r="D22" i="19"/>
  <c r="D91" i="19"/>
  <c r="D58" i="19"/>
  <c r="D104" i="19"/>
  <c r="D70" i="19"/>
  <c r="D54" i="19"/>
  <c r="D67" i="19"/>
  <c r="D17" i="19"/>
  <c r="J203" i="9"/>
  <c r="D31" i="12"/>
  <c r="H278" i="14"/>
  <c r="J278" i="14"/>
  <c r="N1049" i="21"/>
  <c r="I274" i="21"/>
  <c r="J274" i="21"/>
  <c r="J474" i="14"/>
  <c r="J698" i="21"/>
  <c r="N1008" i="21"/>
  <c r="I646" i="21"/>
  <c r="J646" i="21"/>
  <c r="I180" i="21"/>
  <c r="J180" i="21"/>
  <c r="I812" i="21"/>
  <c r="J812" i="21"/>
  <c r="I215" i="21"/>
  <c r="J215" i="21"/>
  <c r="N976" i="21"/>
  <c r="N1025" i="11"/>
  <c r="I744" i="11"/>
  <c r="J744" i="11"/>
  <c r="I774" i="11"/>
  <c r="J774" i="11"/>
  <c r="I930" i="21"/>
  <c r="J930" i="21"/>
  <c r="I430" i="21"/>
  <c r="J430" i="21"/>
  <c r="I301" i="21"/>
  <c r="J301" i="21"/>
  <c r="N983" i="11"/>
  <c r="I29" i="21"/>
  <c r="J29" i="21"/>
  <c r="N1011" i="21"/>
  <c r="I34" i="21"/>
  <c r="J34" i="21"/>
  <c r="I105" i="21"/>
  <c r="J105" i="21"/>
  <c r="I41" i="21"/>
  <c r="J41" i="21"/>
  <c r="I162" i="17"/>
  <c r="J162" i="17"/>
  <c r="I566" i="17"/>
  <c r="J566" i="17" s="1"/>
  <c r="I458" i="9"/>
  <c r="J458" i="9"/>
  <c r="I191" i="20"/>
  <c r="J191" i="20"/>
  <c r="N704" i="20"/>
  <c r="I704" i="20"/>
  <c r="J704" i="20"/>
  <c r="Q704" i="20"/>
  <c r="Q996" i="20"/>
  <c r="N113" i="20"/>
  <c r="I113" i="20"/>
  <c r="J113" i="20"/>
  <c r="N63" i="20"/>
  <c r="J88" i="20"/>
  <c r="J705" i="20"/>
  <c r="J867" i="20"/>
  <c r="N419" i="20"/>
  <c r="I419" i="20"/>
  <c r="N829" i="20"/>
  <c r="I829" i="20"/>
  <c r="J829" i="20"/>
  <c r="I262" i="20"/>
  <c r="J262" i="20"/>
  <c r="J864" i="20"/>
  <c r="N592" i="20"/>
  <c r="I592" i="20"/>
  <c r="J592" i="20"/>
  <c r="N83" i="20"/>
  <c r="N759" i="20"/>
  <c r="I759" i="20"/>
  <c r="J759" i="20"/>
  <c r="N293" i="20"/>
  <c r="I293" i="20"/>
  <c r="J293" i="20"/>
  <c r="N145" i="20"/>
  <c r="I145" i="20"/>
  <c r="N585" i="20"/>
  <c r="I585" i="20"/>
  <c r="J585" i="20"/>
  <c r="N494" i="20"/>
  <c r="I494" i="20"/>
  <c r="J494" i="20"/>
  <c r="N98" i="20"/>
  <c r="Q989" i="20"/>
  <c r="I210" i="20"/>
  <c r="J210" i="20"/>
  <c r="J490" i="20"/>
  <c r="N717" i="20"/>
  <c r="I717" i="20"/>
  <c r="J717" i="20"/>
  <c r="N451" i="20"/>
  <c r="I451" i="20"/>
  <c r="J451" i="20"/>
  <c r="I63" i="20"/>
  <c r="J63" i="20"/>
  <c r="H232" i="19"/>
  <c r="I792" i="19"/>
  <c r="H386" i="19"/>
  <c r="D40" i="19"/>
  <c r="D61" i="19"/>
  <c r="D14" i="19"/>
  <c r="D60" i="19"/>
  <c r="D83" i="19"/>
  <c r="D89" i="19"/>
  <c r="D35" i="19"/>
  <c r="D24" i="19"/>
  <c r="Q971" i="19"/>
  <c r="I239" i="18"/>
  <c r="J239" i="18" s="1"/>
  <c r="H764" i="18"/>
  <c r="H533" i="18"/>
  <c r="J533" i="18"/>
  <c r="H711" i="18"/>
  <c r="J711" i="18"/>
  <c r="H198" i="18"/>
  <c r="J198" i="18" s="1"/>
  <c r="H284" i="18"/>
  <c r="J284" i="18" s="1"/>
  <c r="H661" i="18"/>
  <c r="H819" i="18"/>
  <c r="J819" i="18"/>
  <c r="H508" i="18"/>
  <c r="H714" i="18"/>
  <c r="N714" i="18" s="1"/>
  <c r="H358" i="18"/>
  <c r="J358" i="18"/>
  <c r="H181" i="18"/>
  <c r="J181" i="18" s="1"/>
  <c r="N175" i="18"/>
  <c r="I175" i="18"/>
  <c r="J175" i="18" s="1"/>
  <c r="H701" i="18"/>
  <c r="J701" i="18" s="1"/>
  <c r="H534" i="18"/>
  <c r="J534" i="18"/>
  <c r="H588" i="18"/>
  <c r="H608" i="18"/>
  <c r="J608" i="18"/>
  <c r="H477" i="18"/>
  <c r="N477" i="18" s="1"/>
  <c r="I477" i="18"/>
  <c r="H887" i="18"/>
  <c r="J887" i="18"/>
  <c r="H250" i="18"/>
  <c r="H666" i="18"/>
  <c r="J666" i="18" s="1"/>
  <c r="H324" i="18"/>
  <c r="H378" i="18"/>
  <c r="J378" i="18" s="1"/>
  <c r="H186" i="18"/>
  <c r="J186" i="18"/>
  <c r="H905" i="18"/>
  <c r="J905" i="18"/>
  <c r="H929" i="18"/>
  <c r="Q929" i="18" s="1"/>
  <c r="N929" i="18"/>
  <c r="I929" i="18"/>
  <c r="J929" i="18"/>
  <c r="H29" i="18"/>
  <c r="N29" i="18" s="1"/>
  <c r="H278" i="18"/>
  <c r="J278" i="18" s="1"/>
  <c r="H923" i="18"/>
  <c r="Q923" i="18" s="1"/>
  <c r="Q975" i="18" s="1"/>
  <c r="H417" i="18"/>
  <c r="N417" i="18" s="1"/>
  <c r="H512" i="18"/>
  <c r="H919" i="18"/>
  <c r="J919" i="18" s="1"/>
  <c r="H262" i="18"/>
  <c r="H622" i="18"/>
  <c r="J622" i="18"/>
  <c r="H691" i="18"/>
  <c r="J691" i="18" s="1"/>
  <c r="H47" i="18"/>
  <c r="H870" i="18"/>
  <c r="J870" i="18" s="1"/>
  <c r="H495" i="18"/>
  <c r="N495" i="18" s="1"/>
  <c r="H771" i="18"/>
  <c r="H366" i="18"/>
  <c r="H291" i="18"/>
  <c r="J291" i="18" s="1"/>
  <c r="H860" i="18"/>
  <c r="N860" i="18" s="1"/>
  <c r="I860" i="18" s="1"/>
  <c r="H540" i="18"/>
  <c r="H179" i="18"/>
  <c r="J179" i="18" s="1"/>
  <c r="H206" i="18"/>
  <c r="N206" i="18" s="1"/>
  <c r="I206" i="18" s="1"/>
  <c r="H603" i="18"/>
  <c r="J603" i="18" s="1"/>
  <c r="H561" i="18"/>
  <c r="H218" i="18"/>
  <c r="J218" i="18"/>
  <c r="H636" i="18"/>
  <c r="J636" i="18" s="1"/>
  <c r="H686" i="18"/>
  <c r="H174" i="18"/>
  <c r="N174" i="18"/>
  <c r="I174" i="18" s="1"/>
  <c r="H804" i="18"/>
  <c r="J804" i="18" s="1"/>
  <c r="H788" i="18"/>
  <c r="J788" i="18" s="1"/>
  <c r="H716" i="18"/>
  <c r="J716" i="18"/>
  <c r="H309" i="18"/>
  <c r="H111" i="18"/>
  <c r="H749" i="18"/>
  <c r="N749" i="18" s="1"/>
  <c r="H224" i="18"/>
  <c r="J224" i="18" s="1"/>
  <c r="H409" i="18"/>
  <c r="H849" i="18"/>
  <c r="N849" i="18" s="1"/>
  <c r="I849" i="18" s="1"/>
  <c r="J849" i="18" s="1"/>
  <c r="H81" i="18"/>
  <c r="N81" i="18" s="1"/>
  <c r="I81" i="18" s="1"/>
  <c r="J81" i="18" s="1"/>
  <c r="H99" i="18"/>
  <c r="J99" i="18"/>
  <c r="H372" i="18"/>
  <c r="H617" i="18"/>
  <c r="J617" i="18" s="1"/>
  <c r="H717" i="18"/>
  <c r="H199" i="18"/>
  <c r="J199" i="18"/>
  <c r="H134" i="18"/>
  <c r="J134" i="18"/>
  <c r="H339" i="18"/>
  <c r="J339" i="18" s="1"/>
  <c r="H678" i="18"/>
  <c r="H733" i="18"/>
  <c r="H328" i="18"/>
  <c r="J328" i="18"/>
  <c r="H276" i="18"/>
  <c r="H192" i="18"/>
  <c r="J192" i="18" s="1"/>
  <c r="H152" i="18"/>
  <c r="J152" i="18" s="1"/>
  <c r="H888" i="18"/>
  <c r="J888" i="18" s="1"/>
  <c r="H232" i="18"/>
  <c r="H398" i="18"/>
  <c r="J398" i="18" s="1"/>
  <c r="H826" i="18"/>
  <c r="H377" i="18"/>
  <c r="J377" i="18"/>
  <c r="H315" i="18"/>
  <c r="J315" i="18" s="1"/>
  <c r="H552" i="18"/>
  <c r="H182" i="18"/>
  <c r="H648" i="18"/>
  <c r="J648" i="18"/>
  <c r="H569" i="18"/>
  <c r="H203" i="18"/>
  <c r="N203" i="18" s="1"/>
  <c r="H254" i="18"/>
  <c r="J254" i="18" s="1"/>
  <c r="H706" i="18"/>
  <c r="J706" i="18"/>
  <c r="H301" i="18"/>
  <c r="N301" i="18" s="1"/>
  <c r="I301" i="18"/>
  <c r="H522" i="18"/>
  <c r="J522" i="18"/>
  <c r="H500" i="18"/>
  <c r="J500" i="18" s="1"/>
  <c r="H744" i="18"/>
  <c r="N744" i="18" s="1"/>
  <c r="I744" i="18" s="1"/>
  <c r="H61" i="18"/>
  <c r="H271" i="18"/>
  <c r="J271" i="18" s="1"/>
  <c r="H773" i="18"/>
  <c r="J773" i="18" s="1"/>
  <c r="H531" i="18"/>
  <c r="N531" i="18" s="1"/>
  <c r="I531" i="18" s="1"/>
  <c r="H31" i="18"/>
  <c r="J31" i="18"/>
  <c r="H659" i="18"/>
  <c r="J659" i="18" s="1"/>
  <c r="H323" i="18"/>
  <c r="H471" i="18"/>
  <c r="J471" i="18"/>
  <c r="H248" i="18"/>
  <c r="J248" i="18" s="1"/>
  <c r="H523" i="18"/>
  <c r="J523" i="18" s="1"/>
  <c r="H318" i="18"/>
  <c r="H587" i="18"/>
  <c r="H294" i="18"/>
  <c r="J294" i="18"/>
  <c r="H914" i="18"/>
  <c r="H499" i="18"/>
  <c r="H169" i="18"/>
  <c r="J169" i="18" s="1"/>
  <c r="H430" i="18"/>
  <c r="H357" i="18"/>
  <c r="J357" i="18"/>
  <c r="H407" i="18"/>
  <c r="J407" i="18"/>
  <c r="H779" i="18"/>
  <c r="H554" i="18"/>
  <c r="H408" i="18"/>
  <c r="J408" i="18"/>
  <c r="H944" i="18"/>
  <c r="N944" i="18" s="1"/>
  <c r="H727" i="18"/>
  <c r="J727" i="18" s="1"/>
  <c r="H781" i="18"/>
  <c r="J781" i="18" s="1"/>
  <c r="H502" i="18"/>
  <c r="N502" i="18" s="1"/>
  <c r="I502" i="18" s="1"/>
  <c r="H108" i="18"/>
  <c r="N108" i="18"/>
  <c r="I108" i="18"/>
  <c r="J108" i="18"/>
  <c r="H288" i="18"/>
  <c r="H687" i="18"/>
  <c r="H547" i="18"/>
  <c r="J547" i="18"/>
  <c r="H264" i="18"/>
  <c r="J264" i="18" s="1"/>
  <c r="H705" i="18"/>
  <c r="H289" i="18"/>
  <c r="J289" i="18" s="1"/>
  <c r="H847" i="18"/>
  <c r="J847" i="18" s="1"/>
  <c r="H375" i="18"/>
  <c r="H762" i="18"/>
  <c r="H754" i="18"/>
  <c r="H136" i="18"/>
  <c r="J136" i="18"/>
  <c r="H509" i="18"/>
  <c r="N509" i="18" s="1"/>
  <c r="H721" i="18"/>
  <c r="J721" i="18"/>
  <c r="H654" i="18"/>
  <c r="N654" i="18" s="1"/>
  <c r="I654" i="18" s="1"/>
  <c r="J654" i="18" s="1"/>
  <c r="H623" i="18"/>
  <c r="N623" i="18"/>
  <c r="I623" i="18" s="1"/>
  <c r="J623" i="18" s="1"/>
  <c r="H159" i="18"/>
  <c r="J159" i="18"/>
  <c r="H491" i="18"/>
  <c r="J491" i="18"/>
  <c r="H657" i="18"/>
  <c r="J657" i="18"/>
  <c r="H851" i="18"/>
  <c r="H712" i="18"/>
  <c r="H697" i="18"/>
  <c r="J697" i="18" s="1"/>
  <c r="H863" i="18"/>
  <c r="J863" i="18" s="1"/>
  <c r="H429" i="18"/>
  <c r="J429" i="18" s="1"/>
  <c r="H710" i="18"/>
  <c r="H362" i="18"/>
  <c r="J362" i="18"/>
  <c r="H696" i="18"/>
  <c r="J696" i="18" s="1"/>
  <c r="H937" i="18"/>
  <c r="J937" i="18"/>
  <c r="H247" i="18"/>
  <c r="J247" i="18"/>
  <c r="H529" i="18"/>
  <c r="J529" i="18" s="1"/>
  <c r="H879" i="18"/>
  <c r="J879" i="18" s="1"/>
  <c r="H921" i="18"/>
  <c r="N921" i="18"/>
  <c r="I921" i="18"/>
  <c r="H46" i="18"/>
  <c r="J46" i="18"/>
  <c r="H423" i="18"/>
  <c r="J423" i="18" s="1"/>
  <c r="H379" i="18"/>
  <c r="N379" i="18" s="1"/>
  <c r="H605" i="18"/>
  <c r="J605" i="18" s="1"/>
  <c r="H839" i="18"/>
  <c r="J839" i="18" s="1"/>
  <c r="H307" i="18"/>
  <c r="J307" i="18"/>
  <c r="H438" i="18"/>
  <c r="H800" i="18"/>
  <c r="J800" i="18"/>
  <c r="H12" i="18"/>
  <c r="J12" i="18"/>
  <c r="H938" i="18"/>
  <c r="J938" i="18"/>
  <c r="H454" i="18"/>
  <c r="J454" i="18" s="1"/>
  <c r="H106" i="18"/>
  <c r="N106" i="18" s="1"/>
  <c r="H837" i="18"/>
  <c r="J837" i="18"/>
  <c r="H842" i="18"/>
  <c r="H475" i="18"/>
  <c r="H538" i="18"/>
  <c r="N538" i="18" s="1"/>
  <c r="I538" i="18" s="1"/>
  <c r="J538" i="18" s="1"/>
  <c r="H303" i="18"/>
  <c r="J303" i="18" s="1"/>
  <c r="H729" i="18"/>
  <c r="H709" i="18"/>
  <c r="H757" i="18"/>
  <c r="J757" i="18" s="1"/>
  <c r="H404" i="18"/>
  <c r="J404" i="18"/>
  <c r="H861" i="18"/>
  <c r="H836" i="18"/>
  <c r="H664" i="18"/>
  <c r="H57" i="18"/>
  <c r="N57" i="18"/>
  <c r="I57" i="18"/>
  <c r="J57" i="18" s="1"/>
  <c r="H442" i="18"/>
  <c r="N442" i="18" s="1"/>
  <c r="I442" i="18" s="1"/>
  <c r="H515" i="18"/>
  <c r="H583" i="18"/>
  <c r="J583" i="18"/>
  <c r="H212" i="18"/>
  <c r="J212" i="18"/>
  <c r="H52" i="18"/>
  <c r="J52" i="18"/>
  <c r="H40" i="18"/>
  <c r="N40" i="18"/>
  <c r="H614" i="18"/>
  <c r="J614" i="18" s="1"/>
  <c r="H459" i="18"/>
  <c r="H306" i="18"/>
  <c r="H311" i="18"/>
  <c r="H528" i="18"/>
  <c r="J528" i="18"/>
  <c r="H555" i="18"/>
  <c r="J555" i="18"/>
  <c r="H22" i="18"/>
  <c r="N22" i="18" s="1"/>
  <c r="H541" i="18"/>
  <c r="H314" i="18"/>
  <c r="N314" i="18"/>
  <c r="I314" i="18" s="1"/>
  <c r="H161" i="18"/>
  <c r="J161" i="18" s="1"/>
  <c r="H720" i="18"/>
  <c r="J720" i="18" s="1"/>
  <c r="H187" i="18"/>
  <c r="H840" i="18"/>
  <c r="J840" i="18"/>
  <c r="H611" i="18"/>
  <c r="J611" i="18"/>
  <c r="H518" i="18"/>
  <c r="H293" i="18"/>
  <c r="H79" i="18"/>
  <c r="J79" i="18"/>
  <c r="H690" i="18"/>
  <c r="H132" i="18"/>
  <c r="H397" i="18"/>
  <c r="H763" i="18"/>
  <c r="J763" i="18"/>
  <c r="H45" i="18"/>
  <c r="J45" i="18" s="1"/>
  <c r="H118" i="18"/>
  <c r="J118" i="18" s="1"/>
  <c r="H856" i="18"/>
  <c r="J856" i="18"/>
  <c r="H401" i="18"/>
  <c r="H253" i="18"/>
  <c r="N253" i="18"/>
  <c r="I253" i="18" s="1"/>
  <c r="J253" i="18" s="1"/>
  <c r="H574" i="18"/>
  <c r="H485" i="18"/>
  <c r="H388" i="18"/>
  <c r="J388" i="18" s="1"/>
  <c r="H242" i="18"/>
  <c r="J242" i="18"/>
  <c r="H685" i="18"/>
  <c r="J685" i="18"/>
  <c r="H848" i="18"/>
  <c r="H741" i="18"/>
  <c r="J741" i="18"/>
  <c r="H458" i="18"/>
  <c r="N458" i="18"/>
  <c r="I458" i="18"/>
  <c r="J458" i="18"/>
  <c r="H562" i="18"/>
  <c r="N562" i="18" s="1"/>
  <c r="I562" i="18"/>
  <c r="J562" i="18" s="1"/>
  <c r="H504" i="18"/>
  <c r="H193" i="18"/>
  <c r="H38" i="18"/>
  <c r="J38" i="18" s="1"/>
  <c r="H48" i="18"/>
  <c r="J48" i="18" s="1"/>
  <c r="H62" i="18"/>
  <c r="H931" i="18"/>
  <c r="H333" i="18"/>
  <c r="J333" i="18"/>
  <c r="H95" i="18"/>
  <c r="J95" i="18" s="1"/>
  <c r="H642" i="18"/>
  <c r="N642" i="18"/>
  <c r="I642" i="18"/>
  <c r="H295" i="18"/>
  <c r="N295" i="18" s="1"/>
  <c r="I295" i="18" s="1"/>
  <c r="J295" i="18" s="1"/>
  <c r="H553" i="18"/>
  <c r="J553" i="18" s="1"/>
  <c r="H589" i="18"/>
  <c r="J589" i="18"/>
  <c r="H133" i="18"/>
  <c r="J133" i="18"/>
  <c r="H420" i="18"/>
  <c r="J420" i="18" s="1"/>
  <c r="H945" i="18"/>
  <c r="H336" i="18"/>
  <c r="J336" i="18" s="1"/>
  <c r="H100" i="18"/>
  <c r="J100" i="18"/>
  <c r="H482" i="18"/>
  <c r="H30" i="18"/>
  <c r="J30" i="18" s="1"/>
  <c r="H778" i="18"/>
  <c r="J778" i="18"/>
  <c r="H949" i="18"/>
  <c r="H286" i="18"/>
  <c r="J286" i="18"/>
  <c r="H597" i="18"/>
  <c r="J597" i="18" s="1"/>
  <c r="H730" i="18"/>
  <c r="H787" i="18"/>
  <c r="H326" i="18"/>
  <c r="J326" i="18"/>
  <c r="H942" i="18"/>
  <c r="H202" i="18"/>
  <c r="H946" i="18"/>
  <c r="J946" i="18"/>
  <c r="H747" i="18"/>
  <c r="J747" i="18"/>
  <c r="H342" i="18"/>
  <c r="H566" i="18"/>
  <c r="H35" i="18"/>
  <c r="J35" i="18" s="1"/>
  <c r="H579" i="18"/>
  <c r="J579" i="18" s="1"/>
  <c r="H575" i="18"/>
  <c r="J575" i="18" s="1"/>
  <c r="H624" i="18"/>
  <c r="J624" i="18"/>
  <c r="H858" i="18"/>
  <c r="J858" i="18"/>
  <c r="H178" i="18"/>
  <c r="H149" i="18"/>
  <c r="J149" i="18"/>
  <c r="H893" i="18"/>
  <c r="J893" i="18"/>
  <c r="H798" i="18"/>
  <c r="J798" i="18" s="1"/>
  <c r="H128" i="18"/>
  <c r="J128" i="18"/>
  <c r="H84" i="18"/>
  <c r="H489" i="18"/>
  <c r="H427" i="18"/>
  <c r="J427" i="18" s="1"/>
  <c r="H88" i="18"/>
  <c r="H806" i="18"/>
  <c r="H865" i="18"/>
  <c r="H821" i="18"/>
  <c r="N821" i="18" s="1"/>
  <c r="I821" i="18" s="1"/>
  <c r="H337" i="18"/>
  <c r="H447" i="18"/>
  <c r="N447" i="18"/>
  <c r="I447" i="18" s="1"/>
  <c r="J447" i="18"/>
  <c r="H76" i="18"/>
  <c r="N76" i="18" s="1"/>
  <c r="I76" i="18" s="1"/>
  <c r="H767" i="18"/>
  <c r="H305" i="18"/>
  <c r="J305" i="18" s="1"/>
  <c r="H672" i="18"/>
  <c r="N672" i="18" s="1"/>
  <c r="I672" i="18" s="1"/>
  <c r="H761" i="18"/>
  <c r="J761" i="18" s="1"/>
  <c r="H160" i="18"/>
  <c r="J160" i="18"/>
  <c r="H208" i="18"/>
  <c r="J208" i="18" s="1"/>
  <c r="H261" i="18"/>
  <c r="J261" i="18" s="1"/>
  <c r="H926" i="18"/>
  <c r="J926" i="18"/>
  <c r="H868" i="18"/>
  <c r="J868" i="18"/>
  <c r="H756" i="18"/>
  <c r="N756" i="18" s="1"/>
  <c r="H229" i="18"/>
  <c r="H151" i="18"/>
  <c r="N151" i="18"/>
  <c r="H283" i="18"/>
  <c r="J283" i="18" s="1"/>
  <c r="H195" i="18"/>
  <c r="J195" i="18"/>
  <c r="H165" i="18"/>
  <c r="N165" i="18"/>
  <c r="H462" i="18"/>
  <c r="H63" i="18"/>
  <c r="H17" i="18"/>
  <c r="J17" i="18" s="1"/>
  <c r="H243" i="18"/>
  <c r="H651" i="18"/>
  <c r="J651" i="18"/>
  <c r="H470" i="18"/>
  <c r="J470" i="18"/>
  <c r="H792" i="18"/>
  <c r="H280" i="18"/>
  <c r="H885" i="18"/>
  <c r="H296" i="18"/>
  <c r="N296" i="18" s="1"/>
  <c r="H166" i="18"/>
  <c r="H190" i="18"/>
  <c r="J190" i="18" s="1"/>
  <c r="H514" i="18"/>
  <c r="H354" i="18"/>
  <c r="J354" i="18" s="1"/>
  <c r="H940" i="18"/>
  <c r="H145" i="18"/>
  <c r="H85" i="18"/>
  <c r="J85" i="18"/>
  <c r="H621" i="18"/>
  <c r="H595" i="18"/>
  <c r="J595" i="18"/>
  <c r="H347" i="18"/>
  <c r="J347" i="18" s="1"/>
  <c r="H249" i="18"/>
  <c r="H432" i="18"/>
  <c r="J432" i="18" s="1"/>
  <c r="H451" i="18"/>
  <c r="N451" i="18" s="1"/>
  <c r="I451" i="18" s="1"/>
  <c r="H425" i="18"/>
  <c r="N425" i="18"/>
  <c r="I425" i="18"/>
  <c r="J425" i="18" s="1"/>
  <c r="H795" i="18"/>
  <c r="J795" i="18" s="1"/>
  <c r="H532" i="18"/>
  <c r="J532" i="18"/>
  <c r="H620" i="18"/>
  <c r="J620" i="18"/>
  <c r="H894" i="18"/>
  <c r="J894" i="18" s="1"/>
  <c r="H753" i="18"/>
  <c r="H526" i="18"/>
  <c r="J526" i="18"/>
  <c r="H682" i="18"/>
  <c r="H435" i="18"/>
  <c r="J435" i="18" s="1"/>
  <c r="H443" i="18"/>
  <c r="H282" i="18"/>
  <c r="J282" i="18" s="1"/>
  <c r="H376" i="18"/>
  <c r="H758" i="18"/>
  <c r="N758" i="18" s="1"/>
  <c r="H396" i="18"/>
  <c r="J396" i="18" s="1"/>
  <c r="H550" i="18"/>
  <c r="H731" i="18"/>
  <c r="H411" i="18"/>
  <c r="J411" i="18"/>
  <c r="H154" i="18"/>
  <c r="H669" i="18"/>
  <c r="J669" i="18"/>
  <c r="H341" i="18"/>
  <c r="H349" i="18"/>
  <c r="N349" i="18"/>
  <c r="I349" i="18"/>
  <c r="J349" i="18" s="1"/>
  <c r="H94" i="18"/>
  <c r="Q94" i="18" s="1"/>
  <c r="Q1038" i="18" s="1"/>
  <c r="H572" i="18"/>
  <c r="N572" i="18" s="1"/>
  <c r="H444" i="18"/>
  <c r="H211" i="18"/>
  <c r="H480" i="18"/>
  <c r="H330" i="18"/>
  <c r="H464" i="18"/>
  <c r="J464" i="18"/>
  <c r="H592" i="18"/>
  <c r="H521" i="18"/>
  <c r="N521" i="18" s="1"/>
  <c r="I521" i="18" s="1"/>
  <c r="H765" i="18"/>
  <c r="J765" i="18"/>
  <c r="H240" i="18"/>
  <c r="H563" i="18"/>
  <c r="J563" i="18" s="1"/>
  <c r="H790" i="18"/>
  <c r="J790" i="18"/>
  <c r="H50" i="18"/>
  <c r="H803" i="18"/>
  <c r="H390" i="18"/>
  <c r="J390" i="18" s="1"/>
  <c r="H72" i="18"/>
  <c r="H158" i="18"/>
  <c r="J158" i="18"/>
  <c r="H751" i="18"/>
  <c r="N751" i="18"/>
  <c r="I751" i="18" s="1"/>
  <c r="H746" i="18"/>
  <c r="J746" i="18"/>
  <c r="H681" i="18"/>
  <c r="J681" i="18"/>
  <c r="H272" i="18"/>
  <c r="J272" i="18" s="1"/>
  <c r="H838" i="18"/>
  <c r="J838" i="18"/>
  <c r="H586" i="18"/>
  <c r="J586" i="18" s="1"/>
  <c r="H655" i="18"/>
  <c r="H854" i="18"/>
  <c r="J854" i="18" s="1"/>
  <c r="H740" i="18"/>
  <c r="J740" i="18" s="1"/>
  <c r="H28" i="18"/>
  <c r="J28" i="18"/>
  <c r="H405" i="18"/>
  <c r="J405" i="18"/>
  <c r="H450" i="18"/>
  <c r="J450" i="18" s="1"/>
  <c r="H277" i="18"/>
  <c r="J277" i="18"/>
  <c r="H23" i="18"/>
  <c r="N23" i="18" s="1"/>
  <c r="H194" i="18"/>
  <c r="H797" i="18"/>
  <c r="N797" i="18" s="1"/>
  <c r="I797" i="18" s="1"/>
  <c r="H934" i="18"/>
  <c r="J934" i="18"/>
  <c r="H517" i="18"/>
  <c r="J517" i="18" s="1"/>
  <c r="H302" i="18"/>
  <c r="H845" i="18"/>
  <c r="J845" i="18"/>
  <c r="H889" i="18"/>
  <c r="J889" i="18"/>
  <c r="H853" i="18"/>
  <c r="H770" i="18"/>
  <c r="N770" i="18"/>
  <c r="H93" i="18"/>
  <c r="H571" i="18"/>
  <c r="H346" i="18"/>
  <c r="N346" i="18" s="1"/>
  <c r="H833" i="18"/>
  <c r="H117" i="18"/>
  <c r="H456" i="18"/>
  <c r="J456" i="18"/>
  <c r="H634" i="18"/>
  <c r="H144" i="18"/>
  <c r="J144" i="18" s="1"/>
  <c r="H619" i="18"/>
  <c r="J619" i="18"/>
  <c r="H768" i="18"/>
  <c r="H394" i="18"/>
  <c r="J394" i="18"/>
  <c r="H155" i="18"/>
  <c r="H864" i="18"/>
  <c r="N864" i="18"/>
  <c r="I864" i="18"/>
  <c r="J864" i="18"/>
  <c r="H736" i="18"/>
  <c r="H867" i="18"/>
  <c r="H498" i="18"/>
  <c r="H273" i="18"/>
  <c r="J273" i="18" s="1"/>
  <c r="H947" i="18"/>
  <c r="H948" i="18"/>
  <c r="H189" i="18"/>
  <c r="J189" i="18"/>
  <c r="H119" i="18"/>
  <c r="J119" i="18"/>
  <c r="H115" i="18"/>
  <c r="J115" i="18"/>
  <c r="H413" i="18"/>
  <c r="H818" i="18"/>
  <c r="J818" i="18"/>
  <c r="H875" i="18"/>
  <c r="H820" i="18"/>
  <c r="J820" i="18"/>
  <c r="H65" i="18"/>
  <c r="H852" i="18"/>
  <c r="J852" i="18" s="1"/>
  <c r="H576" i="18"/>
  <c r="H878" i="18"/>
  <c r="J878" i="18" s="1"/>
  <c r="H54" i="18"/>
  <c r="J54" i="18"/>
  <c r="H73" i="18"/>
  <c r="H801" i="18"/>
  <c r="J801" i="18"/>
  <c r="H560" i="18"/>
  <c r="N560" i="18"/>
  <c r="I560" i="18"/>
  <c r="J560" i="18" s="1"/>
  <c r="H602" i="18"/>
  <c r="H814" i="18"/>
  <c r="J814" i="18"/>
  <c r="H936" i="18"/>
  <c r="J936" i="18"/>
  <c r="H917" i="18"/>
  <c r="J917" i="18" s="1"/>
  <c r="H481" i="18"/>
  <c r="H266" i="18"/>
  <c r="J266" i="18"/>
  <c r="H364" i="18"/>
  <c r="N364" i="18" s="1"/>
  <c r="I364" i="18" s="1"/>
  <c r="H304" i="18"/>
  <c r="J304" i="18" s="1"/>
  <c r="H694" i="18"/>
  <c r="H120" i="18"/>
  <c r="J120" i="18" s="1"/>
  <c r="H615" i="18"/>
  <c r="H590" i="18"/>
  <c r="H421" i="18"/>
  <c r="J421" i="18" s="1"/>
  <c r="H126" i="18"/>
  <c r="H780" i="18"/>
  <c r="J780" i="18"/>
  <c r="H41" i="18"/>
  <c r="H732" i="18"/>
  <c r="H813" i="18"/>
  <c r="H570" i="18"/>
  <c r="J570" i="18"/>
  <c r="H874" i="18"/>
  <c r="J874" i="18"/>
  <c r="H493" i="18"/>
  <c r="N493" i="18" s="1"/>
  <c r="I493" i="18" s="1"/>
  <c r="H468" i="18"/>
  <c r="J468" i="18" s="1"/>
  <c r="H9" i="18"/>
  <c r="J9" i="18"/>
  <c r="H251" i="18"/>
  <c r="J251" i="18" s="1"/>
  <c r="H14" i="18"/>
  <c r="J14" i="18"/>
  <c r="H368" i="18"/>
  <c r="N368" i="18" s="1"/>
  <c r="H298" i="18"/>
  <c r="H507" i="18"/>
  <c r="N507" i="18" s="1"/>
  <c r="I507" i="18" s="1"/>
  <c r="H673" i="18"/>
  <c r="J673" i="18" s="1"/>
  <c r="H445" i="18"/>
  <c r="N445" i="18"/>
  <c r="H828" i="18"/>
  <c r="J828" i="18"/>
  <c r="H759" i="18"/>
  <c r="H843" i="18"/>
  <c r="N843" i="18"/>
  <c r="I843" i="18" s="1"/>
  <c r="H325" i="18"/>
  <c r="H662" i="18"/>
  <c r="N662" i="18" s="1"/>
  <c r="H884" i="18"/>
  <c r="H226" i="18"/>
  <c r="J226" i="18" s="1"/>
  <c r="H116" i="18"/>
  <c r="H125" i="18"/>
  <c r="J125" i="18"/>
  <c r="H556" i="18"/>
  <c r="J556" i="18"/>
  <c r="H416" i="18"/>
  <c r="J416" i="18" s="1"/>
  <c r="H577" i="18"/>
  <c r="J577" i="18"/>
  <c r="H817" i="18"/>
  <c r="H695" i="18"/>
  <c r="H292" i="18"/>
  <c r="J292" i="18" s="1"/>
  <c r="H461" i="18"/>
  <c r="H688" i="18"/>
  <c r="J688" i="18" s="1"/>
  <c r="H167" i="18"/>
  <c r="J167" i="18"/>
  <c r="H297" i="18"/>
  <c r="J297" i="18"/>
  <c r="H755" i="18"/>
  <c r="J755" i="18" s="1"/>
  <c r="H352" i="18"/>
  <c r="J352" i="18" s="1"/>
  <c r="H728" i="18"/>
  <c r="H13" i="18"/>
  <c r="J13" i="18" s="1"/>
  <c r="H618" i="18"/>
  <c r="J618" i="18"/>
  <c r="H638" i="18"/>
  <c r="J638" i="18" s="1"/>
  <c r="H698" i="18"/>
  <c r="H877" i="18"/>
  <c r="J877" i="18" s="1"/>
  <c r="N877" i="18"/>
  <c r="I877" i="18"/>
  <c r="H935" i="18"/>
  <c r="J935" i="18" s="1"/>
  <c r="H467" i="18"/>
  <c r="N467" i="18" s="1"/>
  <c r="I467" i="18" s="1"/>
  <c r="H808" i="18"/>
  <c r="J808" i="18" s="1"/>
  <c r="H830" i="18"/>
  <c r="J830" i="18"/>
  <c r="H90" i="18"/>
  <c r="J90" i="18" s="1"/>
  <c r="H479" i="18"/>
  <c r="J479" i="18"/>
  <c r="H505" i="18"/>
  <c r="H519" i="18"/>
  <c r="H107" i="18"/>
  <c r="H815" i="18"/>
  <c r="H205" i="18"/>
  <c r="N205" i="18" s="1"/>
  <c r="I205" i="18" s="1"/>
  <c r="J205" i="18" s="1"/>
  <c r="H922" i="18"/>
  <c r="N922" i="18"/>
  <c r="I922" i="18" s="1"/>
  <c r="H750" i="18"/>
  <c r="H943" i="18"/>
  <c r="J943" i="18"/>
  <c r="H274" i="18"/>
  <c r="H365" i="18"/>
  <c r="J365" i="18"/>
  <c r="H10" i="18"/>
  <c r="J10" i="18"/>
  <c r="H822" i="18"/>
  <c r="H920" i="18"/>
  <c r="J920" i="18"/>
  <c r="H259" i="18"/>
  <c r="H722" i="18"/>
  <c r="H862" i="18"/>
  <c r="H66" i="18"/>
  <c r="H331" i="18"/>
  <c r="J331" i="18" s="1"/>
  <c r="H598" i="18"/>
  <c r="J598" i="18" s="1"/>
  <c r="H367" i="18"/>
  <c r="J367" i="18"/>
  <c r="H578" i="18"/>
  <c r="H399" i="18"/>
  <c r="H646" i="18"/>
  <c r="N646" i="18" s="1"/>
  <c r="I646" i="18" s="1"/>
  <c r="H225" i="18"/>
  <c r="H809" i="18"/>
  <c r="N809" i="18"/>
  <c r="I809" i="18" s="1"/>
  <c r="J809" i="18" s="1"/>
  <c r="H267" i="18"/>
  <c r="J267" i="18" s="1"/>
  <c r="H436" i="18"/>
  <c r="J436" i="18"/>
  <c r="H227" i="18"/>
  <c r="H268" i="18"/>
  <c r="J268" i="18" s="1"/>
  <c r="H56" i="18"/>
  <c r="J56" i="18"/>
  <c r="H215" i="18"/>
  <c r="H321" i="18"/>
  <c r="J321" i="18" s="1"/>
  <c r="H403" i="18"/>
  <c r="J403" i="18" s="1"/>
  <c r="H702" i="18"/>
  <c r="J702" i="18"/>
  <c r="H441" i="18"/>
  <c r="J441" i="18"/>
  <c r="H44" i="18"/>
  <c r="N44" i="18"/>
  <c r="I44" i="18"/>
  <c r="H658" i="18"/>
  <c r="H844" i="18"/>
  <c r="N844" i="18" s="1"/>
  <c r="I844" i="18" s="1"/>
  <c r="H719" i="18"/>
  <c r="N719" i="18" s="1"/>
  <c r="I719" i="18" s="1"/>
  <c r="H594" i="18"/>
  <c r="H373" i="18"/>
  <c r="J373" i="18" s="1"/>
  <c r="H585" i="18"/>
  <c r="H300" i="18"/>
  <c r="N300" i="18" s="1"/>
  <c r="H616" i="18"/>
  <c r="H220" i="18"/>
  <c r="J220" i="18" s="1"/>
  <c r="H951" i="18"/>
  <c r="Q951" i="18" s="1"/>
  <c r="H542" i="18"/>
  <c r="J542" i="18"/>
  <c r="H19" i="18"/>
  <c r="J19" i="18" s="1"/>
  <c r="H177" i="18"/>
  <c r="N177" i="18" s="1"/>
  <c r="I177" i="18" s="1"/>
  <c r="J177" i="18" s="1"/>
  <c r="H382" i="18"/>
  <c r="H82" i="18"/>
  <c r="J82" i="18" s="1"/>
  <c r="H907" i="18"/>
  <c r="J907" i="18"/>
  <c r="H835" i="18"/>
  <c r="N835" i="18"/>
  <c r="I835" i="18"/>
  <c r="J835" i="18"/>
  <c r="H322" i="18"/>
  <c r="J322" i="18"/>
  <c r="H168" i="18"/>
  <c r="J168" i="18" s="1"/>
  <c r="H53" i="18"/>
  <c r="J53" i="18" s="1"/>
  <c r="H131" i="18"/>
  <c r="J131" i="18"/>
  <c r="H422" i="18"/>
  <c r="J422" i="18"/>
  <c r="H613" i="18"/>
  <c r="N613" i="18" s="1"/>
  <c r="H898" i="18"/>
  <c r="H320" i="18"/>
  <c r="N320" i="18"/>
  <c r="I320" i="18"/>
  <c r="J320" i="18"/>
  <c r="H656" i="18"/>
  <c r="H170" i="18"/>
  <c r="J170" i="18"/>
  <c r="H343" i="18"/>
  <c r="J343" i="18"/>
  <c r="H327" i="18"/>
  <c r="H652" i="18"/>
  <c r="J652" i="18"/>
  <c r="H269" i="18"/>
  <c r="J269" i="18"/>
  <c r="H172" i="18"/>
  <c r="H908" i="18"/>
  <c r="J908" i="18"/>
  <c r="H915" i="18"/>
  <c r="J915" i="18"/>
  <c r="H252" i="18"/>
  <c r="J252" i="18"/>
  <c r="H510" i="18"/>
  <c r="H641" i="18"/>
  <c r="J641" i="18"/>
  <c r="H630" i="18"/>
  <c r="H551" i="18"/>
  <c r="H683" i="18"/>
  <c r="J683" i="18"/>
  <c r="H639" i="18"/>
  <c r="J639" i="18" s="1"/>
  <c r="H607" i="18"/>
  <c r="J607" i="18"/>
  <c r="H460" i="18"/>
  <c r="J460" i="18"/>
  <c r="H667" i="18"/>
  <c r="J667" i="18" s="1"/>
  <c r="H308" i="18"/>
  <c r="J308" i="18"/>
  <c r="H911" i="18"/>
  <c r="J911" i="18"/>
  <c r="H412" i="18"/>
  <c r="J412" i="18" s="1"/>
  <c r="H207" i="18"/>
  <c r="J207" i="18" s="1"/>
  <c r="H492" i="18"/>
  <c r="H257" i="18"/>
  <c r="J257" i="18"/>
  <c r="H123" i="18"/>
  <c r="N123" i="18"/>
  <c r="I123" i="18" s="1"/>
  <c r="H135" i="18"/>
  <c r="J135" i="18"/>
  <c r="H748" i="18"/>
  <c r="H527" i="18"/>
  <c r="J527" i="18" s="1"/>
  <c r="H855" i="18"/>
  <c r="H148" i="18"/>
  <c r="H743" i="18"/>
  <c r="J743" i="18"/>
  <c r="H129" i="18"/>
  <c r="N129" i="18" s="1"/>
  <c r="I129" i="18" s="1"/>
  <c r="H832" i="18"/>
  <c r="J832" i="18"/>
  <c r="H127" i="18"/>
  <c r="J127" i="18"/>
  <c r="H660" i="18"/>
  <c r="N660" i="18" s="1"/>
  <c r="H402" i="18"/>
  <c r="J402" i="18" s="1"/>
  <c r="H426" i="18"/>
  <c r="H109" i="18"/>
  <c r="H222" i="18"/>
  <c r="H213" i="18"/>
  <c r="J213" i="18" s="1"/>
  <c r="H627" i="18"/>
  <c r="H850" i="18"/>
  <c r="J850" i="18" s="1"/>
  <c r="H140" i="18"/>
  <c r="J140" i="18" s="1"/>
  <c r="H473" i="18"/>
  <c r="J473" i="18"/>
  <c r="H599" i="18"/>
  <c r="J599" i="18" s="1"/>
  <c r="H782" i="18"/>
  <c r="H20" i="18"/>
  <c r="H360" i="18"/>
  <c r="H150" i="18"/>
  <c r="H8" i="18"/>
  <c r="J8" i="18" s="1"/>
  <c r="H906" i="18"/>
  <c r="H913" i="18"/>
  <c r="J913" i="18"/>
  <c r="H629" i="18"/>
  <c r="J629" i="18"/>
  <c r="H340" i="18"/>
  <c r="J340" i="18" s="1"/>
  <c r="H488" i="18"/>
  <c r="H474" i="18"/>
  <c r="N474" i="18"/>
  <c r="I474" i="18"/>
  <c r="H903" i="18"/>
  <c r="N903" i="18" s="1"/>
  <c r="I903" i="18" s="1"/>
  <c r="H104" i="18"/>
  <c r="N104" i="18"/>
  <c r="H784" i="18"/>
  <c r="H766" i="18"/>
  <c r="H827" i="18"/>
  <c r="J827" i="18" s="1"/>
  <c r="H137" i="18"/>
  <c r="Q137" i="18"/>
  <c r="Q990" i="18"/>
  <c r="H707" i="18"/>
  <c r="H453" i="18"/>
  <c r="J453" i="18" s="1"/>
  <c r="H909" i="18"/>
  <c r="H440" i="18"/>
  <c r="H713" i="18"/>
  <c r="N713" i="18" s="1"/>
  <c r="I713" i="18" s="1"/>
  <c r="J713" i="18"/>
  <c r="H859" i="18"/>
  <c r="H465" i="18"/>
  <c r="N465" i="18"/>
  <c r="I465" i="18"/>
  <c r="H383" i="18"/>
  <c r="H139" i="18"/>
  <c r="H631" i="18"/>
  <c r="H256" i="18"/>
  <c r="J256" i="18" s="1"/>
  <c r="H557" i="18"/>
  <c r="J557" i="18"/>
  <c r="H191" i="18"/>
  <c r="H241" i="18"/>
  <c r="J241" i="18"/>
  <c r="H183" i="18"/>
  <c r="H287" i="18"/>
  <c r="J287" i="18" s="1"/>
  <c r="H392" i="18"/>
  <c r="J392" i="18"/>
  <c r="H734" i="18"/>
  <c r="J734" i="18" s="1"/>
  <c r="H930" i="18"/>
  <c r="H171" i="18"/>
  <c r="N171" i="18" s="1"/>
  <c r="I171" i="18" s="1"/>
  <c r="J171" i="18" s="1"/>
  <c r="H807" i="18"/>
  <c r="H265" i="18"/>
  <c r="N265" i="18"/>
  <c r="I265" i="18"/>
  <c r="J265" i="18" s="1"/>
  <c r="H11" i="18"/>
  <c r="J11" i="18"/>
  <c r="H32" i="18"/>
  <c r="J32" i="18"/>
  <c r="H834" i="18"/>
  <c r="J834" i="18" s="1"/>
  <c r="H345" i="18"/>
  <c r="N345" i="18" s="1"/>
  <c r="H15" i="18"/>
  <c r="J15" i="18"/>
  <c r="H596" i="18"/>
  <c r="J596" i="18"/>
  <c r="H653" i="18"/>
  <c r="N653" i="18" s="1"/>
  <c r="I653" i="18" s="1"/>
  <c r="H841" i="18"/>
  <c r="N841" i="18" s="1"/>
  <c r="I841" i="18" s="1"/>
  <c r="H677" i="18"/>
  <c r="H503" i="18"/>
  <c r="H157" i="18"/>
  <c r="H164" i="18"/>
  <c r="H51" i="18"/>
  <c r="H201" i="18"/>
  <c r="H431" i="18"/>
  <c r="H684" i="18"/>
  <c r="N684" i="18" s="1"/>
  <c r="H891" i="18"/>
  <c r="N891" i="18" s="1"/>
  <c r="I891" i="18" s="1"/>
  <c r="J891" i="18"/>
  <c r="H428" i="18"/>
  <c r="H176" i="18"/>
  <c r="J176" i="18" s="1"/>
  <c r="H494" i="18"/>
  <c r="N494" i="18" s="1"/>
  <c r="H900" i="18"/>
  <c r="J900" i="18" s="1"/>
  <c r="H520" i="18"/>
  <c r="H738" i="18"/>
  <c r="H180" i="18"/>
  <c r="N180" i="18" s="1"/>
  <c r="I180" i="18" s="1"/>
  <c r="J180" i="18"/>
  <c r="H184" i="18"/>
  <c r="J184" i="18"/>
  <c r="H279" i="18"/>
  <c r="J279" i="18"/>
  <c r="H437" i="18"/>
  <c r="J437" i="18" s="1"/>
  <c r="H644" i="18"/>
  <c r="J644" i="18" s="1"/>
  <c r="H679" i="18"/>
  <c r="H693" i="18"/>
  <c r="J693" i="18" s="1"/>
  <c r="H723" i="18"/>
  <c r="J723" i="18"/>
  <c r="H703" i="18"/>
  <c r="H42" i="18"/>
  <c r="H381" i="18"/>
  <c r="H536" i="18"/>
  <c r="N536" i="18"/>
  <c r="I536" i="18"/>
  <c r="H87" i="18"/>
  <c r="N87" i="18" s="1"/>
  <c r="H77" i="18"/>
  <c r="J77" i="18" s="1"/>
  <c r="H892" i="18"/>
  <c r="J892" i="18"/>
  <c r="H600" i="18"/>
  <c r="J600" i="18" s="1"/>
  <c r="H255" i="18"/>
  <c r="J255" i="18"/>
  <c r="H110" i="18"/>
  <c r="J110" i="18"/>
  <c r="H351" i="18"/>
  <c r="H724" i="18"/>
  <c r="H873" i="18"/>
  <c r="J873" i="18" s="1"/>
  <c r="H704" i="18"/>
  <c r="H233" i="18"/>
  <c r="J233" i="18"/>
  <c r="H124" i="18"/>
  <c r="H228" i="18"/>
  <c r="J228" i="18" s="1"/>
  <c r="H36" i="18"/>
  <c r="J36" i="18" s="1"/>
  <c r="H663" i="18"/>
  <c r="H810" i="18"/>
  <c r="J810" i="18"/>
  <c r="H37" i="18"/>
  <c r="J37" i="18" s="1"/>
  <c r="H335" i="18"/>
  <c r="J335" i="18"/>
  <c r="H143" i="18"/>
  <c r="J143" i="18"/>
  <c r="H439" i="18"/>
  <c r="J439" i="18" s="1"/>
  <c r="H455" i="18"/>
  <c r="J455" i="18" s="1"/>
  <c r="H312" i="18"/>
  <c r="J312" i="18"/>
  <c r="H141" i="18"/>
  <c r="J141" i="18" s="1"/>
  <c r="H726" i="18"/>
  <c r="J726" i="18"/>
  <c r="H162" i="18"/>
  <c r="H483" i="18"/>
  <c r="H472" i="18"/>
  <c r="J472" i="18" s="1"/>
  <c r="H745" i="18"/>
  <c r="H676" i="18"/>
  <c r="J676" i="18" s="1"/>
  <c r="H883" i="18"/>
  <c r="J883" i="18"/>
  <c r="H313" i="18"/>
  <c r="N313" i="18"/>
  <c r="N960" i="18"/>
  <c r="H98" i="18"/>
  <c r="H43" i="18"/>
  <c r="N43" i="18"/>
  <c r="H872" i="18"/>
  <c r="H60" i="18"/>
  <c r="J60" i="18"/>
  <c r="H334" i="18"/>
  <c r="J334" i="18"/>
  <c r="H281" i="18"/>
  <c r="J281" i="18" s="1"/>
  <c r="H446" i="18"/>
  <c r="H210" i="18"/>
  <c r="H785" i="18"/>
  <c r="J785" i="18"/>
  <c r="H825" i="18"/>
  <c r="J825" i="18"/>
  <c r="H812" i="18"/>
  <c r="N812" i="18" s="1"/>
  <c r="H496" i="18"/>
  <c r="N496" i="18" s="1"/>
  <c r="I496" i="18" s="1"/>
  <c r="J496" i="18"/>
  <c r="H927" i="18"/>
  <c r="J927" i="18"/>
  <c r="H434" i="18"/>
  <c r="J434" i="18"/>
  <c r="H689" i="18"/>
  <c r="H584" i="18"/>
  <c r="J584" i="18"/>
  <c r="H918" i="18"/>
  <c r="J918" i="18"/>
  <c r="H70" i="18"/>
  <c r="J70" i="18"/>
  <c r="H299" i="18"/>
  <c r="H344" i="18"/>
  <c r="J344" i="18"/>
  <c r="H86" i="18"/>
  <c r="J86" i="18"/>
  <c r="H34" i="18"/>
  <c r="N34" i="18"/>
  <c r="I34" i="18" s="1"/>
  <c r="J34" i="18" s="1"/>
  <c r="H535" i="18"/>
  <c r="H645" i="18"/>
  <c r="J645" i="18" s="1"/>
  <c r="H424" i="18"/>
  <c r="J424" i="18"/>
  <c r="H83" i="18"/>
  <c r="H546" i="18"/>
  <c r="N546" i="18" s="1"/>
  <c r="I546" i="18" s="1"/>
  <c r="H74" i="18"/>
  <c r="J74" i="18" s="1"/>
  <c r="H371" i="18"/>
  <c r="H217" i="18"/>
  <c r="J217" i="18" s="1"/>
  <c r="H718" i="18"/>
  <c r="J718" i="18"/>
  <c r="H105" i="18"/>
  <c r="H153" i="18"/>
  <c r="J153" i="18" s="1"/>
  <c r="H637" i="18"/>
  <c r="J637" i="18" s="1"/>
  <c r="H173" i="18"/>
  <c r="J173" i="18" s="1"/>
  <c r="H142" i="18"/>
  <c r="J142" i="18"/>
  <c r="H68" i="18"/>
  <c r="H393" i="18"/>
  <c r="H319" i="18"/>
  <c r="H231" i="18"/>
  <c r="J231" i="18"/>
  <c r="H415" i="18"/>
  <c r="J415" i="18" s="1"/>
  <c r="H216" i="18"/>
  <c r="J216" i="18" s="1"/>
  <c r="H511" i="18"/>
  <c r="J511" i="18"/>
  <c r="H448" i="18"/>
  <c r="J448" i="18" s="1"/>
  <c r="H285" i="18"/>
  <c r="J285" i="18"/>
  <c r="H400" i="18"/>
  <c r="J400" i="18" s="1"/>
  <c r="H886" i="18"/>
  <c r="N886" i="18" s="1"/>
  <c r="H775" i="18"/>
  <c r="N775" i="18" s="1"/>
  <c r="I775" i="18" s="1"/>
  <c r="H69" i="18"/>
  <c r="H950" i="18"/>
  <c r="J950" i="18" s="1"/>
  <c r="H628" i="18"/>
  <c r="J628" i="18"/>
  <c r="H742" i="18"/>
  <c r="J742" i="18"/>
  <c r="H601" i="18"/>
  <c r="J601" i="18"/>
  <c r="H593" i="18"/>
  <c r="J593" i="18" s="1"/>
  <c r="H223" i="18"/>
  <c r="H221" i="18"/>
  <c r="H539" i="18"/>
  <c r="J539" i="18" s="1"/>
  <c r="H67" i="18"/>
  <c r="J67" i="18"/>
  <c r="H156" i="18"/>
  <c r="N156" i="18"/>
  <c r="H699" i="18"/>
  <c r="H829" i="18"/>
  <c r="H772" i="18"/>
  <c r="H463" i="18"/>
  <c r="J463" i="18"/>
  <c r="H939" i="18"/>
  <c r="J939" i="18"/>
  <c r="H633" i="18"/>
  <c r="J633" i="18"/>
  <c r="H290" i="18"/>
  <c r="J290" i="18"/>
  <c r="H737" i="18"/>
  <c r="J737" i="18"/>
  <c r="H916" i="18"/>
  <c r="J916" i="18" s="1"/>
  <c r="H924" i="18"/>
  <c r="J924" i="18"/>
  <c r="H163" i="18"/>
  <c r="J163" i="18"/>
  <c r="H406" i="18"/>
  <c r="H525" i="18"/>
  <c r="J525" i="18"/>
  <c r="H604" i="18"/>
  <c r="H752" i="18"/>
  <c r="N752" i="18" s="1"/>
  <c r="I752" i="18" s="1"/>
  <c r="H27" i="18"/>
  <c r="J27" i="18"/>
  <c r="H185" i="18"/>
  <c r="H501" i="18"/>
  <c r="J501" i="18"/>
  <c r="H567" i="18"/>
  <c r="J567" i="18"/>
  <c r="H389" i="18"/>
  <c r="H568" i="18"/>
  <c r="N568" i="18" s="1"/>
  <c r="H735" i="18"/>
  <c r="J735" i="18"/>
  <c r="H89" i="18"/>
  <c r="N89" i="18"/>
  <c r="I89" i="18"/>
  <c r="H188" i="18"/>
  <c r="J188" i="18"/>
  <c r="H355" i="18"/>
  <c r="H96" i="18"/>
  <c r="J96" i="18" s="1"/>
  <c r="H791" i="18"/>
  <c r="J791" i="18"/>
  <c r="H361" i="18"/>
  <c r="H671" i="18"/>
  <c r="H543" i="18"/>
  <c r="H418" i="18"/>
  <c r="H524" i="18"/>
  <c r="J524" i="18"/>
  <c r="H610" i="18"/>
  <c r="H387" i="18"/>
  <c r="J387" i="18"/>
  <c r="H558" i="18"/>
  <c r="J558" i="18" s="1"/>
  <c r="H880" i="18"/>
  <c r="J880" i="18"/>
  <c r="H478" i="18"/>
  <c r="J478" i="18" s="1"/>
  <c r="H310" i="18"/>
  <c r="H783" i="18"/>
  <c r="Q783" i="18" s="1"/>
  <c r="Q1039" i="18" s="1"/>
  <c r="H670" i="18"/>
  <c r="H650" i="18"/>
  <c r="J650" i="18" s="1"/>
  <c r="H101" i="18"/>
  <c r="H112" i="18"/>
  <c r="J112" i="18" s="1"/>
  <c r="H121" i="18"/>
  <c r="N121" i="18" s="1"/>
  <c r="H484" i="18"/>
  <c r="H219" i="18"/>
  <c r="H680" i="18"/>
  <c r="H260" i="18"/>
  <c r="J260" i="18" s="1"/>
  <c r="H263" i="18"/>
  <c r="J263" i="18"/>
  <c r="H466" i="18"/>
  <c r="H356" i="18"/>
  <c r="J356" i="18"/>
  <c r="H881" i="18"/>
  <c r="H789" i="18"/>
  <c r="J789" i="18" s="1"/>
  <c r="H200" i="18"/>
  <c r="J200" i="18"/>
  <c r="H245" i="18"/>
  <c r="J245" i="18" s="1"/>
  <c r="H895" i="18"/>
  <c r="H359" i="18"/>
  <c r="J359" i="18" s="1"/>
  <c r="H776" i="18"/>
  <c r="J776" i="18"/>
  <c r="H890" i="18"/>
  <c r="J890" i="18"/>
  <c r="H370" i="18"/>
  <c r="N370" i="18" s="1"/>
  <c r="H869" i="18"/>
  <c r="J869" i="18" s="1"/>
  <c r="H632" i="18"/>
  <c r="J632" i="18" s="1"/>
  <c r="H71" i="18"/>
  <c r="J71" i="18"/>
  <c r="H433" i="18"/>
  <c r="H692" i="18"/>
  <c r="J692" i="18"/>
  <c r="H675" i="18"/>
  <c r="J675" i="18"/>
  <c r="H774" i="18"/>
  <c r="N774" i="18" s="1"/>
  <c r="I774" i="18" s="1"/>
  <c r="H33" i="18"/>
  <c r="N33" i="18" s="1"/>
  <c r="I33" i="18" s="1"/>
  <c r="H270" i="18"/>
  <c r="J270" i="18" s="1"/>
  <c r="H414" i="18"/>
  <c r="J414" i="18"/>
  <c r="H380" i="18"/>
  <c r="H350" i="18"/>
  <c r="N350" i="18"/>
  <c r="I350" i="18" s="1"/>
  <c r="J350" i="18" s="1"/>
  <c r="H897" i="18"/>
  <c r="N897" i="18" s="1"/>
  <c r="H708" i="18"/>
  <c r="J708" i="18" s="1"/>
  <c r="H516" i="18"/>
  <c r="H78" i="18"/>
  <c r="J78" i="18"/>
  <c r="H39" i="18"/>
  <c r="H904" i="18"/>
  <c r="H811" i="18"/>
  <c r="J811" i="18" s="1"/>
  <c r="I811" i="18"/>
  <c r="H769" i="18"/>
  <c r="N769" i="18"/>
  <c r="I769" i="18" s="1"/>
  <c r="H612" i="18"/>
  <c r="H348" i="18"/>
  <c r="H548" i="18"/>
  <c r="H591" i="18"/>
  <c r="J591" i="18" s="1"/>
  <c r="H941" i="18"/>
  <c r="J941" i="18" s="1"/>
  <c r="H609" i="18"/>
  <c r="J609" i="18" s="1"/>
  <c r="H901" i="18"/>
  <c r="J901" i="18"/>
  <c r="H544" i="18"/>
  <c r="H513" i="18"/>
  <c r="H102" i="18"/>
  <c r="H739" i="18"/>
  <c r="J739" i="18"/>
  <c r="H353" i="18"/>
  <c r="J353" i="18"/>
  <c r="H452" i="18"/>
  <c r="H59" i="18"/>
  <c r="N59" i="18" s="1"/>
  <c r="H882" i="18"/>
  <c r="N882" i="18" s="1"/>
  <c r="I882" i="18" s="1"/>
  <c r="J882" i="18" s="1"/>
  <c r="H902" i="18"/>
  <c r="J902" i="18" s="1"/>
  <c r="H92" i="18"/>
  <c r="H138" i="18"/>
  <c r="H824" i="18"/>
  <c r="J824" i="18"/>
  <c r="H715" i="18"/>
  <c r="J715" i="18"/>
  <c r="H565" i="18"/>
  <c r="H857" i="18"/>
  <c r="J857" i="18"/>
  <c r="H196" i="18"/>
  <c r="H643" i="18"/>
  <c r="J643" i="18" s="1"/>
  <c r="H580" i="18"/>
  <c r="H457" i="18"/>
  <c r="H204" i="18"/>
  <c r="Q204" i="18" s="1"/>
  <c r="H912" i="18"/>
  <c r="J912" i="18" s="1"/>
  <c r="H871" i="18"/>
  <c r="H386" i="18"/>
  <c r="N386" i="18" s="1"/>
  <c r="I386" i="18" s="1"/>
  <c r="H21" i="18"/>
  <c r="J21" i="18"/>
  <c r="H24" i="18"/>
  <c r="J24" i="18" s="1"/>
  <c r="H385" i="18"/>
  <c r="H449" i="18"/>
  <c r="H486" i="18"/>
  <c r="H831" i="18"/>
  <c r="J831" i="18"/>
  <c r="H760" i="18"/>
  <c r="J760" i="18"/>
  <c r="H209" i="18"/>
  <c r="J209" i="18" s="1"/>
  <c r="H122" i="18"/>
  <c r="H928" i="18"/>
  <c r="J928" i="18" s="1"/>
  <c r="H236" i="18"/>
  <c r="N236" i="18" s="1"/>
  <c r="H258" i="18"/>
  <c r="J258" i="18"/>
  <c r="H582" i="18"/>
  <c r="J582" i="18" s="1"/>
  <c r="H606" i="18"/>
  <c r="J606" i="18"/>
  <c r="H275" i="18"/>
  <c r="H581" i="18"/>
  <c r="J581" i="18"/>
  <c r="H668" i="18"/>
  <c r="J668" i="18" s="1"/>
  <c r="H846" i="18"/>
  <c r="N846" i="18" s="1"/>
  <c r="I846" i="18" s="1"/>
  <c r="H925" i="18"/>
  <c r="J925" i="18" s="1"/>
  <c r="H329" i="18"/>
  <c r="J329" i="18"/>
  <c r="H246" i="18"/>
  <c r="N246" i="18" s="1"/>
  <c r="I246" i="18" s="1"/>
  <c r="H16" i="18"/>
  <c r="J16" i="18"/>
  <c r="H816" i="18"/>
  <c r="J816" i="18" s="1"/>
  <c r="H18" i="18"/>
  <c r="J18" i="18"/>
  <c r="H391" i="18"/>
  <c r="J391" i="18"/>
  <c r="H384" i="18"/>
  <c r="J384" i="18" s="1"/>
  <c r="H114" i="18"/>
  <c r="J114" i="18"/>
  <c r="H700" i="18"/>
  <c r="J700" i="18"/>
  <c r="H896" i="18"/>
  <c r="J896" i="18" s="1"/>
  <c r="H549" i="18"/>
  <c r="N549" i="18" s="1"/>
  <c r="I549" i="18" s="1"/>
  <c r="H235" i="18"/>
  <c r="H317" i="18"/>
  <c r="H665" i="18"/>
  <c r="J665" i="18"/>
  <c r="H410" i="18"/>
  <c r="J410" i="18"/>
  <c r="H497" i="18"/>
  <c r="J497" i="18"/>
  <c r="H796" i="18"/>
  <c r="J796" i="18"/>
  <c r="H933" i="18"/>
  <c r="N933" i="18" s="1"/>
  <c r="I933" i="18" s="1"/>
  <c r="J933" i="18" s="1"/>
  <c r="H910" i="18"/>
  <c r="N910" i="18" s="1"/>
  <c r="H545" i="18"/>
  <c r="N545" i="18"/>
  <c r="I545" i="18"/>
  <c r="H899" i="18"/>
  <c r="J899" i="18"/>
  <c r="H147" i="18"/>
  <c r="J147" i="18"/>
  <c r="H490" i="18"/>
  <c r="N490" i="18" s="1"/>
  <c r="I490" i="18" s="1"/>
  <c r="H866" i="18"/>
  <c r="J866" i="18" s="1"/>
  <c r="H55" i="18"/>
  <c r="J55" i="18"/>
  <c r="H244" i="18"/>
  <c r="H573" i="18"/>
  <c r="J573" i="18"/>
  <c r="H113" i="18"/>
  <c r="H799" i="18"/>
  <c r="J799" i="18"/>
  <c r="H626" i="18"/>
  <c r="N626" i="18" s="1"/>
  <c r="I626" i="18" s="1"/>
  <c r="H238" i="18"/>
  <c r="H146" i="18"/>
  <c r="J146" i="18" s="1"/>
  <c r="H802" i="18"/>
  <c r="J802" i="18" s="1"/>
  <c r="H487" i="18"/>
  <c r="H640" i="18"/>
  <c r="J640" i="18" s="1"/>
  <c r="H25" i="18"/>
  <c r="J25" i="18"/>
  <c r="H237" i="18"/>
  <c r="J237" i="18"/>
  <c r="H876" i="18"/>
  <c r="N876" i="18" s="1"/>
  <c r="H103" i="18"/>
  <c r="J103" i="18"/>
  <c r="H823" i="18"/>
  <c r="N823" i="18"/>
  <c r="I823" i="18" s="1"/>
  <c r="J823" i="18" s="1"/>
  <c r="H197" i="18"/>
  <c r="H374" i="18"/>
  <c r="N374" i="18"/>
  <c r="I374" i="18"/>
  <c r="J374" i="18"/>
  <c r="H625" i="18"/>
  <c r="J625" i="18" s="1"/>
  <c r="H91" i="18"/>
  <c r="H647" i="18"/>
  <c r="N647" i="18" s="1"/>
  <c r="I647" i="18" s="1"/>
  <c r="J647" i="18" s="1"/>
  <c r="H469" i="18"/>
  <c r="H794" i="18"/>
  <c r="J794" i="18" s="1"/>
  <c r="H230" i="18"/>
  <c r="J230" i="18"/>
  <c r="H786" i="18"/>
  <c r="J786" i="18" s="1"/>
  <c r="H49" i="18"/>
  <c r="H58" i="18"/>
  <c r="J58" i="18" s="1"/>
  <c r="H338" i="18"/>
  <c r="N338" i="18"/>
  <c r="I338" i="18" s="1"/>
  <c r="H26" i="18"/>
  <c r="H80" i="18"/>
  <c r="J80" i="18" s="1"/>
  <c r="H419" i="18"/>
  <c r="H793" i="18"/>
  <c r="N793" i="18" s="1"/>
  <c r="H64" i="18"/>
  <c r="J64" i="18" s="1"/>
  <c r="H214" i="18"/>
  <c r="N214" i="18"/>
  <c r="H674" i="18"/>
  <c r="J674" i="18"/>
  <c r="H932" i="18"/>
  <c r="J932" i="18" s="1"/>
  <c r="H395" i="18"/>
  <c r="H537" i="18"/>
  <c r="J537" i="18" s="1"/>
  <c r="H476" i="18"/>
  <c r="N476" i="18"/>
  <c r="I476" i="18"/>
  <c r="J476" i="18" s="1"/>
  <c r="H649" i="18"/>
  <c r="J649" i="18"/>
  <c r="H777" i="18"/>
  <c r="J777" i="18" s="1"/>
  <c r="H559" i="18"/>
  <c r="H75" i="18"/>
  <c r="H7" i="18"/>
  <c r="J7" i="18" s="1"/>
  <c r="H805" i="18"/>
  <c r="J805" i="18"/>
  <c r="H635" i="18"/>
  <c r="H530" i="18"/>
  <c r="H316" i="18"/>
  <c r="J316" i="18"/>
  <c r="H363" i="18"/>
  <c r="J363" i="18"/>
  <c r="H130" i="18"/>
  <c r="H97" i="18"/>
  <c r="N97" i="18"/>
  <c r="I97" i="18"/>
  <c r="H369" i="18"/>
  <c r="N369" i="18"/>
  <c r="I369" i="18"/>
  <c r="J369" i="18" s="1"/>
  <c r="H332" i="18"/>
  <c r="H234" i="18"/>
  <c r="J234" i="18"/>
  <c r="H564" i="18"/>
  <c r="D43" i="18"/>
  <c r="D25" i="18"/>
  <c r="N859" i="18"/>
  <c r="I859" i="18"/>
  <c r="N69" i="18"/>
  <c r="N717" i="18"/>
  <c r="I717" i="18"/>
  <c r="N244" i="18"/>
  <c r="I244" i="18" s="1"/>
  <c r="N855" i="18"/>
  <c r="I855" i="18"/>
  <c r="J855" i="18"/>
  <c r="N215" i="18"/>
  <c r="I215" i="18" s="1"/>
  <c r="J215" i="18"/>
  <c r="N875" i="18"/>
  <c r="I875" i="18"/>
  <c r="N397" i="18"/>
  <c r="I397" i="18"/>
  <c r="J397" i="18"/>
  <c r="I714" i="18"/>
  <c r="J714" i="18" s="1"/>
  <c r="N842" i="18"/>
  <c r="I842" i="18"/>
  <c r="J842" i="18" s="1"/>
  <c r="N508" i="18"/>
  <c r="I508" i="18"/>
  <c r="J508" i="18" s="1"/>
  <c r="N703" i="18"/>
  <c r="I703" i="18"/>
  <c r="J703" i="18" s="1"/>
  <c r="I758" i="18"/>
  <c r="J758" i="18"/>
  <c r="N768" i="18"/>
  <c r="I768" i="18"/>
  <c r="J768" i="18" s="1"/>
  <c r="I106" i="18"/>
  <c r="J106" i="18"/>
  <c r="N851" i="18"/>
  <c r="I851" i="18"/>
  <c r="J851" i="18"/>
  <c r="I662" i="18"/>
  <c r="I572" i="18"/>
  <c r="J572" i="18" s="1"/>
  <c r="N554" i="18"/>
  <c r="I554" i="18" s="1"/>
  <c r="N204" i="18"/>
  <c r="N406" i="18"/>
  <c r="I406" i="18" s="1"/>
  <c r="J406" i="18" s="1"/>
  <c r="N679" i="18"/>
  <c r="I679" i="18" s="1"/>
  <c r="N461" i="18"/>
  <c r="I461" i="18" s="1"/>
  <c r="N94" i="18"/>
  <c r="I94" i="18"/>
  <c r="J94" i="18" s="1"/>
  <c r="N202" i="18"/>
  <c r="I202" i="18" s="1"/>
  <c r="J202" i="18" s="1"/>
  <c r="N705" i="18"/>
  <c r="I705" i="18" s="1"/>
  <c r="J705" i="18" s="1"/>
  <c r="N395" i="18"/>
  <c r="I395" i="18" s="1"/>
  <c r="J395" i="18" s="1"/>
  <c r="N348" i="18"/>
  <c r="I348" i="18" s="1"/>
  <c r="J348" i="18"/>
  <c r="N219" i="18"/>
  <c r="I219" i="18" s="1"/>
  <c r="J219" i="18" s="1"/>
  <c r="N644" i="18"/>
  <c r="I644" i="18" s="1"/>
  <c r="I684" i="18"/>
  <c r="J684" i="18"/>
  <c r="I345" i="18"/>
  <c r="N585" i="18"/>
  <c r="I585" i="18"/>
  <c r="J585" i="18" s="1"/>
  <c r="J922" i="18"/>
  <c r="J493" i="18"/>
  <c r="N459" i="18"/>
  <c r="N686" i="18"/>
  <c r="I686" i="18" s="1"/>
  <c r="J686" i="18" s="1"/>
  <c r="I495" i="18"/>
  <c r="J495" i="18"/>
  <c r="Q989" i="18"/>
  <c r="N138" i="18"/>
  <c r="J672" i="18"/>
  <c r="N68" i="18"/>
  <c r="N122" i="18"/>
  <c r="I122" i="18" s="1"/>
  <c r="N627" i="18"/>
  <c r="I627" i="18" s="1"/>
  <c r="J627" i="18" s="1"/>
  <c r="N443" i="18"/>
  <c r="I443" i="18" s="1"/>
  <c r="N452" i="18"/>
  <c r="I452" i="18" s="1"/>
  <c r="J452" i="18" s="1"/>
  <c r="N484" i="18"/>
  <c r="I484" i="18" s="1"/>
  <c r="J484" i="18" s="1"/>
  <c r="I568" i="18"/>
  <c r="N191" i="18"/>
  <c r="N222" i="18"/>
  <c r="I222" i="18" s="1"/>
  <c r="N759" i="18"/>
  <c r="N240" i="18"/>
  <c r="I240" i="18"/>
  <c r="J240" i="18" s="1"/>
  <c r="I756" i="18"/>
  <c r="N704" i="18"/>
  <c r="Q704" i="18"/>
  <c r="Q996" i="18"/>
  <c r="I613" i="18"/>
  <c r="N155" i="18"/>
  <c r="Q1000" i="18"/>
  <c r="N413" i="18"/>
  <c r="I413" i="18" s="1"/>
  <c r="J413" i="18" s="1"/>
  <c r="N923" i="18"/>
  <c r="Q965" i="18"/>
  <c r="I121" i="18"/>
  <c r="J121" i="18"/>
  <c r="N137" i="18"/>
  <c r="I137" i="18"/>
  <c r="J137" i="18"/>
  <c r="N109" i="18"/>
  <c r="N227" i="18"/>
  <c r="I227" i="18" s="1"/>
  <c r="J227" i="18" s="1"/>
  <c r="N862" i="18"/>
  <c r="I862" i="18"/>
  <c r="J862" i="18" s="1"/>
  <c r="J364" i="18"/>
  <c r="N621" i="18"/>
  <c r="I621" i="18" s="1"/>
  <c r="J621" i="18" s="1"/>
  <c r="N787" i="18"/>
  <c r="I787" i="18" s="1"/>
  <c r="J787" i="18" s="1"/>
  <c r="N187" i="18"/>
  <c r="Q187" i="18"/>
  <c r="Q1043" i="18"/>
  <c r="N709" i="18"/>
  <c r="I709" i="18" s="1"/>
  <c r="J709" i="18" s="1"/>
  <c r="N687" i="18"/>
  <c r="I687" i="18" s="1"/>
  <c r="J687" i="18" s="1"/>
  <c r="N430" i="18"/>
  <c r="I430" i="18" s="1"/>
  <c r="J430" i="18" s="1"/>
  <c r="N569" i="18"/>
  <c r="I569" i="18"/>
  <c r="N47" i="18"/>
  <c r="I47" i="18" s="1"/>
  <c r="J47" i="18" s="1"/>
  <c r="N764" i="18"/>
  <c r="I764" i="18" s="1"/>
  <c r="J764" i="18" s="1"/>
  <c r="N677" i="18"/>
  <c r="I677" i="18"/>
  <c r="J677" i="18" s="1"/>
  <c r="N826" i="18"/>
  <c r="I826" i="18"/>
  <c r="J826" i="18" s="1"/>
  <c r="J451" i="18"/>
  <c r="N616" i="18"/>
  <c r="N389" i="18"/>
  <c r="I389" i="18" s="1"/>
  <c r="J389" i="18" s="1"/>
  <c r="N483" i="18"/>
  <c r="I483" i="18" s="1"/>
  <c r="J483" i="18" s="1"/>
  <c r="J521" i="18"/>
  <c r="N361" i="18"/>
  <c r="I361" i="18" s="1"/>
  <c r="N503" i="18"/>
  <c r="I503" i="18"/>
  <c r="J503" i="18" s="1"/>
  <c r="N116" i="18"/>
  <c r="I116" i="18"/>
  <c r="J116" i="18" s="1"/>
  <c r="I370" i="18"/>
  <c r="J370" i="18"/>
  <c r="N62" i="18"/>
  <c r="I62" i="18" s="1"/>
  <c r="J62" i="18" s="1"/>
  <c r="N232" i="18"/>
  <c r="N223" i="18"/>
  <c r="J719" i="18"/>
  <c r="N194" i="18"/>
  <c r="I194" i="18" s="1"/>
  <c r="J194" i="18" s="1"/>
  <c r="N753" i="18"/>
  <c r="I753" i="18" s="1"/>
  <c r="J753" i="18" s="1"/>
  <c r="N162" i="18"/>
  <c r="I162" i="18"/>
  <c r="J162" i="18" s="1"/>
  <c r="N164" i="18"/>
  <c r="I164" i="18"/>
  <c r="J164" i="18"/>
  <c r="N766" i="18"/>
  <c r="I766" i="18"/>
  <c r="J766" i="18"/>
  <c r="N481" i="18"/>
  <c r="I481" i="18" s="1"/>
  <c r="J481" i="18" s="1"/>
  <c r="N867" i="18"/>
  <c r="I867" i="18" s="1"/>
  <c r="J867" i="18" s="1"/>
  <c r="I346" i="18"/>
  <c r="N592" i="18"/>
  <c r="I592" i="18"/>
  <c r="J592" i="18"/>
  <c r="N145" i="18"/>
  <c r="I145" i="18" s="1"/>
  <c r="J145" i="18" s="1"/>
  <c r="N243" i="18"/>
  <c r="I243" i="18" s="1"/>
  <c r="J243" i="18" s="1"/>
  <c r="Q710" i="18"/>
  <c r="Q988" i="18"/>
  <c r="N733" i="18"/>
  <c r="I733" i="18"/>
  <c r="J733" i="18"/>
  <c r="N419" i="18"/>
  <c r="I419" i="18" s="1"/>
  <c r="J419" i="18" s="1"/>
  <c r="N433" i="18"/>
  <c r="I433" i="18" s="1"/>
  <c r="J433" i="18" s="1"/>
  <c r="N670" i="18"/>
  <c r="I670" i="18"/>
  <c r="J670" i="18" s="1"/>
  <c r="N93" i="18"/>
  <c r="N550" i="18"/>
  <c r="I550" i="18" s="1"/>
  <c r="N848" i="18"/>
  <c r="I848" i="18"/>
  <c r="J848" i="18"/>
  <c r="N541" i="18"/>
  <c r="I541" i="18"/>
  <c r="N754" i="18"/>
  <c r="I754" i="18"/>
  <c r="J754" i="18"/>
  <c r="N516" i="18"/>
  <c r="N42" i="18"/>
  <c r="N930" i="18"/>
  <c r="I930" i="18"/>
  <c r="J930" i="18" s="1"/>
  <c r="J646" i="18"/>
  <c r="I770" i="18"/>
  <c r="J770" i="18" s="1"/>
  <c r="N72" i="18"/>
  <c r="Q514" i="18"/>
  <c r="Q1032" i="18" s="1"/>
  <c r="N762" i="18"/>
  <c r="I762" i="18"/>
  <c r="J762" i="18"/>
  <c r="N197" i="18"/>
  <c r="N466" i="18"/>
  <c r="I466" i="18" s="1"/>
  <c r="J466" i="18"/>
  <c r="N375" i="18"/>
  <c r="I944" i="18"/>
  <c r="J944" i="18" s="1"/>
  <c r="N829" i="18"/>
  <c r="I829" i="18" s="1"/>
  <c r="J829" i="18" s="1"/>
  <c r="N274" i="18"/>
  <c r="N444" i="18"/>
  <c r="I444" i="18" s="1"/>
  <c r="J444" i="18"/>
  <c r="N931" i="18"/>
  <c r="I931" i="18" s="1"/>
  <c r="N664" i="18"/>
  <c r="I664" i="18"/>
  <c r="N661" i="18"/>
  <c r="I661" i="18"/>
  <c r="J661" i="18"/>
  <c r="N293" i="18"/>
  <c r="I293" i="18"/>
  <c r="J293" i="18"/>
  <c r="J549" i="18"/>
  <c r="J769" i="18"/>
  <c r="N487" i="18"/>
  <c r="I487" i="18"/>
  <c r="N150" i="18"/>
  <c r="N426" i="18"/>
  <c r="I426" i="18"/>
  <c r="J426" i="18"/>
  <c r="N107" i="18"/>
  <c r="I107" i="18"/>
  <c r="J107" i="18" s="1"/>
  <c r="I445" i="18"/>
  <c r="J445" i="18" s="1"/>
  <c r="N813" i="18"/>
  <c r="I813" i="18" s="1"/>
  <c r="J813" i="18" s="1"/>
  <c r="N498" i="18"/>
  <c r="N729" i="18"/>
  <c r="I729" i="18"/>
  <c r="J729" i="18" s="1"/>
  <c r="N409" i="18"/>
  <c r="I409" i="18"/>
  <c r="N449" i="18"/>
  <c r="I449" i="18" s="1"/>
  <c r="J449" i="18"/>
  <c r="N101" i="18"/>
  <c r="N543" i="18"/>
  <c r="I543" i="18" s="1"/>
  <c r="J543" i="18" s="1"/>
  <c r="N360" i="18"/>
  <c r="I360" i="18" s="1"/>
  <c r="J360" i="18" s="1"/>
  <c r="J844" i="18"/>
  <c r="J545" i="18"/>
  <c r="N565" i="18"/>
  <c r="N980" i="18" s="1"/>
  <c r="N513" i="18"/>
  <c r="I513" i="18"/>
  <c r="J513" i="18" s="1"/>
  <c r="N671" i="18"/>
  <c r="I671" i="18"/>
  <c r="J671" i="18" s="1"/>
  <c r="N371" i="18"/>
  <c r="I371" i="18" s="1"/>
  <c r="J371" i="18"/>
  <c r="N139" i="18"/>
  <c r="I139" i="18"/>
  <c r="J139" i="18"/>
  <c r="N784" i="18"/>
  <c r="I784" i="18" s="1"/>
  <c r="J784" i="18" s="1"/>
  <c r="N492" i="18"/>
  <c r="I492" i="18"/>
  <c r="J492" i="18" s="1"/>
  <c r="N728" i="18"/>
  <c r="I728" i="18" s="1"/>
  <c r="J728" i="18" s="1"/>
  <c r="N41" i="18"/>
  <c r="J751" i="18"/>
  <c r="N940" i="18"/>
  <c r="I940" i="18" s="1"/>
  <c r="J940" i="18" s="1"/>
  <c r="Q295" i="18"/>
  <c r="Q1045" i="18"/>
  <c r="N678" i="18"/>
  <c r="I678" i="18" s="1"/>
  <c r="J678" i="18" s="1"/>
  <c r="N262" i="18"/>
  <c r="I262" i="18" s="1"/>
  <c r="I313" i="18"/>
  <c r="J313" i="18" s="1"/>
  <c r="J477" i="18"/>
  <c r="N967" i="18"/>
  <c r="J967" i="18" s="1"/>
  <c r="J33" i="18"/>
  <c r="J341" i="17"/>
  <c r="I221" i="17"/>
  <c r="J221" i="17"/>
  <c r="N330" i="17"/>
  <c r="I330" i="17" s="1"/>
  <c r="N246" i="17"/>
  <c r="N530" i="17"/>
  <c r="I530" i="17"/>
  <c r="J105" i="17"/>
  <c r="N823" i="17"/>
  <c r="N1021" i="17" s="1"/>
  <c r="J1021" i="17" s="1"/>
  <c r="I823" i="17"/>
  <c r="J823" i="17" s="1"/>
  <c r="J768" i="17"/>
  <c r="I182" i="17"/>
  <c r="J182" i="17"/>
  <c r="I811" i="17"/>
  <c r="J811" i="17"/>
  <c r="N197" i="17"/>
  <c r="N551" i="17"/>
  <c r="I551" i="17"/>
  <c r="J551" i="17"/>
  <c r="J338" i="17"/>
  <c r="N461" i="17"/>
  <c r="I461" i="17" s="1"/>
  <c r="J855" i="17"/>
  <c r="N942" i="17"/>
  <c r="N813" i="17"/>
  <c r="I813" i="17"/>
  <c r="J813" i="17" s="1"/>
  <c r="J293" i="17"/>
  <c r="J69" i="17"/>
  <c r="N515" i="17"/>
  <c r="I515" i="17" s="1"/>
  <c r="J515" i="17" s="1"/>
  <c r="J505" i="17"/>
  <c r="N744" i="17"/>
  <c r="I744" i="17" s="1"/>
  <c r="N97" i="17"/>
  <c r="J871" i="17"/>
  <c r="J560" i="17"/>
  <c r="N477" i="17"/>
  <c r="I477" i="17" s="1"/>
  <c r="J477" i="17" s="1"/>
  <c r="N872" i="17"/>
  <c r="I872" i="17"/>
  <c r="I569" i="17"/>
  <c r="J569" i="17"/>
  <c r="N107" i="17"/>
  <c r="I107" i="17" s="1"/>
  <c r="J107" i="17" s="1"/>
  <c r="J42" i="17"/>
  <c r="Q1000" i="17"/>
  <c r="J516" i="17"/>
  <c r="I443" i="17"/>
  <c r="J443" i="17" s="1"/>
  <c r="J130" i="17"/>
  <c r="J350" i="17"/>
  <c r="N724" i="17"/>
  <c r="I724" i="17"/>
  <c r="J724" i="17" s="1"/>
  <c r="J366" i="17"/>
  <c r="N318" i="17"/>
  <c r="I318" i="17"/>
  <c r="J318" i="17" s="1"/>
  <c r="J68" i="17"/>
  <c r="N682" i="17"/>
  <c r="I682" i="17"/>
  <c r="J682" i="17"/>
  <c r="J634" i="17"/>
  <c r="J121" i="17"/>
  <c r="J762" i="17"/>
  <c r="N219" i="17"/>
  <c r="I219" i="17" s="1"/>
  <c r="J219" i="17" s="1"/>
  <c r="N487" i="17"/>
  <c r="J940" i="17"/>
  <c r="I867" i="17"/>
  <c r="J867" i="17"/>
  <c r="N960" i="17"/>
  <c r="I313" i="17"/>
  <c r="J313" i="17" s="1"/>
  <c r="J480" i="17"/>
  <c r="J150" i="17"/>
  <c r="D53" i="17"/>
  <c r="D61" i="17"/>
  <c r="D52" i="17"/>
  <c r="D69" i="17"/>
  <c r="D98" i="17"/>
  <c r="D39" i="17"/>
  <c r="D92" i="17"/>
  <c r="D28" i="17"/>
  <c r="D71" i="17"/>
  <c r="D65" i="17"/>
  <c r="D68" i="17"/>
  <c r="D93" i="17"/>
  <c r="D27" i="17"/>
  <c r="D100" i="17"/>
  <c r="D72" i="17"/>
  <c r="D32" i="17"/>
  <c r="D44" i="17"/>
  <c r="D95" i="17"/>
  <c r="D60" i="17"/>
  <c r="D84" i="17"/>
  <c r="D43" i="17"/>
  <c r="D11" i="17"/>
  <c r="D37" i="17"/>
  <c r="D86" i="17"/>
  <c r="D8" i="17"/>
  <c r="D48" i="17"/>
  <c r="D76" i="17"/>
  <c r="D50" i="17"/>
  <c r="D75" i="17"/>
  <c r="D56" i="17"/>
  <c r="D90" i="17"/>
  <c r="D101" i="17"/>
  <c r="D36" i="17"/>
  <c r="D99" i="17"/>
  <c r="D33" i="17"/>
  <c r="D104" i="17"/>
  <c r="D105" i="17"/>
  <c r="N729" i="17"/>
  <c r="I729" i="17"/>
  <c r="J729" i="17" s="1"/>
  <c r="N102" i="17"/>
  <c r="I102" i="17" s="1"/>
  <c r="J102" i="17" s="1"/>
  <c r="N164" i="17"/>
  <c r="N381" i="17"/>
  <c r="I381" i="17"/>
  <c r="J381" i="17" s="1"/>
  <c r="J872" i="17"/>
  <c r="I97" i="17"/>
  <c r="I487" i="17"/>
  <c r="J487" i="17" s="1"/>
  <c r="H556" i="16"/>
  <c r="J556" i="16" s="1"/>
  <c r="H380" i="16"/>
  <c r="H411" i="16"/>
  <c r="J411" i="16"/>
  <c r="H934" i="16"/>
  <c r="J934" i="16" s="1"/>
  <c r="H465" i="16"/>
  <c r="N465" i="16" s="1"/>
  <c r="H874" i="16"/>
  <c r="J874" i="16" s="1"/>
  <c r="H600" i="16"/>
  <c r="J600" i="16" s="1"/>
  <c r="H632" i="16"/>
  <c r="J632" i="16" s="1"/>
  <c r="H700" i="16"/>
  <c r="J700" i="16" s="1"/>
  <c r="H413" i="16"/>
  <c r="H292" i="16"/>
  <c r="J292" i="16" s="1"/>
  <c r="H707" i="16"/>
  <c r="H840" i="16"/>
  <c r="J840" i="16" s="1"/>
  <c r="H324" i="16"/>
  <c r="H889" i="16"/>
  <c r="J889" i="16"/>
  <c r="H144" i="16"/>
  <c r="J144" i="16"/>
  <c r="H478" i="16"/>
  <c r="J478" i="16" s="1"/>
  <c r="H585" i="16"/>
  <c r="N585" i="16" s="1"/>
  <c r="I585" i="16" s="1"/>
  <c r="J585" i="16" s="1"/>
  <c r="H17" i="16"/>
  <c r="J17" i="16" s="1"/>
  <c r="H171" i="16"/>
  <c r="H397" i="16"/>
  <c r="H944" i="16"/>
  <c r="N944" i="16"/>
  <c r="I944" i="16" s="1"/>
  <c r="J944" i="16" s="1"/>
  <c r="H123" i="16"/>
  <c r="H623" i="16"/>
  <c r="H570" i="16"/>
  <c r="J570" i="16"/>
  <c r="H950" i="16"/>
  <c r="J950" i="16" s="1"/>
  <c r="H430" i="16"/>
  <c r="N430" i="16" s="1"/>
  <c r="I430" i="16" s="1"/>
  <c r="H67" i="16"/>
  <c r="J67" i="16"/>
  <c r="H63" i="16"/>
  <c r="H385" i="16"/>
  <c r="H612" i="16"/>
  <c r="N612" i="16" s="1"/>
  <c r="H140" i="16"/>
  <c r="J140" i="16" s="1"/>
  <c r="H117" i="16"/>
  <c r="H291" i="16"/>
  <c r="J291" i="16" s="1"/>
  <c r="H318" i="16"/>
  <c r="H420" i="16"/>
  <c r="J420" i="16"/>
  <c r="H541" i="16"/>
  <c r="N541" i="16" s="1"/>
  <c r="I541" i="16" s="1"/>
  <c r="H633" i="16"/>
  <c r="J633" i="16"/>
  <c r="H893" i="16"/>
  <c r="J893" i="16" s="1"/>
  <c r="H76" i="16"/>
  <c r="H172" i="16"/>
  <c r="H945" i="16"/>
  <c r="H521" i="16"/>
  <c r="N521" i="16" s="1"/>
  <c r="I521" i="16"/>
  <c r="J521" i="16" s="1"/>
  <c r="H164" i="16"/>
  <c r="H405" i="16"/>
  <c r="J405" i="16" s="1"/>
  <c r="H766" i="16"/>
  <c r="H234" i="16"/>
  <c r="J234" i="16" s="1"/>
  <c r="H776" i="16"/>
  <c r="J776" i="16" s="1"/>
  <c r="H740" i="16"/>
  <c r="J740" i="16"/>
  <c r="H501" i="16"/>
  <c r="J501" i="16" s="1"/>
  <c r="H816" i="16"/>
  <c r="J816" i="16" s="1"/>
  <c r="H512" i="16"/>
  <c r="H381" i="16"/>
  <c r="H509" i="16"/>
  <c r="H589" i="16"/>
  <c r="J589" i="16" s="1"/>
  <c r="H603" i="16"/>
  <c r="J603" i="16"/>
  <c r="H547" i="16"/>
  <c r="J547" i="16" s="1"/>
  <c r="H437" i="16"/>
  <c r="J437" i="16" s="1"/>
  <c r="H89" i="16"/>
  <c r="N89" i="16" s="1"/>
  <c r="H702" i="16"/>
  <c r="J702" i="16"/>
  <c r="H943" i="16"/>
  <c r="J943" i="16" s="1"/>
  <c r="H118" i="16"/>
  <c r="J118" i="16"/>
  <c r="H769" i="16"/>
  <c r="N769" i="16"/>
  <c r="I769" i="16" s="1"/>
  <c r="H647" i="16"/>
  <c r="H97" i="16"/>
  <c r="H901" i="16"/>
  <c r="J901" i="16" s="1"/>
  <c r="H331" i="16"/>
  <c r="J331" i="16" s="1"/>
  <c r="H666" i="16"/>
  <c r="J666" i="16"/>
  <c r="H598" i="16"/>
  <c r="J598" i="16"/>
  <c r="H885" i="16"/>
  <c r="N885" i="16" s="1"/>
  <c r="I885" i="16" s="1"/>
  <c r="H835" i="16"/>
  <c r="N835" i="16"/>
  <c r="I835" i="16" s="1"/>
  <c r="H285" i="16"/>
  <c r="J285" i="16" s="1"/>
  <c r="H279" i="16"/>
  <c r="J279" i="16"/>
  <c r="H453" i="16"/>
  <c r="J453" i="16" s="1"/>
  <c r="H820" i="16"/>
  <c r="J820" i="16" s="1"/>
  <c r="H689" i="16"/>
  <c r="N689" i="16" s="1"/>
  <c r="I689" i="16" s="1"/>
  <c r="H127" i="16"/>
  <c r="J127" i="16" s="1"/>
  <c r="H690" i="16"/>
  <c r="N690" i="16" s="1"/>
  <c r="I690" i="16" s="1"/>
  <c r="H729" i="16"/>
  <c r="H855" i="16"/>
  <c r="N855" i="16" s="1"/>
  <c r="I855" i="16" s="1"/>
  <c r="J855" i="16"/>
  <c r="H143" i="16"/>
  <c r="J143" i="16"/>
  <c r="H248" i="16"/>
  <c r="J248" i="16" s="1"/>
  <c r="H266" i="16"/>
  <c r="J266" i="16"/>
  <c r="H717" i="16"/>
  <c r="H44" i="16"/>
  <c r="N44" i="16" s="1"/>
  <c r="H694" i="16"/>
  <c r="H423" i="16"/>
  <c r="J423" i="16" s="1"/>
  <c r="H284" i="16"/>
  <c r="J284" i="16" s="1"/>
  <c r="H364" i="16"/>
  <c r="H8" i="16"/>
  <c r="J8" i="16" s="1"/>
  <c r="N63" i="16"/>
  <c r="N717" i="16"/>
  <c r="I717" i="16" s="1"/>
  <c r="I457" i="15"/>
  <c r="J457" i="15" s="1"/>
  <c r="N445" i="15"/>
  <c r="I445" i="15"/>
  <c r="J445" i="15" s="1"/>
  <c r="J803" i="15"/>
  <c r="J196" i="15"/>
  <c r="I139" i="15"/>
  <c r="J139" i="15"/>
  <c r="N519" i="15"/>
  <c r="I519" i="15" s="1"/>
  <c r="N419" i="15"/>
  <c r="I171" i="15"/>
  <c r="J171" i="15" s="1"/>
  <c r="N768" i="15"/>
  <c r="N875" i="15"/>
  <c r="I875" i="15" s="1"/>
  <c r="J875" i="15" s="1"/>
  <c r="I215" i="15"/>
  <c r="J215" i="15"/>
  <c r="N476" i="15"/>
  <c r="I476" i="15"/>
  <c r="J476" i="15" s="1"/>
  <c r="N296" i="15"/>
  <c r="N92" i="15"/>
  <c r="I811" i="15"/>
  <c r="N712" i="15"/>
  <c r="I712" i="15" s="1"/>
  <c r="N433" i="15"/>
  <c r="I433" i="15" s="1"/>
  <c r="J433" i="15" s="1"/>
  <c r="N355" i="15"/>
  <c r="I355" i="15"/>
  <c r="J355" i="15"/>
  <c r="J712" i="15"/>
  <c r="I768" i="15"/>
  <c r="J768" i="15"/>
  <c r="I296" i="15"/>
  <c r="I203" i="14"/>
  <c r="J520" i="14"/>
  <c r="I698" i="14"/>
  <c r="J698" i="14"/>
  <c r="N1008" i="14"/>
  <c r="J1008" i="14" s="1"/>
  <c r="I477" i="14"/>
  <c r="J477" i="14"/>
  <c r="Q295" i="14"/>
  <c r="I295" i="14" s="1"/>
  <c r="J295" i="14" s="1"/>
  <c r="J69" i="14"/>
  <c r="N123" i="14"/>
  <c r="I123" i="14" s="1"/>
  <c r="J123" i="14" s="1"/>
  <c r="N813" i="14"/>
  <c r="I813" i="14" s="1"/>
  <c r="J813" i="14"/>
  <c r="J239" i="14"/>
  <c r="I117" i="14"/>
  <c r="J117" i="14"/>
  <c r="N621" i="14"/>
  <c r="I621" i="14"/>
  <c r="J621" i="14"/>
  <c r="I42" i="14"/>
  <c r="J42" i="14"/>
  <c r="J724" i="14"/>
  <c r="I275" i="14"/>
  <c r="J275" i="14" s="1"/>
  <c r="N426" i="14"/>
  <c r="I426" i="14" s="1"/>
  <c r="J426" i="14" s="1"/>
  <c r="N656" i="14"/>
  <c r="I656" i="14"/>
  <c r="J656" i="14" s="1"/>
  <c r="N105" i="14"/>
  <c r="N302" i="14"/>
  <c r="I302" i="14" s="1"/>
  <c r="J302" i="14"/>
  <c r="J835" i="14"/>
  <c r="N485" i="14"/>
  <c r="I485" i="14"/>
  <c r="J485" i="14" s="1"/>
  <c r="J610" i="14"/>
  <c r="N904" i="14"/>
  <c r="I904" i="14"/>
  <c r="J904" i="14"/>
  <c r="N446" i="14"/>
  <c r="I34" i="14"/>
  <c r="J34" i="14" s="1"/>
  <c r="N488" i="14"/>
  <c r="I488" i="14"/>
  <c r="J488" i="14" s="1"/>
  <c r="N634" i="14"/>
  <c r="I634" i="14" s="1"/>
  <c r="J634" i="14" s="1"/>
  <c r="N187" i="14"/>
  <c r="Q187" i="14"/>
  <c r="Q1043" i="14"/>
  <c r="I425" i="14"/>
  <c r="J425" i="14"/>
  <c r="N310" i="14"/>
  <c r="I310" i="14"/>
  <c r="J310" i="14"/>
  <c r="N771" i="14"/>
  <c r="N178" i="14"/>
  <c r="J713" i="14"/>
  <c r="N399" i="14"/>
  <c r="I399" i="14"/>
  <c r="J399" i="14" s="1"/>
  <c r="N83" i="14"/>
  <c r="I174" i="14"/>
  <c r="J174" i="14" s="1"/>
  <c r="J670" i="14"/>
  <c r="J138" i="14"/>
  <c r="N139" i="14"/>
  <c r="I139" i="14" s="1"/>
  <c r="N806" i="14"/>
  <c r="I806" i="14"/>
  <c r="J806" i="14"/>
  <c r="J203" i="14"/>
  <c r="J568" i="14"/>
  <c r="J442" i="14"/>
  <c r="N121" i="14"/>
  <c r="I121" i="14"/>
  <c r="J121" i="14" s="1"/>
  <c r="N393" i="14"/>
  <c r="I393" i="14"/>
  <c r="J393" i="14" s="1"/>
  <c r="N699" i="14"/>
  <c r="I699" i="14"/>
  <c r="J699" i="14" s="1"/>
  <c r="N882" i="14"/>
  <c r="I882" i="14" s="1"/>
  <c r="J882" i="14" s="1"/>
  <c r="N502" i="14"/>
  <c r="I502" i="14" s="1"/>
  <c r="J502" i="14" s="1"/>
  <c r="N51" i="14"/>
  <c r="I51" i="14" s="1"/>
  <c r="J51" i="14" s="1"/>
  <c r="N1021" i="14"/>
  <c r="J1021" i="14" s="1"/>
  <c r="J772" i="14"/>
  <c r="N684" i="14"/>
  <c r="I684" i="14"/>
  <c r="J684" i="14" s="1"/>
  <c r="N694" i="14"/>
  <c r="I694" i="14" s="1"/>
  <c r="J694" i="14" s="1"/>
  <c r="J185" i="14"/>
  <c r="J349" i="14"/>
  <c r="N653" i="14"/>
  <c r="I653" i="14" s="1"/>
  <c r="J653" i="14" s="1"/>
  <c r="N787" i="14"/>
  <c r="I196" i="14"/>
  <c r="N1026" i="14"/>
  <c r="J418" i="14"/>
  <c r="N299" i="14"/>
  <c r="I299" i="14"/>
  <c r="I811" i="14"/>
  <c r="J768" i="14"/>
  <c r="J196" i="14"/>
  <c r="J504" i="14"/>
  <c r="H905" i="14"/>
  <c r="J905" i="14"/>
  <c r="H241" i="14"/>
  <c r="J241" i="14"/>
  <c r="H674" i="14"/>
  <c r="J674" i="14"/>
  <c r="H460" i="14"/>
  <c r="J460" i="14" s="1"/>
  <c r="H602" i="14"/>
  <c r="N602" i="14" s="1"/>
  <c r="I602" i="14" s="1"/>
  <c r="J602" i="14" s="1"/>
  <c r="H887" i="14"/>
  <c r="J887" i="14"/>
  <c r="H782" i="14"/>
  <c r="N782" i="14" s="1"/>
  <c r="I782" i="14" s="1"/>
  <c r="H559" i="14"/>
  <c r="H635" i="14"/>
  <c r="H438" i="14"/>
  <c r="N438" i="14" s="1"/>
  <c r="I438" i="14" s="1"/>
  <c r="J438" i="14" s="1"/>
  <c r="H924" i="14"/>
  <c r="J924" i="14"/>
  <c r="H519" i="14"/>
  <c r="N519" i="14" s="1"/>
  <c r="H730" i="14"/>
  <c r="H330" i="14"/>
  <c r="H246" i="14"/>
  <c r="N246" i="14"/>
  <c r="H396" i="14"/>
  <c r="J396" i="14"/>
  <c r="H72" i="14"/>
  <c r="H916" i="14"/>
  <c r="J916" i="14"/>
  <c r="H315" i="14"/>
  <c r="J315" i="14"/>
  <c r="H847" i="14"/>
  <c r="J847" i="14" s="1"/>
  <c r="H398" i="14"/>
  <c r="J398" i="14" s="1"/>
  <c r="H153" i="14"/>
  <c r="H921" i="14"/>
  <c r="H574" i="14"/>
  <c r="J574" i="14" s="1"/>
  <c r="N574" i="14"/>
  <c r="I574" i="14"/>
  <c r="H214" i="14"/>
  <c r="H614" i="14"/>
  <c r="J614" i="14"/>
  <c r="H647" i="14"/>
  <c r="H665" i="14"/>
  <c r="J665" i="14" s="1"/>
  <c r="H631" i="14"/>
  <c r="H807" i="14"/>
  <c r="N807" i="14" s="1"/>
  <c r="I807" i="14" s="1"/>
  <c r="J807" i="14" s="1"/>
  <c r="H77" i="14"/>
  <c r="J77" i="14"/>
  <c r="H223" i="14"/>
  <c r="N223" i="14"/>
  <c r="I223" i="14" s="1"/>
  <c r="H531" i="14"/>
  <c r="H10" i="14"/>
  <c r="J10" i="14"/>
  <c r="H754" i="14"/>
  <c r="N754" i="14" s="1"/>
  <c r="H603" i="14"/>
  <c r="J603" i="14" s="1"/>
  <c r="H491" i="14"/>
  <c r="J491" i="14" s="1"/>
  <c r="H47" i="14"/>
  <c r="N47" i="14" s="1"/>
  <c r="N998" i="14" s="1"/>
  <c r="J998" i="14" s="1"/>
  <c r="H704" i="14"/>
  <c r="H336" i="14"/>
  <c r="J336" i="14"/>
  <c r="H654" i="14"/>
  <c r="N654" i="14"/>
  <c r="I654" i="14" s="1"/>
  <c r="H836" i="14"/>
  <c r="N836" i="14" s="1"/>
  <c r="I836" i="14" s="1"/>
  <c r="J836" i="14" s="1"/>
  <c r="H557" i="14"/>
  <c r="J557" i="14"/>
  <c r="H677" i="14"/>
  <c r="H99" i="14"/>
  <c r="J99" i="14"/>
  <c r="H790" i="14"/>
  <c r="J790" i="14"/>
  <c r="H451" i="14"/>
  <c r="N451" i="14"/>
  <c r="I451" i="14" s="1"/>
  <c r="J451" i="14" s="1"/>
  <c r="H401" i="14"/>
  <c r="H388" i="14"/>
  <c r="J388" i="14" s="1"/>
  <c r="H637" i="14"/>
  <c r="J637" i="14" s="1"/>
  <c r="H729" i="14"/>
  <c r="N729" i="14"/>
  <c r="H710" i="14"/>
  <c r="H222" i="14"/>
  <c r="N222" i="14"/>
  <c r="H238" i="14"/>
  <c r="H564" i="14"/>
  <c r="H709" i="14"/>
  <c r="N709" i="14"/>
  <c r="I709" i="14" s="1"/>
  <c r="J709" i="14" s="1"/>
  <c r="H282" i="14"/>
  <c r="J282" i="14"/>
  <c r="H225" i="14"/>
  <c r="H54" i="14"/>
  <c r="J54" i="14" s="1"/>
  <c r="H256" i="14"/>
  <c r="J256" i="14"/>
  <c r="H260" i="14"/>
  <c r="J260" i="14" s="1"/>
  <c r="H664" i="14"/>
  <c r="H745" i="14"/>
  <c r="N745" i="14" s="1"/>
  <c r="I745" i="14" s="1"/>
  <c r="H253" i="14"/>
  <c r="H314" i="14"/>
  <c r="H547" i="14"/>
  <c r="J547" i="14" s="1"/>
  <c r="H331" i="14"/>
  <c r="J331" i="14"/>
  <c r="H284" i="14"/>
  <c r="J284" i="14"/>
  <c r="H242" i="14"/>
  <c r="J242" i="14"/>
  <c r="H719" i="14"/>
  <c r="H645" i="14"/>
  <c r="J645" i="14"/>
  <c r="H801" i="14"/>
  <c r="J801" i="14"/>
  <c r="H111" i="14"/>
  <c r="H919" i="14"/>
  <c r="J919" i="14"/>
  <c r="H777" i="14"/>
  <c r="J777" i="14"/>
  <c r="H594" i="14"/>
  <c r="H651" i="14"/>
  <c r="J651" i="14" s="1"/>
  <c r="H935" i="14"/>
  <c r="J935" i="14"/>
  <c r="H480" i="14"/>
  <c r="H276" i="14"/>
  <c r="H379" i="14"/>
  <c r="N379" i="14"/>
  <c r="H902" i="14"/>
  <c r="J902" i="14" s="1"/>
  <c r="H459" i="14"/>
  <c r="H726" i="14"/>
  <c r="J726" i="14"/>
  <c r="H541" i="14"/>
  <c r="H130" i="14"/>
  <c r="H605" i="14"/>
  <c r="J605" i="14"/>
  <c r="H437" i="14"/>
  <c r="J437" i="14"/>
  <c r="H930" i="14"/>
  <c r="H679" i="14"/>
  <c r="H845" i="14"/>
  <c r="J845" i="14"/>
  <c r="H294" i="14"/>
  <c r="J294" i="14"/>
  <c r="H263" i="14"/>
  <c r="J263" i="14" s="1"/>
  <c r="H652" i="14"/>
  <c r="J652" i="14"/>
  <c r="H549" i="14"/>
  <c r="N549" i="14" s="1"/>
  <c r="H507" i="14"/>
  <c r="N507" i="14" s="1"/>
  <c r="H277" i="14"/>
  <c r="J277" i="14"/>
  <c r="H522" i="14"/>
  <c r="J522" i="14"/>
  <c r="H783" i="14"/>
  <c r="Q783" i="14" s="1"/>
  <c r="Q1039" i="14"/>
  <c r="H452" i="14"/>
  <c r="H395" i="14"/>
  <c r="H301" i="14"/>
  <c r="N301" i="14" s="1"/>
  <c r="I301" i="14" s="1"/>
  <c r="J301" i="14" s="1"/>
  <c r="H515" i="14"/>
  <c r="N515" i="14"/>
  <c r="H494" i="14"/>
  <c r="N494" i="14" s="1"/>
  <c r="H217" i="14"/>
  <c r="J217" i="14" s="1"/>
  <c r="H545" i="14"/>
  <c r="N545" i="14"/>
  <c r="I545" i="14" s="1"/>
  <c r="H841" i="14"/>
  <c r="H8" i="14"/>
  <c r="J8" i="14"/>
  <c r="H853" i="14"/>
  <c r="H148" i="14"/>
  <c r="H16" i="14"/>
  <c r="J16" i="14" s="1"/>
  <c r="H75" i="14"/>
  <c r="N75" i="14" s="1"/>
  <c r="I75" i="14" s="1"/>
  <c r="H852" i="14"/>
  <c r="J852" i="14" s="1"/>
  <c r="H464" i="14"/>
  <c r="J464" i="14"/>
  <c r="H110" i="14"/>
  <c r="J110" i="14" s="1"/>
  <c r="H650" i="14"/>
  <c r="J650" i="14" s="1"/>
  <c r="H318" i="14"/>
  <c r="H322" i="14"/>
  <c r="J322" i="14" s="1"/>
  <c r="H569" i="14"/>
  <c r="N569" i="14" s="1"/>
  <c r="I569" i="14" s="1"/>
  <c r="J569" i="14" s="1"/>
  <c r="H936" i="14"/>
  <c r="J936" i="14"/>
  <c r="H433" i="14"/>
  <c r="H382" i="14"/>
  <c r="H484" i="14"/>
  <c r="H693" i="14"/>
  <c r="J693" i="14" s="1"/>
  <c r="H873" i="14"/>
  <c r="J873" i="14" s="1"/>
  <c r="H770" i="14"/>
  <c r="N631" i="14"/>
  <c r="I631" i="14" s="1"/>
  <c r="N433" i="14"/>
  <c r="I433" i="14" s="1"/>
  <c r="N395" i="14"/>
  <c r="I395" i="14" s="1"/>
  <c r="J395" i="14"/>
  <c r="N647" i="14"/>
  <c r="I647" i="14" s="1"/>
  <c r="J647" i="14" s="1"/>
  <c r="N853" i="14"/>
  <c r="I853" i="14"/>
  <c r="J853" i="14" s="1"/>
  <c r="N111" i="14"/>
  <c r="I565" i="14"/>
  <c r="J565" i="14"/>
  <c r="I507" i="14"/>
  <c r="N841" i="14"/>
  <c r="I841" i="14"/>
  <c r="J841" i="14"/>
  <c r="N921" i="14"/>
  <c r="I921" i="14"/>
  <c r="N225" i="14"/>
  <c r="I225" i="14"/>
  <c r="J225" i="14" s="1"/>
  <c r="I274" i="14"/>
  <c r="J274" i="14" s="1"/>
  <c r="I76" i="14"/>
  <c r="J76" i="14"/>
  <c r="N704" i="14"/>
  <c r="Q704" i="14"/>
  <c r="Q996" i="14" s="1"/>
  <c r="I379" i="14"/>
  <c r="J379" i="14" s="1"/>
  <c r="N677" i="14"/>
  <c r="I677" i="14" s="1"/>
  <c r="J677" i="14" s="1"/>
  <c r="I729" i="14"/>
  <c r="N250" i="13"/>
  <c r="I250" i="13" s="1"/>
  <c r="J250" i="13" s="1"/>
  <c r="N812" i="13"/>
  <c r="I812" i="13" s="1"/>
  <c r="H518" i="13"/>
  <c r="H489" i="13"/>
  <c r="N489" i="13" s="1"/>
  <c r="N1044" i="13" s="1"/>
  <c r="J1044" i="13" s="1"/>
  <c r="H395" i="13"/>
  <c r="N395" i="13"/>
  <c r="I395" i="13"/>
  <c r="J395" i="13" s="1"/>
  <c r="H218" i="13"/>
  <c r="J218" i="13" s="1"/>
  <c r="H641" i="13"/>
  <c r="J641" i="13"/>
  <c r="H10" i="13"/>
  <c r="J10" i="13" s="1"/>
  <c r="H124" i="13"/>
  <c r="H282" i="13"/>
  <c r="J282" i="13" s="1"/>
  <c r="H775" i="13"/>
  <c r="H374" i="13"/>
  <c r="H535" i="13"/>
  <c r="N535" i="13"/>
  <c r="I535" i="13"/>
  <c r="H595" i="13"/>
  <c r="J595" i="13" s="1"/>
  <c r="H856" i="13"/>
  <c r="J856" i="13"/>
  <c r="H219" i="13"/>
  <c r="H862" i="13"/>
  <c r="H313" i="13"/>
  <c r="H339" i="13"/>
  <c r="J339" i="13" s="1"/>
  <c r="H620" i="13"/>
  <c r="J620" i="13"/>
  <c r="H368" i="13"/>
  <c r="N368" i="13"/>
  <c r="H198" i="13"/>
  <c r="J198" i="13"/>
  <c r="H212" i="13"/>
  <c r="J212" i="13" s="1"/>
  <c r="H828" i="13"/>
  <c r="J828" i="13"/>
  <c r="H361" i="13"/>
  <c r="H691" i="13"/>
  <c r="J691" i="13" s="1"/>
  <c r="H321" i="13"/>
  <c r="J321" i="13"/>
  <c r="H500" i="13"/>
  <c r="J500" i="13" s="1"/>
  <c r="H644" i="13"/>
  <c r="H308" i="13"/>
  <c r="J308" i="13" s="1"/>
  <c r="H208" i="13"/>
  <c r="J208" i="13"/>
  <c r="H106" i="13"/>
  <c r="N106" i="13" s="1"/>
  <c r="H47" i="13"/>
  <c r="H629" i="13"/>
  <c r="J629" i="13" s="1"/>
  <c r="H433" i="13"/>
  <c r="N433" i="13" s="1"/>
  <c r="I433" i="13" s="1"/>
  <c r="H614" i="13"/>
  <c r="J614" i="13" s="1"/>
  <c r="H743" i="13"/>
  <c r="J743" i="13"/>
  <c r="H740" i="13"/>
  <c r="J740" i="13"/>
  <c r="H897" i="13"/>
  <c r="H348" i="13"/>
  <c r="H332" i="13"/>
  <c r="Q332" i="13"/>
  <c r="Q1027" i="13" s="1"/>
  <c r="H186" i="13"/>
  <c r="J186" i="13"/>
  <c r="H637" i="13"/>
  <c r="J637" i="13"/>
  <c r="H131" i="13"/>
  <c r="J131" i="13"/>
  <c r="H244" i="13"/>
  <c r="N244" i="13"/>
  <c r="I244" i="13" s="1"/>
  <c r="J244" i="13" s="1"/>
  <c r="H623" i="13"/>
  <c r="N623" i="13"/>
  <c r="I623" i="13" s="1"/>
  <c r="J623" i="13" s="1"/>
  <c r="H157" i="13"/>
  <c r="H795" i="13"/>
  <c r="J795" i="13" s="1"/>
  <c r="H946" i="13"/>
  <c r="J946" i="13" s="1"/>
  <c r="H366" i="13"/>
  <c r="H143" i="13"/>
  <c r="J143" i="13"/>
  <c r="H120" i="13"/>
  <c r="J120" i="13"/>
  <c r="H410" i="13"/>
  <c r="J410" i="13" s="1"/>
  <c r="H221" i="13"/>
  <c r="H626" i="13"/>
  <c r="H458" i="13"/>
  <c r="N458" i="13"/>
  <c r="I458" i="13" s="1"/>
  <c r="J458" i="13" s="1"/>
  <c r="H475" i="13"/>
  <c r="J475" i="13" s="1"/>
  <c r="N475" i="13"/>
  <c r="I475" i="13" s="1"/>
  <c r="H121" i="13"/>
  <c r="H817" i="13"/>
  <c r="H931" i="13"/>
  <c r="H840" i="13"/>
  <c r="J840" i="13" s="1"/>
  <c r="H407" i="13"/>
  <c r="J407" i="13"/>
  <c r="H548" i="13"/>
  <c r="H330" i="13"/>
  <c r="H942" i="13"/>
  <c r="N942" i="13" s="1"/>
  <c r="H639" i="13"/>
  <c r="J639" i="13"/>
  <c r="H696" i="13"/>
  <c r="J696" i="13"/>
  <c r="H148" i="13"/>
  <c r="N148" i="13" s="1"/>
  <c r="I148" i="13" s="1"/>
  <c r="J148" i="13"/>
  <c r="H922" i="13"/>
  <c r="N922" i="13" s="1"/>
  <c r="I922" i="13" s="1"/>
  <c r="J922" i="13" s="1"/>
  <c r="H322" i="13"/>
  <c r="J322" i="13"/>
  <c r="H242" i="13"/>
  <c r="J242" i="13"/>
  <c r="H444" i="13"/>
  <c r="H734" i="13"/>
  <c r="J734" i="13"/>
  <c r="H430" i="13"/>
  <c r="H61" i="13"/>
  <c r="H160" i="13"/>
  <c r="J160" i="13"/>
  <c r="H794" i="13"/>
  <c r="J794" i="13" s="1"/>
  <c r="H156" i="13"/>
  <c r="N156" i="13" s="1"/>
  <c r="H838" i="13"/>
  <c r="J838" i="13"/>
  <c r="H304" i="13"/>
  <c r="J304" i="13" s="1"/>
  <c r="H820" i="13"/>
  <c r="J820" i="13"/>
  <c r="H377" i="13"/>
  <c r="J377" i="13"/>
  <c r="H880" i="13"/>
  <c r="J880" i="13"/>
  <c r="H133" i="13"/>
  <c r="J133" i="13" s="1"/>
  <c r="H785" i="13"/>
  <c r="J785" i="13"/>
  <c r="H916" i="13"/>
  <c r="J916" i="13" s="1"/>
  <c r="H350" i="13"/>
  <c r="N350" i="13"/>
  <c r="I350" i="13" s="1"/>
  <c r="J350" i="13" s="1"/>
  <c r="H872" i="13"/>
  <c r="H349" i="13"/>
  <c r="N349" i="13" s="1"/>
  <c r="I349" i="13" s="1"/>
  <c r="J349" i="13" s="1"/>
  <c r="H837" i="13"/>
  <c r="J837" i="13" s="1"/>
  <c r="H894" i="13"/>
  <c r="J894" i="13" s="1"/>
  <c r="H934" i="13"/>
  <c r="J934" i="13"/>
  <c r="H668" i="13"/>
  <c r="J668" i="13"/>
  <c r="H855" i="13"/>
  <c r="H552" i="13"/>
  <c r="H609" i="13"/>
  <c r="J609" i="13"/>
  <c r="H34" i="13"/>
  <c r="H571" i="13"/>
  <c r="H400" i="13"/>
  <c r="J400" i="13" s="1"/>
  <c r="H672" i="13"/>
  <c r="H177" i="13"/>
  <c r="N177" i="13" s="1"/>
  <c r="I177" i="13" s="1"/>
  <c r="H603" i="13"/>
  <c r="J603" i="13"/>
  <c r="H587" i="13"/>
  <c r="N587" i="13" s="1"/>
  <c r="I587" i="13" s="1"/>
  <c r="H659" i="13"/>
  <c r="J659" i="13"/>
  <c r="H273" i="13"/>
  <c r="J273" i="13"/>
  <c r="H337" i="13"/>
  <c r="H301" i="13"/>
  <c r="H441" i="13"/>
  <c r="J441" i="13"/>
  <c r="H689" i="13"/>
  <c r="H879" i="13"/>
  <c r="J879" i="13"/>
  <c r="H392" i="13"/>
  <c r="J392" i="13" s="1"/>
  <c r="H509" i="13"/>
  <c r="N509" i="13" s="1"/>
  <c r="I509" i="13" s="1"/>
  <c r="H684" i="13"/>
  <c r="H378" i="13"/>
  <c r="J378" i="13" s="1"/>
  <c r="H256" i="13"/>
  <c r="J256" i="13" s="1"/>
  <c r="H461" i="13"/>
  <c r="H786" i="13"/>
  <c r="J786" i="13"/>
  <c r="H728" i="13"/>
  <c r="H645" i="13"/>
  <c r="J645" i="13"/>
  <c r="H71" i="13"/>
  <c r="J71" i="13" s="1"/>
  <c r="H416" i="13"/>
  <c r="J416" i="13" s="1"/>
  <c r="H101" i="13"/>
  <c r="H64" i="13"/>
  <c r="J64" i="13" s="1"/>
  <c r="H142" i="13"/>
  <c r="J142" i="13"/>
  <c r="H367" i="13"/>
  <c r="J367" i="13"/>
  <c r="H870" i="13"/>
  <c r="J870" i="13" s="1"/>
  <c r="H747" i="13"/>
  <c r="J747" i="13" s="1"/>
  <c r="H788" i="13"/>
  <c r="J788" i="13"/>
  <c r="H165" i="13"/>
  <c r="N165" i="13" s="1"/>
  <c r="I165" i="13" s="1"/>
  <c r="J165" i="13" s="1"/>
  <c r="H302" i="13"/>
  <c r="H905" i="13"/>
  <c r="J905" i="13"/>
  <c r="H152" i="13"/>
  <c r="J152" i="13"/>
  <c r="H517" i="13"/>
  <c r="J517" i="13" s="1"/>
  <c r="H605" i="13"/>
  <c r="J605" i="13" s="1"/>
  <c r="H750" i="13"/>
  <c r="N750" i="13"/>
  <c r="I750" i="13" s="1"/>
  <c r="H718" i="13"/>
  <c r="J718" i="13"/>
  <c r="H404" i="13"/>
  <c r="J404" i="13" s="1"/>
  <c r="H886" i="13"/>
  <c r="N886" i="13" s="1"/>
  <c r="I886" i="13" s="1"/>
  <c r="H226" i="13"/>
  <c r="J226" i="13"/>
  <c r="H346" i="13"/>
  <c r="H216" i="13"/>
  <c r="J216" i="13" s="1"/>
  <c r="H660" i="13"/>
  <c r="N660" i="13" s="1"/>
  <c r="I660" i="13" s="1"/>
  <c r="H832" i="13"/>
  <c r="J832" i="13" s="1"/>
  <c r="H480" i="13"/>
  <c r="H875" i="13"/>
  <c r="H91" i="13"/>
  <c r="Q91" i="13" s="1"/>
  <c r="Q1019" i="13"/>
  <c r="H431" i="13"/>
  <c r="H749" i="13"/>
  <c r="N749" i="13"/>
  <c r="I749" i="13"/>
  <c r="H255" i="13"/>
  <c r="J255" i="13"/>
  <c r="H267" i="13"/>
  <c r="J267" i="13" s="1"/>
  <c r="H96" i="13"/>
  <c r="J96" i="13"/>
  <c r="H642" i="13"/>
  <c r="N642" i="13"/>
  <c r="I642" i="13" s="1"/>
  <c r="J642" i="13"/>
  <c r="H352" i="13"/>
  <c r="J352" i="13"/>
  <c r="H661" i="13"/>
  <c r="H807" i="13"/>
  <c r="N807" i="13"/>
  <c r="I807" i="13" s="1"/>
  <c r="H39" i="13"/>
  <c r="N39" i="13" s="1"/>
  <c r="H9" i="13"/>
  <c r="J9" i="13"/>
  <c r="H355" i="13"/>
  <c r="H116" i="13"/>
  <c r="H285" i="13"/>
  <c r="J285" i="13"/>
  <c r="H90" i="13"/>
  <c r="J90" i="13"/>
  <c r="H692" i="13"/>
  <c r="J692" i="13" s="1"/>
  <c r="H44" i="13"/>
  <c r="H439" i="13"/>
  <c r="J439" i="13" s="1"/>
  <c r="H797" i="13"/>
  <c r="H804" i="13"/>
  <c r="J804" i="13" s="1"/>
  <c r="H271" i="13"/>
  <c r="J271" i="13"/>
  <c r="H30" i="13"/>
  <c r="J30" i="13"/>
  <c r="H759" i="13"/>
  <c r="H607" i="13"/>
  <c r="J607" i="13"/>
  <c r="H139" i="13"/>
  <c r="N139" i="13" s="1"/>
  <c r="N1018" i="13" s="1"/>
  <c r="J1018" i="13" s="1"/>
  <c r="H501" i="13"/>
  <c r="J501" i="13"/>
  <c r="H53" i="13"/>
  <c r="J53" i="13" s="1"/>
  <c r="H709" i="13"/>
  <c r="H110" i="13"/>
  <c r="J110" i="13" s="1"/>
  <c r="H318" i="13"/>
  <c r="N318" i="13"/>
  <c r="I318" i="13" s="1"/>
  <c r="H883" i="13"/>
  <c r="J883" i="13"/>
  <c r="H456" i="13"/>
  <c r="J456" i="13"/>
  <c r="H360" i="13"/>
  <c r="H599" i="13"/>
  <c r="J599" i="13"/>
  <c r="H779" i="13"/>
  <c r="H278" i="13"/>
  <c r="J278" i="13"/>
  <c r="H549" i="13"/>
  <c r="H203" i="13"/>
  <c r="N203" i="13"/>
  <c r="I203" i="13" s="1"/>
  <c r="H445" i="13"/>
  <c r="J445" i="13" s="1"/>
  <c r="H229" i="13"/>
  <c r="H486" i="13"/>
  <c r="H465" i="13"/>
  <c r="H345" i="13"/>
  <c r="H29" i="13"/>
  <c r="H580" i="13"/>
  <c r="N580" i="13" s="1"/>
  <c r="I580" i="13" s="1"/>
  <c r="J580" i="13"/>
  <c r="H903" i="13"/>
  <c r="H628" i="13"/>
  <c r="J628" i="13" s="1"/>
  <c r="H606" i="13"/>
  <c r="J606" i="13"/>
  <c r="H678" i="13"/>
  <c r="N678" i="13" s="1"/>
  <c r="I678" i="13"/>
  <c r="J678" i="13" s="1"/>
  <c r="H150" i="13"/>
  <c r="H168" i="13"/>
  <c r="J168" i="13"/>
  <c r="H257" i="13"/>
  <c r="J257" i="13"/>
  <c r="H536" i="13"/>
  <c r="H243" i="13"/>
  <c r="N243" i="13" s="1"/>
  <c r="I243" i="13" s="1"/>
  <c r="H164" i="13"/>
  <c r="H87" i="13"/>
  <c r="H232" i="13"/>
  <c r="H169" i="13"/>
  <c r="J169" i="13" s="1"/>
  <c r="H700" i="13"/>
  <c r="J700" i="13"/>
  <c r="H722" i="13"/>
  <c r="N722" i="13" s="1"/>
  <c r="I722" i="13"/>
  <c r="J722" i="13"/>
  <c r="H892" i="13"/>
  <c r="J892" i="13"/>
  <c r="H182" i="13"/>
  <c r="N182" i="13" s="1"/>
  <c r="H640" i="13"/>
  <c r="J640" i="13"/>
  <c r="H735" i="13"/>
  <c r="J735" i="13" s="1"/>
  <c r="H504" i="13"/>
  <c r="H702" i="13"/>
  <c r="J702" i="13" s="1"/>
  <c r="H117" i="13"/>
  <c r="N117" i="13" s="1"/>
  <c r="H769" i="13"/>
  <c r="N769" i="13" s="1"/>
  <c r="I769" i="13" s="1"/>
  <c r="H85" i="13"/>
  <c r="J85" i="13"/>
  <c r="H35" i="13"/>
  <c r="J35" i="13"/>
  <c r="H275" i="13"/>
  <c r="H585" i="13"/>
  <c r="H420" i="13"/>
  <c r="J420" i="13"/>
  <c r="H841" i="13"/>
  <c r="H207" i="13"/>
  <c r="J207" i="13" s="1"/>
  <c r="H236" i="13"/>
  <c r="H153" i="13"/>
  <c r="N153" i="13"/>
  <c r="I153" i="13"/>
  <c r="H667" i="13"/>
  <c r="J667" i="13"/>
  <c r="H545" i="13"/>
  <c r="H470" i="13"/>
  <c r="J470" i="13"/>
  <c r="H196" i="13"/>
  <c r="H163" i="13"/>
  <c r="J163" i="13"/>
  <c r="H144" i="13"/>
  <c r="J144" i="13" s="1"/>
  <c r="H270" i="13"/>
  <c r="J270" i="13"/>
  <c r="H340" i="13"/>
  <c r="J340" i="13"/>
  <c r="H28" i="13"/>
  <c r="J28" i="13" s="1"/>
  <c r="H7" i="13"/>
  <c r="H888" i="13"/>
  <c r="J888" i="13" s="1"/>
  <c r="H907" i="13"/>
  <c r="J907" i="13" s="1"/>
  <c r="H98" i="13"/>
  <c r="N98" i="13"/>
  <c r="I98" i="13"/>
  <c r="J98" i="13" s="1"/>
  <c r="H936" i="13"/>
  <c r="J936" i="13"/>
  <c r="H220" i="13"/>
  <c r="J220" i="13"/>
  <c r="H861" i="13"/>
  <c r="H508" i="13"/>
  <c r="N508" i="13"/>
  <c r="I508" i="13" s="1"/>
  <c r="J508" i="13" s="1"/>
  <c r="H402" i="13"/>
  <c r="J402" i="13"/>
  <c r="H610" i="13"/>
  <c r="N610" i="13" s="1"/>
  <c r="I610" i="13" s="1"/>
  <c r="H833" i="13"/>
  <c r="H592" i="13"/>
  <c r="H906" i="13"/>
  <c r="H192" i="13"/>
  <c r="J192" i="13"/>
  <c r="H710" i="13"/>
  <c r="N710" i="13" s="1"/>
  <c r="H898" i="13"/>
  <c r="H199" i="13"/>
  <c r="J199" i="13"/>
  <c r="H103" i="13"/>
  <c r="J103" i="13"/>
  <c r="H412" i="13"/>
  <c r="J412" i="13" s="1"/>
  <c r="H52" i="13"/>
  <c r="J52" i="13"/>
  <c r="H324" i="13"/>
  <c r="H711" i="13"/>
  <c r="J711" i="13" s="1"/>
  <c r="H356" i="13"/>
  <c r="J356" i="13"/>
  <c r="H755" i="13"/>
  <c r="J755" i="13" s="1"/>
  <c r="H426" i="13"/>
  <c r="H935" i="13"/>
  <c r="J935" i="13" s="1"/>
  <c r="H757" i="13"/>
  <c r="J757" i="13"/>
  <c r="H578" i="13"/>
  <c r="H714" i="13"/>
  <c r="N714" i="13"/>
  <c r="I714" i="13" s="1"/>
  <c r="J714" i="13"/>
  <c r="H554" i="13"/>
  <c r="H543" i="13"/>
  <c r="H918" i="13"/>
  <c r="J918" i="13"/>
  <c r="H738" i="13"/>
  <c r="H316" i="13"/>
  <c r="J316" i="13" s="1"/>
  <c r="H262" i="13"/>
  <c r="H451" i="13"/>
  <c r="H770" i="13"/>
  <c r="H736" i="13"/>
  <c r="H782" i="13"/>
  <c r="H175" i="13"/>
  <c r="H805" i="13"/>
  <c r="J805" i="13" s="1"/>
  <c r="H357" i="13"/>
  <c r="J357" i="13" s="1"/>
  <c r="H224" i="13"/>
  <c r="J224" i="13" s="1"/>
  <c r="H158" i="13"/>
  <c r="J158" i="13" s="1"/>
  <c r="H138" i="13"/>
  <c r="N138" i="13"/>
  <c r="I138" i="13"/>
  <c r="J138" i="13" s="1"/>
  <c r="H201" i="13"/>
  <c r="H739" i="13"/>
  <c r="J739" i="13"/>
  <c r="H796" i="13"/>
  <c r="J796" i="13"/>
  <c r="H929" i="13"/>
  <c r="Q929" i="13" s="1"/>
  <c r="Q993" i="13" s="1"/>
  <c r="H290" i="13"/>
  <c r="J290" i="13"/>
  <c r="H787" i="13"/>
  <c r="H566" i="13"/>
  <c r="H213" i="13"/>
  <c r="J213" i="13" s="1"/>
  <c r="H745" i="13"/>
  <c r="H331" i="13"/>
  <c r="J331" i="13" s="1"/>
  <c r="H45" i="13"/>
  <c r="J45" i="13"/>
  <c r="H774" i="13"/>
  <c r="H808" i="13"/>
  <c r="J808" i="13"/>
  <c r="H354" i="13"/>
  <c r="J354" i="13"/>
  <c r="H265" i="13"/>
  <c r="N265" i="13"/>
  <c r="I265" i="13" s="1"/>
  <c r="H88" i="13"/>
  <c r="H141" i="13"/>
  <c r="J141" i="13"/>
  <c r="H449" i="13"/>
  <c r="H264" i="13"/>
  <c r="J264" i="13"/>
  <c r="H276" i="13"/>
  <c r="H712" i="13"/>
  <c r="N712" i="13" s="1"/>
  <c r="I712" i="13" s="1"/>
  <c r="H107" i="13"/>
  <c r="H664" i="13"/>
  <c r="H923" i="13"/>
  <c r="H477" i="13"/>
  <c r="H379" i="13"/>
  <c r="H793" i="13"/>
  <c r="H938" i="13"/>
  <c r="J938" i="13" s="1"/>
  <c r="H521" i="13"/>
  <c r="H344" i="13"/>
  <c r="J344" i="13" s="1"/>
  <c r="H8" i="13"/>
  <c r="J8" i="13"/>
  <c r="H137" i="13"/>
  <c r="H943" i="13"/>
  <c r="J943" i="13"/>
  <c r="H790" i="13"/>
  <c r="J790" i="13"/>
  <c r="H729" i="13"/>
  <c r="H263" i="13"/>
  <c r="J263" i="13"/>
  <c r="H584" i="13"/>
  <c r="J584" i="13" s="1"/>
  <c r="H766" i="13"/>
  <c r="H618" i="13"/>
  <c r="J618" i="13"/>
  <c r="H496" i="13"/>
  <c r="N496" i="13" s="1"/>
  <c r="I496" i="13" s="1"/>
  <c r="H831" i="13"/>
  <c r="J831" i="13"/>
  <c r="H530" i="13"/>
  <c r="N530" i="13"/>
  <c r="I530" i="13"/>
  <c r="H799" i="13"/>
  <c r="J799" i="13"/>
  <c r="H162" i="13"/>
  <c r="H762" i="13"/>
  <c r="N762" i="13" s="1"/>
  <c r="H371" i="13"/>
  <c r="H443" i="13"/>
  <c r="N443" i="13" s="1"/>
  <c r="H926" i="13"/>
  <c r="J926" i="13"/>
  <c r="H505" i="13"/>
  <c r="H423" i="13"/>
  <c r="J423" i="13"/>
  <c r="H166" i="13"/>
  <c r="H261" i="13"/>
  <c r="J261" i="13"/>
  <c r="H945" i="13"/>
  <c r="N945" i="13" s="1"/>
  <c r="I945" i="13" s="1"/>
  <c r="J945" i="13"/>
  <c r="H930" i="13"/>
  <c r="H822" i="13"/>
  <c r="H25" i="13"/>
  <c r="J25" i="13" s="1"/>
  <c r="H222" i="13"/>
  <c r="H871" i="13"/>
  <c r="N871" i="13" s="1"/>
  <c r="H847" i="13"/>
  <c r="J847" i="13"/>
  <c r="H825" i="13"/>
  <c r="J825" i="13" s="1"/>
  <c r="H638" i="13"/>
  <c r="J638" i="13"/>
  <c r="H384" i="13"/>
  <c r="J384" i="13"/>
  <c r="H59" i="13"/>
  <c r="H145" i="13"/>
  <c r="H476" i="13"/>
  <c r="H949" i="13"/>
  <c r="N949" i="13"/>
  <c r="I949" i="13" s="1"/>
  <c r="J949" i="13" s="1"/>
  <c r="H665" i="13"/>
  <c r="J665" i="13"/>
  <c r="H399" i="13"/>
  <c r="H58" i="13"/>
  <c r="J58" i="13" s="1"/>
  <c r="H202" i="13"/>
  <c r="J202" i="13" s="1"/>
  <c r="H334" i="13"/>
  <c r="J334" i="13"/>
  <c r="H798" i="13"/>
  <c r="J798" i="13" s="1"/>
  <c r="H365" i="13"/>
  <c r="J365" i="13"/>
  <c r="H136" i="13"/>
  <c r="J136" i="13" s="1"/>
  <c r="H858" i="13"/>
  <c r="J858" i="13"/>
  <c r="H532" i="13"/>
  <c r="J532" i="13"/>
  <c r="H46" i="13"/>
  <c r="J46" i="13" s="1"/>
  <c r="H342" i="13"/>
  <c r="N342" i="13" s="1"/>
  <c r="I342" i="13" s="1"/>
  <c r="H194" i="13"/>
  <c r="H317" i="13"/>
  <c r="H781" i="13"/>
  <c r="J781" i="13" s="1"/>
  <c r="H681" i="13"/>
  <c r="J681" i="13"/>
  <c r="H853" i="13"/>
  <c r="H617" i="13"/>
  <c r="J617" i="13"/>
  <c r="H899" i="13"/>
  <c r="J899" i="13" s="1"/>
  <c r="H902" i="13"/>
  <c r="J902" i="13"/>
  <c r="H279" i="13"/>
  <c r="J279" i="13"/>
  <c r="H440" i="13"/>
  <c r="N440" i="13" s="1"/>
  <c r="I440" i="13" s="1"/>
  <c r="J440" i="13"/>
  <c r="H118" i="13"/>
  <c r="J118" i="13"/>
  <c r="H633" i="13"/>
  <c r="J633" i="13"/>
  <c r="H320" i="13"/>
  <c r="N320" i="13" s="1"/>
  <c r="H826" i="13"/>
  <c r="H616" i="13"/>
  <c r="H687" i="13"/>
  <c r="N687" i="13" s="1"/>
  <c r="I687" i="13" s="1"/>
  <c r="J687" i="13" s="1"/>
  <c r="H777" i="13"/>
  <c r="J777" i="13"/>
  <c r="H364" i="13"/>
  <c r="N364" i="13" s="1"/>
  <c r="I364" i="13" s="1"/>
  <c r="H624" i="13"/>
  <c r="J624" i="13"/>
  <c r="H706" i="13"/>
  <c r="J706" i="13"/>
  <c r="H937" i="13"/>
  <c r="J937" i="13" s="1"/>
  <c r="H590" i="13"/>
  <c r="H674" i="13"/>
  <c r="J674" i="13" s="1"/>
  <c r="H48" i="13"/>
  <c r="J48" i="13"/>
  <c r="H401" i="13"/>
  <c r="H205" i="13"/>
  <c r="H563" i="13"/>
  <c r="J563" i="13"/>
  <c r="H259" i="13"/>
  <c r="J259" i="13" s="1"/>
  <c r="N259" i="13"/>
  <c r="I259" i="13"/>
  <c r="H778" i="13"/>
  <c r="J778" i="13"/>
  <c r="H283" i="13"/>
  <c r="J283" i="13"/>
  <c r="H565" i="13"/>
  <c r="N565" i="13" s="1"/>
  <c r="N980" i="13" s="1"/>
  <c r="J980" i="13" s="1"/>
  <c r="H102" i="13"/>
  <c r="H289" i="13"/>
  <c r="J289" i="13"/>
  <c r="H327" i="13"/>
  <c r="N327" i="13"/>
  <c r="I327" i="13" s="1"/>
  <c r="H492" i="13"/>
  <c r="H754" i="13"/>
  <c r="H76" i="13"/>
  <c r="H56" i="13"/>
  <c r="J56" i="13"/>
  <c r="H478" i="13"/>
  <c r="J478" i="13" s="1"/>
  <c r="H155" i="13"/>
  <c r="H197" i="13"/>
  <c r="N197" i="13"/>
  <c r="N1043" i="13" s="1"/>
  <c r="J1043" i="13" s="1"/>
  <c r="I197" i="13"/>
  <c r="H884" i="13"/>
  <c r="N884" i="13"/>
  <c r="I884" i="13" s="1"/>
  <c r="J884" i="13"/>
  <c r="H266" i="13"/>
  <c r="J266" i="13" s="1"/>
  <c r="H764" i="13"/>
  <c r="N764" i="13"/>
  <c r="H860" i="13"/>
  <c r="H341" i="13"/>
  <c r="H170" i="13"/>
  <c r="J170" i="13" s="1"/>
  <c r="H510" i="13"/>
  <c r="H725" i="13"/>
  <c r="N725" i="13" s="1"/>
  <c r="I725" i="13" s="1"/>
  <c r="H89" i="13"/>
  <c r="H523" i="13"/>
  <c r="J523" i="13" s="1"/>
  <c r="H295" i="13"/>
  <c r="H558" i="13"/>
  <c r="J558" i="13" s="1"/>
  <c r="H542" i="13"/>
  <c r="J542" i="13"/>
  <c r="H815" i="13"/>
  <c r="N815" i="13"/>
  <c r="I815" i="13"/>
  <c r="J815" i="13"/>
  <c r="H611" i="13"/>
  <c r="J611" i="13"/>
  <c r="H467" i="13"/>
  <c r="N467" i="13"/>
  <c r="I467" i="13" s="1"/>
  <c r="J467" i="13" s="1"/>
  <c r="H448" i="13"/>
  <c r="J448" i="13"/>
  <c r="H809" i="13"/>
  <c r="H424" i="13"/>
  <c r="J424" i="13"/>
  <c r="H690" i="13"/>
  <c r="N690" i="13"/>
  <c r="I690" i="13" s="1"/>
  <c r="H876" i="13"/>
  <c r="N876" i="13"/>
  <c r="I876" i="13" s="1"/>
  <c r="H683" i="13"/>
  <c r="J683" i="13"/>
  <c r="H768" i="13"/>
  <c r="N768" i="13"/>
  <c r="I768" i="13"/>
  <c r="J768" i="13" s="1"/>
  <c r="H499" i="13"/>
  <c r="H581" i="13"/>
  <c r="J581" i="13"/>
  <c r="H675" i="13"/>
  <c r="J675" i="13"/>
  <c r="H159" i="13"/>
  <c r="J159" i="13"/>
  <c r="H297" i="13"/>
  <c r="J297" i="13" s="1"/>
  <c r="H83" i="13"/>
  <c r="H180" i="13"/>
  <c r="N180" i="13" s="1"/>
  <c r="H577" i="13"/>
  <c r="J577" i="13" s="1"/>
  <c r="H939" i="13"/>
  <c r="J939" i="13" s="1"/>
  <c r="H613" i="13"/>
  <c r="N613" i="13" s="1"/>
  <c r="I613" i="13" s="1"/>
  <c r="J613" i="13" s="1"/>
  <c r="H516" i="13"/>
  <c r="H234" i="13"/>
  <c r="J234" i="13"/>
  <c r="H627" i="13"/>
  <c r="N627" i="13" s="1"/>
  <c r="I627" i="13" s="1"/>
  <c r="H495" i="13"/>
  <c r="H18" i="13"/>
  <c r="J18" i="13" s="1"/>
  <c r="H531" i="13"/>
  <c r="H513" i="13"/>
  <c r="N513" i="13" s="1"/>
  <c r="I513" i="13" s="1"/>
  <c r="H66" i="13"/>
  <c r="N66" i="13"/>
  <c r="H287" i="13"/>
  <c r="J287" i="13"/>
  <c r="H646" i="13"/>
  <c r="H653" i="13"/>
  <c r="N653" i="13" s="1"/>
  <c r="I653" i="13"/>
  <c r="J653" i="13" s="1"/>
  <c r="H859" i="13"/>
  <c r="H814" i="13"/>
  <c r="J814" i="13" s="1"/>
  <c r="H258" i="13"/>
  <c r="J258" i="13"/>
  <c r="H135" i="13"/>
  <c r="J135" i="13" s="1"/>
  <c r="H31" i="13"/>
  <c r="J31" i="13" s="1"/>
  <c r="H184" i="13"/>
  <c r="J184" i="13" s="1"/>
  <c r="H514" i="13"/>
  <c r="H179" i="13"/>
  <c r="J179" i="13" s="1"/>
  <c r="H737" i="13"/>
  <c r="J737" i="13"/>
  <c r="H708" i="13"/>
  <c r="J708" i="13"/>
  <c r="H615" i="13"/>
  <c r="H79" i="13"/>
  <c r="J79" i="13" s="1"/>
  <c r="H55" i="13"/>
  <c r="J55" i="13" s="1"/>
  <c r="H671" i="13"/>
  <c r="H588" i="13"/>
  <c r="H419" i="13"/>
  <c r="H233" i="13"/>
  <c r="J233" i="13"/>
  <c r="H635" i="13"/>
  <c r="N635" i="13" s="1"/>
  <c r="I635" i="13" s="1"/>
  <c r="H865" i="13"/>
  <c r="H895" i="13"/>
  <c r="H385" i="13"/>
  <c r="H631" i="13"/>
  <c r="H328" i="13"/>
  <c r="J328" i="13" s="1"/>
  <c r="H22" i="13"/>
  <c r="H780" i="13"/>
  <c r="J780" i="13"/>
  <c r="H381" i="13"/>
  <c r="H336" i="13"/>
  <c r="J336" i="13" s="1"/>
  <c r="H864" i="13"/>
  <c r="J864" i="13" s="1"/>
  <c r="H171" i="13"/>
  <c r="H515" i="13"/>
  <c r="H830" i="13"/>
  <c r="J830" i="13" s="1"/>
  <c r="H464" i="13"/>
  <c r="J464" i="13"/>
  <c r="H594" i="13"/>
  <c r="H326" i="13"/>
  <c r="J326" i="13"/>
  <c r="H748" i="13"/>
  <c r="H823" i="13"/>
  <c r="H17" i="13"/>
  <c r="J17" i="13"/>
  <c r="H38" i="13"/>
  <c r="J38" i="13"/>
  <c r="H94" i="13"/>
  <c r="H452" i="13"/>
  <c r="N452" i="13"/>
  <c r="I452" i="13"/>
  <c r="H100" i="13"/>
  <c r="J100" i="13"/>
  <c r="H417" i="13"/>
  <c r="H622" i="13"/>
  <c r="J622" i="13" s="1"/>
  <c r="H487" i="13"/>
  <c r="H305" i="13"/>
  <c r="J305" i="13" s="1"/>
  <c r="H553" i="13"/>
  <c r="J553" i="13"/>
  <c r="H732" i="13"/>
  <c r="N732" i="13" s="1"/>
  <c r="H293" i="13"/>
  <c r="N293" i="13" s="1"/>
  <c r="I293" i="13" s="1"/>
  <c r="H57" i="13"/>
  <c r="H848" i="13"/>
  <c r="H557" i="13"/>
  <c r="J557" i="13" s="1"/>
  <c r="H311" i="13"/>
  <c r="N311" i="13" s="1"/>
  <c r="H656" i="13"/>
  <c r="N656" i="13" s="1"/>
  <c r="I656" i="13" s="1"/>
  <c r="H857" i="13"/>
  <c r="J857" i="13"/>
  <c r="H40" i="13"/>
  <c r="N40" i="13" s="1"/>
  <c r="I40" i="13" s="1"/>
  <c r="H765" i="13"/>
  <c r="J765" i="13" s="1"/>
  <c r="H338" i="13"/>
  <c r="H511" i="13"/>
  <c r="J511" i="13"/>
  <c r="H122" i="13"/>
  <c r="N122" i="13"/>
  <c r="I122" i="13" s="1"/>
  <c r="J122" i="13" s="1"/>
  <c r="H836" i="13"/>
  <c r="H462" i="13"/>
  <c r="H390" i="13"/>
  <c r="J390" i="13"/>
  <c r="H204" i="13"/>
  <c r="N204" i="13" s="1"/>
  <c r="H842" i="13"/>
  <c r="H469" i="13"/>
  <c r="H20" i="13"/>
  <c r="J20" i="13" s="1"/>
  <c r="H406" i="13"/>
  <c r="H434" i="13"/>
  <c r="J434" i="13"/>
  <c r="H146" i="13"/>
  <c r="J146" i="13" s="1"/>
  <c r="H457" i="13"/>
  <c r="H414" i="13"/>
  <c r="J414" i="13"/>
  <c r="H522" i="13"/>
  <c r="J522" i="13" s="1"/>
  <c r="H744" i="13"/>
  <c r="H569" i="13"/>
  <c r="H537" i="13"/>
  <c r="J537" i="13" s="1"/>
  <c r="H579" i="13"/>
  <c r="J579" i="13" s="1"/>
  <c r="H422" i="13"/>
  <c r="J422" i="13"/>
  <c r="H604" i="13"/>
  <c r="N604" i="13" s="1"/>
  <c r="N1032" i="13" s="1"/>
  <c r="H539" i="13"/>
  <c r="J539" i="13"/>
  <c r="H74" i="13"/>
  <c r="J74" i="13" s="1"/>
  <c r="H280" i="13"/>
  <c r="N280" i="13" s="1"/>
  <c r="H446" i="13"/>
  <c r="N446" i="13" s="1"/>
  <c r="H230" i="13"/>
  <c r="J230" i="13" s="1"/>
  <c r="H362" i="13"/>
  <c r="J362" i="13"/>
  <c r="H286" i="13"/>
  <c r="J286" i="13"/>
  <c r="H41" i="13"/>
  <c r="H655" i="13"/>
  <c r="H247" i="13"/>
  <c r="J247" i="13" s="1"/>
  <c r="H911" i="13"/>
  <c r="J911" i="13"/>
  <c r="H82" i="13"/>
  <c r="J82" i="13" s="1"/>
  <c r="H767" i="13"/>
  <c r="N767" i="13" s="1"/>
  <c r="H453" i="13"/>
  <c r="J453" i="13"/>
  <c r="H723" i="13"/>
  <c r="J723" i="13" s="1"/>
  <c r="H944" i="13"/>
  <c r="J944" i="13" s="1"/>
  <c r="H408" i="13"/>
  <c r="J408" i="13"/>
  <c r="H612" i="13"/>
  <c r="H375" i="13"/>
  <c r="H914" i="13"/>
  <c r="H108" i="13"/>
  <c r="H393" i="13"/>
  <c r="N393" i="13" s="1"/>
  <c r="I393" i="13"/>
  <c r="J393" i="13"/>
  <c r="H582" i="13"/>
  <c r="J582" i="13"/>
  <c r="H670" i="13"/>
  <c r="H68" i="13"/>
  <c r="H598" i="13"/>
  <c r="J598" i="13" s="1"/>
  <c r="H800" i="13"/>
  <c r="J800" i="13"/>
  <c r="H806" i="13"/>
  <c r="N806" i="13"/>
  <c r="H763" i="13"/>
  <c r="J763" i="13"/>
  <c r="H910" i="13"/>
  <c r="N910" i="13" s="1"/>
  <c r="H300" i="13"/>
  <c r="H909" i="13"/>
  <c r="H534" i="13"/>
  <c r="J534" i="13" s="1"/>
  <c r="H72" i="13"/>
  <c r="H839" i="13"/>
  <c r="J839" i="13" s="1"/>
  <c r="H751" i="13"/>
  <c r="H84" i="13"/>
  <c r="N84" i="13" s="1"/>
  <c r="I84" i="13" s="1"/>
  <c r="H541" i="13"/>
  <c r="N541" i="13" s="1"/>
  <c r="I541" i="13" s="1"/>
  <c r="J541" i="13" s="1"/>
  <c r="H335" i="13"/>
  <c r="J335" i="13"/>
  <c r="H527" i="13"/>
  <c r="J527" i="13" s="1"/>
  <c r="H720" i="13"/>
  <c r="J720" i="13" s="1"/>
  <c r="H73" i="13"/>
  <c r="N73" i="13"/>
  <c r="H460" i="13"/>
  <c r="J460" i="13"/>
  <c r="H835" i="13"/>
  <c r="H211" i="13"/>
  <c r="H176" i="13"/>
  <c r="J176" i="13"/>
  <c r="H663" i="13"/>
  <c r="H715" i="13"/>
  <c r="J715" i="13" s="1"/>
  <c r="H608" i="13"/>
  <c r="J608" i="13" s="1"/>
  <c r="H526" i="13"/>
  <c r="J526" i="13"/>
  <c r="H596" i="13"/>
  <c r="J596" i="13"/>
  <c r="H358" i="13"/>
  <c r="J358" i="13" s="1"/>
  <c r="H298" i="13"/>
  <c r="N298" i="13" s="1"/>
  <c r="H253" i="13"/>
  <c r="N253" i="13" s="1"/>
  <c r="H63" i="13"/>
  <c r="H784" i="13"/>
  <c r="H887" i="13"/>
  <c r="J887" i="13"/>
  <c r="H50" i="13"/>
  <c r="H415" i="13"/>
  <c r="J415" i="13"/>
  <c r="H699" i="13"/>
  <c r="H550" i="13"/>
  <c r="H67" i="13"/>
  <c r="J67" i="13"/>
  <c r="H450" i="13"/>
  <c r="J450" i="13" s="1"/>
  <c r="H227" i="13"/>
  <c r="N227" i="13"/>
  <c r="I227" i="13" s="1"/>
  <c r="H494" i="13"/>
  <c r="H353" i="13"/>
  <c r="J353" i="13"/>
  <c r="H849" i="13"/>
  <c r="H154" i="13"/>
  <c r="H917" i="13"/>
  <c r="J917" i="13"/>
  <c r="H413" i="13"/>
  <c r="H252" i="13"/>
  <c r="J252" i="13" s="1"/>
  <c r="H195" i="13"/>
  <c r="J195" i="13"/>
  <c r="H228" i="13"/>
  <c r="J228" i="13" s="1"/>
  <c r="H269" i="13"/>
  <c r="J269" i="13" s="1"/>
  <c r="H686" i="13"/>
  <c r="H281" i="13"/>
  <c r="J281" i="13"/>
  <c r="H904" i="13"/>
  <c r="N904" i="13" s="1"/>
  <c r="H544" i="13"/>
  <c r="H303" i="13"/>
  <c r="J303" i="13" s="1"/>
  <c r="H215" i="13"/>
  <c r="H24" i="13"/>
  <c r="J24" i="13" s="1"/>
  <c r="H564" i="13"/>
  <c r="H363" i="13"/>
  <c r="J363" i="13" s="1"/>
  <c r="H893" i="13"/>
  <c r="J893" i="13" s="1"/>
  <c r="H556" i="13"/>
  <c r="J556" i="13"/>
  <c r="H697" i="13"/>
  <c r="J697" i="13" s="1"/>
  <c r="H851" i="13"/>
  <c r="H540" i="13"/>
  <c r="N540" i="13" s="1"/>
  <c r="I540" i="13" s="1"/>
  <c r="J540" i="13"/>
  <c r="H149" i="13"/>
  <c r="J149" i="13"/>
  <c r="H104" i="13"/>
  <c r="N104" i="13" s="1"/>
  <c r="H389" i="13"/>
  <c r="N389" i="13" s="1"/>
  <c r="I389" i="13" s="1"/>
  <c r="H126" i="13"/>
  <c r="H425" i="13"/>
  <c r="H481" i="13"/>
  <c r="H873" i="13"/>
  <c r="J873" i="13"/>
  <c r="H132" i="13"/>
  <c r="N132" i="13"/>
  <c r="I132" i="13" s="1"/>
  <c r="J132" i="13" s="1"/>
  <c r="H347" i="13"/>
  <c r="J347" i="13"/>
  <c r="H309" i="13"/>
  <c r="H882" i="13"/>
  <c r="H387" i="13"/>
  <c r="J387" i="13" s="1"/>
  <c r="H310" i="13"/>
  <c r="N310" i="13"/>
  <c r="H726" i="13"/>
  <c r="J726" i="13" s="1"/>
  <c r="H619" i="13"/>
  <c r="J619" i="13"/>
  <c r="H178" i="13"/>
  <c r="H940" i="13"/>
  <c r="N940" i="13" s="1"/>
  <c r="H591" i="13"/>
  <c r="J591" i="13"/>
  <c r="H891" i="13"/>
  <c r="N891" i="13" s="1"/>
  <c r="H272" i="13"/>
  <c r="J272" i="13"/>
  <c r="H632" i="13"/>
  <c r="J632" i="13" s="1"/>
  <c r="H442" i="13"/>
  <c r="H900" i="13"/>
  <c r="J900" i="13"/>
  <c r="H237" i="13"/>
  <c r="J237" i="13"/>
  <c r="H69" i="13"/>
  <c r="H210" i="13"/>
  <c r="H394" i="13"/>
  <c r="J394" i="13" s="1"/>
  <c r="H383" i="13"/>
  <c r="N383" i="13" s="1"/>
  <c r="I383" i="13"/>
  <c r="J383" i="13" s="1"/>
  <c r="H688" i="13"/>
  <c r="J688" i="13" s="1"/>
  <c r="H172" i="13"/>
  <c r="N172" i="13"/>
  <c r="I172" i="13" s="1"/>
  <c r="H498" i="13"/>
  <c r="H819" i="13"/>
  <c r="J819" i="13" s="1"/>
  <c r="H125" i="13"/>
  <c r="J125" i="13"/>
  <c r="H813" i="13"/>
  <c r="N813" i="13" s="1"/>
  <c r="I813" i="13" s="1"/>
  <c r="H776" i="13"/>
  <c r="J776" i="13"/>
  <c r="H405" i="13"/>
  <c r="J405" i="13" s="1"/>
  <c r="H574" i="13"/>
  <c r="N574" i="13" s="1"/>
  <c r="H625" i="13"/>
  <c r="J625" i="13"/>
  <c r="H32" i="13"/>
  <c r="J32" i="13"/>
  <c r="H181" i="13"/>
  <c r="J181" i="13"/>
  <c r="H105" i="13"/>
  <c r="H818" i="13"/>
  <c r="J818" i="13"/>
  <c r="H901" i="13"/>
  <c r="J901" i="13" s="1"/>
  <c r="H23" i="13"/>
  <c r="H187" i="13"/>
  <c r="Q187" i="13" s="1"/>
  <c r="H370" i="13"/>
  <c r="H75" i="13"/>
  <c r="H850" i="13"/>
  <c r="J850" i="13"/>
  <c r="H86" i="13"/>
  <c r="J86" i="13"/>
  <c r="H896" i="13"/>
  <c r="J896" i="13"/>
  <c r="H512" i="13"/>
  <c r="N512" i="13" s="1"/>
  <c r="I512" i="13" s="1"/>
  <c r="H112" i="13"/>
  <c r="J112" i="13" s="1"/>
  <c r="H14" i="13"/>
  <c r="J14" i="13" s="1"/>
  <c r="H561" i="13"/>
  <c r="N561" i="13"/>
  <c r="I561" i="13"/>
  <c r="J561" i="13" s="1"/>
  <c r="H373" i="13"/>
  <c r="J373" i="13" s="1"/>
  <c r="H49" i="13"/>
  <c r="H115" i="13"/>
  <c r="J115" i="13"/>
  <c r="H701" i="13"/>
  <c r="J701" i="13" s="1"/>
  <c r="H570" i="13"/>
  <c r="J570" i="13"/>
  <c r="H685" i="13"/>
  <c r="J685" i="13" s="1"/>
  <c r="H634" i="13"/>
  <c r="H409" i="13"/>
  <c r="H730" i="13"/>
  <c r="N730" i="13" s="1"/>
  <c r="H716" i="13"/>
  <c r="J716" i="13" s="1"/>
  <c r="H427" i="13"/>
  <c r="J427" i="13"/>
  <c r="H746" i="13"/>
  <c r="J746" i="13"/>
  <c r="H245" i="13"/>
  <c r="J245" i="13"/>
  <c r="H560" i="13"/>
  <c r="N560" i="13" s="1"/>
  <c r="H33" i="13"/>
  <c r="H724" i="13"/>
  <c r="N724" i="13"/>
  <c r="I724" i="13"/>
  <c r="H111" i="13"/>
  <c r="N111" i="13"/>
  <c r="H173" i="13"/>
  <c r="J173" i="13"/>
  <c r="H99" i="13"/>
  <c r="J99" i="13" s="1"/>
  <c r="H13" i="13"/>
  <c r="J13" i="13" s="1"/>
  <c r="H386" i="13"/>
  <c r="H161" i="13"/>
  <c r="J161" i="13" s="1"/>
  <c r="H376" i="13"/>
  <c r="H391" i="13"/>
  <c r="J391" i="13"/>
  <c r="H878" i="13"/>
  <c r="J878" i="13" s="1"/>
  <c r="H801" i="13"/>
  <c r="J801" i="13"/>
  <c r="H538" i="13"/>
  <c r="N538" i="13" s="1"/>
  <c r="I538" i="13" s="1"/>
  <c r="H529" i="13"/>
  <c r="J529" i="13" s="1"/>
  <c r="H948" i="13"/>
  <c r="H130" i="13"/>
  <c r="H397" i="13"/>
  <c r="H846" i="13"/>
  <c r="H274" i="13"/>
  <c r="J274" i="13" s="1"/>
  <c r="N274" i="13"/>
  <c r="I274" i="13" s="1"/>
  <c r="H731" i="13"/>
  <c r="H129" i="13"/>
  <c r="H485" i="13"/>
  <c r="N485" i="13" s="1"/>
  <c r="H65" i="13"/>
  <c r="H693" i="13"/>
  <c r="J693" i="13" s="1"/>
  <c r="H643" i="13"/>
  <c r="J643" i="13"/>
  <c r="H288" i="13"/>
  <c r="H314" i="13"/>
  <c r="H863" i="13"/>
  <c r="J863" i="13" s="1"/>
  <c r="H209" i="13"/>
  <c r="J209" i="13"/>
  <c r="H42" i="13"/>
  <c r="N42" i="13" s="1"/>
  <c r="H662" i="13"/>
  <c r="N662" i="13"/>
  <c r="I662" i="13"/>
  <c r="J662" i="13" s="1"/>
  <c r="H919" i="13"/>
  <c r="J919" i="13"/>
  <c r="H789" i="13"/>
  <c r="J789" i="13"/>
  <c r="H27" i="13"/>
  <c r="J27" i="13" s="1"/>
  <c r="H733" i="13"/>
  <c r="H649" i="13"/>
  <c r="J649" i="13" s="1"/>
  <c r="H756" i="13"/>
  <c r="H868" i="13"/>
  <c r="J868" i="13"/>
  <c r="H483" i="13"/>
  <c r="H190" i="13"/>
  <c r="J190" i="13" s="1"/>
  <c r="H306" i="13"/>
  <c r="N306" i="13" s="1"/>
  <c r="H921" i="13"/>
  <c r="N921" i="13" s="1"/>
  <c r="I921" i="13" s="1"/>
  <c r="J921" i="13" s="1"/>
  <c r="H19" i="13"/>
  <c r="J19" i="13" s="1"/>
  <c r="H479" i="13"/>
  <c r="J479" i="13" s="1"/>
  <c r="H803" i="13"/>
  <c r="H436" i="13"/>
  <c r="J436" i="13"/>
  <c r="H80" i="13"/>
  <c r="J80" i="13"/>
  <c r="H947" i="13"/>
  <c r="N947" i="13" s="1"/>
  <c r="I947" i="13" s="1"/>
  <c r="H329" i="13"/>
  <c r="J329" i="13" s="1"/>
  <c r="H277" i="13"/>
  <c r="J277" i="13" s="1"/>
  <c r="H200" i="13"/>
  <c r="J200" i="13"/>
  <c r="H217" i="13"/>
  <c r="J217" i="13"/>
  <c r="H867" i="13"/>
  <c r="N867" i="13" s="1"/>
  <c r="I867" i="13" s="1"/>
  <c r="J867" i="13" s="1"/>
  <c r="H834" i="13"/>
  <c r="J834" i="13"/>
  <c r="H950" i="13"/>
  <c r="J950" i="13" s="1"/>
  <c r="H351" i="13"/>
  <c r="H372" i="13"/>
  <c r="H92" i="13"/>
  <c r="H568" i="13"/>
  <c r="H927" i="13"/>
  <c r="J927" i="13" s="1"/>
  <c r="H473" i="13"/>
  <c r="J473" i="13" s="1"/>
  <c r="H333" i="13"/>
  <c r="J333" i="13" s="1"/>
  <c r="H296" i="13"/>
  <c r="N296" i="13"/>
  <c r="I296" i="13" s="1"/>
  <c r="H455" i="13"/>
  <c r="J455" i="13" s="1"/>
  <c r="H240" i="13"/>
  <c r="H369" i="13"/>
  <c r="N369" i="13"/>
  <c r="I369" i="13" s="1"/>
  <c r="H601" i="13"/>
  <c r="J601" i="13" s="1"/>
  <c r="H70" i="13"/>
  <c r="J70" i="13"/>
  <c r="H869" i="13"/>
  <c r="J869" i="13" s="1"/>
  <c r="H388" i="13"/>
  <c r="J388" i="13" s="1"/>
  <c r="H792" i="13"/>
  <c r="H783" i="13"/>
  <c r="Q783" i="13" s="1"/>
  <c r="H438" i="13"/>
  <c r="H36" i="13"/>
  <c r="J36" i="13" s="1"/>
  <c r="H437" i="13"/>
  <c r="J437" i="13"/>
  <c r="H15" i="13"/>
  <c r="J15" i="13"/>
  <c r="H299" i="13"/>
  <c r="N299" i="13"/>
  <c r="I299" i="13" s="1"/>
  <c r="H589" i="13"/>
  <c r="J589" i="13" s="1"/>
  <c r="H648" i="13"/>
  <c r="J648" i="13" s="1"/>
  <c r="H502" i="13"/>
  <c r="H26" i="13"/>
  <c r="H802" i="13"/>
  <c r="J802" i="13" s="1"/>
  <c r="H268" i="13"/>
  <c r="J268" i="13" s="1"/>
  <c r="H185" i="13"/>
  <c r="H908" i="13"/>
  <c r="J908" i="13"/>
  <c r="H753" i="13"/>
  <c r="N753" i="13" s="1"/>
  <c r="I753" i="13"/>
  <c r="H677" i="13"/>
  <c r="N677" i="13" s="1"/>
  <c r="I677" i="13" s="1"/>
  <c r="H742" i="13"/>
  <c r="J742" i="13"/>
  <c r="H528" i="13"/>
  <c r="J528" i="13" s="1"/>
  <c r="H246" i="13"/>
  <c r="H43" i="13"/>
  <c r="H636" i="13"/>
  <c r="J636" i="13" s="1"/>
  <c r="H325" i="13"/>
  <c r="N325" i="13" s="1"/>
  <c r="H651" i="13"/>
  <c r="J651" i="13"/>
  <c r="H307" i="13"/>
  <c r="J307" i="13"/>
  <c r="H890" i="13"/>
  <c r="J890" i="13" s="1"/>
  <c r="H174" i="13"/>
  <c r="H928" i="13"/>
  <c r="J928" i="13" s="1"/>
  <c r="H741" i="13"/>
  <c r="J741" i="13" s="1"/>
  <c r="H932" i="13"/>
  <c r="J932" i="13"/>
  <c r="H811" i="13"/>
  <c r="I811" i="13"/>
  <c r="J811" i="13"/>
  <c r="H497" i="13"/>
  <c r="J497" i="13"/>
  <c r="H323" i="13"/>
  <c r="H60" i="13"/>
  <c r="J60" i="13"/>
  <c r="H315" i="13"/>
  <c r="J315" i="13" s="1"/>
  <c r="H682" i="13"/>
  <c r="H418" i="13"/>
  <c r="H621" i="13"/>
  <c r="N621" i="13"/>
  <c r="N953" i="13" s="1"/>
  <c r="J953" i="13" s="1"/>
  <c r="I621" i="13"/>
  <c r="H586" i="13"/>
  <c r="J586" i="13"/>
  <c r="H583" i="13"/>
  <c r="J583" i="13" s="1"/>
  <c r="H647" i="13"/>
  <c r="H925" i="13"/>
  <c r="J925" i="13"/>
  <c r="H81" i="13"/>
  <c r="H843" i="13"/>
  <c r="H824" i="13"/>
  <c r="J824" i="13"/>
  <c r="H761" i="13"/>
  <c r="J761" i="13"/>
  <c r="H506" i="13"/>
  <c r="J506" i="13" s="1"/>
  <c r="H95" i="13"/>
  <c r="J95" i="13" s="1"/>
  <c r="H62" i="13"/>
  <c r="H77" i="13"/>
  <c r="J77" i="13" s="1"/>
  <c r="H119" i="13"/>
  <c r="J119" i="13" s="1"/>
  <c r="H398" i="13"/>
  <c r="J398" i="13" s="1"/>
  <c r="H657" i="13"/>
  <c r="J657" i="13" s="1"/>
  <c r="H294" i="13"/>
  <c r="J294" i="13" s="1"/>
  <c r="H912" i="13"/>
  <c r="J912" i="13" s="1"/>
  <c r="H239" i="13"/>
  <c r="H403" i="13"/>
  <c r="J403" i="13"/>
  <c r="H941" i="13"/>
  <c r="J941" i="13"/>
  <c r="H472" i="13"/>
  <c r="J472" i="13"/>
  <c r="H127" i="13"/>
  <c r="J127" i="13"/>
  <c r="H225" i="13"/>
  <c r="N225" i="13" s="1"/>
  <c r="I225" i="13" s="1"/>
  <c r="H717" i="13"/>
  <c r="H669" i="13"/>
  <c r="J669" i="13"/>
  <c r="H676" i="13"/>
  <c r="J676" i="13"/>
  <c r="H920" i="13"/>
  <c r="J920" i="13"/>
  <c r="H140" i="13"/>
  <c r="J140" i="13"/>
  <c r="H238" i="13"/>
  <c r="N238" i="13" s="1"/>
  <c r="I238" i="13" s="1"/>
  <c r="H703" i="13"/>
  <c r="N703" i="13"/>
  <c r="I703" i="13"/>
  <c r="J703" i="13"/>
  <c r="N193" i="13"/>
  <c r="I193" i="13" s="1"/>
  <c r="J193" i="13"/>
  <c r="N97" i="13"/>
  <c r="H183" i="13"/>
  <c r="H866" i="13"/>
  <c r="J866" i="13" s="1"/>
  <c r="H235" i="13"/>
  <c r="N235" i="13" s="1"/>
  <c r="I235" i="13" s="1"/>
  <c r="H913" i="13"/>
  <c r="J913" i="13" s="1"/>
  <c r="H474" i="13"/>
  <c r="N474" i="13"/>
  <c r="I474" i="13" s="1"/>
  <c r="J474" i="13" s="1"/>
  <c r="H881" i="13"/>
  <c r="H546" i="13"/>
  <c r="N546" i="13" s="1"/>
  <c r="H593" i="13"/>
  <c r="J593" i="13" s="1"/>
  <c r="H721" i="13"/>
  <c r="J721" i="13"/>
  <c r="H292" i="13"/>
  <c r="J292" i="13" s="1"/>
  <c r="H597" i="13"/>
  <c r="J597" i="13"/>
  <c r="H484" i="13"/>
  <c r="N484" i="13" s="1"/>
  <c r="I484" i="13" s="1"/>
  <c r="H396" i="13"/>
  <c r="J396" i="13" s="1"/>
  <c r="H380" i="13"/>
  <c r="H128" i="13"/>
  <c r="J128" i="13"/>
  <c r="H562" i="13"/>
  <c r="N562" i="13" s="1"/>
  <c r="I562" i="13" s="1"/>
  <c r="J562" i="13" s="1"/>
  <c r="H123" i="13"/>
  <c r="H791" i="13"/>
  <c r="J791" i="13"/>
  <c r="H251" i="13"/>
  <c r="J251" i="13" s="1"/>
  <c r="H284" i="13"/>
  <c r="J284" i="13"/>
  <c r="H694" i="13"/>
  <c r="H575" i="13"/>
  <c r="J575" i="13" s="1"/>
  <c r="H214" i="13"/>
  <c r="N214" i="13" s="1"/>
  <c r="I214" i="13" s="1"/>
  <c r="H705" i="13"/>
  <c r="H771" i="13"/>
  <c r="N771" i="13"/>
  <c r="I771" i="13" s="1"/>
  <c r="H189" i="13"/>
  <c r="J189" i="13" s="1"/>
  <c r="H319" i="13"/>
  <c r="H468" i="13"/>
  <c r="J468" i="13" s="1"/>
  <c r="H829" i="13"/>
  <c r="N829" i="13" s="1"/>
  <c r="I829" i="13" s="1"/>
  <c r="J829" i="13" s="1"/>
  <c r="H113" i="13"/>
  <c r="H37" i="13"/>
  <c r="J37" i="13"/>
  <c r="H12" i="13"/>
  <c r="J12" i="13" s="1"/>
  <c r="H54" i="13"/>
  <c r="J54" i="13" s="1"/>
  <c r="H885" i="13"/>
  <c r="H727" i="13"/>
  <c r="J727" i="13"/>
  <c r="H758" i="13"/>
  <c r="N758" i="13" s="1"/>
  <c r="I758" i="13" s="1"/>
  <c r="J758" i="13" s="1"/>
  <c r="I713" i="13"/>
  <c r="J713" i="13"/>
  <c r="N772" i="13"/>
  <c r="I772" i="13" s="1"/>
  <c r="J772" i="13" s="1"/>
  <c r="N877" i="13"/>
  <c r="I877" i="13" s="1"/>
  <c r="J877" i="13" s="1"/>
  <c r="J576" i="13"/>
  <c r="H519" i="13"/>
  <c r="H191" i="13"/>
  <c r="N191" i="13"/>
  <c r="H551" i="13"/>
  <c r="H490" i="13"/>
  <c r="H429" i="13"/>
  <c r="J429" i="13"/>
  <c r="H951" i="13"/>
  <c r="Q951" i="13" s="1"/>
  <c r="H114" i="13"/>
  <c r="J114" i="13" s="1"/>
  <c r="H491" i="13"/>
  <c r="J491" i="13"/>
  <c r="H223" i="13"/>
  <c r="H555" i="13"/>
  <c r="J555" i="13"/>
  <c r="H147" i="13"/>
  <c r="J147" i="13"/>
  <c r="H752" i="13"/>
  <c r="N752" i="13" s="1"/>
  <c r="I752" i="13" s="1"/>
  <c r="H291" i="13"/>
  <c r="J291" i="13" s="1"/>
  <c r="H524" i="13"/>
  <c r="J524" i="13" s="1"/>
  <c r="H698" i="13"/>
  <c r="N698" i="13"/>
  <c r="H679" i="13"/>
  <c r="H810" i="13"/>
  <c r="J810" i="13" s="1"/>
  <c r="H924" i="13"/>
  <c r="J924" i="13"/>
  <c r="H630" i="13"/>
  <c r="J630" i="13" s="1"/>
  <c r="N630" i="13"/>
  <c r="I630" i="13"/>
  <c r="H411" i="13"/>
  <c r="J411" i="13"/>
  <c r="H695" i="13"/>
  <c r="N695" i="13" s="1"/>
  <c r="I695" i="13" s="1"/>
  <c r="H652" i="13"/>
  <c r="J652" i="13" s="1"/>
  <c r="H520" i="13"/>
  <c r="H382" i="13"/>
  <c r="H206" i="13"/>
  <c r="H933" i="13"/>
  <c r="H16" i="13"/>
  <c r="J16" i="13"/>
  <c r="H51" i="13"/>
  <c r="N51" i="13"/>
  <c r="I51" i="13" s="1"/>
  <c r="J51" i="13"/>
  <c r="H109" i="13"/>
  <c r="H854" i="13"/>
  <c r="J854" i="13" s="1"/>
  <c r="H915" i="13"/>
  <c r="J915" i="13"/>
  <c r="H680" i="13"/>
  <c r="H359" i="13"/>
  <c r="J359" i="13"/>
  <c r="H493" i="13"/>
  <c r="N493" i="13" s="1"/>
  <c r="I493" i="13" s="1"/>
  <c r="H248" i="13"/>
  <c r="J248" i="13" s="1"/>
  <c r="H773" i="13"/>
  <c r="J773" i="13" s="1"/>
  <c r="H466" i="13"/>
  <c r="N466" i="13" s="1"/>
  <c r="I466" i="13"/>
  <c r="J466" i="13" s="1"/>
  <c r="H459" i="13"/>
  <c r="H447" i="13"/>
  <c r="H827" i="13"/>
  <c r="J827" i="13" s="1"/>
  <c r="H567" i="13"/>
  <c r="J567" i="13"/>
  <c r="N488" i="13"/>
  <c r="I488" i="13"/>
  <c r="J488" i="13" s="1"/>
  <c r="H134" i="13"/>
  <c r="J134" i="13" s="1"/>
  <c r="H844" i="13"/>
  <c r="N844" i="13" s="1"/>
  <c r="I844" i="13" s="1"/>
  <c r="H533" i="13"/>
  <c r="J533" i="13"/>
  <c r="H421" i="13"/>
  <c r="J421" i="13" s="1"/>
  <c r="H428" i="13"/>
  <c r="H454" i="13"/>
  <c r="J454" i="13"/>
  <c r="H482" i="13"/>
  <c r="H93" i="13"/>
  <c r="N93" i="13" s="1"/>
  <c r="H707" i="13"/>
  <c r="H852" i="13"/>
  <c r="J852" i="13"/>
  <c r="H658" i="13"/>
  <c r="N680" i="13"/>
  <c r="I680" i="13" s="1"/>
  <c r="J680" i="13"/>
  <c r="N44" i="13"/>
  <c r="I44" i="13" s="1"/>
  <c r="Q1039" i="13"/>
  <c r="Q132" i="13"/>
  <c r="Q1049" i="13"/>
  <c r="I767" i="13"/>
  <c r="J767" i="13"/>
  <c r="N514" i="13"/>
  <c r="N462" i="13"/>
  <c r="I462" i="13"/>
  <c r="J462" i="13" s="1"/>
  <c r="N89" i="13"/>
  <c r="I89" i="13" s="1"/>
  <c r="J89" i="13" s="1"/>
  <c r="N205" i="13"/>
  <c r="I205" i="13"/>
  <c r="J205" i="13"/>
  <c r="N826" i="13"/>
  <c r="I826" i="13" s="1"/>
  <c r="J826" i="13"/>
  <c r="N137" i="13"/>
  <c r="N952" i="13" s="1"/>
  <c r="J952" i="13" s="1"/>
  <c r="N276" i="13"/>
  <c r="I276" i="13" s="1"/>
  <c r="J276" i="13" s="1"/>
  <c r="N545" i="13"/>
  <c r="I545" i="13" s="1"/>
  <c r="N345" i="13"/>
  <c r="I345" i="13" s="1"/>
  <c r="J345" i="13"/>
  <c r="N47" i="13"/>
  <c r="N124" i="13"/>
  <c r="N748" i="13"/>
  <c r="I748" i="13" s="1"/>
  <c r="N449" i="13"/>
  <c r="I449" i="13"/>
  <c r="J449" i="13" s="1"/>
  <c r="I446" i="13"/>
  <c r="N670" i="13"/>
  <c r="I670" i="13" s="1"/>
  <c r="J670" i="13" s="1"/>
  <c r="N865" i="13"/>
  <c r="I865" i="13" s="1"/>
  <c r="J865" i="13" s="1"/>
  <c r="N843" i="13"/>
  <c r="N246" i="13"/>
  <c r="N977" i="13" s="1"/>
  <c r="N409" i="13"/>
  <c r="I409" i="13" s="1"/>
  <c r="I73" i="13"/>
  <c r="J73" i="13"/>
  <c r="N375" i="13"/>
  <c r="N954" i="13"/>
  <c r="J954" i="13" s="1"/>
  <c r="N123" i="13"/>
  <c r="I123" i="13" s="1"/>
  <c r="J123" i="13" s="1"/>
  <c r="N240" i="13"/>
  <c r="I240" i="13" s="1"/>
  <c r="N397" i="13"/>
  <c r="I397" i="13" s="1"/>
  <c r="J397" i="13" s="1"/>
  <c r="N634" i="13"/>
  <c r="I634" i="13"/>
  <c r="J634" i="13"/>
  <c r="I574" i="13"/>
  <c r="J574" i="13"/>
  <c r="N69" i="13"/>
  <c r="I69" i="13" s="1"/>
  <c r="J69" i="13" s="1"/>
  <c r="I904" i="13"/>
  <c r="I298" i="13"/>
  <c r="N612" i="13"/>
  <c r="I612" i="13"/>
  <c r="J612" i="13" s="1"/>
  <c r="I320" i="13"/>
  <c r="N822" i="13"/>
  <c r="I822" i="13"/>
  <c r="J822" i="13"/>
  <c r="N566" i="13"/>
  <c r="I566" i="13" s="1"/>
  <c r="J566" i="13" s="1"/>
  <c r="N461" i="13"/>
  <c r="I461" i="13" s="1"/>
  <c r="J461" i="13" s="1"/>
  <c r="I106" i="13"/>
  <c r="J106" i="13" s="1"/>
  <c r="N787" i="13"/>
  <c r="N626" i="13"/>
  <c r="I626" i="13"/>
  <c r="J626" i="13" s="1"/>
  <c r="N492" i="13"/>
  <c r="I492" i="13" s="1"/>
  <c r="J492" i="13"/>
  <c r="N709" i="13"/>
  <c r="N309" i="13"/>
  <c r="I309" i="13" s="1"/>
  <c r="J309" i="13"/>
  <c r="N594" i="13"/>
  <c r="N83" i="13"/>
  <c r="I83" i="13" s="1"/>
  <c r="N341" i="13"/>
  <c r="I341" i="13"/>
  <c r="J341" i="13" s="1"/>
  <c r="N590" i="13"/>
  <c r="I590" i="13"/>
  <c r="J590" i="13" s="1"/>
  <c r="N145" i="13"/>
  <c r="I145" i="13" s="1"/>
  <c r="J145" i="13" s="1"/>
  <c r="N88" i="13"/>
  <c r="I88" i="13" s="1"/>
  <c r="J88" i="13" s="1"/>
  <c r="N929" i="13"/>
  <c r="Q989" i="13"/>
  <c r="Q971" i="13"/>
  <c r="J7" i="13"/>
  <c r="N445" i="13"/>
  <c r="I445" i="13"/>
  <c r="J177" i="13"/>
  <c r="N332" i="13"/>
  <c r="N705" i="13"/>
  <c r="I705" i="13"/>
  <c r="J705" i="13"/>
  <c r="N33" i="13"/>
  <c r="I33" i="13" s="1"/>
  <c r="Q1043" i="13"/>
  <c r="N187" i="13"/>
  <c r="I187" i="13" s="1"/>
  <c r="J187" i="13" s="1"/>
  <c r="N550" i="13"/>
  <c r="I550" i="13"/>
  <c r="J550" i="13" s="1"/>
  <c r="N68" i="13"/>
  <c r="I68" i="13" s="1"/>
  <c r="J68" i="13" s="1"/>
  <c r="N860" i="13"/>
  <c r="I860" i="13"/>
  <c r="N59" i="13"/>
  <c r="N1025" i="13" s="1"/>
  <c r="J1025" i="13" s="1"/>
  <c r="I59" i="13"/>
  <c r="N793" i="13"/>
  <c r="N592" i="13"/>
  <c r="I592" i="13" s="1"/>
  <c r="J592" i="13" s="1"/>
  <c r="N841" i="13"/>
  <c r="I841" i="13"/>
  <c r="J841" i="13" s="1"/>
  <c r="N150" i="13"/>
  <c r="N672" i="13"/>
  <c r="I672" i="13" s="1"/>
  <c r="J672" i="13" s="1"/>
  <c r="N330" i="13"/>
  <c r="I330" i="13"/>
  <c r="J330" i="13" s="1"/>
  <c r="N348" i="13"/>
  <c r="I348" i="13"/>
  <c r="J348" i="13" s="1"/>
  <c r="N504" i="13"/>
  <c r="N736" i="13"/>
  <c r="I736" i="13"/>
  <c r="J736" i="13" s="1"/>
  <c r="N406" i="13"/>
  <c r="I406" i="13" s="1"/>
  <c r="J406" i="13" s="1"/>
  <c r="N102" i="13"/>
  <c r="I102" i="13" s="1"/>
  <c r="N707" i="13"/>
  <c r="I707" i="13" s="1"/>
  <c r="J707" i="13" s="1"/>
  <c r="I792" i="13"/>
  <c r="J792" i="13"/>
  <c r="N733" i="13"/>
  <c r="I733" i="13"/>
  <c r="J733" i="13"/>
  <c r="N201" i="13"/>
  <c r="I201" i="13" s="1"/>
  <c r="J201" i="13" s="1"/>
  <c r="N571" i="13"/>
  <c r="I571" i="13" s="1"/>
  <c r="N430" i="13"/>
  <c r="I430" i="13"/>
  <c r="J430" i="13" s="1"/>
  <c r="N366" i="13"/>
  <c r="I366" i="13"/>
  <c r="J366" i="13" s="1"/>
  <c r="N92" i="13"/>
  <c r="I485" i="13"/>
  <c r="N481" i="13"/>
  <c r="I481" i="13" s="1"/>
  <c r="J481" i="13" s="1"/>
  <c r="N413" i="13"/>
  <c r="I413" i="13" s="1"/>
  <c r="N50" i="13"/>
  <c r="I50" i="13"/>
  <c r="N72" i="13"/>
  <c r="J656" i="13"/>
  <c r="N171" i="13"/>
  <c r="I171" i="13" s="1"/>
  <c r="N495" i="13"/>
  <c r="I495" i="13"/>
  <c r="J495" i="13"/>
  <c r="N774" i="13"/>
  <c r="I774" i="13"/>
  <c r="J774" i="13" s="1"/>
  <c r="N738" i="13"/>
  <c r="I738" i="13" s="1"/>
  <c r="J738" i="13"/>
  <c r="N275" i="13"/>
  <c r="I275" i="13"/>
  <c r="J275" i="13"/>
  <c r="N779" i="13"/>
  <c r="I779" i="13" s="1"/>
  <c r="J779" i="13"/>
  <c r="N875" i="13"/>
  <c r="I875" i="13" s="1"/>
  <c r="J875" i="13" s="1"/>
  <c r="N689" i="13"/>
  <c r="I689" i="13"/>
  <c r="N615" i="13"/>
  <c r="I615" i="13" s="1"/>
  <c r="J615" i="13" s="1"/>
  <c r="N510" i="13"/>
  <c r="Q510" i="13"/>
  <c r="Q1006" i="13" s="1"/>
  <c r="N930" i="13"/>
  <c r="I930" i="13"/>
  <c r="J930" i="13"/>
  <c r="N944" i="13"/>
  <c r="I944" i="13"/>
  <c r="N809" i="13"/>
  <c r="I809" i="13" s="1"/>
  <c r="J809" i="13" s="1"/>
  <c r="N521" i="13"/>
  <c r="I521" i="13" s="1"/>
  <c r="J521" i="13" s="1"/>
  <c r="N109" i="13"/>
  <c r="I109" i="13" s="1"/>
  <c r="J109" i="13" s="1"/>
  <c r="Q1000" i="13"/>
  <c r="N717" i="13"/>
  <c r="N185" i="13"/>
  <c r="I185" i="13" s="1"/>
  <c r="J185" i="13" s="1"/>
  <c r="J947" i="13"/>
  <c r="N699" i="13"/>
  <c r="I699" i="13" s="1"/>
  <c r="I764" i="13"/>
  <c r="J764" i="13" s="1"/>
  <c r="N833" i="13"/>
  <c r="J750" i="13"/>
  <c r="N61" i="13"/>
  <c r="I61" i="13"/>
  <c r="J61" i="13"/>
  <c r="N548" i="13"/>
  <c r="I548" i="13" s="1"/>
  <c r="J548" i="13" s="1"/>
  <c r="N897" i="13"/>
  <c r="I897" i="13" s="1"/>
  <c r="J897" i="13" s="1"/>
  <c r="N515" i="13"/>
  <c r="N477" i="13"/>
  <c r="I477" i="13"/>
  <c r="N585" i="13"/>
  <c r="I585" i="13" s="1"/>
  <c r="J585" i="13" s="1"/>
  <c r="N933" i="13"/>
  <c r="I933" i="13" s="1"/>
  <c r="J933" i="13"/>
  <c r="I325" i="13"/>
  <c r="J325" i="13"/>
  <c r="I940" i="13"/>
  <c r="N842" i="13"/>
  <c r="I842" i="13" s="1"/>
  <c r="J842" i="13" s="1"/>
  <c r="N864" i="13"/>
  <c r="I864" i="13" s="1"/>
  <c r="N499" i="13"/>
  <c r="I499" i="13"/>
  <c r="J499" i="13" s="1"/>
  <c r="N729" i="13"/>
  <c r="I729" i="13" s="1"/>
  <c r="J729" i="13" s="1"/>
  <c r="N903" i="13"/>
  <c r="I903" i="13" s="1"/>
  <c r="J903" i="13" s="1"/>
  <c r="N444" i="13"/>
  <c r="I444" i="13"/>
  <c r="J444" i="13"/>
  <c r="N931" i="13"/>
  <c r="I931" i="13" s="1"/>
  <c r="J931" i="13" s="1"/>
  <c r="N351" i="13"/>
  <c r="I351" i="13"/>
  <c r="J351" i="13"/>
  <c r="N215" i="13"/>
  <c r="I215" i="13" s="1"/>
  <c r="J215" i="13" s="1"/>
  <c r="N154" i="13"/>
  <c r="N909" i="13"/>
  <c r="I909" i="13" s="1"/>
  <c r="J909" i="13"/>
  <c r="N108" i="13"/>
  <c r="I108" i="13" s="1"/>
  <c r="J108" i="13" s="1"/>
  <c r="N655" i="13"/>
  <c r="I655" i="13"/>
  <c r="J655" i="13" s="1"/>
  <c r="N94" i="13"/>
  <c r="N155" i="13"/>
  <c r="I155" i="13" s="1"/>
  <c r="J155" i="13" s="1"/>
  <c r="N202" i="13"/>
  <c r="I202" i="13" s="1"/>
  <c r="N107" i="13"/>
  <c r="N956" i="13" s="1"/>
  <c r="N543" i="13"/>
  <c r="N861" i="13"/>
  <c r="I861" i="13" s="1"/>
  <c r="N232" i="13"/>
  <c r="I232" i="13"/>
  <c r="J232" i="13"/>
  <c r="N301" i="13"/>
  <c r="N552" i="13"/>
  <c r="I552" i="13"/>
  <c r="J552" i="13"/>
  <c r="Q817" i="13"/>
  <c r="Q984" i="13" s="1"/>
  <c r="N817" i="13"/>
  <c r="I817" i="13" s="1"/>
  <c r="J817" i="13" s="1"/>
  <c r="N157" i="13"/>
  <c r="I157" i="13"/>
  <c r="N775" i="13"/>
  <c r="N319" i="13"/>
  <c r="I319" i="13"/>
  <c r="N457" i="13"/>
  <c r="N236" i="13"/>
  <c r="I236" i="13" s="1"/>
  <c r="N313" i="13"/>
  <c r="N960" i="13" s="1"/>
  <c r="J960" i="13" s="1"/>
  <c r="I313" i="13"/>
  <c r="J214" i="13"/>
  <c r="N23" i="13"/>
  <c r="I23" i="13" s="1"/>
  <c r="J23" i="13"/>
  <c r="N379" i="13"/>
  <c r="I379" i="13" s="1"/>
  <c r="J379" i="13" s="1"/>
  <c r="N116" i="13"/>
  <c r="I116" i="13"/>
  <c r="J116" i="13" s="1"/>
  <c r="N518" i="13"/>
  <c r="I518" i="13" s="1"/>
  <c r="J518" i="13" s="1"/>
  <c r="N885" i="13"/>
  <c r="I885" i="13"/>
  <c r="J885" i="13" s="1"/>
  <c r="N62" i="13"/>
  <c r="I62" i="13" s="1"/>
  <c r="J62" i="13"/>
  <c r="N568" i="13"/>
  <c r="N65" i="13"/>
  <c r="I65" i="13"/>
  <c r="J65" i="13" s="1"/>
  <c r="I891" i="13"/>
  <c r="N803" i="13"/>
  <c r="I803" i="13"/>
  <c r="J803" i="13"/>
  <c r="N376" i="13"/>
  <c r="I376" i="13"/>
  <c r="J376" i="13" s="1"/>
  <c r="I311" i="13"/>
  <c r="J311" i="13"/>
  <c r="N419" i="13"/>
  <c r="I419" i="13" s="1"/>
  <c r="J419" i="13" s="1"/>
  <c r="N853" i="13"/>
  <c r="I853" i="13" s="1"/>
  <c r="J853" i="13" s="1"/>
  <c r="I443" i="13"/>
  <c r="J443" i="13"/>
  <c r="N480" i="13"/>
  <c r="I480" i="13" s="1"/>
  <c r="J480" i="13" s="1"/>
  <c r="N428" i="13"/>
  <c r="N991" i="13" s="1"/>
  <c r="J991" i="13" s="1"/>
  <c r="I428" i="13"/>
  <c r="N113" i="13"/>
  <c r="I113" i="13"/>
  <c r="J113" i="13" s="1"/>
  <c r="N43" i="13"/>
  <c r="I43" i="13"/>
  <c r="J43" i="13"/>
  <c r="I730" i="13"/>
  <c r="N849" i="13"/>
  <c r="I849" i="13" s="1"/>
  <c r="J849" i="13" s="1"/>
  <c r="N914" i="13"/>
  <c r="I914" i="13"/>
  <c r="J914" i="13" s="1"/>
  <c r="N671" i="13"/>
  <c r="I671" i="13"/>
  <c r="N616" i="13"/>
  <c r="I616" i="13"/>
  <c r="J616" i="13" s="1"/>
  <c r="N222" i="13"/>
  <c r="I222" i="13" s="1"/>
  <c r="J222" i="13" s="1"/>
  <c r="I762" i="13"/>
  <c r="J762" i="13"/>
  <c r="J712" i="13"/>
  <c r="N87" i="13"/>
  <c r="I87" i="13" s="1"/>
  <c r="J87" i="13" s="1"/>
  <c r="Q87" i="13"/>
  <c r="N661" i="13"/>
  <c r="I661" i="13" s="1"/>
  <c r="N302" i="13"/>
  <c r="I302" i="13" s="1"/>
  <c r="J302" i="13" s="1"/>
  <c r="N728" i="13"/>
  <c r="I728" i="13"/>
  <c r="J728" i="13"/>
  <c r="N337" i="13"/>
  <c r="I337" i="13"/>
  <c r="J337" i="13" s="1"/>
  <c r="N121" i="13"/>
  <c r="I121" i="13" s="1"/>
  <c r="J121" i="13" s="1"/>
  <c r="I191" i="13"/>
  <c r="J191" i="13" s="1"/>
  <c r="I180" i="13"/>
  <c r="J180" i="13"/>
  <c r="J171" i="13"/>
  <c r="I182" i="13"/>
  <c r="J182" i="13" s="1"/>
  <c r="D79" i="12"/>
  <c r="D46" i="12"/>
  <c r="D87" i="12"/>
  <c r="D50" i="12"/>
  <c r="D104" i="12"/>
  <c r="D15" i="12"/>
  <c r="D56" i="12"/>
  <c r="D88" i="12"/>
  <c r="D95" i="12"/>
  <c r="D20" i="12"/>
  <c r="D30" i="12"/>
  <c r="D40" i="12"/>
  <c r="D41" i="12"/>
  <c r="D54" i="12"/>
  <c r="D73" i="12"/>
  <c r="D72" i="12"/>
  <c r="D62" i="12"/>
  <c r="D66" i="12"/>
  <c r="D8" i="12"/>
  <c r="D59" i="12"/>
  <c r="D89" i="12"/>
  <c r="D21" i="12"/>
  <c r="D81" i="12"/>
  <c r="D70" i="12"/>
  <c r="D35" i="12"/>
  <c r="D27" i="12"/>
  <c r="D53" i="12"/>
  <c r="D90" i="12"/>
  <c r="D86" i="12"/>
  <c r="D39" i="12"/>
  <c r="D58" i="12"/>
  <c r="D92" i="12"/>
  <c r="D77" i="12"/>
  <c r="D12" i="12"/>
  <c r="D49" i="12"/>
  <c r="D22" i="12"/>
  <c r="D102" i="12"/>
  <c r="D9" i="12"/>
  <c r="D74" i="12"/>
  <c r="D48" i="12"/>
  <c r="D36" i="12"/>
  <c r="D57" i="12"/>
  <c r="D97" i="12"/>
  <c r="D14" i="12"/>
  <c r="D11" i="12"/>
  <c r="D16" i="12"/>
  <c r="D55" i="12"/>
  <c r="D23" i="12"/>
  <c r="D96" i="12"/>
  <c r="D98" i="12"/>
  <c r="D10" i="12"/>
  <c r="D43" i="12"/>
  <c r="D65" i="12"/>
  <c r="D99" i="12"/>
  <c r="D76" i="12"/>
  <c r="D37" i="12"/>
  <c r="D44" i="12"/>
  <c r="D85" i="12"/>
  <c r="D61" i="12"/>
  <c r="D75" i="12"/>
  <c r="D93" i="12"/>
  <c r="D83" i="12"/>
  <c r="D42" i="12"/>
  <c r="D94" i="12"/>
  <c r="D28" i="12"/>
  <c r="D32" i="12"/>
  <c r="D71" i="12"/>
  <c r="D17" i="12"/>
  <c r="D33" i="12"/>
  <c r="D84" i="12"/>
  <c r="D78" i="12"/>
  <c r="D101" i="12"/>
  <c r="D60" i="12"/>
  <c r="D100" i="12"/>
  <c r="D26" i="12"/>
  <c r="D51" i="12"/>
  <c r="D13" i="12"/>
  <c r="D52" i="12"/>
  <c r="D91" i="12"/>
  <c r="D34" i="12"/>
  <c r="D7" i="12"/>
  <c r="D106" i="12" s="1"/>
  <c r="D105" i="12"/>
  <c r="D68" i="12"/>
  <c r="D19" i="12"/>
  <c r="D18" i="12"/>
  <c r="D25" i="12"/>
  <c r="D24" i="12"/>
  <c r="D103" i="12"/>
  <c r="D45" i="12"/>
  <c r="D29" i="12"/>
  <c r="N848" i="12"/>
  <c r="I848" i="12"/>
  <c r="J848" i="12" s="1"/>
  <c r="D82" i="12"/>
  <c r="D69" i="12"/>
  <c r="D64" i="12"/>
  <c r="D80" i="12"/>
  <c r="D38" i="12"/>
  <c r="D67" i="12"/>
  <c r="D63" i="12"/>
  <c r="N238" i="12"/>
  <c r="I564" i="12"/>
  <c r="J564" i="12" s="1"/>
  <c r="N764" i="12"/>
  <c r="I764" i="12" s="1"/>
  <c r="N130" i="12"/>
  <c r="I130" i="12" s="1"/>
  <c r="J130" i="12" s="1"/>
  <c r="H511" i="12"/>
  <c r="J511" i="12" s="1"/>
  <c r="H725" i="12"/>
  <c r="N725" i="12" s="1"/>
  <c r="I725" i="12" s="1"/>
  <c r="H435" i="12"/>
  <c r="J435" i="12" s="1"/>
  <c r="H380" i="12"/>
  <c r="H322" i="12"/>
  <c r="J322" i="12" s="1"/>
  <c r="H791" i="12"/>
  <c r="J791" i="12"/>
  <c r="H894" i="12"/>
  <c r="J894" i="12" s="1"/>
  <c r="H865" i="12"/>
  <c r="H709" i="12"/>
  <c r="N709" i="12"/>
  <c r="I709" i="12"/>
  <c r="H407" i="12"/>
  <c r="J407" i="12"/>
  <c r="H128" i="12"/>
  <c r="J128" i="12" s="1"/>
  <c r="H643" i="12"/>
  <c r="J643" i="12"/>
  <c r="H582" i="12"/>
  <c r="J582" i="12" s="1"/>
  <c r="H257" i="12"/>
  <c r="J257" i="12" s="1"/>
  <c r="H469" i="12"/>
  <c r="H452" i="12"/>
  <c r="H653" i="12"/>
  <c r="H863" i="12"/>
  <c r="J863" i="12"/>
  <c r="H48" i="12"/>
  <c r="J48" i="12"/>
  <c r="H907" i="12"/>
  <c r="J907" i="12" s="1"/>
  <c r="H86" i="12"/>
  <c r="J86" i="12"/>
  <c r="H839" i="12"/>
  <c r="J839" i="12"/>
  <c r="H854" i="12"/>
  <c r="J854" i="12" s="1"/>
  <c r="H444" i="12"/>
  <c r="N444" i="12"/>
  <c r="I444" i="12" s="1"/>
  <c r="H107" i="12"/>
  <c r="N107" i="12" s="1"/>
  <c r="I107" i="12" s="1"/>
  <c r="H119" i="12"/>
  <c r="J119" i="12" s="1"/>
  <c r="H581" i="12"/>
  <c r="J581" i="12" s="1"/>
  <c r="H402" i="12"/>
  <c r="J402" i="12"/>
  <c r="H713" i="12"/>
  <c r="H220" i="12"/>
  <c r="J220" i="12"/>
  <c r="H339" i="12"/>
  <c r="J339" i="12" s="1"/>
  <c r="H298" i="12"/>
  <c r="N298" i="12" s="1"/>
  <c r="I298" i="12" s="1"/>
  <c r="H318" i="12"/>
  <c r="N318" i="12" s="1"/>
  <c r="I318" i="12" s="1"/>
  <c r="H397" i="12"/>
  <c r="H21" i="12"/>
  <c r="J21" i="12"/>
  <c r="H368" i="12"/>
  <c r="N368" i="12" s="1"/>
  <c r="H539" i="12"/>
  <c r="J539" i="12" s="1"/>
  <c r="H166" i="12"/>
  <c r="N166" i="12" s="1"/>
  <c r="I166" i="12" s="1"/>
  <c r="J166" i="12" s="1"/>
  <c r="H486" i="12"/>
  <c r="H623" i="12"/>
  <c r="N623" i="12" s="1"/>
  <c r="I623" i="12" s="1"/>
  <c r="H399" i="12"/>
  <c r="N399" i="12" s="1"/>
  <c r="H248" i="12"/>
  <c r="J248" i="12"/>
  <c r="H393" i="12"/>
  <c r="N393" i="12" s="1"/>
  <c r="I393" i="12" s="1"/>
  <c r="H950" i="12"/>
  <c r="J950" i="12" s="1"/>
  <c r="H724" i="12"/>
  <c r="N724" i="12" s="1"/>
  <c r="I724" i="12" s="1"/>
  <c r="J724" i="12" s="1"/>
  <c r="H849" i="12"/>
  <c r="N849" i="12" s="1"/>
  <c r="I849" i="12" s="1"/>
  <c r="H333" i="12"/>
  <c r="J333" i="12" s="1"/>
  <c r="H237" i="12"/>
  <c r="J237" i="12" s="1"/>
  <c r="H57" i="12"/>
  <c r="N57" i="12" s="1"/>
  <c r="I57" i="12" s="1"/>
  <c r="H453" i="12"/>
  <c r="J453" i="12"/>
  <c r="H908" i="12"/>
  <c r="J908" i="12" s="1"/>
  <c r="H214" i="12"/>
  <c r="N214" i="12" s="1"/>
  <c r="I214" i="12" s="1"/>
  <c r="H467" i="12"/>
  <c r="N467" i="12"/>
  <c r="I467" i="12" s="1"/>
  <c r="H307" i="12"/>
  <c r="J307" i="12"/>
  <c r="H774" i="12"/>
  <c r="H269" i="12"/>
  <c r="J269" i="12"/>
  <c r="H742" i="12"/>
  <c r="J742" i="12"/>
  <c r="H805" i="12"/>
  <c r="J805" i="12" s="1"/>
  <c r="H921" i="12"/>
  <c r="H512" i="12"/>
  <c r="N512" i="12" s="1"/>
  <c r="I512" i="12" s="1"/>
  <c r="H443" i="12"/>
  <c r="N443" i="12"/>
  <c r="I443" i="12"/>
  <c r="H111" i="12"/>
  <c r="H868" i="12"/>
  <c r="J868" i="12" s="1"/>
  <c r="H681" i="12"/>
  <c r="J681" i="12" s="1"/>
  <c r="H861" i="12"/>
  <c r="N861" i="12" s="1"/>
  <c r="I861" i="12" s="1"/>
  <c r="H363" i="12"/>
  <c r="J363" i="12"/>
  <c r="H202" i="12"/>
  <c r="N202" i="12" s="1"/>
  <c r="I202" i="12" s="1"/>
  <c r="H359" i="12"/>
  <c r="J359" i="12" s="1"/>
  <c r="H246" i="12"/>
  <c r="H831" i="12"/>
  <c r="J831" i="12" s="1"/>
  <c r="H832" i="12"/>
  <c r="J832" i="12"/>
  <c r="H585" i="12"/>
  <c r="N585" i="12"/>
  <c r="I585" i="12"/>
  <c r="H141" i="12"/>
  <c r="J141" i="12"/>
  <c r="H436" i="12"/>
  <c r="J436" i="12" s="1"/>
  <c r="H459" i="12"/>
  <c r="H483" i="12"/>
  <c r="N483" i="12" s="1"/>
  <c r="I483" i="12" s="1"/>
  <c r="J483" i="12" s="1"/>
  <c r="H727" i="12"/>
  <c r="J727" i="12" s="1"/>
  <c r="H316" i="12"/>
  <c r="J316" i="12"/>
  <c r="H275" i="12"/>
  <c r="J275" i="12" s="1"/>
  <c r="N275" i="12"/>
  <c r="I275" i="12"/>
  <c r="H184" i="12"/>
  <c r="J184" i="12"/>
  <c r="H771" i="12"/>
  <c r="N771" i="12" s="1"/>
  <c r="I771" i="12" s="1"/>
  <c r="H891" i="12"/>
  <c r="H226" i="12"/>
  <c r="J226" i="12" s="1"/>
  <c r="H215" i="12"/>
  <c r="H772" i="12"/>
  <c r="H702" i="12"/>
  <c r="J702" i="12" s="1"/>
  <c r="H674" i="12"/>
  <c r="J674" i="12" s="1"/>
  <c r="H571" i="12"/>
  <c r="H550" i="12"/>
  <c r="N550" i="12" s="1"/>
  <c r="H90" i="12"/>
  <c r="J90" i="12"/>
  <c r="H577" i="12"/>
  <c r="J577" i="12" s="1"/>
  <c r="H720" i="12"/>
  <c r="J720" i="12"/>
  <c r="H221" i="12"/>
  <c r="H163" i="12"/>
  <c r="J163" i="12"/>
  <c r="H59" i="12"/>
  <c r="N59" i="12"/>
  <c r="I59" i="12"/>
  <c r="H875" i="12"/>
  <c r="H301" i="12"/>
  <c r="N301" i="12" s="1"/>
  <c r="I301" i="12" s="1"/>
  <c r="H666" i="12"/>
  <c r="J666" i="12" s="1"/>
  <c r="H327" i="12"/>
  <c r="H413" i="12"/>
  <c r="H340" i="12"/>
  <c r="J340" i="12" s="1"/>
  <c r="H951" i="12"/>
  <c r="Q951" i="12" s="1"/>
  <c r="Q1000" i="12" s="1"/>
  <c r="H446" i="12"/>
  <c r="H886" i="12"/>
  <c r="J886" i="12" s="1"/>
  <c r="N886" i="12"/>
  <c r="I886" i="12" s="1"/>
  <c r="H181" i="12"/>
  <c r="J181" i="12"/>
  <c r="H313" i="12"/>
  <c r="H575" i="12"/>
  <c r="J575" i="12"/>
  <c r="H97" i="12"/>
  <c r="H225" i="12"/>
  <c r="N225" i="12"/>
  <c r="I225" i="12" s="1"/>
  <c r="J225" i="12" s="1"/>
  <c r="H888" i="12"/>
  <c r="J888" i="12" s="1"/>
  <c r="H882" i="12"/>
  <c r="H599" i="12"/>
  <c r="J599" i="12" s="1"/>
  <c r="H381" i="12"/>
  <c r="H746" i="12"/>
  <c r="J746" i="12" s="1"/>
  <c r="H66" i="12"/>
  <c r="H602" i="12"/>
  <c r="H630" i="12"/>
  <c r="N630" i="12" s="1"/>
  <c r="H855" i="12"/>
  <c r="N855" i="12" s="1"/>
  <c r="I855" i="12" s="1"/>
  <c r="H228" i="12"/>
  <c r="J228" i="12" s="1"/>
  <c r="H914" i="12"/>
  <c r="H876" i="12"/>
  <c r="H611" i="12"/>
  <c r="J611" i="12" s="1"/>
  <c r="H872" i="12"/>
  <c r="H124" i="12"/>
  <c r="N124" i="12"/>
  <c r="H127" i="12"/>
  <c r="J127" i="12" s="1"/>
  <c r="H429" i="12"/>
  <c r="J429" i="12" s="1"/>
  <c r="H87" i="12"/>
  <c r="Q87" i="12" s="1"/>
  <c r="N87" i="12"/>
  <c r="H33" i="12"/>
  <c r="N33" i="12" s="1"/>
  <c r="I33" i="12" s="1"/>
  <c r="H488" i="12"/>
  <c r="N488" i="12" s="1"/>
  <c r="I488" i="12" s="1"/>
  <c r="H501" i="12"/>
  <c r="J501" i="12"/>
  <c r="H464" i="12"/>
  <c r="J464" i="12"/>
  <c r="H565" i="12"/>
  <c r="N565" i="12" s="1"/>
  <c r="H704" i="12"/>
  <c r="N704" i="12" s="1"/>
  <c r="Q704" i="12"/>
  <c r="Q996" i="12" s="1"/>
  <c r="H233" i="12"/>
  <c r="J233" i="12" s="1"/>
  <c r="H392" i="12"/>
  <c r="J392" i="12" s="1"/>
  <c r="H753" i="12"/>
  <c r="H905" i="12"/>
  <c r="J905" i="12" s="1"/>
  <c r="H604" i="12"/>
  <c r="N604" i="12"/>
  <c r="N1032" i="12" s="1"/>
  <c r="H253" i="12"/>
  <c r="H508" i="12"/>
  <c r="H109" i="12"/>
  <c r="H212" i="12"/>
  <c r="J212" i="12"/>
  <c r="H118" i="12"/>
  <c r="J118" i="12"/>
  <c r="H430" i="12"/>
  <c r="N430" i="12" s="1"/>
  <c r="I430" i="12" s="1"/>
  <c r="H684" i="12"/>
  <c r="H425" i="12"/>
  <c r="N425" i="12" s="1"/>
  <c r="I425" i="12" s="1"/>
  <c r="H535" i="12"/>
  <c r="H474" i="12"/>
  <c r="N474" i="12" s="1"/>
  <c r="I474" i="12" s="1"/>
  <c r="H728" i="12"/>
  <c r="H826" i="12"/>
  <c r="H113" i="12"/>
  <c r="H404" i="12"/>
  <c r="J404" i="12"/>
  <c r="H842" i="12"/>
  <c r="N842" i="12" s="1"/>
  <c r="I842" i="12" s="1"/>
  <c r="H916" i="12"/>
  <c r="J916" i="12" s="1"/>
  <c r="H859" i="12"/>
  <c r="N859" i="12"/>
  <c r="I859" i="12" s="1"/>
  <c r="J859" i="12" s="1"/>
  <c r="H538" i="12"/>
  <c r="N538" i="12" s="1"/>
  <c r="H477" i="12"/>
  <c r="J477" i="12" s="1"/>
  <c r="N477" i="12"/>
  <c r="I477" i="12"/>
  <c r="H461" i="12"/>
  <c r="H281" i="12"/>
  <c r="J281" i="12"/>
  <c r="H205" i="12"/>
  <c r="H762" i="12"/>
  <c r="N762" i="12"/>
  <c r="I762" i="12" s="1"/>
  <c r="J762" i="12" s="1"/>
  <c r="H303" i="12"/>
  <c r="J303" i="12" s="1"/>
  <c r="H45" i="12"/>
  <c r="J45" i="12" s="1"/>
  <c r="H750" i="12"/>
  <c r="H733" i="12"/>
  <c r="N733" i="12" s="1"/>
  <c r="I733" i="12" s="1"/>
  <c r="H14" i="12"/>
  <c r="J14" i="12" s="1"/>
  <c r="H172" i="12"/>
  <c r="H801" i="12"/>
  <c r="J801" i="12" s="1"/>
  <c r="H699" i="12"/>
  <c r="N699" i="12"/>
  <c r="I699" i="12" s="1"/>
  <c r="J699" i="12" s="1"/>
  <c r="H878" i="12"/>
  <c r="J878" i="12" s="1"/>
  <c r="H852" i="12"/>
  <c r="J852" i="12"/>
  <c r="H901" i="12"/>
  <c r="J901" i="12" s="1"/>
  <c r="H64" i="12"/>
  <c r="J64" i="12" s="1"/>
  <c r="H825" i="12"/>
  <c r="J825" i="12"/>
  <c r="H743" i="12"/>
  <c r="J743" i="12"/>
  <c r="H773" i="12"/>
  <c r="J773" i="12" s="1"/>
  <c r="H155" i="12"/>
  <c r="N155" i="12"/>
  <c r="I155" i="12" s="1"/>
  <c r="H310" i="12"/>
  <c r="H516" i="12"/>
  <c r="N516" i="12" s="1"/>
  <c r="I516" i="12" s="1"/>
  <c r="J516" i="12" s="1"/>
  <c r="H219" i="12"/>
  <c r="N219" i="12"/>
  <c r="I219" i="12" s="1"/>
  <c r="J219" i="12"/>
  <c r="H837" i="12"/>
  <c r="J837" i="12" s="1"/>
  <c r="H179" i="12"/>
  <c r="J179" i="12"/>
  <c r="H358" i="12"/>
  <c r="J358" i="12" s="1"/>
  <c r="H700" i="12"/>
  <c r="J700" i="12" s="1"/>
  <c r="H335" i="12"/>
  <c r="J335" i="12"/>
  <c r="H20" i="12"/>
  <c r="N20" i="12"/>
  <c r="H939" i="12"/>
  <c r="J939" i="12" s="1"/>
  <c r="H373" i="12"/>
  <c r="J373" i="12" s="1"/>
  <c r="H792" i="12"/>
  <c r="H39" i="12"/>
  <c r="N39" i="12" s="1"/>
  <c r="I39" i="12" s="1"/>
  <c r="H258" i="12"/>
  <c r="J258" i="12" s="1"/>
  <c r="H530" i="12"/>
  <c r="N530" i="12" s="1"/>
  <c r="I530" i="12" s="1"/>
  <c r="J530" i="12" s="1"/>
  <c r="H617" i="12"/>
  <c r="J617" i="12" s="1"/>
  <c r="H132" i="12"/>
  <c r="Q132" i="12" s="1"/>
  <c r="Q1049" i="12" s="1"/>
  <c r="H927" i="12"/>
  <c r="J927" i="12"/>
  <c r="H652" i="12"/>
  <c r="J652" i="12"/>
  <c r="H134" i="12"/>
  <c r="J134" i="12" s="1"/>
  <c r="H880" i="12"/>
  <c r="J880" i="12"/>
  <c r="H455" i="12"/>
  <c r="J455" i="12" s="1"/>
  <c r="H83" i="12"/>
  <c r="H367" i="12"/>
  <c r="J367" i="12" s="1"/>
  <c r="H476" i="12"/>
  <c r="H779" i="12"/>
  <c r="N779" i="12"/>
  <c r="I779" i="12"/>
  <c r="J779" i="12" s="1"/>
  <c r="H194" i="12"/>
  <c r="N194" i="12" s="1"/>
  <c r="H551" i="12"/>
  <c r="J551" i="12" s="1"/>
  <c r="N551" i="12"/>
  <c r="I551" i="12" s="1"/>
  <c r="H61" i="12"/>
  <c r="N61" i="12"/>
  <c r="I61" i="12" s="1"/>
  <c r="J61" i="12" s="1"/>
  <c r="H948" i="12"/>
  <c r="N948" i="12" s="1"/>
  <c r="I948" i="12" s="1"/>
  <c r="J948" i="12" s="1"/>
  <c r="H682" i="12"/>
  <c r="N682" i="12" s="1"/>
  <c r="I682" i="12" s="1"/>
  <c r="H698" i="12"/>
  <c r="N698" i="12" s="1"/>
  <c r="H804" i="12"/>
  <c r="J804" i="12" s="1"/>
  <c r="H672" i="12"/>
  <c r="H561" i="12"/>
  <c r="N561" i="12" s="1"/>
  <c r="I561" i="12"/>
  <c r="H244" i="12"/>
  <c r="H843" i="12"/>
  <c r="N843" i="12" s="1"/>
  <c r="I843" i="12" s="1"/>
  <c r="H140" i="12"/>
  <c r="J140" i="12" s="1"/>
  <c r="H490" i="12"/>
  <c r="N490" i="12" s="1"/>
  <c r="H63" i="12"/>
  <c r="N63" i="12"/>
  <c r="I63" i="12" s="1"/>
  <c r="J63" i="12" s="1"/>
  <c r="H284" i="12"/>
  <c r="J284" i="12"/>
  <c r="H95" i="12"/>
  <c r="J95" i="12" s="1"/>
  <c r="H36" i="12"/>
  <c r="J36" i="12" s="1"/>
  <c r="H93" i="12"/>
  <c r="N93" i="12"/>
  <c r="H487" i="12"/>
  <c r="H196" i="12"/>
  <c r="N196" i="12"/>
  <c r="H317" i="12"/>
  <c r="H935" i="12"/>
  <c r="J935" i="12" s="1"/>
  <c r="H815" i="12"/>
  <c r="H793" i="12"/>
  <c r="N793" i="12"/>
  <c r="H485" i="12"/>
  <c r="H548" i="12"/>
  <c r="H190" i="12"/>
  <c r="J190" i="12" s="1"/>
  <c r="H169" i="12"/>
  <c r="J169" i="12" s="1"/>
  <c r="H236" i="12"/>
  <c r="N236" i="12" s="1"/>
  <c r="I236" i="12" s="1"/>
  <c r="J236" i="12" s="1"/>
  <c r="H730" i="12"/>
  <c r="H528" i="12"/>
  <c r="J528" i="12" s="1"/>
  <c r="H266" i="12"/>
  <c r="J266" i="12"/>
  <c r="H549" i="12"/>
  <c r="H499" i="12"/>
  <c r="H748" i="12"/>
  <c r="N748" i="12" s="1"/>
  <c r="I748" i="12" s="1"/>
  <c r="J748" i="12"/>
  <c r="H481" i="12"/>
  <c r="N481" i="12" s="1"/>
  <c r="I481" i="12" s="1"/>
  <c r="H101" i="12"/>
  <c r="H82" i="12"/>
  <c r="J82" i="12"/>
  <c r="H752" i="12"/>
  <c r="H9" i="12"/>
  <c r="J9" i="12"/>
  <c r="H544" i="12"/>
  <c r="N544" i="12" s="1"/>
  <c r="I544" i="12" s="1"/>
  <c r="J544" i="12" s="1"/>
  <c r="H519" i="12"/>
  <c r="H946" i="12"/>
  <c r="J946" i="12" s="1"/>
  <c r="H593" i="12"/>
  <c r="J593" i="12"/>
  <c r="H145" i="12"/>
  <c r="N145" i="12"/>
  <c r="I145" i="12"/>
  <c r="H547" i="12"/>
  <c r="J547" i="12"/>
  <c r="H56" i="12"/>
  <c r="J56" i="12" s="1"/>
  <c r="H217" i="12"/>
  <c r="J217" i="12"/>
  <c r="H881" i="12"/>
  <c r="H65" i="12"/>
  <c r="N65" i="12"/>
  <c r="I65" i="12" s="1"/>
  <c r="J65" i="12" s="1"/>
  <c r="H612" i="12"/>
  <c r="N612" i="12" s="1"/>
  <c r="I612" i="12" s="1"/>
  <c r="H108" i="12"/>
  <c r="H200" i="12"/>
  <c r="J200" i="12"/>
  <c r="H287" i="12"/>
  <c r="J287" i="12" s="1"/>
  <c r="H330" i="12"/>
  <c r="H320" i="12"/>
  <c r="H726" i="12"/>
  <c r="J726" i="12"/>
  <c r="H183" i="12"/>
  <c r="H522" i="12"/>
  <c r="J522" i="12" s="1"/>
  <c r="H489" i="12"/>
  <c r="H784" i="12"/>
  <c r="H610" i="12"/>
  <c r="N610" i="12" s="1"/>
  <c r="I610" i="12" s="1"/>
  <c r="H734" i="12"/>
  <c r="J734" i="12"/>
  <c r="H69" i="12"/>
  <c r="H341" i="12"/>
  <c r="N341" i="12"/>
  <c r="I341" i="12" s="1"/>
  <c r="J341" i="12" s="1"/>
  <c r="H716" i="12"/>
  <c r="J716" i="12" s="1"/>
  <c r="H165" i="12"/>
  <c r="N165" i="12"/>
  <c r="I165" i="12"/>
  <c r="H705" i="12"/>
  <c r="H628" i="12"/>
  <c r="J628" i="12"/>
  <c r="H110" i="12"/>
  <c r="J110" i="12" s="1"/>
  <c r="H945" i="12"/>
  <c r="N945" i="12"/>
  <c r="I945" i="12" s="1"/>
  <c r="H305" i="12"/>
  <c r="J305" i="12"/>
  <c r="H387" i="12"/>
  <c r="J387" i="12" s="1"/>
  <c r="H819" i="12"/>
  <c r="J819" i="12" s="1"/>
  <c r="H395" i="12"/>
  <c r="H692" i="12"/>
  <c r="J692" i="12" s="1"/>
  <c r="H869" i="12"/>
  <c r="J869" i="12"/>
  <c r="H814" i="12"/>
  <c r="J814" i="12" s="1"/>
  <c r="H827" i="12"/>
  <c r="J827" i="12"/>
  <c r="H663" i="12"/>
  <c r="H529" i="12"/>
  <c r="J529" i="12" s="1"/>
  <c r="H176" i="12"/>
  <c r="J176" i="12"/>
  <c r="H300" i="12"/>
  <c r="N300" i="12" s="1"/>
  <c r="H270" i="12"/>
  <c r="J270" i="12" s="1"/>
  <c r="H371" i="12"/>
  <c r="H553" i="12"/>
  <c r="J553" i="12"/>
  <c r="H479" i="12"/>
  <c r="J479" i="12" s="1"/>
  <c r="H88" i="12"/>
  <c r="N88" i="12" s="1"/>
  <c r="I88" i="12" s="1"/>
  <c r="J88" i="12" s="1"/>
  <c r="H480" i="12"/>
  <c r="H807" i="12"/>
  <c r="N807" i="12" s="1"/>
  <c r="I807" i="12" s="1"/>
  <c r="H909" i="12"/>
  <c r="N909" i="12"/>
  <c r="I909" i="12" s="1"/>
  <c r="J909" i="12" s="1"/>
  <c r="H433" i="12"/>
  <c r="N433" i="12"/>
  <c r="I433" i="12"/>
  <c r="H229" i="12"/>
  <c r="H658" i="12"/>
  <c r="H586" i="12"/>
  <c r="J586" i="12"/>
  <c r="H840" i="12"/>
  <c r="J840" i="12" s="1"/>
  <c r="H412" i="12"/>
  <c r="J412" i="12" s="1"/>
  <c r="H292" i="12"/>
  <c r="J292" i="12" s="1"/>
  <c r="H594" i="12"/>
  <c r="H441" i="12"/>
  <c r="J441" i="12" s="1"/>
  <c r="H151" i="12"/>
  <c r="N151" i="12" s="1"/>
  <c r="I151" i="12" s="1"/>
  <c r="J151" i="12" s="1"/>
  <c r="H197" i="12"/>
  <c r="N197" i="12" s="1"/>
  <c r="H164" i="12"/>
  <c r="H494" i="12"/>
  <c r="N494" i="12" s="1"/>
  <c r="H106" i="12"/>
  <c r="H552" i="12"/>
  <c r="N552" i="12"/>
  <c r="I552" i="12" s="1"/>
  <c r="H510" i="12"/>
  <c r="Q510" i="12"/>
  <c r="H55" i="12"/>
  <c r="J55" i="12"/>
  <c r="H862" i="12"/>
  <c r="J862" i="12" s="1"/>
  <c r="H204" i="12"/>
  <c r="Q204" i="12" s="1"/>
  <c r="N204" i="12"/>
  <c r="H647" i="12"/>
  <c r="H231" i="12"/>
  <c r="J231" i="12" s="1"/>
  <c r="H769" i="12"/>
  <c r="N769" i="12" s="1"/>
  <c r="I769" i="12" s="1"/>
  <c r="H30" i="12"/>
  <c r="J30" i="12"/>
  <c r="H349" i="12"/>
  <c r="N349" i="12" s="1"/>
  <c r="I349" i="12" s="1"/>
  <c r="H77" i="12"/>
  <c r="J77" i="12"/>
  <c r="H411" i="12"/>
  <c r="J411" i="12"/>
  <c r="H18" i="12"/>
  <c r="J18" i="12" s="1"/>
  <c r="H542" i="12"/>
  <c r="J542" i="12" s="1"/>
  <c r="H546" i="12"/>
  <c r="H230" i="12"/>
  <c r="J230" i="12" s="1"/>
  <c r="H897" i="12"/>
  <c r="H885" i="12"/>
  <c r="N885" i="12"/>
  <c r="I885" i="12" s="1"/>
  <c r="H105" i="12"/>
  <c r="H405" i="12"/>
  <c r="J405" i="12" s="1"/>
  <c r="H823" i="12"/>
  <c r="H35" i="12"/>
  <c r="J35" i="12"/>
  <c r="H693" i="12"/>
  <c r="J693" i="12" s="1"/>
  <c r="H600" i="12"/>
  <c r="J600" i="12"/>
  <c r="H472" i="12"/>
  <c r="J472" i="12" s="1"/>
  <c r="H218" i="12"/>
  <c r="J218" i="12" s="1"/>
  <c r="H668" i="12"/>
  <c r="J668" i="12"/>
  <c r="H856" i="12"/>
  <c r="J856" i="12"/>
  <c r="H683" i="12"/>
  <c r="J683" i="12" s="1"/>
  <c r="H659" i="12"/>
  <c r="J659" i="12"/>
  <c r="H732" i="12"/>
  <c r="N732" i="12" s="1"/>
  <c r="I732" i="12"/>
  <c r="J732" i="12" s="1"/>
  <c r="H309" i="12"/>
  <c r="N309" i="12"/>
  <c r="I309" i="12" s="1"/>
  <c r="H800" i="12"/>
  <c r="J800" i="12"/>
  <c r="H376" i="12"/>
  <c r="N376" i="12"/>
  <c r="I376" i="12" s="1"/>
  <c r="H386" i="12"/>
  <c r="N386" i="12" s="1"/>
  <c r="H332" i="12"/>
  <c r="N332" i="12" s="1"/>
  <c r="H712" i="12"/>
  <c r="H8" i="12"/>
  <c r="J8" i="12"/>
  <c r="H768" i="12"/>
  <c r="H116" i="12"/>
  <c r="N116" i="12" s="1"/>
  <c r="I116" i="12" s="1"/>
  <c r="J116" i="12" s="1"/>
  <c r="H531" i="12"/>
  <c r="H312" i="12"/>
  <c r="J312" i="12" s="1"/>
  <c r="H629" i="12"/>
  <c r="J629" i="12" s="1"/>
  <c r="H182" i="12"/>
  <c r="N182" i="12" s="1"/>
  <c r="I182" i="12" s="1"/>
  <c r="H846" i="12"/>
  <c r="H366" i="12"/>
  <c r="H766" i="12"/>
  <c r="H497" i="12"/>
  <c r="J497" i="12"/>
  <c r="H439" i="12"/>
  <c r="J439" i="12" s="1"/>
  <c r="H210" i="12"/>
  <c r="N210" i="12"/>
  <c r="I210" i="12" s="1"/>
  <c r="H353" i="12"/>
  <c r="J353" i="12"/>
  <c r="H239" i="12"/>
  <c r="H34" i="12"/>
  <c r="H306" i="12"/>
  <c r="H587" i="12"/>
  <c r="H81" i="12"/>
  <c r="H44" i="12"/>
  <c r="N44" i="12"/>
  <c r="I44" i="12" s="1"/>
  <c r="J44" i="12" s="1"/>
  <c r="H471" i="12"/>
  <c r="J471" i="12"/>
  <c r="H92" i="12"/>
  <c r="N92" i="12" s="1"/>
  <c r="I92" i="12" s="1"/>
  <c r="H222" i="12"/>
  <c r="N222" i="12" s="1"/>
  <c r="I222" i="12" s="1"/>
  <c r="H123" i="12"/>
  <c r="N123" i="12"/>
  <c r="H336" i="12"/>
  <c r="J336" i="12"/>
  <c r="H167" i="12"/>
  <c r="J167" i="12" s="1"/>
  <c r="H419" i="12"/>
  <c r="N419" i="12" s="1"/>
  <c r="I419" i="12" s="1"/>
  <c r="J419" i="12" s="1"/>
  <c r="H601" i="12"/>
  <c r="J601" i="12" s="1"/>
  <c r="H355" i="12"/>
  <c r="N355" i="12" s="1"/>
  <c r="I355" i="12" s="1"/>
  <c r="J355" i="12" s="1"/>
  <c r="H711" i="12"/>
  <c r="J711" i="12"/>
  <c r="H786" i="12"/>
  <c r="J786" i="12" s="1"/>
  <c r="H242" i="12"/>
  <c r="J242" i="12"/>
  <c r="H473" i="12"/>
  <c r="J473" i="12" s="1"/>
  <c r="H563" i="12"/>
  <c r="J563" i="12" s="1"/>
  <c r="H943" i="12"/>
  <c r="J943" i="12"/>
  <c r="H912" i="12"/>
  <c r="J912" i="12"/>
  <c r="H559" i="12"/>
  <c r="N559" i="12" s="1"/>
  <c r="I559" i="12" s="1"/>
  <c r="H401" i="12"/>
  <c r="N401" i="12" s="1"/>
  <c r="I401" i="12" s="1"/>
  <c r="J401" i="12" s="1"/>
  <c r="H816" i="12"/>
  <c r="J816" i="12"/>
  <c r="H812" i="12"/>
  <c r="H639" i="12"/>
  <c r="J639" i="12"/>
  <c r="H136" i="12"/>
  <c r="J136" i="12"/>
  <c r="H583" i="12"/>
  <c r="J583" i="12" s="1"/>
  <c r="H775" i="12"/>
  <c r="N775" i="12" s="1"/>
  <c r="H263" i="12"/>
  <c r="J263" i="12" s="1"/>
  <c r="H198" i="12"/>
  <c r="J198" i="12"/>
  <c r="H460" i="12"/>
  <c r="J460" i="12" s="1"/>
  <c r="H451" i="12"/>
  <c r="H619" i="12"/>
  <c r="J619" i="12"/>
  <c r="H329" i="12"/>
  <c r="J329" i="12" s="1"/>
  <c r="H889" i="12"/>
  <c r="J889" i="12" s="1"/>
  <c r="H203" i="12"/>
  <c r="N203" i="12" s="1"/>
  <c r="H817" i="12"/>
  <c r="H933" i="12"/>
  <c r="N933" i="12" s="1"/>
  <c r="H232" i="12"/>
  <c r="N232" i="12"/>
  <c r="H502" i="12"/>
  <c r="N502" i="12"/>
  <c r="I502" i="12"/>
  <c r="J502" i="12" s="1"/>
  <c r="H223" i="12"/>
  <c r="N223" i="12" s="1"/>
  <c r="I223" i="12" s="1"/>
  <c r="H820" i="12"/>
  <c r="J820" i="12"/>
  <c r="H641" i="12"/>
  <c r="J641" i="12" s="1"/>
  <c r="H146" i="12"/>
  <c r="J146" i="12" s="1"/>
  <c r="H445" i="12"/>
  <c r="H492" i="12"/>
  <c r="N492" i="12" s="1"/>
  <c r="I492" i="12" s="1"/>
  <c r="J492" i="12" s="1"/>
  <c r="H789" i="12"/>
  <c r="J789" i="12"/>
  <c r="H562" i="12"/>
  <c r="N562" i="12"/>
  <c r="I562" i="12" s="1"/>
  <c r="J562" i="12" s="1"/>
  <c r="H917" i="12"/>
  <c r="J917" i="12" s="1"/>
  <c r="H669" i="12"/>
  <c r="J669" i="12" s="1"/>
  <c r="H613" i="12"/>
  <c r="N613" i="12"/>
  <c r="I613" i="12" s="1"/>
  <c r="H947" i="12"/>
  <c r="H844" i="12"/>
  <c r="J844" i="12" s="1"/>
  <c r="N844" i="12"/>
  <c r="I844" i="12" s="1"/>
  <c r="J298" i="12"/>
  <c r="I386" i="12"/>
  <c r="N862" i="12"/>
  <c r="I862" i="12" s="1"/>
  <c r="N752" i="12"/>
  <c r="I752" i="12" s="1"/>
  <c r="N413" i="12"/>
  <c r="I413" i="12"/>
  <c r="J413" i="12"/>
  <c r="I550" i="12"/>
  <c r="J550" i="12"/>
  <c r="N397" i="12"/>
  <c r="I397" i="12"/>
  <c r="J397" i="12" s="1"/>
  <c r="J376" i="12"/>
  <c r="N371" i="12"/>
  <c r="I371" i="12" s="1"/>
  <c r="J733" i="12"/>
  <c r="J842" i="12"/>
  <c r="N327" i="12"/>
  <c r="I327" i="12"/>
  <c r="J327" i="12" s="1"/>
  <c r="N571" i="12"/>
  <c r="I571" i="12"/>
  <c r="J571" i="12" s="1"/>
  <c r="N34" i="12"/>
  <c r="I34" i="12" s="1"/>
  <c r="J34" i="12" s="1"/>
  <c r="N823" i="12"/>
  <c r="I823" i="12"/>
  <c r="N113" i="12"/>
  <c r="I113" i="12" s="1"/>
  <c r="N875" i="12"/>
  <c r="I875" i="12"/>
  <c r="J875" i="12" s="1"/>
  <c r="N784" i="12"/>
  <c r="I784" i="12" s="1"/>
  <c r="J784" i="12" s="1"/>
  <c r="N826" i="12"/>
  <c r="I826" i="12"/>
  <c r="J826" i="12" s="1"/>
  <c r="I630" i="12"/>
  <c r="J630" i="12"/>
  <c r="N313" i="12"/>
  <c r="I313" i="12"/>
  <c r="J313" i="12" s="1"/>
  <c r="N960" i="12"/>
  <c r="I399" i="12"/>
  <c r="J399" i="12" s="1"/>
  <c r="I238" i="12"/>
  <c r="J238" i="12"/>
  <c r="N109" i="12"/>
  <c r="I109" i="12" s="1"/>
  <c r="J109" i="12" s="1"/>
  <c r="N947" i="12"/>
  <c r="I947" i="12" s="1"/>
  <c r="J947" i="12" s="1"/>
  <c r="N445" i="12"/>
  <c r="I445" i="12" s="1"/>
  <c r="J445" i="12" s="1"/>
  <c r="N774" i="12"/>
  <c r="I774" i="12" s="1"/>
  <c r="J774" i="12" s="1"/>
  <c r="J474" i="12"/>
  <c r="N244" i="12"/>
  <c r="I244" i="12" s="1"/>
  <c r="J244" i="12" s="1"/>
  <c r="N461" i="12"/>
  <c r="I461" i="12" s="1"/>
  <c r="J461" i="12"/>
  <c r="Q1006" i="12"/>
  <c r="N510" i="12"/>
  <c r="I510" i="12"/>
  <c r="J510" i="12" s="1"/>
  <c r="I300" i="12"/>
  <c r="J300" i="12" s="1"/>
  <c r="N239" i="12"/>
  <c r="I239" i="12" s="1"/>
  <c r="J239" i="12" s="1"/>
  <c r="N205" i="12"/>
  <c r="I205" i="12"/>
  <c r="J205" i="12" s="1"/>
  <c r="N486" i="12"/>
  <c r="I486" i="12"/>
  <c r="J486" i="12"/>
  <c r="N380" i="12"/>
  <c r="I380" i="12"/>
  <c r="J380" i="12" s="1"/>
  <c r="N489" i="12"/>
  <c r="I489" i="12" s="1"/>
  <c r="N253" i="12"/>
  <c r="I253" i="12" s="1"/>
  <c r="J253" i="12" s="1"/>
  <c r="N663" i="12"/>
  <c r="I663" i="12" s="1"/>
  <c r="J663" i="12" s="1"/>
  <c r="N728" i="12"/>
  <c r="I728" i="12"/>
  <c r="J728" i="12"/>
  <c r="N602" i="12"/>
  <c r="I602" i="12" s="1"/>
  <c r="J602" i="12" s="1"/>
  <c r="N111" i="12"/>
  <c r="I111" i="12" s="1"/>
  <c r="J111" i="12" s="1"/>
  <c r="N320" i="12"/>
  <c r="I320" i="12" s="1"/>
  <c r="J320" i="12" s="1"/>
  <c r="J807" i="12"/>
  <c r="N476" i="12"/>
  <c r="I476" i="12"/>
  <c r="N753" i="12"/>
  <c r="I753" i="12" s="1"/>
  <c r="J753" i="12"/>
  <c r="J585" i="12"/>
  <c r="I933" i="12"/>
  <c r="J933" i="12" s="1"/>
  <c r="N897" i="12"/>
  <c r="I897" i="12"/>
  <c r="N480" i="12"/>
  <c r="I480" i="12" s="1"/>
  <c r="J480" i="12" s="1"/>
  <c r="N519" i="12"/>
  <c r="I519" i="12" s="1"/>
  <c r="N381" i="12"/>
  <c r="I381" i="12" s="1"/>
  <c r="J381" i="12" s="1"/>
  <c r="N921" i="12"/>
  <c r="I921" i="12" s="1"/>
  <c r="N712" i="12"/>
  <c r="N672" i="12"/>
  <c r="I672" i="12" s="1"/>
  <c r="J672" i="12" s="1"/>
  <c r="I538" i="12"/>
  <c r="J538" i="12" s="1"/>
  <c r="N395" i="12"/>
  <c r="I395" i="12" s="1"/>
  <c r="J395" i="12" s="1"/>
  <c r="N69" i="12"/>
  <c r="N108" i="12"/>
  <c r="I108" i="12" s="1"/>
  <c r="J108" i="12" s="1"/>
  <c r="N310" i="12"/>
  <c r="I310" i="12" s="1"/>
  <c r="J310" i="12" s="1"/>
  <c r="J430" i="12"/>
  <c r="I490" i="12"/>
  <c r="J490" i="12"/>
  <c r="J155" i="12"/>
  <c r="N559" i="9"/>
  <c r="I559" i="9"/>
  <c r="J559" i="9"/>
  <c r="I380" i="9"/>
  <c r="N169" i="9"/>
  <c r="I169" i="9"/>
  <c r="J169" i="9"/>
  <c r="J124" i="9"/>
  <c r="J380" i="9"/>
  <c r="I364" i="9"/>
  <c r="J364" i="9"/>
  <c r="J366" i="9"/>
  <c r="N826" i="9"/>
  <c r="I826" i="9"/>
  <c r="J826" i="9"/>
  <c r="N177" i="9"/>
  <c r="I177" i="9"/>
  <c r="J177" i="9"/>
  <c r="N452" i="9"/>
  <c r="I452" i="9"/>
  <c r="J452" i="9"/>
  <c r="J492" i="9"/>
  <c r="N626" i="9"/>
  <c r="I626" i="9"/>
  <c r="J626" i="9"/>
  <c r="N132" i="9"/>
  <c r="N885" i="9"/>
  <c r="I885" i="9"/>
  <c r="J885" i="9"/>
  <c r="N63" i="9"/>
  <c r="I63" i="9"/>
  <c r="J63" i="9"/>
  <c r="N578" i="9"/>
  <c r="I578" i="9"/>
  <c r="J578" i="9"/>
  <c r="N73" i="9"/>
  <c r="I73" i="9"/>
  <c r="J73" i="9"/>
  <c r="N406" i="9"/>
  <c r="I406" i="9"/>
  <c r="J406" i="9"/>
  <c r="J65" i="9"/>
  <c r="J612" i="9"/>
  <c r="N223" i="9"/>
  <c r="I223" i="9"/>
  <c r="J223" i="9"/>
  <c r="N910" i="9"/>
  <c r="I910" i="9"/>
  <c r="J910" i="9"/>
  <c r="N375" i="9"/>
  <c r="N730" i="9"/>
  <c r="I730" i="9"/>
  <c r="J730" i="9"/>
  <c r="H7" i="9"/>
  <c r="J7" i="9"/>
  <c r="H438" i="9"/>
  <c r="N438" i="9"/>
  <c r="I438" i="9"/>
  <c r="J438" i="9"/>
  <c r="H57" i="9"/>
  <c r="H11" i="9"/>
  <c r="J11" i="9"/>
  <c r="H845" i="9"/>
  <c r="J845" i="9"/>
  <c r="H610" i="9"/>
  <c r="H481" i="9"/>
  <c r="H350" i="9"/>
  <c r="H705" i="9"/>
  <c r="N705" i="9"/>
  <c r="I705" i="9"/>
  <c r="J705" i="9"/>
  <c r="H483" i="9"/>
  <c r="N483" i="9"/>
  <c r="H619" i="9"/>
  <c r="J619" i="9"/>
  <c r="H129" i="9"/>
  <c r="H513" i="9"/>
  <c r="H934" i="9"/>
  <c r="J934" i="9"/>
  <c r="H424" i="9"/>
  <c r="J424" i="9"/>
  <c r="H764" i="9"/>
  <c r="N764" i="9"/>
  <c r="I764" i="9"/>
  <c r="J764" i="9"/>
  <c r="H859" i="9"/>
  <c r="H948" i="9"/>
  <c r="N948" i="9"/>
  <c r="I948" i="9"/>
  <c r="H672" i="9"/>
  <c r="H118" i="9"/>
  <c r="J118" i="9"/>
  <c r="H229" i="9"/>
  <c r="H793" i="9"/>
  <c r="H903" i="9"/>
  <c r="N903" i="9"/>
  <c r="I903" i="9"/>
  <c r="H490" i="9"/>
  <c r="H725" i="9"/>
  <c r="N725" i="9"/>
  <c r="I725" i="9"/>
  <c r="H928" i="9"/>
  <c r="J928" i="9"/>
  <c r="H702" i="9"/>
  <c r="J702" i="9"/>
  <c r="H417" i="9"/>
  <c r="N417" i="9"/>
  <c r="I417" i="9"/>
  <c r="J417" i="9"/>
  <c r="H665" i="9"/>
  <c r="J665" i="9"/>
  <c r="H543" i="9"/>
  <c r="N543" i="9"/>
  <c r="I543" i="9"/>
  <c r="H401" i="9"/>
  <c r="H61" i="9"/>
  <c r="N61" i="9"/>
  <c r="I61" i="9"/>
  <c r="J61" i="9"/>
  <c r="H164" i="9"/>
  <c r="H661" i="9"/>
  <c r="N661" i="9"/>
  <c r="H609" i="9"/>
  <c r="J609" i="9"/>
  <c r="H178" i="9"/>
  <c r="H446" i="9"/>
  <c r="H200" i="9"/>
  <c r="J200" i="9"/>
  <c r="H933" i="9"/>
  <c r="N933" i="9"/>
  <c r="I933" i="9"/>
  <c r="H293" i="9"/>
  <c r="H222" i="9"/>
  <c r="H38" i="9"/>
  <c r="J38" i="9"/>
  <c r="H541" i="9"/>
  <c r="H314" i="9"/>
  <c r="H50" i="9"/>
  <c r="N50" i="9"/>
  <c r="I50" i="9"/>
  <c r="J50" i="9"/>
  <c r="H489" i="9"/>
  <c r="N489" i="9"/>
  <c r="I489" i="9"/>
  <c r="H160" i="9"/>
  <c r="J160" i="9"/>
  <c r="H145" i="9"/>
  <c r="N145" i="9"/>
  <c r="I145" i="9"/>
  <c r="H738" i="9"/>
  <c r="N738" i="9"/>
  <c r="I738" i="9"/>
  <c r="J738" i="9"/>
  <c r="H601" i="9"/>
  <c r="J601" i="9"/>
  <c r="H809" i="9"/>
  <c r="H154" i="9"/>
  <c r="H210" i="9"/>
  <c r="N210" i="9"/>
  <c r="I210" i="9"/>
  <c r="H713" i="9"/>
  <c r="H734" i="9"/>
  <c r="J734" i="9"/>
  <c r="H947" i="9"/>
  <c r="N947" i="9"/>
  <c r="I947" i="9"/>
  <c r="J947" i="9"/>
  <c r="H20" i="9"/>
  <c r="H633" i="9"/>
  <c r="J633" i="9"/>
  <c r="H232" i="9"/>
  <c r="H390" i="9"/>
  <c r="J390" i="9"/>
  <c r="H796" i="9"/>
  <c r="J796" i="9"/>
  <c r="H785" i="9"/>
  <c r="J785" i="9"/>
  <c r="H529" i="9"/>
  <c r="J529" i="9"/>
  <c r="H909" i="9"/>
  <c r="N909" i="9"/>
  <c r="I909" i="9"/>
  <c r="J909" i="9"/>
  <c r="H595" i="9"/>
  <c r="J595" i="9"/>
  <c r="H377" i="9"/>
  <c r="J377" i="9"/>
  <c r="H143" i="9"/>
  <c r="J143" i="9"/>
  <c r="H224" i="9"/>
  <c r="J224" i="9"/>
  <c r="H615" i="9"/>
  <c r="N615" i="9"/>
  <c r="I615" i="9"/>
  <c r="J615" i="9"/>
  <c r="H574" i="9"/>
  <c r="H762" i="9"/>
  <c r="N762" i="9"/>
  <c r="I762" i="9"/>
  <c r="H449" i="9"/>
  <c r="H607" i="9"/>
  <c r="J607" i="9"/>
  <c r="H753" i="9"/>
  <c r="H23" i="9"/>
  <c r="N23" i="9"/>
  <c r="I23" i="9"/>
  <c r="H860" i="9"/>
  <c r="H485" i="9"/>
  <c r="N485" i="9"/>
  <c r="I485" i="9"/>
  <c r="H297" i="9"/>
  <c r="J297" i="9"/>
  <c r="H40" i="9"/>
  <c r="H774" i="9"/>
  <c r="N774" i="9"/>
  <c r="I774" i="9"/>
  <c r="H459" i="9"/>
  <c r="H296" i="9"/>
  <c r="H14" i="9"/>
  <c r="J14" i="9"/>
  <c r="H371" i="9"/>
  <c r="N371" i="9"/>
  <c r="I371" i="9"/>
  <c r="H192" i="9"/>
  <c r="J192" i="9"/>
  <c r="H780" i="9"/>
  <c r="J780" i="9"/>
  <c r="H554" i="9"/>
  <c r="N554" i="9"/>
  <c r="H328" i="9"/>
  <c r="J328" i="9"/>
  <c r="H383" i="9"/>
  <c r="H94" i="9"/>
  <c r="H99" i="9"/>
  <c r="J99" i="9"/>
  <c r="H83" i="9"/>
  <c r="N83" i="9"/>
  <c r="H857" i="9"/>
  <c r="J857" i="9"/>
  <c r="H447" i="9"/>
  <c r="H429" i="9"/>
  <c r="J429" i="9"/>
  <c r="H670" i="9"/>
  <c r="H35" i="9"/>
  <c r="J35" i="9"/>
  <c r="H71" i="9"/>
  <c r="J71" i="9"/>
  <c r="H605" i="9"/>
  <c r="J605" i="9"/>
  <c r="H52" i="9"/>
  <c r="J52" i="9"/>
  <c r="H870" i="9"/>
  <c r="J870" i="9"/>
  <c r="H111" i="9"/>
  <c r="H721" i="9"/>
  <c r="J721" i="9"/>
  <c r="H898" i="9"/>
  <c r="N898" i="9"/>
  <c r="I898" i="9"/>
  <c r="H677" i="9"/>
  <c r="H858" i="9"/>
  <c r="J858" i="9"/>
  <c r="H113" i="9"/>
  <c r="H719" i="9"/>
  <c r="H685" i="9"/>
  <c r="J685" i="9"/>
  <c r="H456" i="9"/>
  <c r="J456" i="9"/>
  <c r="H436" i="9"/>
  <c r="J436" i="9"/>
  <c r="H245" i="9"/>
  <c r="J245" i="9"/>
  <c r="H158" i="9"/>
  <c r="J158" i="9"/>
  <c r="H176" i="9"/>
  <c r="J176" i="9"/>
  <c r="H772" i="9"/>
  <c r="N772" i="9"/>
  <c r="I772" i="9"/>
  <c r="J772" i="9"/>
  <c r="H832" i="9"/>
  <c r="J832" i="9"/>
  <c r="H218" i="9"/>
  <c r="J218" i="9"/>
  <c r="H95" i="9"/>
  <c r="J95" i="9"/>
  <c r="H921" i="9"/>
  <c r="H512" i="9"/>
  <c r="H341" i="9"/>
  <c r="H286" i="9"/>
  <c r="J286" i="9"/>
  <c r="H336" i="9"/>
  <c r="J336" i="9"/>
  <c r="H195" i="9"/>
  <c r="J195" i="9"/>
  <c r="H480" i="9"/>
  <c r="H562" i="9"/>
  <c r="N562" i="9"/>
  <c r="I562" i="9"/>
  <c r="J562" i="9"/>
  <c r="H533" i="9"/>
  <c r="J533" i="9"/>
  <c r="H768" i="9"/>
  <c r="N768" i="9"/>
  <c r="I768" i="9"/>
  <c r="H744" i="9"/>
  <c r="H264" i="9"/>
  <c r="J264" i="9"/>
  <c r="H374" i="9"/>
  <c r="H479" i="9"/>
  <c r="J479" i="9"/>
  <c r="H911" i="9"/>
  <c r="J911" i="9"/>
  <c r="H22" i="9"/>
  <c r="H419" i="9"/>
  <c r="H75" i="9"/>
  <c r="N75" i="9"/>
  <c r="I75" i="9"/>
  <c r="J75" i="9"/>
  <c r="H647" i="9"/>
  <c r="N647" i="9"/>
  <c r="H739" i="9"/>
  <c r="J739" i="9"/>
  <c r="H448" i="9"/>
  <c r="J448" i="9"/>
  <c r="H669" i="9"/>
  <c r="J669" i="9"/>
  <c r="H514" i="9"/>
  <c r="H497" i="9"/>
  <c r="J497" i="9"/>
  <c r="H49" i="9"/>
  <c r="N49" i="9"/>
  <c r="H259" i="9"/>
  <c r="H758" i="9"/>
  <c r="H803" i="9"/>
  <c r="N803" i="9"/>
  <c r="I803" i="9"/>
  <c r="J803" i="9"/>
  <c r="H834" i="9"/>
  <c r="J834" i="9"/>
  <c r="H878" i="9"/>
  <c r="J878" i="9"/>
  <c r="H812" i="9"/>
  <c r="H866" i="9"/>
  <c r="J866" i="9"/>
  <c r="H334" i="9"/>
  <c r="J334" i="9"/>
  <c r="H814" i="9"/>
  <c r="J814" i="9"/>
  <c r="H331" i="9"/>
  <c r="J331" i="9"/>
  <c r="H899" i="9"/>
  <c r="J899" i="9"/>
  <c r="H708" i="9"/>
  <c r="J708" i="9"/>
  <c r="H584" i="9"/>
  <c r="J584" i="9"/>
  <c r="H716" i="9"/>
  <c r="J716" i="9"/>
  <c r="H472" i="9"/>
  <c r="J472" i="9"/>
  <c r="H385" i="9"/>
  <c r="H614" i="9"/>
  <c r="J614" i="9"/>
  <c r="H451" i="9"/>
  <c r="H800" i="9"/>
  <c r="J800" i="9"/>
  <c r="H581" i="9"/>
  <c r="J581" i="9"/>
  <c r="H64" i="9"/>
  <c r="J64" i="9"/>
  <c r="H69" i="9"/>
  <c r="H518" i="9"/>
  <c r="H853" i="9"/>
  <c r="H307" i="9"/>
  <c r="J307" i="9"/>
  <c r="H258" i="9"/>
  <c r="J258" i="9"/>
  <c r="H198" i="9"/>
  <c r="J198" i="9"/>
  <c r="H680" i="9"/>
  <c r="H565" i="9"/>
  <c r="H352" i="9"/>
  <c r="J352" i="9"/>
  <c r="H548" i="9"/>
  <c r="H384" i="9"/>
  <c r="J384" i="9"/>
  <c r="H137" i="9"/>
  <c r="H194" i="9"/>
  <c r="H848" i="9"/>
  <c r="H863" i="9"/>
  <c r="J863" i="9"/>
  <c r="H731" i="9"/>
  <c r="N731" i="9"/>
  <c r="I731" i="9"/>
  <c r="H254" i="9"/>
  <c r="J254" i="9"/>
  <c r="H288" i="9"/>
  <c r="H701" i="9"/>
  <c r="J701" i="9"/>
  <c r="H80" i="9"/>
  <c r="J80" i="9"/>
  <c r="H370" i="9"/>
  <c r="H283" i="9"/>
  <c r="J283" i="9"/>
  <c r="H783" i="9"/>
  <c r="H879" i="9"/>
  <c r="J879" i="9"/>
  <c r="H942" i="9"/>
  <c r="N942" i="9"/>
  <c r="I942" i="9"/>
  <c r="H919" i="9"/>
  <c r="J919" i="9"/>
  <c r="H413" i="9"/>
  <c r="H593" i="9"/>
  <c r="J593" i="9"/>
  <c r="H637" i="9"/>
  <c r="J637" i="9"/>
  <c r="H89" i="9"/>
  <c r="N89" i="9"/>
  <c r="I89" i="9"/>
  <c r="H922" i="9"/>
  <c r="N922" i="9"/>
  <c r="I922" i="9"/>
  <c r="H588" i="9"/>
  <c r="N588" i="9"/>
  <c r="I588" i="9"/>
  <c r="H220" i="9"/>
  <c r="J220" i="9"/>
  <c r="H835" i="9"/>
  <c r="H77" i="9"/>
  <c r="J77" i="9"/>
  <c r="H819" i="9"/>
  <c r="J819" i="9"/>
  <c r="H32" i="9"/>
  <c r="J32" i="9"/>
  <c r="H905" i="9"/>
  <c r="J905" i="9"/>
  <c r="H659" i="9"/>
  <c r="J659" i="9"/>
  <c r="H278" i="9"/>
  <c r="J278" i="9"/>
  <c r="H302" i="9"/>
  <c r="H561" i="9"/>
  <c r="H462" i="9"/>
  <c r="H644" i="9"/>
  <c r="N644" i="9"/>
  <c r="I644" i="9"/>
  <c r="H66" i="9"/>
  <c r="H927" i="9"/>
  <c r="J927" i="9"/>
  <c r="H590" i="9"/>
  <c r="H434" i="9"/>
  <c r="J434" i="9"/>
  <c r="H707" i="9"/>
  <c r="H509" i="9"/>
  <c r="H538" i="9"/>
  <c r="N538" i="9"/>
  <c r="N1004" i="9"/>
  <c r="I538" i="9"/>
  <c r="J538" i="9"/>
  <c r="H243" i="9"/>
  <c r="H102" i="9"/>
  <c r="H167" i="9"/>
  <c r="J167" i="9"/>
  <c r="H338" i="9"/>
  <c r="H923" i="9"/>
  <c r="H238" i="9"/>
  <c r="N238" i="9"/>
  <c r="H62" i="9"/>
  <c r="H433" i="9"/>
  <c r="H373" i="9"/>
  <c r="J373" i="9"/>
  <c r="H262" i="9"/>
  <c r="H273" i="9"/>
  <c r="J273" i="9"/>
  <c r="H318" i="9"/>
  <c r="H84" i="9"/>
  <c r="H777" i="9"/>
  <c r="J777" i="9"/>
  <c r="H760" i="9"/>
  <c r="J760" i="9"/>
  <c r="H395" i="9"/>
  <c r="N395" i="9"/>
  <c r="I395" i="9"/>
  <c r="H67" i="9"/>
  <c r="J67" i="9"/>
  <c r="H888" i="9"/>
  <c r="J888" i="9"/>
  <c r="H544" i="9"/>
  <c r="H441" i="9"/>
  <c r="J441" i="9"/>
  <c r="H465" i="9"/>
  <c r="H493" i="9"/>
  <c r="H405" i="9"/>
  <c r="J405" i="9"/>
  <c r="H149" i="9"/>
  <c r="J149" i="9"/>
  <c r="H801" i="9"/>
  <c r="J801" i="9"/>
  <c r="H791" i="9"/>
  <c r="J791" i="9"/>
  <c r="H216" i="9"/>
  <c r="J216" i="9"/>
  <c r="H767" i="9"/>
  <c r="N767" i="9"/>
  <c r="I767" i="9"/>
  <c r="H276" i="9"/>
  <c r="H537" i="9"/>
  <c r="J537" i="9"/>
  <c r="H372" i="9"/>
  <c r="H144" i="9"/>
  <c r="J144" i="9"/>
  <c r="H275" i="9"/>
  <c r="H358" i="9"/>
  <c r="J358" i="9"/>
  <c r="H757" i="9"/>
  <c r="J757" i="9"/>
  <c r="H838" i="9"/>
  <c r="J838" i="9"/>
  <c r="H737" i="9"/>
  <c r="J737" i="9"/>
  <c r="H941" i="9"/>
  <c r="J941" i="9"/>
  <c r="H530" i="9"/>
  <c r="H359" i="9"/>
  <c r="J359" i="9"/>
  <c r="H794" i="9"/>
  <c r="J794" i="9"/>
  <c r="H355" i="9"/>
  <c r="H342" i="9"/>
  <c r="N342" i="9"/>
  <c r="I342" i="9"/>
  <c r="J342" i="9"/>
  <c r="H920" i="9"/>
  <c r="J920" i="9"/>
  <c r="H869" i="9"/>
  <c r="J869" i="9"/>
  <c r="H263" i="9"/>
  <c r="J263" i="9"/>
  <c r="H648" i="9"/>
  <c r="J648" i="9"/>
  <c r="H893" i="9"/>
  <c r="J893" i="9"/>
  <c r="H440" i="9"/>
  <c r="H96" i="9"/>
  <c r="J96" i="9"/>
  <c r="H272" i="9"/>
  <c r="J272" i="9"/>
  <c r="H850" i="9"/>
  <c r="J850" i="9"/>
  <c r="H808" i="9"/>
  <c r="J808" i="9"/>
  <c r="H24" i="9"/>
  <c r="J24" i="9"/>
  <c r="H299" i="9"/>
  <c r="H225" i="9"/>
  <c r="N225" i="9"/>
  <c r="H698" i="9"/>
  <c r="N698" i="9"/>
  <c r="N1008" i="9"/>
  <c r="H943" i="9"/>
  <c r="J943" i="9"/>
  <c r="H308" i="9"/>
  <c r="J308" i="9"/>
  <c r="H918" i="9"/>
  <c r="J918" i="9"/>
  <c r="H60" i="9"/>
  <c r="J60" i="9"/>
  <c r="H792" i="9"/>
  <c r="H279" i="9"/>
  <c r="J279" i="9"/>
  <c r="H563" i="9"/>
  <c r="J563" i="9"/>
  <c r="H786" i="9"/>
  <c r="J786" i="9"/>
  <c r="H253" i="9"/>
  <c r="H322" i="9"/>
  <c r="J322" i="9"/>
  <c r="H901" i="9"/>
  <c r="J901" i="9"/>
  <c r="H882" i="9"/>
  <c r="H775" i="9"/>
  <c r="N775" i="9"/>
  <c r="H394" i="9"/>
  <c r="J394" i="9"/>
  <c r="H152" i="9"/>
  <c r="J152" i="9"/>
  <c r="H690" i="9"/>
  <c r="N690" i="9"/>
  <c r="I690" i="9"/>
  <c r="H740" i="9"/>
  <c r="J740" i="9"/>
  <c r="H582" i="9"/>
  <c r="J582" i="9"/>
  <c r="H303" i="9"/>
  <c r="J303" i="9"/>
  <c r="H231" i="9"/>
  <c r="J231" i="9"/>
  <c r="H315" i="9"/>
  <c r="J315" i="9"/>
  <c r="H265" i="9"/>
  <c r="N265" i="9"/>
  <c r="I265" i="9"/>
  <c r="H925" i="9"/>
  <c r="J925" i="9"/>
  <c r="H110" i="9"/>
  <c r="J110" i="9"/>
  <c r="H649" i="9"/>
  <c r="J649" i="9"/>
  <c r="H691" i="9"/>
  <c r="J691" i="9"/>
  <c r="H600" i="9"/>
  <c r="J600" i="9"/>
  <c r="H679" i="9"/>
  <c r="H818" i="9"/>
  <c r="J818" i="9"/>
  <c r="H237" i="9"/>
  <c r="J237" i="9"/>
  <c r="H937" i="9"/>
  <c r="J937" i="9"/>
  <c r="H212" i="9"/>
  <c r="J212" i="9"/>
  <c r="H847" i="9"/>
  <c r="J847" i="9"/>
  <c r="H319" i="9"/>
  <c r="H115" i="9"/>
  <c r="J115" i="9"/>
  <c r="H468" i="9"/>
  <c r="J468" i="9"/>
  <c r="H658" i="9"/>
  <c r="H628" i="9"/>
  <c r="J628" i="9"/>
  <c r="H261" i="9"/>
  <c r="J261" i="9"/>
  <c r="H157" i="9"/>
  <c r="H368" i="9"/>
  <c r="H639" i="9"/>
  <c r="J639" i="9"/>
  <c r="H580" i="9"/>
  <c r="H692" i="9"/>
  <c r="J692" i="9"/>
  <c r="H576" i="9"/>
  <c r="H280" i="9"/>
  <c r="H139" i="9"/>
  <c r="N139" i="9"/>
  <c r="I139" i="9"/>
  <c r="J139" i="9"/>
  <c r="H392" i="9"/>
  <c r="J392" i="9"/>
  <c r="H535" i="9"/>
  <c r="H473" i="9"/>
  <c r="J473" i="9"/>
  <c r="H502" i="9"/>
  <c r="N502" i="9"/>
  <c r="I502" i="9"/>
  <c r="H653" i="9"/>
  <c r="H55" i="9"/>
  <c r="J55" i="9"/>
  <c r="H586" i="9"/>
  <c r="J586" i="9"/>
  <c r="H650" i="9"/>
  <c r="J650" i="9"/>
  <c r="H821" i="9"/>
  <c r="N821" i="9"/>
  <c r="I821" i="9"/>
  <c r="J821" i="9"/>
  <c r="H345" i="9"/>
  <c r="H829" i="9"/>
  <c r="H643" i="9"/>
  <c r="J643" i="9"/>
  <c r="H106" i="9"/>
  <c r="N106" i="9"/>
  <c r="I106" i="9"/>
  <c r="H335" i="9"/>
  <c r="J335" i="9"/>
  <c r="H234" i="9"/>
  <c r="J234" i="9"/>
  <c r="H39" i="9"/>
  <c r="H425" i="9"/>
  <c r="N425" i="9"/>
  <c r="I425" i="9"/>
  <c r="J425" i="9"/>
  <c r="H131" i="9"/>
  <c r="J131" i="9"/>
  <c r="H193" i="9"/>
  <c r="H616" i="9"/>
  <c r="N616" i="9"/>
  <c r="H689" i="9"/>
  <c r="H317" i="9"/>
  <c r="N317" i="9"/>
  <c r="H196" i="9"/>
  <c r="H611" i="9"/>
  <c r="J611" i="9"/>
  <c r="H945" i="9"/>
  <c r="N945" i="9"/>
  <c r="I945" i="9"/>
  <c r="J945" i="9"/>
  <c r="H201" i="9"/>
  <c r="H204" i="9"/>
  <c r="H450" i="9"/>
  <c r="J450" i="9"/>
  <c r="H787" i="9"/>
  <c r="H348" i="9"/>
  <c r="H790" i="9"/>
  <c r="J790" i="9"/>
  <c r="H806" i="9"/>
  <c r="H416" i="9"/>
  <c r="J416" i="9"/>
  <c r="H444" i="9"/>
  <c r="H56" i="9"/>
  <c r="J56" i="9"/>
  <c r="H802" i="9"/>
  <c r="J802" i="9"/>
  <c r="H484" i="9"/>
  <c r="H190" i="9"/>
  <c r="J190" i="9"/>
  <c r="H864" i="9"/>
  <c r="N864" i="9"/>
  <c r="I864" i="9"/>
  <c r="H415" i="9"/>
  <c r="J415" i="9"/>
  <c r="H108" i="9"/>
  <c r="H566" i="9"/>
  <c r="N566" i="9"/>
  <c r="I566" i="9"/>
  <c r="J566" i="9"/>
  <c r="H732" i="9"/>
  <c r="H432" i="9"/>
  <c r="J432" i="9"/>
  <c r="H761" i="9"/>
  <c r="J761" i="9"/>
  <c r="H361" i="9"/>
  <c r="N361" i="9"/>
  <c r="I361" i="9"/>
  <c r="H745" i="9"/>
  <c r="H598" i="9"/>
  <c r="J598" i="9"/>
  <c r="H285" i="9"/>
  <c r="J285" i="9"/>
  <c r="H749" i="9"/>
  <c r="N749" i="9"/>
  <c r="I749" i="9"/>
  <c r="J749" i="9"/>
  <c r="H400" i="9"/>
  <c r="J400" i="9"/>
  <c r="H92" i="9"/>
  <c r="N92" i="9"/>
  <c r="H421" i="9"/>
  <c r="J421" i="9"/>
  <c r="H78" i="9"/>
  <c r="H912" i="9"/>
  <c r="J912" i="9"/>
  <c r="H817" i="9"/>
  <c r="H564" i="9"/>
  <c r="H9" i="9"/>
  <c r="J9" i="9"/>
  <c r="H427" i="9"/>
  <c r="J427" i="9"/>
  <c r="H411" i="9"/>
  <c r="J411" i="9"/>
  <c r="H454" i="9"/>
  <c r="J454" i="9"/>
  <c r="H520" i="9"/>
  <c r="N520" i="9"/>
  <c r="I520" i="9"/>
  <c r="J520" i="9"/>
  <c r="H884" i="9"/>
  <c r="N884" i="9"/>
  <c r="I884" i="9"/>
  <c r="J884" i="9"/>
  <c r="H90" i="9"/>
  <c r="J90" i="9"/>
  <c r="H430" i="9"/>
  <c r="N430" i="9"/>
  <c r="H700" i="9"/>
  <c r="J700" i="9"/>
  <c r="H289" i="9"/>
  <c r="J289" i="9"/>
  <c r="H837" i="9"/>
  <c r="J837" i="9"/>
  <c r="H41" i="9"/>
  <c r="H709" i="9"/>
  <c r="H766" i="9"/>
  <c r="N766" i="9"/>
  <c r="I766" i="9"/>
  <c r="H312" i="9"/>
  <c r="J312" i="9"/>
  <c r="H426" i="9"/>
  <c r="N426" i="9"/>
  <c r="I426" i="9"/>
  <c r="H43" i="9"/>
  <c r="H505" i="9"/>
  <c r="H349" i="9"/>
  <c r="N349" i="9"/>
  <c r="I349" i="9"/>
  <c r="H128" i="9"/>
  <c r="J128" i="9"/>
  <c r="H682" i="9"/>
  <c r="H34" i="9"/>
  <c r="H246" i="9"/>
  <c r="H778" i="9"/>
  <c r="J778" i="9"/>
  <c r="H228" i="9"/>
  <c r="J228" i="9"/>
  <c r="H116" i="9"/>
  <c r="N116" i="9"/>
  <c r="I116" i="9"/>
  <c r="H91" i="9"/>
  <c r="H555" i="9"/>
  <c r="J555" i="9"/>
  <c r="H750" i="9"/>
  <c r="H547" i="9"/>
  <c r="J547" i="9"/>
  <c r="H900" i="9"/>
  <c r="J900" i="9"/>
  <c r="H435" i="9"/>
  <c r="J435" i="9"/>
  <c r="H896" i="9"/>
  <c r="J896" i="9"/>
  <c r="H710" i="9"/>
  <c r="H887" i="9"/>
  <c r="J887" i="9"/>
  <c r="H239" i="9"/>
  <c r="H271" i="9"/>
  <c r="J271" i="9"/>
  <c r="H323" i="9"/>
  <c r="N323" i="9"/>
  <c r="I323" i="9"/>
  <c r="J323" i="9"/>
  <c r="H886" i="9"/>
  <c r="H771" i="9"/>
  <c r="N771" i="9"/>
  <c r="H151" i="9"/>
  <c r="N151" i="9"/>
  <c r="H269" i="9"/>
  <c r="J269" i="9"/>
  <c r="H906" i="9"/>
  <c r="H728" i="9"/>
  <c r="H257" i="9"/>
  <c r="J257" i="9"/>
  <c r="H463" i="9"/>
  <c r="J463" i="9"/>
  <c r="H844" i="9"/>
  <c r="N844" i="9"/>
  <c r="I844" i="9"/>
  <c r="H226" i="9"/>
  <c r="J226" i="9"/>
  <c r="H486" i="9"/>
  <c r="H356" i="9"/>
  <c r="J356" i="9"/>
  <c r="H765" i="9"/>
  <c r="J765" i="9"/>
  <c r="H727" i="9"/>
  <c r="J727" i="9"/>
  <c r="H54" i="9"/>
  <c r="J54" i="9"/>
  <c r="H255" i="9"/>
  <c r="J255" i="9"/>
  <c r="H532" i="9"/>
  <c r="J532" i="9"/>
  <c r="H140" i="9"/>
  <c r="J140" i="9"/>
  <c r="H166" i="9"/>
  <c r="H516" i="9"/>
  <c r="H488" i="9"/>
  <c r="H209" i="9"/>
  <c r="J209" i="9"/>
  <c r="H236" i="9"/>
  <c r="N236" i="9"/>
  <c r="I236" i="9"/>
  <c r="J236" i="9"/>
  <c r="H825" i="9"/>
  <c r="J825" i="9"/>
  <c r="H501" i="9"/>
  <c r="J501" i="9"/>
  <c r="H301" i="9"/>
  <c r="H736" i="9"/>
  <c r="H382" i="9"/>
  <c r="N382" i="9"/>
  <c r="H189" i="9"/>
  <c r="J189" i="9"/>
  <c r="H326" i="9"/>
  <c r="J326" i="9"/>
  <c r="H68" i="9"/>
  <c r="H617" i="9"/>
  <c r="J617" i="9"/>
  <c r="H171" i="9"/>
  <c r="H654" i="9"/>
  <c r="H652" i="9"/>
  <c r="J652" i="9"/>
  <c r="H330" i="9"/>
  <c r="H168" i="9"/>
  <c r="J168" i="9"/>
  <c r="H892" i="9"/>
  <c r="J892" i="9"/>
  <c r="H88" i="9"/>
  <c r="H523" i="9"/>
  <c r="J523" i="9"/>
  <c r="H344" i="9"/>
  <c r="J344" i="9"/>
  <c r="H827" i="9"/>
  <c r="J827" i="9"/>
  <c r="H951" i="9"/>
  <c r="H172" i="9"/>
  <c r="H536" i="9"/>
  <c r="H715" i="9"/>
  <c r="J715" i="9"/>
  <c r="H27" i="9"/>
  <c r="J27" i="9"/>
  <c r="H940" i="9"/>
  <c r="H849" i="9"/>
  <c r="N849" i="9"/>
  <c r="I849" i="9"/>
  <c r="J849" i="9"/>
  <c r="H573" i="9"/>
  <c r="J573" i="9"/>
  <c r="H211" i="9"/>
  <c r="N211" i="9"/>
  <c r="I211" i="9"/>
  <c r="H836" i="9"/>
  <c r="H646" i="9"/>
  <c r="H46" i="9"/>
  <c r="J46" i="9"/>
  <c r="H805" i="9"/>
  <c r="J805" i="9"/>
  <c r="H621" i="9"/>
  <c r="H181" i="9"/>
  <c r="J181" i="9"/>
  <c r="H742" i="9"/>
  <c r="J742" i="9"/>
  <c r="H577" i="9"/>
  <c r="J577" i="9"/>
  <c r="H397" i="9"/>
  <c r="H726" i="9"/>
  <c r="J726" i="9"/>
  <c r="H591" i="9"/>
  <c r="J591" i="9"/>
  <c r="H521" i="9"/>
  <c r="H244" i="9"/>
  <c r="H861" i="9"/>
  <c r="N861" i="9"/>
  <c r="I861" i="9"/>
  <c r="H560" i="9"/>
  <c r="N560" i="9"/>
  <c r="I560" i="9"/>
  <c r="J560" i="9"/>
  <c r="H37" i="9"/>
  <c r="J37" i="9"/>
  <c r="H495" i="9"/>
  <c r="H428" i="9"/>
  <c r="N428" i="9"/>
  <c r="I428" i="9"/>
  <c r="H114" i="9"/>
  <c r="J114" i="9"/>
  <c r="H876" i="9"/>
  <c r="N876" i="9"/>
  <c r="I876" i="9"/>
  <c r="H917" i="9"/>
  <c r="J917" i="9"/>
  <c r="H482" i="9"/>
  <c r="H466" i="9"/>
  <c r="N466" i="9"/>
  <c r="I466" i="9"/>
  <c r="J466" i="9"/>
  <c r="H718" i="9"/>
  <c r="J718" i="9"/>
  <c r="H379" i="9"/>
  <c r="H219" i="9"/>
  <c r="N219" i="9"/>
  <c r="I219" i="9"/>
  <c r="H908" i="9"/>
  <c r="J908" i="9"/>
  <c r="H13" i="9"/>
  <c r="J13" i="9"/>
  <c r="H822" i="9"/>
  <c r="H439" i="9"/>
  <c r="J439" i="9"/>
  <c r="H477" i="9"/>
  <c r="H846" i="9"/>
  <c r="N846" i="9"/>
  <c r="I846" i="9"/>
  <c r="H155" i="9"/>
  <c r="H754" i="9"/>
  <c r="N754" i="9"/>
  <c r="I754" i="9"/>
  <c r="H59" i="9"/>
  <c r="H475" i="9"/>
  <c r="H871" i="9"/>
  <c r="H630" i="9"/>
  <c r="H842" i="9"/>
  <c r="H208" i="9"/>
  <c r="J208" i="9"/>
  <c r="H769" i="9"/>
  <c r="N769" i="9"/>
  <c r="I769" i="9"/>
  <c r="J769" i="9"/>
  <c r="H339" i="9"/>
  <c r="J339" i="9"/>
  <c r="H824" i="9"/>
  <c r="J824" i="9"/>
  <c r="H722" i="9"/>
  <c r="H351" i="9"/>
  <c r="N351" i="9"/>
  <c r="I351" i="9"/>
  <c r="J351" i="9"/>
  <c r="H130" i="9"/>
  <c r="H409" i="9"/>
  <c r="H81" i="9"/>
  <c r="N81" i="9"/>
  <c r="H347" i="9"/>
  <c r="J347" i="9"/>
  <c r="H914" i="9"/>
  <c r="N914" i="9"/>
  <c r="H671" i="9"/>
  <c r="H325" i="9"/>
  <c r="H733" i="9"/>
  <c r="H883" i="9"/>
  <c r="J883" i="9"/>
  <c r="H666" i="9"/>
  <c r="J666" i="9"/>
  <c r="H855" i="9"/>
  <c r="H678" i="9"/>
  <c r="H807" i="9"/>
  <c r="H287" i="9"/>
  <c r="J287" i="9"/>
  <c r="H332" i="9"/>
  <c r="H500" i="9"/>
  <c r="J500" i="9"/>
  <c r="H474" i="9"/>
  <c r="H423" i="9"/>
  <c r="J423" i="9"/>
  <c r="H575" i="9"/>
  <c r="J575" i="9"/>
  <c r="H369" i="9"/>
  <c r="H515" i="9"/>
  <c r="H47" i="9"/>
  <c r="H572" i="9"/>
  <c r="N572" i="9"/>
  <c r="I572" i="9"/>
  <c r="J572" i="9"/>
  <c r="H15" i="9"/>
  <c r="J15" i="9"/>
  <c r="H136" i="9"/>
  <c r="J136" i="9"/>
  <c r="H29" i="9"/>
  <c r="N29" i="9"/>
  <c r="H159" i="9"/>
  <c r="J159" i="9"/>
  <c r="H182" i="9"/>
  <c r="H353" i="9"/>
  <c r="J353" i="9"/>
  <c r="H540" i="9"/>
  <c r="N540" i="9"/>
  <c r="I540" i="9"/>
  <c r="J540" i="9"/>
  <c r="H121" i="9"/>
  <c r="N121" i="9"/>
  <c r="I121" i="9"/>
  <c r="J121" i="9"/>
  <c r="H256" i="9"/>
  <c r="J256" i="9"/>
  <c r="H592" i="9"/>
  <c r="H877" i="9"/>
  <c r="N877" i="9"/>
  <c r="I877" i="9"/>
  <c r="J877" i="9"/>
  <c r="H396" i="9"/>
  <c r="J396" i="9"/>
  <c r="H613" i="9"/>
  <c r="N613" i="9"/>
  <c r="H86" i="9"/>
  <c r="J86" i="9"/>
  <c r="H528" i="9"/>
  <c r="J528" i="9"/>
  <c r="H558" i="9"/>
  <c r="J558" i="9"/>
  <c r="H329" i="9"/>
  <c r="J329" i="9"/>
  <c r="H675" i="9"/>
  <c r="J675" i="9"/>
  <c r="H752" i="9"/>
  <c r="H789" i="9"/>
  <c r="J789" i="9"/>
  <c r="H550" i="9"/>
  <c r="H804" i="9"/>
  <c r="J804" i="9"/>
  <c r="H266" i="9"/>
  <c r="J266" i="9"/>
  <c r="H696" i="9"/>
  <c r="J696" i="9"/>
  <c r="H251" i="9"/>
  <c r="J251" i="9"/>
  <c r="H551" i="9"/>
  <c r="H881" i="9"/>
  <c r="J881" i="9"/>
  <c r="N881" i="9"/>
  <c r="I881" i="9"/>
  <c r="H935" i="9"/>
  <c r="J935" i="9"/>
  <c r="H206" i="9"/>
  <c r="H823" i="9"/>
  <c r="H101" i="9"/>
  <c r="H655" i="9"/>
  <c r="H135" i="9"/>
  <c r="J135" i="9"/>
  <c r="H354" i="9"/>
  <c r="J354" i="9"/>
  <c r="H627" i="9"/>
  <c r="N627" i="9"/>
  <c r="I627" i="9"/>
  <c r="H270" i="9"/>
  <c r="J270" i="9"/>
  <c r="H290" i="9"/>
  <c r="J290" i="9"/>
  <c r="H950" i="9"/>
  <c r="J950" i="9"/>
  <c r="H365" i="9"/>
  <c r="J365" i="9"/>
  <c r="H938" i="9"/>
  <c r="J938" i="9"/>
  <c r="H213" i="9"/>
  <c r="J213" i="9"/>
  <c r="H828" i="9"/>
  <c r="J828" i="9"/>
  <c r="H126" i="9"/>
  <c r="H412" i="9"/>
  <c r="J412" i="9"/>
  <c r="H248" i="9"/>
  <c r="J248" i="9"/>
  <c r="H184" i="9"/>
  <c r="J184" i="9"/>
  <c r="H16" i="9"/>
  <c r="J16" i="9"/>
  <c r="H414" i="9"/>
  <c r="J414" i="9"/>
  <c r="H841" i="9"/>
  <c r="H48" i="9"/>
  <c r="J48" i="9"/>
  <c r="H623" i="9"/>
  <c r="H632" i="9"/>
  <c r="J632" i="9"/>
  <c r="H781" i="9"/>
  <c r="J781" i="9"/>
  <c r="H25" i="9"/>
  <c r="J25" i="9"/>
  <c r="H42" i="9"/>
  <c r="H453" i="9"/>
  <c r="J453" i="9"/>
  <c r="H706" i="9"/>
  <c r="J706" i="9"/>
  <c r="H498" i="9"/>
  <c r="H381" i="9"/>
  <c r="N381" i="9"/>
  <c r="I381" i="9"/>
  <c r="H603" i="9"/>
  <c r="J603" i="9"/>
  <c r="H663" i="9"/>
  <c r="N663" i="9"/>
  <c r="I663" i="9"/>
  <c r="J663" i="9"/>
  <c r="H833" i="9"/>
  <c r="N833" i="9"/>
  <c r="H98" i="9"/>
  <c r="H664" i="9"/>
  <c r="H831" i="9"/>
  <c r="J831" i="9"/>
  <c r="H570" i="9"/>
  <c r="J570" i="9"/>
  <c r="H461" i="9"/>
  <c r="H403" i="9"/>
  <c r="J403" i="9"/>
  <c r="H120" i="9"/>
  <c r="J120" i="9"/>
  <c r="H418" i="9"/>
  <c r="N418" i="9"/>
  <c r="H711" i="9"/>
  <c r="J711" i="9"/>
  <c r="H511" i="9"/>
  <c r="J511" i="9"/>
  <c r="H815" i="9"/>
  <c r="H770" i="9"/>
  <c r="N770" i="9"/>
  <c r="I770" i="9"/>
  <c r="H499" i="9"/>
  <c r="H743" i="9"/>
  <c r="J743" i="9"/>
  <c r="H712" i="9"/>
  <c r="N712" i="9"/>
  <c r="I712" i="9"/>
  <c r="H45" i="9"/>
  <c r="J45" i="9"/>
  <c r="H241" i="9"/>
  <c r="J241" i="9"/>
  <c r="H221" i="9"/>
  <c r="H197" i="9"/>
  <c r="H840" i="9"/>
  <c r="J840" i="9"/>
  <c r="H153" i="9"/>
  <c r="H442" i="9"/>
  <c r="H235" i="9"/>
  <c r="N235" i="9"/>
  <c r="I235" i="9"/>
  <c r="H97" i="9"/>
  <c r="N97" i="9"/>
  <c r="H949" i="9"/>
  <c r="H830" i="9"/>
  <c r="J830" i="9"/>
  <c r="H636" i="9"/>
  <c r="J636" i="9"/>
  <c r="H104" i="9"/>
  <c r="H944" i="9"/>
  <c r="H141" i="9"/>
  <c r="J141" i="9"/>
  <c r="H268" i="9"/>
  <c r="J268" i="9"/>
  <c r="H460" i="9"/>
  <c r="J460" i="9"/>
  <c r="H306" i="9"/>
  <c r="N306" i="9"/>
  <c r="I306" i="9"/>
  <c r="H798" i="9"/>
  <c r="J798" i="9"/>
  <c r="H714" i="9"/>
  <c r="H321" i="9"/>
  <c r="J321" i="9"/>
  <c r="H399" i="9"/>
  <c r="N399" i="9"/>
  <c r="H142" i="9"/>
  <c r="J142" i="9"/>
  <c r="H36" i="9"/>
  <c r="J36" i="9"/>
  <c r="H688" i="9"/>
  <c r="J688" i="9"/>
  <c r="H797" i="9"/>
  <c r="N797" i="9"/>
  <c r="I797" i="9"/>
  <c r="H44" i="9"/>
  <c r="H660" i="9"/>
  <c r="N660" i="9"/>
  <c r="I660" i="9"/>
  <c r="J660" i="9"/>
  <c r="H150" i="9"/>
  <c r="H183" i="9"/>
  <c r="H267" i="9"/>
  <c r="J267" i="9"/>
  <c r="H571" i="9"/>
  <c r="H388" i="9"/>
  <c r="J388" i="9"/>
  <c r="H525" i="9"/>
  <c r="J525" i="9"/>
  <c r="H534" i="9"/>
  <c r="J534" i="9"/>
  <c r="H187" i="9"/>
  <c r="H748" i="9"/>
  <c r="H703" i="9"/>
  <c r="H915" i="9"/>
  <c r="J915" i="9"/>
  <c r="H387" i="9"/>
  <c r="J387" i="9"/>
  <c r="H313" i="9"/>
  <c r="H932" i="9"/>
  <c r="J932" i="9"/>
  <c r="H217" i="9"/>
  <c r="J217" i="9"/>
  <c r="H82" i="9"/>
  <c r="J82" i="9"/>
  <c r="H704" i="9"/>
  <c r="H260" i="9"/>
  <c r="J260" i="9"/>
  <c r="H214" i="9"/>
  <c r="H681" i="9"/>
  <c r="J681" i="9"/>
  <c r="H305" i="9"/>
  <c r="J305" i="9"/>
  <c r="H867" i="9"/>
  <c r="N867" i="9"/>
  <c r="I867" i="9"/>
  <c r="H191" i="9"/>
  <c r="N191" i="9"/>
  <c r="I191" i="9"/>
  <c r="J191" i="9"/>
  <c r="H894" i="9"/>
  <c r="J894" i="9"/>
  <c r="H85" i="9"/>
  <c r="J85" i="9"/>
  <c r="H127" i="9"/>
  <c r="J127" i="9"/>
  <c r="H895" i="9"/>
  <c r="N895" i="9"/>
  <c r="I895" i="9"/>
  <c r="J895" i="9"/>
  <c r="H17" i="9"/>
  <c r="J17" i="9"/>
  <c r="H729" i="9"/>
  <c r="H568" i="9"/>
  <c r="H843" i="9"/>
  <c r="N843" i="9"/>
  <c r="I843" i="9"/>
  <c r="J843" i="9"/>
  <c r="H410" i="9"/>
  <c r="J410" i="9"/>
  <c r="H674" i="9"/>
  <c r="J674" i="9"/>
  <c r="H930" i="9"/>
  <c r="J930" i="9"/>
  <c r="N930" i="9"/>
  <c r="I930" i="9"/>
  <c r="H445" i="9"/>
  <c r="N445" i="9"/>
  <c r="I445" i="9"/>
  <c r="H300" i="9"/>
  <c r="H872" i="9"/>
  <c r="H70" i="9"/>
  <c r="J70" i="9"/>
  <c r="H250" i="9"/>
  <c r="N250" i="9"/>
  <c r="H865" i="9"/>
  <c r="N865" i="9"/>
  <c r="I865" i="9"/>
  <c r="J865" i="9"/>
  <c r="N320" i="9"/>
  <c r="I320" i="9"/>
  <c r="J320" i="9"/>
  <c r="J519" i="9"/>
  <c r="H811" i="9"/>
  <c r="I811" i="9"/>
  <c r="J811" i="9"/>
  <c r="H635" i="9"/>
  <c r="H856" i="9"/>
  <c r="J856" i="9"/>
  <c r="H695" i="9"/>
  <c r="N695" i="9"/>
  <c r="I695" i="9"/>
  <c r="H684" i="9"/>
  <c r="H252" i="9"/>
  <c r="J252" i="9"/>
  <c r="H916" i="9"/>
  <c r="J916" i="9"/>
  <c r="H173" i="9"/>
  <c r="J173" i="9"/>
  <c r="H123" i="9"/>
  <c r="N123" i="9"/>
  <c r="I123" i="9"/>
  <c r="H133" i="9"/>
  <c r="J133" i="9"/>
  <c r="H12" i="9"/>
  <c r="J12" i="9"/>
  <c r="H72" i="9"/>
  <c r="H188" i="9"/>
  <c r="J188" i="9"/>
  <c r="H567" i="9"/>
  <c r="J567" i="9"/>
  <c r="H552" i="9"/>
  <c r="H174" i="9"/>
  <c r="H298" i="9"/>
  <c r="H467" i="9"/>
  <c r="N467" i="9"/>
  <c r="I467" i="9"/>
  <c r="J467" i="9"/>
  <c r="H233" i="9"/>
  <c r="J233" i="9"/>
  <c r="H510" i="9"/>
  <c r="H457" i="9"/>
  <c r="H503" i="9"/>
  <c r="N503" i="9"/>
  <c r="I503" i="9"/>
  <c r="J503" i="9"/>
  <c r="H311" i="9"/>
  <c r="H517" i="9"/>
  <c r="J517" i="9"/>
  <c r="H602" i="9"/>
  <c r="N602" i="9"/>
  <c r="I602" i="9"/>
  <c r="J602" i="9"/>
  <c r="H897" i="9"/>
  <c r="N897" i="9"/>
  <c r="I897" i="9"/>
  <c r="J897" i="9"/>
  <c r="H93" i="9"/>
  <c r="H470" i="9"/>
  <c r="J470" i="9"/>
  <c r="H504" i="9"/>
  <c r="J92" i="12"/>
  <c r="I124" i="12"/>
  <c r="J124" i="12" s="1"/>
  <c r="I232" i="12"/>
  <c r="J232" i="12"/>
  <c r="I280" i="13"/>
  <c r="J84" i="13"/>
  <c r="N848" i="20"/>
  <c r="N903" i="17"/>
  <c r="N784" i="13"/>
  <c r="N531" i="12"/>
  <c r="N730" i="12"/>
  <c r="I730" i="12" s="1"/>
  <c r="J730" i="12" s="1"/>
  <c r="N731" i="13"/>
  <c r="I731" i="13"/>
  <c r="J731" i="13"/>
  <c r="N172" i="9"/>
  <c r="D80" i="18"/>
  <c r="D60" i="18"/>
  <c r="D99" i="18"/>
  <c r="D73" i="18"/>
  <c r="D32" i="18"/>
  <c r="D105" i="18"/>
  <c r="D66" i="18"/>
  <c r="D87" i="18"/>
  <c r="D93" i="18"/>
  <c r="D54" i="18"/>
  <c r="D91" i="18"/>
  <c r="D75" i="18"/>
  <c r="D50" i="18"/>
  <c r="D96" i="18"/>
  <c r="D71" i="18"/>
  <c r="D67" i="18"/>
  <c r="D78" i="18"/>
  <c r="D85" i="18"/>
  <c r="D102" i="18"/>
  <c r="D7" i="18"/>
  <c r="D38" i="18"/>
  <c r="D57" i="18"/>
  <c r="D45" i="18"/>
  <c r="D36" i="18"/>
  <c r="D72" i="18"/>
  <c r="D81" i="18"/>
  <c r="D88" i="18"/>
  <c r="D30" i="18"/>
  <c r="D19" i="18"/>
  <c r="D56" i="18"/>
  <c r="D13" i="18"/>
  <c r="D11" i="18"/>
  <c r="D74" i="18"/>
  <c r="D58" i="18"/>
  <c r="D92" i="18"/>
  <c r="D16" i="18"/>
  <c r="D64" i="18"/>
  <c r="D34" i="18"/>
  <c r="D82" i="18"/>
  <c r="D101" i="18"/>
  <c r="D69" i="18"/>
  <c r="D55" i="18"/>
  <c r="D100" i="18"/>
  <c r="D26" i="18"/>
  <c r="D103" i="18"/>
  <c r="D46" i="18"/>
  <c r="D48" i="18"/>
  <c r="D61" i="18"/>
  <c r="D40" i="18"/>
  <c r="D22" i="18"/>
  <c r="D70" i="18"/>
  <c r="D63" i="18"/>
  <c r="D33" i="18"/>
  <c r="D37" i="18"/>
  <c r="D35" i="18"/>
  <c r="D41" i="18"/>
  <c r="D24" i="18"/>
  <c r="D62" i="18"/>
  <c r="D17" i="18"/>
  <c r="D89" i="18"/>
  <c r="D10" i="18"/>
  <c r="D8" i="18"/>
  <c r="D97" i="18"/>
  <c r="D77" i="18"/>
  <c r="D83" i="18"/>
  <c r="D20" i="18"/>
  <c r="D18" i="18"/>
  <c r="D84" i="18"/>
  <c r="D95" i="18"/>
  <c r="D68" i="18"/>
  <c r="D98" i="18"/>
  <c r="D44" i="18"/>
  <c r="D29" i="18"/>
  <c r="D9" i="18"/>
  <c r="D94" i="18"/>
  <c r="D90" i="18"/>
  <c r="D59" i="18"/>
  <c r="D51" i="18"/>
  <c r="D79" i="18"/>
  <c r="D49" i="18"/>
  <c r="D86" i="18"/>
  <c r="D47" i="18"/>
  <c r="D14" i="18"/>
  <c r="D23" i="18"/>
  <c r="D104" i="18"/>
  <c r="D42" i="18"/>
  <c r="D28" i="18"/>
  <c r="D76" i="18"/>
  <c r="D31" i="18"/>
  <c r="D53" i="18"/>
  <c r="D12" i="18"/>
  <c r="N183" i="12"/>
  <c r="I183" i="12" s="1"/>
  <c r="J183" i="12" s="1"/>
  <c r="Q817" i="12"/>
  <c r="Q984" i="12" s="1"/>
  <c r="N487" i="12"/>
  <c r="I487" i="12"/>
  <c r="J487" i="12" s="1"/>
  <c r="N221" i="12"/>
  <c r="I221" i="12" s="1"/>
  <c r="J221" i="12" s="1"/>
  <c r="J771" i="13"/>
  <c r="I117" i="13"/>
  <c r="J117" i="13" s="1"/>
  <c r="N686" i="13"/>
  <c r="I686" i="13" s="1"/>
  <c r="J686" i="13" s="1"/>
  <c r="N426" i="13"/>
  <c r="N549" i="13"/>
  <c r="I549" i="13"/>
  <c r="J549" i="13"/>
  <c r="N855" i="13"/>
  <c r="I855" i="13" s="1"/>
  <c r="J855" i="13" s="1"/>
  <c r="N508" i="12"/>
  <c r="I508" i="12" s="1"/>
  <c r="J508" i="12" s="1"/>
  <c r="N859" i="13"/>
  <c r="I859" i="13" s="1"/>
  <c r="J859" i="13" s="1"/>
  <c r="I560" i="13"/>
  <c r="J560" i="13"/>
  <c r="N425" i="13"/>
  <c r="I425" i="13" s="1"/>
  <c r="J425" i="13" s="1"/>
  <c r="N516" i="13"/>
  <c r="N1012" i="13" s="1"/>
  <c r="J1012" i="13" s="1"/>
  <c r="I516" i="13"/>
  <c r="I871" i="13"/>
  <c r="J871" i="13" s="1"/>
  <c r="I236" i="18"/>
  <c r="N512" i="18"/>
  <c r="I512" i="18" s="1"/>
  <c r="J512" i="18"/>
  <c r="N324" i="18"/>
  <c r="I324" i="18" s="1"/>
  <c r="J324" i="18" s="1"/>
  <c r="I113" i="17"/>
  <c r="J113" i="17" s="1"/>
  <c r="N150" i="14"/>
  <c r="N948" i="14"/>
  <c r="I948" i="14" s="1"/>
  <c r="J948" i="14" s="1"/>
  <c r="N465" i="14"/>
  <c r="J559" i="12"/>
  <c r="N130" i="13"/>
  <c r="I130" i="13" s="1"/>
  <c r="N314" i="14"/>
  <c r="I754" i="14"/>
  <c r="J754" i="14" s="1"/>
  <c r="I759" i="18"/>
  <c r="J759" i="18"/>
  <c r="N771" i="18"/>
  <c r="I417" i="18"/>
  <c r="J417" i="18"/>
  <c r="N153" i="18"/>
  <c r="N288" i="17"/>
  <c r="I288" i="17" s="1"/>
  <c r="J288" i="17" s="1"/>
  <c r="I565" i="17"/>
  <c r="J565" i="17"/>
  <c r="N980" i="17"/>
  <c r="J59" i="12"/>
  <c r="N569" i="13"/>
  <c r="I569" i="13" s="1"/>
  <c r="N63" i="13"/>
  <c r="I63" i="13" s="1"/>
  <c r="J63" i="13" s="1"/>
  <c r="N43" i="9"/>
  <c r="N931" i="9"/>
  <c r="N677" i="9"/>
  <c r="I677" i="9"/>
  <c r="J677" i="9"/>
  <c r="I225" i="9"/>
  <c r="J225" i="9"/>
  <c r="Q1019" i="9"/>
  <c r="N91" i="9"/>
  <c r="N1019" i="9"/>
  <c r="J623" i="12"/>
  <c r="N756" i="9"/>
  <c r="I756" i="9"/>
  <c r="J756" i="9"/>
  <c r="N891" i="12"/>
  <c r="I891" i="12"/>
  <c r="J891" i="12"/>
  <c r="J182" i="12"/>
  <c r="N164" i="12"/>
  <c r="I164" i="12"/>
  <c r="J164" i="12"/>
  <c r="J843" i="12"/>
  <c r="Q332" i="12"/>
  <c r="Q1027" i="12" s="1"/>
  <c r="J452" i="13"/>
  <c r="N239" i="13"/>
  <c r="I239" i="13"/>
  <c r="J239" i="13"/>
  <c r="N223" i="13"/>
  <c r="N26" i="13"/>
  <c r="N288" i="13"/>
  <c r="N564" i="13"/>
  <c r="I564" i="13" s="1"/>
  <c r="J564" i="13" s="1"/>
  <c r="N848" i="13"/>
  <c r="I848" i="13"/>
  <c r="N644" i="13"/>
  <c r="I644" i="13" s="1"/>
  <c r="J644" i="13" s="1"/>
  <c r="I92" i="15"/>
  <c r="J92" i="15" s="1"/>
  <c r="N865" i="18"/>
  <c r="I865" i="18"/>
  <c r="N178" i="18"/>
  <c r="N504" i="18"/>
  <c r="J214" i="12"/>
  <c r="N872" i="12"/>
  <c r="I872" i="12" s="1"/>
  <c r="J872" i="12" s="1"/>
  <c r="N951" i="12"/>
  <c r="N469" i="12"/>
  <c r="I469" i="12" s="1"/>
  <c r="J469" i="12" s="1"/>
  <c r="N459" i="12"/>
  <c r="I459" i="12"/>
  <c r="J459" i="12" s="1"/>
  <c r="N548" i="12"/>
  <c r="I548" i="12" s="1"/>
  <c r="J548" i="12" s="1"/>
  <c r="N679" i="13"/>
  <c r="N694" i="13"/>
  <c r="I694" i="13"/>
  <c r="J694" i="13" s="1"/>
  <c r="N174" i="13"/>
  <c r="I174" i="13" s="1"/>
  <c r="J174" i="13" s="1"/>
  <c r="I104" i="13"/>
  <c r="J104" i="13"/>
  <c r="N862" i="13"/>
  <c r="I862" i="13"/>
  <c r="J862" i="13"/>
  <c r="N153" i="14"/>
  <c r="N730" i="14"/>
  <c r="I730" i="14" s="1"/>
  <c r="J730" i="14" s="1"/>
  <c r="N803" i="18"/>
  <c r="I803" i="18" s="1"/>
  <c r="J803" i="18" s="1"/>
  <c r="J550" i="18"/>
  <c r="N806" i="18"/>
  <c r="I806" i="18"/>
  <c r="J806" i="18" s="1"/>
  <c r="J203" i="13"/>
  <c r="N823" i="13"/>
  <c r="I823" i="13" s="1"/>
  <c r="J823" i="13" s="1"/>
  <c r="N101" i="13"/>
  <c r="I101" i="13" s="1"/>
  <c r="N219" i="13"/>
  <c r="N978" i="13" s="1"/>
  <c r="N148" i="14"/>
  <c r="N480" i="14"/>
  <c r="I480" i="14"/>
  <c r="J480" i="14" s="1"/>
  <c r="N413" i="16"/>
  <c r="I413" i="16"/>
  <c r="J246" i="18"/>
  <c r="N948" i="18"/>
  <c r="I948" i="18" s="1"/>
  <c r="J948" i="18" s="1"/>
  <c r="N50" i="18"/>
  <c r="I50" i="18"/>
  <c r="J50" i="18"/>
  <c r="N211" i="18"/>
  <c r="I211" i="18" s="1"/>
  <c r="J211" i="18" s="1"/>
  <c r="N88" i="18"/>
  <c r="N587" i="18"/>
  <c r="I587" i="18"/>
  <c r="J587" i="18"/>
  <c r="N684" i="12"/>
  <c r="I684" i="12" s="1"/>
  <c r="J684" i="12"/>
  <c r="N482" i="13"/>
  <c r="I482" i="13" s="1"/>
  <c r="J482" i="13" s="1"/>
  <c r="N81" i="13"/>
  <c r="N967" i="13" s="1"/>
  <c r="J967" i="13" s="1"/>
  <c r="I81" i="13"/>
  <c r="J81" i="13"/>
  <c r="N20" i="13"/>
  <c r="I20" i="13"/>
  <c r="Q87" i="18"/>
  <c r="Q1042" i="18" s="1"/>
  <c r="I87" i="18"/>
  <c r="J87" i="18" s="1"/>
  <c r="N658" i="12"/>
  <c r="I658" i="12"/>
  <c r="J658" i="12" s="1"/>
  <c r="N317" i="12"/>
  <c r="N751" i="13"/>
  <c r="I751" i="13"/>
  <c r="J751" i="13"/>
  <c r="N117" i="16"/>
  <c r="N705" i="12"/>
  <c r="I705" i="12" s="1"/>
  <c r="J705" i="12"/>
  <c r="I196" i="12"/>
  <c r="J196" i="12" s="1"/>
  <c r="N229" i="13"/>
  <c r="I229" i="13"/>
  <c r="J229" i="13"/>
  <c r="N196" i="18"/>
  <c r="N724" i="9"/>
  <c r="I724" i="9"/>
  <c r="J724" i="9"/>
  <c r="N484" i="9"/>
  <c r="J113" i="12"/>
  <c r="N76" i="13"/>
  <c r="I76" i="13" s="1"/>
  <c r="J76" i="13" s="1"/>
  <c r="N745" i="13"/>
  <c r="I745" i="13"/>
  <c r="J745" i="13"/>
  <c r="N262" i="13"/>
  <c r="I262" i="13" s="1"/>
  <c r="J262" i="13" s="1"/>
  <c r="J139" i="14"/>
  <c r="I459" i="18"/>
  <c r="J459" i="18" s="1"/>
  <c r="N768" i="12"/>
  <c r="I768" i="12"/>
  <c r="J768" i="12"/>
  <c r="I301" i="13"/>
  <c r="N49" i="13"/>
  <c r="I49" i="13"/>
  <c r="J49" i="13" s="1"/>
  <c r="J280" i="13"/>
  <c r="I515" i="14"/>
  <c r="J515" i="14" s="1"/>
  <c r="I49" i="14"/>
  <c r="J49" i="14"/>
  <c r="I503" i="15"/>
  <c r="J503" i="15"/>
  <c r="N626" i="17"/>
  <c r="I626" i="17"/>
  <c r="J626" i="17"/>
  <c r="I93" i="12"/>
  <c r="J93" i="12"/>
  <c r="N815" i="12"/>
  <c r="I815" i="12" s="1"/>
  <c r="J815" i="12" s="1"/>
  <c r="I368" i="12"/>
  <c r="J368" i="12" s="1"/>
  <c r="N549" i="12"/>
  <c r="I549" i="12"/>
  <c r="J549" i="12"/>
  <c r="J39" i="12"/>
  <c r="J709" i="12"/>
  <c r="N442" i="13"/>
  <c r="I442" i="13"/>
  <c r="J442" i="13"/>
  <c r="N41" i="13"/>
  <c r="I41" i="13" s="1"/>
  <c r="J41" i="13" s="1"/>
  <c r="N381" i="13"/>
  <c r="I381" i="13" s="1"/>
  <c r="J381" i="13" s="1"/>
  <c r="N355" i="13"/>
  <c r="I355" i="13"/>
  <c r="J355" i="13"/>
  <c r="N431" i="13"/>
  <c r="I431" i="13" s="1"/>
  <c r="J223" i="14"/>
  <c r="I612" i="16"/>
  <c r="J612" i="16" s="1"/>
  <c r="N480" i="18"/>
  <c r="I480" i="18" s="1"/>
  <c r="J480" i="18" s="1"/>
  <c r="D27" i="18"/>
  <c r="N698" i="18"/>
  <c r="N947" i="18"/>
  <c r="I947" i="18"/>
  <c r="J947" i="18" s="1"/>
  <c r="N302" i="18"/>
  <c r="I302" i="18"/>
  <c r="J302" i="18" s="1"/>
  <c r="N280" i="18"/>
  <c r="N750" i="12"/>
  <c r="I750" i="12"/>
  <c r="J750" i="12" s="1"/>
  <c r="N229" i="12"/>
  <c r="I229" i="12"/>
  <c r="J229" i="12" s="1"/>
  <c r="J613" i="12"/>
  <c r="J318" i="12"/>
  <c r="N653" i="12"/>
  <c r="I653" i="12"/>
  <c r="J653" i="12"/>
  <c r="N865" i="12"/>
  <c r="I865" i="12"/>
  <c r="J865" i="12"/>
  <c r="I124" i="13"/>
  <c r="J124" i="13" s="1"/>
  <c r="I833" i="13"/>
  <c r="J833" i="13"/>
  <c r="I93" i="13"/>
  <c r="J93" i="13" s="1"/>
  <c r="N498" i="13"/>
  <c r="I498" i="13" s="1"/>
  <c r="N465" i="13"/>
  <c r="I465" i="13"/>
  <c r="D52" i="18"/>
  <c r="N428" i="18"/>
  <c r="I428" i="18"/>
  <c r="J428" i="18" s="1"/>
  <c r="N631" i="18"/>
  <c r="I631" i="18" s="1"/>
  <c r="Q971" i="18"/>
  <c r="N519" i="18"/>
  <c r="I519" i="18" s="1"/>
  <c r="N65" i="18"/>
  <c r="I65" i="18"/>
  <c r="J65" i="18"/>
  <c r="N117" i="18"/>
  <c r="N376" i="18"/>
  <c r="I376" i="18"/>
  <c r="J376" i="18" s="1"/>
  <c r="I792" i="18"/>
  <c r="J792" i="18"/>
  <c r="N253" i="14"/>
  <c r="I253" i="14"/>
  <c r="J253" i="14" s="1"/>
  <c r="I419" i="15"/>
  <c r="J419" i="15"/>
  <c r="J507" i="18"/>
  <c r="N602" i="18"/>
  <c r="I602" i="18" s="1"/>
  <c r="J602" i="18" s="1"/>
  <c r="N833" i="18"/>
  <c r="I151" i="18"/>
  <c r="J151" i="18"/>
  <c r="N562" i="20"/>
  <c r="I562" i="20"/>
  <c r="J562" i="20"/>
  <c r="N767" i="14"/>
  <c r="N385" i="14"/>
  <c r="N733" i="14"/>
  <c r="I733" i="14" s="1"/>
  <c r="J733" i="14" s="1"/>
  <c r="J630" i="14"/>
  <c r="N433" i="9"/>
  <c r="N62" i="9"/>
  <c r="N642" i="9"/>
  <c r="I642" i="9"/>
  <c r="J642" i="9"/>
  <c r="N871" i="9"/>
  <c r="I871" i="9"/>
  <c r="J871" i="9"/>
  <c r="N476" i="13"/>
  <c r="I476" i="13" s="1"/>
  <c r="J476" i="13" s="1"/>
  <c r="N797" i="13"/>
  <c r="I797" i="13"/>
  <c r="J797" i="13"/>
  <c r="N361" i="13"/>
  <c r="I138" i="18"/>
  <c r="J138" i="18"/>
  <c r="N113" i="18"/>
  <c r="N172" i="18"/>
  <c r="N694" i="18"/>
  <c r="N986" i="18" s="1"/>
  <c r="J986" i="18" s="1"/>
  <c r="I694" i="18"/>
  <c r="J694" i="18" s="1"/>
  <c r="N851" i="14"/>
  <c r="I851" i="14" s="1"/>
  <c r="J851" i="14" s="1"/>
  <c r="N29" i="14"/>
  <c r="N548" i="9"/>
  <c r="N386" i="9"/>
  <c r="I386" i="9"/>
  <c r="J386" i="9"/>
  <c r="N111" i="9"/>
  <c r="I111" i="9"/>
  <c r="J111" i="9"/>
  <c r="J430" i="16"/>
  <c r="I246" i="17"/>
  <c r="J246" i="17" s="1"/>
  <c r="I22" i="18"/>
  <c r="J22" i="18" s="1"/>
  <c r="N1028" i="18"/>
  <c r="N382" i="18"/>
  <c r="I382" i="18"/>
  <c r="J382" i="18"/>
  <c r="N594" i="18"/>
  <c r="N736" i="18"/>
  <c r="I736" i="18"/>
  <c r="I509" i="18"/>
  <c r="J509" i="18"/>
  <c r="N61" i="18"/>
  <c r="N707" i="14"/>
  <c r="I707" i="14" s="1"/>
  <c r="J707" i="14" s="1"/>
  <c r="Q332" i="14"/>
  <c r="Q1027" i="14"/>
  <c r="N332" i="14"/>
  <c r="I332" i="14" s="1"/>
  <c r="J332" i="14" s="1"/>
  <c r="I933" i="14"/>
  <c r="J933" i="14"/>
  <c r="N769" i="14"/>
  <c r="I769" i="14"/>
  <c r="J769" i="14" s="1"/>
  <c r="N703" i="14"/>
  <c r="I703" i="14" s="1"/>
  <c r="J703" i="14" s="1"/>
  <c r="N175" i="14"/>
  <c r="I175" i="14"/>
  <c r="J175" i="14" s="1"/>
  <c r="J350" i="14"/>
  <c r="N259" i="12"/>
  <c r="I259" i="12"/>
  <c r="J259" i="12"/>
  <c r="N513" i="9"/>
  <c r="I513" i="9"/>
  <c r="J513" i="9"/>
  <c r="N129" i="9"/>
  <c r="N518" i="9"/>
  <c r="I518" i="9"/>
  <c r="J518" i="9"/>
  <c r="N475" i="9"/>
  <c r="H463" i="16"/>
  <c r="J463" i="16" s="1"/>
  <c r="H334" i="16"/>
  <c r="J334" i="16"/>
  <c r="H147" i="16"/>
  <c r="J147" i="16" s="1"/>
  <c r="H173" i="16"/>
  <c r="J173" i="16"/>
  <c r="H949" i="16"/>
  <c r="H416" i="16"/>
  <c r="J416" i="16" s="1"/>
  <c r="H69" i="16"/>
  <c r="H673" i="16"/>
  <c r="J673" i="16" s="1"/>
  <c r="H898" i="16"/>
  <c r="H474" i="16"/>
  <c r="H806" i="16"/>
  <c r="H804" i="16"/>
  <c r="J804" i="16" s="1"/>
  <c r="H361" i="16"/>
  <c r="N361" i="16" s="1"/>
  <c r="I361" i="16" s="1"/>
  <c r="J361" i="16" s="1"/>
  <c r="H896" i="16"/>
  <c r="J896" i="16" s="1"/>
  <c r="H731" i="16"/>
  <c r="H81" i="16"/>
  <c r="N81" i="16" s="1"/>
  <c r="N967" i="16" s="1"/>
  <c r="J967" i="16" s="1"/>
  <c r="H636" i="16"/>
  <c r="J636" i="16" s="1"/>
  <c r="H931" i="16"/>
  <c r="H810" i="16"/>
  <c r="J810" i="16" s="1"/>
  <c r="H104" i="16"/>
  <c r="N104" i="16" s="1"/>
  <c r="I104" i="16" s="1"/>
  <c r="H767" i="16"/>
  <c r="N767" i="16" s="1"/>
  <c r="I767" i="16" s="1"/>
  <c r="H543" i="16"/>
  <c r="H473" i="16"/>
  <c r="J473" i="16" s="1"/>
  <c r="H517" i="16"/>
  <c r="J517" i="16"/>
  <c r="H528" i="16"/>
  <c r="J528" i="16"/>
  <c r="H797" i="16"/>
  <c r="H527" i="16"/>
  <c r="J527" i="16" s="1"/>
  <c r="H458" i="16"/>
  <c r="H264" i="16"/>
  <c r="J264" i="16" s="1"/>
  <c r="H868" i="16"/>
  <c r="J868" i="16"/>
  <c r="H208" i="16"/>
  <c r="J208" i="16"/>
  <c r="H387" i="16"/>
  <c r="J387" i="16"/>
  <c r="H221" i="16"/>
  <c r="H93" i="16"/>
  <c r="H594" i="16"/>
  <c r="H33" i="16"/>
  <c r="N33" i="16" s="1"/>
  <c r="H296" i="16"/>
  <c r="H503" i="16"/>
  <c r="H561" i="16"/>
  <c r="H14" i="16"/>
  <c r="J14" i="16"/>
  <c r="H158" i="16"/>
  <c r="J158" i="16" s="1"/>
  <c r="H136" i="16"/>
  <c r="J136" i="16"/>
  <c r="H225" i="16"/>
  <c r="H524" i="16"/>
  <c r="J524" i="16"/>
  <c r="H27" i="16"/>
  <c r="J27" i="16" s="1"/>
  <c r="H549" i="16"/>
  <c r="H947" i="16"/>
  <c r="H490" i="16"/>
  <c r="H209" i="16"/>
  <c r="J209" i="16" s="1"/>
  <c r="H404" i="16"/>
  <c r="J404" i="16"/>
  <c r="H372" i="16"/>
  <c r="H793" i="16"/>
  <c r="H312" i="16"/>
  <c r="J312" i="16"/>
  <c r="H813" i="16"/>
  <c r="H45" i="16"/>
  <c r="J45" i="16" s="1"/>
  <c r="H396" i="16"/>
  <c r="J396" i="16"/>
  <c r="H106" i="16"/>
  <c r="H681" i="16"/>
  <c r="J681" i="16" s="1"/>
  <c r="H755" i="16"/>
  <c r="J755" i="16" s="1"/>
  <c r="H932" i="16"/>
  <c r="J932" i="16"/>
  <c r="H400" i="16"/>
  <c r="J400" i="16"/>
  <c r="H487" i="16"/>
  <c r="H781" i="16"/>
  <c r="J781" i="16" s="1"/>
  <c r="H148" i="16"/>
  <c r="H579" i="16"/>
  <c r="J579" i="16"/>
  <c r="H109" i="16"/>
  <c r="H727" i="16"/>
  <c r="J727" i="16" s="1"/>
  <c r="H504" i="16"/>
  <c r="N504" i="16" s="1"/>
  <c r="I504" i="16" s="1"/>
  <c r="J504" i="16" s="1"/>
  <c r="H725" i="16"/>
  <c r="H644" i="16"/>
  <c r="H78" i="16"/>
  <c r="J78" i="16" s="1"/>
  <c r="H488" i="16"/>
  <c r="H609" i="16"/>
  <c r="J609" i="16"/>
  <c r="H146" i="16"/>
  <c r="J146" i="16" s="1"/>
  <c r="H392" i="16"/>
  <c r="J392" i="16" s="1"/>
  <c r="H519" i="16"/>
  <c r="H86" i="16"/>
  <c r="J86" i="16" s="1"/>
  <c r="H560" i="16"/>
  <c r="H701" i="16"/>
  <c r="J701" i="16" s="1"/>
  <c r="H132" i="16"/>
  <c r="H912" i="16"/>
  <c r="J912" i="16"/>
  <c r="H306" i="16"/>
  <c r="N306" i="16" s="1"/>
  <c r="H559" i="16"/>
  <c r="H114" i="16"/>
  <c r="J114" i="16" s="1"/>
  <c r="H741" i="16"/>
  <c r="J741" i="16"/>
  <c r="H349" i="16"/>
  <c r="H546" i="16"/>
  <c r="N546" i="16" s="1"/>
  <c r="I546" i="16" s="1"/>
  <c r="H133" i="16"/>
  <c r="J133" i="16"/>
  <c r="H748" i="16"/>
  <c r="H822" i="16"/>
  <c r="N822" i="16" s="1"/>
  <c r="I822" i="16" s="1"/>
  <c r="H343" i="16"/>
  <c r="J343" i="16"/>
  <c r="H71" i="16"/>
  <c r="J71" i="16" s="1"/>
  <c r="H75" i="16"/>
  <c r="H357" i="16"/>
  <c r="J357" i="16" s="1"/>
  <c r="H378" i="16"/>
  <c r="J378" i="16" s="1"/>
  <c r="H775" i="16"/>
  <c r="H401" i="16"/>
  <c r="H319" i="16"/>
  <c r="N319" i="16" s="1"/>
  <c r="I319" i="16" s="1"/>
  <c r="H745" i="16"/>
  <c r="H12" i="16"/>
  <c r="J12" i="16" s="1"/>
  <c r="H496" i="16"/>
  <c r="H182" i="16"/>
  <c r="H801" i="16"/>
  <c r="J801" i="16"/>
  <c r="H92" i="16"/>
  <c r="N92" i="16" s="1"/>
  <c r="H786" i="16"/>
  <c r="J786" i="16" s="1"/>
  <c r="H928" i="16"/>
  <c r="J928" i="16" s="1"/>
  <c r="H587" i="16"/>
  <c r="H58" i="16"/>
  <c r="J58" i="16" s="1"/>
  <c r="H129" i="16"/>
  <c r="H506" i="16"/>
  <c r="J506" i="16" s="1"/>
  <c r="H859" i="16"/>
  <c r="N859" i="16" s="1"/>
  <c r="I859" i="16" s="1"/>
  <c r="H157" i="16"/>
  <c r="N157" i="16" s="1"/>
  <c r="I157" i="16" s="1"/>
  <c r="H825" i="16"/>
  <c r="J825" i="16"/>
  <c r="H68" i="16"/>
  <c r="H446" i="16"/>
  <c r="H277" i="16"/>
  <c r="J277" i="16" s="1"/>
  <c r="H370" i="16"/>
  <c r="H573" i="16"/>
  <c r="J573" i="16" s="1"/>
  <c r="H113" i="16"/>
  <c r="H861" i="16"/>
  <c r="H252" i="16"/>
  <c r="J252" i="16" s="1"/>
  <c r="H329" i="16"/>
  <c r="J329" i="16"/>
  <c r="H135" i="16"/>
  <c r="J135" i="16" s="1"/>
  <c r="H773" i="16"/>
  <c r="J773" i="16" s="1"/>
  <c r="H582" i="16"/>
  <c r="J582" i="16" s="1"/>
  <c r="H605" i="16"/>
  <c r="J605" i="16"/>
  <c r="H484" i="16"/>
  <c r="H79" i="16"/>
  <c r="J79" i="16" s="1"/>
  <c r="H756" i="16"/>
  <c r="H514" i="16"/>
  <c r="Q514" i="16" s="1"/>
  <c r="Q1032" i="16" s="1"/>
  <c r="H28" i="16"/>
  <c r="J28" i="16" s="1"/>
  <c r="H422" i="16"/>
  <c r="J422" i="16" s="1"/>
  <c r="H784" i="16"/>
  <c r="N784" i="16" s="1"/>
  <c r="I784" i="16" s="1"/>
  <c r="J784" i="16" s="1"/>
  <c r="H62" i="16"/>
  <c r="H795" i="16"/>
  <c r="J795" i="16"/>
  <c r="H659" i="16"/>
  <c r="J659" i="16" s="1"/>
  <c r="H466" i="16"/>
  <c r="N466" i="16" s="1"/>
  <c r="I466" i="16" s="1"/>
  <c r="J466" i="16" s="1"/>
  <c r="H35" i="16"/>
  <c r="J35" i="16" s="1"/>
  <c r="H525" i="16"/>
  <c r="J525" i="16" s="1"/>
  <c r="H41" i="16"/>
  <c r="H742" i="16"/>
  <c r="J742" i="16"/>
  <c r="H83" i="16"/>
  <c r="H884" i="16"/>
  <c r="N884" i="16" s="1"/>
  <c r="I884" i="16" s="1"/>
  <c r="H614" i="16"/>
  <c r="J614" i="16"/>
  <c r="H309" i="16"/>
  <c r="H714" i="16"/>
  <c r="H910" i="16"/>
  <c r="N910" i="16" s="1"/>
  <c r="I910" i="16" s="1"/>
  <c r="H335" i="16"/>
  <c r="J335" i="16" s="1"/>
  <c r="H576" i="16"/>
  <c r="H719" i="16"/>
  <c r="H692" i="16"/>
  <c r="J692" i="16" s="1"/>
  <c r="H384" i="16"/>
  <c r="J384" i="16"/>
  <c r="H228" i="16"/>
  <c r="J228" i="16" s="1"/>
  <c r="H866" i="16"/>
  <c r="J866" i="16" s="1"/>
  <c r="H796" i="16"/>
  <c r="J796" i="16"/>
  <c r="H322" i="16"/>
  <c r="J322" i="16" s="1"/>
  <c r="H39" i="16"/>
  <c r="H211" i="16"/>
  <c r="H757" i="16"/>
  <c r="J757" i="16"/>
  <c r="H842" i="16"/>
  <c r="H19" i="16"/>
  <c r="J19" i="16"/>
  <c r="H40" i="16"/>
  <c r="H337" i="16"/>
  <c r="H90" i="16"/>
  <c r="J90" i="16" s="1"/>
  <c r="H823" i="16"/>
  <c r="H662" i="16"/>
  <c r="H679" i="16"/>
  <c r="H218" i="16"/>
  <c r="J218" i="16" s="1"/>
  <c r="H799" i="16"/>
  <c r="J799" i="16" s="1"/>
  <c r="H604" i="16"/>
  <c r="H674" i="16"/>
  <c r="J674" i="16"/>
  <c r="H533" i="16"/>
  <c r="J533" i="16" s="1"/>
  <c r="H226" i="16"/>
  <c r="J226" i="16"/>
  <c r="H879" i="16"/>
  <c r="J879" i="16"/>
  <c r="H393" i="16"/>
  <c r="N393" i="16" s="1"/>
  <c r="I393" i="16" s="1"/>
  <c r="H677" i="16"/>
  <c r="H365" i="16"/>
  <c r="J365" i="16" s="1"/>
  <c r="H342" i="16"/>
  <c r="H494" i="16"/>
  <c r="H906" i="16"/>
  <c r="H708" i="16"/>
  <c r="J708" i="16" s="1"/>
  <c r="H737" i="16"/>
  <c r="J737" i="16"/>
  <c r="H232" i="16"/>
  <c r="H734" i="16"/>
  <c r="J734" i="16"/>
  <c r="H621" i="16"/>
  <c r="N621" i="16" s="1"/>
  <c r="H622" i="16"/>
  <c r="J622" i="16" s="1"/>
  <c r="H814" i="16"/>
  <c r="J814" i="16"/>
  <c r="H722" i="16"/>
  <c r="N722" i="16" s="1"/>
  <c r="I722" i="16" s="1"/>
  <c r="H454" i="16"/>
  <c r="J454" i="16" s="1"/>
  <c r="H680" i="16"/>
  <c r="H873" i="16"/>
  <c r="J873" i="16"/>
  <c r="H930" i="16"/>
  <c r="N930" i="16" s="1"/>
  <c r="I930" i="16" s="1"/>
  <c r="H654" i="16"/>
  <c r="H770" i="16"/>
  <c r="H261" i="16"/>
  <c r="J261" i="16" s="1"/>
  <c r="H254" i="16"/>
  <c r="J254" i="16"/>
  <c r="H249" i="16"/>
  <c r="H736" i="16"/>
  <c r="H753" i="16"/>
  <c r="H386" i="16"/>
  <c r="H456" i="16"/>
  <c r="J456" i="16" s="1"/>
  <c r="H914" i="16"/>
  <c r="N914" i="16" s="1"/>
  <c r="I914" i="16" s="1"/>
  <c r="H54" i="16"/>
  <c r="J54" i="16" s="1"/>
  <c r="H281" i="16"/>
  <c r="J281" i="16"/>
  <c r="H554" i="16"/>
  <c r="N554" i="16" s="1"/>
  <c r="H903" i="16"/>
  <c r="H751" i="16"/>
  <c r="H369" i="16"/>
  <c r="H29" i="16"/>
  <c r="H262" i="16"/>
  <c r="N262" i="16" s="1"/>
  <c r="I262" i="16" s="1"/>
  <c r="H210" i="16"/>
  <c r="H845" i="16"/>
  <c r="J845" i="16" s="1"/>
  <c r="H126" i="16"/>
  <c r="H11" i="16"/>
  <c r="J11" i="16" s="1"/>
  <c r="H196" i="16"/>
  <c r="H111" i="16"/>
  <c r="H391" i="16"/>
  <c r="J391" i="16" s="1"/>
  <c r="H257" i="16"/>
  <c r="J257" i="16" s="1"/>
  <c r="H192" i="16"/>
  <c r="J192" i="16" s="1"/>
  <c r="H772" i="16"/>
  <c r="H308" i="16"/>
  <c r="J308" i="16" s="1"/>
  <c r="H828" i="16"/>
  <c r="J828" i="16" s="1"/>
  <c r="H716" i="16"/>
  <c r="J716" i="16" s="1"/>
  <c r="H815" i="16"/>
  <c r="H191" i="16"/>
  <c r="N191" i="16" s="1"/>
  <c r="H91" i="16"/>
  <c r="Q91" i="16" s="1"/>
  <c r="Q1041" i="16" s="1"/>
  <c r="H726" i="16"/>
  <c r="J726" i="16" s="1"/>
  <c r="H227" i="16"/>
  <c r="H149" i="16"/>
  <c r="J149" i="16" s="1"/>
  <c r="H203" i="16"/>
  <c r="H668" i="16"/>
  <c r="J668" i="16"/>
  <c r="H103" i="16"/>
  <c r="J103" i="16"/>
  <c r="H902" i="16"/>
  <c r="J902" i="16" s="1"/>
  <c r="H882" i="16"/>
  <c r="H656" i="16"/>
  <c r="N656" i="16" s="1"/>
  <c r="H643" i="16"/>
  <c r="J643" i="16" s="1"/>
  <c r="H360" i="16"/>
  <c r="H629" i="16"/>
  <c r="J629" i="16" s="1"/>
  <c r="H265" i="16"/>
  <c r="H415" i="16"/>
  <c r="J415" i="16"/>
  <c r="H715" i="16"/>
  <c r="J715" i="16"/>
  <c r="H513" i="16"/>
  <c r="H152" i="16"/>
  <c r="J152" i="16" s="1"/>
  <c r="H768" i="16"/>
  <c r="N768" i="16" s="1"/>
  <c r="H435" i="16"/>
  <c r="J435" i="16" s="1"/>
  <c r="H207" i="16"/>
  <c r="J207" i="16"/>
  <c r="H24" i="16"/>
  <c r="J24" i="16" s="1"/>
  <c r="H128" i="16"/>
  <c r="J128" i="16" s="1"/>
  <c r="H857" i="16"/>
  <c r="J857" i="16"/>
  <c r="H185" i="16"/>
  <c r="H661" i="16"/>
  <c r="H305" i="16"/>
  <c r="J305" i="16" s="1"/>
  <c r="H388" i="16"/>
  <c r="J388" i="16" s="1"/>
  <c r="H165" i="16"/>
  <c r="N165" i="16" s="1"/>
  <c r="H941" i="16"/>
  <c r="J941" i="16" s="1"/>
  <c r="H325" i="16"/>
  <c r="N325" i="16" s="1"/>
  <c r="H499" i="16"/>
  <c r="H240" i="16"/>
  <c r="H637" i="16"/>
  <c r="J637" i="16" s="1"/>
  <c r="H802" i="16"/>
  <c r="J802" i="16"/>
  <c r="H181" i="16"/>
  <c r="J181" i="16" s="1"/>
  <c r="H288" i="16"/>
  <c r="H202" i="16"/>
  <c r="H358" i="16"/>
  <c r="J358" i="16" s="1"/>
  <c r="H239" i="16"/>
  <c r="H940" i="16"/>
  <c r="H649" i="16"/>
  <c r="J649" i="16" s="1"/>
  <c r="H834" i="16"/>
  <c r="J834" i="16"/>
  <c r="H476" i="16"/>
  <c r="H567" i="16"/>
  <c r="J567" i="16"/>
  <c r="H274" i="16"/>
  <c r="N274" i="16" s="1"/>
  <c r="I274" i="16" s="1"/>
  <c r="H881" i="16"/>
  <c r="N881" i="16" s="1"/>
  <c r="I881" i="16" s="1"/>
  <c r="H223" i="16"/>
  <c r="N223" i="16" s="1"/>
  <c r="H151" i="16"/>
  <c r="H355" i="16"/>
  <c r="H758" i="16"/>
  <c r="N758" i="16" s="1"/>
  <c r="I758" i="16" s="1"/>
  <c r="H464" i="16"/>
  <c r="J464" i="16" s="1"/>
  <c r="H31" i="16"/>
  <c r="J31" i="16"/>
  <c r="H212" i="16"/>
  <c r="J212" i="16" s="1"/>
  <c r="H410" i="16"/>
  <c r="J410" i="16"/>
  <c r="H937" i="16"/>
  <c r="J937" i="16" s="1"/>
  <c r="H671" i="16"/>
  <c r="J671" i="16" s="1"/>
  <c r="H253" i="16"/>
  <c r="H216" i="16"/>
  <c r="J216" i="16"/>
  <c r="H682" i="16"/>
  <c r="H558" i="16"/>
  <c r="J558" i="16" s="1"/>
  <c r="H26" i="16"/>
  <c r="H177" i="16"/>
  <c r="N177" i="16" s="1"/>
  <c r="I177" i="16" s="1"/>
  <c r="H156" i="16"/>
  <c r="H564" i="16"/>
  <c r="N564" i="16" s="1"/>
  <c r="I564" i="16" s="1"/>
  <c r="H376" i="16"/>
  <c r="H445" i="16"/>
  <c r="H706" i="16"/>
  <c r="J706" i="16"/>
  <c r="H833" i="16"/>
  <c r="H915" i="16"/>
  <c r="J915" i="16"/>
  <c r="H294" i="16"/>
  <c r="J294" i="16" s="1"/>
  <c r="H166" i="16"/>
  <c r="N166" i="16" s="1"/>
  <c r="H933" i="16"/>
  <c r="H728" i="16"/>
  <c r="H535" i="16"/>
  <c r="H421" i="16"/>
  <c r="J421" i="16"/>
  <c r="H890" i="16"/>
  <c r="J890" i="16"/>
  <c r="H153" i="16"/>
  <c r="H695" i="16"/>
  <c r="N695" i="16" s="1"/>
  <c r="H684" i="16"/>
  <c r="H122" i="16"/>
  <c r="H436" i="16"/>
  <c r="J436" i="16"/>
  <c r="H588" i="16"/>
  <c r="N588" i="16" s="1"/>
  <c r="H402" i="16"/>
  <c r="J402" i="16"/>
  <c r="H412" i="16"/>
  <c r="J412" i="16"/>
  <c r="H301" i="16"/>
  <c r="H883" i="16"/>
  <c r="J883" i="16"/>
  <c r="H13" i="16"/>
  <c r="J13" i="16" s="1"/>
  <c r="H314" i="16"/>
  <c r="H270" i="16"/>
  <c r="J270" i="16" s="1"/>
  <c r="H134" i="16"/>
  <c r="J134" i="16" s="1"/>
  <c r="H433" i="16"/>
  <c r="H347" i="16"/>
  <c r="J347" i="16" s="1"/>
  <c r="H774" i="16"/>
  <c r="N774" i="16" s="1"/>
  <c r="I774" i="16" s="1"/>
  <c r="H660" i="16"/>
  <c r="H59" i="16"/>
  <c r="H271" i="16"/>
  <c r="J271" i="16"/>
  <c r="H323" i="16"/>
  <c r="H333" i="16"/>
  <c r="J333" i="16" s="1"/>
  <c r="H648" i="16"/>
  <c r="J648" i="16"/>
  <c r="H599" i="16"/>
  <c r="J599" i="16" s="1"/>
  <c r="H572" i="16"/>
  <c r="H154" i="16"/>
  <c r="H854" i="16"/>
  <c r="J854" i="16"/>
  <c r="H371" i="16"/>
  <c r="N371" i="16" s="1"/>
  <c r="H289" i="16"/>
  <c r="J289" i="16" s="1"/>
  <c r="H578" i="16"/>
  <c r="H723" i="16"/>
  <c r="J723" i="16"/>
  <c r="H105" i="16"/>
  <c r="H485" i="16"/>
  <c r="N485" i="16" s="1"/>
  <c r="H298" i="16"/>
  <c r="N298" i="16" s="1"/>
  <c r="H927" i="16"/>
  <c r="J927" i="16"/>
  <c r="H82" i="16"/>
  <c r="J82" i="16" s="1"/>
  <c r="H640" i="16"/>
  <c r="J640" i="16" s="1"/>
  <c r="H553" i="16"/>
  <c r="J553" i="16"/>
  <c r="H320" i="16"/>
  <c r="N320" i="16" s="1"/>
  <c r="H895" i="16"/>
  <c r="N895" i="16" s="1"/>
  <c r="I895" i="16" s="1"/>
  <c r="H862" i="16"/>
  <c r="H919" i="16"/>
  <c r="J919" i="16"/>
  <c r="H438" i="16"/>
  <c r="H161" i="16"/>
  <c r="J161" i="16" s="1"/>
  <c r="H886" i="16"/>
  <c r="H951" i="16"/>
  <c r="H66" i="16"/>
  <c r="H763" i="16"/>
  <c r="J763" i="16"/>
  <c r="H872" i="16"/>
  <c r="H7" i="16"/>
  <c r="H750" i="16"/>
  <c r="H95" i="16"/>
  <c r="J95" i="16"/>
  <c r="H619" i="16"/>
  <c r="J619" i="16"/>
  <c r="H669" i="16"/>
  <c r="J669" i="16"/>
  <c r="H159" i="16"/>
  <c r="J159" i="16" s="1"/>
  <c r="H744" i="16"/>
  <c r="N744" i="16" s="1"/>
  <c r="I744" i="16" s="1"/>
  <c r="H52" i="16"/>
  <c r="J52" i="16" s="1"/>
  <c r="H735" i="16"/>
  <c r="J735" i="16"/>
  <c r="H626" i="16"/>
  <c r="N626" i="16" s="1"/>
  <c r="I626" i="16" s="1"/>
  <c r="H116" i="16"/>
  <c r="H374" i="16"/>
  <c r="H777" i="16"/>
  <c r="J777" i="16"/>
  <c r="H246" i="16"/>
  <c r="H571" i="16"/>
  <c r="H9" i="16"/>
  <c r="J9" i="16" s="1"/>
  <c r="N951" i="13"/>
  <c r="I951" i="13" s="1"/>
  <c r="J951" i="13" s="1"/>
  <c r="N647" i="13"/>
  <c r="I647" i="13" s="1"/>
  <c r="J647" i="13" s="1"/>
  <c r="J891" i="13"/>
  <c r="J860" i="13"/>
  <c r="J729" i="14"/>
  <c r="N276" i="14"/>
  <c r="N330" i="14"/>
  <c r="I330" i="14" s="1"/>
  <c r="J330" i="14" s="1"/>
  <c r="N930" i="14"/>
  <c r="I930" i="14"/>
  <c r="J930" i="14" s="1"/>
  <c r="Q1045" i="14"/>
  <c r="J689" i="16"/>
  <c r="I223" i="18"/>
  <c r="J223" i="18" s="1"/>
  <c r="J821" i="18"/>
  <c r="I69" i="18"/>
  <c r="J69" i="18" s="1"/>
  <c r="N695" i="18"/>
  <c r="I695" i="18" s="1"/>
  <c r="J695" i="18" s="1"/>
  <c r="N884" i="18"/>
  <c r="I884" i="18"/>
  <c r="J884" i="18" s="1"/>
  <c r="J732" i="18"/>
  <c r="N732" i="18"/>
  <c r="I732" i="18" s="1"/>
  <c r="N745" i="20"/>
  <c r="I745" i="20"/>
  <c r="J745" i="20"/>
  <c r="J530" i="13"/>
  <c r="N91" i="13"/>
  <c r="I91" i="13" s="1"/>
  <c r="N945" i="16"/>
  <c r="I945" i="16" s="1"/>
  <c r="N397" i="16"/>
  <c r="I397" i="16" s="1"/>
  <c r="J397" i="16"/>
  <c r="I42" i="18"/>
  <c r="J42" i="18" s="1"/>
  <c r="N817" i="18"/>
  <c r="Q817" i="18"/>
  <c r="I817" i="18" s="1"/>
  <c r="J817" i="18" s="1"/>
  <c r="J662" i="18"/>
  <c r="I40" i="18"/>
  <c r="J40" i="18"/>
  <c r="N861" i="18"/>
  <c r="I861" i="18" s="1"/>
  <c r="J861" i="18" s="1"/>
  <c r="N712" i="18"/>
  <c r="I712" i="18"/>
  <c r="J712" i="18"/>
  <c r="N182" i="18"/>
  <c r="N89" i="14"/>
  <c r="N574" i="17"/>
  <c r="N101" i="12"/>
  <c r="I101" i="12"/>
  <c r="J101" i="12"/>
  <c r="N451" i="12"/>
  <c r="I451" i="12"/>
  <c r="J451" i="12"/>
  <c r="N22" i="13"/>
  <c r="Q66" i="13"/>
  <c r="Q1030" i="13" s="1"/>
  <c r="J157" i="13"/>
  <c r="I111" i="14"/>
  <c r="N963" i="14"/>
  <c r="N172" i="16"/>
  <c r="I165" i="18"/>
  <c r="J165" i="18" s="1"/>
  <c r="N327" i="18"/>
  <c r="I327" i="18"/>
  <c r="J327" i="18"/>
  <c r="N323" i="18"/>
  <c r="I323" i="18" s="1"/>
  <c r="J323" i="18" s="1"/>
  <c r="I153" i="17"/>
  <c r="J153" i="17" s="1"/>
  <c r="N758" i="20"/>
  <c r="I758" i="20"/>
  <c r="J758" i="20"/>
  <c r="N104" i="14"/>
  <c r="I104" i="14" s="1"/>
  <c r="J104" i="14" s="1"/>
  <c r="N438" i="13"/>
  <c r="I438" i="13"/>
  <c r="J438" i="13"/>
  <c r="N483" i="13"/>
  <c r="I483" i="13"/>
  <c r="J483" i="13" s="1"/>
  <c r="N221" i="13"/>
  <c r="I221" i="13"/>
  <c r="J221" i="13" s="1"/>
  <c r="N770" i="14"/>
  <c r="I770" i="14"/>
  <c r="J770" i="14"/>
  <c r="N318" i="14"/>
  <c r="I318" i="14"/>
  <c r="J318" i="14"/>
  <c r="N694" i="16"/>
  <c r="I694" i="16" s="1"/>
  <c r="N729" i="16"/>
  <c r="I729" i="16" s="1"/>
  <c r="I494" i="18"/>
  <c r="N783" i="18"/>
  <c r="N446" i="18"/>
  <c r="I446" i="18" s="1"/>
  <c r="J446" i="18" s="1"/>
  <c r="N510" i="18"/>
  <c r="Q510" i="18"/>
  <c r="Q1006" i="18" s="1"/>
  <c r="N337" i="18"/>
  <c r="I337" i="18"/>
  <c r="J337" i="18"/>
  <c r="J302" i="17"/>
  <c r="I151" i="9"/>
  <c r="J151" i="9"/>
  <c r="I29" i="9"/>
  <c r="J29" i="9"/>
  <c r="I201" i="14"/>
  <c r="J201" i="14" s="1"/>
  <c r="N664" i="17"/>
  <c r="I664" i="17" s="1"/>
  <c r="N531" i="13"/>
  <c r="J83" i="13"/>
  <c r="N166" i="13"/>
  <c r="N664" i="13"/>
  <c r="N29" i="13"/>
  <c r="N766" i="16"/>
  <c r="I766" i="16" s="1"/>
  <c r="N309" i="18"/>
  <c r="N564" i="18"/>
  <c r="N310" i="18"/>
  <c r="N731" i="18"/>
  <c r="I731" i="18" s="1"/>
  <c r="J731" i="18" s="1"/>
  <c r="N166" i="18"/>
  <c r="N670" i="15"/>
  <c r="N109" i="20"/>
  <c r="N771" i="20"/>
  <c r="N229" i="17"/>
  <c r="I229" i="17" s="1"/>
  <c r="J229" i="17" s="1"/>
  <c r="J812" i="17"/>
  <c r="N767" i="17"/>
  <c r="N671" i="17"/>
  <c r="I671" i="17"/>
  <c r="J671" i="17"/>
  <c r="I203" i="18"/>
  <c r="J203" i="18"/>
  <c r="N385" i="18"/>
  <c r="N895" i="18"/>
  <c r="N680" i="18"/>
  <c r="I680" i="18" s="1"/>
  <c r="J680" i="18" s="1"/>
  <c r="N689" i="18"/>
  <c r="I689" i="18"/>
  <c r="J689" i="18"/>
  <c r="N745" i="18"/>
  <c r="I745" i="18" s="1"/>
  <c r="J745" i="18" s="1"/>
  <c r="N124" i="18"/>
  <c r="I124" i="18" s="1"/>
  <c r="J124" i="18" s="1"/>
  <c r="J841" i="18"/>
  <c r="N807" i="18"/>
  <c r="I807" i="18"/>
  <c r="J807" i="18" s="1"/>
  <c r="I660" i="18"/>
  <c r="J660" i="18" s="1"/>
  <c r="N748" i="18"/>
  <c r="I748" i="18" s="1"/>
  <c r="J748" i="18" s="1"/>
  <c r="I368" i="18"/>
  <c r="J368" i="18"/>
  <c r="Q787" i="14"/>
  <c r="Q1028" i="14"/>
  <c r="T787" i="14"/>
  <c r="T1036" i="14"/>
  <c r="N221" i="15"/>
  <c r="I221" i="15" s="1"/>
  <c r="N732" i="15"/>
  <c r="N482" i="15"/>
  <c r="I482" i="15"/>
  <c r="J482" i="15" s="1"/>
  <c r="N507" i="13"/>
  <c r="I507" i="13" s="1"/>
  <c r="J507" i="13" s="1"/>
  <c r="N293" i="14"/>
  <c r="I293" i="14" s="1"/>
  <c r="J293" i="14" s="1"/>
  <c r="J476" i="12"/>
  <c r="N75" i="13"/>
  <c r="J477" i="13"/>
  <c r="I164" i="17"/>
  <c r="J164" i="17" s="1"/>
  <c r="I942" i="17"/>
  <c r="J942" i="17" s="1"/>
  <c r="Q1019" i="18"/>
  <c r="J236" i="18"/>
  <c r="N779" i="18"/>
  <c r="I749" i="18"/>
  <c r="N151" i="13"/>
  <c r="I151" i="13" s="1"/>
  <c r="J151" i="13" s="1"/>
  <c r="N26" i="18"/>
  <c r="I26" i="18"/>
  <c r="J26" i="18" s="1"/>
  <c r="N949" i="18"/>
  <c r="I949" i="18" s="1"/>
  <c r="J949" i="18" s="1"/>
  <c r="N836" i="18"/>
  <c r="I836" i="18" s="1"/>
  <c r="J836" i="18" s="1"/>
  <c r="N438" i="18"/>
  <c r="I438" i="18" s="1"/>
  <c r="J438" i="18"/>
  <c r="N111" i="18"/>
  <c r="I111" i="18"/>
  <c r="J111" i="18" s="1"/>
  <c r="N561" i="18"/>
  <c r="I561" i="18" s="1"/>
  <c r="J561" i="18" s="1"/>
  <c r="Q1019" i="20"/>
  <c r="N91" i="20"/>
  <c r="I91" i="20"/>
  <c r="J91" i="20"/>
  <c r="N155" i="20"/>
  <c r="I155" i="20"/>
  <c r="J155" i="20"/>
  <c r="N204" i="20"/>
  <c r="I204" i="20"/>
  <c r="J204" i="20"/>
  <c r="N910" i="14"/>
  <c r="I910" i="14"/>
  <c r="J910" i="14" s="1"/>
  <c r="N342" i="14"/>
  <c r="N686" i="17"/>
  <c r="I686" i="17"/>
  <c r="J686" i="17"/>
  <c r="N535" i="18"/>
  <c r="I535" i="18"/>
  <c r="J535" i="18"/>
  <c r="Q66" i="18"/>
  <c r="Q1030" i="18"/>
  <c r="N66" i="18"/>
  <c r="N325" i="18"/>
  <c r="I325" i="18" s="1"/>
  <c r="J325" i="18" s="1"/>
  <c r="N73" i="18"/>
  <c r="I73" i="18" s="1"/>
  <c r="N401" i="18"/>
  <c r="I399" i="9"/>
  <c r="J399" i="9"/>
  <c r="N707" i="20"/>
  <c r="I205" i="9"/>
  <c r="N275" i="18"/>
  <c r="I275" i="18"/>
  <c r="N92" i="18"/>
  <c r="N544" i="18"/>
  <c r="I544" i="18" s="1"/>
  <c r="J544" i="18" s="1"/>
  <c r="N221" i="18"/>
  <c r="I221" i="18" s="1"/>
  <c r="J221" i="18" s="1"/>
  <c r="N383" i="18"/>
  <c r="I383" i="18"/>
  <c r="J383" i="18" s="1"/>
  <c r="I23" i="20"/>
  <c r="J23" i="20"/>
  <c r="N300" i="20"/>
  <c r="I43" i="17"/>
  <c r="J43" i="17"/>
  <c r="N385" i="13"/>
  <c r="I385" i="13" s="1"/>
  <c r="J385" i="13" s="1"/>
  <c r="I519" i="14"/>
  <c r="J519" i="14"/>
  <c r="J823" i="12"/>
  <c r="J111" i="14"/>
  <c r="I150" i="18"/>
  <c r="J150" i="18"/>
  <c r="N1035" i="18"/>
  <c r="N381" i="18"/>
  <c r="I381" i="18"/>
  <c r="J381" i="18" s="1"/>
  <c r="I910" i="18"/>
  <c r="J910" i="18"/>
  <c r="N486" i="18"/>
  <c r="N996" i="18" s="1"/>
  <c r="J996" i="18" s="1"/>
  <c r="I486" i="18"/>
  <c r="J486" i="18" s="1"/>
  <c r="N580" i="18"/>
  <c r="I580" i="18"/>
  <c r="J580" i="18"/>
  <c r="N552" i="20"/>
  <c r="I552" i="20"/>
  <c r="J552" i="20"/>
  <c r="I323" i="17"/>
  <c r="J323" i="17" s="1"/>
  <c r="J610" i="13"/>
  <c r="I375" i="18"/>
  <c r="J375" i="18" s="1"/>
  <c r="N457" i="18"/>
  <c r="N39" i="18"/>
  <c r="I39" i="18" s="1"/>
  <c r="J39" i="18" s="1"/>
  <c r="N319" i="18"/>
  <c r="N330" i="18"/>
  <c r="I330" i="18"/>
  <c r="J330" i="18"/>
  <c r="N63" i="18"/>
  <c r="N945" i="18"/>
  <c r="I945" i="18"/>
  <c r="J945" i="18"/>
  <c r="N678" i="15"/>
  <c r="I678" i="15" s="1"/>
  <c r="J678" i="15" s="1"/>
  <c r="N621" i="20"/>
  <c r="I621" i="20"/>
  <c r="J621" i="20"/>
  <c r="N931" i="17"/>
  <c r="I931" i="17"/>
  <c r="J931" i="17" s="1"/>
  <c r="J678" i="17"/>
  <c r="J921" i="18"/>
  <c r="J846" i="18"/>
  <c r="N548" i="18"/>
  <c r="I548" i="18"/>
  <c r="J548" i="18"/>
  <c r="J467" i="18"/>
  <c r="N126" i="18"/>
  <c r="N341" i="18"/>
  <c r="I341" i="18"/>
  <c r="J341" i="18"/>
  <c r="N311" i="18"/>
  <c r="N515" i="18"/>
  <c r="I515" i="18" s="1"/>
  <c r="J515" i="18" s="1"/>
  <c r="N710" i="18"/>
  <c r="Q971" i="20"/>
  <c r="I730" i="20"/>
  <c r="J730" i="20"/>
  <c r="I117" i="20"/>
  <c r="N42" i="20"/>
  <c r="I42" i="20"/>
  <c r="J42" i="20"/>
  <c r="N126" i="20"/>
  <c r="N750" i="20"/>
  <c r="I750" i="20"/>
  <c r="J750" i="20"/>
  <c r="N47" i="17"/>
  <c r="N719" i="14"/>
  <c r="I719" i="14"/>
  <c r="J719" i="14"/>
  <c r="N664" i="14"/>
  <c r="I664" i="14"/>
  <c r="I300" i="18"/>
  <c r="J300" i="18"/>
  <c r="J301" i="18"/>
  <c r="Q332" i="18"/>
  <c r="Q1027" i="18"/>
  <c r="N332" i="18"/>
  <c r="I332" i="18"/>
  <c r="J332" i="18"/>
  <c r="N201" i="18"/>
  <c r="N722" i="18"/>
  <c r="I722" i="18" s="1"/>
  <c r="J722" i="18" s="1"/>
  <c r="N306" i="18"/>
  <c r="I306" i="18"/>
  <c r="J306" i="18" s="1"/>
  <c r="I476" i="20"/>
  <c r="J476" i="20"/>
  <c r="N772" i="20"/>
  <c r="I772" i="20"/>
  <c r="J772" i="20"/>
  <c r="N574" i="12"/>
  <c r="I574" i="12"/>
  <c r="J574" i="12" s="1"/>
  <c r="N238" i="18"/>
  <c r="I238" i="18" s="1"/>
  <c r="J238" i="18" s="1"/>
  <c r="N102" i="18"/>
  <c r="I102" i="18" s="1"/>
  <c r="J102" i="18" s="1"/>
  <c r="N380" i="18"/>
  <c r="I380" i="18" s="1"/>
  <c r="N185" i="18"/>
  <c r="I185" i="18"/>
  <c r="J185" i="18"/>
  <c r="N51" i="18"/>
  <c r="J903" i="18"/>
  <c r="Q787" i="18"/>
  <c r="Q1028" i="18"/>
  <c r="T787" i="18"/>
  <c r="T1036" i="18" s="1"/>
  <c r="N132" i="18"/>
  <c r="Q132" i="18"/>
  <c r="I132" i="18"/>
  <c r="J132" i="18"/>
  <c r="Q1049" i="18"/>
  <c r="Q965" i="19"/>
  <c r="I288" i="20"/>
  <c r="J288" i="20"/>
  <c r="N841" i="20"/>
  <c r="I841" i="20"/>
  <c r="J841" i="20"/>
  <c r="N444" i="17"/>
  <c r="I444" i="17"/>
  <c r="J444" i="17" s="1"/>
  <c r="N877" i="17"/>
  <c r="I877" i="17" s="1"/>
  <c r="J877" i="17" s="1"/>
  <c r="N815" i="17"/>
  <c r="I815" i="17"/>
  <c r="J815" i="17" s="1"/>
  <c r="N546" i="17"/>
  <c r="N564" i="14"/>
  <c r="N130" i="14"/>
  <c r="N953" i="14" s="1"/>
  <c r="J433" i="14"/>
  <c r="N355" i="18"/>
  <c r="I355" i="18" s="1"/>
  <c r="J355" i="18"/>
  <c r="N738" i="18"/>
  <c r="I738" i="18" s="1"/>
  <c r="J738" i="18" s="1"/>
  <c r="N154" i="18"/>
  <c r="N485" i="18"/>
  <c r="I485" i="18"/>
  <c r="J485" i="18" s="1"/>
  <c r="N690" i="18"/>
  <c r="I690" i="18"/>
  <c r="J690" i="18"/>
  <c r="J664" i="18"/>
  <c r="N475" i="18"/>
  <c r="I475" i="18"/>
  <c r="J475" i="18"/>
  <c r="N588" i="18"/>
  <c r="I588" i="18" s="1"/>
  <c r="J588" i="18"/>
  <c r="I519" i="20"/>
  <c r="J519" i="20"/>
  <c r="N249" i="17"/>
  <c r="I249" i="17" s="1"/>
  <c r="J249" i="17" s="1"/>
  <c r="J849" i="17"/>
  <c r="I232" i="17"/>
  <c r="J232" i="17"/>
  <c r="N884" i="14"/>
  <c r="I884" i="14" s="1"/>
  <c r="J884" i="14" s="1"/>
  <c r="N530" i="18"/>
  <c r="I530" i="18"/>
  <c r="J530" i="18"/>
  <c r="J338" i="18"/>
  <c r="N520" i="18"/>
  <c r="I520" i="18"/>
  <c r="J520" i="18"/>
  <c r="N488" i="18"/>
  <c r="N815" i="18"/>
  <c r="I815" i="18" s="1"/>
  <c r="J815" i="18" s="1"/>
  <c r="N853" i="18"/>
  <c r="J717" i="18"/>
  <c r="I317" i="17"/>
  <c r="J317" i="17" s="1"/>
  <c r="I262" i="17"/>
  <c r="J262" i="17"/>
  <c r="N485" i="17"/>
  <c r="I485" i="17" s="1"/>
  <c r="J485" i="17" s="1"/>
  <c r="N733" i="17"/>
  <c r="N988" i="17" s="1"/>
  <c r="J988" i="17" s="1"/>
  <c r="I733" i="17"/>
  <c r="J733" i="17"/>
  <c r="N430" i="17"/>
  <c r="I430" i="17" s="1"/>
  <c r="J430" i="17" s="1"/>
  <c r="N361" i="17"/>
  <c r="I361" i="17" s="1"/>
  <c r="J361" i="17" s="1"/>
  <c r="I34" i="17"/>
  <c r="J34" i="17" s="1"/>
  <c r="N452" i="17"/>
  <c r="I576" i="14"/>
  <c r="J576" i="14" s="1"/>
  <c r="N370" i="15"/>
  <c r="N219" i="14"/>
  <c r="N783" i="17"/>
  <c r="I783" i="17" s="1"/>
  <c r="J783" i="17" s="1"/>
  <c r="Q1039" i="17"/>
  <c r="N621" i="17"/>
  <c r="I621" i="17" s="1"/>
  <c r="J621" i="17" s="1"/>
  <c r="N26" i="17"/>
  <c r="Q1019" i="17"/>
  <c r="N91" i="17"/>
  <c r="N560" i="15"/>
  <c r="I382" i="9"/>
  <c r="J382" i="9"/>
  <c r="I172" i="20"/>
  <c r="J172" i="20"/>
  <c r="N803" i="20"/>
  <c r="I803" i="20"/>
  <c r="J803" i="20"/>
  <c r="I613" i="9"/>
  <c r="J613" i="9"/>
  <c r="I196" i="20"/>
  <c r="J196" i="20"/>
  <c r="N677" i="20"/>
  <c r="I677" i="20"/>
  <c r="J677" i="20"/>
  <c r="N699" i="17"/>
  <c r="I699" i="17" s="1"/>
  <c r="J699" i="17" s="1"/>
  <c r="J942" i="9"/>
  <c r="N767" i="20"/>
  <c r="I767" i="20"/>
  <c r="J767" i="20"/>
  <c r="J548" i="20"/>
  <c r="N20" i="17"/>
  <c r="I20" i="17" s="1"/>
  <c r="I300" i="17"/>
  <c r="J300" i="17"/>
  <c r="N1049" i="17"/>
  <c r="N588" i="17"/>
  <c r="I588" i="17" s="1"/>
  <c r="J588" i="17" s="1"/>
  <c r="N948" i="15"/>
  <c r="N559" i="20"/>
  <c r="I559" i="20"/>
  <c r="J559" i="20"/>
  <c r="N330" i="20"/>
  <c r="I330" i="20"/>
  <c r="J330" i="20"/>
  <c r="J656" i="20"/>
  <c r="N576" i="17"/>
  <c r="I690" i="17"/>
  <c r="J690" i="17"/>
  <c r="N465" i="17"/>
  <c r="I465" i="17" s="1"/>
  <c r="J465" i="17" s="1"/>
  <c r="I29" i="17"/>
  <c r="J29" i="17"/>
  <c r="N809" i="14"/>
  <c r="I809" i="14"/>
  <c r="J809" i="14"/>
  <c r="N193" i="15"/>
  <c r="N813" i="9"/>
  <c r="I813" i="9"/>
  <c r="J813" i="9"/>
  <c r="H103" i="12"/>
  <c r="J103" i="12" s="1"/>
  <c r="H521" i="12"/>
  <c r="H934" i="12"/>
  <c r="J934" i="12"/>
  <c r="H465" i="12"/>
  <c r="H506" i="12"/>
  <c r="J506" i="12" s="1"/>
  <c r="H642" i="12"/>
  <c r="N642" i="12" s="1"/>
  <c r="H28" i="12"/>
  <c r="J28" i="12" s="1"/>
  <c r="H545" i="12"/>
  <c r="N545" i="12" s="1"/>
  <c r="H870" i="12"/>
  <c r="J870" i="12" s="1"/>
  <c r="H224" i="12"/>
  <c r="J224" i="12" s="1"/>
  <c r="H216" i="12"/>
  <c r="J216" i="12"/>
  <c r="H346" i="12"/>
  <c r="H526" i="12"/>
  <c r="J526" i="12"/>
  <c r="H895" i="12"/>
  <c r="H11" i="12"/>
  <c r="J11" i="12"/>
  <c r="H503" i="12"/>
  <c r="N503" i="12" s="1"/>
  <c r="H19" i="12"/>
  <c r="J19" i="12" s="1"/>
  <c r="H260" i="12"/>
  <c r="J260" i="12"/>
  <c r="H256" i="12"/>
  <c r="J256" i="12" s="1"/>
  <c r="H321" i="12"/>
  <c r="J321" i="12" s="1"/>
  <c r="H847" i="12"/>
  <c r="J847" i="12" s="1"/>
  <c r="H360" i="12"/>
  <c r="N360" i="12" s="1"/>
  <c r="H555" i="12"/>
  <c r="J555" i="12"/>
  <c r="H765" i="12"/>
  <c r="J765" i="12"/>
  <c r="H783" i="12"/>
  <c r="Q783" i="12" s="1"/>
  <c r="Q1039" i="12" s="1"/>
  <c r="H924" i="12"/>
  <c r="J924" i="12"/>
  <c r="H417" i="12"/>
  <c r="H627" i="12"/>
  <c r="N627" i="12" s="1"/>
  <c r="H348" i="12"/>
  <c r="H394" i="12"/>
  <c r="J394" i="12"/>
  <c r="H98" i="12"/>
  <c r="N98" i="12"/>
  <c r="H372" i="12"/>
  <c r="H286" i="12"/>
  <c r="J286" i="12"/>
  <c r="H524" i="12"/>
  <c r="J524" i="12"/>
  <c r="H249" i="12"/>
  <c r="H85" i="12"/>
  <c r="J85" i="12"/>
  <c r="H902" i="12"/>
  <c r="J902" i="12"/>
  <c r="H52" i="12"/>
  <c r="J52" i="12"/>
  <c r="H688" i="12"/>
  <c r="J688" i="12"/>
  <c r="H162" i="12"/>
  <c r="H906" i="12"/>
  <c r="H740" i="12"/>
  <c r="J740" i="12"/>
  <c r="H517" i="12"/>
  <c r="J517" i="12"/>
  <c r="H632" i="12"/>
  <c r="J632" i="12"/>
  <c r="H664" i="12"/>
  <c r="H767" i="12"/>
  <c r="H687" i="12"/>
  <c r="H695" i="12"/>
  <c r="H328" i="12"/>
  <c r="J328" i="12"/>
  <c r="H591" i="12"/>
  <c r="J591" i="12"/>
  <c r="H354" i="12"/>
  <c r="J354" i="12"/>
  <c r="H646" i="12"/>
  <c r="H379" i="12"/>
  <c r="H651" i="12"/>
  <c r="J651" i="12"/>
  <c r="H913" i="12"/>
  <c r="J913" i="12"/>
  <c r="H406" i="12"/>
  <c r="H853" i="12"/>
  <c r="H536" i="12"/>
  <c r="H896" i="12"/>
  <c r="J896" i="12" s="1"/>
  <c r="H533" i="12"/>
  <c r="J533" i="12" s="1"/>
  <c r="H606" i="12"/>
  <c r="J606" i="12" s="1"/>
  <c r="H144" i="12"/>
  <c r="J144" i="12" s="1"/>
  <c r="H17" i="12"/>
  <c r="J17" i="12"/>
  <c r="H41" i="12"/>
  <c r="H315" i="12"/>
  <c r="J315" i="12"/>
  <c r="H171" i="12"/>
  <c r="H922" i="12"/>
  <c r="H776" i="12"/>
  <c r="J776" i="12"/>
  <c r="H866" i="12"/>
  <c r="J866" i="12"/>
  <c r="H415" i="12"/>
  <c r="J415" i="12"/>
  <c r="H678" i="12"/>
  <c r="N678" i="12" s="1"/>
  <c r="H570" i="12"/>
  <c r="J570" i="12" s="1"/>
  <c r="H47" i="12"/>
  <c r="H892" i="12"/>
  <c r="J892" i="12"/>
  <c r="H91" i="12"/>
  <c r="Q91" i="12" s="1"/>
  <c r="Q1041" i="12" s="1"/>
  <c r="H462" i="12"/>
  <c r="J462" i="12" s="1"/>
  <c r="H603" i="12"/>
  <c r="J603" i="12"/>
  <c r="H120" i="12"/>
  <c r="J120" i="12"/>
  <c r="H12" i="12"/>
  <c r="J12" i="12"/>
  <c r="H566" i="12"/>
  <c r="H515" i="12"/>
  <c r="N515" i="12" s="1"/>
  <c r="H403" i="12"/>
  <c r="J403" i="12"/>
  <c r="H114" i="12"/>
  <c r="J114" i="12" s="1"/>
  <c r="H778" i="12"/>
  <c r="J778" i="12"/>
  <c r="H278" i="12"/>
  <c r="J278" i="12"/>
  <c r="H384" i="12"/>
  <c r="J384" i="12"/>
  <c r="H74" i="12"/>
  <c r="J74" i="12"/>
  <c r="H523" i="12"/>
  <c r="J523" i="12"/>
  <c r="H458" i="12"/>
  <c r="H42" i="12"/>
  <c r="H391" i="12"/>
  <c r="J391" i="12"/>
  <c r="H723" i="12"/>
  <c r="J723" i="12" s="1"/>
  <c r="H867" i="12"/>
  <c r="H761" i="12"/>
  <c r="J761" i="12"/>
  <c r="H928" i="12"/>
  <c r="J928" i="12"/>
  <c r="H32" i="12"/>
  <c r="J32" i="12"/>
  <c r="H525" i="12"/>
  <c r="J525" i="12" s="1"/>
  <c r="H470" i="12"/>
  <c r="J470" i="12" s="1"/>
  <c r="H938" i="12"/>
  <c r="J938" i="12"/>
  <c r="H584" i="12"/>
  <c r="J584" i="12" s="1"/>
  <c r="H274" i="12"/>
  <c r="H781" i="12"/>
  <c r="J781" i="12" s="1"/>
  <c r="H13" i="12"/>
  <c r="J13" i="12" s="1"/>
  <c r="H679" i="12"/>
  <c r="H858" i="12"/>
  <c r="J858" i="12" s="1"/>
  <c r="H51" i="12"/>
  <c r="H389" i="12"/>
  <c r="H637" i="12"/>
  <c r="J637" i="12"/>
  <c r="H829" i="12"/>
  <c r="H188" i="12"/>
  <c r="J188" i="12"/>
  <c r="H129" i="12"/>
  <c r="H541" i="12"/>
  <c r="H79" i="12"/>
  <c r="H626" i="12"/>
  <c r="H273" i="12"/>
  <c r="J273" i="12"/>
  <c r="H416" i="12"/>
  <c r="J416" i="12"/>
  <c r="H560" i="12"/>
  <c r="H932" i="12"/>
  <c r="J932" i="12"/>
  <c r="H484" i="12"/>
  <c r="H540" i="12"/>
  <c r="N540" i="12" s="1"/>
  <c r="I540" i="12" s="1"/>
  <c r="J540" i="12" s="1"/>
  <c r="H437" i="12"/>
  <c r="J437" i="12"/>
  <c r="H454" i="12"/>
  <c r="J454" i="12"/>
  <c r="H100" i="12"/>
  <c r="J100" i="12"/>
  <c r="H496" i="12"/>
  <c r="H374" i="12"/>
  <c r="H605" i="12"/>
  <c r="J605" i="12"/>
  <c r="H514" i="12"/>
  <c r="H787" i="12"/>
  <c r="H323" i="12"/>
  <c r="N323" i="12"/>
  <c r="I323" i="12" s="1"/>
  <c r="J323" i="12" s="1"/>
  <c r="H262" i="12"/>
  <c r="H137" i="12"/>
  <c r="H10" i="12"/>
  <c r="J10" i="12"/>
  <c r="H357" i="12"/>
  <c r="J357" i="12" s="1"/>
  <c r="H143" i="12"/>
  <c r="J143" i="12"/>
  <c r="H208" i="12"/>
  <c r="J208" i="12"/>
  <c r="H899" i="12"/>
  <c r="J899" i="12" s="1"/>
  <c r="H942" i="12"/>
  <c r="H735" i="12"/>
  <c r="J735" i="12" s="1"/>
  <c r="H795" i="12"/>
  <c r="J795" i="12"/>
  <c r="H424" i="12"/>
  <c r="J424" i="12" s="1"/>
  <c r="H758" i="12"/>
  <c r="N758" i="12" s="1"/>
  <c r="I758" i="12" s="1"/>
  <c r="J758" i="12" s="1"/>
  <c r="H50" i="12"/>
  <c r="H414" i="12"/>
  <c r="J414" i="12" s="1"/>
  <c r="H158" i="12"/>
  <c r="J158" i="12"/>
  <c r="H509" i="12"/>
  <c r="H777" i="12"/>
  <c r="J777" i="12"/>
  <c r="H207" i="12"/>
  <c r="J207" i="12"/>
  <c r="H290" i="12"/>
  <c r="J290" i="12" s="1"/>
  <c r="H245" i="12"/>
  <c r="J245" i="12"/>
  <c r="H808" i="12"/>
  <c r="J808" i="12" s="1"/>
  <c r="H661" i="12"/>
  <c r="H365" i="12"/>
  <c r="J365" i="12" s="1"/>
  <c r="H802" i="12"/>
  <c r="J802" i="12" s="1"/>
  <c r="H447" i="12"/>
  <c r="H857" i="12"/>
  <c r="J857" i="12"/>
  <c r="H796" i="12"/>
  <c r="J796" i="12"/>
  <c r="H7" i="12"/>
  <c r="H598" i="12"/>
  <c r="J598" i="12"/>
  <c r="H126" i="12"/>
  <c r="N126" i="12" s="1"/>
  <c r="H944" i="12"/>
  <c r="H375" i="12"/>
  <c r="N375" i="12" s="1"/>
  <c r="N954" i="12" s="1"/>
  <c r="H418" i="12"/>
  <c r="H608" i="12"/>
  <c r="J608" i="12"/>
  <c r="H122" i="12"/>
  <c r="N122" i="12" s="1"/>
  <c r="H342" i="12"/>
  <c r="H491" i="12"/>
  <c r="J491" i="12" s="1"/>
  <c r="H283" i="12"/>
  <c r="J283" i="12"/>
  <c r="H457" i="12"/>
  <c r="H715" i="12"/>
  <c r="J715" i="12" s="1"/>
  <c r="H302" i="12"/>
  <c r="N302" i="12" s="1"/>
  <c r="I302" i="12" s="1"/>
  <c r="H170" i="12"/>
  <c r="J170" i="12" s="1"/>
  <c r="H15" i="12"/>
  <c r="J15" i="12" s="1"/>
  <c r="H680" i="12"/>
  <c r="N680" i="12" s="1"/>
  <c r="H741" i="12"/>
  <c r="J741" i="12" s="1"/>
  <c r="H362" i="12"/>
  <c r="J362" i="12"/>
  <c r="H343" i="12"/>
  <c r="J343" i="12"/>
  <c r="H673" i="12"/>
  <c r="J673" i="12" s="1"/>
  <c r="H926" i="12"/>
  <c r="J926" i="12"/>
  <c r="H76" i="12"/>
  <c r="H265" i="12"/>
  <c r="H432" i="12"/>
  <c r="J432" i="12" s="1"/>
  <c r="H638" i="12"/>
  <c r="J638" i="12"/>
  <c r="H504" i="12"/>
  <c r="N504" i="12" s="1"/>
  <c r="H72" i="12"/>
  <c r="H717" i="12"/>
  <c r="H871" i="12"/>
  <c r="H937" i="12"/>
  <c r="J937" i="12" s="1"/>
  <c r="H923" i="12"/>
  <c r="Q923" i="12" s="1"/>
  <c r="Q975" i="12" s="1"/>
  <c r="H370" i="12"/>
  <c r="H276" i="12"/>
  <c r="H27" i="12"/>
  <c r="J27" i="12"/>
  <c r="H40" i="12"/>
  <c r="N40" i="12" s="1"/>
  <c r="H53" i="12"/>
  <c r="J53" i="12" s="1"/>
  <c r="H841" i="12"/>
  <c r="N841" i="12" s="1"/>
  <c r="N965" i="12" s="1"/>
  <c r="H543" i="12"/>
  <c r="H67" i="12"/>
  <c r="J67" i="12" s="1"/>
  <c r="H398" i="12"/>
  <c r="J398" i="12"/>
  <c r="H142" i="12"/>
  <c r="J142" i="12" s="1"/>
  <c r="H29" i="12"/>
  <c r="H299" i="12"/>
  <c r="H160" i="12"/>
  <c r="J160" i="12"/>
  <c r="H588" i="12"/>
  <c r="H824" i="12"/>
  <c r="J824" i="12"/>
  <c r="H614" i="12"/>
  <c r="J614" i="12" s="1"/>
  <c r="H382" i="12"/>
  <c r="H634" i="12"/>
  <c r="H809" i="12"/>
  <c r="N809" i="12"/>
  <c r="I809" i="12"/>
  <c r="J809" i="12" s="1"/>
  <c r="H754" i="12"/>
  <c r="H580" i="12"/>
  <c r="H850" i="12"/>
  <c r="J850" i="12"/>
  <c r="H592" i="12"/>
  <c r="H919" i="12"/>
  <c r="J919" i="12"/>
  <c r="H595" i="12"/>
  <c r="J595" i="12" s="1"/>
  <c r="H745" i="12"/>
  <c r="H822" i="12"/>
  <c r="N822" i="12" s="1"/>
  <c r="H78" i="12"/>
  <c r="J78" i="12" s="1"/>
  <c r="H803" i="12"/>
  <c r="N803" i="12" s="1"/>
  <c r="H607" i="12"/>
  <c r="J607" i="12" s="1"/>
  <c r="H149" i="12"/>
  <c r="J149" i="12" s="1"/>
  <c r="H294" i="12"/>
  <c r="J294" i="12" s="1"/>
  <c r="H920" i="12"/>
  <c r="J920" i="12"/>
  <c r="H234" i="12"/>
  <c r="J234" i="12" s="1"/>
  <c r="H133" i="12"/>
  <c r="J133" i="12" s="1"/>
  <c r="H390" i="12"/>
  <c r="J390" i="12"/>
  <c r="H84" i="12"/>
  <c r="H731" i="12"/>
  <c r="H26" i="12"/>
  <c r="H738" i="12"/>
  <c r="H770" i="12"/>
  <c r="H636" i="12"/>
  <c r="J636" i="12"/>
  <c r="H701" i="12"/>
  <c r="J701" i="12"/>
  <c r="H810" i="12"/>
  <c r="J810" i="12" s="1"/>
  <c r="H475" i="12"/>
  <c r="H507" i="12"/>
  <c r="N507" i="12" s="1"/>
  <c r="H567" i="12"/>
  <c r="J567" i="12"/>
  <c r="H450" i="12"/>
  <c r="J450" i="12" s="1"/>
  <c r="H99" i="12"/>
  <c r="J99" i="12"/>
  <c r="H759" i="12"/>
  <c r="H199" i="12"/>
  <c r="J199" i="12"/>
  <c r="H576" i="12"/>
  <c r="H884" i="12"/>
  <c r="H616" i="12"/>
  <c r="H326" i="12"/>
  <c r="J326" i="12"/>
  <c r="H409" i="12"/>
  <c r="H139" i="12"/>
  <c r="H49" i="12"/>
  <c r="H438" i="12"/>
  <c r="H282" i="12"/>
  <c r="J282" i="12" s="1"/>
  <c r="H434" i="12"/>
  <c r="J434" i="12"/>
  <c r="H656" i="12"/>
  <c r="H671" i="12"/>
  <c r="N671" i="12" s="1"/>
  <c r="H710" i="12"/>
  <c r="H369" i="12"/>
  <c r="H655" i="12"/>
  <c r="H280" i="12"/>
  <c r="H62" i="12"/>
  <c r="H243" i="12"/>
  <c r="H763" i="12"/>
  <c r="J763" i="12" s="1"/>
  <c r="H102" i="12"/>
  <c r="H43" i="12"/>
  <c r="H706" i="12"/>
  <c r="J706" i="12"/>
  <c r="H874" i="12"/>
  <c r="J874" i="12"/>
  <c r="H254" i="12"/>
  <c r="J254" i="12" s="1"/>
  <c r="H285" i="12"/>
  <c r="J285" i="12"/>
  <c r="H121" i="12"/>
  <c r="N121" i="12" s="1"/>
  <c r="H73" i="12"/>
  <c r="H428" i="12"/>
  <c r="H385" i="12"/>
  <c r="H420" i="12"/>
  <c r="J420" i="12" s="1"/>
  <c r="H648" i="12"/>
  <c r="J648" i="12"/>
  <c r="H940" i="12"/>
  <c r="H195" i="12"/>
  <c r="J195" i="12"/>
  <c r="H289" i="12"/>
  <c r="J289" i="12"/>
  <c r="H235" i="12"/>
  <c r="H573" i="12"/>
  <c r="J573" i="12"/>
  <c r="H187" i="12"/>
  <c r="N187" i="12" s="1"/>
  <c r="H156" i="12"/>
  <c r="H830" i="12"/>
  <c r="J830" i="12"/>
  <c r="H691" i="12"/>
  <c r="J691" i="12" s="1"/>
  <c r="H293" i="12"/>
  <c r="H911" i="12"/>
  <c r="J911" i="12" s="1"/>
  <c r="H31" i="12"/>
  <c r="J31" i="12" s="1"/>
  <c r="H351" i="12"/>
  <c r="H782" i="12"/>
  <c r="H689" i="12"/>
  <c r="J689" i="12" s="1"/>
  <c r="H675" i="12"/>
  <c r="J675" i="12"/>
  <c r="H159" i="12"/>
  <c r="J159" i="12" s="1"/>
  <c r="H482" i="12"/>
  <c r="H739" i="12"/>
  <c r="J739" i="12"/>
  <c r="H117" i="12"/>
  <c r="H104" i="12"/>
  <c r="N104" i="12" s="1"/>
  <c r="H267" i="12"/>
  <c r="J267" i="12" s="1"/>
  <c r="H173" i="12"/>
  <c r="J173" i="12" s="1"/>
  <c r="H794" i="12"/>
  <c r="J794" i="12" s="1"/>
  <c r="H255" i="12"/>
  <c r="J255" i="12"/>
  <c r="H694" i="12"/>
  <c r="H645" i="12"/>
  <c r="J645" i="12"/>
  <c r="H635" i="12"/>
  <c r="H590" i="12"/>
  <c r="H790" i="12"/>
  <c r="J790" i="12" s="1"/>
  <c r="H364" i="12"/>
  <c r="H838" i="12"/>
  <c r="J838" i="12"/>
  <c r="H94" i="12"/>
  <c r="H96" i="12"/>
  <c r="J96" i="12"/>
  <c r="H660" i="12"/>
  <c r="N660" i="12" s="1"/>
  <c r="H466" i="12"/>
  <c r="N466" i="12"/>
  <c r="I466" i="12" s="1"/>
  <c r="H319" i="12"/>
  <c r="H422" i="12"/>
  <c r="J422" i="12" s="1"/>
  <c r="H618" i="12"/>
  <c r="J618" i="12"/>
  <c r="H268" i="12"/>
  <c r="J268" i="12"/>
  <c r="H495" i="12"/>
  <c r="N495" i="12" s="1"/>
  <c r="I495" i="12" s="1"/>
  <c r="H311" i="12"/>
  <c r="H883" i="12"/>
  <c r="J883" i="12" s="1"/>
  <c r="H468" i="12"/>
  <c r="J468" i="12" s="1"/>
  <c r="H304" i="12"/>
  <c r="J304" i="12" s="1"/>
  <c r="H334" i="12"/>
  <c r="J334" i="12"/>
  <c r="H24" i="12"/>
  <c r="J24" i="12"/>
  <c r="H931" i="12"/>
  <c r="H621" i="12"/>
  <c r="N621" i="12"/>
  <c r="I621" i="12" s="1"/>
  <c r="J621" i="12"/>
  <c r="H697" i="12"/>
  <c r="J697" i="12" s="1"/>
  <c r="H828" i="12"/>
  <c r="J828" i="12" s="1"/>
  <c r="H261" i="12"/>
  <c r="J261" i="12" s="1"/>
  <c r="H757" i="12"/>
  <c r="J757" i="12"/>
  <c r="H654" i="12"/>
  <c r="H622" i="12"/>
  <c r="J622" i="12"/>
  <c r="H513" i="12"/>
  <c r="H115" i="12"/>
  <c r="J115" i="12"/>
  <c r="H835" i="12"/>
  <c r="H272" i="12"/>
  <c r="J272" i="12"/>
  <c r="H16" i="12"/>
  <c r="J16" i="12"/>
  <c r="H344" i="12"/>
  <c r="J344" i="12" s="1"/>
  <c r="H579" i="12"/>
  <c r="J579" i="12"/>
  <c r="H813" i="12"/>
  <c r="N813" i="12"/>
  <c r="I813" i="12"/>
  <c r="H388" i="12"/>
  <c r="J388" i="12" s="1"/>
  <c r="H915" i="12"/>
  <c r="J915" i="12" s="1"/>
  <c r="H685" i="12"/>
  <c r="J685" i="12"/>
  <c r="H296" i="12"/>
  <c r="H860" i="12"/>
  <c r="H811" i="12"/>
  <c r="J811" i="12" s="1"/>
  <c r="H640" i="12"/>
  <c r="J640" i="12"/>
  <c r="H308" i="12"/>
  <c r="J308" i="12"/>
  <c r="H845" i="12"/>
  <c r="J845" i="12" s="1"/>
  <c r="H780" i="12"/>
  <c r="J780" i="12"/>
  <c r="H431" i="12"/>
  <c r="H708" i="12"/>
  <c r="J708" i="12"/>
  <c r="H251" i="12"/>
  <c r="J251" i="12" s="1"/>
  <c r="H925" i="12"/>
  <c r="J925" i="12"/>
  <c r="H377" i="12"/>
  <c r="J377" i="12"/>
  <c r="H493" i="12"/>
  <c r="H297" i="12"/>
  <c r="J297" i="12"/>
  <c r="H213" i="12"/>
  <c r="J213" i="12" s="1"/>
  <c r="H534" i="12"/>
  <c r="J534" i="12" s="1"/>
  <c r="H864" i="12"/>
  <c r="H378" i="12"/>
  <c r="J378" i="12"/>
  <c r="H247" i="12"/>
  <c r="J247" i="12"/>
  <c r="H696" i="12"/>
  <c r="J696" i="12" s="1"/>
  <c r="H558" i="12"/>
  <c r="J558" i="12" s="1"/>
  <c r="H209" i="12"/>
  <c r="J209" i="12"/>
  <c r="H749" i="12"/>
  <c r="H440" i="12"/>
  <c r="H71" i="12"/>
  <c r="J71" i="12" s="1"/>
  <c r="H537" i="12"/>
  <c r="J537" i="12"/>
  <c r="H569" i="12"/>
  <c r="N569" i="12" s="1"/>
  <c r="I569" i="12" s="1"/>
  <c r="J569" i="12" s="1"/>
  <c r="H175" i="12"/>
  <c r="H879" i="12"/>
  <c r="J879" i="12" s="1"/>
  <c r="H686" i="12"/>
  <c r="H554" i="12"/>
  <c r="H500" i="12"/>
  <c r="J500" i="12" s="1"/>
  <c r="H277" i="12"/>
  <c r="J277" i="12"/>
  <c r="H910" i="12"/>
  <c r="H68" i="12"/>
  <c r="N68" i="12"/>
  <c r="H347" i="12"/>
  <c r="J347" i="12"/>
  <c r="H478" i="12"/>
  <c r="J478" i="12" s="1"/>
  <c r="H23" i="12"/>
  <c r="H337" i="12"/>
  <c r="J337" i="12" s="1"/>
  <c r="H722" i="12"/>
  <c r="H201" i="12"/>
  <c r="J201" i="12" s="1"/>
  <c r="H532" i="12"/>
  <c r="J532" i="12"/>
  <c r="H887" i="12"/>
  <c r="J887" i="12"/>
  <c r="H900" i="12"/>
  <c r="J900" i="12"/>
  <c r="H174" i="12"/>
  <c r="N174" i="12" s="1"/>
  <c r="H125" i="12"/>
  <c r="J125" i="12"/>
  <c r="H227" i="12"/>
  <c r="N227" i="12" s="1"/>
  <c r="H930" i="12"/>
  <c r="H58" i="12"/>
  <c r="J58" i="12" s="1"/>
  <c r="H138" i="12"/>
  <c r="N138" i="12" s="1"/>
  <c r="H192" i="12"/>
  <c r="J192" i="12"/>
  <c r="H851" i="12"/>
  <c r="H751" i="12"/>
  <c r="N751" i="12" s="1"/>
  <c r="H665" i="12"/>
  <c r="J665" i="12" s="1"/>
  <c r="H556" i="12"/>
  <c r="J556" i="12" s="1"/>
  <c r="H721" i="12"/>
  <c r="J721" i="12"/>
  <c r="H180" i="12"/>
  <c r="N180" i="12" s="1"/>
  <c r="I180" i="12" s="1"/>
  <c r="H421" i="12"/>
  <c r="J421" i="12"/>
  <c r="H677" i="12"/>
  <c r="N677" i="12" s="1"/>
  <c r="H836" i="12"/>
  <c r="H60" i="12"/>
  <c r="J60" i="12"/>
  <c r="H427" i="12"/>
  <c r="J427" i="12"/>
  <c r="H89" i="12"/>
  <c r="H615" i="12"/>
  <c r="H729" i="12"/>
  <c r="N729" i="12" s="1"/>
  <c r="H271" i="12"/>
  <c r="J271" i="12" s="1"/>
  <c r="H291" i="12"/>
  <c r="J291" i="12" s="1"/>
  <c r="H153" i="12"/>
  <c r="H703" i="12"/>
  <c r="N703" i="12" s="1"/>
  <c r="I703" i="12" s="1"/>
  <c r="J703" i="12" s="1"/>
  <c r="H834" i="12"/>
  <c r="J834" i="12" s="1"/>
  <c r="H131" i="12"/>
  <c r="J131" i="12"/>
  <c r="H161" i="12"/>
  <c r="J161" i="12"/>
  <c r="H206" i="12"/>
  <c r="N206" i="12" s="1"/>
  <c r="H240" i="12"/>
  <c r="N240" i="12" s="1"/>
  <c r="H396" i="12"/>
  <c r="J396" i="12"/>
  <c r="H25" i="12"/>
  <c r="J25" i="12"/>
  <c r="H449" i="12"/>
  <c r="N449" i="12" s="1"/>
  <c r="H747" i="12"/>
  <c r="J747" i="12"/>
  <c r="H70" i="12"/>
  <c r="J70" i="12" s="1"/>
  <c r="H518" i="12"/>
  <c r="N518" i="12" s="1"/>
  <c r="H631" i="12"/>
  <c r="J631" i="12" s="1"/>
  <c r="H625" i="12"/>
  <c r="J625" i="12"/>
  <c r="H154" i="12"/>
  <c r="N154" i="12" s="1"/>
  <c r="H177" i="12"/>
  <c r="H147" i="12"/>
  <c r="J147" i="12"/>
  <c r="H288" i="12"/>
  <c r="H22" i="12"/>
  <c r="H75" i="12"/>
  <c r="H505" i="12"/>
  <c r="H929" i="12"/>
  <c r="Q929" i="12" s="1"/>
  <c r="Q993" i="12" s="1"/>
  <c r="H279" i="12"/>
  <c r="J279" i="12" s="1"/>
  <c r="H949" i="12"/>
  <c r="N949" i="12" s="1"/>
  <c r="I949" i="12" s="1"/>
  <c r="H714" i="12"/>
  <c r="H80" i="12"/>
  <c r="J80" i="12"/>
  <c r="H557" i="12"/>
  <c r="J557" i="12" s="1"/>
  <c r="H191" i="12"/>
  <c r="N191" i="12" s="1"/>
  <c r="H890" i="12"/>
  <c r="J890" i="12" s="1"/>
  <c r="H148" i="12"/>
  <c r="N148" i="12" s="1"/>
  <c r="H185" i="12"/>
  <c r="H667" i="12"/>
  <c r="J667" i="12" s="1"/>
  <c r="H589" i="12"/>
  <c r="J589" i="12" s="1"/>
  <c r="H361" i="12"/>
  <c r="H314" i="12"/>
  <c r="H152" i="12"/>
  <c r="J152" i="12"/>
  <c r="H624" i="12"/>
  <c r="J624" i="12" s="1"/>
  <c r="H676" i="12"/>
  <c r="J676" i="12"/>
  <c r="H821" i="12"/>
  <c r="N821" i="12" s="1"/>
  <c r="H442" i="12"/>
  <c r="H189" i="12"/>
  <c r="J189" i="12" s="1"/>
  <c r="H426" i="12"/>
  <c r="H338" i="12"/>
  <c r="H609" i="12"/>
  <c r="J609" i="12"/>
  <c r="H250" i="12"/>
  <c r="N250" i="12" s="1"/>
  <c r="H941" i="12"/>
  <c r="J941" i="12"/>
  <c r="H806" i="12"/>
  <c r="H520" i="12"/>
  <c r="N520" i="12"/>
  <c r="N1025" i="12" s="1"/>
  <c r="J1025" i="12" s="1"/>
  <c r="H157" i="12"/>
  <c r="H737" i="12"/>
  <c r="J737" i="12" s="1"/>
  <c r="H37" i="12"/>
  <c r="J37" i="12"/>
  <c r="H383" i="12"/>
  <c r="H596" i="12"/>
  <c r="J596" i="12"/>
  <c r="H252" i="12"/>
  <c r="J252" i="12"/>
  <c r="H352" i="12"/>
  <c r="J352" i="12"/>
  <c r="H264" i="12"/>
  <c r="J264" i="12"/>
  <c r="H718" i="12"/>
  <c r="J718" i="12" s="1"/>
  <c r="H877" i="12"/>
  <c r="N877" i="12" s="1"/>
  <c r="I877" i="12" s="1"/>
  <c r="J877" i="12" s="1"/>
  <c r="H186" i="12"/>
  <c r="J186" i="12" s="1"/>
  <c r="H893" i="12"/>
  <c r="J893" i="12"/>
  <c r="H568" i="12"/>
  <c r="H690" i="12"/>
  <c r="H112" i="12"/>
  <c r="J112" i="12" s="1"/>
  <c r="H797" i="12"/>
  <c r="H833" i="12"/>
  <c r="H620" i="12"/>
  <c r="J620" i="12"/>
  <c r="H178" i="12"/>
  <c r="H662" i="12"/>
  <c r="H670" i="12"/>
  <c r="N670" i="12" s="1"/>
  <c r="I670" i="12" s="1"/>
  <c r="H241" i="12"/>
  <c r="J241" i="12"/>
  <c r="H755" i="12"/>
  <c r="J755" i="12"/>
  <c r="H644" i="12"/>
  <c r="H597" i="12"/>
  <c r="J597" i="12"/>
  <c r="H744" i="12"/>
  <c r="H650" i="12"/>
  <c r="J650" i="12" s="1"/>
  <c r="H356" i="12"/>
  <c r="J356" i="12"/>
  <c r="H498" i="12"/>
  <c r="H331" i="12"/>
  <c r="J331" i="12" s="1"/>
  <c r="H736" i="12"/>
  <c r="N736" i="12" s="1"/>
  <c r="I736" i="12" s="1"/>
  <c r="J736" i="12" s="1"/>
  <c r="H325" i="12"/>
  <c r="H799" i="12"/>
  <c r="J799" i="12"/>
  <c r="H898" i="12"/>
  <c r="H135" i="12"/>
  <c r="J135" i="12" s="1"/>
  <c r="H788" i="12"/>
  <c r="J788" i="12"/>
  <c r="H936" i="12"/>
  <c r="J936" i="12"/>
  <c r="H423" i="12"/>
  <c r="J423" i="12"/>
  <c r="H350" i="12"/>
  <c r="H345" i="12"/>
  <c r="N345" i="12" s="1"/>
  <c r="H168" i="12"/>
  <c r="J168" i="12" s="1"/>
  <c r="H873" i="12"/>
  <c r="J873" i="12" s="1"/>
  <c r="H295" i="12"/>
  <c r="I44" i="20"/>
  <c r="J44" i="20"/>
  <c r="N20" i="20"/>
  <c r="I20" i="20"/>
  <c r="I182" i="14"/>
  <c r="I76" i="20"/>
  <c r="J76" i="20"/>
  <c r="N211" i="14"/>
  <c r="I211" i="14"/>
  <c r="J211" i="14" s="1"/>
  <c r="N660" i="14"/>
  <c r="I660" i="14"/>
  <c r="J660" i="14" s="1"/>
  <c r="N59" i="17"/>
  <c r="I59" i="17" s="1"/>
  <c r="J59" i="17" s="1"/>
  <c r="J126" i="14"/>
  <c r="N662" i="14"/>
  <c r="N1016" i="14" s="1"/>
  <c r="J1016" i="14" s="1"/>
  <c r="J572" i="12"/>
  <c r="J764" i="12"/>
  <c r="N330" i="15"/>
  <c r="I330" i="15"/>
  <c r="J330" i="15"/>
  <c r="N361" i="20"/>
  <c r="I361" i="20"/>
  <c r="J361" i="20"/>
  <c r="N844" i="20"/>
  <c r="I844" i="20"/>
  <c r="J844" i="20"/>
  <c r="N232" i="14"/>
  <c r="N145" i="14"/>
  <c r="I145" i="14"/>
  <c r="N947" i="20"/>
  <c r="I947" i="20"/>
  <c r="J947" i="20"/>
  <c r="N822" i="14"/>
  <c r="J296" i="15"/>
  <c r="N884" i="15"/>
  <c r="I884" i="15"/>
  <c r="J884" i="15" s="1"/>
  <c r="I83" i="9"/>
  <c r="J83" i="9"/>
  <c r="N768" i="20"/>
  <c r="I768" i="20"/>
  <c r="J768" i="20"/>
  <c r="J562" i="14"/>
  <c r="I124" i="17"/>
  <c r="J124" i="17" s="1"/>
  <c r="I76" i="17"/>
  <c r="J76" i="17" s="1"/>
  <c r="N578" i="14"/>
  <c r="I578" i="14"/>
  <c r="J578" i="14" s="1"/>
  <c r="J829" i="14"/>
  <c r="J513" i="17"/>
  <c r="Q817" i="15"/>
  <c r="Q984" i="15"/>
  <c r="N817" i="15"/>
  <c r="I817" i="15" s="1"/>
  <c r="J817" i="15"/>
  <c r="J877" i="15"/>
  <c r="N969" i="17"/>
  <c r="J969" i="17" s="1"/>
  <c r="I191" i="17"/>
  <c r="J191" i="17" s="1"/>
  <c r="N302" i="20"/>
  <c r="I302" i="20"/>
  <c r="J302" i="20"/>
  <c r="I792" i="20"/>
  <c r="J792" i="20"/>
  <c r="N803" i="14"/>
  <c r="I803" i="14"/>
  <c r="J803" i="14"/>
  <c r="N319" i="17"/>
  <c r="I319" i="17" s="1"/>
  <c r="J319" i="17" s="1"/>
  <c r="I296" i="14"/>
  <c r="J296" i="14" s="1"/>
  <c r="N987" i="14"/>
  <c r="H193" i="12"/>
  <c r="H798" i="12"/>
  <c r="J798" i="12"/>
  <c r="H211" i="12"/>
  <c r="N211" i="12"/>
  <c r="H904" i="12"/>
  <c r="N904" i="12" s="1"/>
  <c r="H400" i="12"/>
  <c r="J400" i="12"/>
  <c r="J369" i="15"/>
  <c r="J88" i="14"/>
  <c r="N488" i="17"/>
  <c r="I488" i="17" s="1"/>
  <c r="J488" i="17" s="1"/>
  <c r="N301" i="17"/>
  <c r="I301" i="17"/>
  <c r="J301" i="17" s="1"/>
  <c r="N482" i="17"/>
  <c r="I482" i="17"/>
  <c r="J482" i="17" s="1"/>
  <c r="N238" i="17"/>
  <c r="N1033" i="17" s="1"/>
  <c r="J1033" i="17" s="1"/>
  <c r="N615" i="14"/>
  <c r="I615" i="14"/>
  <c r="J615" i="14"/>
  <c r="N174" i="15"/>
  <c r="I174" i="15"/>
  <c r="J174" i="15" s="1"/>
  <c r="I401" i="15"/>
  <c r="J401" i="15" s="1"/>
  <c r="N197" i="15"/>
  <c r="N493" i="15"/>
  <c r="I493" i="15"/>
  <c r="J493" i="15"/>
  <c r="N240" i="9"/>
  <c r="I240" i="9"/>
  <c r="J240" i="9"/>
  <c r="N545" i="9"/>
  <c r="N1035" i="9"/>
  <c r="N368" i="9"/>
  <c r="I26" i="9"/>
  <c r="J26" i="9"/>
  <c r="N275" i="9"/>
  <c r="I275" i="9"/>
  <c r="J275" i="9"/>
  <c r="J205" i="9"/>
  <c r="N187" i="9"/>
  <c r="Q187" i="9"/>
  <c r="Q1043" i="9"/>
  <c r="N317" i="18"/>
  <c r="J859" i="18"/>
  <c r="J346" i="18"/>
  <c r="N229" i="18"/>
  <c r="I229" i="18"/>
  <c r="J229" i="18" s="1"/>
  <c r="N318" i="18"/>
  <c r="N998" i="18" s="1"/>
  <c r="J998" i="18" s="1"/>
  <c r="T787" i="20"/>
  <c r="T1036" i="20"/>
  <c r="N51" i="20"/>
  <c r="N102" i="20"/>
  <c r="I102" i="20"/>
  <c r="J102" i="20"/>
  <c r="N988" i="14"/>
  <c r="J988" i="14" s="1"/>
  <c r="J155" i="14"/>
  <c r="J712" i="14"/>
  <c r="J544" i="14"/>
  <c r="N861" i="17"/>
  <c r="N276" i="17"/>
  <c r="N931" i="20"/>
  <c r="N783" i="15"/>
  <c r="N951" i="18"/>
  <c r="I951" i="18" s="1"/>
  <c r="J951" i="18" s="1"/>
  <c r="N514" i="18"/>
  <c r="J756" i="18"/>
  <c r="J409" i="18"/>
  <c r="N736" i="17"/>
  <c r="I736" i="17" s="1"/>
  <c r="J736" i="17"/>
  <c r="J627" i="15"/>
  <c r="N774" i="17"/>
  <c r="I774" i="17" s="1"/>
  <c r="J774" i="17" s="1"/>
  <c r="N337" i="17"/>
  <c r="N201" i="17"/>
  <c r="I201" i="17" s="1"/>
  <c r="J201" i="17" s="1"/>
  <c r="N930" i="15"/>
  <c r="I930" i="15" s="1"/>
  <c r="J930" i="15"/>
  <c r="J698" i="17"/>
  <c r="N288" i="18"/>
  <c r="I288" i="18"/>
  <c r="J288" i="18"/>
  <c r="J129" i="18"/>
  <c r="N249" i="18"/>
  <c r="J494" i="18"/>
  <c r="J569" i="18"/>
  <c r="J262" i="18"/>
  <c r="J732" i="20"/>
  <c r="J482" i="14"/>
  <c r="N518" i="20"/>
  <c r="I97" i="9"/>
  <c r="J97" i="9"/>
  <c r="N469" i="14"/>
  <c r="I469" i="14"/>
  <c r="J469" i="14" s="1"/>
  <c r="N151" i="14"/>
  <c r="J83" i="17"/>
  <c r="N419" i="17"/>
  <c r="I419" i="17" s="1"/>
  <c r="J419" i="17"/>
  <c r="Q965" i="17"/>
  <c r="N923" i="17"/>
  <c r="I923" i="17" s="1"/>
  <c r="N417" i="17"/>
  <c r="I417" i="17" s="1"/>
  <c r="J417" i="17" s="1"/>
  <c r="N210" i="17"/>
  <c r="I210" i="17" s="1"/>
  <c r="J210" i="17" s="1"/>
  <c r="N508" i="17"/>
  <c r="N202" i="15"/>
  <c r="I202" i="15" s="1"/>
  <c r="J202" i="15" s="1"/>
  <c r="J671" i="20"/>
  <c r="J311" i="20"/>
  <c r="N551" i="20"/>
  <c r="I551" i="20"/>
  <c r="J551" i="20"/>
  <c r="N717" i="14"/>
  <c r="J182" i="14"/>
  <c r="J116" i="17"/>
  <c r="N222" i="17"/>
  <c r="I222" i="17"/>
  <c r="J222" i="17" s="1"/>
  <c r="N719" i="17"/>
  <c r="I719" i="17" s="1"/>
  <c r="J719" i="17" s="1"/>
  <c r="I153" i="15"/>
  <c r="J153" i="15"/>
  <c r="N996" i="15"/>
  <c r="J309" i="17"/>
  <c r="N518" i="17"/>
  <c r="I775" i="9"/>
  <c r="J775" i="9"/>
  <c r="J843" i="20"/>
  <c r="N320" i="17"/>
  <c r="I320" i="17" s="1"/>
  <c r="I22" i="17"/>
  <c r="J22" i="17" s="1"/>
  <c r="N1028" i="17"/>
  <c r="N771" i="15"/>
  <c r="I771" i="15" s="1"/>
  <c r="N47" i="9"/>
  <c r="I47" i="9"/>
  <c r="J47" i="9"/>
  <c r="J613" i="18"/>
  <c r="J875" i="18"/>
  <c r="J554" i="18"/>
  <c r="J393" i="20"/>
  <c r="I758" i="14"/>
  <c r="J758" i="14"/>
  <c r="N538" i="17"/>
  <c r="I538" i="17" s="1"/>
  <c r="J538" i="17" s="1"/>
  <c r="J154" i="17"/>
  <c r="N484" i="17"/>
  <c r="N680" i="17"/>
  <c r="I680" i="17" s="1"/>
  <c r="J680" i="17" s="1"/>
  <c r="N844" i="17"/>
  <c r="I844" i="17" s="1"/>
  <c r="J844" i="17" s="1"/>
  <c r="N182" i="9"/>
  <c r="I182" i="9"/>
  <c r="J182" i="9"/>
  <c r="J235" i="9"/>
  <c r="N202" i="9"/>
  <c r="N494" i="9"/>
  <c r="J205" i="20"/>
  <c r="I661" i="9"/>
  <c r="J661" i="9"/>
  <c r="J875" i="20"/>
  <c r="N904" i="20"/>
  <c r="I904" i="20"/>
  <c r="J904" i="20"/>
  <c r="N631" i="17"/>
  <c r="I631" i="17"/>
  <c r="J631" i="17" s="1"/>
  <c r="N590" i="17"/>
  <c r="I590" i="17"/>
  <c r="J590" i="17" s="1"/>
  <c r="J495" i="17"/>
  <c r="N428" i="14"/>
  <c r="I428" i="14" s="1"/>
  <c r="N906" i="15"/>
  <c r="N881" i="14"/>
  <c r="N458" i="14"/>
  <c r="J221" i="14"/>
  <c r="N156" i="17"/>
  <c r="N510" i="17"/>
  <c r="J360" i="17"/>
  <c r="J148" i="17"/>
  <c r="J177" i="17"/>
  <c r="J771" i="17"/>
  <c r="J122" i="14"/>
  <c r="N722" i="15"/>
  <c r="I722" i="15" s="1"/>
  <c r="J545" i="20"/>
  <c r="N821" i="20"/>
  <c r="I821" i="20"/>
  <c r="J821" i="20"/>
  <c r="N369" i="14"/>
  <c r="N1049" i="14"/>
  <c r="I369" i="14"/>
  <c r="J369" i="14"/>
  <c r="J886" i="17"/>
  <c r="J728" i="17"/>
  <c r="J372" i="15"/>
  <c r="N243" i="15"/>
  <c r="I243" i="15"/>
  <c r="J243" i="15" s="1"/>
  <c r="N409" i="9"/>
  <c r="N569" i="9"/>
  <c r="I569" i="9"/>
  <c r="J569" i="9"/>
  <c r="J183" i="14"/>
  <c r="J503" i="14"/>
  <c r="J876" i="14"/>
  <c r="N695" i="14"/>
  <c r="I695" i="14" s="1"/>
  <c r="J695" i="14" s="1"/>
  <c r="J84" i="17"/>
  <c r="N382" i="17"/>
  <c r="I382" i="17" s="1"/>
  <c r="J382" i="17" s="1"/>
  <c r="N634" i="15"/>
  <c r="I634" i="15" s="1"/>
  <c r="N469" i="9"/>
  <c r="I469" i="9"/>
  <c r="J469" i="9"/>
  <c r="N966" i="17"/>
  <c r="N660" i="17"/>
  <c r="I660" i="17"/>
  <c r="J660" i="17" s="1"/>
  <c r="N314" i="15"/>
  <c r="I314" i="15"/>
  <c r="J314" i="15" s="1"/>
  <c r="N345" i="15"/>
  <c r="I345" i="15"/>
  <c r="J345" i="15"/>
  <c r="J770" i="17"/>
  <c r="N546" i="9"/>
  <c r="I546" i="9"/>
  <c r="J546" i="9"/>
  <c r="N249" i="9"/>
  <c r="N929" i="14"/>
  <c r="N419" i="14"/>
  <c r="I419" i="14"/>
  <c r="J419" i="14" s="1"/>
  <c r="J714" i="17"/>
  <c r="J758" i="17"/>
  <c r="J236" i="17"/>
  <c r="N980" i="15"/>
  <c r="I565" i="15"/>
  <c r="J565" i="15"/>
  <c r="N465" i="15"/>
  <c r="H91" i="19"/>
  <c r="N610" i="15"/>
  <c r="Q965" i="9"/>
  <c r="N923" i="9"/>
  <c r="N540" i="14"/>
  <c r="I540" i="14"/>
  <c r="J540" i="14"/>
  <c r="J551" i="15"/>
  <c r="J433" i="17"/>
  <c r="J695" i="9"/>
  <c r="J361" i="14"/>
  <c r="N83" i="15"/>
  <c r="N280" i="9"/>
  <c r="J945" i="15"/>
  <c r="J102" i="15"/>
  <c r="N298" i="9"/>
  <c r="J211" i="9"/>
  <c r="N604" i="9"/>
  <c r="H23" i="14"/>
  <c r="H317" i="14"/>
  <c r="N317" i="14" s="1"/>
  <c r="I317" i="14" s="1"/>
  <c r="J317" i="14" s="1"/>
  <c r="J712" i="9"/>
  <c r="N310" i="9"/>
  <c r="J371" i="9"/>
  <c r="J89" i="9"/>
  <c r="N568" i="9"/>
  <c r="I568" i="9"/>
  <c r="J568" i="9"/>
  <c r="D38" i="19"/>
  <c r="D82" i="19"/>
  <c r="D94" i="19"/>
  <c r="D68" i="19"/>
  <c r="D51" i="19"/>
  <c r="D66" i="19"/>
  <c r="J116" i="9"/>
  <c r="J165" i="9"/>
  <c r="Q973" i="9"/>
  <c r="N495" i="9"/>
  <c r="I495" i="9"/>
  <c r="J495" i="9"/>
  <c r="N34" i="9"/>
  <c r="I34" i="9"/>
  <c r="J34" i="9"/>
  <c r="N193" i="9"/>
  <c r="N561" i="9"/>
  <c r="I561" i="9"/>
  <c r="J561" i="9"/>
  <c r="N748" i="9"/>
  <c r="I748" i="9"/>
  <c r="J748" i="9"/>
  <c r="N221" i="9"/>
  <c r="N655" i="9"/>
  <c r="I655" i="9"/>
  <c r="J655" i="9"/>
  <c r="N325" i="9"/>
  <c r="I325" i="9"/>
  <c r="J325" i="9"/>
  <c r="N951" i="9"/>
  <c r="Q951" i="9"/>
  <c r="Q1000" i="9"/>
  <c r="N68" i="9"/>
  <c r="I68" i="9"/>
  <c r="J68" i="9"/>
  <c r="N166" i="9"/>
  <c r="N682" i="9"/>
  <c r="N994" i="9"/>
  <c r="N348" i="9"/>
  <c r="I348" i="9"/>
  <c r="J348" i="9"/>
  <c r="I792" i="9"/>
  <c r="J792" i="9"/>
  <c r="N102" i="9"/>
  <c r="N302" i="9"/>
  <c r="I302" i="9"/>
  <c r="J302" i="9"/>
  <c r="N758" i="9"/>
  <c r="I758" i="9"/>
  <c r="J758" i="9"/>
  <c r="N341" i="9"/>
  <c r="I341" i="9"/>
  <c r="J341" i="9"/>
  <c r="N446" i="9"/>
  <c r="I446" i="9"/>
  <c r="J446" i="9"/>
  <c r="N689" i="9"/>
  <c r="I689" i="9"/>
  <c r="J689" i="9"/>
  <c r="N93" i="9"/>
  <c r="I93" i="9"/>
  <c r="J93" i="9"/>
  <c r="N552" i="9"/>
  <c r="I552" i="9"/>
  <c r="J552" i="9"/>
  <c r="N300" i="9"/>
  <c r="I300" i="9"/>
  <c r="J300" i="9"/>
  <c r="N442" i="9"/>
  <c r="I442" i="9"/>
  <c r="J442" i="9"/>
  <c r="N855" i="9"/>
  <c r="I855" i="9"/>
  <c r="J855" i="9"/>
  <c r="N722" i="9"/>
  <c r="I722" i="9"/>
  <c r="J722" i="9"/>
  <c r="N486" i="9"/>
  <c r="I486" i="9"/>
  <c r="J486" i="9"/>
  <c r="N709" i="9"/>
  <c r="I709" i="9"/>
  <c r="J709" i="9"/>
  <c r="N444" i="9"/>
  <c r="I444" i="9"/>
  <c r="J444" i="9"/>
  <c r="I317" i="9"/>
  <c r="J317" i="9"/>
  <c r="N576" i="9"/>
  <c r="I576" i="9"/>
  <c r="J576" i="9"/>
  <c r="N253" i="9"/>
  <c r="I253" i="9"/>
  <c r="J253" i="9"/>
  <c r="N66" i="9"/>
  <c r="Q66" i="9"/>
  <c r="Q1030" i="9"/>
  <c r="N451" i="9"/>
  <c r="I451" i="9"/>
  <c r="J451" i="9"/>
  <c r="N812" i="9"/>
  <c r="I812" i="9"/>
  <c r="J812" i="9"/>
  <c r="I647" i="9"/>
  <c r="J647" i="9"/>
  <c r="N480" i="9"/>
  <c r="I480" i="9"/>
  <c r="J480" i="9"/>
  <c r="N383" i="9"/>
  <c r="I383" i="9"/>
  <c r="J383" i="9"/>
  <c r="N153" i="9"/>
  <c r="N239" i="9"/>
  <c r="N983" i="9"/>
  <c r="N41" i="9"/>
  <c r="I41" i="9"/>
  <c r="J41" i="9"/>
  <c r="N276" i="9"/>
  <c r="I276" i="9"/>
  <c r="J276" i="9"/>
  <c r="N44" i="9"/>
  <c r="I44" i="9"/>
  <c r="J44" i="9"/>
  <c r="N498" i="9"/>
  <c r="I498" i="9"/>
  <c r="J498" i="9"/>
  <c r="N515" i="9"/>
  <c r="I515" i="9"/>
  <c r="J515" i="9"/>
  <c r="N536" i="9"/>
  <c r="I536" i="9"/>
  <c r="J536" i="9"/>
  <c r="N171" i="9"/>
  <c r="N488" i="9"/>
  <c r="N976" i="9"/>
  <c r="I488" i="9"/>
  <c r="J488" i="9"/>
  <c r="N246" i="9"/>
  <c r="N817" i="9"/>
  <c r="Q817" i="9"/>
  <c r="Q984" i="9"/>
  <c r="N806" i="9"/>
  <c r="I806" i="9"/>
  <c r="J806" i="9"/>
  <c r="I616" i="9"/>
  <c r="J616" i="9"/>
  <c r="N580" i="9"/>
  <c r="I580" i="9"/>
  <c r="J580" i="9"/>
  <c r="N338" i="9"/>
  <c r="N462" i="9"/>
  <c r="I462" i="9"/>
  <c r="J462" i="9"/>
  <c r="N385" i="9"/>
  <c r="I385" i="9"/>
  <c r="J385" i="9"/>
  <c r="N809" i="9"/>
  <c r="I809" i="9"/>
  <c r="J809" i="9"/>
  <c r="N72" i="9"/>
  <c r="I72" i="9"/>
  <c r="J72" i="9"/>
  <c r="N530" i="9"/>
  <c r="I530" i="9"/>
  <c r="J530" i="9"/>
  <c r="N753" i="9"/>
  <c r="I753" i="9"/>
  <c r="J753" i="9"/>
  <c r="N214" i="9"/>
  <c r="N944" i="9"/>
  <c r="I944" i="9"/>
  <c r="J944" i="9"/>
  <c r="N461" i="9"/>
  <c r="I461" i="9"/>
  <c r="J461" i="9"/>
  <c r="N42" i="9"/>
  <c r="I42" i="9"/>
  <c r="J42" i="9"/>
  <c r="N126" i="9"/>
  <c r="I126" i="9"/>
  <c r="J126" i="9"/>
  <c r="N101" i="9"/>
  <c r="N752" i="9"/>
  <c r="I752" i="9"/>
  <c r="J752" i="9"/>
  <c r="N671" i="9"/>
  <c r="I671" i="9"/>
  <c r="J671" i="9"/>
  <c r="N842" i="9"/>
  <c r="I842" i="9"/>
  <c r="J842" i="9"/>
  <c r="N108" i="9"/>
  <c r="I108" i="9"/>
  <c r="J108" i="9"/>
  <c r="N787" i="9"/>
  <c r="Q787" i="9"/>
  <c r="Q1028" i="9"/>
  <c r="T787" i="9"/>
  <c r="T1036" i="9"/>
  <c r="N653" i="9"/>
  <c r="I653" i="9"/>
  <c r="J653" i="9"/>
  <c r="N157" i="9"/>
  <c r="I157" i="9"/>
  <c r="J157" i="9"/>
  <c r="N679" i="9"/>
  <c r="I679" i="9"/>
  <c r="J679" i="9"/>
  <c r="N440" i="9"/>
  <c r="I440" i="9"/>
  <c r="J440" i="9"/>
  <c r="N84" i="9"/>
  <c r="N243" i="9"/>
  <c r="N259" i="9"/>
  <c r="I259" i="9"/>
  <c r="J259" i="9"/>
  <c r="N512" i="9"/>
  <c r="I512" i="9"/>
  <c r="J512" i="9"/>
  <c r="N719" i="9"/>
  <c r="I719" i="9"/>
  <c r="J719" i="9"/>
  <c r="N449" i="9"/>
  <c r="I449" i="9"/>
  <c r="J449" i="9"/>
  <c r="N178" i="9"/>
  <c r="N490" i="9"/>
  <c r="I490" i="9"/>
  <c r="J490" i="9"/>
  <c r="N457" i="9"/>
  <c r="N104" i="9"/>
  <c r="N1024" i="9"/>
  <c r="N823" i="9"/>
  <c r="I823" i="9"/>
  <c r="J823" i="9"/>
  <c r="N474" i="9"/>
  <c r="I914" i="9"/>
  <c r="J914" i="9"/>
  <c r="N630" i="9"/>
  <c r="I630" i="9"/>
  <c r="J630" i="9"/>
  <c r="N646" i="9"/>
  <c r="I646" i="9"/>
  <c r="J646" i="9"/>
  <c r="I92" i="9"/>
  <c r="J92" i="9"/>
  <c r="N39" i="9"/>
  <c r="N318" i="9"/>
  <c r="I318" i="9"/>
  <c r="J318" i="9"/>
  <c r="N413" i="9"/>
  <c r="I413" i="9"/>
  <c r="J413" i="9"/>
  <c r="N853" i="9"/>
  <c r="I853" i="9"/>
  <c r="J853" i="9"/>
  <c r="N113" i="9"/>
  <c r="N232" i="9"/>
  <c r="N150" i="9"/>
  <c r="I150" i="9"/>
  <c r="J150" i="9"/>
  <c r="N635" i="9"/>
  <c r="I635" i="9"/>
  <c r="J635" i="9"/>
  <c r="N57" i="9"/>
  <c r="N822" i="9"/>
  <c r="N1040" i="9"/>
  <c r="I822" i="9"/>
  <c r="J822" i="9"/>
  <c r="N710" i="9"/>
  <c r="Q710" i="9"/>
  <c r="I710" i="9"/>
  <c r="J710" i="9"/>
  <c r="Q988" i="9"/>
  <c r="N22" i="9"/>
  <c r="N510" i="9"/>
  <c r="Q510" i="9"/>
  <c r="I510" i="9"/>
  <c r="J510" i="9"/>
  <c r="Q1006" i="9"/>
  <c r="N729" i="9"/>
  <c r="I729" i="9"/>
  <c r="J729" i="9"/>
  <c r="Q704" i="9"/>
  <c r="Q996" i="9"/>
  <c r="N704" i="9"/>
  <c r="N379" i="9"/>
  <c r="I379" i="9"/>
  <c r="J379" i="9"/>
  <c r="J244" i="9"/>
  <c r="N244" i="9"/>
  <c r="I244" i="9"/>
  <c r="N836" i="9"/>
  <c r="I836" i="9"/>
  <c r="J836" i="9"/>
  <c r="N505" i="9"/>
  <c r="I505" i="9"/>
  <c r="J505" i="9"/>
  <c r="N509" i="9"/>
  <c r="I509" i="9"/>
  <c r="J509" i="9"/>
  <c r="N848" i="9"/>
  <c r="N296" i="9"/>
  <c r="N574" i="9"/>
  <c r="I574" i="9"/>
  <c r="J574" i="9"/>
  <c r="N793" i="9"/>
  <c r="I793" i="9"/>
  <c r="J793" i="9"/>
  <c r="I483" i="9"/>
  <c r="J483" i="9"/>
  <c r="N703" i="9"/>
  <c r="I703" i="9"/>
  <c r="J703" i="9"/>
  <c r="N197" i="9"/>
  <c r="I197" i="9"/>
  <c r="J197" i="9"/>
  <c r="N733" i="9"/>
  <c r="I733" i="9"/>
  <c r="J733" i="9"/>
  <c r="Q332" i="9"/>
  <c r="I332" i="9"/>
  <c r="J332" i="9"/>
  <c r="N332" i="9"/>
  <c r="N521" i="9"/>
  <c r="I521" i="9"/>
  <c r="J521" i="9"/>
  <c r="N88" i="9"/>
  <c r="I88" i="9"/>
  <c r="J88" i="9"/>
  <c r="N736" i="9"/>
  <c r="I736" i="9"/>
  <c r="J736" i="9"/>
  <c r="N750" i="9"/>
  <c r="I750" i="9"/>
  <c r="J750" i="9"/>
  <c r="N201" i="9"/>
  <c r="I201" i="9"/>
  <c r="J201" i="9"/>
  <c r="N535" i="9"/>
  <c r="I535" i="9"/>
  <c r="J535" i="9"/>
  <c r="N493" i="9"/>
  <c r="I493" i="9"/>
  <c r="J493" i="9"/>
  <c r="N262" i="9"/>
  <c r="N707" i="9"/>
  <c r="I707" i="9"/>
  <c r="J707" i="9"/>
  <c r="N194" i="9"/>
  <c r="N69" i="9"/>
  <c r="I69" i="9"/>
  <c r="J69" i="9"/>
  <c r="Q514" i="9"/>
  <c r="Q1032" i="9"/>
  <c r="N514" i="9"/>
  <c r="I514" i="9"/>
  <c r="J514" i="9"/>
  <c r="N744" i="9"/>
  <c r="I744" i="9"/>
  <c r="J744" i="9"/>
  <c r="N164" i="9"/>
  <c r="I164" i="9"/>
  <c r="J164" i="9"/>
  <c r="N229" i="9"/>
  <c r="I375" i="9"/>
  <c r="J375" i="9"/>
  <c r="N222" i="9"/>
  <c r="N550" i="9"/>
  <c r="I550" i="9"/>
  <c r="J550" i="9"/>
  <c r="N516" i="9"/>
  <c r="I516" i="9"/>
  <c r="J516" i="9"/>
  <c r="N732" i="9"/>
  <c r="I732" i="9"/>
  <c r="J732" i="9"/>
  <c r="N288" i="9"/>
  <c r="I288" i="9"/>
  <c r="J288" i="9"/>
  <c r="N571" i="9"/>
  <c r="I571" i="9"/>
  <c r="J571" i="9"/>
  <c r="N949" i="9"/>
  <c r="I949" i="9"/>
  <c r="J949" i="9"/>
  <c r="N499" i="9"/>
  <c r="I499" i="9"/>
  <c r="J499" i="9"/>
  <c r="N98" i="9"/>
  <c r="I98" i="9"/>
  <c r="J98" i="9"/>
  <c r="N623" i="9"/>
  <c r="I623" i="9"/>
  <c r="J623" i="9"/>
  <c r="N59" i="9"/>
  <c r="N301" i="9"/>
  <c r="I301" i="9"/>
  <c r="J301" i="9"/>
  <c r="N882" i="9"/>
  <c r="I882" i="9"/>
  <c r="J882" i="9"/>
  <c r="N465" i="9"/>
  <c r="I465" i="9"/>
  <c r="J465" i="9"/>
  <c r="N137" i="9"/>
  <c r="I137" i="9"/>
  <c r="J137" i="9"/>
  <c r="N952" i="9"/>
  <c r="Q137" i="9"/>
  <c r="Q990" i="9"/>
  <c r="N314" i="9"/>
  <c r="I314" i="9"/>
  <c r="J314" i="9"/>
  <c r="N350" i="9"/>
  <c r="I350" i="9"/>
  <c r="J350" i="9"/>
  <c r="N859" i="9"/>
  <c r="I859" i="9"/>
  <c r="J859" i="9"/>
  <c r="N592" i="9"/>
  <c r="N369" i="9"/>
  <c r="N1049" i="9"/>
  <c r="N504" i="9"/>
  <c r="N684" i="9"/>
  <c r="I684" i="9"/>
  <c r="J684" i="9"/>
  <c r="N551" i="9"/>
  <c r="I551" i="9"/>
  <c r="J551" i="9"/>
  <c r="N807" i="9"/>
  <c r="I807" i="9"/>
  <c r="J807" i="9"/>
  <c r="N130" i="9"/>
  <c r="I130" i="9"/>
  <c r="J130" i="9"/>
  <c r="N886" i="9"/>
  <c r="I886" i="9"/>
  <c r="J886" i="9"/>
  <c r="N590" i="9"/>
  <c r="I590" i="9"/>
  <c r="J590" i="9"/>
  <c r="N783" i="9"/>
  <c r="I783" i="9"/>
  <c r="J783" i="9"/>
  <c r="Q1039" i="9"/>
  <c r="N40" i="9"/>
  <c r="N541" i="9"/>
  <c r="N401" i="9"/>
  <c r="I401" i="9"/>
  <c r="J401" i="9"/>
  <c r="N672" i="9"/>
  <c r="I672" i="9"/>
  <c r="J672" i="9"/>
  <c r="N481" i="9"/>
  <c r="I481" i="9"/>
  <c r="J481" i="9"/>
  <c r="N477" i="9"/>
  <c r="I477" i="9"/>
  <c r="J477" i="9"/>
  <c r="N654" i="9"/>
  <c r="I654" i="9"/>
  <c r="J654" i="9"/>
  <c r="N564" i="9"/>
  <c r="N968" i="9"/>
  <c r="I564" i="9"/>
  <c r="J564" i="9"/>
  <c r="N565" i="9"/>
  <c r="N860" i="9"/>
  <c r="I860" i="9"/>
  <c r="J860" i="9"/>
  <c r="N154" i="9"/>
  <c r="I154" i="9"/>
  <c r="J154" i="9"/>
  <c r="N293" i="9"/>
  <c r="J445" i="9"/>
  <c r="J876" i="9"/>
  <c r="J844" i="9"/>
  <c r="N482" i="9"/>
  <c r="I482" i="9"/>
  <c r="J482" i="9"/>
  <c r="N174" i="9"/>
  <c r="I174" i="9"/>
  <c r="J174" i="9"/>
  <c r="N872" i="9"/>
  <c r="I872" i="9"/>
  <c r="J872" i="9"/>
  <c r="N313" i="9"/>
  <c r="N960" i="9"/>
  <c r="N815" i="9"/>
  <c r="I815" i="9"/>
  <c r="J815" i="9"/>
  <c r="N841" i="9"/>
  <c r="I841" i="9"/>
  <c r="J841" i="9"/>
  <c r="N678" i="9"/>
  <c r="I678" i="9"/>
  <c r="J678" i="9"/>
  <c r="N155" i="9"/>
  <c r="N397" i="9"/>
  <c r="I397" i="9"/>
  <c r="J397" i="9"/>
  <c r="N940" i="9"/>
  <c r="I940" i="9"/>
  <c r="J940" i="9"/>
  <c r="N745" i="9"/>
  <c r="I745" i="9"/>
  <c r="J745" i="9"/>
  <c r="N196" i="9"/>
  <c r="N1026" i="9"/>
  <c r="N829" i="9"/>
  <c r="I829" i="9"/>
  <c r="J829" i="9"/>
  <c r="N319" i="9"/>
  <c r="I319" i="9"/>
  <c r="J319" i="9"/>
  <c r="N299" i="9"/>
  <c r="I299" i="9"/>
  <c r="J299" i="9"/>
  <c r="N544" i="9"/>
  <c r="I544" i="9"/>
  <c r="J544" i="9"/>
  <c r="N835" i="9"/>
  <c r="I835" i="9"/>
  <c r="J835" i="9"/>
  <c r="N94" i="9"/>
  <c r="N713" i="9"/>
  <c r="I713" i="9"/>
  <c r="J713" i="9"/>
  <c r="N610" i="9"/>
  <c r="I610" i="9"/>
  <c r="J610" i="9"/>
  <c r="I310" i="9"/>
  <c r="J310" i="9"/>
  <c r="N1007" i="9"/>
  <c r="N656" i="12"/>
  <c r="I656" i="12"/>
  <c r="J656" i="12"/>
  <c r="I576" i="17"/>
  <c r="J576" i="17" s="1"/>
  <c r="N963" i="9"/>
  <c r="I232" i="14"/>
  <c r="J232" i="14"/>
  <c r="N1010" i="14"/>
  <c r="N568" i="12"/>
  <c r="N631" i="12"/>
  <c r="I631" i="12" s="1"/>
  <c r="N689" i="12"/>
  <c r="I689" i="12" s="1"/>
  <c r="N84" i="12"/>
  <c r="N370" i="12"/>
  <c r="I370" i="12" s="1"/>
  <c r="J370" i="12" s="1"/>
  <c r="N342" i="12"/>
  <c r="N560" i="12"/>
  <c r="I560" i="12"/>
  <c r="J560" i="12"/>
  <c r="N867" i="12"/>
  <c r="I867" i="12" s="1"/>
  <c r="J867" i="12" s="1"/>
  <c r="N853" i="12"/>
  <c r="I853" i="12"/>
  <c r="N1041" i="17"/>
  <c r="I564" i="14"/>
  <c r="J564" i="14"/>
  <c r="J221" i="15"/>
  <c r="N26" i="16"/>
  <c r="Q989" i="16"/>
  <c r="N679" i="16"/>
  <c r="I679" i="16" s="1"/>
  <c r="J679" i="16" s="1"/>
  <c r="J884" i="16"/>
  <c r="J859" i="16"/>
  <c r="N401" i="16"/>
  <c r="I401" i="16" s="1"/>
  <c r="I484" i="9"/>
  <c r="J484" i="9"/>
  <c r="I931" i="9"/>
  <c r="J931" i="9"/>
  <c r="N991" i="9"/>
  <c r="I465" i="14"/>
  <c r="J465" i="14"/>
  <c r="N985" i="9"/>
  <c r="I904" i="12"/>
  <c r="J904" i="12" s="1"/>
  <c r="N644" i="12"/>
  <c r="I644" i="12"/>
  <c r="J644" i="12"/>
  <c r="N153" i="12"/>
  <c r="N431" i="12"/>
  <c r="I431" i="12"/>
  <c r="N782" i="12"/>
  <c r="I782" i="12" s="1"/>
  <c r="N299" i="12"/>
  <c r="I299" i="12" s="1"/>
  <c r="J299" i="12" s="1"/>
  <c r="N923" i="12"/>
  <c r="I923" i="12"/>
  <c r="J923" i="12" s="1"/>
  <c r="N787" i="12"/>
  <c r="Q787" i="12"/>
  <c r="Q1028" i="12" s="1"/>
  <c r="T787" i="12"/>
  <c r="T1036" i="12"/>
  <c r="N679" i="12"/>
  <c r="I679" i="12"/>
  <c r="N566" i="12"/>
  <c r="I566" i="12" s="1"/>
  <c r="J566" i="12" s="1"/>
  <c r="N406" i="12"/>
  <c r="I406" i="12" s="1"/>
  <c r="J406" i="12"/>
  <c r="N372" i="12"/>
  <c r="I545" i="12"/>
  <c r="J545" i="12"/>
  <c r="I47" i="17"/>
  <c r="J47" i="17" s="1"/>
  <c r="N998" i="17"/>
  <c r="J998" i="17" s="1"/>
  <c r="N991" i="18"/>
  <c r="I531" i="13"/>
  <c r="J531" i="13"/>
  <c r="I588" i="16"/>
  <c r="J588" i="16"/>
  <c r="N833" i="16"/>
  <c r="I621" i="16"/>
  <c r="J621" i="16"/>
  <c r="N775" i="16"/>
  <c r="I775" i="16" s="1"/>
  <c r="N560" i="16"/>
  <c r="I560" i="16"/>
  <c r="J560" i="16"/>
  <c r="N69" i="16"/>
  <c r="I129" i="9"/>
  <c r="J129" i="9"/>
  <c r="I29" i="14"/>
  <c r="J29" i="14"/>
  <c r="J626" i="16"/>
  <c r="N314" i="12"/>
  <c r="I314" i="12" s="1"/>
  <c r="J314" i="12" s="1"/>
  <c r="N554" i="12"/>
  <c r="N319" i="12"/>
  <c r="I319" i="12" s="1"/>
  <c r="J319" i="12" s="1"/>
  <c r="N351" i="12"/>
  <c r="N940" i="12"/>
  <c r="N102" i="12"/>
  <c r="I102" i="12" s="1"/>
  <c r="N438" i="12"/>
  <c r="I438" i="12" s="1"/>
  <c r="N592" i="12"/>
  <c r="I592" i="12"/>
  <c r="N29" i="12"/>
  <c r="I29" i="12" s="1"/>
  <c r="N661" i="12"/>
  <c r="N514" i="12"/>
  <c r="Q514" i="12"/>
  <c r="I514" i="12" s="1"/>
  <c r="J514" i="12" s="1"/>
  <c r="N922" i="12"/>
  <c r="I63" i="18"/>
  <c r="J63" i="18" s="1"/>
  <c r="I75" i="13"/>
  <c r="J75" i="13"/>
  <c r="I166" i="18"/>
  <c r="J166" i="18"/>
  <c r="I574" i="17"/>
  <c r="J574" i="17" s="1"/>
  <c r="N438" i="16"/>
  <c r="I438" i="16" s="1"/>
  <c r="I656" i="16"/>
  <c r="J656" i="16"/>
  <c r="N815" i="16"/>
  <c r="I815" i="16" s="1"/>
  <c r="J815" i="16" s="1"/>
  <c r="N182" i="16"/>
  <c r="I494" i="12"/>
  <c r="J494" i="12" s="1"/>
  <c r="I197" i="12"/>
  <c r="J197" i="12" s="1"/>
  <c r="N153" i="16"/>
  <c r="N549" i="16"/>
  <c r="I549" i="16" s="1"/>
  <c r="I148" i="14"/>
  <c r="J148" i="14" s="1"/>
  <c r="I518" i="20"/>
  <c r="J518" i="20"/>
  <c r="N898" i="12"/>
  <c r="I898" i="12" s="1"/>
  <c r="J898" i="12" s="1"/>
  <c r="Q989" i="12"/>
  <c r="N929" i="12"/>
  <c r="I929" i="12" s="1"/>
  <c r="J929" i="12" s="1"/>
  <c r="N686" i="12"/>
  <c r="I686" i="12" s="1"/>
  <c r="J686" i="12" s="1"/>
  <c r="N931" i="12"/>
  <c r="I931" i="12"/>
  <c r="J931" i="12"/>
  <c r="N49" i="12"/>
  <c r="I49" i="12" s="1"/>
  <c r="N871" i="12"/>
  <c r="I871" i="12"/>
  <c r="J871" i="12"/>
  <c r="N418" i="12"/>
  <c r="I418" i="12" s="1"/>
  <c r="N626" i="12"/>
  <c r="I626" i="12"/>
  <c r="J626" i="12" s="1"/>
  <c r="N42" i="12"/>
  <c r="I42" i="12" s="1"/>
  <c r="N171" i="12"/>
  <c r="I642" i="12"/>
  <c r="J642" i="12"/>
  <c r="J23" i="9"/>
  <c r="I546" i="17"/>
  <c r="J546" i="17"/>
  <c r="I767" i="17"/>
  <c r="J767" i="17" s="1"/>
  <c r="I22" i="13"/>
  <c r="J22" i="13"/>
  <c r="N1028" i="13"/>
  <c r="I371" i="16"/>
  <c r="N682" i="16"/>
  <c r="I682" i="16"/>
  <c r="N513" i="16"/>
  <c r="I513" i="16" s="1"/>
  <c r="J513" i="16" s="1"/>
  <c r="N680" i="16"/>
  <c r="I680" i="16"/>
  <c r="N662" i="16"/>
  <c r="I662" i="16"/>
  <c r="J662" i="16"/>
  <c r="N446" i="16"/>
  <c r="I446" i="16"/>
  <c r="N129" i="16"/>
  <c r="I129" i="16" s="1"/>
  <c r="N496" i="16"/>
  <c r="I496" i="16"/>
  <c r="J496" i="16"/>
  <c r="N559" i="16"/>
  <c r="I559" i="16"/>
  <c r="N543" i="16"/>
  <c r="I543" i="16" s="1"/>
  <c r="J543" i="16"/>
  <c r="I385" i="14"/>
  <c r="J385" i="14"/>
  <c r="J101" i="13"/>
  <c r="N976" i="13"/>
  <c r="J976" i="13" s="1"/>
  <c r="I43" i="9"/>
  <c r="J43" i="9"/>
  <c r="I153" i="18"/>
  <c r="I44" i="16"/>
  <c r="J44" i="16" s="1"/>
  <c r="I903" i="17"/>
  <c r="J903" i="17"/>
  <c r="I61" i="18"/>
  <c r="J61" i="18"/>
  <c r="I548" i="9"/>
  <c r="J548" i="9"/>
  <c r="I238" i="9"/>
  <c r="J238" i="9"/>
  <c r="I317" i="12"/>
  <c r="J317" i="12"/>
  <c r="I153" i="14"/>
  <c r="J153" i="14"/>
  <c r="I150" i="14"/>
  <c r="J150" i="14"/>
  <c r="N635" i="12"/>
  <c r="I635" i="12" s="1"/>
  <c r="J635" i="12" s="1"/>
  <c r="N745" i="12"/>
  <c r="I745" i="12"/>
  <c r="J745" i="12" s="1"/>
  <c r="N276" i="12"/>
  <c r="I276" i="12"/>
  <c r="J276" i="12" s="1"/>
  <c r="N447" i="12"/>
  <c r="I447" i="12"/>
  <c r="J447" i="12"/>
  <c r="N262" i="12"/>
  <c r="I262" i="12" s="1"/>
  <c r="J262" i="12" s="1"/>
  <c r="J157" i="16"/>
  <c r="N487" i="16"/>
  <c r="I487" i="16"/>
  <c r="J487" i="16" s="1"/>
  <c r="I554" i="9"/>
  <c r="J554" i="9"/>
  <c r="I151" i="14"/>
  <c r="J151" i="14"/>
  <c r="I430" i="9"/>
  <c r="J430" i="9"/>
  <c r="N185" i="16"/>
  <c r="I185" i="16" s="1"/>
  <c r="J185" i="16" s="1"/>
  <c r="N369" i="16"/>
  <c r="I369" i="16" s="1"/>
  <c r="J369" i="16"/>
  <c r="N232" i="16"/>
  <c r="I610" i="15"/>
  <c r="J610" i="15"/>
  <c r="I494" i="9"/>
  <c r="J494" i="9"/>
  <c r="I276" i="17"/>
  <c r="J276" i="17"/>
  <c r="I238" i="17"/>
  <c r="J238" i="17" s="1"/>
  <c r="I822" i="14"/>
  <c r="J822" i="14" s="1"/>
  <c r="N325" i="12"/>
  <c r="I325" i="12" s="1"/>
  <c r="J325" i="12" s="1"/>
  <c r="N662" i="12"/>
  <c r="I662" i="12" s="1"/>
  <c r="J662" i="12"/>
  <c r="N75" i="12"/>
  <c r="N615" i="12"/>
  <c r="I615" i="12"/>
  <c r="J615" i="12"/>
  <c r="N851" i="12"/>
  <c r="I851" i="12"/>
  <c r="J851" i="12"/>
  <c r="N722" i="12"/>
  <c r="I722" i="12"/>
  <c r="J722" i="12"/>
  <c r="N175" i="12"/>
  <c r="N835" i="12"/>
  <c r="I835" i="12" s="1"/>
  <c r="J835" i="12" s="1"/>
  <c r="N293" i="12"/>
  <c r="I293" i="12" s="1"/>
  <c r="N385" i="12"/>
  <c r="I385" i="12"/>
  <c r="J385" i="12" s="1"/>
  <c r="N62" i="12"/>
  <c r="I62" i="12" s="1"/>
  <c r="N409" i="12"/>
  <c r="I409" i="12" s="1"/>
  <c r="J409" i="12"/>
  <c r="N754" i="12"/>
  <c r="I754" i="12" s="1"/>
  <c r="N72" i="12"/>
  <c r="I72" i="12"/>
  <c r="J72" i="12" s="1"/>
  <c r="N944" i="12"/>
  <c r="N541" i="12"/>
  <c r="I541" i="12"/>
  <c r="N462" i="12"/>
  <c r="I462" i="12"/>
  <c r="N41" i="12"/>
  <c r="N646" i="12"/>
  <c r="I646" i="12"/>
  <c r="J646" i="12"/>
  <c r="N162" i="12"/>
  <c r="I162" i="12" s="1"/>
  <c r="J162" i="12" s="1"/>
  <c r="I627" i="12"/>
  <c r="J627" i="12"/>
  <c r="I503" i="12"/>
  <c r="J503" i="12"/>
  <c r="N465" i="12"/>
  <c r="I465" i="12" s="1"/>
  <c r="I126" i="20"/>
  <c r="J126" i="20"/>
  <c r="I92" i="18"/>
  <c r="J92" i="18" s="1"/>
  <c r="I325" i="16"/>
  <c r="J325" i="16" s="1"/>
  <c r="J722" i="16"/>
  <c r="N83" i="16"/>
  <c r="I83" i="16" s="1"/>
  <c r="J83" i="16" s="1"/>
  <c r="N514" i="16"/>
  <c r="I514" i="16"/>
  <c r="J514" i="16"/>
  <c r="I306" i="16"/>
  <c r="J306" i="16"/>
  <c r="N813" i="16"/>
  <c r="I813" i="16" s="1"/>
  <c r="J813" i="16"/>
  <c r="N490" i="16"/>
  <c r="I490" i="16" s="1"/>
  <c r="J490" i="16" s="1"/>
  <c r="N503" i="16"/>
  <c r="I503" i="16"/>
  <c r="I792" i="16"/>
  <c r="N949" i="16"/>
  <c r="N731" i="12"/>
  <c r="I731" i="12" s="1"/>
  <c r="J731" i="12" s="1"/>
  <c r="I298" i="9"/>
  <c r="J298" i="9"/>
  <c r="N193" i="12"/>
  <c r="I193" i="12"/>
  <c r="J193" i="12" s="1"/>
  <c r="I449" i="12"/>
  <c r="J449" i="12"/>
  <c r="I729" i="12"/>
  <c r="J729" i="12" s="1"/>
  <c r="N864" i="12"/>
  <c r="I864" i="12" s="1"/>
  <c r="J864" i="12" s="1"/>
  <c r="N243" i="12"/>
  <c r="N139" i="12"/>
  <c r="N475" i="12"/>
  <c r="I475" i="12" s="1"/>
  <c r="J475" i="12"/>
  <c r="N580" i="12"/>
  <c r="I580" i="12" s="1"/>
  <c r="J580" i="12" s="1"/>
  <c r="I680" i="12"/>
  <c r="J680" i="12"/>
  <c r="N942" i="12"/>
  <c r="I942" i="12" s="1"/>
  <c r="J942" i="12" s="1"/>
  <c r="N274" i="12"/>
  <c r="I274" i="12"/>
  <c r="J274" i="12"/>
  <c r="N458" i="12"/>
  <c r="I458" i="12" s="1"/>
  <c r="J458" i="12" s="1"/>
  <c r="N379" i="12"/>
  <c r="I379" i="12" s="1"/>
  <c r="J379" i="12"/>
  <c r="N906" i="12"/>
  <c r="N971" i="12" s="1"/>
  <c r="J971" i="12" s="1"/>
  <c r="Q971" i="12"/>
  <c r="N348" i="12"/>
  <c r="I348" i="12"/>
  <c r="J348" i="12"/>
  <c r="I29" i="13"/>
  <c r="J29" i="13"/>
  <c r="J744" i="16"/>
  <c r="I298" i="16"/>
  <c r="J298" i="16"/>
  <c r="N499" i="16"/>
  <c r="I499" i="16" s="1"/>
  <c r="N227" i="16"/>
  <c r="I227" i="16" s="1"/>
  <c r="N111" i="16"/>
  <c r="I111" i="16" s="1"/>
  <c r="N823" i="16"/>
  <c r="I823" i="16" s="1"/>
  <c r="J823" i="16"/>
  <c r="N748" i="16"/>
  <c r="I748" i="16" s="1"/>
  <c r="N561" i="16"/>
  <c r="I561" i="16"/>
  <c r="J561" i="16"/>
  <c r="I249" i="9"/>
  <c r="J249" i="9"/>
  <c r="I545" i="9"/>
  <c r="J545" i="9"/>
  <c r="Q295" i="12"/>
  <c r="Q1045" i="12" s="1"/>
  <c r="N295" i="12"/>
  <c r="N178" i="12"/>
  <c r="N338" i="12"/>
  <c r="I338" i="12" s="1"/>
  <c r="J338" i="12"/>
  <c r="N22" i="12"/>
  <c r="N89" i="12"/>
  <c r="N991" i="12" s="1"/>
  <c r="N337" i="12"/>
  <c r="I337" i="12" s="1"/>
  <c r="I811" i="12"/>
  <c r="N94" i="12"/>
  <c r="N428" i="12"/>
  <c r="I428" i="12" s="1"/>
  <c r="J428" i="12" s="1"/>
  <c r="N280" i="12"/>
  <c r="N1016" i="12" s="1"/>
  <c r="J1016" i="12" s="1"/>
  <c r="I126" i="12"/>
  <c r="J126" i="12"/>
  <c r="N129" i="12"/>
  <c r="I129" i="12"/>
  <c r="J129" i="12"/>
  <c r="Q1019" i="12"/>
  <c r="N91" i="12"/>
  <c r="I948" i="15"/>
  <c r="J948" i="15"/>
  <c r="I370" i="15"/>
  <c r="J370" i="15"/>
  <c r="N999" i="15"/>
  <c r="J999" i="15" s="1"/>
  <c r="I670" i="15"/>
  <c r="J670" i="15" s="1"/>
  <c r="N571" i="16"/>
  <c r="I571" i="16" s="1"/>
  <c r="N122" i="16"/>
  <c r="I122" i="16" s="1"/>
  <c r="N903" i="16"/>
  <c r="I903" i="16"/>
  <c r="J903" i="16"/>
  <c r="N753" i="16"/>
  <c r="I753" i="16" s="1"/>
  <c r="J753" i="16"/>
  <c r="N113" i="16"/>
  <c r="N725" i="16"/>
  <c r="I725" i="16"/>
  <c r="N148" i="16"/>
  <c r="I148" i="16" s="1"/>
  <c r="N947" i="16"/>
  <c r="I947" i="16" s="1"/>
  <c r="J947" i="16" s="1"/>
  <c r="N221" i="16"/>
  <c r="I221" i="16"/>
  <c r="J221" i="16"/>
  <c r="N806" i="16"/>
  <c r="I806" i="16"/>
  <c r="N977" i="17"/>
  <c r="I62" i="9"/>
  <c r="J62" i="9"/>
  <c r="N1000" i="9"/>
  <c r="I117" i="18"/>
  <c r="J117" i="18"/>
  <c r="I504" i="18"/>
  <c r="J504" i="18"/>
  <c r="I288" i="13"/>
  <c r="J288" i="13"/>
  <c r="I494" i="14"/>
  <c r="J494" i="14" s="1"/>
  <c r="I172" i="9"/>
  <c r="J172" i="9"/>
  <c r="N1020" i="9"/>
  <c r="N744" i="12"/>
  <c r="I744" i="12"/>
  <c r="J744" i="12"/>
  <c r="I250" i="12"/>
  <c r="J250" i="12" s="1"/>
  <c r="Q1019" i="19"/>
  <c r="N426" i="12"/>
  <c r="N288" i="12"/>
  <c r="I288" i="12" s="1"/>
  <c r="J288" i="12"/>
  <c r="I138" i="12"/>
  <c r="J138" i="12" s="1"/>
  <c r="N860" i="12"/>
  <c r="I860" i="12" s="1"/>
  <c r="N513" i="12"/>
  <c r="I513" i="12"/>
  <c r="J513" i="12" s="1"/>
  <c r="N117" i="12"/>
  <c r="I117" i="12" s="1"/>
  <c r="N73" i="12"/>
  <c r="N655" i="12"/>
  <c r="I655" i="12"/>
  <c r="J655" i="12" s="1"/>
  <c r="N616" i="12"/>
  <c r="I616" i="12" s="1"/>
  <c r="J616" i="12" s="1"/>
  <c r="N634" i="12"/>
  <c r="I634" i="12"/>
  <c r="J634" i="12"/>
  <c r="I841" i="12"/>
  <c r="N895" i="12"/>
  <c r="I895" i="12"/>
  <c r="J895" i="12"/>
  <c r="N521" i="12"/>
  <c r="I521" i="12" s="1"/>
  <c r="I320" i="16"/>
  <c r="J320" i="16"/>
  <c r="I485" i="16"/>
  <c r="J485" i="16" s="1"/>
  <c r="N59" i="16"/>
  <c r="N301" i="16"/>
  <c r="I301" i="16"/>
  <c r="J301" i="16"/>
  <c r="N684" i="16"/>
  <c r="I684" i="16" s="1"/>
  <c r="J684" i="16"/>
  <c r="N126" i="16"/>
  <c r="I126" i="16" s="1"/>
  <c r="J126" i="16"/>
  <c r="N75" i="16"/>
  <c r="N519" i="16"/>
  <c r="I519" i="16" s="1"/>
  <c r="J519" i="16" s="1"/>
  <c r="N488" i="16"/>
  <c r="I488" i="16"/>
  <c r="N731" i="16"/>
  <c r="I731" i="16" s="1"/>
  <c r="J731" i="16"/>
  <c r="I172" i="18"/>
  <c r="J172" i="18"/>
  <c r="N1020" i="18"/>
  <c r="J1020" i="18" s="1"/>
  <c r="I433" i="9"/>
  <c r="J433" i="9"/>
  <c r="N1008" i="18"/>
  <c r="I698" i="18"/>
  <c r="J698" i="18"/>
  <c r="I88" i="18"/>
  <c r="J88" i="18" s="1"/>
  <c r="N1041" i="9"/>
  <c r="N759" i="12"/>
  <c r="I759" i="12"/>
  <c r="N671" i="16"/>
  <c r="I671" i="16" s="1"/>
  <c r="N505" i="12"/>
  <c r="I505" i="12" s="1"/>
  <c r="J505" i="12" s="1"/>
  <c r="N201" i="12"/>
  <c r="I201" i="12" s="1"/>
  <c r="N374" i="12"/>
  <c r="I374" i="12" s="1"/>
  <c r="J374" i="12" s="1"/>
  <c r="I280" i="9"/>
  <c r="J280" i="9"/>
  <c r="N1016" i="9"/>
  <c r="I518" i="17"/>
  <c r="J518" i="17" s="1"/>
  <c r="I861" i="17"/>
  <c r="J861" i="17" s="1"/>
  <c r="N498" i="12"/>
  <c r="I498" i="12" s="1"/>
  <c r="I206" i="12"/>
  <c r="J206" i="12" s="1"/>
  <c r="N296" i="12"/>
  <c r="I296" i="12" s="1"/>
  <c r="N364" i="12"/>
  <c r="N156" i="12"/>
  <c r="I156" i="12" s="1"/>
  <c r="J156" i="12" s="1"/>
  <c r="N369" i="12"/>
  <c r="I369" i="12" s="1"/>
  <c r="J369" i="12" s="1"/>
  <c r="N884" i="12"/>
  <c r="N770" i="12"/>
  <c r="I803" i="12"/>
  <c r="J803" i="12" s="1"/>
  <c r="N382" i="12"/>
  <c r="J7" i="12"/>
  <c r="N509" i="12"/>
  <c r="I509" i="12" s="1"/>
  <c r="J509" i="12"/>
  <c r="N829" i="12"/>
  <c r="I829" i="12" s="1"/>
  <c r="J829" i="12"/>
  <c r="N47" i="12"/>
  <c r="N783" i="12"/>
  <c r="I488" i="18"/>
  <c r="J488" i="18"/>
  <c r="I385" i="18"/>
  <c r="J385" i="18" s="1"/>
  <c r="N154" i="16"/>
  <c r="I154" i="16"/>
  <c r="J154" i="16" s="1"/>
  <c r="N660" i="16"/>
  <c r="I695" i="16"/>
  <c r="J695" i="16"/>
  <c r="N476" i="16"/>
  <c r="I476" i="16"/>
  <c r="J476" i="16"/>
  <c r="Q1019" i="16"/>
  <c r="N91" i="16"/>
  <c r="N654" i="16"/>
  <c r="I654" i="16"/>
  <c r="J654" i="16"/>
  <c r="J393" i="16"/>
  <c r="N211" i="16"/>
  <c r="I211" i="16" s="1"/>
  <c r="J211" i="16"/>
  <c r="I772" i="15"/>
  <c r="J772" i="15"/>
  <c r="I679" i="13"/>
  <c r="J679" i="13" s="1"/>
  <c r="I178" i="18"/>
  <c r="J178" i="18" s="1"/>
  <c r="I26" i="13"/>
  <c r="J26" i="13"/>
  <c r="I426" i="13"/>
  <c r="J426" i="13"/>
  <c r="I836" i="17"/>
  <c r="J836" i="17" s="1"/>
  <c r="N1014" i="17"/>
  <c r="N1042" i="17"/>
  <c r="I83" i="15"/>
  <c r="J83" i="15" s="1"/>
  <c r="I202" i="9"/>
  <c r="J202" i="9"/>
  <c r="N992" i="9"/>
  <c r="J320" i="17"/>
  <c r="N978" i="17"/>
  <c r="J978" i="17" s="1"/>
  <c r="N383" i="12"/>
  <c r="I383" i="12"/>
  <c r="J383" i="12" s="1"/>
  <c r="N177" i="12"/>
  <c r="I177" i="12"/>
  <c r="N836" i="12"/>
  <c r="I836" i="12" s="1"/>
  <c r="J836" i="12" s="1"/>
  <c r="N930" i="12"/>
  <c r="I930" i="12" s="1"/>
  <c r="J930" i="12" s="1"/>
  <c r="N440" i="12"/>
  <c r="I440" i="12" s="1"/>
  <c r="J440" i="12" s="1"/>
  <c r="N654" i="12"/>
  <c r="I654" i="12"/>
  <c r="J654" i="12"/>
  <c r="N311" i="12"/>
  <c r="I311" i="12"/>
  <c r="J311" i="12" s="1"/>
  <c r="N482" i="12"/>
  <c r="I482" i="12" s="1"/>
  <c r="J482" i="12" s="1"/>
  <c r="Q187" i="12"/>
  <c r="Q1043" i="12" s="1"/>
  <c r="N710" i="12"/>
  <c r="I710" i="12" s="1"/>
  <c r="J710" i="12" s="1"/>
  <c r="Q710" i="12"/>
  <c r="Q988" i="12"/>
  <c r="N576" i="12"/>
  <c r="I576" i="12"/>
  <c r="J576" i="12"/>
  <c r="N738" i="12"/>
  <c r="I738" i="12"/>
  <c r="J738" i="12"/>
  <c r="N265" i="12"/>
  <c r="I265" i="12" s="1"/>
  <c r="N457" i="12"/>
  <c r="N695" i="12"/>
  <c r="I695" i="12" s="1"/>
  <c r="J695" i="12"/>
  <c r="N346" i="12"/>
  <c r="I346" i="12" s="1"/>
  <c r="J346" i="12" s="1"/>
  <c r="I201" i="18"/>
  <c r="J201" i="18"/>
  <c r="I732" i="15"/>
  <c r="J732" i="15"/>
  <c r="I771" i="20"/>
  <c r="J771" i="20"/>
  <c r="N985" i="18"/>
  <c r="J985" i="18" s="1"/>
  <c r="I182" i="18"/>
  <c r="J182" i="18"/>
  <c r="N105" i="16"/>
  <c r="I105" i="16" s="1"/>
  <c r="J105" i="16" s="1"/>
  <c r="N572" i="16"/>
  <c r="I572" i="16"/>
  <c r="J572" i="16"/>
  <c r="J774" i="16"/>
  <c r="J564" i="16"/>
  <c r="N772" i="16"/>
  <c r="I772" i="16" s="1"/>
  <c r="Q971" i="16"/>
  <c r="N41" i="16"/>
  <c r="N62" i="16"/>
  <c r="I62" i="16"/>
  <c r="J62" i="16"/>
  <c r="N587" i="16"/>
  <c r="I587" i="16"/>
  <c r="J587" i="16"/>
  <c r="I811" i="16"/>
  <c r="J519" i="18"/>
  <c r="I223" i="13"/>
  <c r="J223" i="13" s="1"/>
  <c r="N690" i="12"/>
  <c r="I690" i="12" s="1"/>
  <c r="J690" i="12" s="1"/>
  <c r="N910" i="12"/>
  <c r="I910" i="12" s="1"/>
  <c r="J910" i="12"/>
  <c r="N235" i="12"/>
  <c r="I235" i="12" s="1"/>
  <c r="J235" i="12"/>
  <c r="N588" i="12"/>
  <c r="I588" i="12" s="1"/>
  <c r="N50" i="12"/>
  <c r="I50" i="12"/>
  <c r="J50" i="12"/>
  <c r="N51" i="12"/>
  <c r="N1021" i="12" s="1"/>
  <c r="I409" i="9"/>
  <c r="J409" i="9"/>
  <c r="I156" i="17"/>
  <c r="J156" i="17"/>
  <c r="I717" i="14"/>
  <c r="J717" i="14" s="1"/>
  <c r="N350" i="12"/>
  <c r="I350" i="12"/>
  <c r="J350" i="12" s="1"/>
  <c r="I154" i="12"/>
  <c r="J154" i="12" s="1"/>
  <c r="I677" i="12"/>
  <c r="J677" i="12"/>
  <c r="I227" i="12"/>
  <c r="J227" i="12"/>
  <c r="N749" i="12"/>
  <c r="N590" i="12"/>
  <c r="I590" i="12"/>
  <c r="J590" i="12" s="1"/>
  <c r="I671" i="12"/>
  <c r="J671" i="12"/>
  <c r="N26" i="12"/>
  <c r="I26" i="12"/>
  <c r="J26" i="12" s="1"/>
  <c r="I822" i="12"/>
  <c r="N76" i="12"/>
  <c r="N137" i="12"/>
  <c r="I137" i="12" s="1"/>
  <c r="J137" i="12" s="1"/>
  <c r="Q137" i="12"/>
  <c r="Q990" i="12" s="1"/>
  <c r="N484" i="12"/>
  <c r="I484" i="12"/>
  <c r="J484" i="12" s="1"/>
  <c r="N389" i="12"/>
  <c r="I389" i="12"/>
  <c r="J389" i="12" s="1"/>
  <c r="N687" i="12"/>
  <c r="I687" i="12"/>
  <c r="J687" i="12" s="1"/>
  <c r="I342" i="14"/>
  <c r="J342" i="14"/>
  <c r="I166" i="13"/>
  <c r="J166" i="13"/>
  <c r="N116" i="16"/>
  <c r="I116" i="16" s="1"/>
  <c r="N951" i="16"/>
  <c r="Q951" i="16"/>
  <c r="Q1000" i="16" s="1"/>
  <c r="I951" i="16"/>
  <c r="J951" i="16" s="1"/>
  <c r="J758" i="16"/>
  <c r="N494" i="16"/>
  <c r="I494" i="16" s="1"/>
  <c r="J494" i="16" s="1"/>
  <c r="N40" i="16"/>
  <c r="N1022" i="16" s="1"/>
  <c r="J1022" i="16" s="1"/>
  <c r="N39" i="16"/>
  <c r="N719" i="16"/>
  <c r="I719" i="16" s="1"/>
  <c r="N349" i="16"/>
  <c r="I349" i="16"/>
  <c r="Q132" i="16"/>
  <c r="Q1049" i="16" s="1"/>
  <c r="N106" i="16"/>
  <c r="I106" i="16"/>
  <c r="I232" i="9"/>
  <c r="J232" i="9"/>
  <c r="N1010" i="9"/>
  <c r="I166" i="9"/>
  <c r="J166" i="9"/>
  <c r="I243" i="9"/>
  <c r="J243" i="9"/>
  <c r="I153" i="9"/>
  <c r="J153" i="9"/>
  <c r="N996" i="9"/>
  <c r="I59" i="9"/>
  <c r="J59" i="9"/>
  <c r="I194" i="9"/>
  <c r="J194" i="9"/>
  <c r="I214" i="9"/>
  <c r="J214" i="9"/>
  <c r="N1011" i="9"/>
  <c r="I113" i="9"/>
  <c r="J113" i="9"/>
  <c r="I39" i="9"/>
  <c r="J39" i="9"/>
  <c r="I246" i="9"/>
  <c r="J246" i="9"/>
  <c r="N1017" i="9"/>
  <c r="N998" i="9"/>
  <c r="I504" i="9"/>
  <c r="J504" i="9"/>
  <c r="I178" i="9"/>
  <c r="J178" i="9"/>
  <c r="I84" i="9"/>
  <c r="J84" i="9"/>
  <c r="I338" i="9"/>
  <c r="J338" i="9"/>
  <c r="N1002" i="9"/>
  <c r="I155" i="9"/>
  <c r="J155" i="9"/>
  <c r="N988" i="9"/>
  <c r="I196" i="9"/>
  <c r="J196" i="9"/>
  <c r="I102" i="9"/>
  <c r="J102" i="9"/>
  <c r="I193" i="9"/>
  <c r="J193" i="9"/>
  <c r="I262" i="9"/>
  <c r="J262" i="9"/>
  <c r="I171" i="9"/>
  <c r="J171" i="9"/>
  <c r="I565" i="9"/>
  <c r="J565" i="9"/>
  <c r="N980" i="9"/>
  <c r="I57" i="9"/>
  <c r="J57" i="9"/>
  <c r="I541" i="9"/>
  <c r="J541" i="9"/>
  <c r="N1014" i="9"/>
  <c r="N989" i="9"/>
  <c r="I592" i="9"/>
  <c r="J592" i="9"/>
  <c r="N966" i="9"/>
  <c r="N962" i="9"/>
  <c r="I457" i="9"/>
  <c r="J457" i="9"/>
  <c r="N1050" i="9"/>
  <c r="N1046" i="9"/>
  <c r="I313" i="9"/>
  <c r="J313" i="9"/>
  <c r="N1003" i="9"/>
  <c r="I239" i="9"/>
  <c r="J239" i="9"/>
  <c r="I178" i="12"/>
  <c r="J178" i="12"/>
  <c r="I171" i="12"/>
  <c r="J171" i="12" s="1"/>
  <c r="J296" i="12"/>
  <c r="I39" i="16"/>
  <c r="J302" i="12"/>
  <c r="I41" i="12"/>
  <c r="J41" i="12" s="1"/>
  <c r="N963" i="12"/>
  <c r="J42" i="12"/>
  <c r="I661" i="12"/>
  <c r="I139" i="12"/>
  <c r="J139" i="12" s="1"/>
  <c r="J465" i="12"/>
  <c r="N969" i="12"/>
  <c r="I153" i="16"/>
  <c r="J153" i="16"/>
  <c r="I568" i="12"/>
  <c r="J568" i="12" s="1"/>
  <c r="I375" i="12"/>
  <c r="J375" i="12"/>
  <c r="I121" i="12"/>
  <c r="J121" i="12"/>
  <c r="I104" i="12"/>
  <c r="J104" i="12" s="1"/>
  <c r="I342" i="12"/>
  <c r="J342" i="12"/>
  <c r="I59" i="16"/>
  <c r="J59" i="16"/>
  <c r="I360" i="12"/>
  <c r="I98" i="12"/>
  <c r="J98" i="12" s="1"/>
  <c r="N1040" i="12"/>
  <c r="J1040" i="12" s="1"/>
  <c r="I554" i="12"/>
  <c r="J554" i="12" s="1"/>
  <c r="I76" i="12"/>
  <c r="J76" i="12"/>
  <c r="I382" i="12"/>
  <c r="I69" i="16"/>
  <c r="J69" i="16" s="1"/>
  <c r="I122" i="12"/>
  <c r="J122" i="12"/>
  <c r="I515" i="12"/>
  <c r="J515" i="12"/>
  <c r="N1029" i="12"/>
  <c r="J1029" i="12" s="1"/>
  <c r="I372" i="12"/>
  <c r="J372" i="12" s="1"/>
  <c r="I84" i="12"/>
  <c r="J84" i="12" s="1"/>
  <c r="I678" i="12"/>
  <c r="J678" i="12"/>
  <c r="I364" i="12"/>
  <c r="J364" i="12"/>
  <c r="I73" i="12"/>
  <c r="J73" i="12" s="1"/>
  <c r="I929" i="11"/>
  <c r="J929" i="11"/>
  <c r="I929" i="15"/>
  <c r="J929" i="15"/>
  <c r="Q965" i="16"/>
  <c r="I923" i="20"/>
  <c r="J923" i="20"/>
  <c r="N975" i="12"/>
  <c r="Q971" i="15"/>
  <c r="N1002" i="11"/>
  <c r="I833" i="18"/>
  <c r="J833" i="18" s="1"/>
  <c r="N961" i="9"/>
  <c r="I710" i="18"/>
  <c r="J710" i="18"/>
  <c r="I704" i="18"/>
  <c r="J704" i="18" s="1"/>
  <c r="N970" i="11"/>
  <c r="I510" i="21"/>
  <c r="J510" i="21"/>
  <c r="N974" i="9"/>
  <c r="N996" i="17"/>
  <c r="N954" i="11"/>
  <c r="I332" i="12"/>
  <c r="J332" i="12" s="1"/>
  <c r="I295" i="11"/>
  <c r="J295" i="11"/>
  <c r="I295" i="15"/>
  <c r="J295" i="15" s="1"/>
  <c r="N983" i="12"/>
  <c r="N983" i="21"/>
  <c r="I187" i="15"/>
  <c r="N1020" i="11"/>
  <c r="N952" i="18"/>
  <c r="I109" i="18"/>
  <c r="J109" i="18" s="1"/>
  <c r="I94" i="15"/>
  <c r="J94" i="15" s="1"/>
  <c r="I91" i="15"/>
  <c r="J91" i="15" s="1"/>
  <c r="I91" i="12"/>
  <c r="J91" i="12"/>
  <c r="N1041" i="12"/>
  <c r="N1041" i="18"/>
  <c r="I87" i="9"/>
  <c r="J87" i="9"/>
  <c r="N1023" i="11"/>
  <c r="N1028" i="20"/>
  <c r="N1018" i="9"/>
  <c r="I22" i="9"/>
  <c r="J22" i="9"/>
  <c r="N1028" i="9"/>
  <c r="I104" i="9"/>
  <c r="J104" i="9"/>
  <c r="I707" i="20"/>
  <c r="J707" i="20"/>
  <c r="I712" i="12"/>
  <c r="J712" i="12" s="1"/>
  <c r="I756" i="12"/>
  <c r="J756" i="12"/>
  <c r="N1010" i="12"/>
  <c r="I154" i="13"/>
  <c r="J154" i="13" s="1"/>
  <c r="N1041" i="13"/>
  <c r="I253" i="13"/>
  <c r="J253" i="13"/>
  <c r="N982" i="13"/>
  <c r="J982" i="13" s="1"/>
  <c r="I833" i="9"/>
  <c r="J833" i="9"/>
  <c r="N981" i="9"/>
  <c r="I771" i="9"/>
  <c r="J771" i="9"/>
  <c r="I69" i="12"/>
  <c r="J69" i="12"/>
  <c r="N1039" i="9"/>
  <c r="I698" i="9"/>
  <c r="J698" i="9"/>
  <c r="I314" i="14"/>
  <c r="J314" i="14" s="1"/>
  <c r="I531" i="12"/>
  <c r="J531" i="12" s="1"/>
  <c r="N985" i="12"/>
  <c r="I72" i="13"/>
  <c r="J72" i="13"/>
  <c r="I489" i="13"/>
  <c r="J489" i="13"/>
  <c r="I554" i="14"/>
  <c r="J554" i="14" s="1"/>
  <c r="I57" i="14"/>
  <c r="J57" i="14" s="1"/>
  <c r="I178" i="17"/>
  <c r="J178" i="17"/>
  <c r="I732" i="14"/>
  <c r="J732" i="14"/>
  <c r="I375" i="15"/>
  <c r="J375" i="15" s="1"/>
  <c r="I749" i="15"/>
  <c r="J749" i="15"/>
  <c r="I538" i="15"/>
  <c r="J538" i="15" s="1"/>
  <c r="I51" i="15"/>
  <c r="J51" i="15"/>
  <c r="N1021" i="15"/>
  <c r="I594" i="18"/>
  <c r="J594" i="18"/>
  <c r="I40" i="9"/>
  <c r="J40" i="9"/>
  <c r="N1022" i="9"/>
  <c r="I296" i="9"/>
  <c r="J296" i="9"/>
  <c r="N987" i="9"/>
  <c r="I221" i="9"/>
  <c r="J221" i="9"/>
  <c r="N965" i="9"/>
  <c r="I775" i="12"/>
  <c r="J775" i="12" s="1"/>
  <c r="N1046" i="12"/>
  <c r="N1024" i="21"/>
  <c r="I174" i="21"/>
  <c r="J174" i="21"/>
  <c r="I318" i="21"/>
  <c r="J318" i="21"/>
  <c r="N998" i="21"/>
  <c r="I51" i="17"/>
  <c r="J51" i="17" s="1"/>
  <c r="I822" i="17"/>
  <c r="J822" i="17" s="1"/>
  <c r="I178" i="15"/>
  <c r="J178" i="15"/>
  <c r="N1036" i="9"/>
  <c r="I881" i="14"/>
  <c r="J881" i="14" s="1"/>
  <c r="J428" i="14"/>
  <c r="I219" i="14"/>
  <c r="J219" i="14" s="1"/>
  <c r="I154" i="18"/>
  <c r="J154" i="18"/>
  <c r="J380" i="18"/>
  <c r="I779" i="18"/>
  <c r="J779" i="18"/>
  <c r="I310" i="18"/>
  <c r="J310" i="18" s="1"/>
  <c r="I475" i="9"/>
  <c r="J475" i="9"/>
  <c r="N1045" i="9"/>
  <c r="I197" i="18"/>
  <c r="J197" i="18"/>
  <c r="I516" i="18"/>
  <c r="J516" i="18" s="1"/>
  <c r="I93" i="18"/>
  <c r="J93" i="18" s="1"/>
  <c r="I812" i="18"/>
  <c r="J812" i="18" s="1"/>
  <c r="I235" i="21"/>
  <c r="J235" i="21"/>
  <c r="I165" i="21"/>
  <c r="J165" i="21"/>
  <c r="N969" i="21"/>
  <c r="I922" i="12"/>
  <c r="J922" i="12"/>
  <c r="N1022" i="12"/>
  <c r="J1022" i="12" s="1"/>
  <c r="I40" i="12"/>
  <c r="J40" i="12" s="1"/>
  <c r="I101" i="9"/>
  <c r="J101" i="9"/>
  <c r="I771" i="18"/>
  <c r="J771" i="18" s="1"/>
  <c r="J130" i="13"/>
  <c r="I806" i="13"/>
  <c r="J806" i="13" s="1"/>
  <c r="N977" i="18"/>
  <c r="J977" i="18" s="1"/>
  <c r="N1015" i="9"/>
  <c r="I222" i="9"/>
  <c r="J222" i="9"/>
  <c r="N1030" i="9"/>
  <c r="I465" i="15"/>
  <c r="J465" i="15"/>
  <c r="I931" i="20"/>
  <c r="J931" i="20"/>
  <c r="I126" i="18"/>
  <c r="J126" i="18"/>
  <c r="N1022" i="18"/>
  <c r="J1022" i="18" s="1"/>
  <c r="N1016" i="18"/>
  <c r="J1016" i="18" s="1"/>
  <c r="I280" i="18"/>
  <c r="J280" i="18"/>
  <c r="I389" i="15"/>
  <c r="J389" i="15"/>
  <c r="I770" i="12"/>
  <c r="J770" i="12" s="1"/>
  <c r="N1007" i="12"/>
  <c r="I368" i="9"/>
  <c r="J368" i="9"/>
  <c r="N1029" i="9"/>
  <c r="I732" i="13"/>
  <c r="J732" i="13" s="1"/>
  <c r="I39" i="20"/>
  <c r="J39" i="20"/>
  <c r="I124" i="21"/>
  <c r="J124" i="21"/>
  <c r="N1045" i="21"/>
  <c r="I293" i="9"/>
  <c r="J293" i="9"/>
  <c r="N973" i="9"/>
  <c r="I249" i="18"/>
  <c r="J249" i="18" s="1"/>
  <c r="N969" i="9"/>
  <c r="N1023" i="9"/>
  <c r="I49" i="9"/>
  <c r="J49" i="9"/>
  <c r="N990" i="12"/>
  <c r="N1009" i="9"/>
  <c r="I148" i="12"/>
  <c r="J148" i="12"/>
  <c r="I153" i="12"/>
  <c r="J153" i="12"/>
  <c r="N996" i="12"/>
  <c r="J996" i="12" s="1"/>
  <c r="I51" i="21"/>
  <c r="J51" i="21"/>
  <c r="N1021" i="21"/>
  <c r="J40" i="15"/>
  <c r="I806" i="11"/>
  <c r="J806" i="11"/>
  <c r="N1023" i="12"/>
  <c r="J1023" i="12" s="1"/>
  <c r="I848" i="20"/>
  <c r="J848" i="20"/>
  <c r="N977" i="9"/>
  <c r="I751" i="12"/>
  <c r="J751" i="12"/>
  <c r="I474" i="9"/>
  <c r="J474" i="9"/>
  <c r="I337" i="17"/>
  <c r="J337" i="17"/>
  <c r="N992" i="17"/>
  <c r="J992" i="17" s="1"/>
  <c r="I318" i="18"/>
  <c r="J318" i="18" s="1"/>
  <c r="I775" i="13"/>
  <c r="J775" i="13" s="1"/>
  <c r="I942" i="13"/>
  <c r="J942" i="13" s="1"/>
  <c r="I476" i="14"/>
  <c r="J476" i="14"/>
  <c r="N954" i="9"/>
  <c r="I717" i="13"/>
  <c r="J717" i="13"/>
  <c r="I111" i="13"/>
  <c r="J111" i="13"/>
  <c r="N963" i="13"/>
  <c r="I446" i="14"/>
  <c r="J446" i="14" s="1"/>
  <c r="I792" i="17"/>
  <c r="J792" i="17"/>
  <c r="I20" i="15"/>
  <c r="N1033" i="9"/>
  <c r="I203" i="12"/>
  <c r="J203" i="12" s="1"/>
  <c r="I705" i="11"/>
  <c r="J705" i="11"/>
  <c r="N977" i="11"/>
  <c r="N1015" i="12"/>
  <c r="J1015" i="12" s="1"/>
  <c r="N1031" i="12"/>
  <c r="J1031" i="12" s="1"/>
  <c r="I51" i="20"/>
  <c r="J51" i="20"/>
  <c r="I949" i="16"/>
  <c r="I784" i="13"/>
  <c r="J784" i="13" s="1"/>
  <c r="N987" i="21"/>
  <c r="I736" i="21"/>
  <c r="J736" i="21"/>
  <c r="I498" i="18"/>
  <c r="J498" i="18"/>
  <c r="I942" i="21"/>
  <c r="J942" i="21"/>
  <c r="N971" i="21"/>
  <c r="I604" i="9"/>
  <c r="J604" i="9"/>
  <c r="N1032" i="9"/>
  <c r="I549" i="14"/>
  <c r="J549" i="14" s="1"/>
  <c r="N980" i="12"/>
  <c r="I565" i="12"/>
  <c r="J565" i="12"/>
  <c r="J661" i="13"/>
  <c r="I559" i="21"/>
  <c r="J559" i="21"/>
  <c r="I83" i="11"/>
  <c r="J83" i="11"/>
  <c r="I155" i="11"/>
  <c r="J155" i="11"/>
  <c r="N988" i="11"/>
  <c r="I910" i="21"/>
  <c r="J910" i="21"/>
  <c r="I768" i="21"/>
  <c r="J768" i="21"/>
  <c r="N1042" i="21"/>
  <c r="J177" i="12"/>
  <c r="N1044" i="9"/>
  <c r="I771" i="14"/>
  <c r="J771" i="14"/>
  <c r="I698" i="20"/>
  <c r="J698" i="20"/>
  <c r="N1008" i="20"/>
  <c r="J66" i="21"/>
  <c r="N1013" i="21"/>
  <c r="I47" i="11"/>
  <c r="N998" i="11"/>
  <c r="I853" i="18"/>
  <c r="J853" i="18" s="1"/>
  <c r="J864" i="17"/>
  <c r="I88" i="21"/>
  <c r="J88" i="21"/>
  <c r="N1040" i="21"/>
  <c r="I382" i="21"/>
  <c r="J382" i="21"/>
  <c r="N1027" i="21"/>
  <c r="I368" i="21"/>
  <c r="J368" i="21"/>
  <c r="N1029" i="21"/>
  <c r="I111" i="11"/>
  <c r="J111" i="11"/>
  <c r="N963" i="11"/>
  <c r="I751" i="21"/>
  <c r="J751" i="21"/>
  <c r="N1050" i="21"/>
  <c r="N961" i="11"/>
  <c r="I57" i="11"/>
  <c r="J57" i="11"/>
  <c r="I440" i="11"/>
  <c r="J440" i="11"/>
  <c r="I914" i="21"/>
  <c r="J914" i="21"/>
  <c r="N1043" i="21"/>
  <c r="J921" i="12"/>
  <c r="N999" i="18"/>
  <c r="N1034" i="21"/>
  <c r="I730" i="11"/>
  <c r="J730" i="11"/>
  <c r="N1047" i="11"/>
  <c r="I178" i="14"/>
  <c r="J178" i="14" s="1"/>
  <c r="J843" i="18"/>
  <c r="I130" i="11"/>
  <c r="J130" i="11"/>
  <c r="N978" i="21"/>
  <c r="I431" i="11"/>
  <c r="J431" i="11"/>
  <c r="N1036" i="11"/>
  <c r="I829" i="11"/>
  <c r="J829" i="11"/>
  <c r="N1026" i="11"/>
  <c r="I360" i="20"/>
  <c r="J360" i="20"/>
  <c r="I694" i="11"/>
  <c r="J694" i="11"/>
  <c r="N986" i="11"/>
  <c r="N1009" i="21"/>
  <c r="I196" i="17"/>
  <c r="J196" i="17" s="1"/>
  <c r="N974" i="21"/>
  <c r="I172" i="21"/>
  <c r="J172" i="21"/>
  <c r="N1020" i="21"/>
  <c r="J717" i="11"/>
  <c r="N1027" i="11"/>
  <c r="I382" i="11"/>
  <c r="J382" i="11"/>
  <c r="N977" i="21"/>
  <c r="I246" i="21"/>
  <c r="J246" i="21"/>
  <c r="I122" i="11"/>
  <c r="J122" i="11"/>
  <c r="N1014" i="11"/>
  <c r="I26" i="21"/>
  <c r="J26" i="21"/>
  <c r="I22" i="14"/>
  <c r="J22" i="14" s="1"/>
  <c r="N1028" i="14"/>
  <c r="J1028" i="14" s="1"/>
  <c r="I191" i="21"/>
  <c r="J191" i="21"/>
  <c r="N992" i="21"/>
  <c r="I43" i="21"/>
  <c r="N1039" i="21"/>
  <c r="I587" i="21"/>
  <c r="J587" i="21"/>
  <c r="N1018" i="21"/>
  <c r="N978" i="11"/>
  <c r="I197" i="11"/>
  <c r="J197" i="11"/>
  <c r="N1043" i="11"/>
  <c r="J43" i="21"/>
  <c r="N1016" i="11"/>
  <c r="I662" i="11"/>
  <c r="J662" i="11"/>
  <c r="I310" i="11"/>
  <c r="J310" i="11"/>
  <c r="N1007" i="11"/>
  <c r="I318" i="20"/>
  <c r="J318" i="20"/>
  <c r="I185" i="11"/>
  <c r="J185" i="11"/>
  <c r="N1038" i="11"/>
  <c r="N1000" i="21"/>
  <c r="N1042" i="11"/>
  <c r="I616" i="11"/>
  <c r="J616" i="11"/>
  <c r="I113" i="21"/>
  <c r="J113" i="21"/>
  <c r="N1048" i="21"/>
  <c r="I604" i="21"/>
  <c r="J604" i="21"/>
  <c r="N1032" i="21"/>
  <c r="N984" i="11"/>
  <c r="I156" i="11"/>
  <c r="J156" i="11"/>
  <c r="I81" i="11"/>
  <c r="J81" i="11"/>
  <c r="N967" i="11"/>
  <c r="I477" i="11"/>
  <c r="J477" i="11"/>
  <c r="N1046" i="11"/>
  <c r="I203" i="21"/>
  <c r="J203" i="21"/>
  <c r="N966" i="21"/>
  <c r="I310" i="21"/>
  <c r="J310" i="21"/>
  <c r="N1007" i="21"/>
  <c r="N1001" i="11"/>
  <c r="I833" i="11"/>
  <c r="J833" i="11"/>
  <c r="N981" i="11"/>
  <c r="I222" i="21"/>
  <c r="J222" i="21"/>
  <c r="N1030" i="21"/>
  <c r="N973" i="21"/>
  <c r="N990" i="21"/>
  <c r="J536" i="20"/>
  <c r="J386" i="11"/>
  <c r="J116" i="21"/>
  <c r="N1020" i="14"/>
  <c r="J1020" i="14" s="1"/>
  <c r="J576" i="11"/>
  <c r="J417" i="14"/>
  <c r="I66" i="20"/>
  <c r="J66" i="20"/>
  <c r="I20" i="12"/>
  <c r="J20" i="12"/>
  <c r="N986" i="21"/>
  <c r="I68" i="12"/>
  <c r="J68" i="12"/>
  <c r="N970" i="12"/>
  <c r="I187" i="12"/>
  <c r="J187" i="12"/>
  <c r="N975" i="9"/>
  <c r="J679" i="12"/>
  <c r="N183" i="9"/>
  <c r="N714" i="9"/>
  <c r="I81" i="9"/>
  <c r="J81" i="9"/>
  <c r="N967" i="9"/>
  <c r="I457" i="12"/>
  <c r="J457" i="12"/>
  <c r="J588" i="12"/>
  <c r="N797" i="12"/>
  <c r="I797" i="12" s="1"/>
  <c r="J797" i="12" s="1"/>
  <c r="I884" i="12"/>
  <c r="J884" i="12" s="1"/>
  <c r="I940" i="12"/>
  <c r="J940" i="12" s="1"/>
  <c r="I768" i="16"/>
  <c r="J768" i="16"/>
  <c r="I369" i="9"/>
  <c r="J369" i="9"/>
  <c r="I848" i="9"/>
  <c r="J848" i="9"/>
  <c r="J79" i="12"/>
  <c r="I418" i="9"/>
  <c r="J418" i="9"/>
  <c r="N1047" i="9"/>
  <c r="N979" i="21"/>
  <c r="N447" i="9"/>
  <c r="N964" i="9"/>
  <c r="N246" i="12"/>
  <c r="I246" i="12" s="1"/>
  <c r="J246" i="12" s="1"/>
  <c r="N1045" i="11"/>
  <c r="I588" i="11"/>
  <c r="I481" i="11"/>
  <c r="J481" i="11"/>
  <c r="N1011" i="11"/>
  <c r="I848" i="11"/>
  <c r="J848" i="11"/>
  <c r="N968" i="11"/>
  <c r="I249" i="20"/>
  <c r="J249" i="20"/>
  <c r="J216" i="20"/>
  <c r="N1031" i="9"/>
  <c r="Q965" i="12"/>
  <c r="I311" i="18"/>
  <c r="J311" i="18" s="1"/>
  <c r="N172" i="12"/>
  <c r="I172" i="12" s="1"/>
  <c r="J172" i="12" s="1"/>
  <c r="I554" i="16"/>
  <c r="J554" i="16"/>
  <c r="I660" i="16"/>
  <c r="I662" i="14"/>
  <c r="J662" i="14" s="1"/>
  <c r="N714" i="12"/>
  <c r="N330" i="12"/>
  <c r="N1008" i="12"/>
  <c r="I698" i="12"/>
  <c r="J698" i="12"/>
  <c r="N881" i="13"/>
  <c r="N767" i="12"/>
  <c r="J73" i="18"/>
  <c r="N366" i="12"/>
  <c r="N1014" i="12" s="1"/>
  <c r="J1014" i="12" s="1"/>
  <c r="J519" i="13"/>
  <c r="N519" i="13"/>
  <c r="I519" i="13"/>
  <c r="N1025" i="9"/>
  <c r="N664" i="12"/>
  <c r="N1027" i="12" s="1"/>
  <c r="I51" i="18"/>
  <c r="J51" i="18" s="1"/>
  <c r="N345" i="9"/>
  <c r="N81" i="12"/>
  <c r="N988" i="12"/>
  <c r="I682" i="9"/>
  <c r="J682" i="9"/>
  <c r="I319" i="18"/>
  <c r="J319" i="18" s="1"/>
  <c r="N29" i="16"/>
  <c r="N204" i="9"/>
  <c r="N1012" i="9"/>
  <c r="I346" i="20"/>
  <c r="J346" i="20"/>
  <c r="N330" i="9"/>
  <c r="N728" i="9"/>
  <c r="I419" i="11"/>
  <c r="J419" i="11"/>
  <c r="N990" i="11"/>
  <c r="I361" i="13"/>
  <c r="J361" i="13" s="1"/>
  <c r="N621" i="9"/>
  <c r="I621" i="9"/>
  <c r="J621" i="9"/>
  <c r="Q971" i="9"/>
  <c r="N906" i="9"/>
  <c r="N971" i="9"/>
  <c r="J78" i="9"/>
  <c r="H1051" i="9"/>
  <c r="J754" i="12"/>
  <c r="J426" i="9"/>
  <c r="N680" i="9"/>
  <c r="I680" i="9"/>
  <c r="J680" i="9"/>
  <c r="I250" i="9"/>
  <c r="N979" i="9"/>
  <c r="J754" i="9"/>
  <c r="J502" i="9"/>
  <c r="J767" i="9"/>
  <c r="N766" i="12"/>
  <c r="I843" i="13"/>
  <c r="J843" i="13" s="1"/>
  <c r="N981" i="13"/>
  <c r="J846" i="9"/>
  <c r="J658" i="9"/>
  <c r="N658" i="9"/>
  <c r="I658" i="9"/>
  <c r="J552" i="12"/>
  <c r="N587" i="12"/>
  <c r="J123" i="9"/>
  <c r="N546" i="12"/>
  <c r="N772" i="12"/>
  <c r="N713" i="12"/>
  <c r="I713" i="12" s="1"/>
  <c r="J713" i="12" s="1"/>
  <c r="J725" i="12"/>
  <c r="I504" i="13"/>
  <c r="J504" i="13" s="1"/>
  <c r="N1019" i="13"/>
  <c r="N759" i="13"/>
  <c r="I759" i="13" s="1"/>
  <c r="J759" i="13" s="1"/>
  <c r="J381" i="9"/>
  <c r="J768" i="9"/>
  <c r="J519" i="12"/>
  <c r="N194" i="13"/>
  <c r="N355" i="9"/>
  <c r="I355" i="9"/>
  <c r="J355" i="9"/>
  <c r="J588" i="9"/>
  <c r="N459" i="9"/>
  <c r="J903" i="9"/>
  <c r="N882" i="12"/>
  <c r="J867" i="9"/>
  <c r="N876" i="12"/>
  <c r="I876" i="12"/>
  <c r="J876" i="12"/>
  <c r="J813" i="12"/>
  <c r="N1043" i="9"/>
  <c r="N311" i="9"/>
  <c r="N370" i="9"/>
  <c r="I370" i="9"/>
  <c r="J370" i="9"/>
  <c r="J419" i="9"/>
  <c r="N419" i="9"/>
  <c r="I419" i="9"/>
  <c r="N914" i="12"/>
  <c r="I914" i="12" s="1"/>
  <c r="J914" i="12" s="1"/>
  <c r="I515" i="13"/>
  <c r="J515" i="13"/>
  <c r="N836" i="13"/>
  <c r="I836" i="13" s="1"/>
  <c r="J836" i="13"/>
  <c r="I664" i="13"/>
  <c r="J664" i="13"/>
  <c r="N664" i="9"/>
  <c r="N418" i="13"/>
  <c r="N783" i="13"/>
  <c r="I783" i="13" s="1"/>
  <c r="J783" i="13" s="1"/>
  <c r="J296" i="13"/>
  <c r="J467" i="12"/>
  <c r="N881" i="12"/>
  <c r="I881" i="12"/>
  <c r="J881" i="12"/>
  <c r="N756" i="13"/>
  <c r="I756" i="13" s="1"/>
  <c r="J756" i="13" s="1"/>
  <c r="J730" i="13"/>
  <c r="N485" i="12"/>
  <c r="I485" i="12" s="1"/>
  <c r="J485" i="12" s="1"/>
  <c r="N317" i="13"/>
  <c r="J106" i="9"/>
  <c r="J265" i="9"/>
  <c r="N921" i="9"/>
  <c r="J223" i="12"/>
  <c r="N846" i="12"/>
  <c r="I846" i="12"/>
  <c r="J846" i="12"/>
  <c r="J945" i="12"/>
  <c r="I310" i="13"/>
  <c r="J310" i="13" s="1"/>
  <c r="J306" i="9"/>
  <c r="J770" i="9"/>
  <c r="J219" i="9"/>
  <c r="J361" i="9"/>
  <c r="J864" i="9"/>
  <c r="J922" i="9"/>
  <c r="J898" i="9"/>
  <c r="J762" i="9"/>
  <c r="J489" i="9"/>
  <c r="N306" i="12"/>
  <c r="N1047" i="12" s="1"/>
  <c r="J1047" i="12" s="1"/>
  <c r="J318" i="13"/>
  <c r="N372" i="18"/>
  <c r="J766" i="9"/>
  <c r="J690" i="9"/>
  <c r="J644" i="9"/>
  <c r="J298" i="13"/>
  <c r="J236" i="13"/>
  <c r="N489" i="18"/>
  <c r="I489" i="18" s="1"/>
  <c r="J489" i="18" s="1"/>
  <c r="J250" i="9"/>
  <c r="J485" i="9"/>
  <c r="J933" i="9"/>
  <c r="J202" i="12"/>
  <c r="J107" i="12"/>
  <c r="I594" i="13"/>
  <c r="I698" i="13"/>
  <c r="J698" i="13"/>
  <c r="N1008" i="13"/>
  <c r="J1008" i="13" s="1"/>
  <c r="J671" i="13"/>
  <c r="N20" i="18"/>
  <c r="I20" i="18"/>
  <c r="J20" i="18" s="1"/>
  <c r="N767" i="18"/>
  <c r="N276" i="18"/>
  <c r="I276" i="18"/>
  <c r="J276" i="18"/>
  <c r="J627" i="9"/>
  <c r="J349" i="9"/>
  <c r="N372" i="9"/>
  <c r="N374" i="9"/>
  <c r="N105" i="12"/>
  <c r="I105" i="12" s="1"/>
  <c r="J105" i="12" s="1"/>
  <c r="J433" i="12"/>
  <c r="N83" i="12"/>
  <c r="N959" i="12" s="1"/>
  <c r="J959" i="12" s="1"/>
  <c r="J797" i="9"/>
  <c r="J428" i="9"/>
  <c r="J395" i="9"/>
  <c r="J731" i="9"/>
  <c r="N670" i="9"/>
  <c r="N20" i="9"/>
  <c r="N986" i="9"/>
  <c r="J948" i="9"/>
  <c r="J885" i="12"/>
  <c r="N594" i="12"/>
  <c r="I594" i="12"/>
  <c r="J594" i="12"/>
  <c r="J481" i="12"/>
  <c r="I375" i="13"/>
  <c r="J375" i="13" s="1"/>
  <c r="N183" i="13"/>
  <c r="I183" i="13" s="1"/>
  <c r="J183" i="13" s="1"/>
  <c r="J446" i="13"/>
  <c r="J320" i="13"/>
  <c r="N554" i="13"/>
  <c r="I554" i="13" s="1"/>
  <c r="J554" i="13" s="1"/>
  <c r="N612" i="18"/>
  <c r="I612" i="18" s="1"/>
  <c r="J612" i="18" s="1"/>
  <c r="J861" i="9"/>
  <c r="J309" i="12"/>
  <c r="J319" i="13"/>
  <c r="J44" i="13"/>
  <c r="N34" i="13"/>
  <c r="J725" i="9"/>
  <c r="J561" i="12"/>
  <c r="J428" i="13"/>
  <c r="J695" i="13"/>
  <c r="N744" i="13"/>
  <c r="I744" i="13" s="1"/>
  <c r="J744" i="13" s="1"/>
  <c r="Q965" i="13"/>
  <c r="I187" i="14"/>
  <c r="J187" i="14"/>
  <c r="N679" i="14"/>
  <c r="I679" i="14" s="1"/>
  <c r="J679" i="14" s="1"/>
  <c r="N401" i="14"/>
  <c r="I822" i="15"/>
  <c r="J822" i="15" s="1"/>
  <c r="I565" i="18"/>
  <c r="J565" i="18"/>
  <c r="N259" i="18"/>
  <c r="J774" i="9"/>
  <c r="J210" i="9"/>
  <c r="J145" i="9"/>
  <c r="J543" i="9"/>
  <c r="J349" i="12"/>
  <c r="J145" i="12"/>
  <c r="J443" i="12"/>
  <c r="N520" i="13"/>
  <c r="I520" i="13" s="1"/>
  <c r="J227" i="13"/>
  <c r="J76" i="18"/>
  <c r="N97" i="12"/>
  <c r="Q66" i="12"/>
  <c r="J654" i="14"/>
  <c r="J507" i="14"/>
  <c r="N707" i="18"/>
  <c r="N571" i="18"/>
  <c r="I571" i="18"/>
  <c r="J571" i="18" s="1"/>
  <c r="N655" i="18"/>
  <c r="N66" i="12"/>
  <c r="I565" i="13"/>
  <c r="J565" i="13" s="1"/>
  <c r="N459" i="14"/>
  <c r="N710" i="14"/>
  <c r="I710" i="14" s="1"/>
  <c r="J710" i="14" s="1"/>
  <c r="Q710" i="14"/>
  <c r="Q988" i="14" s="1"/>
  <c r="N531" i="14"/>
  <c r="N576" i="18"/>
  <c r="J225" i="13"/>
  <c r="N382" i="14"/>
  <c r="N1027" i="14" s="1"/>
  <c r="J1027" i="14" s="1"/>
  <c r="N604" i="18"/>
  <c r="N1043" i="17"/>
  <c r="I197" i="17"/>
  <c r="J197" i="17"/>
  <c r="J97" i="18"/>
  <c r="N1003" i="18"/>
  <c r="I793" i="18"/>
  <c r="J793" i="18" s="1"/>
  <c r="N469" i="18"/>
  <c r="I469" i="18" s="1"/>
  <c r="J469" i="18" s="1"/>
  <c r="N615" i="18"/>
  <c r="I615" i="18" s="1"/>
  <c r="J615" i="18" s="1"/>
  <c r="N462" i="18"/>
  <c r="I462" i="18" s="1"/>
  <c r="I197" i="14"/>
  <c r="J197" i="14"/>
  <c r="J386" i="18"/>
  <c r="N782" i="18"/>
  <c r="H1051" i="11"/>
  <c r="N166" i="11"/>
  <c r="N76" i="16"/>
  <c r="N898" i="18"/>
  <c r="I898" i="18"/>
  <c r="J898" i="18"/>
  <c r="N98" i="18"/>
  <c r="I98" i="18" s="1"/>
  <c r="N991" i="21"/>
  <c r="I89" i="21"/>
  <c r="J89" i="21"/>
  <c r="J244" i="18"/>
  <c r="N210" i="18"/>
  <c r="I210" i="18" s="1"/>
  <c r="J210" i="18" s="1"/>
  <c r="N982" i="21"/>
  <c r="I341" i="21"/>
  <c r="J341" i="21"/>
  <c r="J487" i="18"/>
  <c r="J461" i="18"/>
  <c r="N193" i="18"/>
  <c r="N574" i="18"/>
  <c r="I426" i="21"/>
  <c r="J426" i="21"/>
  <c r="J490" i="18"/>
  <c r="J679" i="18"/>
  <c r="J443" i="18"/>
  <c r="I933" i="21"/>
  <c r="J933" i="21"/>
  <c r="N1010" i="21"/>
  <c r="N201" i="15"/>
  <c r="I137" i="21"/>
  <c r="J137" i="21"/>
  <c r="N980" i="21"/>
  <c r="I565" i="21"/>
  <c r="J565" i="21"/>
  <c r="I561" i="21"/>
  <c r="J561" i="21"/>
  <c r="I775" i="21"/>
  <c r="J775" i="21"/>
  <c r="N1046" i="21"/>
  <c r="I610" i="11"/>
  <c r="J610" i="11"/>
  <c r="N1033" i="11"/>
  <c r="N1015" i="21"/>
  <c r="I299" i="21"/>
  <c r="J299" i="21"/>
  <c r="I376" i="21"/>
  <c r="J376" i="21"/>
  <c r="N1023" i="21"/>
  <c r="J20" i="11"/>
  <c r="N993" i="11"/>
  <c r="I821" i="11"/>
  <c r="J821" i="11"/>
  <c r="N1017" i="21"/>
  <c r="I446" i="11"/>
  <c r="J446" i="11"/>
  <c r="N992" i="11"/>
  <c r="I951" i="20"/>
  <c r="J951" i="20"/>
  <c r="Q1000" i="20"/>
  <c r="N982" i="11"/>
  <c r="I84" i="11"/>
  <c r="J84" i="11"/>
  <c r="I482" i="11"/>
  <c r="J482" i="11"/>
  <c r="N1009" i="11"/>
  <c r="I842" i="11"/>
  <c r="J842" i="11"/>
  <c r="N1034" i="11"/>
  <c r="N993" i="21"/>
  <c r="I864" i="21"/>
  <c r="J864" i="21"/>
  <c r="Q989" i="19"/>
  <c r="I655" i="11"/>
  <c r="J655" i="11"/>
  <c r="N1048" i="11"/>
  <c r="I756" i="11"/>
  <c r="J756" i="11"/>
  <c r="N1010" i="11"/>
  <c r="N433" i="11"/>
  <c r="J588" i="11"/>
  <c r="I457" i="11"/>
  <c r="J457" i="11"/>
  <c r="N962" i="11"/>
  <c r="J428" i="11"/>
  <c r="I759" i="11"/>
  <c r="J759" i="11"/>
  <c r="N979" i="11"/>
  <c r="I219" i="21"/>
  <c r="J219" i="21"/>
  <c r="N974" i="11"/>
  <c r="I123" i="11"/>
  <c r="J123" i="11"/>
  <c r="I293" i="11"/>
  <c r="J293" i="11"/>
  <c r="N872" i="20"/>
  <c r="I380" i="21"/>
  <c r="J380" i="21"/>
  <c r="N972" i="11"/>
  <c r="I302" i="15"/>
  <c r="J302" i="15"/>
  <c r="I302" i="11"/>
  <c r="J302" i="11"/>
  <c r="N985" i="11"/>
  <c r="I833" i="20"/>
  <c r="J833" i="20"/>
  <c r="I704" i="11"/>
  <c r="J704" i="11"/>
  <c r="J487" i="20"/>
  <c r="N729" i="20"/>
  <c r="I172" i="14"/>
  <c r="J172" i="14" s="1"/>
  <c r="N332" i="20"/>
  <c r="N296" i="11"/>
  <c r="N89" i="11"/>
  <c r="N374" i="11"/>
  <c r="I374" i="11"/>
  <c r="J374" i="11"/>
  <c r="J689" i="11"/>
  <c r="J644" i="11"/>
  <c r="N372" i="11"/>
  <c r="I372" i="11"/>
  <c r="J372" i="11"/>
  <c r="J106" i="11"/>
  <c r="N139" i="11"/>
  <c r="N462" i="11"/>
  <c r="N751" i="11"/>
  <c r="N779" i="11"/>
  <c r="I779" i="11"/>
  <c r="J779" i="11"/>
  <c r="J63" i="11"/>
  <c r="N538" i="11"/>
  <c r="N1004" i="11"/>
  <c r="I538" i="11"/>
  <c r="J538" i="11"/>
  <c r="J631" i="20"/>
  <c r="J240" i="14"/>
  <c r="N851" i="11"/>
  <c r="J171" i="11"/>
  <c r="J153" i="11"/>
  <c r="N487" i="11"/>
  <c r="N62" i="11"/>
  <c r="J944" i="11"/>
  <c r="J467" i="11"/>
  <c r="N43" i="11"/>
  <c r="N101" i="11"/>
  <c r="J496" i="11"/>
  <c r="J572" i="20"/>
  <c r="J182" i="21"/>
  <c r="N102" i="21"/>
  <c r="J461" i="11"/>
  <c r="N178" i="21"/>
  <c r="N40" i="21"/>
  <c r="J490" i="11"/>
  <c r="J661" i="11"/>
  <c r="J47" i="11"/>
  <c r="J319" i="20"/>
  <c r="N914" i="20"/>
  <c r="N324" i="21"/>
  <c r="N519" i="11"/>
  <c r="N302" i="21"/>
  <c r="J341" i="20"/>
  <c r="J738" i="21"/>
  <c r="J762" i="11"/>
  <c r="J550" i="20"/>
  <c r="N677" i="21"/>
  <c r="N185" i="21"/>
  <c r="J945" i="21"/>
  <c r="N886" i="21"/>
  <c r="N372" i="14"/>
  <c r="J482" i="21"/>
  <c r="N752" i="21"/>
  <c r="N550" i="21"/>
  <c r="I550" i="21"/>
  <c r="J550" i="21"/>
  <c r="N221" i="21"/>
  <c r="N530" i="21"/>
  <c r="N483" i="14"/>
  <c r="I483" i="14" s="1"/>
  <c r="J483" i="14" s="1"/>
  <c r="J849" i="21"/>
  <c r="J33" i="21"/>
  <c r="N948" i="17"/>
  <c r="I948" i="17"/>
  <c r="J948" i="17" s="1"/>
  <c r="J904" i="21"/>
  <c r="J50" i="21"/>
  <c r="J949" i="14"/>
  <c r="J84" i="21"/>
  <c r="J475" i="21"/>
  <c r="J360" i="21"/>
  <c r="J108" i="21"/>
  <c r="N626" i="14"/>
  <c r="I626" i="14" s="1"/>
  <c r="J626" i="14" s="1"/>
  <c r="N944" i="14"/>
  <c r="Q87" i="21"/>
  <c r="N87" i="21"/>
  <c r="N1012" i="21"/>
  <c r="J275" i="21"/>
  <c r="J580" i="21"/>
  <c r="N397" i="14"/>
  <c r="I397" i="14" s="1"/>
  <c r="J397" i="14" s="1"/>
  <c r="J782" i="21"/>
  <c r="J418" i="21"/>
  <c r="N621" i="21"/>
  <c r="I621" i="21"/>
  <c r="J621" i="21"/>
  <c r="J682" i="14"/>
  <c r="J766" i="21"/>
  <c r="J931" i="21"/>
  <c r="N921" i="21"/>
  <c r="J732" i="21"/>
  <c r="N623" i="14"/>
  <c r="J368" i="14"/>
  <c r="J875" i="21"/>
  <c r="J296" i="21"/>
  <c r="N492" i="17"/>
  <c r="I492" i="17"/>
  <c r="J492" i="17" s="1"/>
  <c r="J531" i="17"/>
  <c r="N49" i="17"/>
  <c r="J779" i="14"/>
  <c r="J561" i="14"/>
  <c r="J752" i="17"/>
  <c r="J835" i="17"/>
  <c r="N807" i="21"/>
  <c r="I807" i="21"/>
  <c r="J807" i="21"/>
  <c r="J931" i="14"/>
  <c r="J922" i="14"/>
  <c r="J722" i="14"/>
  <c r="N949" i="17"/>
  <c r="J536" i="17"/>
  <c r="N299" i="17"/>
  <c r="I299" i="17"/>
  <c r="J299" i="17" s="1"/>
  <c r="J543" i="14"/>
  <c r="N123" i="17"/>
  <c r="N459" i="17"/>
  <c r="N1001" i="17" s="1"/>
  <c r="J1001" i="17" s="1"/>
  <c r="J369" i="17"/>
  <c r="I514" i="17"/>
  <c r="J514" i="17"/>
  <c r="N712" i="17"/>
  <c r="I712" i="17" s="1"/>
  <c r="J712" i="17" s="1"/>
  <c r="J280" i="17"/>
  <c r="N564" i="15"/>
  <c r="I564" i="15"/>
  <c r="J564" i="15"/>
  <c r="J876" i="17"/>
  <c r="J730" i="17"/>
  <c r="N467" i="15"/>
  <c r="J562" i="17"/>
  <c r="N111" i="21"/>
  <c r="J106" i="17"/>
  <c r="J610" i="17"/>
  <c r="J833" i="17"/>
  <c r="J922" i="17"/>
  <c r="J380" i="17"/>
  <c r="J717" i="17"/>
  <c r="J311" i="17"/>
  <c r="J587" i="17"/>
  <c r="J543" i="17"/>
  <c r="J944" i="17"/>
  <c r="J930" i="17"/>
  <c r="N386" i="21"/>
  <c r="I386" i="21"/>
  <c r="J386" i="21"/>
  <c r="J425" i="21"/>
  <c r="N725" i="15"/>
  <c r="I725" i="15"/>
  <c r="J725" i="15" s="1"/>
  <c r="J559" i="15"/>
  <c r="N50" i="17"/>
  <c r="N833" i="15"/>
  <c r="N671" i="15"/>
  <c r="N826" i="11"/>
  <c r="N568" i="11"/>
  <c r="N848" i="15"/>
  <c r="I848" i="15"/>
  <c r="J848" i="15" s="1"/>
  <c r="J172" i="15"/>
  <c r="N580" i="20"/>
  <c r="I580" i="20"/>
  <c r="J20" i="21"/>
  <c r="N138" i="21"/>
  <c r="J155" i="15"/>
  <c r="J57" i="15"/>
  <c r="N360" i="15"/>
  <c r="N646" i="11"/>
  <c r="J508" i="11"/>
  <c r="N496" i="21"/>
  <c r="I496" i="21"/>
  <c r="J496" i="21"/>
  <c r="N117" i="9"/>
  <c r="N443" i="9"/>
  <c r="J366" i="11"/>
  <c r="J823" i="11"/>
  <c r="J397" i="11"/>
  <c r="J274" i="9"/>
  <c r="J105" i="9"/>
  <c r="J162" i="9"/>
  <c r="J376" i="9"/>
  <c r="J585" i="9"/>
  <c r="J694" i="9"/>
  <c r="J634" i="9"/>
  <c r="J109" i="9"/>
  <c r="J138" i="9"/>
  <c r="J337" i="9"/>
  <c r="J9" i="23"/>
  <c r="J5" i="23"/>
  <c r="I914" i="20"/>
  <c r="J914" i="20"/>
  <c r="N1043" i="20"/>
  <c r="I185" i="21"/>
  <c r="J185" i="21"/>
  <c r="I40" i="21"/>
  <c r="N1022" i="21"/>
  <c r="I62" i="11"/>
  <c r="J62" i="11"/>
  <c r="N1000" i="11"/>
  <c r="I433" i="11"/>
  <c r="J433" i="11"/>
  <c r="N1049" i="11"/>
  <c r="I664" i="9"/>
  <c r="J664" i="9"/>
  <c r="N1027" i="9"/>
  <c r="I792" i="12"/>
  <c r="J792" i="12"/>
  <c r="N1042" i="9"/>
  <c r="I178" i="21"/>
  <c r="J178" i="21"/>
  <c r="N1036" i="21"/>
  <c r="I646" i="11"/>
  <c r="J646" i="11"/>
  <c r="N1017" i="11"/>
  <c r="I360" i="15"/>
  <c r="J360" i="15" s="1"/>
  <c r="I944" i="14"/>
  <c r="J944" i="14"/>
  <c r="I576" i="18"/>
  <c r="J576" i="18" s="1"/>
  <c r="I311" i="9"/>
  <c r="J311" i="9"/>
  <c r="N977" i="12"/>
  <c r="I302" i="21"/>
  <c r="J302" i="21"/>
  <c r="N985" i="21"/>
  <c r="I296" i="11"/>
  <c r="J296" i="11"/>
  <c r="N987" i="11"/>
  <c r="J752" i="18"/>
  <c r="I29" i="16"/>
  <c r="I330" i="12"/>
  <c r="J330" i="12" s="1"/>
  <c r="N972" i="12"/>
  <c r="J972" i="12" s="1"/>
  <c r="I465" i="16"/>
  <c r="J465" i="16"/>
  <c r="I459" i="9"/>
  <c r="J459" i="9"/>
  <c r="N1001" i="9"/>
  <c r="I772" i="12"/>
  <c r="J772" i="12" s="1"/>
  <c r="I664" i="12"/>
  <c r="J664" i="12" s="1"/>
  <c r="I443" i="9"/>
  <c r="J443" i="9"/>
  <c r="N1034" i="9"/>
  <c r="I623" i="14"/>
  <c r="J623" i="14" s="1"/>
  <c r="I677" i="21"/>
  <c r="J677" i="21"/>
  <c r="N994" i="21"/>
  <c r="I117" i="9"/>
  <c r="J117" i="9"/>
  <c r="N993" i="9"/>
  <c r="I111" i="21"/>
  <c r="J111" i="21"/>
  <c r="N963" i="21"/>
  <c r="I949" i="17"/>
  <c r="J949" i="17" s="1"/>
  <c r="I49" i="17"/>
  <c r="J49" i="17" s="1"/>
  <c r="I372" i="14"/>
  <c r="J372" i="14"/>
  <c r="I101" i="11"/>
  <c r="J101" i="11"/>
  <c r="N976" i="11"/>
  <c r="I751" i="11"/>
  <c r="J751" i="11"/>
  <c r="N1050" i="11"/>
  <c r="I222" i="20"/>
  <c r="J222" i="20"/>
  <c r="I728" i="9"/>
  <c r="J728" i="9"/>
  <c r="N982" i="9"/>
  <c r="I345" i="9"/>
  <c r="J345" i="9"/>
  <c r="N978" i="9"/>
  <c r="I752" i="21"/>
  <c r="J752" i="21"/>
  <c r="I767" i="18"/>
  <c r="J767" i="18"/>
  <c r="I459" i="17"/>
  <c r="J459" i="17" s="1"/>
  <c r="I872" i="20"/>
  <c r="J872" i="20"/>
  <c r="I546" i="13"/>
  <c r="J546" i="13"/>
  <c r="I330" i="9"/>
  <c r="J330" i="9"/>
  <c r="N972" i="9"/>
  <c r="I851" i="11"/>
  <c r="J851" i="11"/>
  <c r="I655" i="18"/>
  <c r="J655" i="18"/>
  <c r="I123" i="17"/>
  <c r="J123" i="17" s="1"/>
  <c r="I616" i="14"/>
  <c r="J616" i="14" s="1"/>
  <c r="I519" i="11"/>
  <c r="J519" i="11"/>
  <c r="N1030" i="11"/>
  <c r="I462" i="11"/>
  <c r="J462" i="11"/>
  <c r="N1015" i="11"/>
  <c r="I166" i="11"/>
  <c r="J166" i="11"/>
  <c r="I374" i="9"/>
  <c r="J374" i="9"/>
  <c r="I714" i="12"/>
  <c r="J714" i="12"/>
  <c r="I714" i="9"/>
  <c r="J714" i="9"/>
  <c r="I568" i="11"/>
  <c r="J568" i="11"/>
  <c r="N999" i="11"/>
  <c r="I467" i="15"/>
  <c r="J467" i="15"/>
  <c r="I921" i="21"/>
  <c r="J921" i="21"/>
  <c r="N984" i="21"/>
  <c r="I530" i="21"/>
  <c r="J530" i="21"/>
  <c r="N962" i="21"/>
  <c r="I43" i="11"/>
  <c r="N1039" i="11"/>
  <c r="N1032" i="18"/>
  <c r="I604" i="18"/>
  <c r="J604" i="18"/>
  <c r="I670" i="9"/>
  <c r="J670" i="9"/>
  <c r="N999" i="9"/>
  <c r="N1043" i="12"/>
  <c r="J1043" i="12" s="1"/>
  <c r="I221" i="21"/>
  <c r="J221" i="21"/>
  <c r="N965" i="21"/>
  <c r="I886" i="21"/>
  <c r="J886" i="21"/>
  <c r="N981" i="21"/>
  <c r="I324" i="21"/>
  <c r="J324" i="21"/>
  <c r="N1037" i="21"/>
  <c r="I102" i="21"/>
  <c r="J102" i="21"/>
  <c r="I139" i="11"/>
  <c r="J139" i="11"/>
  <c r="N1018" i="11"/>
  <c r="J98" i="18"/>
  <c r="I372" i="9"/>
  <c r="J372" i="9"/>
  <c r="N997" i="9"/>
  <c r="I372" i="18"/>
  <c r="J372" i="18" s="1"/>
  <c r="I882" i="12"/>
  <c r="J882" i="12" s="1"/>
  <c r="I194" i="13"/>
  <c r="J194" i="13"/>
  <c r="I587" i="12"/>
  <c r="J587" i="12" s="1"/>
  <c r="N1018" i="12"/>
  <c r="I183" i="9"/>
  <c r="J183" i="9"/>
  <c r="N1021" i="9"/>
  <c r="I487" i="11"/>
  <c r="J487" i="11"/>
  <c r="N1037" i="11"/>
  <c r="N997" i="11"/>
  <c r="I574" i="18"/>
  <c r="J574" i="18"/>
  <c r="I382" i="14"/>
  <c r="J382" i="14" s="1"/>
  <c r="I707" i="18"/>
  <c r="J707" i="18" s="1"/>
  <c r="I921" i="9"/>
  <c r="J921" i="9"/>
  <c r="N984" i="9"/>
  <c r="I418" i="13"/>
  <c r="J418" i="13"/>
  <c r="I366" i="12"/>
  <c r="J366" i="12" s="1"/>
  <c r="I138" i="21"/>
  <c r="J138" i="21"/>
  <c r="N1047" i="21"/>
  <c r="I826" i="11"/>
  <c r="J826" i="11"/>
  <c r="N989" i="11"/>
  <c r="I671" i="15"/>
  <c r="J671" i="15"/>
  <c r="I89" i="11"/>
  <c r="J89" i="11"/>
  <c r="N991" i="11"/>
  <c r="I729" i="20"/>
  <c r="J729" i="20"/>
  <c r="I782" i="18"/>
  <c r="J782" i="18" s="1"/>
  <c r="N990" i="9"/>
  <c r="I881" i="13"/>
  <c r="J881" i="13"/>
  <c r="J557" i="23"/>
  <c r="J40" i="21"/>
  <c r="J29" i="16"/>
  <c r="J43" i="11"/>
  <c r="N955" i="12"/>
  <c r="N1003" i="11"/>
  <c r="N1003" i="21"/>
  <c r="N959" i="11"/>
  <c r="N953" i="17"/>
  <c r="N1004" i="21"/>
  <c r="N952" i="21"/>
  <c r="N953" i="21"/>
  <c r="N953" i="9"/>
  <c r="N957" i="12"/>
  <c r="N957" i="11"/>
  <c r="N957" i="9"/>
  <c r="N1006" i="9"/>
  <c r="I458" i="14"/>
  <c r="J458" i="14"/>
  <c r="N956" i="11"/>
  <c r="N956" i="21"/>
  <c r="N956" i="17"/>
  <c r="N1005" i="11"/>
  <c r="N1005" i="21"/>
  <c r="I375" i="17"/>
  <c r="J375" i="17" s="1"/>
  <c r="I351" i="17"/>
  <c r="J351" i="17"/>
  <c r="N956" i="9"/>
  <c r="N1005" i="9"/>
  <c r="I327" i="14"/>
  <c r="J327" i="14"/>
  <c r="N957" i="21"/>
  <c r="N1006" i="21"/>
  <c r="N1006" i="11"/>
  <c r="N955" i="11"/>
  <c r="N955" i="21"/>
  <c r="N955" i="17"/>
  <c r="I229" i="9"/>
  <c r="J229" i="9"/>
  <c r="N955" i="9"/>
  <c r="N953" i="12"/>
  <c r="J953" i="12" s="1"/>
  <c r="I121" i="11"/>
  <c r="J121" i="11"/>
  <c r="I951" i="14"/>
  <c r="J951" i="14"/>
  <c r="I951" i="21"/>
  <c r="J951" i="21"/>
  <c r="I951" i="11"/>
  <c r="J951" i="11"/>
  <c r="I951" i="9"/>
  <c r="J951" i="9"/>
  <c r="I951" i="12"/>
  <c r="J951" i="12"/>
  <c r="Q993" i="21"/>
  <c r="Q993" i="9"/>
  <c r="J993" i="9"/>
  <c r="I929" i="13"/>
  <c r="J929" i="13"/>
  <c r="I929" i="14"/>
  <c r="J929" i="14" s="1"/>
  <c r="I923" i="18"/>
  <c r="J923" i="18" s="1"/>
  <c r="I923" i="21"/>
  <c r="J923" i="21"/>
  <c r="I923" i="9"/>
  <c r="J923" i="9"/>
  <c r="J999" i="18"/>
  <c r="J923" i="17"/>
  <c r="Q978" i="9"/>
  <c r="Q978" i="21"/>
  <c r="J978" i="21"/>
  <c r="I906" i="11"/>
  <c r="J906" i="11"/>
  <c r="N971" i="17"/>
  <c r="J971" i="17" s="1"/>
  <c r="I817" i="9"/>
  <c r="J817" i="9"/>
  <c r="I817" i="21"/>
  <c r="J817" i="21"/>
  <c r="J958" i="20"/>
  <c r="J1050" i="9"/>
  <c r="I787" i="9"/>
  <c r="J787" i="9"/>
  <c r="I787" i="12"/>
  <c r="J787" i="12" s="1"/>
  <c r="I787" i="14"/>
  <c r="J787" i="14"/>
  <c r="N959" i="9"/>
  <c r="J959" i="9"/>
  <c r="N959" i="21"/>
  <c r="J959" i="21"/>
  <c r="I783" i="21"/>
  <c r="J783" i="21"/>
  <c r="I783" i="12"/>
  <c r="J783" i="12" s="1"/>
  <c r="I783" i="11"/>
  <c r="J783" i="11"/>
  <c r="N1031" i="21"/>
  <c r="J1031" i="21"/>
  <c r="N1031" i="11"/>
  <c r="J1031" i="11"/>
  <c r="I710" i="11"/>
  <c r="J710" i="11"/>
  <c r="I704" i="9"/>
  <c r="J704" i="9"/>
  <c r="I704" i="15"/>
  <c r="J704" i="15" s="1"/>
  <c r="N970" i="9"/>
  <c r="J970" i="9"/>
  <c r="N970" i="21"/>
  <c r="J970" i="21"/>
  <c r="N968" i="21"/>
  <c r="J968" i="21"/>
  <c r="N964" i="11"/>
  <c r="J964" i="11"/>
  <c r="I510" i="13"/>
  <c r="J510" i="13" s="1"/>
  <c r="I510" i="11"/>
  <c r="J510" i="11"/>
  <c r="I510" i="17"/>
  <c r="J510" i="17"/>
  <c r="N964" i="21"/>
  <c r="J964" i="21"/>
  <c r="I447" i="9"/>
  <c r="J447" i="9"/>
  <c r="N995" i="11"/>
  <c r="J995" i="11"/>
  <c r="I332" i="13"/>
  <c r="J332" i="13" s="1"/>
  <c r="I332" i="20"/>
  <c r="J332" i="20"/>
  <c r="Q1027" i="9"/>
  <c r="J1027" i="9"/>
  <c r="J1004" i="21"/>
  <c r="I332" i="21"/>
  <c r="J332" i="21"/>
  <c r="I295" i="17"/>
  <c r="J295" i="17"/>
  <c r="I295" i="21"/>
  <c r="J295" i="21"/>
  <c r="J958" i="17"/>
  <c r="I295" i="12"/>
  <c r="J295" i="12"/>
  <c r="I206" i="9"/>
  <c r="J206" i="9"/>
  <c r="Q1042" i="21"/>
  <c r="J1042" i="21"/>
  <c r="I204" i="11"/>
  <c r="J204" i="11"/>
  <c r="I204" i="21"/>
  <c r="J204" i="21"/>
  <c r="J955" i="17"/>
  <c r="I204" i="9"/>
  <c r="J204" i="9"/>
  <c r="N1012" i="11"/>
  <c r="J1012" i="11"/>
  <c r="I204" i="18"/>
  <c r="J204" i="18"/>
  <c r="J1041" i="21"/>
  <c r="J1037" i="11"/>
  <c r="J993" i="11"/>
  <c r="J963" i="14"/>
  <c r="J1004" i="9"/>
  <c r="J960" i="12"/>
  <c r="I187" i="9"/>
  <c r="J187" i="9"/>
  <c r="J958" i="15"/>
  <c r="I187" i="11"/>
  <c r="J187" i="11"/>
  <c r="N995" i="9"/>
  <c r="J995" i="9"/>
  <c r="I175" i="21"/>
  <c r="J175" i="21"/>
  <c r="I175" i="9"/>
  <c r="J175" i="9"/>
  <c r="J1047" i="21"/>
  <c r="J985" i="12"/>
  <c r="J960" i="17"/>
  <c r="J958" i="12"/>
  <c r="N1038" i="9"/>
  <c r="J1038" i="9"/>
  <c r="J963" i="21"/>
  <c r="J999" i="21"/>
  <c r="J996" i="21"/>
  <c r="J1034" i="21"/>
  <c r="J1014" i="17"/>
  <c r="J989" i="21"/>
  <c r="J982" i="9"/>
  <c r="J988" i="12"/>
  <c r="J1036" i="9"/>
  <c r="J1023" i="11"/>
  <c r="J1024" i="11"/>
  <c r="J980" i="11"/>
  <c r="J970" i="12"/>
  <c r="I132" i="9"/>
  <c r="J132" i="9"/>
  <c r="J979" i="9"/>
  <c r="J1032" i="21"/>
  <c r="J1006" i="9"/>
  <c r="J1049" i="21"/>
  <c r="J997" i="11"/>
  <c r="Q1038" i="21"/>
  <c r="J1038" i="21"/>
  <c r="J961" i="9"/>
  <c r="J1046" i="11"/>
  <c r="J1007" i="9"/>
  <c r="J1025" i="11"/>
  <c r="I94" i="9"/>
  <c r="J94" i="9"/>
  <c r="J976" i="9"/>
  <c r="J957" i="21"/>
  <c r="J954" i="11"/>
  <c r="J1003" i="15"/>
  <c r="J958" i="21"/>
  <c r="J955" i="21"/>
  <c r="J1019" i="9"/>
  <c r="J953" i="11"/>
  <c r="J1035" i="9"/>
  <c r="J1007" i="12"/>
  <c r="J1049" i="9"/>
  <c r="J1011" i="11"/>
  <c r="J1018" i="12"/>
  <c r="J1020" i="9"/>
  <c r="J977" i="17"/>
  <c r="J1032" i="11"/>
  <c r="J977" i="9"/>
  <c r="J1033" i="21"/>
  <c r="I94" i="20"/>
  <c r="J94" i="20"/>
  <c r="J1028" i="18"/>
  <c r="J1029" i="9"/>
  <c r="J995" i="21"/>
  <c r="J967" i="21"/>
  <c r="J1037" i="9"/>
  <c r="J1017" i="21"/>
  <c r="J1019" i="11"/>
  <c r="J974" i="21"/>
  <c r="J1010" i="9"/>
  <c r="J955" i="11"/>
  <c r="J986" i="21"/>
  <c r="J1023" i="9"/>
  <c r="J975" i="12"/>
  <c r="J962" i="9"/>
  <c r="J1040" i="11"/>
  <c r="J994" i="11"/>
  <c r="J958" i="11"/>
  <c r="J1019" i="13"/>
  <c r="J968" i="11"/>
  <c r="J990" i="21"/>
  <c r="J981" i="11"/>
  <c r="J1022" i="9"/>
  <c r="J960" i="21"/>
  <c r="J1044" i="11"/>
  <c r="J1032" i="18"/>
  <c r="J1000" i="11"/>
  <c r="J964" i="9"/>
  <c r="J998" i="11"/>
  <c r="J973" i="21"/>
  <c r="J1009" i="9"/>
  <c r="J960" i="9"/>
  <c r="J1016" i="21"/>
  <c r="J1010" i="11"/>
  <c r="J987" i="21"/>
  <c r="J991" i="12"/>
  <c r="J1010" i="14"/>
  <c r="J969" i="11"/>
  <c r="J961" i="21"/>
  <c r="J1029" i="11"/>
  <c r="J1026" i="14"/>
  <c r="J958" i="16"/>
  <c r="J954" i="17"/>
  <c r="J980" i="17"/>
  <c r="J1030" i="9"/>
  <c r="J997" i="9"/>
  <c r="J1024" i="9"/>
  <c r="J1008" i="21"/>
  <c r="J1021" i="21"/>
  <c r="J959" i="11"/>
  <c r="J973" i="11"/>
  <c r="J1016" i="11"/>
  <c r="J1046" i="12"/>
  <c r="J1041" i="15"/>
  <c r="J1032" i="9"/>
  <c r="J1026" i="9"/>
  <c r="J1022" i="21"/>
  <c r="J1017" i="11"/>
  <c r="J969" i="12"/>
  <c r="J986" i="14"/>
  <c r="J985" i="9"/>
  <c r="J1023" i="21"/>
  <c r="I91" i="11"/>
  <c r="J91" i="11"/>
  <c r="J1014" i="11"/>
  <c r="J977" i="11"/>
  <c r="J982" i="21"/>
  <c r="J1031" i="9"/>
  <c r="J975" i="9"/>
  <c r="J971" i="21"/>
  <c r="I91" i="16"/>
  <c r="J91" i="16" s="1"/>
  <c r="I91" i="9"/>
  <c r="J91" i="9"/>
  <c r="J1021" i="11"/>
  <c r="J996" i="11"/>
  <c r="Q1041" i="13"/>
  <c r="J1041" i="13"/>
  <c r="J981" i="21"/>
  <c r="J991" i="9"/>
  <c r="J1027" i="12"/>
  <c r="J1008" i="11"/>
  <c r="J1005" i="9"/>
  <c r="J956" i="21"/>
  <c r="J986" i="9"/>
  <c r="J1029" i="21"/>
  <c r="J952" i="21"/>
  <c r="I91" i="17"/>
  <c r="J91" i="17" s="1"/>
  <c r="I91" i="21"/>
  <c r="J91" i="21"/>
  <c r="J990" i="9"/>
  <c r="J1039" i="21"/>
  <c r="J966" i="9"/>
  <c r="J980" i="9"/>
  <c r="J1011" i="9"/>
  <c r="J975" i="21"/>
  <c r="J1018" i="21"/>
  <c r="J1035" i="21"/>
  <c r="J956" i="11"/>
  <c r="J1047" i="11"/>
  <c r="J977" i="12"/>
  <c r="J965" i="21"/>
  <c r="J1046" i="9"/>
  <c r="J983" i="11"/>
  <c r="J988" i="21"/>
  <c r="J978" i="11"/>
  <c r="J1001" i="9"/>
  <c r="J986" i="11"/>
  <c r="J1050" i="11"/>
  <c r="J988" i="11"/>
  <c r="J987" i="9"/>
  <c r="J1036" i="11"/>
  <c r="J987" i="14"/>
  <c r="J971" i="9"/>
  <c r="J952" i="18"/>
  <c r="J972" i="21"/>
  <c r="J963" i="9"/>
  <c r="J967" i="11"/>
  <c r="J1028" i="11"/>
  <c r="J1014" i="21"/>
  <c r="J962" i="11"/>
  <c r="J1043" i="9"/>
  <c r="J1048" i="21"/>
  <c r="J983" i="21"/>
  <c r="J1022" i="11"/>
  <c r="J1013" i="21"/>
  <c r="J1045" i="21"/>
  <c r="J969" i="21"/>
  <c r="J983" i="12"/>
  <c r="J992" i="9"/>
  <c r="J1026" i="21"/>
  <c r="J987" i="11"/>
  <c r="J955" i="9"/>
  <c r="J1009" i="11"/>
  <c r="J998" i="21"/>
  <c r="J1039" i="9"/>
  <c r="J1001" i="21"/>
  <c r="J992" i="21"/>
  <c r="J971" i="11"/>
  <c r="J989" i="9"/>
  <c r="J1013" i="11"/>
  <c r="I87" i="21"/>
  <c r="J87" i="21"/>
  <c r="J1027" i="21"/>
  <c r="J1002" i="21"/>
  <c r="J972" i="9"/>
  <c r="J985" i="21"/>
  <c r="J1015" i="21"/>
  <c r="J1043" i="11"/>
  <c r="J1000" i="9"/>
  <c r="J1041" i="11"/>
  <c r="J980" i="14"/>
  <c r="J985" i="11"/>
  <c r="J1005" i="21"/>
  <c r="J989" i="11"/>
  <c r="J1048" i="11"/>
  <c r="J990" i="11"/>
  <c r="J1050" i="21"/>
  <c r="J983" i="9"/>
  <c r="J999" i="9"/>
  <c r="J999" i="11"/>
  <c r="J953" i="14"/>
  <c r="J957" i="11"/>
  <c r="J1012" i="9"/>
  <c r="J1000" i="21"/>
  <c r="J1003" i="21"/>
  <c r="J994" i="9"/>
  <c r="J978" i="9"/>
  <c r="J972" i="11"/>
  <c r="J1046" i="21"/>
  <c r="J1030" i="21"/>
  <c r="J1007" i="11"/>
  <c r="J1020" i="21"/>
  <c r="J1015" i="9"/>
  <c r="J1040" i="9"/>
  <c r="J1008" i="9"/>
  <c r="J984" i="9"/>
  <c r="J1021" i="9"/>
  <c r="J979" i="11"/>
  <c r="J981" i="13"/>
  <c r="J997" i="21"/>
  <c r="J1043" i="21"/>
  <c r="J963" i="11"/>
  <c r="J968" i="9"/>
  <c r="J1041" i="9"/>
  <c r="J976" i="21"/>
  <c r="J966" i="11"/>
  <c r="J1044" i="21"/>
  <c r="J1028" i="21"/>
  <c r="J1036" i="21"/>
  <c r="J1018" i="9"/>
  <c r="J988" i="9"/>
  <c r="J1014" i="9"/>
  <c r="J960" i="11"/>
  <c r="J955" i="12"/>
  <c r="I87" i="12"/>
  <c r="J87" i="12" s="1"/>
  <c r="N1012" i="12"/>
  <c r="J1012" i="12"/>
  <c r="J984" i="11"/>
  <c r="J1035" i="18"/>
  <c r="J1006" i="11"/>
  <c r="J984" i="21"/>
  <c r="J1016" i="9"/>
  <c r="J1011" i="21"/>
  <c r="J975" i="11"/>
  <c r="J991" i="11"/>
  <c r="J1018" i="11"/>
  <c r="J1025" i="21"/>
  <c r="J976" i="11"/>
  <c r="J956" i="17"/>
  <c r="I87" i="11"/>
  <c r="J87" i="11"/>
  <c r="J965" i="9"/>
  <c r="J953" i="21"/>
  <c r="J980" i="21"/>
  <c r="J966" i="21"/>
  <c r="J1042" i="11"/>
  <c r="J1027" i="11"/>
  <c r="J958" i="9"/>
  <c r="J1004" i="11"/>
  <c r="J974" i="9"/>
  <c r="J952" i="11"/>
  <c r="J1035" i="11"/>
  <c r="J954" i="12"/>
  <c r="J979" i="21"/>
  <c r="J963" i="13"/>
  <c r="J1028" i="9"/>
  <c r="J1005" i="11"/>
  <c r="J1034" i="9"/>
  <c r="J1042" i="9"/>
  <c r="J962" i="21"/>
  <c r="J1030" i="11"/>
  <c r="J1047" i="9"/>
  <c r="J1001" i="11"/>
  <c r="J1038" i="11"/>
  <c r="J973" i="9"/>
  <c r="J981" i="9"/>
  <c r="J1002" i="11"/>
  <c r="J963" i="12"/>
  <c r="J998" i="9"/>
  <c r="J952" i="9"/>
  <c r="J977" i="13"/>
  <c r="J1049" i="11"/>
  <c r="J957" i="9"/>
  <c r="J953" i="17"/>
  <c r="J974" i="11"/>
  <c r="J1033" i="11"/>
  <c r="J991" i="21"/>
  <c r="J1007" i="21"/>
  <c r="J977" i="21"/>
  <c r="J980" i="12"/>
  <c r="J1033" i="9"/>
  <c r="J1024" i="21"/>
  <c r="J1017" i="9"/>
  <c r="J1006" i="21"/>
  <c r="J956" i="9"/>
  <c r="J957" i="12"/>
  <c r="J992" i="11"/>
  <c r="J967" i="9"/>
  <c r="J1026" i="11"/>
  <c r="J1021" i="15"/>
  <c r="J1020" i="11"/>
  <c r="J1003" i="9"/>
  <c r="J1002" i="9"/>
  <c r="J1010" i="21"/>
  <c r="J1041" i="17"/>
  <c r="J1003" i="11"/>
  <c r="J1039" i="11"/>
  <c r="J1034" i="11"/>
  <c r="J953" i="9"/>
  <c r="J993" i="21"/>
  <c r="J1025" i="9"/>
  <c r="J1008" i="12"/>
  <c r="J1045" i="11"/>
  <c r="J1009" i="21"/>
  <c r="J961" i="11"/>
  <c r="J1019" i="21"/>
  <c r="I66" i="14"/>
  <c r="J66" i="14" s="1"/>
  <c r="J1037" i="21"/>
  <c r="J1015" i="11"/>
  <c r="J994" i="21"/>
  <c r="J1012" i="21"/>
  <c r="J1003" i="18"/>
  <c r="J1040" i="21"/>
  <c r="J1048" i="9"/>
  <c r="J969" i="9"/>
  <c r="J1010" i="12"/>
  <c r="J1041" i="12"/>
  <c r="J996" i="9"/>
  <c r="J965" i="11"/>
  <c r="J982" i="11"/>
  <c r="J1044" i="9"/>
  <c r="J1045" i="9"/>
  <c r="J991" i="18"/>
  <c r="J966" i="17"/>
  <c r="J954" i="9"/>
  <c r="J970" i="11"/>
  <c r="J1021" i="12"/>
  <c r="J958" i="19"/>
  <c r="J954" i="21"/>
  <c r="I66" i="13"/>
  <c r="J66" i="13" s="1"/>
  <c r="I66" i="9"/>
  <c r="J66" i="9"/>
  <c r="N1013" i="9"/>
  <c r="J1013" i="9"/>
  <c r="I66" i="11"/>
  <c r="I20" i="9"/>
  <c r="N986" i="17"/>
  <c r="J986" i="17"/>
  <c r="J20" i="15"/>
  <c r="I1051" i="21"/>
  <c r="J1051" i="21"/>
  <c r="J66" i="11"/>
  <c r="J1051" i="11"/>
  <c r="I1051" i="11"/>
  <c r="I1051" i="9"/>
  <c r="J20" i="9"/>
  <c r="J1051" i="9"/>
  <c r="J507" i="20"/>
  <c r="N166" i="20"/>
  <c r="N156" i="20"/>
  <c r="I154" i="20"/>
  <c r="J154" i="20"/>
  <c r="N445" i="20"/>
  <c r="I445" i="20"/>
  <c r="J445" i="20"/>
  <c r="N504" i="20"/>
  <c r="I613" i="20"/>
  <c r="N323" i="20"/>
  <c r="N554" i="20"/>
  <c r="D70" i="20"/>
  <c r="J350" i="20"/>
  <c r="Q295" i="20"/>
  <c r="Q1045" i="20"/>
  <c r="J449" i="20"/>
  <c r="N349" i="20"/>
  <c r="I349" i="20"/>
  <c r="J349" i="20"/>
  <c r="I124" i="20"/>
  <c r="J124" i="20"/>
  <c r="I310" i="20"/>
  <c r="J310" i="20"/>
  <c r="J571" i="20"/>
  <c r="N999" i="20"/>
  <c r="J999" i="20"/>
  <c r="I568" i="20"/>
  <c r="J568" i="20"/>
  <c r="N221" i="20"/>
  <c r="I221" i="20"/>
  <c r="J221" i="20"/>
  <c r="N812" i="20"/>
  <c r="I812" i="20"/>
  <c r="J812" i="20"/>
  <c r="Q187" i="20"/>
  <c r="Q1043" i="20"/>
  <c r="J1043" i="20"/>
  <c r="N187" i="20"/>
  <c r="J590" i="20"/>
  <c r="N73" i="20"/>
  <c r="I73" i="20"/>
  <c r="J73" i="20"/>
  <c r="J177" i="20"/>
  <c r="D66" i="20"/>
  <c r="N406" i="20"/>
  <c r="I43" i="20"/>
  <c r="J87" i="20"/>
  <c r="N374" i="20"/>
  <c r="I374" i="20"/>
  <c r="J374" i="20"/>
  <c r="N670" i="20"/>
  <c r="I670" i="20"/>
  <c r="J670" i="20"/>
  <c r="J225" i="20"/>
  <c r="I109" i="20"/>
  <c r="J109" i="20"/>
  <c r="N489" i="20"/>
  <c r="I489" i="20"/>
  <c r="J489" i="20"/>
  <c r="N211" i="20"/>
  <c r="I211" i="20"/>
  <c r="J211" i="20"/>
  <c r="I98" i="20"/>
  <c r="J98" i="20"/>
  <c r="N236" i="20"/>
  <c r="D97" i="20"/>
  <c r="D51" i="20"/>
  <c r="D34" i="20"/>
  <c r="D58" i="20"/>
  <c r="D39" i="20"/>
  <c r="D10" i="20"/>
  <c r="D49" i="20"/>
  <c r="D61" i="20"/>
  <c r="D41" i="20"/>
  <c r="D52" i="20"/>
  <c r="D35" i="20"/>
  <c r="D42" i="20"/>
  <c r="D91" i="20"/>
  <c r="D57" i="20"/>
  <c r="D69" i="20"/>
  <c r="D31" i="20"/>
  <c r="D104" i="20"/>
  <c r="D14" i="20"/>
  <c r="D72" i="20"/>
  <c r="D93" i="20"/>
  <c r="D85" i="20"/>
  <c r="D29" i="20"/>
  <c r="D16" i="20"/>
  <c r="D25" i="20"/>
  <c r="D22" i="20"/>
  <c r="D20" i="20"/>
  <c r="D73" i="20"/>
  <c r="D78" i="20"/>
  <c r="D50" i="20"/>
  <c r="D101" i="20"/>
  <c r="D89" i="20"/>
  <c r="D37" i="20"/>
  <c r="D9" i="20"/>
  <c r="D106" i="20"/>
  <c r="D33" i="20"/>
  <c r="D26" i="20"/>
  <c r="D68" i="20"/>
  <c r="D56" i="20"/>
  <c r="D103" i="20"/>
  <c r="D102" i="20"/>
  <c r="D105" i="20"/>
  <c r="D60" i="20"/>
  <c r="D88" i="20"/>
  <c r="D94" i="20"/>
  <c r="D23" i="20"/>
  <c r="D55" i="20"/>
  <c r="D43" i="20"/>
  <c r="D53" i="20"/>
  <c r="D74" i="20"/>
  <c r="D44" i="20"/>
  <c r="D71" i="20"/>
  <c r="D30" i="20"/>
  <c r="D87" i="20"/>
  <c r="D21" i="20"/>
  <c r="D47" i="20"/>
  <c r="D12" i="20"/>
  <c r="D81" i="20"/>
  <c r="D27" i="20"/>
  <c r="D62" i="20"/>
  <c r="D86" i="20"/>
  <c r="D59" i="20"/>
  <c r="D79" i="20"/>
  <c r="D98" i="20"/>
  <c r="D38" i="20"/>
  <c r="D48" i="20"/>
  <c r="D19" i="20"/>
  <c r="D8" i="20"/>
  <c r="D32" i="20"/>
  <c r="D80" i="20"/>
  <c r="D15" i="20"/>
  <c r="D54" i="20"/>
  <c r="D63" i="20"/>
  <c r="D28" i="20"/>
  <c r="D64" i="20"/>
  <c r="D46" i="20"/>
  <c r="D96" i="20"/>
  <c r="D45" i="20"/>
  <c r="D99" i="20"/>
  <c r="D36" i="20"/>
  <c r="D65" i="20"/>
  <c r="D100" i="20"/>
  <c r="D82" i="20"/>
  <c r="D11" i="20"/>
  <c r="D75" i="20"/>
  <c r="D7" i="20"/>
  <c r="D90" i="20"/>
  <c r="D76" i="20"/>
  <c r="D40" i="20"/>
  <c r="D17" i="20"/>
  <c r="D67" i="20"/>
  <c r="D83" i="20"/>
  <c r="D18" i="20"/>
  <c r="D95" i="20"/>
  <c r="I225" i="20"/>
  <c r="I83" i="20"/>
  <c r="J83" i="20"/>
  <c r="J20" i="20"/>
  <c r="N215" i="20"/>
  <c r="I215" i="20"/>
  <c r="J215" i="20"/>
  <c r="I47" i="20"/>
  <c r="J47" i="20"/>
  <c r="N998" i="20"/>
  <c r="J998" i="20"/>
  <c r="I239" i="20"/>
  <c r="N709" i="20"/>
  <c r="I709" i="20"/>
  <c r="J709" i="20"/>
  <c r="N495" i="20"/>
  <c r="I495" i="20"/>
  <c r="J495" i="20"/>
  <c r="N891" i="20"/>
  <c r="I891" i="20"/>
  <c r="J891" i="20"/>
  <c r="N498" i="20"/>
  <c r="I498" i="20"/>
  <c r="J498" i="20"/>
  <c r="N389" i="20"/>
  <c r="I389" i="20"/>
  <c r="J389" i="20"/>
  <c r="N41" i="20"/>
  <c r="N823" i="20"/>
  <c r="N623" i="20"/>
  <c r="I623" i="20"/>
  <c r="J623" i="20"/>
  <c r="J370" i="20"/>
  <c r="J309" i="20"/>
  <c r="N449" i="20"/>
  <c r="I449" i="20"/>
  <c r="J419" i="20"/>
  <c r="J644" i="20"/>
  <c r="N84" i="20"/>
  <c r="I84" i="20"/>
  <c r="J84" i="20"/>
  <c r="J117" i="20"/>
  <c r="J686" i="20"/>
  <c r="N194" i="20"/>
  <c r="I194" i="20"/>
  <c r="J194" i="20"/>
  <c r="J672" i="20"/>
  <c r="N672" i="20"/>
  <c r="I672" i="20"/>
  <c r="J613" i="20"/>
  <c r="N635" i="20"/>
  <c r="N793" i="20"/>
  <c r="N980" i="20"/>
  <c r="J980" i="20"/>
  <c r="N488" i="20"/>
  <c r="I488" i="20"/>
  <c r="J488" i="20"/>
  <c r="N62" i="20"/>
  <c r="I62" i="20"/>
  <c r="J62" i="20"/>
  <c r="N516" i="20"/>
  <c r="I26" i="20"/>
  <c r="J565" i="20"/>
  <c r="J505" i="20"/>
  <c r="J480" i="20"/>
  <c r="N646" i="20"/>
  <c r="I646" i="20"/>
  <c r="J646" i="20"/>
  <c r="J324" i="20"/>
  <c r="J503" i="20"/>
  <c r="N769" i="20"/>
  <c r="I769" i="20"/>
  <c r="J769" i="20"/>
  <c r="J145" i="20"/>
  <c r="J148" i="20"/>
  <c r="I300" i="20"/>
  <c r="J300" i="20"/>
  <c r="N1022" i="20"/>
  <c r="J1022" i="20"/>
  <c r="J749" i="20"/>
  <c r="I34" i="20"/>
  <c r="J34" i="20"/>
  <c r="J483" i="20"/>
  <c r="J130" i="20"/>
  <c r="J239" i="20"/>
  <c r="J587" i="20"/>
  <c r="J945" i="20"/>
  <c r="J229" i="20"/>
  <c r="J162" i="20"/>
  <c r="J949" i="20"/>
  <c r="J722" i="20"/>
  <c r="Q787" i="20"/>
  <c r="Q1028" i="20"/>
  <c r="J1028" i="20"/>
  <c r="J898" i="20"/>
  <c r="N1013" i="20"/>
  <c r="J1013" i="20"/>
  <c r="N59" i="20"/>
  <c r="J399" i="20"/>
  <c r="N627" i="20"/>
  <c r="I627" i="20"/>
  <c r="J627" i="20"/>
  <c r="J655" i="20"/>
  <c r="J157" i="20"/>
  <c r="N157" i="20"/>
  <c r="I157" i="20"/>
  <c r="J138" i="20"/>
  <c r="N111" i="20"/>
  <c r="I111" i="20"/>
  <c r="J111" i="20"/>
  <c r="J541" i="20"/>
  <c r="N89" i="20"/>
  <c r="N325" i="20"/>
  <c r="I325" i="20"/>
  <c r="J325" i="20"/>
  <c r="J942" i="20"/>
  <c r="N942" i="20"/>
  <c r="I942" i="20"/>
  <c r="N153" i="20"/>
  <c r="N69" i="20"/>
  <c r="H933" i="20"/>
  <c r="H618" i="20"/>
  <c r="J618" i="20"/>
  <c r="H606" i="20"/>
  <c r="J606" i="20"/>
  <c r="H906" i="20"/>
  <c r="H314" i="20"/>
  <c r="H386" i="20"/>
  <c r="H943" i="20"/>
  <c r="J943" i="20"/>
  <c r="H567" i="20"/>
  <c r="J567" i="20"/>
  <c r="H254" i="20"/>
  <c r="J254" i="20"/>
  <c r="H32" i="20"/>
  <c r="J32" i="20"/>
  <c r="H422" i="20"/>
  <c r="J422" i="20"/>
  <c r="H756" i="20"/>
  <c r="H753" i="20"/>
  <c r="H345" i="20"/>
  <c r="H482" i="20"/>
  <c r="H897" i="20"/>
  <c r="H849" i="20"/>
  <c r="H883" i="20"/>
  <c r="J883" i="20"/>
  <c r="H716" i="20"/>
  <c r="J716" i="20"/>
  <c r="H888" i="20"/>
  <c r="J888" i="20"/>
  <c r="H847" i="20"/>
  <c r="J847" i="20"/>
  <c r="H725" i="20"/>
  <c r="H566" i="20"/>
  <c r="H271" i="20"/>
  <c r="J271" i="20"/>
  <c r="H862" i="20"/>
  <c r="H159" i="20"/>
  <c r="J159" i="20"/>
  <c r="H174" i="20"/>
  <c r="H186" i="20"/>
  <c r="J186" i="20"/>
  <c r="H496" i="20"/>
  <c r="H764" i="20"/>
  <c r="H17" i="20"/>
  <c r="J17" i="20"/>
  <c r="H169" i="20"/>
  <c r="J169" i="20"/>
  <c r="H575" i="20"/>
  <c r="J575" i="20"/>
  <c r="H446" i="20"/>
  <c r="H285" i="20"/>
  <c r="J285" i="20"/>
  <c r="H294" i="20"/>
  <c r="J294" i="20"/>
  <c r="H65" i="20"/>
  <c r="H259" i="20"/>
  <c r="H813" i="20"/>
  <c r="H815" i="20"/>
  <c r="H889" i="20"/>
  <c r="J889" i="20"/>
  <c r="H807" i="20"/>
  <c r="H808" i="20"/>
  <c r="J808" i="20"/>
  <c r="H373" i="20"/>
  <c r="J373" i="20"/>
  <c r="H615" i="20"/>
  <c r="H508" i="20"/>
  <c r="H648" i="20"/>
  <c r="J648" i="20"/>
  <c r="H224" i="20"/>
  <c r="J224" i="20"/>
  <c r="H905" i="20"/>
  <c r="J905" i="20"/>
  <c r="H510" i="20"/>
  <c r="H736" i="20"/>
  <c r="H203" i="20"/>
  <c r="H219" i="20"/>
  <c r="H214" i="20"/>
  <c r="H486" i="20"/>
  <c r="H171" i="20"/>
  <c r="H546" i="20"/>
  <c r="H158" i="20"/>
  <c r="J158" i="20"/>
  <c r="H728" i="20"/>
  <c r="H322" i="20"/>
  <c r="J322" i="20"/>
  <c r="H380" i="20"/>
  <c r="H161" i="20"/>
  <c r="J161" i="20"/>
  <c r="H666" i="20"/>
  <c r="J666" i="20"/>
  <c r="H605" i="20"/>
  <c r="J605" i="20"/>
  <c r="H902" i="20"/>
  <c r="J902" i="20"/>
  <c r="H471" i="20"/>
  <c r="J471" i="20"/>
  <c r="H601" i="20"/>
  <c r="J601" i="20"/>
  <c r="H320" i="20"/>
  <c r="H417" i="20"/>
  <c r="H746" i="20"/>
  <c r="J746" i="20"/>
  <c r="H120" i="20"/>
  <c r="J120" i="20"/>
  <c r="H845" i="20"/>
  <c r="J845" i="20"/>
  <c r="H182" i="20"/>
  <c r="H321" i="20"/>
  <c r="J321" i="20"/>
  <c r="H588" i="20"/>
  <c r="H680" i="20"/>
  <c r="H137" i="20"/>
  <c r="H826" i="20"/>
  <c r="H721" i="20"/>
  <c r="J721" i="20"/>
  <c r="H663" i="20"/>
  <c r="H699" i="20"/>
  <c r="H364" i="20"/>
  <c r="H673" i="20"/>
  <c r="J673" i="20"/>
  <c r="H339" i="20"/>
  <c r="J339" i="20"/>
  <c r="H840" i="20"/>
  <c r="J840" i="20"/>
  <c r="H227" i="20"/>
  <c r="H458" i="20"/>
  <c r="H283" i="20"/>
  <c r="J283" i="20"/>
  <c r="H473" i="20"/>
  <c r="J473" i="20"/>
  <c r="H783" i="20"/>
  <c r="H336" i="20"/>
  <c r="J336" i="20"/>
  <c r="H481" i="20"/>
  <c r="H834" i="20"/>
  <c r="J834" i="20"/>
  <c r="H619" i="20"/>
  <c r="J619" i="20"/>
  <c r="H918" i="20"/>
  <c r="J918" i="20"/>
  <c r="H416" i="20"/>
  <c r="J416" i="20"/>
  <c r="H660" i="20"/>
  <c r="H868" i="20"/>
  <c r="J868" i="20"/>
  <c r="H564" i="20"/>
  <c r="H199" i="20"/>
  <c r="J199" i="20"/>
  <c r="H274" i="20"/>
  <c r="H684" i="20"/>
  <c r="H940" i="20"/>
  <c r="H515" i="20"/>
  <c r="H828" i="20"/>
  <c r="J828" i="20"/>
  <c r="H622" i="20"/>
  <c r="J622" i="20"/>
  <c r="H797" i="20"/>
  <c r="H218" i="20"/>
  <c r="J218" i="20"/>
  <c r="H836" i="20"/>
  <c r="H428" i="20"/>
  <c r="H556" i="20"/>
  <c r="J556" i="20"/>
  <c r="H18" i="20"/>
  <c r="J18" i="20"/>
  <c r="H57" i="20"/>
  <c r="H574" i="20"/>
  <c r="H863" i="20"/>
  <c r="J863" i="20"/>
  <c r="H250" i="20"/>
  <c r="H430" i="20"/>
  <c r="H785" i="20"/>
  <c r="J785" i="20"/>
  <c r="H909" i="20"/>
  <c r="H691" i="20"/>
  <c r="J691" i="20"/>
  <c r="H223" i="20"/>
  <c r="H180" i="20"/>
  <c r="H762" i="20"/>
  <c r="H900" i="20"/>
  <c r="J900" i="20"/>
  <c r="H247" i="20"/>
  <c r="J247" i="20"/>
  <c r="H286" i="20"/>
  <c r="J286" i="20"/>
  <c r="H662" i="20"/>
  <c r="H688" i="20"/>
  <c r="J688" i="20"/>
  <c r="H9" i="20"/>
  <c r="J9" i="20"/>
  <c r="H146" i="20"/>
  <c r="J146" i="20"/>
  <c r="H173" i="20"/>
  <c r="J173" i="20"/>
  <c r="H121" i="20"/>
  <c r="H846" i="20"/>
  <c r="H850" i="20"/>
  <c r="J850" i="20"/>
  <c r="H116" i="20"/>
  <c r="H344" i="20"/>
  <c r="J344" i="20"/>
  <c r="H761" i="20"/>
  <c r="J761" i="20"/>
  <c r="H395" i="20"/>
  <c r="H678" i="20"/>
  <c r="H876" i="20"/>
  <c r="H924" i="20"/>
  <c r="J924" i="20"/>
  <c r="H30" i="20"/>
  <c r="J30" i="20"/>
  <c r="H443" i="20"/>
  <c r="H366" i="20"/>
  <c r="H383" i="20"/>
  <c r="H279" i="20"/>
  <c r="J279" i="20"/>
  <c r="H299" i="20"/>
  <c r="H915" i="20"/>
  <c r="J915" i="20"/>
  <c r="H280" i="20"/>
  <c r="H27" i="20"/>
  <c r="J27" i="20"/>
  <c r="H765" i="20"/>
  <c r="J765" i="20"/>
  <c r="H167" i="20"/>
  <c r="J167" i="20"/>
  <c r="H315" i="20"/>
  <c r="J315" i="20"/>
  <c r="H731" i="20"/>
  <c r="H693" i="20"/>
  <c r="J693" i="20"/>
  <c r="H661" i="20"/>
  <c r="H784" i="20"/>
  <c r="H37" i="20"/>
  <c r="J37" i="20"/>
  <c r="H871" i="20"/>
  <c r="H107" i="20"/>
  <c r="H859" i="20"/>
  <c r="H892" i="20"/>
  <c r="J892" i="20"/>
  <c r="H570" i="20"/>
  <c r="J570" i="20"/>
  <c r="H695" i="20"/>
  <c r="H861" i="20"/>
  <c r="H877" i="20"/>
  <c r="H459" i="20"/>
  <c r="H468" i="20"/>
  <c r="J468" i="20"/>
  <c r="H895" i="20"/>
  <c r="H118" i="20"/>
  <c r="J118" i="20"/>
  <c r="H712" i="20"/>
  <c r="H830" i="20"/>
  <c r="J830" i="20"/>
  <c r="H939" i="20"/>
  <c r="J939" i="20"/>
  <c r="H886" i="20"/>
  <c r="H531" i="20"/>
  <c r="H284" i="20"/>
  <c r="J284" i="20"/>
  <c r="H13" i="20"/>
  <c r="J13" i="20"/>
  <c r="H46" i="20"/>
  <c r="J46" i="20"/>
  <c r="H397" i="20"/>
  <c r="H233" i="20"/>
  <c r="J233" i="20"/>
  <c r="H789" i="20"/>
  <c r="J789" i="20"/>
  <c r="H275" i="20"/>
  <c r="H152" i="20"/>
  <c r="J152" i="20"/>
  <c r="H343" i="20"/>
  <c r="J343" i="20"/>
  <c r="H78" i="20"/>
  <c r="J78" i="20"/>
  <c r="H719" i="20"/>
  <c r="H860" i="20"/>
  <c r="H638" i="20"/>
  <c r="J638" i="20"/>
  <c r="H175" i="20"/>
  <c r="H81" i="20"/>
  <c r="H377" i="20"/>
  <c r="J377" i="20"/>
  <c r="H185" i="20"/>
  <c r="H418" i="20"/>
  <c r="H835" i="20"/>
  <c r="H122" i="20"/>
  <c r="H257" i="20"/>
  <c r="J257" i="20"/>
  <c r="H298" i="20"/>
  <c r="H501" i="20"/>
  <c r="J501" i="20"/>
  <c r="H713" i="20"/>
  <c r="H893" i="20"/>
  <c r="J893" i="20"/>
  <c r="H305" i="20"/>
  <c r="J305" i="20"/>
  <c r="H620" i="20"/>
  <c r="J620" i="20"/>
  <c r="H50" i="20"/>
  <c r="H466" i="20"/>
  <c r="H297" i="20"/>
  <c r="J297" i="20"/>
  <c r="H454" i="20"/>
  <c r="J454" i="20"/>
  <c r="H526" i="20"/>
  <c r="J526" i="20"/>
  <c r="H794" i="20"/>
  <c r="J794" i="20"/>
  <c r="H127" i="20"/>
  <c r="J127" i="20"/>
  <c r="H440" i="20"/>
  <c r="H415" i="20"/>
  <c r="J415" i="20"/>
  <c r="H244" i="20"/>
  <c r="H657" i="20"/>
  <c r="J657" i="20"/>
  <c r="H398" i="20"/>
  <c r="J398" i="20"/>
  <c r="H425" i="20"/>
  <c r="H123" i="20"/>
  <c r="H135" i="20"/>
  <c r="J135" i="20"/>
  <c r="H881" i="20"/>
  <c r="H692" i="20"/>
  <c r="J692" i="20"/>
  <c r="H178" i="20"/>
  <c r="H733" i="20"/>
  <c r="H276" i="20"/>
  <c r="H921" i="20"/>
  <c r="H355" i="20"/>
  <c r="H351" i="20"/>
  <c r="H353" i="20"/>
  <c r="J353" i="20"/>
  <c r="H485" i="20"/>
  <c r="H806" i="20"/>
  <c r="H679" i="20"/>
  <c r="H724" i="20"/>
  <c r="H82" i="20"/>
  <c r="J82" i="20"/>
  <c r="H281" i="20"/>
  <c r="J281" i="20"/>
  <c r="H29" i="20"/>
  <c r="H242" i="20"/>
  <c r="J242" i="20"/>
  <c r="H14" i="20"/>
  <c r="J14" i="20"/>
  <c r="H935" i="20"/>
  <c r="J935" i="20"/>
  <c r="H591" i="20"/>
  <c r="J591" i="20"/>
  <c r="H369" i="20"/>
  <c r="H110" i="20"/>
  <c r="J110" i="20"/>
  <c r="H193" i="20"/>
  <c r="H694" i="20"/>
  <c r="H630" i="20"/>
  <c r="H589" i="20"/>
  <c r="J589" i="20"/>
  <c r="H278" i="20"/>
  <c r="J278" i="20"/>
  <c r="H11" i="20"/>
  <c r="J11" i="20"/>
  <c r="H441" i="20"/>
  <c r="J441" i="20"/>
  <c r="H682" i="20"/>
  <c r="H578" i="20"/>
  <c r="H251" i="20"/>
  <c r="J251" i="20"/>
  <c r="H151" i="20"/>
  <c r="H313" i="20"/>
  <c r="H941" i="20"/>
  <c r="J941" i="20"/>
  <c r="H292" i="20"/>
  <c r="J292" i="20"/>
  <c r="H106" i="20"/>
  <c r="H8" i="20"/>
  <c r="H385" i="20"/>
  <c r="H626" i="20"/>
  <c r="H160" i="20"/>
  <c r="J160" i="20"/>
  <c r="H258" i="20"/>
  <c r="J258" i="20"/>
  <c r="H706" i="20"/>
  <c r="J706" i="20"/>
  <c r="H930" i="20"/>
  <c r="H832" i="20"/>
  <c r="J832" i="20"/>
  <c r="H816" i="20"/>
  <c r="J816" i="20"/>
  <c r="H633" i="20"/>
  <c r="J633" i="20"/>
  <c r="H200" i="20"/>
  <c r="J200" i="20"/>
  <c r="H528" i="20"/>
  <c r="J528" i="20"/>
  <c r="H68" i="20"/>
  <c r="H80" i="20"/>
  <c r="J80" i="20"/>
  <c r="H28" i="20"/>
  <c r="J28" i="20"/>
  <c r="H744" i="20"/>
  <c r="H555" i="20"/>
  <c r="J555" i="20"/>
  <c r="H538" i="20"/>
  <c r="H74" i="20"/>
  <c r="J74" i="20"/>
  <c r="H92" i="20"/>
  <c r="H654" i="20"/>
  <c r="H100" i="20"/>
  <c r="J100" i="20"/>
  <c r="H710" i="20"/>
  <c r="H189" i="20"/>
  <c r="J189" i="20"/>
  <c r="H734" i="20"/>
  <c r="J734" i="20"/>
  <c r="H465" i="20"/>
  <c r="H537" i="20"/>
  <c r="J537" i="20"/>
  <c r="H347" i="20"/>
  <c r="J347" i="20"/>
  <c r="H926" i="20"/>
  <c r="J926" i="20"/>
  <c r="H594" i="20"/>
  <c r="H651" i="20"/>
  <c r="J651" i="20"/>
  <c r="H896" i="20"/>
  <c r="J896" i="20"/>
  <c r="H723" i="20"/>
  <c r="J723" i="20"/>
  <c r="H206" i="20"/>
  <c r="H752" i="20"/>
  <c r="H557" i="20"/>
  <c r="J557" i="20"/>
  <c r="H168" i="20"/>
  <c r="J168" i="20"/>
  <c r="H484" i="20"/>
  <c r="H435" i="20"/>
  <c r="J435" i="20"/>
  <c r="H576" i="20"/>
  <c r="H514" i="20"/>
  <c r="H715" i="20"/>
  <c r="J715" i="20"/>
  <c r="H910" i="20"/>
  <c r="H944" i="20"/>
  <c r="H461" i="20"/>
  <c r="H799" i="20"/>
  <c r="J799" i="20"/>
  <c r="H853" i="20"/>
  <c r="H628" i="20"/>
  <c r="J628" i="20"/>
  <c r="H255" i="20"/>
  <c r="J255" i="20"/>
  <c r="H312" i="20"/>
  <c r="J312" i="20"/>
  <c r="H697" i="20"/>
  <c r="J697" i="20"/>
  <c r="H230" i="20"/>
  <c r="J230" i="20"/>
  <c r="H133" i="20"/>
  <c r="J133" i="20"/>
  <c r="H379" i="20"/>
  <c r="H636" i="20"/>
  <c r="J636" i="20"/>
  <c r="H474" i="20"/>
  <c r="H506" i="20"/>
  <c r="J506" i="20"/>
  <c r="H520" i="20"/>
  <c r="H301" i="20"/>
  <c r="H232" i="20"/>
  <c r="H810" i="20"/>
  <c r="J810" i="20"/>
  <c r="H890" i="20"/>
  <c r="J890" i="20"/>
  <c r="H658" i="20"/>
  <c r="H934" i="20"/>
  <c r="J934" i="20"/>
  <c r="H270" i="20"/>
  <c r="J270" i="20"/>
  <c r="H114" i="20"/>
  <c r="J114" i="20"/>
  <c r="H423" i="20"/>
  <c r="J423" i="20"/>
  <c r="H802" i="20"/>
  <c r="J802" i="20"/>
  <c r="H429" i="20"/>
  <c r="J429" i="20"/>
  <c r="H754" i="20"/>
  <c r="H365" i="20"/>
  <c r="J365" i="20"/>
  <c r="H409" i="20"/>
  <c r="H478" i="20"/>
  <c r="J478" i="20"/>
  <c r="H479" i="20"/>
  <c r="J479" i="20"/>
  <c r="H640" i="20"/>
  <c r="J640" i="20"/>
  <c r="H822" i="20"/>
  <c r="H33" i="20"/>
  <c r="H553" i="20"/>
  <c r="J553" i="20"/>
  <c r="H857" i="20"/>
  <c r="J857" i="20"/>
  <c r="H740" i="20"/>
  <c r="J740" i="20"/>
  <c r="H491" i="20"/>
  <c r="J491" i="20"/>
  <c r="H112" i="20"/>
  <c r="J112" i="20"/>
  <c r="H356" i="20"/>
  <c r="J356" i="20"/>
  <c r="H93" i="20"/>
  <c r="H463" i="20"/>
  <c r="J463" i="20"/>
  <c r="H610" i="20"/>
  <c r="H306" i="20"/>
  <c r="H502" i="20"/>
  <c r="H101" i="20"/>
  <c r="H442" i="20"/>
  <c r="H920" i="20"/>
  <c r="J920" i="20"/>
  <c r="H604" i="20"/>
  <c r="H775" i="20"/>
  <c r="H375" i="20"/>
  <c r="H103" i="20"/>
  <c r="J103" i="20"/>
  <c r="H104" i="20"/>
  <c r="H327" i="20"/>
  <c r="H579" i="20"/>
  <c r="J579" i="20"/>
  <c r="H64" i="20"/>
  <c r="J64" i="20"/>
  <c r="H544" i="20"/>
  <c r="H61" i="20"/>
  <c r="H455" i="20"/>
  <c r="J455" i="20"/>
  <c r="H770" i="20"/>
  <c r="H382" i="20"/>
  <c r="H720" i="20"/>
  <c r="J720" i="20"/>
  <c r="H125" i="20"/>
  <c r="J125" i="20"/>
  <c r="H411" i="20"/>
  <c r="J411" i="20"/>
  <c r="H598" i="20"/>
  <c r="J598" i="20"/>
  <c r="H586" i="20"/>
  <c r="J586" i="20"/>
  <c r="H462" i="20"/>
  <c r="H819" i="20"/>
  <c r="J819" i="20"/>
  <c r="H946" i="20"/>
  <c r="J946" i="20"/>
  <c r="H535" i="20"/>
  <c r="H179" i="20"/>
  <c r="J179" i="20"/>
  <c r="H467" i="20"/>
  <c r="H368" i="20"/>
  <c r="H235" i="20"/>
  <c r="H616" i="20"/>
  <c r="H142" i="20"/>
  <c r="J142" i="20"/>
  <c r="H530" i="20"/>
  <c r="H825" i="20"/>
  <c r="J825" i="20"/>
  <c r="H170" i="20"/>
  <c r="J170" i="20"/>
  <c r="H894" i="20"/>
  <c r="J894" i="20"/>
  <c r="H664" i="20"/>
  <c r="H674" i="20"/>
  <c r="J674" i="20"/>
  <c r="H596" i="20"/>
  <c r="J596" i="20"/>
  <c r="H201" i="20"/>
  <c r="H653" i="20"/>
  <c r="H683" i="20"/>
  <c r="J683" i="20"/>
  <c r="H381" i="20"/>
  <c r="H253" i="20"/>
  <c r="H433" i="20"/>
  <c r="H337" i="20"/>
  <c r="H307" i="20"/>
  <c r="J307" i="20"/>
  <c r="H737" i="20"/>
  <c r="J737" i="20"/>
  <c r="H760" i="20"/>
  <c r="J760" i="20"/>
  <c r="H817" i="20"/>
  <c r="H595" i="20"/>
  <c r="J595" i="20"/>
  <c r="H234" i="20"/>
  <c r="J234" i="20"/>
  <c r="H509" i="20"/>
  <c r="H75" i="20"/>
  <c r="H667" i="20"/>
  <c r="J667" i="20"/>
  <c r="H885" i="20"/>
  <c r="H108" i="20"/>
  <c r="H444" i="20"/>
  <c r="H922" i="20"/>
  <c r="H426" i="20"/>
  <c r="H786" i="20"/>
  <c r="J786" i="20"/>
  <c r="H607" i="20"/>
  <c r="J607" i="20"/>
  <c r="H427" i="20"/>
  <c r="J427" i="20"/>
  <c r="H150" i="20"/>
  <c r="H333" i="20"/>
  <c r="J333" i="20"/>
  <c r="H10" i="20"/>
  <c r="J10" i="20"/>
  <c r="J238" i="20"/>
  <c r="J751" i="20"/>
  <c r="J438" i="20"/>
  <c r="J543" i="20"/>
  <c r="J447" i="20"/>
  <c r="J634" i="20"/>
  <c r="I164" i="20"/>
  <c r="J164" i="20"/>
  <c r="J540" i="20"/>
  <c r="N499" i="20"/>
  <c r="I499" i="20"/>
  <c r="J499" i="20"/>
  <c r="H282" i="20"/>
  <c r="J282" i="20"/>
  <c r="H469" i="20"/>
  <c r="J43" i="20"/>
  <c r="J703" i="20"/>
  <c r="H188" i="20"/>
  <c r="J188" i="20"/>
  <c r="H809" i="20"/>
  <c r="J549" i="20"/>
  <c r="J317" i="20"/>
  <c r="Q929" i="20"/>
  <c r="Q993" i="20"/>
  <c r="N929" i="20"/>
  <c r="I929" i="20"/>
  <c r="J929" i="20"/>
  <c r="J72" i="20"/>
  <c r="N492" i="20"/>
  <c r="I492" i="20"/>
  <c r="J492" i="20"/>
  <c r="J612" i="20"/>
  <c r="N372" i="20"/>
  <c r="I372" i="20"/>
  <c r="J372" i="20"/>
  <c r="N642" i="20"/>
  <c r="I642" i="20"/>
  <c r="J642" i="20"/>
  <c r="N626" i="20"/>
  <c r="I626" i="20"/>
  <c r="J626" i="20"/>
  <c r="N29" i="20"/>
  <c r="N733" i="20"/>
  <c r="N298" i="20"/>
  <c r="I298" i="20"/>
  <c r="J298" i="20"/>
  <c r="N859" i="20"/>
  <c r="I859" i="20"/>
  <c r="J859" i="20"/>
  <c r="N280" i="20"/>
  <c r="N57" i="20"/>
  <c r="J274" i="20"/>
  <c r="N274" i="20"/>
  <c r="I274" i="20"/>
  <c r="Q137" i="20"/>
  <c r="Q990" i="20"/>
  <c r="N137" i="20"/>
  <c r="N219" i="20"/>
  <c r="I219" i="20"/>
  <c r="J219" i="20"/>
  <c r="N496" i="20"/>
  <c r="I496" i="20"/>
  <c r="J496" i="20"/>
  <c r="J849" i="20"/>
  <c r="N849" i="20"/>
  <c r="I849" i="20"/>
  <c r="N314" i="20"/>
  <c r="I314" i="20"/>
  <c r="J314" i="20"/>
  <c r="I89" i="20"/>
  <c r="J89" i="20"/>
  <c r="N922" i="20"/>
  <c r="I922" i="20"/>
  <c r="J922" i="20"/>
  <c r="N462" i="20"/>
  <c r="I462" i="20"/>
  <c r="J462" i="20"/>
  <c r="N610" i="20"/>
  <c r="N484" i="20"/>
  <c r="I484" i="20"/>
  <c r="J484" i="20"/>
  <c r="N465" i="20"/>
  <c r="N385" i="20"/>
  <c r="N178" i="20"/>
  <c r="N107" i="20"/>
  <c r="N680" i="20"/>
  <c r="I680" i="20"/>
  <c r="J680" i="20"/>
  <c r="N203" i="20"/>
  <c r="N815" i="20"/>
  <c r="I815" i="20"/>
  <c r="J815" i="20"/>
  <c r="N897" i="20"/>
  <c r="I897" i="20"/>
  <c r="J897" i="20"/>
  <c r="Q906" i="20"/>
  <c r="Q978" i="20"/>
  <c r="N906" i="20"/>
  <c r="I59" i="20"/>
  <c r="J59" i="20"/>
  <c r="N1025" i="20"/>
  <c r="J1025" i="20"/>
  <c r="I516" i="20"/>
  <c r="J516" i="20"/>
  <c r="N1012" i="20"/>
  <c r="J1012" i="20"/>
  <c r="I554" i="20"/>
  <c r="J554" i="20"/>
  <c r="N337" i="20"/>
  <c r="J8" i="20"/>
  <c r="H1051" i="20"/>
  <c r="N122" i="20"/>
  <c r="N299" i="20"/>
  <c r="I299" i="20"/>
  <c r="J299" i="20"/>
  <c r="N458" i="20"/>
  <c r="I458" i="20"/>
  <c r="J458" i="20"/>
  <c r="N588" i="20"/>
  <c r="N736" i="20"/>
  <c r="I736" i="20"/>
  <c r="J736" i="20"/>
  <c r="N108" i="20"/>
  <c r="N433" i="20"/>
  <c r="I433" i="20"/>
  <c r="J433" i="20"/>
  <c r="N530" i="20"/>
  <c r="N104" i="20"/>
  <c r="I104" i="20"/>
  <c r="J104" i="20"/>
  <c r="N93" i="20"/>
  <c r="N409" i="20"/>
  <c r="N232" i="20"/>
  <c r="N106" i="20"/>
  <c r="I106" i="20"/>
  <c r="J106" i="20"/>
  <c r="N630" i="20"/>
  <c r="I630" i="20"/>
  <c r="J630" i="20"/>
  <c r="N724" i="20"/>
  <c r="I724" i="20"/>
  <c r="J724" i="20"/>
  <c r="N881" i="20"/>
  <c r="I881" i="20"/>
  <c r="J881" i="20"/>
  <c r="J835" i="20"/>
  <c r="N835" i="20"/>
  <c r="I835" i="20"/>
  <c r="N275" i="20"/>
  <c r="N180" i="20"/>
  <c r="N428" i="20"/>
  <c r="I428" i="20"/>
  <c r="J428" i="20"/>
  <c r="N227" i="20"/>
  <c r="I227" i="20"/>
  <c r="J227" i="20"/>
  <c r="Q510" i="20"/>
  <c r="Q1006" i="20"/>
  <c r="N510" i="20"/>
  <c r="I510" i="20"/>
  <c r="J510" i="20"/>
  <c r="N259" i="20"/>
  <c r="I259" i="20"/>
  <c r="J259" i="20"/>
  <c r="J345" i="20"/>
  <c r="N345" i="20"/>
  <c r="I345" i="20"/>
  <c r="N1044" i="20"/>
  <c r="J1044" i="20"/>
  <c r="I406" i="20"/>
  <c r="J406" i="20"/>
  <c r="N1000" i="20"/>
  <c r="J1000" i="20"/>
  <c r="I323" i="20"/>
  <c r="J323" i="20"/>
  <c r="N957" i="20"/>
  <c r="J957" i="20"/>
  <c r="N885" i="20"/>
  <c r="I885" i="20"/>
  <c r="J885" i="20"/>
  <c r="N253" i="20"/>
  <c r="I253" i="20"/>
  <c r="J253" i="20"/>
  <c r="N301" i="20"/>
  <c r="N853" i="20"/>
  <c r="I853" i="20"/>
  <c r="J853" i="20"/>
  <c r="N752" i="20"/>
  <c r="I752" i="20"/>
  <c r="J752" i="20"/>
  <c r="N710" i="20"/>
  <c r="Q710" i="20"/>
  <c r="Q988" i="20"/>
  <c r="N694" i="20"/>
  <c r="I694" i="20"/>
  <c r="J694" i="20"/>
  <c r="N679" i="20"/>
  <c r="I679" i="20"/>
  <c r="J679" i="20"/>
  <c r="J418" i="20"/>
  <c r="N418" i="20"/>
  <c r="I418" i="20"/>
  <c r="N895" i="20"/>
  <c r="I895" i="20"/>
  <c r="J895" i="20"/>
  <c r="N784" i="20"/>
  <c r="I784" i="20"/>
  <c r="J784" i="20"/>
  <c r="J383" i="20"/>
  <c r="N383" i="20"/>
  <c r="I383" i="20"/>
  <c r="N846" i="20"/>
  <c r="I846" i="20"/>
  <c r="J846" i="20"/>
  <c r="N223" i="20"/>
  <c r="N836" i="20"/>
  <c r="I836" i="20"/>
  <c r="J836" i="20"/>
  <c r="N660" i="20"/>
  <c r="I660" i="20"/>
  <c r="J660" i="20"/>
  <c r="N182" i="20"/>
  <c r="N380" i="20"/>
  <c r="I380" i="20"/>
  <c r="J380" i="20"/>
  <c r="N65" i="20"/>
  <c r="N862" i="20"/>
  <c r="I862" i="20"/>
  <c r="J862" i="20"/>
  <c r="N753" i="20"/>
  <c r="I753" i="20"/>
  <c r="J753" i="20"/>
  <c r="N933" i="20"/>
  <c r="I933" i="20"/>
  <c r="J933" i="20"/>
  <c r="N381" i="20"/>
  <c r="I381" i="20"/>
  <c r="J381" i="20"/>
  <c r="N616" i="20"/>
  <c r="N375" i="20"/>
  <c r="N754" i="20"/>
  <c r="I754" i="20"/>
  <c r="J754" i="20"/>
  <c r="N520" i="20"/>
  <c r="I520" i="20"/>
  <c r="J520" i="20"/>
  <c r="N206" i="20"/>
  <c r="N193" i="20"/>
  <c r="I193" i="20"/>
  <c r="J193" i="20"/>
  <c r="N806" i="20"/>
  <c r="I806" i="20"/>
  <c r="J806" i="20"/>
  <c r="J123" i="20"/>
  <c r="N123" i="20"/>
  <c r="I123" i="20"/>
  <c r="N466" i="20"/>
  <c r="I466" i="20"/>
  <c r="J466" i="20"/>
  <c r="N185" i="20"/>
  <c r="N661" i="20"/>
  <c r="N366" i="20"/>
  <c r="I366" i="20"/>
  <c r="J366" i="20"/>
  <c r="N121" i="20"/>
  <c r="J756" i="20"/>
  <c r="N756" i="20"/>
  <c r="I756" i="20"/>
  <c r="I69" i="20"/>
  <c r="J69" i="20"/>
  <c r="I823" i="20"/>
  <c r="J823" i="20"/>
  <c r="N1021" i="20"/>
  <c r="J1021" i="20"/>
  <c r="I236" i="20"/>
  <c r="J236" i="20"/>
  <c r="N972" i="20"/>
  <c r="J972" i="20"/>
  <c r="N986" i="20"/>
  <c r="J986" i="20"/>
  <c r="N426" i="20"/>
  <c r="N712" i="20"/>
  <c r="I712" i="20"/>
  <c r="J712" i="20"/>
  <c r="I156" i="20"/>
  <c r="J156" i="20"/>
  <c r="N116" i="20"/>
  <c r="I116" i="20"/>
  <c r="J116" i="20"/>
  <c r="N482" i="20"/>
  <c r="I482" i="20"/>
  <c r="J482" i="20"/>
  <c r="N75" i="20"/>
  <c r="J653" i="20"/>
  <c r="N653" i="20"/>
  <c r="I653" i="20"/>
  <c r="N604" i="20"/>
  <c r="N944" i="20"/>
  <c r="N92" i="20"/>
  <c r="N151" i="20"/>
  <c r="J877" i="20"/>
  <c r="N877" i="20"/>
  <c r="I877" i="20"/>
  <c r="N731" i="20"/>
  <c r="I731" i="20"/>
  <c r="J731" i="20"/>
  <c r="N364" i="20"/>
  <c r="I364" i="20"/>
  <c r="J364" i="20"/>
  <c r="N508" i="20"/>
  <c r="I508" i="20"/>
  <c r="J508" i="20"/>
  <c r="N446" i="20"/>
  <c r="I446" i="20"/>
  <c r="J446" i="20"/>
  <c r="N725" i="20"/>
  <c r="I725" i="20"/>
  <c r="J725" i="20"/>
  <c r="N996" i="20"/>
  <c r="J996" i="20"/>
  <c r="I153" i="20"/>
  <c r="J153" i="20"/>
  <c r="I793" i="20"/>
  <c r="J793" i="20"/>
  <c r="N1003" i="20"/>
  <c r="J1003" i="20"/>
  <c r="I504" i="20"/>
  <c r="J504" i="20"/>
  <c r="N1019" i="20"/>
  <c r="J1019" i="20"/>
  <c r="N327" i="20"/>
  <c r="N762" i="20"/>
  <c r="I762" i="20"/>
  <c r="J762" i="20"/>
  <c r="N813" i="20"/>
  <c r="I813" i="20"/>
  <c r="J813" i="20"/>
  <c r="N775" i="20"/>
  <c r="I775" i="20"/>
  <c r="J775" i="20"/>
  <c r="J654" i="20"/>
  <c r="N654" i="20"/>
  <c r="I654" i="20"/>
  <c r="N50" i="20"/>
  <c r="N443" i="20"/>
  <c r="I443" i="20"/>
  <c r="J443" i="20"/>
  <c r="N566" i="20"/>
  <c r="I566" i="20"/>
  <c r="J566" i="20"/>
  <c r="N368" i="20"/>
  <c r="J474" i="20"/>
  <c r="N474" i="20"/>
  <c r="I474" i="20"/>
  <c r="N369" i="20"/>
  <c r="N81" i="20"/>
  <c r="N150" i="20"/>
  <c r="N201" i="20"/>
  <c r="N467" i="20"/>
  <c r="I467" i="20"/>
  <c r="J467" i="20"/>
  <c r="N770" i="20"/>
  <c r="N910" i="20"/>
  <c r="I910" i="20"/>
  <c r="J910" i="20"/>
  <c r="N930" i="20"/>
  <c r="I930" i="20"/>
  <c r="J930" i="20"/>
  <c r="N351" i="20"/>
  <c r="I351" i="20"/>
  <c r="J351" i="20"/>
  <c r="Q175" i="20"/>
  <c r="Q979" i="20"/>
  <c r="N175" i="20"/>
  <c r="N861" i="20"/>
  <c r="I861" i="20"/>
  <c r="J861" i="20"/>
  <c r="N430" i="20"/>
  <c r="I430" i="20"/>
  <c r="J430" i="20"/>
  <c r="N699" i="20"/>
  <c r="N417" i="20"/>
  <c r="I417" i="20"/>
  <c r="J417" i="20"/>
  <c r="N546" i="20"/>
  <c r="I546" i="20"/>
  <c r="J546" i="20"/>
  <c r="N615" i="20"/>
  <c r="I615" i="20"/>
  <c r="J615" i="20"/>
  <c r="I41" i="20"/>
  <c r="J41" i="20"/>
  <c r="N963" i="20"/>
  <c r="J963" i="20"/>
  <c r="N1015" i="20"/>
  <c r="J1015" i="20"/>
  <c r="I166" i="20"/>
  <c r="J166" i="20"/>
  <c r="N306" i="20"/>
  <c r="N444" i="20"/>
  <c r="N871" i="20"/>
  <c r="I871" i="20"/>
  <c r="J871" i="20"/>
  <c r="N235" i="20"/>
  <c r="N461" i="20"/>
  <c r="I461" i="20"/>
  <c r="J461" i="20"/>
  <c r="N425" i="20"/>
  <c r="I425" i="20"/>
  <c r="J425" i="20"/>
  <c r="N459" i="20"/>
  <c r="N797" i="20"/>
  <c r="I797" i="20"/>
  <c r="J797" i="20"/>
  <c r="N578" i="20"/>
  <c r="N876" i="20"/>
  <c r="I876" i="20"/>
  <c r="J876" i="20"/>
  <c r="N250" i="20"/>
  <c r="N481" i="20"/>
  <c r="I481" i="20"/>
  <c r="J481" i="20"/>
  <c r="N320" i="20"/>
  <c r="I320" i="20"/>
  <c r="J320" i="20"/>
  <c r="N983" i="20"/>
  <c r="J983" i="20"/>
  <c r="I295" i="20"/>
  <c r="J295" i="20"/>
  <c r="N658" i="20"/>
  <c r="N174" i="20"/>
  <c r="I174" i="20"/>
  <c r="J174" i="20"/>
  <c r="N397" i="20"/>
  <c r="I397" i="20"/>
  <c r="J397" i="20"/>
  <c r="N509" i="20"/>
  <c r="N442" i="20"/>
  <c r="I442" i="20"/>
  <c r="J442" i="20"/>
  <c r="N379" i="20"/>
  <c r="N244" i="20"/>
  <c r="I244" i="20"/>
  <c r="J244" i="20"/>
  <c r="N695" i="20"/>
  <c r="I695" i="20"/>
  <c r="J695" i="20"/>
  <c r="N663" i="20"/>
  <c r="I663" i="20"/>
  <c r="J663" i="20"/>
  <c r="N61" i="20"/>
  <c r="J713" i="20"/>
  <c r="N713" i="20"/>
  <c r="I713" i="20"/>
  <c r="N860" i="20"/>
  <c r="I860" i="20"/>
  <c r="J860" i="20"/>
  <c r="N531" i="20"/>
  <c r="I531" i="20"/>
  <c r="J531" i="20"/>
  <c r="N678" i="20"/>
  <c r="I678" i="20"/>
  <c r="J678" i="20"/>
  <c r="N662" i="20"/>
  <c r="I662" i="20"/>
  <c r="J662" i="20"/>
  <c r="N940" i="20"/>
  <c r="I940" i="20"/>
  <c r="J940" i="20"/>
  <c r="N486" i="20"/>
  <c r="I486" i="20"/>
  <c r="J486" i="20"/>
  <c r="J26" i="20"/>
  <c r="I635" i="20"/>
  <c r="J635" i="20"/>
  <c r="N1023" i="20"/>
  <c r="J1023" i="20"/>
  <c r="N809" i="20"/>
  <c r="I809" i="20"/>
  <c r="J809" i="20"/>
  <c r="N68" i="20"/>
  <c r="N564" i="20"/>
  <c r="N469" i="20"/>
  <c r="I469" i="20"/>
  <c r="J469" i="20"/>
  <c r="N313" i="20"/>
  <c r="N485" i="20"/>
  <c r="I485" i="20"/>
  <c r="J485" i="20"/>
  <c r="N909" i="20"/>
  <c r="I909" i="20"/>
  <c r="J909" i="20"/>
  <c r="N728" i="20"/>
  <c r="I728" i="20"/>
  <c r="J728" i="20"/>
  <c r="N382" i="20"/>
  <c r="N594" i="20"/>
  <c r="I594" i="20"/>
  <c r="J594" i="20"/>
  <c r="N538" i="20"/>
  <c r="N355" i="20"/>
  <c r="I355" i="20"/>
  <c r="J355" i="20"/>
  <c r="N515" i="20"/>
  <c r="I515" i="20"/>
  <c r="J515" i="20"/>
  <c r="N171" i="20"/>
  <c r="I171" i="20"/>
  <c r="J171" i="20"/>
  <c r="Q817" i="20"/>
  <c r="Q984" i="20"/>
  <c r="N817" i="20"/>
  <c r="N535" i="20"/>
  <c r="I535" i="20"/>
  <c r="J535" i="20"/>
  <c r="N101" i="20"/>
  <c r="N33" i="20"/>
  <c r="N514" i="20"/>
  <c r="Q514" i="20"/>
  <c r="Q1032" i="20"/>
  <c r="N682" i="20"/>
  <c r="I682" i="20"/>
  <c r="J682" i="20"/>
  <c r="N921" i="20"/>
  <c r="I921" i="20"/>
  <c r="J921" i="20"/>
  <c r="N664" i="20"/>
  <c r="I664" i="20"/>
  <c r="J664" i="20"/>
  <c r="N544" i="20"/>
  <c r="I544" i="20"/>
  <c r="J544" i="20"/>
  <c r="N502" i="20"/>
  <c r="I502" i="20"/>
  <c r="J502" i="20"/>
  <c r="N822" i="20"/>
  <c r="J576" i="20"/>
  <c r="N576" i="20"/>
  <c r="I576" i="20"/>
  <c r="N744" i="20"/>
  <c r="I744" i="20"/>
  <c r="J744" i="20"/>
  <c r="N276" i="20"/>
  <c r="I276" i="20"/>
  <c r="J276" i="20"/>
  <c r="J440" i="20"/>
  <c r="N440" i="20"/>
  <c r="I440" i="20"/>
  <c r="N719" i="20"/>
  <c r="I719" i="20"/>
  <c r="J719" i="20"/>
  <c r="N886" i="20"/>
  <c r="N395" i="20"/>
  <c r="I395" i="20"/>
  <c r="J395" i="20"/>
  <c r="N574" i="20"/>
  <c r="I574" i="20"/>
  <c r="J574" i="20"/>
  <c r="N684" i="20"/>
  <c r="I684" i="20"/>
  <c r="J684" i="20"/>
  <c r="Q783" i="20"/>
  <c r="Q1039" i="20"/>
  <c r="N783" i="20"/>
  <c r="N826" i="20"/>
  <c r="I826" i="20"/>
  <c r="J826" i="20"/>
  <c r="N214" i="20"/>
  <c r="N807" i="20"/>
  <c r="I807" i="20"/>
  <c r="J807" i="20"/>
  <c r="N764" i="20"/>
  <c r="I764" i="20"/>
  <c r="J764" i="20"/>
  <c r="N386" i="20"/>
  <c r="I386" i="20"/>
  <c r="J386" i="20"/>
  <c r="I187" i="20"/>
  <c r="J187" i="20"/>
  <c r="N995" i="20"/>
  <c r="J995" i="20"/>
  <c r="I787" i="20"/>
  <c r="J787" i="20"/>
  <c r="I61" i="20"/>
  <c r="J61" i="20"/>
  <c r="N990" i="20"/>
  <c r="J990" i="20"/>
  <c r="I509" i="20"/>
  <c r="J509" i="20"/>
  <c r="N959" i="20"/>
  <c r="J959" i="20"/>
  <c r="N985" i="20"/>
  <c r="J985" i="20"/>
  <c r="I182" i="20"/>
  <c r="J182" i="20"/>
  <c r="I710" i="20"/>
  <c r="J710" i="20"/>
  <c r="I280" i="20"/>
  <c r="J280" i="20"/>
  <c r="N1016" i="20"/>
  <c r="J1016" i="20"/>
  <c r="I610" i="20"/>
  <c r="J610" i="20"/>
  <c r="N1033" i="20"/>
  <c r="J1033" i="20"/>
  <c r="I514" i="20"/>
  <c r="J514" i="20"/>
  <c r="I250" i="20"/>
  <c r="J250" i="20"/>
  <c r="N979" i="20"/>
  <c r="J979" i="20"/>
  <c r="I206" i="20"/>
  <c r="J206" i="20"/>
  <c r="N1048" i="20"/>
  <c r="J1048" i="20"/>
  <c r="I530" i="20"/>
  <c r="J530" i="20"/>
  <c r="N962" i="20"/>
  <c r="J962" i="20"/>
  <c r="I107" i="20"/>
  <c r="J107" i="20"/>
  <c r="N956" i="20"/>
  <c r="J956" i="20"/>
  <c r="N1031" i="20"/>
  <c r="J1031" i="20"/>
  <c r="I235" i="20"/>
  <c r="J235" i="20"/>
  <c r="I175" i="20"/>
  <c r="J175" i="20"/>
  <c r="N973" i="20"/>
  <c r="J973" i="20"/>
  <c r="N1029" i="20"/>
  <c r="J1029" i="20"/>
  <c r="I368" i="20"/>
  <c r="J368" i="20"/>
  <c r="I151" i="20"/>
  <c r="J151" i="20"/>
  <c r="N1037" i="20"/>
  <c r="J1037" i="20"/>
  <c r="I122" i="20"/>
  <c r="J122" i="20"/>
  <c r="N1014" i="20"/>
  <c r="J1014" i="20"/>
  <c r="N997" i="20"/>
  <c r="J997" i="20"/>
  <c r="I783" i="20"/>
  <c r="J783" i="20"/>
  <c r="N974" i="20"/>
  <c r="J974" i="20"/>
  <c r="I33" i="20"/>
  <c r="J33" i="20"/>
  <c r="I92" i="20"/>
  <c r="J92" i="20"/>
  <c r="N1024" i="20"/>
  <c r="J1024" i="20"/>
  <c r="I185" i="20"/>
  <c r="J185" i="20"/>
  <c r="N1038" i="20"/>
  <c r="J1038" i="20"/>
  <c r="I180" i="20"/>
  <c r="J180" i="20"/>
  <c r="N1009" i="20"/>
  <c r="J1009" i="20"/>
  <c r="N971" i="20"/>
  <c r="J971" i="20"/>
  <c r="I906" i="20"/>
  <c r="J906" i="20"/>
  <c r="N1036" i="20"/>
  <c r="J1036" i="20"/>
  <c r="I178" i="20"/>
  <c r="J178" i="20"/>
  <c r="I137" i="20"/>
  <c r="J137" i="20"/>
  <c r="N952" i="20"/>
  <c r="I382" i="20"/>
  <c r="J382" i="20"/>
  <c r="N1027" i="20"/>
  <c r="J1027" i="20"/>
  <c r="I68" i="20"/>
  <c r="J68" i="20"/>
  <c r="N970" i="20"/>
  <c r="J970" i="20"/>
  <c r="I770" i="20"/>
  <c r="J770" i="20"/>
  <c r="N1007" i="20"/>
  <c r="J1007" i="20"/>
  <c r="N1002" i="20"/>
  <c r="J1002" i="20"/>
  <c r="I101" i="20"/>
  <c r="J101" i="20"/>
  <c r="N976" i="20"/>
  <c r="J976" i="20"/>
  <c r="I369" i="20"/>
  <c r="J369" i="20"/>
  <c r="N1049" i="20"/>
  <c r="J1049" i="20"/>
  <c r="I75" i="20"/>
  <c r="J75" i="20"/>
  <c r="N989" i="20"/>
  <c r="J989" i="20"/>
  <c r="I661" i="20"/>
  <c r="J661" i="20"/>
  <c r="N1026" i="20"/>
  <c r="J1026" i="20"/>
  <c r="I201" i="20"/>
  <c r="J201" i="20"/>
  <c r="N1039" i="20"/>
  <c r="J1039" i="20"/>
  <c r="I108" i="20"/>
  <c r="J108" i="20"/>
  <c r="N965" i="20"/>
  <c r="J965" i="20"/>
  <c r="I658" i="20"/>
  <c r="J658" i="20"/>
  <c r="N993" i="20"/>
  <c r="J993" i="20"/>
  <c r="N994" i="20"/>
  <c r="J994" i="20"/>
  <c r="I578" i="20"/>
  <c r="J578" i="20"/>
  <c r="N977" i="20"/>
  <c r="J977" i="20"/>
  <c r="I301" i="20"/>
  <c r="J301" i="20"/>
  <c r="I275" i="20"/>
  <c r="J275" i="20"/>
  <c r="N1020" i="20"/>
  <c r="J1020" i="20"/>
  <c r="I232" i="20"/>
  <c r="J232" i="20"/>
  <c r="N1010" i="20"/>
  <c r="J1010" i="20"/>
  <c r="N991" i="20"/>
  <c r="J991" i="20"/>
  <c r="I733" i="20"/>
  <c r="J733" i="20"/>
  <c r="N988" i="20"/>
  <c r="J988" i="20"/>
  <c r="I538" i="20"/>
  <c r="J538" i="20"/>
  <c r="N1004" i="20"/>
  <c r="J1004" i="20"/>
  <c r="N960" i="20"/>
  <c r="J960" i="20"/>
  <c r="I313" i="20"/>
  <c r="J313" i="20"/>
  <c r="I150" i="20"/>
  <c r="J150" i="20"/>
  <c r="N1035" i="20"/>
  <c r="J1035" i="20"/>
  <c r="I327" i="20"/>
  <c r="J327" i="20"/>
  <c r="N1005" i="20"/>
  <c r="J1005" i="20"/>
  <c r="I944" i="20"/>
  <c r="J944" i="20"/>
  <c r="N1050" i="20"/>
  <c r="J1050" i="20"/>
  <c r="N955" i="20"/>
  <c r="J955" i="20"/>
  <c r="N954" i="20"/>
  <c r="J954" i="20"/>
  <c r="I375" i="20"/>
  <c r="J375" i="20"/>
  <c r="N1034" i="20"/>
  <c r="J1034" i="20"/>
  <c r="I223" i="20"/>
  <c r="J223" i="20"/>
  <c r="N984" i="20"/>
  <c r="J984" i="20"/>
  <c r="I385" i="20"/>
  <c r="J385" i="20"/>
  <c r="I29" i="20"/>
  <c r="N1011" i="20"/>
  <c r="J1011" i="20"/>
  <c r="I409" i="20"/>
  <c r="J409" i="20"/>
  <c r="N987" i="20"/>
  <c r="J987" i="20"/>
  <c r="I337" i="20"/>
  <c r="J337" i="20"/>
  <c r="N992" i="20"/>
  <c r="J992" i="20"/>
  <c r="I465" i="20"/>
  <c r="J465" i="20"/>
  <c r="N969" i="20"/>
  <c r="J969" i="20"/>
  <c r="I426" i="20"/>
  <c r="J426" i="20"/>
  <c r="N964" i="20"/>
  <c r="J964" i="20"/>
  <c r="I444" i="20"/>
  <c r="J444" i="20"/>
  <c r="N1041" i="20"/>
  <c r="J1041" i="20"/>
  <c r="N967" i="20"/>
  <c r="J967" i="20"/>
  <c r="I81" i="20"/>
  <c r="J81" i="20"/>
  <c r="I817" i="20"/>
  <c r="J817" i="20"/>
  <c r="I306" i="20"/>
  <c r="J306" i="20"/>
  <c r="N1047" i="20"/>
  <c r="J1047" i="20"/>
  <c r="I50" i="20"/>
  <c r="J50" i="20"/>
  <c r="N975" i="20"/>
  <c r="J975" i="20"/>
  <c r="N1032" i="20"/>
  <c r="J1032" i="20"/>
  <c r="I604" i="20"/>
  <c r="J604" i="20"/>
  <c r="N982" i="20"/>
  <c r="J982" i="20"/>
  <c r="I65" i="20"/>
  <c r="J65" i="20"/>
  <c r="N1017" i="20"/>
  <c r="J1017" i="20"/>
  <c r="I57" i="20"/>
  <c r="J57" i="20"/>
  <c r="N961" i="20"/>
  <c r="J961" i="20"/>
  <c r="I203" i="20"/>
  <c r="J203" i="20"/>
  <c r="N966" i="20"/>
  <c r="J966" i="20"/>
  <c r="I214" i="20"/>
  <c r="J214" i="20"/>
  <c r="N978" i="20"/>
  <c r="J978" i="20"/>
  <c r="I886" i="20"/>
  <c r="J886" i="20"/>
  <c r="N981" i="20"/>
  <c r="J981" i="20"/>
  <c r="I822" i="20"/>
  <c r="J822" i="20"/>
  <c r="N1040" i="20"/>
  <c r="J1040" i="20"/>
  <c r="N1046" i="20"/>
  <c r="J1046" i="20"/>
  <c r="I379" i="20"/>
  <c r="J379" i="20"/>
  <c r="N1030" i="20"/>
  <c r="J1030" i="20"/>
  <c r="I564" i="20"/>
  <c r="J564" i="20"/>
  <c r="N968" i="20"/>
  <c r="J968" i="20"/>
  <c r="I459" i="20"/>
  <c r="J459" i="20"/>
  <c r="N1001" i="20"/>
  <c r="J1001" i="20"/>
  <c r="I699" i="20"/>
  <c r="J699" i="20"/>
  <c r="N953" i="20"/>
  <c r="J953" i="20"/>
  <c r="N1006" i="20"/>
  <c r="J1006" i="20"/>
  <c r="I121" i="20"/>
  <c r="J121" i="20"/>
  <c r="I616" i="20"/>
  <c r="J616" i="20"/>
  <c r="N1042" i="20"/>
  <c r="J1042" i="20"/>
  <c r="I93" i="20"/>
  <c r="J93" i="20"/>
  <c r="N1018" i="20"/>
  <c r="J1018" i="20"/>
  <c r="I588" i="20"/>
  <c r="J588" i="20"/>
  <c r="N1045" i="20"/>
  <c r="J1045" i="20"/>
  <c r="J29" i="20"/>
  <c r="J1051" i="20"/>
  <c r="I1051" i="20"/>
  <c r="H115" i="24"/>
  <c r="M115" i="24"/>
  <c r="H62" i="24"/>
  <c r="M62" i="24"/>
  <c r="H110" i="24"/>
  <c r="M110" i="24"/>
  <c r="M25" i="24"/>
  <c r="M29" i="24"/>
  <c r="M40" i="24"/>
  <c r="M73" i="24"/>
  <c r="M77" i="24"/>
  <c r="M88" i="24"/>
  <c r="H114" i="24"/>
  <c r="M114" i="24"/>
  <c r="H19" i="24"/>
  <c r="M19" i="24"/>
  <c r="H23" i="24"/>
  <c r="M23" i="24"/>
  <c r="H34" i="24"/>
  <c r="M34" i="24"/>
  <c r="H45" i="24"/>
  <c r="M45" i="24"/>
  <c r="H56" i="24"/>
  <c r="M56" i="24"/>
  <c r="H67" i="24"/>
  <c r="M67" i="24"/>
  <c r="H71" i="24"/>
  <c r="M71" i="24"/>
  <c r="H82" i="24"/>
  <c r="M82" i="24"/>
  <c r="H93" i="24"/>
  <c r="M93" i="24"/>
  <c r="H104" i="24"/>
  <c r="M104" i="24"/>
  <c r="H37" i="24"/>
  <c r="M37" i="24"/>
  <c r="H85" i="24"/>
  <c r="M85" i="24"/>
  <c r="H26" i="24"/>
  <c r="M26" i="24"/>
  <c r="H30" i="24"/>
  <c r="M30" i="24"/>
  <c r="H52" i="24"/>
  <c r="M52" i="24"/>
  <c r="H74" i="24"/>
  <c r="M74" i="24"/>
  <c r="H78" i="24"/>
  <c r="M78" i="24"/>
  <c r="H100" i="24"/>
  <c r="M100" i="24"/>
  <c r="H38" i="24"/>
  <c r="M38" i="24"/>
  <c r="H86" i="24"/>
  <c r="M86" i="24"/>
  <c r="M49" i="24"/>
  <c r="M53" i="24"/>
  <c r="M64" i="24"/>
  <c r="M97" i="24"/>
  <c r="M101" i="24"/>
  <c r="M112" i="24"/>
  <c r="H61" i="24"/>
  <c r="M61" i="24"/>
  <c r="H109" i="24"/>
  <c r="M109" i="24"/>
  <c r="M28" i="24"/>
  <c r="M50" i="24"/>
  <c r="M54" i="24"/>
  <c r="M76" i="24"/>
  <c r="H98" i="24"/>
  <c r="M98" i="24"/>
  <c r="H102" i="24"/>
  <c r="M102" i="24"/>
  <c r="H91" i="24"/>
  <c r="M91" i="24"/>
  <c r="H95" i="24"/>
  <c r="M95" i="24"/>
  <c r="K116" i="24"/>
  <c r="H111" i="24"/>
  <c r="M111" i="24"/>
  <c r="H39" i="24"/>
  <c r="M39" i="24"/>
  <c r="H63" i="24"/>
  <c r="M63" i="24"/>
  <c r="H87" i="24"/>
  <c r="M87" i="24"/>
  <c r="D116" i="24"/>
  <c r="H20" i="24"/>
  <c r="M20" i="24"/>
  <c r="H44" i="24"/>
  <c r="M44" i="24"/>
  <c r="H68" i="24"/>
  <c r="M68" i="24"/>
  <c r="H92" i="24"/>
  <c r="M92" i="24"/>
  <c r="H106" i="24"/>
  <c r="M106" i="24"/>
  <c r="G116" i="24"/>
  <c r="H27" i="24"/>
  <c r="M27" i="24"/>
  <c r="H51" i="24"/>
  <c r="M51" i="24"/>
  <c r="H75" i="24"/>
  <c r="M75" i="24"/>
  <c r="H99" i="24"/>
  <c r="M99" i="24"/>
  <c r="M17" i="24"/>
  <c r="M41" i="24"/>
  <c r="M65" i="24"/>
  <c r="M89" i="24"/>
  <c r="M116" i="24"/>
  <c r="H116" i="24"/>
  <c r="I426" i="12" l="1"/>
  <c r="I660" i="12"/>
  <c r="J660" i="12" s="1"/>
  <c r="N1004" i="12"/>
  <c r="J1004" i="12" s="1"/>
  <c r="N694" i="12"/>
  <c r="I694" i="12" s="1"/>
  <c r="J694" i="12" s="1"/>
  <c r="J102" i="12"/>
  <c r="N249" i="12"/>
  <c r="I249" i="12" s="1"/>
  <c r="J249" i="12" s="1"/>
  <c r="N417" i="12"/>
  <c r="N967" i="12"/>
  <c r="J967" i="12" s="1"/>
  <c r="I81" i="12"/>
  <c r="J81" i="12" s="1"/>
  <c r="I749" i="12"/>
  <c r="N1013" i="12"/>
  <c r="J1013" i="12" s="1"/>
  <c r="N994" i="12"/>
  <c r="J994" i="12" s="1"/>
  <c r="I518" i="12"/>
  <c r="J518" i="12" s="1"/>
  <c r="I766" i="12"/>
  <c r="J766" i="12" s="1"/>
  <c r="N1000" i="12"/>
  <c r="J1000" i="12" s="1"/>
  <c r="N185" i="12"/>
  <c r="N157" i="12"/>
  <c r="N442" i="12"/>
  <c r="J749" i="12"/>
  <c r="Q1030" i="12"/>
  <c r="I66" i="12"/>
  <c r="J66" i="12" s="1"/>
  <c r="I47" i="12"/>
  <c r="J47" i="12" s="1"/>
  <c r="N998" i="12"/>
  <c r="J998" i="12" s="1"/>
  <c r="I240" i="12"/>
  <c r="J240" i="12" s="1"/>
  <c r="N1033" i="12"/>
  <c r="J1033" i="12" s="1"/>
  <c r="I123" i="12"/>
  <c r="J123" i="12" s="1"/>
  <c r="N974" i="12"/>
  <c r="J974" i="12" s="1"/>
  <c r="N1024" i="12"/>
  <c r="J1024" i="12" s="1"/>
  <c r="I174" i="12"/>
  <c r="I546" i="12"/>
  <c r="J546" i="12" s="1"/>
  <c r="N1035" i="12"/>
  <c r="J1035" i="12" s="1"/>
  <c r="J990" i="12"/>
  <c r="I94" i="12"/>
  <c r="J94" i="12" s="1"/>
  <c r="I821" i="12"/>
  <c r="J821" i="12" s="1"/>
  <c r="N993" i="12"/>
  <c r="J993" i="12" s="1"/>
  <c r="N978" i="12"/>
  <c r="J978" i="12" s="1"/>
  <c r="I345" i="12"/>
  <c r="J345" i="12" s="1"/>
  <c r="I97" i="12"/>
  <c r="J97" i="12" s="1"/>
  <c r="N997" i="12"/>
  <c r="J997" i="12" s="1"/>
  <c r="I767" i="12"/>
  <c r="J767" i="12" s="1"/>
  <c r="N984" i="12"/>
  <c r="J984" i="12" s="1"/>
  <c r="N989" i="12"/>
  <c r="J989" i="12" s="1"/>
  <c r="I75" i="12"/>
  <c r="N833" i="12"/>
  <c r="I191" i="12"/>
  <c r="J191" i="12" s="1"/>
  <c r="N493" i="12"/>
  <c r="I493" i="12" s="1"/>
  <c r="J493" i="12" s="1"/>
  <c r="N973" i="12"/>
  <c r="J973" i="12" s="1"/>
  <c r="I507" i="12"/>
  <c r="J507" i="12" s="1"/>
  <c r="I306" i="12"/>
  <c r="J306" i="12" s="1"/>
  <c r="N717" i="12"/>
  <c r="I717" i="12" s="1"/>
  <c r="J717" i="12" s="1"/>
  <c r="N543" i="12"/>
  <c r="N987" i="12"/>
  <c r="J987" i="12" s="1"/>
  <c r="I944" i="12"/>
  <c r="J944" i="12" s="1"/>
  <c r="N1050" i="12"/>
  <c r="J1050" i="12" s="1"/>
  <c r="I211" i="12"/>
  <c r="J211" i="12" s="1"/>
  <c r="N1048" i="12"/>
  <c r="J1048" i="12" s="1"/>
  <c r="J965" i="12"/>
  <c r="I504" i="12"/>
  <c r="J504" i="12" s="1"/>
  <c r="N1019" i="12"/>
  <c r="J1019" i="12" s="1"/>
  <c r="I51" i="12"/>
  <c r="J51" i="12" s="1"/>
  <c r="I89" i="12"/>
  <c r="N1036" i="12"/>
  <c r="J1036" i="12" s="1"/>
  <c r="J670" i="12"/>
  <c r="J759" i="12"/>
  <c r="J853" i="12"/>
  <c r="Q906" i="12"/>
  <c r="Q978" i="12" s="1"/>
  <c r="J812" i="12"/>
  <c r="N499" i="12"/>
  <c r="N535" i="12"/>
  <c r="N968" i="12"/>
  <c r="J968" i="12" s="1"/>
  <c r="I243" i="12"/>
  <c r="J243" i="12" s="1"/>
  <c r="N361" i="12"/>
  <c r="J782" i="12"/>
  <c r="J438" i="12"/>
  <c r="N647" i="12"/>
  <c r="N1020" i="12"/>
  <c r="J1020" i="12" s="1"/>
  <c r="N1009" i="12"/>
  <c r="J1009" i="12" s="1"/>
  <c r="N23" i="12"/>
  <c r="J49" i="12"/>
  <c r="J75" i="12"/>
  <c r="J174" i="12"/>
  <c r="Q94" i="12"/>
  <c r="Q1038" i="12" s="1"/>
  <c r="J592" i="12"/>
  <c r="J536" i="12"/>
  <c r="N106" i="12"/>
  <c r="I106" i="12" s="1"/>
  <c r="J106" i="12" s="1"/>
  <c r="I83" i="12"/>
  <c r="J83" i="12" s="1"/>
  <c r="I604" i="12"/>
  <c r="J604" i="12" s="1"/>
  <c r="N1042" i="12"/>
  <c r="J1042" i="12" s="1"/>
  <c r="Q1032" i="12"/>
  <c r="J1032" i="12" s="1"/>
  <c r="N806" i="12"/>
  <c r="I806" i="12" s="1"/>
  <c r="J806" i="12" s="1"/>
  <c r="J62" i="12"/>
  <c r="N1037" i="12"/>
  <c r="J1037" i="12" s="1"/>
  <c r="I280" i="12"/>
  <c r="J280" i="12" s="1"/>
  <c r="J180" i="12"/>
  <c r="N1026" i="12"/>
  <c r="J1026" i="12" s="1"/>
  <c r="J949" i="12"/>
  <c r="N1049" i="12"/>
  <c r="J1049" i="12" s="1"/>
  <c r="J860" i="12"/>
  <c r="J29" i="12"/>
  <c r="J265" i="12"/>
  <c r="H1051" i="12"/>
  <c r="N961" i="12"/>
  <c r="J961" i="12" s="1"/>
  <c r="N536" i="12"/>
  <c r="I536" i="12" s="1"/>
  <c r="I906" i="12"/>
  <c r="J906" i="12" s="1"/>
  <c r="J498" i="12"/>
  <c r="J117" i="12"/>
  <c r="J418" i="12"/>
  <c r="N962" i="12"/>
  <c r="J962" i="12" s="1"/>
  <c r="J495" i="12"/>
  <c r="N995" i="12"/>
  <c r="J995" i="12" s="1"/>
  <c r="J431" i="12"/>
  <c r="J541" i="12"/>
  <c r="N812" i="12"/>
  <c r="I812" i="12" s="1"/>
  <c r="I194" i="12"/>
  <c r="N986" i="12"/>
  <c r="J986" i="12" s="1"/>
  <c r="I520" i="12"/>
  <c r="J520" i="12" s="1"/>
  <c r="I22" i="12"/>
  <c r="J22" i="12" s="1"/>
  <c r="N1028" i="12"/>
  <c r="J1028" i="12" s="1"/>
  <c r="N496" i="12"/>
  <c r="N956" i="12"/>
  <c r="J956" i="12" s="1"/>
  <c r="I351" i="12"/>
  <c r="J351" i="12" s="1"/>
  <c r="N43" i="12"/>
  <c r="J466" i="12"/>
  <c r="J293" i="12"/>
  <c r="J822" i="12"/>
  <c r="J426" i="12"/>
  <c r="J382" i="12"/>
  <c r="J521" i="12"/>
  <c r="J841" i="12"/>
  <c r="N1011" i="12"/>
  <c r="J1011" i="12" s="1"/>
  <c r="J89" i="12"/>
  <c r="J661" i="12"/>
  <c r="J360" i="12"/>
  <c r="N982" i="12"/>
  <c r="J982" i="12" s="1"/>
  <c r="J194" i="12"/>
  <c r="I204" i="12"/>
  <c r="J204" i="12" s="1"/>
  <c r="N1003" i="12"/>
  <c r="J1003" i="12" s="1"/>
  <c r="I793" i="12"/>
  <c r="J425" i="12"/>
  <c r="J793" i="12"/>
  <c r="J371" i="12"/>
  <c r="Q1042" i="12"/>
  <c r="N817" i="12"/>
  <c r="I817" i="12" s="1"/>
  <c r="J817" i="12"/>
  <c r="J610" i="12"/>
  <c r="J752" i="12"/>
  <c r="J682" i="12"/>
  <c r="N132" i="12"/>
  <c r="Q175" i="12"/>
  <c r="Q979" i="12" s="1"/>
  <c r="J210" i="12"/>
  <c r="J489" i="12"/>
  <c r="J612" i="12"/>
  <c r="I704" i="12"/>
  <c r="J704" i="12" s="1"/>
  <c r="J444" i="12"/>
  <c r="N452" i="12"/>
  <c r="J897" i="12"/>
  <c r="J165" i="12"/>
  <c r="J386" i="12"/>
  <c r="N446" i="12"/>
  <c r="I446" i="12" s="1"/>
  <c r="J446" i="12"/>
  <c r="J769" i="12"/>
  <c r="N215" i="12"/>
  <c r="J855" i="12"/>
  <c r="J222" i="12"/>
  <c r="J33" i="12"/>
  <c r="J301" i="12"/>
  <c r="J849" i="12"/>
  <c r="J488" i="12"/>
  <c r="J771" i="12"/>
  <c r="J719" i="12"/>
  <c r="J861" i="12"/>
  <c r="J512" i="12"/>
  <c r="J57" i="12"/>
  <c r="J393" i="12"/>
  <c r="I306" i="13"/>
  <c r="N1047" i="13"/>
  <c r="J1047" i="13" s="1"/>
  <c r="I910" i="13"/>
  <c r="N1006" i="13"/>
  <c r="J1006" i="13" s="1"/>
  <c r="N966" i="13"/>
  <c r="J966" i="13" s="1"/>
  <c r="J1028" i="13"/>
  <c r="I156" i="13"/>
  <c r="J520" i="13"/>
  <c r="J699" i="13"/>
  <c r="D49" i="13"/>
  <c r="D39" i="13"/>
  <c r="D29" i="13"/>
  <c r="D90" i="13"/>
  <c r="D58" i="13"/>
  <c r="D45" i="13"/>
  <c r="D52" i="13"/>
  <c r="D64" i="13"/>
  <c r="D18" i="13"/>
  <c r="D38" i="13"/>
  <c r="D104" i="13"/>
  <c r="D74" i="13"/>
  <c r="D20" i="13"/>
  <c r="D53" i="13"/>
  <c r="D95" i="13"/>
  <c r="D23" i="13"/>
  <c r="D100" i="13"/>
  <c r="D11" i="13"/>
  <c r="D37" i="13"/>
  <c r="D85" i="13"/>
  <c r="D36" i="13"/>
  <c r="D48" i="13"/>
  <c r="D87" i="13"/>
  <c r="D7" i="13"/>
  <c r="D60" i="13"/>
  <c r="D83" i="13"/>
  <c r="D66" i="13"/>
  <c r="D103" i="13"/>
  <c r="D88" i="13"/>
  <c r="D76" i="13"/>
  <c r="D62" i="13"/>
  <c r="D26" i="13"/>
  <c r="D84" i="13"/>
  <c r="D102" i="13"/>
  <c r="D73" i="13"/>
  <c r="D28" i="13"/>
  <c r="D78" i="13"/>
  <c r="D81" i="13"/>
  <c r="D13" i="13"/>
  <c r="D67" i="13"/>
  <c r="D10" i="13"/>
  <c r="D69" i="13"/>
  <c r="D65" i="13"/>
  <c r="D86" i="13"/>
  <c r="D46" i="13"/>
  <c r="D27" i="13"/>
  <c r="D22" i="13"/>
  <c r="D80" i="13"/>
  <c r="D68" i="13"/>
  <c r="D98" i="13"/>
  <c r="D71" i="13"/>
  <c r="D57" i="13"/>
  <c r="D34" i="13"/>
  <c r="D91" i="13"/>
  <c r="D97" i="13"/>
  <c r="D96" i="13"/>
  <c r="D61" i="13"/>
  <c r="D94" i="13"/>
  <c r="D41" i="13"/>
  <c r="D15" i="13"/>
  <c r="D50" i="13"/>
  <c r="D42" i="13"/>
  <c r="D17" i="13"/>
  <c r="D54" i="13"/>
  <c r="D25" i="13"/>
  <c r="D59" i="13"/>
  <c r="D75" i="13"/>
  <c r="D30" i="13"/>
  <c r="D31" i="13"/>
  <c r="D19" i="13"/>
  <c r="D93" i="13"/>
  <c r="D82" i="13"/>
  <c r="D89" i="13"/>
  <c r="N178" i="13"/>
  <c r="N631" i="13"/>
  <c r="I631" i="13" s="1"/>
  <c r="J631" i="13" s="1"/>
  <c r="J327" i="13"/>
  <c r="I710" i="13"/>
  <c r="I39" i="13"/>
  <c r="J39" i="13" s="1"/>
  <c r="I368" i="13"/>
  <c r="J368" i="13" s="1"/>
  <c r="N1029" i="13"/>
  <c r="J1029" i="13" s="1"/>
  <c r="N490" i="13"/>
  <c r="I490" i="13" s="1"/>
  <c r="J490" i="13"/>
  <c r="N948" i="13"/>
  <c r="I948" i="13" s="1"/>
  <c r="J948" i="13" s="1"/>
  <c r="J535" i="13"/>
  <c r="N503" i="13"/>
  <c r="I503" i="13" s="1"/>
  <c r="J503" i="13" s="1"/>
  <c r="J493" i="13"/>
  <c r="J299" i="13"/>
  <c r="N338" i="13"/>
  <c r="I338" i="13" s="1"/>
  <c r="J338" i="13" s="1"/>
  <c r="N895" i="13"/>
  <c r="J197" i="13"/>
  <c r="H1051" i="13"/>
  <c r="J153" i="13"/>
  <c r="J465" i="13"/>
  <c r="J807" i="13"/>
  <c r="D105" i="13"/>
  <c r="I219" i="13"/>
  <c r="J219" i="13" s="1"/>
  <c r="J677" i="13"/>
  <c r="J753" i="13"/>
  <c r="J498" i="13"/>
  <c r="N401" i="13"/>
  <c r="Q175" i="13"/>
  <c r="Q979" i="13" s="1"/>
  <c r="N175" i="13"/>
  <c r="N324" i="13"/>
  <c r="I324" i="13" s="1"/>
  <c r="J324" i="13" s="1"/>
  <c r="Q906" i="13"/>
  <c r="Q978" i="13" s="1"/>
  <c r="J978" i="13" s="1"/>
  <c r="N906" i="13"/>
  <c r="N360" i="13"/>
  <c r="D56" i="13"/>
  <c r="J844" i="13"/>
  <c r="N1011" i="13"/>
  <c r="J1011" i="13" s="1"/>
  <c r="N959" i="13"/>
  <c r="J959" i="13" s="1"/>
  <c r="J156" i="13"/>
  <c r="N1050" i="13"/>
  <c r="J1050" i="13" s="1"/>
  <c r="I317" i="13"/>
  <c r="J317" i="13" s="1"/>
  <c r="N992" i="13"/>
  <c r="J992" i="13" s="1"/>
  <c r="N1016" i="13"/>
  <c r="J1016" i="13" s="1"/>
  <c r="N494" i="13"/>
  <c r="J139" i="13"/>
  <c r="N872" i="13"/>
  <c r="I872" i="13" s="1"/>
  <c r="J872" i="13" s="1"/>
  <c r="J293" i="13"/>
  <c r="J621" i="13"/>
  <c r="J369" i="13"/>
  <c r="I204" i="13"/>
  <c r="N487" i="13"/>
  <c r="I487" i="13" s="1"/>
  <c r="J487" i="13"/>
  <c r="J431" i="13"/>
  <c r="D70" i="13"/>
  <c r="N987" i="13"/>
  <c r="J987" i="13" s="1"/>
  <c r="I604" i="13"/>
  <c r="J604" i="13" s="1"/>
  <c r="J306" i="13"/>
  <c r="N486" i="13"/>
  <c r="I486" i="13" s="1"/>
  <c r="J486" i="13" s="1"/>
  <c r="N1022" i="13"/>
  <c r="J1022" i="13" s="1"/>
  <c r="I457" i="13"/>
  <c r="J457" i="13" s="1"/>
  <c r="I139" i="13"/>
  <c r="J886" i="13"/>
  <c r="J342" i="13"/>
  <c r="N658" i="13"/>
  <c r="J813" i="13"/>
  <c r="N129" i="13"/>
  <c r="N126" i="13"/>
  <c r="I126" i="13" s="1"/>
  <c r="J126" i="13" s="1"/>
  <c r="N995" i="13"/>
  <c r="J995" i="13" s="1"/>
  <c r="N646" i="13"/>
  <c r="J516" i="13"/>
  <c r="N770" i="13"/>
  <c r="I770" i="13" s="1"/>
  <c r="J770" i="13"/>
  <c r="N578" i="13"/>
  <c r="I578" i="13" s="1"/>
  <c r="J578" i="13" s="1"/>
  <c r="N196" i="13"/>
  <c r="D99" i="13"/>
  <c r="D12" i="13"/>
  <c r="N386" i="13"/>
  <c r="I386" i="13" s="1"/>
  <c r="J386" i="13" s="1"/>
  <c r="I92" i="13"/>
  <c r="N1024" i="13"/>
  <c r="J1024" i="13" s="1"/>
  <c r="N105" i="13"/>
  <c r="I105" i="13" s="1"/>
  <c r="J105" i="13"/>
  <c r="N989" i="13"/>
  <c r="J989" i="13" s="1"/>
  <c r="D43" i="13"/>
  <c r="I543" i="13"/>
  <c r="J543" i="13" s="1"/>
  <c r="N979" i="13"/>
  <c r="J710" i="13"/>
  <c r="N851" i="13"/>
  <c r="I851" i="13" s="1"/>
  <c r="J851" i="13"/>
  <c r="N346" i="13"/>
  <c r="I346" i="13" s="1"/>
  <c r="J346" i="13" s="1"/>
  <c r="Q996" i="13"/>
  <c r="I704" i="13"/>
  <c r="J704" i="13" s="1"/>
  <c r="D14" i="13"/>
  <c r="N1004" i="13"/>
  <c r="J1004" i="13" s="1"/>
  <c r="N1015" i="13"/>
  <c r="J1015" i="13" s="1"/>
  <c r="Q710" i="13"/>
  <c r="Q988" i="13" s="1"/>
  <c r="I793" i="13"/>
  <c r="J793" i="13" s="1"/>
  <c r="N1003" i="13"/>
  <c r="J1003" i="13" s="1"/>
  <c r="J876" i="13"/>
  <c r="J769" i="13"/>
  <c r="N684" i="13"/>
  <c r="I684" i="13" s="1"/>
  <c r="J684" i="13" s="1"/>
  <c r="N374" i="13"/>
  <c r="I374" i="13" s="1"/>
  <c r="J374" i="13" s="1"/>
  <c r="N990" i="13"/>
  <c r="J660" i="13"/>
  <c r="N371" i="13"/>
  <c r="I787" i="13"/>
  <c r="I47" i="13"/>
  <c r="J47" i="13" s="1"/>
  <c r="N998" i="13"/>
  <c r="J998" i="13" s="1"/>
  <c r="I97" i="13"/>
  <c r="J97" i="13" s="1"/>
  <c r="N469" i="13"/>
  <c r="N766" i="13"/>
  <c r="I766" i="13" s="1"/>
  <c r="J766" i="13"/>
  <c r="N372" i="13"/>
  <c r="I372" i="13" s="1"/>
  <c r="J372" i="13"/>
  <c r="N663" i="13"/>
  <c r="I663" i="13" s="1"/>
  <c r="J663" i="13"/>
  <c r="J569" i="13"/>
  <c r="J690" i="13"/>
  <c r="N162" i="13"/>
  <c r="N782" i="13"/>
  <c r="I782" i="13" s="1"/>
  <c r="J782" i="13" s="1"/>
  <c r="J749" i="13"/>
  <c r="D9" i="13"/>
  <c r="N1021" i="13"/>
  <c r="J1021" i="13" s="1"/>
  <c r="J910" i="13"/>
  <c r="J40" i="13"/>
  <c r="J635" i="13"/>
  <c r="J235" i="13"/>
  <c r="D77" i="13"/>
  <c r="N459" i="13"/>
  <c r="J380" i="13"/>
  <c r="N380" i="13"/>
  <c r="I380" i="13" s="1"/>
  <c r="N682" i="13"/>
  <c r="I682" i="13" s="1"/>
  <c r="J682" i="13"/>
  <c r="N975" i="13"/>
  <c r="J975" i="13" s="1"/>
  <c r="I42" i="13"/>
  <c r="J42" i="13" s="1"/>
  <c r="N882" i="13"/>
  <c r="I882" i="13" s="1"/>
  <c r="J882" i="13"/>
  <c r="N211" i="13"/>
  <c r="I211" i="13" s="1"/>
  <c r="J211" i="13" s="1"/>
  <c r="Q514" i="13"/>
  <c r="Q1032" i="13" s="1"/>
  <c r="J1032" i="13" s="1"/>
  <c r="J514" i="13"/>
  <c r="N399" i="13"/>
  <c r="I399" i="13" s="1"/>
  <c r="J399" i="13" s="1"/>
  <c r="N451" i="13"/>
  <c r="D32" i="13"/>
  <c r="D44" i="13"/>
  <c r="N1010" i="13"/>
  <c r="J1010" i="13" s="1"/>
  <c r="J725" i="13"/>
  <c r="J940" i="13"/>
  <c r="J587" i="13"/>
  <c r="I107" i="13"/>
  <c r="J107" i="13" s="1"/>
  <c r="N972" i="13"/>
  <c r="J972" i="13" s="1"/>
  <c r="J364" i="13"/>
  <c r="J484" i="13"/>
  <c r="N1020" i="13"/>
  <c r="J1020" i="13" s="1"/>
  <c r="J627" i="13"/>
  <c r="D55" i="13"/>
  <c r="N835" i="13"/>
  <c r="I835" i="13" s="1"/>
  <c r="J835" i="13" s="1"/>
  <c r="N417" i="13"/>
  <c r="J748" i="13"/>
  <c r="N588" i="13"/>
  <c r="I588" i="13" s="1"/>
  <c r="J588" i="13" s="1"/>
  <c r="D16" i="13"/>
  <c r="D47" i="13"/>
  <c r="D63" i="13"/>
  <c r="N323" i="13"/>
  <c r="J544" i="13"/>
  <c r="N544" i="13"/>
  <c r="I544" i="13" s="1"/>
  <c r="J787" i="13"/>
  <c r="I34" i="13"/>
  <c r="J34" i="13" s="1"/>
  <c r="N1030" i="13"/>
  <c r="J1030" i="13" s="1"/>
  <c r="J752" i="13"/>
  <c r="J538" i="13"/>
  <c r="I246" i="13"/>
  <c r="J246" i="13" s="1"/>
  <c r="N1039" i="13"/>
  <c r="J1039" i="13" s="1"/>
  <c r="I150" i="13"/>
  <c r="J150" i="13" s="1"/>
  <c r="N1035" i="13"/>
  <c r="J1035" i="13" s="1"/>
  <c r="D72" i="13"/>
  <c r="N502" i="13"/>
  <c r="I502" i="13" s="1"/>
  <c r="J502" i="13"/>
  <c r="N1013" i="13"/>
  <c r="J1013" i="13" s="1"/>
  <c r="Q295" i="13"/>
  <c r="Q1045" i="13" s="1"/>
  <c r="N295" i="13"/>
  <c r="Q923" i="13"/>
  <c r="Q975" i="13" s="1"/>
  <c r="N923" i="13"/>
  <c r="I923" i="13" s="1"/>
  <c r="J923" i="13" s="1"/>
  <c r="D24" i="13"/>
  <c r="D101" i="13"/>
  <c r="D21" i="13"/>
  <c r="J485" i="13"/>
  <c r="I709" i="13"/>
  <c r="J709" i="13" s="1"/>
  <c r="N1046" i="13"/>
  <c r="J1046" i="13" s="1"/>
  <c r="I514" i="13"/>
  <c r="D8" i="13"/>
  <c r="N210" i="13"/>
  <c r="N505" i="13"/>
  <c r="I505" i="13" s="1"/>
  <c r="J505" i="13"/>
  <c r="N536" i="13"/>
  <c r="I536" i="13" s="1"/>
  <c r="J536" i="13" s="1"/>
  <c r="J301" i="13"/>
  <c r="D79" i="13"/>
  <c r="D51" i="13"/>
  <c r="D35" i="13"/>
  <c r="D92" i="13"/>
  <c r="N1023" i="13"/>
  <c r="J1023" i="13" s="1"/>
  <c r="J389" i="13"/>
  <c r="J513" i="13"/>
  <c r="N551" i="13"/>
  <c r="N314" i="13"/>
  <c r="J846" i="13"/>
  <c r="J409" i="13"/>
  <c r="J172" i="13"/>
  <c r="J265" i="13"/>
  <c r="J313" i="13"/>
  <c r="J243" i="13"/>
  <c r="N206" i="13"/>
  <c r="I206" i="13" s="1"/>
  <c r="J206" i="13" s="1"/>
  <c r="J724" i="13"/>
  <c r="N370" i="13"/>
  <c r="J848" i="13"/>
  <c r="N164" i="13"/>
  <c r="J689" i="13"/>
  <c r="I568" i="13"/>
  <c r="J568" i="13" s="1"/>
  <c r="N999" i="13"/>
  <c r="J999" i="13" s="1"/>
  <c r="N846" i="13"/>
  <c r="I846" i="13" s="1"/>
  <c r="N382" i="13"/>
  <c r="J92" i="13"/>
  <c r="J33" i="13"/>
  <c r="J50" i="13"/>
  <c r="N57" i="13"/>
  <c r="J594" i="13"/>
  <c r="J59" i="13"/>
  <c r="J496" i="13"/>
  <c r="Q137" i="13"/>
  <c r="Q787" i="13"/>
  <c r="Q1028" i="13" s="1"/>
  <c r="T787" i="13"/>
  <c r="T1036" i="13" s="1"/>
  <c r="J545" i="13"/>
  <c r="N602" i="13"/>
  <c r="I602" i="13" s="1"/>
  <c r="J602" i="13"/>
  <c r="I94" i="13"/>
  <c r="J94" i="13" s="1"/>
  <c r="N447" i="13"/>
  <c r="I447" i="13" s="1"/>
  <c r="J447" i="13" s="1"/>
  <c r="N300" i="13"/>
  <c r="N754" i="13"/>
  <c r="N898" i="13"/>
  <c r="I898" i="13" s="1"/>
  <c r="J898" i="13"/>
  <c r="J861" i="13"/>
  <c r="J571" i="13"/>
  <c r="J238" i="13"/>
  <c r="J509" i="13"/>
  <c r="J240" i="13"/>
  <c r="J512" i="13"/>
  <c r="N984" i="13"/>
  <c r="J984" i="13" s="1"/>
  <c r="J904" i="13"/>
  <c r="J102" i="13"/>
  <c r="J433" i="13"/>
  <c r="J413" i="13"/>
  <c r="Q204" i="13"/>
  <c r="Q1042" i="13" s="1"/>
  <c r="J204" i="13"/>
  <c r="Q94" i="13"/>
  <c r="Q1038" i="13" s="1"/>
  <c r="J821" i="13"/>
  <c r="J812" i="13"/>
  <c r="J91" i="13"/>
  <c r="F31" i="6"/>
  <c r="N970" i="14"/>
  <c r="J970" i="14" s="1"/>
  <c r="I313" i="14"/>
  <c r="N960" i="14"/>
  <c r="J960" i="14" s="1"/>
  <c r="I105" i="14"/>
  <c r="J105" i="14" s="1"/>
  <c r="N997" i="14"/>
  <c r="J997" i="14" s="1"/>
  <c r="N154" i="14"/>
  <c r="I91" i="14"/>
  <c r="J91" i="14" s="1"/>
  <c r="N538" i="14"/>
  <c r="J11" i="14"/>
  <c r="N484" i="14"/>
  <c r="J492" i="14"/>
  <c r="N775" i="14"/>
  <c r="I93" i="14"/>
  <c r="N1018" i="14"/>
  <c r="J1018" i="14" s="1"/>
  <c r="N613" i="14"/>
  <c r="I47" i="14"/>
  <c r="J461" i="14"/>
  <c r="I535" i="14"/>
  <c r="J535" i="14" s="1"/>
  <c r="N43" i="14"/>
  <c r="J309" i="14"/>
  <c r="N821" i="14"/>
  <c r="I821" i="14" s="1"/>
  <c r="J821" i="14"/>
  <c r="N1050" i="14"/>
  <c r="J1050" i="14" s="1"/>
  <c r="N23" i="14"/>
  <c r="J646" i="14"/>
  <c r="D44" i="14"/>
  <c r="D97" i="14"/>
  <c r="D52" i="14"/>
  <c r="D30" i="14"/>
  <c r="D7" i="14"/>
  <c r="D62" i="14"/>
  <c r="D87" i="14"/>
  <c r="D67" i="14"/>
  <c r="D77" i="14"/>
  <c r="D23" i="14"/>
  <c r="D19" i="14"/>
  <c r="D39" i="14"/>
  <c r="D53" i="14"/>
  <c r="D50" i="14"/>
  <c r="D61" i="14"/>
  <c r="D76" i="14"/>
  <c r="D103" i="14"/>
  <c r="D88" i="14"/>
  <c r="D80" i="14"/>
  <c r="D22" i="14"/>
  <c r="D12" i="14"/>
  <c r="D51" i="14"/>
  <c r="D55" i="14"/>
  <c r="D99" i="14"/>
  <c r="D100" i="14"/>
  <c r="D64" i="14"/>
  <c r="D101" i="14"/>
  <c r="D8" i="14"/>
  <c r="D98" i="14"/>
  <c r="D26" i="14"/>
  <c r="D21" i="14"/>
  <c r="D59" i="14"/>
  <c r="D66" i="14"/>
  <c r="D69" i="14"/>
  <c r="D71" i="14"/>
  <c r="D43" i="14"/>
  <c r="D38" i="14"/>
  <c r="D105" i="14"/>
  <c r="D17" i="14"/>
  <c r="D75" i="14"/>
  <c r="D56" i="14"/>
  <c r="D42" i="14"/>
  <c r="D14" i="14"/>
  <c r="D18" i="14"/>
  <c r="D57" i="14"/>
  <c r="D96" i="14"/>
  <c r="D28" i="14"/>
  <c r="D16" i="14"/>
  <c r="D89" i="14"/>
  <c r="D20" i="14"/>
  <c r="D95" i="14"/>
  <c r="D46" i="14"/>
  <c r="D25" i="14"/>
  <c r="D94" i="14"/>
  <c r="D27" i="14"/>
  <c r="D68" i="14"/>
  <c r="D92" i="14"/>
  <c r="D34" i="14"/>
  <c r="D33" i="14"/>
  <c r="D36" i="14"/>
  <c r="D24" i="14"/>
  <c r="D79" i="14"/>
  <c r="D102" i="14"/>
  <c r="D40" i="14"/>
  <c r="D9" i="14"/>
  <c r="D49" i="14"/>
  <c r="D91" i="14"/>
  <c r="D82" i="14"/>
  <c r="D78" i="14"/>
  <c r="D86" i="14"/>
  <c r="D72" i="14"/>
  <c r="D41" i="14"/>
  <c r="D13" i="14"/>
  <c r="D29" i="14"/>
  <c r="D48" i="14"/>
  <c r="D74" i="14"/>
  <c r="D37" i="14"/>
  <c r="D104" i="14"/>
  <c r="D54" i="14"/>
  <c r="D47" i="14"/>
  <c r="D32" i="14"/>
  <c r="D84" i="14"/>
  <c r="D70" i="14"/>
  <c r="D83" i="14"/>
  <c r="D45" i="14"/>
  <c r="D35" i="14"/>
  <c r="D93" i="14"/>
  <c r="D85" i="14"/>
  <c r="G31" i="6"/>
  <c r="D65" i="14"/>
  <c r="D73" i="14"/>
  <c r="D60" i="14"/>
  <c r="I531" i="14"/>
  <c r="N985" i="14"/>
  <c r="J985" i="14" s="1"/>
  <c r="N541" i="14"/>
  <c r="I541" i="14" s="1"/>
  <c r="J541" i="14"/>
  <c r="N594" i="14"/>
  <c r="N678" i="14"/>
  <c r="I678" i="14" s="1"/>
  <c r="J678" i="14" s="1"/>
  <c r="D90" i="14"/>
  <c r="D31" i="14"/>
  <c r="N452" i="14"/>
  <c r="I106" i="14"/>
  <c r="J106" i="14" s="1"/>
  <c r="I833" i="14"/>
  <c r="J833" i="14" s="1"/>
  <c r="N546" i="14"/>
  <c r="D10" i="14"/>
  <c r="N976" i="14"/>
  <c r="J976" i="14" s="1"/>
  <c r="I704" i="14"/>
  <c r="J704" i="14" s="1"/>
  <c r="D58" i="14"/>
  <c r="N214" i="14"/>
  <c r="N72" i="14"/>
  <c r="I72" i="14" s="1"/>
  <c r="J72" i="14" s="1"/>
  <c r="I162" i="14"/>
  <c r="J162" i="14" s="1"/>
  <c r="N738" i="14"/>
  <c r="D81" i="14"/>
  <c r="I401" i="14"/>
  <c r="J401" i="14" s="1"/>
  <c r="N1007" i="14"/>
  <c r="J1007" i="14" s="1"/>
  <c r="I767" i="14"/>
  <c r="J767" i="14" s="1"/>
  <c r="I222" i="14"/>
  <c r="J222" i="14" s="1"/>
  <c r="N1030" i="14"/>
  <c r="J1030" i="14" s="1"/>
  <c r="N124" i="14"/>
  <c r="N166" i="14"/>
  <c r="N566" i="14"/>
  <c r="I566" i="14" s="1"/>
  <c r="J566" i="14"/>
  <c r="I459" i="14"/>
  <c r="N1001" i="14"/>
  <c r="J1001" i="14" s="1"/>
  <c r="D11" i="14"/>
  <c r="J531" i="14"/>
  <c r="I129" i="14"/>
  <c r="J129" i="14" s="1"/>
  <c r="N1040" i="14"/>
  <c r="J1040" i="14" s="1"/>
  <c r="I560" i="14"/>
  <c r="J560" i="14" s="1"/>
  <c r="N979" i="14"/>
  <c r="J979" i="14" s="1"/>
  <c r="I250" i="14"/>
  <c r="J250" i="14" s="1"/>
  <c r="I366" i="14"/>
  <c r="N1014" i="14"/>
  <c r="J1014" i="14" s="1"/>
  <c r="N157" i="14"/>
  <c r="I157" i="14" s="1"/>
  <c r="J157" i="14"/>
  <c r="N846" i="14"/>
  <c r="I846" i="14" s="1"/>
  <c r="J846" i="14"/>
  <c r="D15" i="14"/>
  <c r="I83" i="14"/>
  <c r="J83" i="14" s="1"/>
  <c r="I62" i="14"/>
  <c r="J62" i="14" s="1"/>
  <c r="N1000" i="14"/>
  <c r="J1000" i="14" s="1"/>
  <c r="J313" i="14"/>
  <c r="N510" i="14"/>
  <c r="Q510" i="14"/>
  <c r="Q1006" i="14" s="1"/>
  <c r="N431" i="14"/>
  <c r="N965" i="14"/>
  <c r="J965" i="14" s="1"/>
  <c r="N748" i="14"/>
  <c r="I748" i="14" s="1"/>
  <c r="J748" i="14" s="1"/>
  <c r="N991" i="14"/>
  <c r="J991" i="14" s="1"/>
  <c r="I89" i="14"/>
  <c r="J89" i="14" s="1"/>
  <c r="N977" i="14"/>
  <c r="J977" i="14" s="1"/>
  <c r="N1043" i="14"/>
  <c r="J1043" i="14" s="1"/>
  <c r="J39" i="14"/>
  <c r="J1049" i="14"/>
  <c r="I40" i="14"/>
  <c r="J40" i="14" s="1"/>
  <c r="N752" i="14"/>
  <c r="I752" i="14" s="1"/>
  <c r="J752" i="14" s="1"/>
  <c r="N107" i="14"/>
  <c r="N59" i="14"/>
  <c r="N1031" i="14"/>
  <c r="J1031" i="14" s="1"/>
  <c r="N952" i="14"/>
  <c r="J952" i="14" s="1"/>
  <c r="J320" i="14"/>
  <c r="N493" i="14"/>
  <c r="J145" i="14"/>
  <c r="J749" i="14"/>
  <c r="J366" i="14"/>
  <c r="N843" i="14"/>
  <c r="I843" i="14" s="1"/>
  <c r="J843" i="14"/>
  <c r="J545" i="14"/>
  <c r="J559" i="14"/>
  <c r="J244" i="14"/>
  <c r="I246" i="14"/>
  <c r="J246" i="14" s="1"/>
  <c r="J921" i="14"/>
  <c r="N995" i="14"/>
  <c r="J995" i="14" s="1"/>
  <c r="J81" i="14"/>
  <c r="J324" i="14"/>
  <c r="N65" i="14"/>
  <c r="I65" i="14" s="1"/>
  <c r="J65" i="14"/>
  <c r="N885" i="14"/>
  <c r="I885" i="14" s="1"/>
  <c r="J885" i="14"/>
  <c r="I276" i="14"/>
  <c r="J276" i="14" s="1"/>
  <c r="N486" i="14"/>
  <c r="J171" i="14"/>
  <c r="N346" i="14"/>
  <c r="I346" i="14" s="1"/>
  <c r="J346" i="14" s="1"/>
  <c r="J75" i="14"/>
  <c r="J859" i="14"/>
  <c r="I130" i="14"/>
  <c r="J130" i="14" s="1"/>
  <c r="J783" i="14"/>
  <c r="N559" i="14"/>
  <c r="I559" i="14" s="1"/>
  <c r="J631" i="14"/>
  <c r="J766" i="14"/>
  <c r="N1006" i="14"/>
  <c r="J1006" i="14" s="1"/>
  <c r="N132" i="14"/>
  <c r="N658" i="14"/>
  <c r="I658" i="14" s="1"/>
  <c r="J658" i="14"/>
  <c r="J764" i="14"/>
  <c r="N783" i="14"/>
  <c r="I783" i="14" s="1"/>
  <c r="J745" i="14"/>
  <c r="J909" i="14"/>
  <c r="J97" i="14"/>
  <c r="N457" i="14"/>
  <c r="J459" i="14"/>
  <c r="N635" i="14"/>
  <c r="I635" i="14" s="1"/>
  <c r="J635" i="14" s="1"/>
  <c r="J47" i="14"/>
  <c r="N954" i="14"/>
  <c r="J954" i="14" s="1"/>
  <c r="J409" i="14"/>
  <c r="N1037" i="14"/>
  <c r="J1037" i="14" s="1"/>
  <c r="J664" i="14"/>
  <c r="N238" i="14"/>
  <c r="J728" i="14"/>
  <c r="N306" i="14"/>
  <c r="J93" i="14"/>
  <c r="J513" i="14"/>
  <c r="N440" i="14"/>
  <c r="I440" i="14" s="1"/>
  <c r="J440" i="14"/>
  <c r="J782" i="14"/>
  <c r="N604" i="14"/>
  <c r="J61" i="14"/>
  <c r="J360" i="14"/>
  <c r="N288" i="14"/>
  <c r="N891" i="14"/>
  <c r="N227" i="14"/>
  <c r="J299" i="14"/>
  <c r="J945" i="14"/>
  <c r="J323" i="14"/>
  <c r="N68" i="14"/>
  <c r="I68" i="14" s="1"/>
  <c r="J68" i="14"/>
  <c r="J736" i="14"/>
  <c r="Q94" i="14"/>
  <c r="Q1038" i="14" s="1"/>
  <c r="J259" i="14"/>
  <c r="N793" i="14"/>
  <c r="N374" i="14"/>
  <c r="J661" i="14"/>
  <c r="N855" i="14"/>
  <c r="I855" i="14" s="1"/>
  <c r="J855" i="14" s="1"/>
  <c r="N487" i="14"/>
  <c r="I487" i="14" s="1"/>
  <c r="J487" i="14"/>
  <c r="H206" i="14"/>
  <c r="H445" i="14"/>
  <c r="H353" i="14"/>
  <c r="J353" i="14" s="1"/>
  <c r="H411" i="14"/>
  <c r="J411" i="14" s="1"/>
  <c r="H92" i="14"/>
  <c r="H680" i="14"/>
  <c r="H871" i="14"/>
  <c r="H723" i="14"/>
  <c r="J723" i="14" s="1"/>
  <c r="H291" i="14"/>
  <c r="J291" i="14" s="1"/>
  <c r="H552" i="14"/>
  <c r="H420" i="14"/>
  <c r="J420" i="14" s="1"/>
  <c r="H697" i="14"/>
  <c r="J697" i="14" s="1"/>
  <c r="H444" i="14"/>
  <c r="H780" i="14"/>
  <c r="J780" i="14" s="1"/>
  <c r="H341" i="14"/>
  <c r="H867" i="14"/>
  <c r="H716" i="14"/>
  <c r="J716" i="14" s="1"/>
  <c r="J467" i="14"/>
  <c r="H942" i="14"/>
  <c r="H581" i="14"/>
  <c r="J581" i="14" s="1"/>
  <c r="H800" i="14"/>
  <c r="J800" i="14" s="1"/>
  <c r="H114" i="14"/>
  <c r="J114" i="14" s="1"/>
  <c r="H56" i="14"/>
  <c r="J56" i="14" s="1"/>
  <c r="H642" i="14"/>
  <c r="H774" i="14"/>
  <c r="H950" i="14"/>
  <c r="J950" i="14" s="1"/>
  <c r="H814" i="14"/>
  <c r="J814" i="14" s="1"/>
  <c r="H338" i="14"/>
  <c r="H390" i="14"/>
  <c r="J390" i="14" s="1"/>
  <c r="H892" i="14"/>
  <c r="J892" i="14" s="1"/>
  <c r="H673" i="14"/>
  <c r="J673" i="14" s="1"/>
  <c r="H830" i="14"/>
  <c r="J830" i="14" s="1"/>
  <c r="H802" i="14"/>
  <c r="J802" i="14" s="1"/>
  <c r="H173" i="14"/>
  <c r="J173" i="14" s="1"/>
  <c r="H436" i="14"/>
  <c r="J436" i="14" s="1"/>
  <c r="H518" i="14"/>
  <c r="H536" i="14"/>
  <c r="H63" i="14"/>
  <c r="H33" i="14"/>
  <c r="H612" i="14"/>
  <c r="H609" i="14"/>
  <c r="J609" i="14" s="1"/>
  <c r="H866" i="14"/>
  <c r="J866" i="14" s="1"/>
  <c r="H826" i="14"/>
  <c r="H509" i="14"/>
  <c r="H588" i="14"/>
  <c r="H824" i="14"/>
  <c r="J824" i="14" s="1"/>
  <c r="H834" i="14"/>
  <c r="J834" i="14" s="1"/>
  <c r="H161" i="14"/>
  <c r="J161" i="14" s="1"/>
  <c r="H875" i="14"/>
  <c r="H24" i="14"/>
  <c r="J24" i="14" s="1"/>
  <c r="H404" i="14"/>
  <c r="J404" i="14" s="1"/>
  <c r="H514" i="14"/>
  <c r="H915" i="14"/>
  <c r="J915" i="14" s="1"/>
  <c r="H584" i="14"/>
  <c r="J584" i="14" s="1"/>
  <c r="H165" i="14"/>
  <c r="H912" i="14"/>
  <c r="J912" i="14" s="1"/>
  <c r="H87" i="14"/>
  <c r="H394" i="14"/>
  <c r="J394" i="14" s="1"/>
  <c r="H820" i="14"/>
  <c r="J820" i="14" s="1"/>
  <c r="H517" i="14"/>
  <c r="J517" i="14" s="1"/>
  <c r="H934" i="14"/>
  <c r="J934" i="14" s="1"/>
  <c r="H496" i="14"/>
  <c r="H592" i="14"/>
  <c r="H599" i="14"/>
  <c r="J599" i="14" s="1"/>
  <c r="H906" i="14"/>
  <c r="H118" i="14"/>
  <c r="J118" i="14" s="1"/>
  <c r="H842" i="14"/>
  <c r="H15" i="14"/>
  <c r="J15" i="14" s="1"/>
  <c r="I107" i="15"/>
  <c r="J660" i="15"/>
  <c r="N531" i="15"/>
  <c r="I531" i="15" s="1"/>
  <c r="J531" i="15" s="1"/>
  <c r="N63" i="15"/>
  <c r="N587" i="15"/>
  <c r="I587" i="15" s="1"/>
  <c r="J587" i="15" s="1"/>
  <c r="N513" i="15"/>
  <c r="I513" i="15" s="1"/>
  <c r="J513" i="15" s="1"/>
  <c r="N116" i="15"/>
  <c r="I116" i="15" s="1"/>
  <c r="J116" i="15"/>
  <c r="N206" i="15"/>
  <c r="I87" i="15"/>
  <c r="J87" i="15" s="1"/>
  <c r="N504" i="15"/>
  <c r="I504" i="15" s="1"/>
  <c r="J504" i="15" s="1"/>
  <c r="I201" i="15"/>
  <c r="J201" i="15" s="1"/>
  <c r="N1009" i="15"/>
  <c r="J1009" i="15" s="1"/>
  <c r="I193" i="15"/>
  <c r="J193" i="15" s="1"/>
  <c r="J469" i="15"/>
  <c r="N521" i="15"/>
  <c r="I521" i="15" s="1"/>
  <c r="J521" i="15" s="1"/>
  <c r="N129" i="15"/>
  <c r="I129" i="15" s="1"/>
  <c r="J129" i="15"/>
  <c r="N383" i="15"/>
  <c r="I383" i="15" s="1"/>
  <c r="J383" i="15" s="1"/>
  <c r="I197" i="15"/>
  <c r="J197" i="15" s="1"/>
  <c r="Q514" i="15"/>
  <c r="Q1032" i="15" s="1"/>
  <c r="J444" i="15"/>
  <c r="I22" i="15"/>
  <c r="J22" i="15" s="1"/>
  <c r="N1028" i="15"/>
  <c r="N829" i="15"/>
  <c r="I829" i="15" s="1"/>
  <c r="J829" i="15"/>
  <c r="N47" i="15"/>
  <c r="N72" i="15"/>
  <c r="I72" i="15" s="1"/>
  <c r="J72" i="15"/>
  <c r="I906" i="15"/>
  <c r="J906" i="15" s="1"/>
  <c r="N717" i="15"/>
  <c r="I717" i="15" s="1"/>
  <c r="J717" i="15"/>
  <c r="N853" i="15"/>
  <c r="I853" i="15" s="1"/>
  <c r="J853" i="15"/>
  <c r="N626" i="15"/>
  <c r="I626" i="15" s="1"/>
  <c r="J626" i="15"/>
  <c r="N318" i="15"/>
  <c r="I318" i="15" s="1"/>
  <c r="J318" i="15" s="1"/>
  <c r="J490" i="15"/>
  <c r="J107" i="15"/>
  <c r="N561" i="15"/>
  <c r="I561" i="15" s="1"/>
  <c r="J561" i="15" s="1"/>
  <c r="N882" i="15"/>
  <c r="I882" i="15" s="1"/>
  <c r="J882" i="15"/>
  <c r="N549" i="15"/>
  <c r="I549" i="15" s="1"/>
  <c r="J549" i="15"/>
  <c r="N124" i="15"/>
  <c r="N954" i="15"/>
  <c r="J954" i="15" s="1"/>
  <c r="N572" i="15"/>
  <c r="I572" i="15" s="1"/>
  <c r="J572" i="15"/>
  <c r="J865" i="15"/>
  <c r="N680" i="15"/>
  <c r="J69" i="15"/>
  <c r="N26" i="15"/>
  <c r="I210" i="15"/>
  <c r="J210" i="15" s="1"/>
  <c r="N342" i="15"/>
  <c r="N826" i="15"/>
  <c r="I826" i="15" s="1"/>
  <c r="J826" i="15" s="1"/>
  <c r="N123" i="15"/>
  <c r="I123" i="15" s="1"/>
  <c r="J123" i="15"/>
  <c r="J530" i="15"/>
  <c r="N530" i="15"/>
  <c r="I530" i="15" s="1"/>
  <c r="N205" i="15"/>
  <c r="N238" i="15"/>
  <c r="I177" i="15"/>
  <c r="J177" i="15" s="1"/>
  <c r="N1024" i="15"/>
  <c r="J1024" i="15" s="1"/>
  <c r="I23" i="15"/>
  <c r="N767" i="15"/>
  <c r="I767" i="15" s="1"/>
  <c r="J767" i="15"/>
  <c r="J121" i="15"/>
  <c r="N797" i="15"/>
  <c r="I797" i="15" s="1"/>
  <c r="J797" i="15" s="1"/>
  <c r="N962" i="15"/>
  <c r="J962" i="15" s="1"/>
  <c r="N361" i="15"/>
  <c r="I361" i="15" s="1"/>
  <c r="J361" i="15" s="1"/>
  <c r="N310" i="15"/>
  <c r="N968" i="15"/>
  <c r="J968" i="15" s="1"/>
  <c r="N225" i="15"/>
  <c r="N451" i="15"/>
  <c r="N126" i="15"/>
  <c r="N952" i="15"/>
  <c r="J952" i="15" s="1"/>
  <c r="J191" i="15"/>
  <c r="I833" i="15"/>
  <c r="J833" i="15" s="1"/>
  <c r="N981" i="15"/>
  <c r="J981" i="15" s="1"/>
  <c r="J108" i="15"/>
  <c r="N630" i="15"/>
  <c r="I630" i="15" s="1"/>
  <c r="J630" i="15" s="1"/>
  <c r="I560" i="15"/>
  <c r="N1023" i="15"/>
  <c r="J1023" i="15" s="1"/>
  <c r="N417" i="15"/>
  <c r="I417" i="15" s="1"/>
  <c r="J417" i="15"/>
  <c r="J758" i="15"/>
  <c r="J771" i="15"/>
  <c r="J560" i="15"/>
  <c r="J311" i="15"/>
  <c r="N836" i="15"/>
  <c r="I836" i="15" s="1"/>
  <c r="J836" i="15"/>
  <c r="J250" i="15"/>
  <c r="J843" i="15"/>
  <c r="J137" i="15"/>
  <c r="Q66" i="15"/>
  <c r="Q1030" i="15" s="1"/>
  <c r="N66" i="15"/>
  <c r="J413" i="15"/>
  <c r="N904" i="15"/>
  <c r="I904" i="15" s="1"/>
  <c r="J904" i="15"/>
  <c r="J851" i="15"/>
  <c r="N851" i="15"/>
  <c r="I851" i="15" s="1"/>
  <c r="J379" i="15"/>
  <c r="J519" i="15"/>
  <c r="J145" i="15"/>
  <c r="N585" i="15"/>
  <c r="I585" i="15" s="1"/>
  <c r="J585" i="15"/>
  <c r="J714" i="15"/>
  <c r="I122" i="15"/>
  <c r="J122" i="15" s="1"/>
  <c r="J508" i="15"/>
  <c r="D106" i="15"/>
  <c r="J654" i="15"/>
  <c r="N137" i="15"/>
  <c r="I137" i="15" s="1"/>
  <c r="N211" i="15"/>
  <c r="I211" i="15" s="1"/>
  <c r="J211" i="15" s="1"/>
  <c r="J754" i="15"/>
  <c r="Q204" i="15"/>
  <c r="N204" i="15"/>
  <c r="I204" i="15" s="1"/>
  <c r="J204" i="15" s="1"/>
  <c r="J109" i="15"/>
  <c r="J980" i="15"/>
  <c r="N1010" i="15"/>
  <c r="J1010" i="15" s="1"/>
  <c r="Q1042" i="15"/>
  <c r="J23" i="15"/>
  <c r="J731" i="15"/>
  <c r="J187" i="15"/>
  <c r="N779" i="15"/>
  <c r="I779" i="15" s="1"/>
  <c r="J779" i="15" s="1"/>
  <c r="N239" i="15"/>
  <c r="N544" i="15"/>
  <c r="I544" i="15" s="1"/>
  <c r="J544" i="15"/>
  <c r="J722" i="15"/>
  <c r="J748" i="15"/>
  <c r="N545" i="15"/>
  <c r="J634" i="15"/>
  <c r="I951" i="15"/>
  <c r="J951" i="15" s="1"/>
  <c r="I604" i="15"/>
  <c r="J604" i="15" s="1"/>
  <c r="N1032" i="15"/>
  <c r="J520" i="15"/>
  <c r="N940" i="15"/>
  <c r="I940" i="15" s="1"/>
  <c r="J940" i="15"/>
  <c r="N664" i="15"/>
  <c r="I664" i="15" s="1"/>
  <c r="J664" i="15"/>
  <c r="J395" i="15"/>
  <c r="J288" i="15"/>
  <c r="N922" i="15"/>
  <c r="I922" i="15" s="1"/>
  <c r="J922" i="15" s="1"/>
  <c r="N774" i="15"/>
  <c r="I774" i="15" s="1"/>
  <c r="J774" i="15" s="1"/>
  <c r="J684" i="15"/>
  <c r="Q783" i="15"/>
  <c r="Q1039" i="15" s="1"/>
  <c r="N766" i="15"/>
  <c r="I766" i="15" s="1"/>
  <c r="J766" i="15"/>
  <c r="N447" i="15"/>
  <c r="I447" i="15" s="1"/>
  <c r="J447" i="15"/>
  <c r="N947" i="15"/>
  <c r="I947" i="15" s="1"/>
  <c r="J947" i="15" s="1"/>
  <c r="N867" i="15"/>
  <c r="I867" i="15" s="1"/>
  <c r="J867" i="15" s="1"/>
  <c r="J656" i="15"/>
  <c r="J738" i="15"/>
  <c r="J440" i="15"/>
  <c r="J548" i="15"/>
  <c r="J185" i="15"/>
  <c r="N244" i="15"/>
  <c r="I244" i="15" s="1"/>
  <c r="J244" i="15"/>
  <c r="N227" i="15"/>
  <c r="I227" i="15" s="1"/>
  <c r="J227" i="15" s="1"/>
  <c r="J536" i="15"/>
  <c r="J933" i="15"/>
  <c r="J73" i="15"/>
  <c r="N73" i="15"/>
  <c r="I73" i="15" s="1"/>
  <c r="J104" i="15"/>
  <c r="J806" i="15"/>
  <c r="J484" i="15"/>
  <c r="J621" i="15"/>
  <c r="J612" i="15"/>
  <c r="N990" i="15"/>
  <c r="J990" i="15" s="1"/>
  <c r="N631" i="15"/>
  <c r="J61" i="15"/>
  <c r="H787" i="15"/>
  <c r="H622" i="15"/>
  <c r="J622" i="15" s="1"/>
  <c r="H182" i="15"/>
  <c r="H111" i="15"/>
  <c r="H62" i="15"/>
  <c r="H430" i="15"/>
  <c r="H692" i="15"/>
  <c r="J692" i="15" s="1"/>
  <c r="H735" i="15"/>
  <c r="J735" i="15" s="1"/>
  <c r="H478" i="15"/>
  <c r="J478" i="15" s="1"/>
  <c r="H580" i="15"/>
  <c r="H35" i="15"/>
  <c r="J35" i="15" s="1"/>
  <c r="H446" i="15"/>
  <c r="H487" i="15"/>
  <c r="H228" i="15"/>
  <c r="J228" i="15" s="1"/>
  <c r="H721" i="15"/>
  <c r="J721" i="15" s="1"/>
  <c r="H274" i="15"/>
  <c r="H618" i="15"/>
  <c r="J618" i="15" s="1"/>
  <c r="H285" i="15"/>
  <c r="J285" i="15" s="1"/>
  <c r="H649" i="15"/>
  <c r="J649" i="15" s="1"/>
  <c r="H326" i="15"/>
  <c r="J326" i="15" s="1"/>
  <c r="H764" i="15"/>
  <c r="H841" i="15"/>
  <c r="H761" i="15"/>
  <c r="J761" i="15" s="1"/>
  <c r="H362" i="15"/>
  <c r="J362" i="15" s="1"/>
  <c r="H828" i="15"/>
  <c r="J828" i="15" s="1"/>
  <c r="H276" i="15"/>
  <c r="H106" i="15"/>
  <c r="H641" i="15"/>
  <c r="J641" i="15" s="1"/>
  <c r="H858" i="15"/>
  <c r="J858" i="15" s="1"/>
  <c r="H525" i="15"/>
  <c r="J525" i="15" s="1"/>
  <c r="H307" i="15"/>
  <c r="J307" i="15" s="1"/>
  <c r="H864" i="15"/>
  <c r="H719" i="15"/>
  <c r="H456" i="15"/>
  <c r="J456" i="15" s="1"/>
  <c r="H90" i="15"/>
  <c r="J90" i="15" s="1"/>
  <c r="H881" i="15"/>
  <c r="H925" i="15"/>
  <c r="J925" i="15" s="1"/>
  <c r="H613" i="15"/>
  <c r="H624" i="15"/>
  <c r="J624" i="15" s="1"/>
  <c r="H488" i="15"/>
  <c r="H902" i="15"/>
  <c r="J902" i="15" s="1"/>
  <c r="H30" i="15"/>
  <c r="J30" i="15" s="1"/>
  <c r="H784" i="15"/>
  <c r="H672" i="15"/>
  <c r="H695" i="15"/>
  <c r="H396" i="15"/>
  <c r="J396" i="15" s="1"/>
  <c r="H437" i="15"/>
  <c r="J437" i="15" s="1"/>
  <c r="H315" i="15"/>
  <c r="J315" i="15" s="1"/>
  <c r="H331" i="15"/>
  <c r="J331" i="15" s="1"/>
  <c r="H776" i="15"/>
  <c r="J776" i="15" s="1"/>
  <c r="H46" i="15"/>
  <c r="J46" i="15" s="1"/>
  <c r="H533" i="15"/>
  <c r="J533" i="15" s="1"/>
  <c r="H926" i="15"/>
  <c r="J926" i="15" s="1"/>
  <c r="H42" i="15"/>
  <c r="H942" i="15"/>
  <c r="H96" i="15"/>
  <c r="J96" i="15" s="1"/>
  <c r="H759" i="15"/>
  <c r="H404" i="15"/>
  <c r="J404" i="15" s="1"/>
  <c r="H800" i="15"/>
  <c r="J800" i="15" s="1"/>
  <c r="H645" i="15"/>
  <c r="J645" i="15" s="1"/>
  <c r="H752" i="15"/>
  <c r="H518" i="15"/>
  <c r="H910" i="15"/>
  <c r="H13" i="15"/>
  <c r="J13" i="15" s="1"/>
  <c r="H222" i="15"/>
  <c r="H710" i="15"/>
  <c r="H899" i="15"/>
  <c r="J899" i="15" s="1"/>
  <c r="H393" i="15"/>
  <c r="H927" i="15"/>
  <c r="J927" i="15" s="1"/>
  <c r="H931" i="15"/>
  <c r="H689" i="15"/>
  <c r="H236" i="15"/>
  <c r="H95" i="15"/>
  <c r="J95" i="15" s="1"/>
  <c r="H240" i="15"/>
  <c r="H422" i="15"/>
  <c r="J422" i="15" s="1"/>
  <c r="H141" i="15"/>
  <c r="J141" i="15" s="1"/>
  <c r="H905" i="15"/>
  <c r="J905" i="15" s="1"/>
  <c r="H887" i="15"/>
  <c r="J887" i="15" s="1"/>
  <c r="H399" i="15"/>
  <c r="H428" i="15"/>
  <c r="H485" i="15"/>
  <c r="H374" i="15"/>
  <c r="H441" i="15"/>
  <c r="J441" i="15" s="1"/>
  <c r="H350" i="15"/>
  <c r="H546" i="15"/>
  <c r="H179" i="15"/>
  <c r="J179" i="15" s="1"/>
  <c r="H532" i="15"/>
  <c r="J532" i="15" s="1"/>
  <c r="H351" i="15"/>
  <c r="H175" i="15"/>
  <c r="H691" i="15"/>
  <c r="J691" i="15" s="1"/>
  <c r="H7" i="15"/>
  <c r="H459" i="15"/>
  <c r="H36" i="15"/>
  <c r="J36" i="15" s="1"/>
  <c r="H815" i="15"/>
  <c r="H674" i="15"/>
  <c r="J674" i="15" s="1"/>
  <c r="H730" i="15"/>
  <c r="H407" i="15"/>
  <c r="J407" i="15" s="1"/>
  <c r="H277" i="15"/>
  <c r="J277" i="15" s="1"/>
  <c r="H134" i="15"/>
  <c r="J134" i="15" s="1"/>
  <c r="H707" i="15"/>
  <c r="H682" i="15"/>
  <c r="H324" i="15"/>
  <c r="H663" i="15"/>
  <c r="H703" i="15"/>
  <c r="H599" i="15"/>
  <c r="J599" i="15" s="1"/>
  <c r="H939" i="15"/>
  <c r="J939" i="15" s="1"/>
  <c r="H842" i="15"/>
  <c r="H147" i="15"/>
  <c r="J147" i="15" s="1"/>
  <c r="H802" i="15"/>
  <c r="J802" i="15" s="1"/>
  <c r="H661" i="15"/>
  <c r="H582" i="15"/>
  <c r="J582" i="15" s="1"/>
  <c r="H737" i="15"/>
  <c r="J737" i="15" s="1"/>
  <c r="H889" i="15"/>
  <c r="J889" i="15" s="1"/>
  <c r="H9" i="15"/>
  <c r="J9" i="15" s="1"/>
  <c r="H418" i="15"/>
  <c r="H105" i="15"/>
  <c r="H770" i="15"/>
  <c r="H796" i="15"/>
  <c r="J796" i="15" s="1"/>
  <c r="H576" i="15"/>
  <c r="H138" i="15"/>
  <c r="H81" i="15"/>
  <c r="H861" i="15"/>
  <c r="H270" i="15"/>
  <c r="J270" i="15" s="1"/>
  <c r="H584" i="15"/>
  <c r="J584" i="15" s="1"/>
  <c r="H792" i="15"/>
  <c r="J792" i="15" s="1"/>
  <c r="H553" i="15"/>
  <c r="J553" i="15" s="1"/>
  <c r="H70" i="15"/>
  <c r="J70" i="15" s="1"/>
  <c r="H377" i="15"/>
  <c r="J377" i="15" s="1"/>
  <c r="H48" i="15"/>
  <c r="J48" i="15" s="1"/>
  <c r="H923" i="15"/>
  <c r="H386" i="15"/>
  <c r="H464" i="15"/>
  <c r="J464" i="15" s="1"/>
  <c r="H275" i="15"/>
  <c r="H713" i="15"/>
  <c r="H130" i="15"/>
  <c r="H908" i="15"/>
  <c r="J908" i="15" s="1"/>
  <c r="H474" i="15"/>
  <c r="H246" i="15"/>
  <c r="H673" i="15"/>
  <c r="J673" i="15" s="1"/>
  <c r="H368" i="15"/>
  <c r="H567" i="15"/>
  <c r="J567" i="15" s="1"/>
  <c r="H914" i="15"/>
  <c r="H769" i="15"/>
  <c r="H251" i="15"/>
  <c r="J251" i="15" s="1"/>
  <c r="H590" i="15"/>
  <c r="H176" i="15"/>
  <c r="J176" i="15" s="1"/>
  <c r="H414" i="15"/>
  <c r="J414" i="15" s="1"/>
  <c r="H729" i="15"/>
  <c r="H632" i="15"/>
  <c r="J632" i="15" s="1"/>
  <c r="H299" i="15"/>
  <c r="H223" i="15"/>
  <c r="H12" i="15"/>
  <c r="J12" i="15" s="1"/>
  <c r="H93" i="15"/>
  <c r="H708" i="15"/>
  <c r="J708" i="15" s="1"/>
  <c r="H323" i="15"/>
  <c r="H29" i="15"/>
  <c r="H751" i="15"/>
  <c r="H804" i="15"/>
  <c r="J804" i="15" s="1"/>
  <c r="H132" i="15"/>
  <c r="H262" i="15"/>
  <c r="H332" i="15"/>
  <c r="H507" i="15"/>
  <c r="H870" i="15"/>
  <c r="J870" i="15" s="1"/>
  <c r="H164" i="15"/>
  <c r="H909" i="15"/>
  <c r="H623" i="15"/>
  <c r="H527" i="15"/>
  <c r="J527" i="15" s="1"/>
  <c r="H543" i="15"/>
  <c r="H862" i="15"/>
  <c r="H320" i="15"/>
  <c r="H541" i="15"/>
  <c r="H932" i="15"/>
  <c r="J932" i="15" s="1"/>
  <c r="D54" i="15"/>
  <c r="D22" i="15"/>
  <c r="H410" i="15"/>
  <c r="J410" i="15" s="1"/>
  <c r="H366" i="15"/>
  <c r="H378" i="15"/>
  <c r="J378" i="15" s="1"/>
  <c r="H359" i="15"/>
  <c r="J359" i="15" s="1"/>
  <c r="H259" i="15"/>
  <c r="H142" i="15"/>
  <c r="J142" i="15" s="1"/>
  <c r="H248" i="15"/>
  <c r="J248" i="15" s="1"/>
  <c r="H194" i="15"/>
  <c r="H16" i="15"/>
  <c r="J16" i="15" s="1"/>
  <c r="H857" i="15"/>
  <c r="J857" i="15" s="1"/>
  <c r="H820" i="15"/>
  <c r="J820" i="15" s="1"/>
  <c r="H577" i="15"/>
  <c r="J577" i="15" s="1"/>
  <c r="H265" i="15"/>
  <c r="H435" i="15"/>
  <c r="J435" i="15" s="1"/>
  <c r="H646" i="15"/>
  <c r="H480" i="15"/>
  <c r="H33" i="15"/>
  <c r="H750" i="15"/>
  <c r="H382" i="15"/>
  <c r="H946" i="15"/>
  <c r="J946" i="15" s="1"/>
  <c r="H313" i="15"/>
  <c r="H943" i="15"/>
  <c r="J943" i="15" s="1"/>
  <c r="H644" i="15"/>
  <c r="H581" i="15"/>
  <c r="J581" i="15" s="1"/>
  <c r="H8" i="15"/>
  <c r="J8" i="15" s="1"/>
  <c r="H337" i="15"/>
  <c r="H235" i="15"/>
  <c r="H380" i="15"/>
  <c r="H356" i="15"/>
  <c r="J356" i="15" s="1"/>
  <c r="H301" i="15"/>
  <c r="H97" i="15"/>
  <c r="H912" i="15"/>
  <c r="J912" i="15" s="1"/>
  <c r="H592" i="15"/>
  <c r="H112" i="15"/>
  <c r="J112" i="15" s="1"/>
  <c r="H605" i="15"/>
  <c r="J605" i="15" s="1"/>
  <c r="H125" i="15"/>
  <c r="J125" i="15" s="1"/>
  <c r="H439" i="15"/>
  <c r="J439" i="15" s="1"/>
  <c r="H741" i="15"/>
  <c r="J741" i="15" s="1"/>
  <c r="H918" i="15"/>
  <c r="J918" i="15" s="1"/>
  <c r="H39" i="15"/>
  <c r="H873" i="15"/>
  <c r="J873" i="15" s="1"/>
  <c r="H699" i="15"/>
  <c r="H686" i="15"/>
  <c r="H117" i="15"/>
  <c r="H534" i="15"/>
  <c r="J534" i="15" s="1"/>
  <c r="H791" i="15"/>
  <c r="J791" i="15" s="1"/>
  <c r="H158" i="15"/>
  <c r="J158" i="15" s="1"/>
  <c r="H879" i="15"/>
  <c r="J879" i="15" s="1"/>
  <c r="H271" i="15"/>
  <c r="J271" i="15" s="1"/>
  <c r="H203" i="15"/>
  <c r="H272" i="15"/>
  <c r="J272" i="15" s="1"/>
  <c r="H424" i="15"/>
  <c r="J424" i="15" s="1"/>
  <c r="H406" i="15"/>
  <c r="H18" i="15"/>
  <c r="J18" i="15" s="1"/>
  <c r="H98" i="15"/>
  <c r="H280" i="15"/>
  <c r="H615" i="15"/>
  <c r="H874" i="15"/>
  <c r="J874" i="15" s="1"/>
  <c r="H52" i="15"/>
  <c r="J52" i="15" s="1"/>
  <c r="H569" i="15"/>
  <c r="H517" i="15"/>
  <c r="J517" i="15" s="1"/>
  <c r="H872" i="15"/>
  <c r="H896" i="15"/>
  <c r="J896" i="15" s="1"/>
  <c r="H284" i="15"/>
  <c r="J284" i="15" s="1"/>
  <c r="H893" i="15"/>
  <c r="J893" i="15" s="1"/>
  <c r="H388" i="15"/>
  <c r="J388" i="15" s="1"/>
  <c r="H60" i="15"/>
  <c r="J60" i="15" s="1"/>
  <c r="H795" i="15"/>
  <c r="J795" i="15" s="1"/>
  <c r="H363" i="15"/>
  <c r="J363" i="15" s="1"/>
  <c r="H354" i="15"/>
  <c r="J354" i="15" s="1"/>
  <c r="H230" i="15"/>
  <c r="J230" i="15" s="1"/>
  <c r="H309" i="15"/>
  <c r="H844" i="15"/>
  <c r="H41" i="15"/>
  <c r="H10" i="15"/>
  <c r="J10" i="15" s="1"/>
  <c r="H75" i="15"/>
  <c r="H652" i="15"/>
  <c r="J652" i="15" s="1"/>
  <c r="H341" i="15"/>
  <c r="H165" i="15"/>
  <c r="H44" i="15"/>
  <c r="H101" i="15"/>
  <c r="H913" i="15"/>
  <c r="J913" i="15" s="1"/>
  <c r="H110" i="15"/>
  <c r="J110" i="15" s="1"/>
  <c r="H566" i="15"/>
  <c r="H550" i="15"/>
  <c r="H429" i="15"/>
  <c r="J429" i="15" s="1"/>
  <c r="H267" i="15"/>
  <c r="J267" i="15" s="1"/>
  <c r="H421" i="15"/>
  <c r="J421" i="15" s="1"/>
  <c r="H162" i="15"/>
  <c r="H516" i="15"/>
  <c r="H762" i="15"/>
  <c r="I92" i="16"/>
  <c r="I89" i="16"/>
  <c r="J89" i="16" s="1"/>
  <c r="J512" i="16"/>
  <c r="N151" i="16"/>
  <c r="N374" i="16"/>
  <c r="I374" i="16" s="1"/>
  <c r="J374" i="16"/>
  <c r="J355" i="16"/>
  <c r="N940" i="16"/>
  <c r="I940" i="16" s="1"/>
  <c r="J940" i="16" s="1"/>
  <c r="I33" i="16"/>
  <c r="N898" i="16"/>
  <c r="I898" i="16" s="1"/>
  <c r="J898" i="16" s="1"/>
  <c r="N445" i="16"/>
  <c r="I445" i="16" s="1"/>
  <c r="J445" i="16" s="1"/>
  <c r="J202" i="16"/>
  <c r="N202" i="16"/>
  <c r="I202" i="16" s="1"/>
  <c r="N793" i="16"/>
  <c r="N225" i="16"/>
  <c r="N512" i="16"/>
  <c r="I512" i="16" s="1"/>
  <c r="I117" i="16"/>
  <c r="J117" i="16" s="1"/>
  <c r="I182" i="16"/>
  <c r="J535" i="16"/>
  <c r="N535" i="16"/>
  <c r="I535" i="16" s="1"/>
  <c r="N376" i="16"/>
  <c r="I376" i="16" s="1"/>
  <c r="J376" i="16" s="1"/>
  <c r="N210" i="16"/>
  <c r="I210" i="16" s="1"/>
  <c r="J210" i="16" s="1"/>
  <c r="J386" i="16"/>
  <c r="N386" i="16"/>
  <c r="I386" i="16" s="1"/>
  <c r="J40" i="16"/>
  <c r="N372" i="16"/>
  <c r="I372" i="16" s="1"/>
  <c r="J372" i="16" s="1"/>
  <c r="N93" i="16"/>
  <c r="N97" i="16"/>
  <c r="N380" i="16"/>
  <c r="I380" i="16" s="1"/>
  <c r="J380" i="16" s="1"/>
  <c r="I232" i="16"/>
  <c r="J232" i="16" s="1"/>
  <c r="N253" i="16"/>
  <c r="I253" i="16" s="1"/>
  <c r="J253" i="16" s="1"/>
  <c r="I223" i="16"/>
  <c r="J223" i="16" s="1"/>
  <c r="I191" i="16"/>
  <c r="J191" i="16" s="1"/>
  <c r="N309" i="16"/>
  <c r="I309" i="16" s="1"/>
  <c r="J309" i="16"/>
  <c r="N484" i="16"/>
  <c r="N594" i="16"/>
  <c r="I594" i="16" s="1"/>
  <c r="J594" i="16" s="1"/>
  <c r="N433" i="16"/>
  <c r="I433" i="16" s="1"/>
  <c r="J433" i="16" s="1"/>
  <c r="N728" i="16"/>
  <c r="I728" i="16" s="1"/>
  <c r="J728" i="16" s="1"/>
  <c r="Q906" i="16"/>
  <c r="Q978" i="16" s="1"/>
  <c r="N906" i="16"/>
  <c r="J92" i="16"/>
  <c r="N933" i="16"/>
  <c r="I933" i="16" s="1"/>
  <c r="J933" i="16" s="1"/>
  <c r="N736" i="16"/>
  <c r="I736" i="16" s="1"/>
  <c r="J736" i="16" s="1"/>
  <c r="N68" i="16"/>
  <c r="I68" i="16" s="1"/>
  <c r="J68" i="16"/>
  <c r="N109" i="16"/>
  <c r="J364" i="16"/>
  <c r="I76" i="16"/>
  <c r="J76" i="16" s="1"/>
  <c r="I40" i="16"/>
  <c r="N756" i="16"/>
  <c r="I756" i="16" s="1"/>
  <c r="J756" i="16" s="1"/>
  <c r="J571" i="16"/>
  <c r="N578" i="16"/>
  <c r="I578" i="16" s="1"/>
  <c r="J578" i="16" s="1"/>
  <c r="N265" i="16"/>
  <c r="I265" i="16" s="1"/>
  <c r="J265" i="16"/>
  <c r="N203" i="16"/>
  <c r="N751" i="16"/>
  <c r="I751" i="16" s="1"/>
  <c r="J751" i="16" s="1"/>
  <c r="J182" i="16"/>
  <c r="I41" i="16"/>
  <c r="J41" i="16" s="1"/>
  <c r="N963" i="16"/>
  <c r="J963" i="16" s="1"/>
  <c r="I26" i="16"/>
  <c r="J26" i="16" s="1"/>
  <c r="J116" i="16"/>
  <c r="N239" i="16"/>
  <c r="I165" i="16"/>
  <c r="N458" i="16"/>
  <c r="I458" i="16" s="1"/>
  <c r="J458" i="16" s="1"/>
  <c r="N931" i="16"/>
  <c r="I931" i="16" s="1"/>
  <c r="J931" i="16"/>
  <c r="N381" i="16"/>
  <c r="I381" i="16" s="1"/>
  <c r="J381" i="16" s="1"/>
  <c r="N164" i="16"/>
  <c r="J541" i="16"/>
  <c r="N714" i="16"/>
  <c r="I714" i="16" s="1"/>
  <c r="J714" i="16" s="1"/>
  <c r="N337" i="16"/>
  <c r="I337" i="16" s="1"/>
  <c r="J337" i="16" s="1"/>
  <c r="I75" i="16"/>
  <c r="J75" i="16" s="1"/>
  <c r="N156" i="16"/>
  <c r="I833" i="16"/>
  <c r="I81" i="16"/>
  <c r="J881" i="16"/>
  <c r="I166" i="16"/>
  <c r="J166" i="16" s="1"/>
  <c r="J772" i="16"/>
  <c r="N249" i="16"/>
  <c r="I249" i="16" s="1"/>
  <c r="J249" i="16" s="1"/>
  <c r="N342" i="16"/>
  <c r="I342" i="16" s="1"/>
  <c r="J342" i="16"/>
  <c r="J559" i="16"/>
  <c r="J835" i="16"/>
  <c r="J262" i="16"/>
  <c r="J165" i="16"/>
  <c r="J910" i="16"/>
  <c r="N246" i="16"/>
  <c r="N66" i="16"/>
  <c r="Q66" i="16"/>
  <c r="Q1030" i="16" s="1"/>
  <c r="N240" i="16"/>
  <c r="I240" i="16" s="1"/>
  <c r="J240" i="16"/>
  <c r="N623" i="16"/>
  <c r="I623" i="16" s="1"/>
  <c r="J623" i="16"/>
  <c r="J33" i="16"/>
  <c r="N355" i="16"/>
  <c r="I355" i="16" s="1"/>
  <c r="N364" i="16"/>
  <c r="I364" i="16" s="1"/>
  <c r="J499" i="16"/>
  <c r="N576" i="16"/>
  <c r="I576" i="16" s="1"/>
  <c r="J576" i="16"/>
  <c r="J767" i="16"/>
  <c r="J806" i="16"/>
  <c r="N123" i="16"/>
  <c r="I123" i="16" s="1"/>
  <c r="J123" i="16" s="1"/>
  <c r="N886" i="16"/>
  <c r="I886" i="16" s="1"/>
  <c r="J886" i="16"/>
  <c r="N360" i="16"/>
  <c r="I360" i="16" s="1"/>
  <c r="J360" i="16" s="1"/>
  <c r="J227" i="16"/>
  <c r="J111" i="16"/>
  <c r="J39" i="16"/>
  <c r="N861" i="16"/>
  <c r="I861" i="16" s="1"/>
  <c r="J861" i="16" s="1"/>
  <c r="N296" i="16"/>
  <c r="J104" i="16"/>
  <c r="N474" i="16"/>
  <c r="I474" i="16" s="1"/>
  <c r="J474" i="16"/>
  <c r="N509" i="16"/>
  <c r="I509" i="16" s="1"/>
  <c r="J509" i="16" s="1"/>
  <c r="N385" i="16"/>
  <c r="I385" i="16" s="1"/>
  <c r="J385" i="16"/>
  <c r="J546" i="16"/>
  <c r="I172" i="16"/>
  <c r="J172" i="16" s="1"/>
  <c r="N707" i="16"/>
  <c r="I707" i="16" s="1"/>
  <c r="J707" i="16"/>
  <c r="J274" i="16"/>
  <c r="J177" i="16"/>
  <c r="J319" i="16"/>
  <c r="J885" i="16"/>
  <c r="N661" i="16"/>
  <c r="I661" i="16" s="1"/>
  <c r="J661" i="16" s="1"/>
  <c r="N196" i="16"/>
  <c r="N770" i="16"/>
  <c r="I770" i="16" s="1"/>
  <c r="J770" i="16"/>
  <c r="N677" i="16"/>
  <c r="I677" i="16" s="1"/>
  <c r="J677" i="16" s="1"/>
  <c r="N842" i="16"/>
  <c r="I842" i="16" s="1"/>
  <c r="J842" i="16" s="1"/>
  <c r="N370" i="16"/>
  <c r="I370" i="16" s="1"/>
  <c r="J370" i="16" s="1"/>
  <c r="J401" i="16"/>
  <c r="J488" i="16"/>
  <c r="J106" i="16"/>
  <c r="J717" i="16"/>
  <c r="N171" i="16"/>
  <c r="I171" i="16" s="1"/>
  <c r="J171" i="16"/>
  <c r="J438" i="16"/>
  <c r="N288" i="16"/>
  <c r="I288" i="16" s="1"/>
  <c r="J288" i="16" s="1"/>
  <c r="N604" i="16"/>
  <c r="N745" i="16"/>
  <c r="I745" i="16" s="1"/>
  <c r="J745" i="16"/>
  <c r="N797" i="16"/>
  <c r="I797" i="16" s="1"/>
  <c r="J797" i="16" s="1"/>
  <c r="J729" i="16"/>
  <c r="N323" i="16"/>
  <c r="J122" i="16"/>
  <c r="J129" i="16"/>
  <c r="J748" i="16"/>
  <c r="N132" i="16"/>
  <c r="J81" i="16"/>
  <c r="J690" i="16"/>
  <c r="N647" i="16"/>
  <c r="I647" i="16" s="1"/>
  <c r="J647" i="16" s="1"/>
  <c r="N750" i="16"/>
  <c r="I750" i="16" s="1"/>
  <c r="J750" i="16"/>
  <c r="J862" i="16"/>
  <c r="N862" i="16"/>
  <c r="I862" i="16" s="1"/>
  <c r="J775" i="16"/>
  <c r="J148" i="16"/>
  <c r="J769" i="16"/>
  <c r="J413" i="16"/>
  <c r="I113" i="16"/>
  <c r="J113" i="16" s="1"/>
  <c r="N314" i="16"/>
  <c r="I314" i="16" s="1"/>
  <c r="J314" i="16" s="1"/>
  <c r="J822" i="16"/>
  <c r="J7" i="16"/>
  <c r="J895" i="16"/>
  <c r="J914" i="16"/>
  <c r="J930" i="16"/>
  <c r="N882" i="16"/>
  <c r="I882" i="16" s="1"/>
  <c r="J882" i="16" s="1"/>
  <c r="J371" i="16"/>
  <c r="N872" i="16"/>
  <c r="I872" i="16" s="1"/>
  <c r="J872" i="16"/>
  <c r="J660" i="16"/>
  <c r="J446" i="16"/>
  <c r="J349" i="16"/>
  <c r="J549" i="16"/>
  <c r="J766" i="16"/>
  <c r="J719" i="16"/>
  <c r="N644" i="16"/>
  <c r="I644" i="16" s="1"/>
  <c r="J644" i="16"/>
  <c r="J945" i="16"/>
  <c r="N318" i="16"/>
  <c r="I318" i="16" s="1"/>
  <c r="J318" i="16"/>
  <c r="N324" i="16"/>
  <c r="I324" i="16" s="1"/>
  <c r="J324" i="16" s="1"/>
  <c r="H789" i="16"/>
  <c r="J789" i="16" s="1"/>
  <c r="H398" i="16"/>
  <c r="J398" i="16" s="1"/>
  <c r="H523" i="16"/>
  <c r="J523" i="16" s="1"/>
  <c r="H794" i="16"/>
  <c r="J794" i="16" s="1"/>
  <c r="H593" i="16"/>
  <c r="J593" i="16" s="1"/>
  <c r="H923" i="16"/>
  <c r="H85" i="16"/>
  <c r="J85" i="16" s="1"/>
  <c r="H168" i="16"/>
  <c r="J168" i="16" s="1"/>
  <c r="H16" i="16"/>
  <c r="J16" i="16" s="1"/>
  <c r="H624" i="16"/>
  <c r="J624" i="16" s="1"/>
  <c r="H304" i="16"/>
  <c r="J304" i="16" s="1"/>
  <c r="H477" i="16"/>
  <c r="H471" i="16"/>
  <c r="J471" i="16" s="1"/>
  <c r="H170" i="16"/>
  <c r="J170" i="16" s="1"/>
  <c r="H891" i="16"/>
  <c r="H339" i="16"/>
  <c r="J339" i="16" s="1"/>
  <c r="H911" i="16"/>
  <c r="J911" i="16" s="1"/>
  <c r="H518" i="16"/>
  <c r="H303" i="16"/>
  <c r="J303" i="16" s="1"/>
  <c r="H782" i="16"/>
  <c r="H377" i="16"/>
  <c r="J377" i="16" s="1"/>
  <c r="H531" i="16"/>
  <c r="H213" i="16"/>
  <c r="J213" i="16" s="1"/>
  <c r="H429" i="16"/>
  <c r="J429" i="16" s="1"/>
  <c r="H238" i="16"/>
  <c r="H653" i="16"/>
  <c r="H610" i="16"/>
  <c r="H803" i="16"/>
  <c r="H844" i="16"/>
  <c r="H42" i="16"/>
  <c r="H142" i="16"/>
  <c r="J142" i="16" s="1"/>
  <c r="H529" i="16"/>
  <c r="J529" i="16" s="1"/>
  <c r="H367" i="16"/>
  <c r="J367" i="16" s="1"/>
  <c r="H948" i="16"/>
  <c r="H452" i="16"/>
  <c r="H461" i="16"/>
  <c r="H936" i="16"/>
  <c r="J936" i="16" s="1"/>
  <c r="H394" i="16"/>
  <c r="J394" i="16" s="1"/>
  <c r="H875" i="16"/>
  <c r="H791" i="16"/>
  <c r="J791" i="16" s="1"/>
  <c r="H354" i="16"/>
  <c r="J354" i="16" s="1"/>
  <c r="H565" i="16"/>
  <c r="H602" i="16"/>
  <c r="H508" i="16"/>
  <c r="H53" i="16"/>
  <c r="J53" i="16" s="1"/>
  <c r="H290" i="16"/>
  <c r="J290" i="16" s="1"/>
  <c r="H141" i="16"/>
  <c r="J141" i="16" s="1"/>
  <c r="H698" i="16"/>
  <c r="H831" i="16"/>
  <c r="J831" i="16" s="1"/>
  <c r="H608" i="16"/>
  <c r="J608" i="16" s="1"/>
  <c r="H536" i="16"/>
  <c r="H812" i="16"/>
  <c r="H537" i="16"/>
  <c r="J537" i="16" s="1"/>
  <c r="H258" i="16"/>
  <c r="J258" i="16" s="1"/>
  <c r="H419" i="16"/>
  <c r="H920" i="16"/>
  <c r="J920" i="16" s="1"/>
  <c r="H913" i="16"/>
  <c r="J913" i="16" s="1"/>
  <c r="H403" i="16"/>
  <c r="J403" i="16" s="1"/>
  <c r="H245" i="16"/>
  <c r="J245" i="16" s="1"/>
  <c r="H718" i="16"/>
  <c r="J718" i="16" s="1"/>
  <c r="H540" i="16"/>
  <c r="H346" i="16"/>
  <c r="H675" i="16"/>
  <c r="J675" i="16" s="1"/>
  <c r="H468" i="16"/>
  <c r="J468" i="16" s="1"/>
  <c r="H353" i="16"/>
  <c r="J353" i="16" s="1"/>
  <c r="H925" i="16"/>
  <c r="J925" i="16" s="1"/>
  <c r="H280" i="16"/>
  <c r="H362" i="16"/>
  <c r="J362" i="16" s="1"/>
  <c r="H330" i="16"/>
  <c r="H939" i="16"/>
  <c r="J939" i="16" s="1"/>
  <c r="H112" i="16"/>
  <c r="J112" i="16" s="1"/>
  <c r="H231" i="16"/>
  <c r="J231" i="16" s="1"/>
  <c r="H395" i="16"/>
  <c r="H206" i="16"/>
  <c r="H495" i="16"/>
  <c r="H787" i="16"/>
  <c r="H760" i="16"/>
  <c r="J760" i="16" s="1"/>
  <c r="H888" i="16"/>
  <c r="J888" i="16" s="1"/>
  <c r="H747" i="16"/>
  <c r="J747" i="16" s="1"/>
  <c r="H616" i="16"/>
  <c r="H704" i="16"/>
  <c r="H899" i="16"/>
  <c r="J899" i="16" s="1"/>
  <c r="H917" i="16"/>
  <c r="J917" i="16" s="1"/>
  <c r="H84" i="16"/>
  <c r="H23" i="16"/>
  <c r="H938" i="16"/>
  <c r="J938" i="16" s="1"/>
  <c r="H847" i="16"/>
  <c r="J847" i="16" s="1"/>
  <c r="H489" i="16"/>
  <c r="H552" i="16"/>
  <c r="H724" i="16"/>
  <c r="H532" i="16"/>
  <c r="J532" i="16" s="1"/>
  <c r="H434" i="16"/>
  <c r="J434" i="16" s="1"/>
  <c r="H255" i="16"/>
  <c r="J255" i="16" s="1"/>
  <c r="H628" i="16"/>
  <c r="J628" i="16" s="1"/>
  <c r="H650" i="16"/>
  <c r="J650" i="16" s="1"/>
  <c r="H805" i="16"/>
  <c r="J805" i="16" s="1"/>
  <c r="H761" i="16"/>
  <c r="J761" i="16" s="1"/>
  <c r="H583" i="16"/>
  <c r="J583" i="16" s="1"/>
  <c r="H447" i="16"/>
  <c r="H658" i="16"/>
  <c r="H189" i="16"/>
  <c r="J189" i="16" s="1"/>
  <c r="H297" i="16"/>
  <c r="J297" i="16" s="1"/>
  <c r="H94" i="16"/>
  <c r="H236" i="16"/>
  <c r="H575" i="16"/>
  <c r="J575" i="16" s="1"/>
  <c r="H36" i="16"/>
  <c r="J36" i="16" s="1"/>
  <c r="H469" i="16"/>
  <c r="H338" i="16"/>
  <c r="H48" i="16"/>
  <c r="J48" i="16" s="1"/>
  <c r="H32" i="16"/>
  <c r="J32" i="16" s="1"/>
  <c r="H685" i="16"/>
  <c r="J685" i="16" s="1"/>
  <c r="H738" i="16"/>
  <c r="H743" i="16"/>
  <c r="J743" i="16" s="1"/>
  <c r="H186" i="16"/>
  <c r="J186" i="16" s="1"/>
  <c r="H635" i="16"/>
  <c r="H569" i="16"/>
  <c r="H856" i="16"/>
  <c r="J856" i="16" s="1"/>
  <c r="H780" i="16"/>
  <c r="J780" i="16" s="1"/>
  <c r="H178" i="16"/>
  <c r="H108" i="16"/>
  <c r="H595" i="16"/>
  <c r="J595" i="16" s="1"/>
  <c r="H220" i="16"/>
  <c r="J220" i="16" s="1"/>
  <c r="H858" i="16"/>
  <c r="J858" i="16" s="1"/>
  <c r="H341" i="16"/>
  <c r="H55" i="16"/>
  <c r="J55" i="16" s="1"/>
  <c r="H363" i="16"/>
  <c r="J363" i="16" s="1"/>
  <c r="H652" i="16"/>
  <c r="J652" i="16" s="1"/>
  <c r="H703" i="16"/>
  <c r="H417" i="16"/>
  <c r="H222" i="16"/>
  <c r="H25" i="16"/>
  <c r="J25" i="16" s="1"/>
  <c r="H693" i="16"/>
  <c r="J693" i="16" s="1"/>
  <c r="H826" i="16"/>
  <c r="H634" i="16"/>
  <c r="H235" i="16"/>
  <c r="H918" i="16"/>
  <c r="J918" i="16" s="1"/>
  <c r="H749" i="16"/>
  <c r="H125" i="16"/>
  <c r="J125" i="16" s="1"/>
  <c r="H51" i="16"/>
  <c r="H450" i="16"/>
  <c r="J450" i="16" s="1"/>
  <c r="H655" i="16"/>
  <c r="H356" i="16"/>
  <c r="J356" i="16" s="1"/>
  <c r="H230" i="16"/>
  <c r="J230" i="16" s="1"/>
  <c r="H783" i="16"/>
  <c r="H130" i="16"/>
  <c r="H832" i="16"/>
  <c r="J832" i="16" s="1"/>
  <c r="H340" i="16"/>
  <c r="J340" i="16" s="1"/>
  <c r="H905" i="16"/>
  <c r="J905" i="16" s="1"/>
  <c r="H878" i="16"/>
  <c r="J878" i="16" s="1"/>
  <c r="H580" i="16"/>
  <c r="H808" i="16"/>
  <c r="J808" i="16" s="1"/>
  <c r="H617" i="16"/>
  <c r="J617" i="16" s="1"/>
  <c r="H611" i="16"/>
  <c r="J611" i="16" s="1"/>
  <c r="H475" i="16"/>
  <c r="H50" i="16"/>
  <c r="H852" i="16"/>
  <c r="J852" i="16" s="1"/>
  <c r="H566" i="16"/>
  <c r="H590" i="16"/>
  <c r="H764" i="16"/>
  <c r="H273" i="16"/>
  <c r="J273" i="16" s="1"/>
  <c r="H272" i="16"/>
  <c r="J272" i="16" s="1"/>
  <c r="H283" i="16"/>
  <c r="J283" i="16" s="1"/>
  <c r="H665" i="16"/>
  <c r="J665" i="16" s="1"/>
  <c r="H43" i="16"/>
  <c r="H545" i="16"/>
  <c r="H591" i="16"/>
  <c r="J591" i="16" s="1"/>
  <c r="H455" i="16"/>
  <c r="J455" i="16" s="1"/>
  <c r="H287" i="16"/>
  <c r="J287" i="16" s="1"/>
  <c r="H800" i="16"/>
  <c r="J800" i="16" s="1"/>
  <c r="H311" i="16"/>
  <c r="H350" i="16"/>
  <c r="H34" i="16"/>
  <c r="H278" i="16"/>
  <c r="J278" i="16" s="1"/>
  <c r="H548" i="16"/>
  <c r="H313" i="16"/>
  <c r="H237" i="16"/>
  <c r="J237" i="16" s="1"/>
  <c r="H577" i="16"/>
  <c r="J577" i="16" s="1"/>
  <c r="H672" i="16"/>
  <c r="H606" i="16"/>
  <c r="J606" i="16" s="1"/>
  <c r="H431" i="16"/>
  <c r="H510" i="16"/>
  <c r="H720" i="16"/>
  <c r="J720" i="16" s="1"/>
  <c r="H827" i="16"/>
  <c r="J827" i="16" s="1"/>
  <c r="H316" i="16"/>
  <c r="J316" i="16" s="1"/>
  <c r="H482" i="16"/>
  <c r="H754" i="16"/>
  <c r="H711" i="16"/>
  <c r="J711" i="16" s="1"/>
  <c r="H887" i="16"/>
  <c r="J887" i="16" s="1"/>
  <c r="H317" i="16"/>
  <c r="H762" i="16"/>
  <c r="H500" i="16"/>
  <c r="J500" i="16" s="1"/>
  <c r="H38" i="16"/>
  <c r="J38" i="16" s="1"/>
  <c r="H897" i="16"/>
  <c r="H597" i="16"/>
  <c r="J597" i="16" s="1"/>
  <c r="H428" i="16"/>
  <c r="H302" i="16"/>
  <c r="H70" i="16"/>
  <c r="J70" i="16" s="1"/>
  <c r="H492" i="16"/>
  <c r="H817" i="16"/>
  <c r="H646" i="16"/>
  <c r="H839" i="16"/>
  <c r="J839" i="16" s="1"/>
  <c r="H327" i="16"/>
  <c r="H710" i="16"/>
  <c r="H150" i="16"/>
  <c r="H520" i="16"/>
  <c r="H426" i="16"/>
  <c r="H651" i="16"/>
  <c r="J651" i="16" s="1"/>
  <c r="H688" i="16"/>
  <c r="J688" i="16" s="1"/>
  <c r="H307" i="16"/>
  <c r="J307" i="16" s="1"/>
  <c r="H174" i="16"/>
  <c r="H900" i="16"/>
  <c r="J900" i="16" s="1"/>
  <c r="H444" i="16"/>
  <c r="H188" i="16"/>
  <c r="J188" i="16" s="1"/>
  <c r="H630" i="16"/>
  <c r="H183" i="16"/>
  <c r="H555" i="16"/>
  <c r="J555" i="16" s="1"/>
  <c r="H200" i="16"/>
  <c r="J200" i="16" s="1"/>
  <c r="H687" i="16"/>
  <c r="H21" i="16"/>
  <c r="J21" i="16" s="1"/>
  <c r="H124" i="16"/>
  <c r="H470" i="16"/>
  <c r="J470" i="16" s="1"/>
  <c r="H96" i="16"/>
  <c r="J96" i="16" s="1"/>
  <c r="H493" i="16"/>
  <c r="H846" i="16"/>
  <c r="H686" i="16"/>
  <c r="H491" i="16"/>
  <c r="J491" i="16" s="1"/>
  <c r="H838" i="16"/>
  <c r="J838" i="16" s="1"/>
  <c r="H870" i="16"/>
  <c r="J870" i="16" s="1"/>
  <c r="H406" i="16"/>
  <c r="H819" i="16"/>
  <c r="J819" i="16" s="1"/>
  <c r="H194" i="16"/>
  <c r="H850" i="16"/>
  <c r="J850" i="16" s="1"/>
  <c r="H251" i="16"/>
  <c r="J251" i="16" s="1"/>
  <c r="H516" i="16"/>
  <c r="H574" i="16"/>
  <c r="H215" i="16"/>
  <c r="H678" i="16"/>
  <c r="H596" i="16"/>
  <c r="J596" i="16" s="1"/>
  <c r="H457" i="16"/>
  <c r="H60" i="16"/>
  <c r="J60" i="16" s="1"/>
  <c r="H286" i="16"/>
  <c r="J286" i="16" s="1"/>
  <c r="H409" i="16"/>
  <c r="H811" i="16"/>
  <c r="J811" i="16" s="1"/>
  <c r="H451" i="16"/>
  <c r="H77" i="16"/>
  <c r="J77" i="16" s="1"/>
  <c r="H946" i="16"/>
  <c r="J946" i="16" s="1"/>
  <c r="H137" i="16"/>
  <c r="H581" i="16"/>
  <c r="J581" i="16" s="1"/>
  <c r="H366" i="16"/>
  <c r="H99" i="16"/>
  <c r="J99" i="16" s="1"/>
  <c r="H759" i="16"/>
  <c r="H892" i="16"/>
  <c r="J892" i="16" s="1"/>
  <c r="H638" i="16"/>
  <c r="J638" i="16" s="1"/>
  <c r="H344" i="16"/>
  <c r="J344" i="16" s="1"/>
  <c r="H867" i="16"/>
  <c r="H175" i="16"/>
  <c r="H193" i="16"/>
  <c r="H163" i="16"/>
  <c r="J163" i="16" s="1"/>
  <c r="H427" i="16"/>
  <c r="J427" i="16" s="1"/>
  <c r="H180" i="16"/>
  <c r="H98" i="16"/>
  <c r="H20" i="16"/>
  <c r="H348" i="16"/>
  <c r="H414" i="16"/>
  <c r="J414" i="16" s="1"/>
  <c r="H507" i="16"/>
  <c r="H699" i="16"/>
  <c r="H74" i="16"/>
  <c r="J74" i="16" s="1"/>
  <c r="H160" i="16"/>
  <c r="J160" i="16" s="1"/>
  <c r="H37" i="16"/>
  <c r="J37" i="16" s="1"/>
  <c r="H615" i="16"/>
  <c r="H481" i="16"/>
  <c r="H10" i="16"/>
  <c r="J10" i="16" s="1"/>
  <c r="H440" i="16"/>
  <c r="H260" i="16"/>
  <c r="J260" i="16" s="1"/>
  <c r="H562" i="16"/>
  <c r="H102" i="16"/>
  <c r="H586" i="16"/>
  <c r="J586" i="16" s="1"/>
  <c r="H101" i="16"/>
  <c r="H871" i="16"/>
  <c r="H830" i="16"/>
  <c r="J830" i="16" s="1"/>
  <c r="H907" i="16"/>
  <c r="J907" i="16" s="1"/>
  <c r="H449" i="16"/>
  <c r="H373" i="16"/>
  <c r="J373" i="16" s="1"/>
  <c r="H534" i="16"/>
  <c r="J534" i="16" s="1"/>
  <c r="H557" i="16"/>
  <c r="J557" i="16" s="1"/>
  <c r="H696" i="16"/>
  <c r="J696" i="16" s="1"/>
  <c r="H807" i="16"/>
  <c r="H942" i="16"/>
  <c r="H131" i="16"/>
  <c r="J131" i="16" s="1"/>
  <c r="H352" i="16"/>
  <c r="J352" i="16" s="1"/>
  <c r="H18" i="16"/>
  <c r="J18" i="16" s="1"/>
  <c r="H601" i="16"/>
  <c r="J601" i="16" s="1"/>
  <c r="H613" i="16"/>
  <c r="H779" i="16"/>
  <c r="H709" i="16"/>
  <c r="H269" i="16"/>
  <c r="J269" i="16" s="1"/>
  <c r="H618" i="16"/>
  <c r="J618" i="16" s="1"/>
  <c r="H326" i="16"/>
  <c r="J326" i="16" s="1"/>
  <c r="H383" i="16"/>
  <c r="H631" i="16"/>
  <c r="H145" i="16"/>
  <c r="H233" i="16"/>
  <c r="J233" i="16" s="1"/>
  <c r="H730" i="16"/>
  <c r="H256" i="16"/>
  <c r="J256" i="16" s="1"/>
  <c r="H843" i="16"/>
  <c r="H399" i="16"/>
  <c r="H824" i="16"/>
  <c r="J824" i="16" s="1"/>
  <c r="H375" i="16"/>
  <c r="H472" i="16"/>
  <c r="J472" i="16" s="1"/>
  <c r="H138" i="16"/>
  <c r="H778" i="16"/>
  <c r="J778" i="16" s="1"/>
  <c r="H407" i="16"/>
  <c r="J407" i="16" s="1"/>
  <c r="H924" i="16"/>
  <c r="J924" i="16" s="1"/>
  <c r="H197" i="16"/>
  <c r="H860" i="16"/>
  <c r="H217" i="16"/>
  <c r="J217" i="16" s="1"/>
  <c r="H155" i="16"/>
  <c r="H267" i="16"/>
  <c r="J267" i="16" s="1"/>
  <c r="H544" i="16"/>
  <c r="H592" i="16"/>
  <c r="H746" i="16"/>
  <c r="J746" i="16" s="1"/>
  <c r="H798" i="16"/>
  <c r="J798" i="16" s="1"/>
  <c r="H179" i="16"/>
  <c r="J179" i="16" s="1"/>
  <c r="H467" i="16"/>
  <c r="H276" i="16"/>
  <c r="H107" i="16"/>
  <c r="H47" i="16"/>
  <c r="H432" i="16"/>
  <c r="J432" i="16" s="1"/>
  <c r="H201" i="16"/>
  <c r="H379" i="16"/>
  <c r="H894" i="16"/>
  <c r="J894" i="16" s="1"/>
  <c r="H836" i="16"/>
  <c r="H480" i="16"/>
  <c r="H837" i="16"/>
  <c r="J837" i="16" s="1"/>
  <c r="H904" i="16"/>
  <c r="H359" i="16"/>
  <c r="J359" i="16" s="1"/>
  <c r="H328" i="16"/>
  <c r="J328" i="16" s="1"/>
  <c r="H88" i="16"/>
  <c r="H732" i="16"/>
  <c r="H368" i="16"/>
  <c r="H219" i="16"/>
  <c r="H224" i="16"/>
  <c r="J224" i="16" s="1"/>
  <c r="H683" i="16"/>
  <c r="J683" i="16" s="1"/>
  <c r="H584" i="16"/>
  <c r="J584" i="16" s="1"/>
  <c r="H87" i="16"/>
  <c r="H505" i="16"/>
  <c r="H526" i="16"/>
  <c r="J526" i="16" s="1"/>
  <c r="H712" i="16"/>
  <c r="H73" i="16"/>
  <c r="H167" i="16"/>
  <c r="J167" i="16" s="1"/>
  <c r="H880" i="16"/>
  <c r="J880" i="16" s="1"/>
  <c r="H382" i="16"/>
  <c r="H442" i="16"/>
  <c r="H792" i="16"/>
  <c r="J792" i="16" s="1"/>
  <c r="H538" i="16"/>
  <c r="H788" i="16"/>
  <c r="J788" i="16" s="1"/>
  <c r="H663" i="16"/>
  <c r="H199" i="16"/>
  <c r="J199" i="16" s="1"/>
  <c r="H187" i="16"/>
  <c r="H310" i="16"/>
  <c r="H865" i="16"/>
  <c r="H620" i="16"/>
  <c r="J620" i="16" s="1"/>
  <c r="H497" i="16"/>
  <c r="J497" i="16" s="1"/>
  <c r="H530" i="16"/>
  <c r="H195" i="16"/>
  <c r="J195" i="16" s="1"/>
  <c r="H241" i="16"/>
  <c r="J241" i="16" s="1"/>
  <c r="H247" i="16"/>
  <c r="J247" i="16" s="1"/>
  <c r="H752" i="16"/>
  <c r="H926" i="16"/>
  <c r="J926" i="16" s="1"/>
  <c r="H625" i="16"/>
  <c r="J625" i="16" s="1"/>
  <c r="H511" i="16"/>
  <c r="J511" i="16" s="1"/>
  <c r="H321" i="16"/>
  <c r="J321" i="16" s="1"/>
  <c r="H214" i="16"/>
  <c r="H300" i="16"/>
  <c r="H853" i="16"/>
  <c r="H563" i="16"/>
  <c r="J563" i="16" s="1"/>
  <c r="H462" i="16"/>
  <c r="H64" i="16"/>
  <c r="J64" i="16" s="1"/>
  <c r="H705" i="16"/>
  <c r="H657" i="16"/>
  <c r="J657" i="16" s="1"/>
  <c r="H721" i="16"/>
  <c r="J721" i="16" s="1"/>
  <c r="H550" i="16"/>
  <c r="H315" i="16"/>
  <c r="J315" i="16" s="1"/>
  <c r="H198" i="16"/>
  <c r="J198" i="16" s="1"/>
  <c r="H877" i="16"/>
  <c r="H765" i="16"/>
  <c r="J765" i="16" s="1"/>
  <c r="H479" i="16"/>
  <c r="J479" i="16" s="1"/>
  <c r="H263" i="16"/>
  <c r="J263" i="16" s="1"/>
  <c r="H56" i="16"/>
  <c r="J56" i="16" s="1"/>
  <c r="H100" i="16"/>
  <c r="J100" i="16" s="1"/>
  <c r="H441" i="16"/>
  <c r="J441" i="16" s="1"/>
  <c r="H691" i="16"/>
  <c r="J691" i="16" s="1"/>
  <c r="H110" i="16"/>
  <c r="J110" i="16" s="1"/>
  <c r="H190" i="16"/>
  <c r="J190" i="16" s="1"/>
  <c r="H848" i="16"/>
  <c r="H909" i="16"/>
  <c r="H922" i="16"/>
  <c r="H242" i="16"/>
  <c r="J242" i="16" s="1"/>
  <c r="H818" i="16"/>
  <c r="J818" i="16" s="1"/>
  <c r="H876" i="16"/>
  <c r="H424" i="16"/>
  <c r="J424" i="16" s="1"/>
  <c r="H713" i="16"/>
  <c r="H205" i="16"/>
  <c r="H259" i="16"/>
  <c r="H268" i="16"/>
  <c r="J268" i="16" s="1"/>
  <c r="H551" i="16"/>
  <c r="H539" i="16"/>
  <c r="J539" i="16" s="1"/>
  <c r="H275" i="16"/>
  <c r="H771" i="16"/>
  <c r="H176" i="16"/>
  <c r="J176" i="16" s="1"/>
  <c r="H282" i="16"/>
  <c r="J282" i="16" s="1"/>
  <c r="H332" i="16"/>
  <c r="H120" i="16"/>
  <c r="J120" i="16" s="1"/>
  <c r="H641" i="16"/>
  <c r="J641" i="16" s="1"/>
  <c r="H204" i="16"/>
  <c r="H515" i="16"/>
  <c r="H733" i="16"/>
  <c r="H121" i="16"/>
  <c r="H184" i="16"/>
  <c r="J184" i="16" s="1"/>
  <c r="H697" i="16"/>
  <c r="J697" i="16" s="1"/>
  <c r="H336" i="16"/>
  <c r="J336" i="16" s="1"/>
  <c r="H390" i="16"/>
  <c r="J390" i="16" s="1"/>
  <c r="H139" i="16"/>
  <c r="H46" i="16"/>
  <c r="J46" i="16" s="1"/>
  <c r="H162" i="16"/>
  <c r="H929" i="16"/>
  <c r="H829" i="16"/>
  <c r="H667" i="16"/>
  <c r="J667" i="16" s="1"/>
  <c r="H864" i="16"/>
  <c r="H869" i="16"/>
  <c r="J869" i="16" s="1"/>
  <c r="H299" i="16"/>
  <c r="H169" i="16"/>
  <c r="J169" i="16" s="1"/>
  <c r="H502" i="16"/>
  <c r="H250" i="16"/>
  <c r="H670" i="16"/>
  <c r="H439" i="16"/>
  <c r="J439" i="16" s="1"/>
  <c r="H627" i="16"/>
  <c r="H607" i="16"/>
  <c r="J607" i="16" s="1"/>
  <c r="H642" i="16"/>
  <c r="H15" i="16"/>
  <c r="J15" i="16" s="1"/>
  <c r="H351" i="16"/>
  <c r="H425" i="16"/>
  <c r="H448" i="16"/>
  <c r="J448" i="16" s="1"/>
  <c r="H785" i="16"/>
  <c r="J785" i="16" s="1"/>
  <c r="H863" i="16"/>
  <c r="J863" i="16" s="1"/>
  <c r="H486" i="16"/>
  <c r="H115" i="16"/>
  <c r="J115" i="16" s="1"/>
  <c r="H30" i="16"/>
  <c r="J30" i="16" s="1"/>
  <c r="H80" i="16"/>
  <c r="J80" i="16" s="1"/>
  <c r="H498" i="16"/>
  <c r="H57" i="16"/>
  <c r="H61" i="16"/>
  <c r="H916" i="16"/>
  <c r="J916" i="16" s="1"/>
  <c r="H821" i="16"/>
  <c r="H460" i="16"/>
  <c r="J460" i="16" s="1"/>
  <c r="H522" i="16"/>
  <c r="J522" i="16" s="1"/>
  <c r="H639" i="16"/>
  <c r="J639" i="16" s="1"/>
  <c r="H739" i="16"/>
  <c r="J739" i="16" s="1"/>
  <c r="H849" i="16"/>
  <c r="H72" i="16"/>
  <c r="H483" i="16"/>
  <c r="H921" i="16"/>
  <c r="H664" i="16"/>
  <c r="H418" i="16"/>
  <c r="H542" i="16"/>
  <c r="J542" i="16" s="1"/>
  <c r="H908" i="16"/>
  <c r="J908" i="16" s="1"/>
  <c r="H244" i="16"/>
  <c r="H293" i="16"/>
  <c r="H295" i="16"/>
  <c r="H676" i="16"/>
  <c r="J676" i="16" s="1"/>
  <c r="H65" i="16"/>
  <c r="H851" i="16"/>
  <c r="H568" i="16"/>
  <c r="H443" i="16"/>
  <c r="H345" i="16"/>
  <c r="H809" i="16"/>
  <c r="H243" i="16"/>
  <c r="H935" i="16"/>
  <c r="J935" i="16" s="1"/>
  <c r="H119" i="16"/>
  <c r="J119" i="16" s="1"/>
  <c r="H459" i="16"/>
  <c r="H408" i="16"/>
  <c r="J408" i="16" s="1"/>
  <c r="H841" i="16"/>
  <c r="H389" i="16"/>
  <c r="H22" i="16"/>
  <c r="H790" i="16"/>
  <c r="J790" i="16" s="1"/>
  <c r="H49" i="16"/>
  <c r="H645" i="16"/>
  <c r="J645" i="16" s="1"/>
  <c r="H229" i="16"/>
  <c r="I63" i="16"/>
  <c r="J63" i="16" s="1"/>
  <c r="J833" i="16"/>
  <c r="J682" i="16"/>
  <c r="J680" i="16"/>
  <c r="J949" i="16"/>
  <c r="J694" i="16"/>
  <c r="D88" i="16"/>
  <c r="D25" i="16"/>
  <c r="D34" i="16"/>
  <c r="D85" i="16"/>
  <c r="D28" i="16"/>
  <c r="D63" i="16"/>
  <c r="D90" i="16"/>
  <c r="D101" i="16"/>
  <c r="D99" i="16"/>
  <c r="D86" i="16"/>
  <c r="D50" i="16"/>
  <c r="D33" i="16"/>
  <c r="D9" i="16"/>
  <c r="D15" i="16"/>
  <c r="D89" i="16"/>
  <c r="D40" i="16"/>
  <c r="D54" i="16"/>
  <c r="D87" i="16"/>
  <c r="D39" i="16"/>
  <c r="D78" i="16"/>
  <c r="D70" i="16"/>
  <c r="D100" i="16"/>
  <c r="D73" i="16"/>
  <c r="D17" i="16"/>
  <c r="D36" i="16"/>
  <c r="D10" i="16"/>
  <c r="D23" i="16"/>
  <c r="D76" i="16"/>
  <c r="D66" i="16"/>
  <c r="D74" i="16"/>
  <c r="D60" i="16"/>
  <c r="D26" i="16"/>
  <c r="D96" i="16"/>
  <c r="D7" i="16"/>
  <c r="D80" i="16"/>
  <c r="D37" i="16"/>
  <c r="D75" i="16"/>
  <c r="D81" i="16"/>
  <c r="D11" i="16"/>
  <c r="D57" i="16"/>
  <c r="D67" i="16"/>
  <c r="D31" i="16"/>
  <c r="D97" i="16"/>
  <c r="D55" i="16"/>
  <c r="D58" i="16"/>
  <c r="D98" i="16"/>
  <c r="D82" i="16"/>
  <c r="D27" i="16"/>
  <c r="D47" i="16"/>
  <c r="D18" i="16"/>
  <c r="D53" i="16"/>
  <c r="D62" i="16"/>
  <c r="D52" i="16"/>
  <c r="D41" i="16"/>
  <c r="D94" i="16"/>
  <c r="D35" i="16"/>
  <c r="D104" i="16"/>
  <c r="D24" i="16"/>
  <c r="D48" i="16"/>
  <c r="D29" i="16"/>
  <c r="D12" i="16"/>
  <c r="N1019" i="16"/>
  <c r="J1019" i="16" s="1"/>
  <c r="J725" i="16"/>
  <c r="J503" i="16"/>
  <c r="J20" i="17"/>
  <c r="I438" i="17"/>
  <c r="I111" i="17"/>
  <c r="J111" i="17" s="1"/>
  <c r="N963" i="17"/>
  <c r="J963" i="17" s="1"/>
  <c r="I826" i="17"/>
  <c r="N989" i="17"/>
  <c r="J989" i="17" s="1"/>
  <c r="I274" i="17"/>
  <c r="N973" i="17"/>
  <c r="J973" i="17" s="1"/>
  <c r="N704" i="17"/>
  <c r="N250" i="17"/>
  <c r="J750" i="17"/>
  <c r="N750" i="17"/>
  <c r="I750" i="17" s="1"/>
  <c r="N731" i="17"/>
  <c r="I731" i="17" s="1"/>
  <c r="J731" i="17" s="1"/>
  <c r="I661" i="17"/>
  <c r="J661" i="17" s="1"/>
  <c r="N1026" i="17"/>
  <c r="J1026" i="17" s="1"/>
  <c r="N1050" i="17"/>
  <c r="J1050" i="17" s="1"/>
  <c r="I751" i="17"/>
  <c r="J751" i="17" s="1"/>
  <c r="N1002" i="17"/>
  <c r="J1002" i="17" s="1"/>
  <c r="I484" i="17"/>
  <c r="J484" i="17" s="1"/>
  <c r="N314" i="17"/>
  <c r="I314" i="17" s="1"/>
  <c r="J314" i="17"/>
  <c r="N239" i="17"/>
  <c r="N580" i="17"/>
  <c r="J947" i="17"/>
  <c r="J389" i="17"/>
  <c r="J1042" i="17"/>
  <c r="Q1028" i="17"/>
  <c r="J1028" i="17" s="1"/>
  <c r="I787" i="17"/>
  <c r="J787" i="17" s="1"/>
  <c r="N630" i="17"/>
  <c r="J664" i="17"/>
  <c r="N572" i="17"/>
  <c r="N66" i="17"/>
  <c r="Q66" i="17"/>
  <c r="Q1030" i="17" s="1"/>
  <c r="N185" i="17"/>
  <c r="J1043" i="17"/>
  <c r="J461" i="17"/>
  <c r="N797" i="17"/>
  <c r="I797" i="17" s="1"/>
  <c r="J797" i="17"/>
  <c r="N368" i="17"/>
  <c r="N1030" i="17"/>
  <c r="J145" i="17"/>
  <c r="N145" i="17"/>
  <c r="I145" i="17" s="1"/>
  <c r="J327" i="17"/>
  <c r="I843" i="17"/>
  <c r="J843" i="17" s="1"/>
  <c r="N981" i="17"/>
  <c r="J981" i="17" s="1"/>
  <c r="N502" i="17"/>
  <c r="J504" i="17"/>
  <c r="I93" i="17"/>
  <c r="J93" i="17" s="1"/>
  <c r="J496" i="17"/>
  <c r="J274" i="17"/>
  <c r="N413" i="17"/>
  <c r="I413" i="17" s="1"/>
  <c r="J413" i="17" s="1"/>
  <c r="N635" i="17"/>
  <c r="J227" i="17"/>
  <c r="I50" i="17"/>
  <c r="J50" i="17" s="1"/>
  <c r="N1019" i="17"/>
  <c r="J1019" i="17" s="1"/>
  <c r="J172" i="17"/>
  <c r="N469" i="17"/>
  <c r="I469" i="17" s="1"/>
  <c r="J469" i="17" s="1"/>
  <c r="N995" i="17"/>
  <c r="J995" i="17" s="1"/>
  <c r="N559" i="17"/>
  <c r="I559" i="17" s="1"/>
  <c r="J559" i="17" s="1"/>
  <c r="I259" i="17"/>
  <c r="J259" i="17" s="1"/>
  <c r="N65" i="17"/>
  <c r="N72" i="17"/>
  <c r="N748" i="17"/>
  <c r="I748" i="17" s="1"/>
  <c r="J748" i="17"/>
  <c r="I187" i="17"/>
  <c r="J187" i="17" s="1"/>
  <c r="N984" i="17"/>
  <c r="J984" i="17" s="1"/>
  <c r="N970" i="17"/>
  <c r="J970" i="17" s="1"/>
  <c r="I26" i="17"/>
  <c r="J26" i="17" s="1"/>
  <c r="N809" i="17"/>
  <c r="I809" i="17" s="1"/>
  <c r="J809" i="17" s="1"/>
  <c r="J457" i="17"/>
  <c r="N166" i="17"/>
  <c r="J744" i="17"/>
  <c r="N881" i="17"/>
  <c r="I881" i="17" s="1"/>
  <c r="J881" i="17"/>
  <c r="N722" i="17"/>
  <c r="I722" i="17" s="1"/>
  <c r="J722" i="17"/>
  <c r="N332" i="17"/>
  <c r="Q332" i="17"/>
  <c r="Q1027" i="17" s="1"/>
  <c r="J613" i="17"/>
  <c r="N999" i="17"/>
  <c r="J999" i="17" s="1"/>
  <c r="I452" i="17"/>
  <c r="J452" i="17" s="1"/>
  <c r="N985" i="17"/>
  <c r="J985" i="17" s="1"/>
  <c r="N947" i="17"/>
  <c r="I947" i="17" s="1"/>
  <c r="N1025" i="17"/>
  <c r="J1025" i="17" s="1"/>
  <c r="I157" i="17"/>
  <c r="J157" i="17" s="1"/>
  <c r="N1045" i="17"/>
  <c r="J1045" i="17" s="1"/>
  <c r="I426" i="17"/>
  <c r="J426" i="17" s="1"/>
  <c r="N964" i="17"/>
  <c r="J964" i="17" s="1"/>
  <c r="N656" i="17"/>
  <c r="I656" i="17" s="1"/>
  <c r="J656" i="17"/>
  <c r="N33" i="17"/>
  <c r="N490" i="17"/>
  <c r="I490" i="17" s="1"/>
  <c r="J490" i="17" s="1"/>
  <c r="N821" i="17"/>
  <c r="I821" i="17" s="1"/>
  <c r="J821" i="17" s="1"/>
  <c r="N784" i="17"/>
  <c r="I784" i="17" s="1"/>
  <c r="J784" i="17" s="1"/>
  <c r="I81" i="17"/>
  <c r="J81" i="17" s="1"/>
  <c r="N967" i="17"/>
  <c r="J967" i="17" s="1"/>
  <c r="J383" i="17"/>
  <c r="I349" i="17"/>
  <c r="J349" i="17" s="1"/>
  <c r="N1035" i="17"/>
  <c r="J1035" i="17" s="1"/>
  <c r="N138" i="17"/>
  <c r="J549" i="17"/>
  <c r="I793" i="17"/>
  <c r="J793" i="17" s="1"/>
  <c r="N1003" i="17"/>
  <c r="J1003" i="17" s="1"/>
  <c r="J438" i="17"/>
  <c r="J826" i="17"/>
  <c r="N476" i="17"/>
  <c r="I476" i="17" s="1"/>
  <c r="J476" i="17"/>
  <c r="N39" i="17"/>
  <c r="I508" i="17"/>
  <c r="J508" i="17" s="1"/>
  <c r="N1010" i="17"/>
  <c r="J1010" i="17" s="1"/>
  <c r="I296" i="17"/>
  <c r="J296" i="17" s="1"/>
  <c r="N494" i="17"/>
  <c r="J330" i="17"/>
  <c r="Q704" i="17"/>
  <c r="Q996" i="17" s="1"/>
  <c r="J996" i="17" s="1"/>
  <c r="J475" i="17"/>
  <c r="J8" i="17"/>
  <c r="N137" i="17"/>
  <c r="J73" i="17"/>
  <c r="J348" i="17"/>
  <c r="N89" i="17"/>
  <c r="N180" i="17"/>
  <c r="N959" i="17"/>
  <c r="J959" i="17" s="1"/>
  <c r="I175" i="17"/>
  <c r="J175" i="17" s="1"/>
  <c r="D41" i="17"/>
  <c r="D26" i="17"/>
  <c r="D24" i="17"/>
  <c r="D73" i="17"/>
  <c r="D20" i="17"/>
  <c r="D66" i="17"/>
  <c r="D23" i="17"/>
  <c r="D57" i="17"/>
  <c r="D78" i="17"/>
  <c r="D49" i="17"/>
  <c r="D67" i="17"/>
  <c r="D54" i="17"/>
  <c r="D77" i="17"/>
  <c r="D40" i="17"/>
  <c r="D59" i="17"/>
  <c r="D62" i="17"/>
  <c r="D45" i="17"/>
  <c r="D88" i="17"/>
  <c r="D30" i="17"/>
  <c r="D63" i="17"/>
  <c r="D10" i="17"/>
  <c r="D16" i="17"/>
  <c r="D70" i="17"/>
  <c r="D83" i="17"/>
  <c r="D85" i="17"/>
  <c r="D15" i="17"/>
  <c r="D82" i="17"/>
  <c r="D17" i="17"/>
  <c r="D87" i="17"/>
  <c r="D42" i="17"/>
  <c r="D35" i="17"/>
  <c r="D21" i="17"/>
  <c r="D106" i="17" s="1"/>
  <c r="D96" i="17"/>
  <c r="D46" i="17"/>
  <c r="D22" i="17"/>
  <c r="D102" i="17"/>
  <c r="D64" i="17"/>
  <c r="D94" i="17"/>
  <c r="D31" i="17"/>
  <c r="J772" i="17"/>
  <c r="J807" i="17"/>
  <c r="J401" i="17"/>
  <c r="Q94" i="17"/>
  <c r="Q1038" i="17" s="1"/>
  <c r="N94" i="17"/>
  <c r="N961" i="17"/>
  <c r="J961" i="17" s="1"/>
  <c r="N474" i="17"/>
  <c r="J202" i="17"/>
  <c r="N355" i="17"/>
  <c r="J364" i="17"/>
  <c r="N493" i="17"/>
  <c r="J769" i="17"/>
  <c r="N769" i="17"/>
  <c r="I769" i="17" s="1"/>
  <c r="N703" i="17"/>
  <c r="N1027" i="17"/>
  <c r="J1027" i="17" s="1"/>
  <c r="N132" i="17"/>
  <c r="J109" i="17"/>
  <c r="N310" i="17"/>
  <c r="N204" i="17"/>
  <c r="N399" i="17"/>
  <c r="I399" i="17" s="1"/>
  <c r="J399" i="17" s="1"/>
  <c r="N993" i="17"/>
  <c r="J993" i="17" s="1"/>
  <c r="I117" i="17"/>
  <c r="J117" i="17" s="1"/>
  <c r="J88" i="17"/>
  <c r="N431" i="17"/>
  <c r="J865" i="17"/>
  <c r="J687" i="17"/>
  <c r="J425" i="17"/>
  <c r="J75" i="17"/>
  <c r="J97" i="17"/>
  <c r="J548" i="17"/>
  <c r="N552" i="17"/>
  <c r="I552" i="17" s="1"/>
  <c r="J552" i="17"/>
  <c r="N695" i="17"/>
  <c r="I695" i="17" s="1"/>
  <c r="J695" i="17" s="1"/>
  <c r="N139" i="17"/>
  <c r="I139" i="17" s="1"/>
  <c r="J139" i="17" s="1"/>
  <c r="J829" i="17"/>
  <c r="N904" i="17"/>
  <c r="I904" i="17" s="1"/>
  <c r="J904" i="17"/>
  <c r="N550" i="17"/>
  <c r="I550" i="17" s="1"/>
  <c r="J550" i="17"/>
  <c r="N104" i="17"/>
  <c r="Q175" i="17"/>
  <c r="Q979" i="17" s="1"/>
  <c r="N206" i="17"/>
  <c r="J679" i="17"/>
  <c r="N679" i="17"/>
  <c r="I679" i="17" s="1"/>
  <c r="N644" i="17"/>
  <c r="I644" i="17" s="1"/>
  <c r="J644" i="17" s="1"/>
  <c r="J447" i="17"/>
  <c r="J571" i="17"/>
  <c r="J705" i="17"/>
  <c r="N171" i="17"/>
  <c r="I171" i="17" s="1"/>
  <c r="J171" i="17"/>
  <c r="J370" i="17"/>
  <c r="J92" i="17"/>
  <c r="H935" i="17"/>
  <c r="J935" i="17" s="1"/>
  <c r="H445" i="17"/>
  <c r="H151" i="17"/>
  <c r="H848" i="17"/>
  <c r="H424" i="17"/>
  <c r="J424" i="17" s="1"/>
  <c r="H837" i="17"/>
  <c r="J837" i="17" s="1"/>
  <c r="H98" i="17"/>
  <c r="H888" i="17"/>
  <c r="J888" i="17" s="1"/>
  <c r="H253" i="17"/>
  <c r="H284" i="17"/>
  <c r="J284" i="17" s="1"/>
  <c r="H662" i="17"/>
  <c r="H709" i="17"/>
  <c r="H275" i="17"/>
  <c r="I379" i="18"/>
  <c r="N1030" i="18"/>
  <c r="J1030" i="18" s="1"/>
  <c r="I895" i="18"/>
  <c r="J895" i="18" s="1"/>
  <c r="N969" i="18"/>
  <c r="J969" i="18" s="1"/>
  <c r="N1034" i="18"/>
  <c r="J1034" i="18" s="1"/>
  <c r="I259" i="18"/>
  <c r="J259" i="18" s="1"/>
  <c r="I616" i="18"/>
  <c r="J616" i="18" s="1"/>
  <c r="N1042" i="18"/>
  <c r="J1042" i="18" s="1"/>
  <c r="I317" i="18"/>
  <c r="J317" i="18" s="1"/>
  <c r="N1050" i="18"/>
  <c r="J1050" i="18" s="1"/>
  <c r="I59" i="18"/>
  <c r="N1025" i="18"/>
  <c r="J1025" i="18" s="1"/>
  <c r="I72" i="18"/>
  <c r="N990" i="18"/>
  <c r="J990" i="18" s="1"/>
  <c r="N590" i="18"/>
  <c r="J379" i="18"/>
  <c r="J744" i="18"/>
  <c r="N540" i="18"/>
  <c r="I274" i="18"/>
  <c r="J274" i="18" s="1"/>
  <c r="N973" i="18"/>
  <c r="J973" i="18" s="1"/>
  <c r="N981" i="18"/>
  <c r="J981" i="18" s="1"/>
  <c r="I886" i="18"/>
  <c r="J886" i="18" s="1"/>
  <c r="N393" i="18"/>
  <c r="I393" i="18" s="1"/>
  <c r="J393" i="18" s="1"/>
  <c r="N658" i="18"/>
  <c r="I514" i="18"/>
  <c r="J514" i="18" s="1"/>
  <c r="N964" i="18"/>
  <c r="J964" i="18" s="1"/>
  <c r="I309" i="18"/>
  <c r="J309" i="18" s="1"/>
  <c r="N972" i="18"/>
  <c r="J972" i="18" s="1"/>
  <c r="I897" i="18"/>
  <c r="J897" i="18" s="1"/>
  <c r="N954" i="18"/>
  <c r="J954" i="18" s="1"/>
  <c r="I104" i="18"/>
  <c r="N1024" i="18"/>
  <c r="J1024" i="18" s="1"/>
  <c r="Q906" i="18"/>
  <c r="Q978" i="18" s="1"/>
  <c r="N906" i="18"/>
  <c r="N505" i="18"/>
  <c r="I505" i="18" s="1"/>
  <c r="J505" i="18"/>
  <c r="N1037" i="18"/>
  <c r="J1037" i="18" s="1"/>
  <c r="J104" i="18"/>
  <c r="J222" i="18"/>
  <c r="N1026" i="18"/>
  <c r="J1026" i="18" s="1"/>
  <c r="J551" i="18"/>
  <c r="N551" i="18"/>
  <c r="I551" i="18" s="1"/>
  <c r="I457" i="18"/>
  <c r="J457" i="18" s="1"/>
  <c r="N962" i="18"/>
  <c r="J962" i="18" s="1"/>
  <c r="Q91" i="18"/>
  <c r="Q1041" i="18" s="1"/>
  <c r="J1041" i="18" s="1"/>
  <c r="N91" i="18"/>
  <c r="N872" i="18"/>
  <c r="I872" i="18" s="1"/>
  <c r="J872" i="18"/>
  <c r="N366" i="18"/>
  <c r="I366" i="18" s="1"/>
  <c r="J366" i="18"/>
  <c r="I101" i="18"/>
  <c r="J101" i="18" s="1"/>
  <c r="N976" i="18"/>
  <c r="J976" i="18" s="1"/>
  <c r="N995" i="18"/>
  <c r="J995" i="18" s="1"/>
  <c r="I187" i="18"/>
  <c r="J187" i="18" s="1"/>
  <c r="N610" i="18"/>
  <c r="I610" i="18" s="1"/>
  <c r="J610" i="18" s="1"/>
  <c r="I43" i="18"/>
  <c r="J43" i="18" s="1"/>
  <c r="N1039" i="18"/>
  <c r="J1039" i="18" s="1"/>
  <c r="J536" i="18"/>
  <c r="J72" i="18"/>
  <c r="N942" i="18"/>
  <c r="I942" i="18" s="1"/>
  <c r="J942" i="18" s="1"/>
  <c r="I68" i="18"/>
  <c r="J68" i="18" s="1"/>
  <c r="N970" i="18"/>
  <c r="J970" i="18" s="1"/>
  <c r="N881" i="18"/>
  <c r="I881" i="18" s="1"/>
  <c r="J881" i="18" s="1"/>
  <c r="N750" i="18"/>
  <c r="I750" i="18" s="1"/>
  <c r="J750" i="18" s="1"/>
  <c r="I23" i="18"/>
  <c r="N1044" i="18"/>
  <c r="J1044" i="18" s="1"/>
  <c r="N682" i="18"/>
  <c r="I682" i="18" s="1"/>
  <c r="J682" i="18" s="1"/>
  <c r="N499" i="18"/>
  <c r="I499" i="18" s="1"/>
  <c r="J499" i="18" s="1"/>
  <c r="I29" i="18"/>
  <c r="J29" i="18" s="1"/>
  <c r="N1011" i="18"/>
  <c r="J1011" i="18" s="1"/>
  <c r="N250" i="18"/>
  <c r="I250" i="18" s="1"/>
  <c r="J250" i="18"/>
  <c r="N699" i="18"/>
  <c r="I699" i="18" s="1"/>
  <c r="J699" i="18" s="1"/>
  <c r="N482" i="18"/>
  <c r="I482" i="18" s="1"/>
  <c r="J482" i="18" s="1"/>
  <c r="N1013" i="18"/>
  <c r="J1013" i="18" s="1"/>
  <c r="N904" i="18"/>
  <c r="I904" i="18" s="1"/>
  <c r="J904" i="18" s="1"/>
  <c r="N955" i="18"/>
  <c r="J955" i="18" s="1"/>
  <c r="I156" i="18"/>
  <c r="J156" i="18" s="1"/>
  <c r="N105" i="18"/>
  <c r="N914" i="18"/>
  <c r="I66" i="18"/>
  <c r="J66" i="18" s="1"/>
  <c r="Q984" i="18"/>
  <c r="N418" i="18"/>
  <c r="J89" i="18"/>
  <c r="N225" i="18"/>
  <c r="N1000" i="18"/>
  <c r="J1000" i="18" s="1"/>
  <c r="N1033" i="18"/>
  <c r="J1033" i="18" s="1"/>
  <c r="N968" i="18"/>
  <c r="J968" i="18" s="1"/>
  <c r="I564" i="18"/>
  <c r="J564" i="18" s="1"/>
  <c r="N75" i="18"/>
  <c r="N49" i="18"/>
  <c r="J59" i="18"/>
  <c r="J462" i="18"/>
  <c r="N730" i="18"/>
  <c r="I730" i="18" s="1"/>
  <c r="J730" i="18" s="1"/>
  <c r="I196" i="18"/>
  <c r="J196" i="18" s="1"/>
  <c r="I155" i="18"/>
  <c r="J155" i="18" s="1"/>
  <c r="N988" i="18"/>
  <c r="J988" i="18" s="1"/>
  <c r="N992" i="18"/>
  <c r="J992" i="18" s="1"/>
  <c r="I191" i="18"/>
  <c r="J191" i="18" s="1"/>
  <c r="N559" i="18"/>
  <c r="I559" i="18" s="1"/>
  <c r="J559" i="18"/>
  <c r="I296" i="18"/>
  <c r="J296" i="18" s="1"/>
  <c r="N987" i="18"/>
  <c r="J987" i="18" s="1"/>
  <c r="J566" i="18"/>
  <c r="N566" i="18"/>
  <c r="I566" i="18" s="1"/>
  <c r="N871" i="18"/>
  <c r="J653" i="18"/>
  <c r="N965" i="18"/>
  <c r="J965" i="18" s="1"/>
  <c r="J440" i="18"/>
  <c r="N440" i="18"/>
  <c r="I440" i="18" s="1"/>
  <c r="N983" i="18"/>
  <c r="J983" i="18" s="1"/>
  <c r="N724" i="18"/>
  <c r="I724" i="18" s="1"/>
  <c r="J724" i="18" s="1"/>
  <c r="N909" i="18"/>
  <c r="I909" i="18" s="1"/>
  <c r="J909" i="18" s="1"/>
  <c r="J630" i="18"/>
  <c r="N630" i="18"/>
  <c r="I630" i="18" s="1"/>
  <c r="J502" i="18"/>
  <c r="I401" i="18"/>
  <c r="J401" i="18" s="1"/>
  <c r="N1007" i="18"/>
  <c r="J1007" i="18" s="1"/>
  <c r="N1018" i="18"/>
  <c r="J1018" i="18" s="1"/>
  <c r="N635" i="18"/>
  <c r="I635" i="18" s="1"/>
  <c r="J635" i="18"/>
  <c r="N351" i="18"/>
  <c r="I351" i="18" s="1"/>
  <c r="J351" i="18" s="1"/>
  <c r="J725" i="18"/>
  <c r="N725" i="18"/>
  <c r="I725" i="18" s="1"/>
  <c r="N1001" i="18"/>
  <c r="J1001" i="18" s="1"/>
  <c r="N235" i="18"/>
  <c r="J1008" i="18"/>
  <c r="I193" i="18"/>
  <c r="J193" i="18" s="1"/>
  <c r="I510" i="18"/>
  <c r="J510" i="18" s="1"/>
  <c r="N130" i="18"/>
  <c r="N978" i="18"/>
  <c r="J978" i="18" s="1"/>
  <c r="I214" i="18"/>
  <c r="J214" i="18" s="1"/>
  <c r="N578" i="18"/>
  <c r="I578" i="18" s="1"/>
  <c r="J578" i="18" s="1"/>
  <c r="N885" i="18"/>
  <c r="I885" i="18" s="1"/>
  <c r="J885" i="18" s="1"/>
  <c r="N342" i="18"/>
  <c r="J931" i="18"/>
  <c r="N966" i="18"/>
  <c r="J966" i="18" s="1"/>
  <c r="I783" i="18"/>
  <c r="J783" i="18" s="1"/>
  <c r="I41" i="18"/>
  <c r="J41" i="18" s="1"/>
  <c r="N963" i="18"/>
  <c r="J963" i="18" s="1"/>
  <c r="J631" i="18"/>
  <c r="N298" i="18"/>
  <c r="J865" i="18"/>
  <c r="N518" i="18"/>
  <c r="N1017" i="18"/>
  <c r="J1017" i="18" s="1"/>
  <c r="I113" i="18"/>
  <c r="J113" i="18" s="1"/>
  <c r="I232" i="18"/>
  <c r="J232" i="18" s="1"/>
  <c r="N1010" i="18"/>
  <c r="J1010" i="18" s="1"/>
  <c r="J774" i="18"/>
  <c r="N1045" i="18"/>
  <c r="J1045" i="18" s="1"/>
  <c r="I876" i="18"/>
  <c r="J876" i="18" s="1"/>
  <c r="N1027" i="18"/>
  <c r="J1027" i="18" s="1"/>
  <c r="J626" i="18"/>
  <c r="J122" i="18"/>
  <c r="J775" i="18"/>
  <c r="J980" i="18"/>
  <c r="N83" i="18"/>
  <c r="N299" i="18"/>
  <c r="N183" i="18"/>
  <c r="J465" i="18"/>
  <c r="J84" i="18"/>
  <c r="N84" i="18"/>
  <c r="I84" i="18" s="1"/>
  <c r="J749" i="18"/>
  <c r="J531" i="18"/>
  <c r="J275" i="18"/>
  <c r="N772" i="18"/>
  <c r="I772" i="18" s="1"/>
  <c r="J772" i="18"/>
  <c r="N1012" i="18"/>
  <c r="J1012" i="18" s="1"/>
  <c r="N399" i="18"/>
  <c r="I399" i="18" s="1"/>
  <c r="J399" i="18" s="1"/>
  <c r="N822" i="18"/>
  <c r="J736" i="18"/>
  <c r="N634" i="18"/>
  <c r="I634" i="18" s="1"/>
  <c r="J634" i="18"/>
  <c r="N552" i="18"/>
  <c r="N961" i="18"/>
  <c r="J961" i="18" s="1"/>
  <c r="H1051" i="18"/>
  <c r="J23" i="18"/>
  <c r="N663" i="18"/>
  <c r="J44" i="18"/>
  <c r="N1046" i="18"/>
  <c r="J1046" i="18" s="1"/>
  <c r="J314" i="18"/>
  <c r="J174" i="18"/>
  <c r="N1038" i="18"/>
  <c r="J1038" i="18" s="1"/>
  <c r="J361" i="18"/>
  <c r="N431" i="18"/>
  <c r="J541" i="18"/>
  <c r="J860" i="18"/>
  <c r="J123" i="18"/>
  <c r="J642" i="18"/>
  <c r="D21" i="18"/>
  <c r="D106" i="18" s="1"/>
  <c r="D15" i="18"/>
  <c r="D65" i="18"/>
  <c r="N157" i="18"/>
  <c r="I157" i="18" s="1"/>
  <c r="J157" i="18"/>
  <c r="N656" i="18"/>
  <c r="I656" i="18" s="1"/>
  <c r="J656" i="18" s="1"/>
  <c r="J474" i="18"/>
  <c r="J546" i="18"/>
  <c r="J797" i="18"/>
  <c r="J568" i="18"/>
  <c r="N148" i="18"/>
  <c r="J345" i="18"/>
  <c r="J442" i="18"/>
  <c r="J206" i="18"/>
  <c r="J13" i="7"/>
  <c r="H235" i="19"/>
  <c r="H141" i="19"/>
  <c r="J141" i="19" s="1"/>
  <c r="H896" i="19"/>
  <c r="J896" i="19" s="1"/>
  <c r="H368" i="19"/>
  <c r="H348" i="19"/>
  <c r="H8" i="19"/>
  <c r="J8" i="19" s="1"/>
  <c r="H215" i="19"/>
  <c r="H416" i="19"/>
  <c r="J416" i="19" s="1"/>
  <c r="D106" i="19"/>
  <c r="H233" i="19"/>
  <c r="J233" i="19" s="1"/>
  <c r="Q91" i="19"/>
  <c r="Q1041" i="19" s="1"/>
  <c r="N91" i="19"/>
  <c r="N232" i="19"/>
  <c r="H13" i="19"/>
  <c r="J13" i="19" s="1"/>
  <c r="H447" i="19"/>
  <c r="H508" i="19"/>
  <c r="H210" i="19"/>
  <c r="H763" i="19"/>
  <c r="J763" i="19" s="1"/>
  <c r="H300" i="19"/>
  <c r="H857" i="19"/>
  <c r="J857" i="19" s="1"/>
  <c r="H287" i="19"/>
  <c r="J287" i="19" s="1"/>
  <c r="H421" i="19"/>
  <c r="J421" i="19" s="1"/>
  <c r="H311" i="19"/>
  <c r="H52" i="19"/>
  <c r="J52" i="19" s="1"/>
  <c r="H341" i="19"/>
  <c r="H225" i="19"/>
  <c r="H644" i="19"/>
  <c r="H266" i="19"/>
  <c r="J266" i="19" s="1"/>
  <c r="H37" i="19"/>
  <c r="J37" i="19" s="1"/>
  <c r="H882" i="19"/>
  <c r="H819" i="19"/>
  <c r="J819" i="19" s="1"/>
  <c r="H864" i="19"/>
  <c r="H265" i="19"/>
  <c r="H473" i="19"/>
  <c r="J473" i="19" s="1"/>
  <c r="H746" i="19"/>
  <c r="J746" i="19" s="1"/>
  <c r="H951" i="19"/>
  <c r="H115" i="19"/>
  <c r="J115" i="19" s="1"/>
  <c r="H435" i="19"/>
  <c r="J435" i="19" s="1"/>
  <c r="H949" i="19"/>
  <c r="H787" i="19"/>
  <c r="H519" i="19"/>
  <c r="H630" i="19"/>
  <c r="H286" i="19"/>
  <c r="J286" i="19" s="1"/>
  <c r="H165" i="19"/>
  <c r="H179" i="19"/>
  <c r="J179" i="19" s="1"/>
  <c r="H652" i="19"/>
  <c r="J652" i="19" s="1"/>
  <c r="H67" i="19"/>
  <c r="J67" i="19" s="1"/>
  <c r="H96" i="19"/>
  <c r="J96" i="19" s="1"/>
  <c r="H755" i="19"/>
  <c r="J755" i="19" s="1"/>
  <c r="H93" i="19"/>
  <c r="H129" i="19"/>
  <c r="H294" i="19"/>
  <c r="J294" i="19" s="1"/>
  <c r="H458" i="19"/>
  <c r="H944" i="19"/>
  <c r="H80" i="19"/>
  <c r="J80" i="19" s="1"/>
  <c r="H85" i="19"/>
  <c r="J85" i="19" s="1"/>
  <c r="H617" i="19"/>
  <c r="J617" i="19" s="1"/>
  <c r="H374" i="19"/>
  <c r="H125" i="19"/>
  <c r="J125" i="19" s="1"/>
  <c r="H171" i="19"/>
  <c r="H946" i="19"/>
  <c r="J946" i="19" s="1"/>
  <c r="H636" i="19"/>
  <c r="J636" i="19" s="1"/>
  <c r="H687" i="19"/>
  <c r="H299" i="19"/>
  <c r="H582" i="19"/>
  <c r="J582" i="19" s="1"/>
  <c r="H268" i="19"/>
  <c r="J268" i="19" s="1"/>
  <c r="H191" i="19"/>
  <c r="H465" i="19"/>
  <c r="H632" i="19"/>
  <c r="J632" i="19" s="1"/>
  <c r="H433" i="19"/>
  <c r="H928" i="19"/>
  <c r="J928" i="19" s="1"/>
  <c r="H536" i="19"/>
  <c r="H384" i="19"/>
  <c r="J384" i="19" s="1"/>
  <c r="H418" i="19"/>
  <c r="H208" i="19"/>
  <c r="J208" i="19" s="1"/>
  <c r="H901" i="19"/>
  <c r="J901" i="19" s="1"/>
  <c r="H877" i="19"/>
  <c r="H824" i="19"/>
  <c r="J824" i="19" s="1"/>
  <c r="H467" i="19"/>
  <c r="H410" i="19"/>
  <c r="J410" i="19" s="1"/>
  <c r="H791" i="19"/>
  <c r="J791" i="19" s="1"/>
  <c r="H226" i="19"/>
  <c r="J226" i="19" s="1"/>
  <c r="H940" i="19"/>
  <c r="H725" i="19"/>
  <c r="H272" i="19"/>
  <c r="J272" i="19" s="1"/>
  <c r="H182" i="19"/>
  <c r="H690" i="19"/>
  <c r="H241" i="19"/>
  <c r="J241" i="19" s="1"/>
  <c r="H357" i="19"/>
  <c r="J357" i="19" s="1"/>
  <c r="H893" i="19"/>
  <c r="J893" i="19" s="1"/>
  <c r="H163" i="19"/>
  <c r="J163" i="19" s="1"/>
  <c r="H698" i="19"/>
  <c r="H693" i="19"/>
  <c r="J693" i="19" s="1"/>
  <c r="H678" i="19"/>
  <c r="H758" i="19"/>
  <c r="H249" i="19"/>
  <c r="H33" i="19"/>
  <c r="H572" i="19"/>
  <c r="H512" i="19"/>
  <c r="H769" i="19"/>
  <c r="H434" i="19"/>
  <c r="J434" i="19" s="1"/>
  <c r="H829" i="19"/>
  <c r="H396" i="19"/>
  <c r="J396" i="19" s="1"/>
  <c r="H185" i="19"/>
  <c r="H650" i="19"/>
  <c r="J650" i="19" s="1"/>
  <c r="H694" i="19"/>
  <c r="H500" i="19"/>
  <c r="J500" i="19" s="1"/>
  <c r="H748" i="19"/>
  <c r="H134" i="19"/>
  <c r="J134" i="19" s="1"/>
  <c r="H878" i="19"/>
  <c r="J878" i="19" s="1"/>
  <c r="H234" i="19"/>
  <c r="J234" i="19" s="1"/>
  <c r="H862" i="19"/>
  <c r="H891" i="19"/>
  <c r="H130" i="19"/>
  <c r="H387" i="19"/>
  <c r="J387" i="19" s="1"/>
  <c r="H363" i="19"/>
  <c r="J363" i="19" s="1"/>
  <c r="H441" i="19"/>
  <c r="J441" i="19" s="1"/>
  <c r="H78" i="19"/>
  <c r="J78" i="19" s="1"/>
  <c r="H122" i="19"/>
  <c r="H180" i="19"/>
  <c r="H910" i="19"/>
  <c r="H298" i="19"/>
  <c r="H507" i="19"/>
  <c r="H547" i="19"/>
  <c r="J547" i="19" s="1"/>
  <c r="H861" i="19"/>
  <c r="H499" i="19"/>
  <c r="H796" i="19"/>
  <c r="J796" i="19" s="1"/>
  <c r="H156" i="19"/>
  <c r="H327" i="19"/>
  <c r="H146" i="19"/>
  <c r="J146" i="19" s="1"/>
  <c r="H293" i="19"/>
  <c r="H108" i="19"/>
  <c r="H116" i="19"/>
  <c r="H11" i="19"/>
  <c r="J11" i="19" s="1"/>
  <c r="H654" i="19"/>
  <c r="H603" i="19"/>
  <c r="J603" i="19" s="1"/>
  <c r="H752" i="19"/>
  <c r="H680" i="19"/>
  <c r="H209" i="19"/>
  <c r="J209" i="19" s="1"/>
  <c r="H665" i="19"/>
  <c r="J665" i="19" s="1"/>
  <c r="H675" i="19"/>
  <c r="J675" i="19" s="1"/>
  <c r="H849" i="19"/>
  <c r="H426" i="19"/>
  <c r="H792" i="19"/>
  <c r="J792" i="19" s="1"/>
  <c r="H892" i="19"/>
  <c r="J892" i="19" s="1"/>
  <c r="H319" i="19"/>
  <c r="H151" i="19"/>
  <c r="H479" i="19"/>
  <c r="J479" i="19" s="1"/>
  <c r="H616" i="19"/>
  <c r="H463" i="19"/>
  <c r="J463" i="19" s="1"/>
  <c r="H194" i="19"/>
  <c r="H10" i="19"/>
  <c r="J10" i="19" s="1"/>
  <c r="H398" i="19"/>
  <c r="J398" i="19" s="1"/>
  <c r="H481" i="19"/>
  <c r="H563" i="19"/>
  <c r="J563" i="19" s="1"/>
  <c r="H261" i="19"/>
  <c r="J261" i="19" s="1"/>
  <c r="H914" i="19"/>
  <c r="H305" i="19"/>
  <c r="J305" i="19" s="1"/>
  <c r="H187" i="19"/>
  <c r="H70" i="19"/>
  <c r="J70" i="19" s="1"/>
  <c r="H511" i="19"/>
  <c r="J511" i="19" s="1"/>
  <c r="H237" i="19"/>
  <c r="J237" i="19" s="1"/>
  <c r="H731" i="19"/>
  <c r="H594" i="19"/>
  <c r="H626" i="19"/>
  <c r="H474" i="19"/>
  <c r="H456" i="19"/>
  <c r="J456" i="19" s="1"/>
  <c r="H559" i="19"/>
  <c r="H518" i="19"/>
  <c r="H744" i="19"/>
  <c r="H351" i="19"/>
  <c r="H495" i="19"/>
  <c r="H615" i="19"/>
  <c r="H869" i="19"/>
  <c r="J869" i="19" s="1"/>
  <c r="H166" i="19"/>
  <c r="H39" i="19"/>
  <c r="H197" i="19"/>
  <c r="H807" i="19"/>
  <c r="H109" i="19"/>
  <c r="H19" i="19"/>
  <c r="J19" i="19" s="1"/>
  <c r="H846" i="19"/>
  <c r="H706" i="19"/>
  <c r="J706" i="19" s="1"/>
  <c r="H224" i="19"/>
  <c r="J224" i="19" s="1"/>
  <c r="H596" i="19"/>
  <c r="J596" i="19" s="1"/>
  <c r="H139" i="19"/>
  <c r="H821" i="19"/>
  <c r="H535" i="19"/>
  <c r="H588" i="19"/>
  <c r="H903" i="19"/>
  <c r="H569" i="19"/>
  <c r="H138" i="19"/>
  <c r="H922" i="19"/>
  <c r="H316" i="19"/>
  <c r="J316" i="19" s="1"/>
  <c r="H202" i="19"/>
  <c r="H496" i="19"/>
  <c r="H491" i="19"/>
  <c r="J491" i="19" s="1"/>
  <c r="H227" i="19"/>
  <c r="H661" i="19"/>
  <c r="H548" i="19"/>
  <c r="H32" i="19"/>
  <c r="J32" i="19" s="1"/>
  <c r="H45" i="19"/>
  <c r="J45" i="19" s="1"/>
  <c r="H623" i="19"/>
  <c r="H48" i="19"/>
  <c r="J48" i="19" s="1"/>
  <c r="H21" i="19"/>
  <c r="J21" i="19" s="1"/>
  <c r="H81" i="19"/>
  <c r="H601" i="19"/>
  <c r="J601" i="19" s="1"/>
  <c r="H676" i="19"/>
  <c r="J676" i="19" s="1"/>
  <c r="H289" i="19"/>
  <c r="J289" i="19" s="1"/>
  <c r="H84" i="19"/>
  <c r="H867" i="19"/>
  <c r="H494" i="19"/>
  <c r="H721" i="19"/>
  <c r="J721" i="19" s="1"/>
  <c r="H401" i="19"/>
  <c r="H542" i="19"/>
  <c r="J542" i="19" s="1"/>
  <c r="H620" i="19"/>
  <c r="J620" i="19" s="1"/>
  <c r="H668" i="19"/>
  <c r="J668" i="19" s="1"/>
  <c r="H948" i="19"/>
  <c r="H292" i="19"/>
  <c r="J292" i="19" s="1"/>
  <c r="H913" i="19"/>
  <c r="J913" i="19" s="1"/>
  <c r="H423" i="19"/>
  <c r="J423" i="19" s="1"/>
  <c r="H101" i="19"/>
  <c r="H929" i="19"/>
  <c r="H216" i="19"/>
  <c r="J216" i="19" s="1"/>
  <c r="H280" i="19"/>
  <c r="H794" i="19"/>
  <c r="J794" i="19" s="1"/>
  <c r="H719" i="19"/>
  <c r="H628" i="19"/>
  <c r="J628" i="19" s="1"/>
  <c r="H276" i="19"/>
  <c r="H53" i="19"/>
  <c r="J53" i="19" s="1"/>
  <c r="H88" i="19"/>
  <c r="H707" i="19"/>
  <c r="H487" i="19"/>
  <c r="H371" i="19"/>
  <c r="H945" i="19"/>
  <c r="H17" i="19"/>
  <c r="J17" i="19" s="1"/>
  <c r="H382" i="19"/>
  <c r="H408" i="19"/>
  <c r="J408" i="19" s="1"/>
  <c r="H28" i="19"/>
  <c r="J28" i="19" s="1"/>
  <c r="H568" i="19"/>
  <c r="H785" i="19"/>
  <c r="J785" i="19" s="1"/>
  <c r="H94" i="19"/>
  <c r="H330" i="19"/>
  <c r="H62" i="19"/>
  <c r="H442" i="19"/>
  <c r="H277" i="19"/>
  <c r="J277" i="19" s="1"/>
  <c r="H103" i="19"/>
  <c r="J103" i="19" s="1"/>
  <c r="H73" i="19"/>
  <c r="H213" i="19"/>
  <c r="J213" i="19" s="1"/>
  <c r="H813" i="19"/>
  <c r="H624" i="19"/>
  <c r="J624" i="19" s="1"/>
  <c r="H812" i="19"/>
  <c r="H534" i="19"/>
  <c r="J534" i="19" s="1"/>
  <c r="H246" i="19"/>
  <c r="H161" i="19"/>
  <c r="J161" i="19" s="1"/>
  <c r="H612" i="19"/>
  <c r="H95" i="19"/>
  <c r="J95" i="19" s="1"/>
  <c r="H58" i="19"/>
  <c r="J58" i="19" s="1"/>
  <c r="H74" i="19"/>
  <c r="J74" i="19" s="1"/>
  <c r="H771" i="19"/>
  <c r="H938" i="19"/>
  <c r="J938" i="19" s="1"/>
  <c r="H258" i="19"/>
  <c r="J258" i="19" s="1"/>
  <c r="H558" i="19"/>
  <c r="J558" i="19" s="1"/>
  <c r="H181" i="19"/>
  <c r="J181" i="19" s="1"/>
  <c r="H799" i="19"/>
  <c r="J799" i="19" s="1"/>
  <c r="H585" i="19"/>
  <c r="H875" i="19"/>
  <c r="H522" i="19"/>
  <c r="J522" i="19" s="1"/>
  <c r="H346" i="19"/>
  <c r="H814" i="19"/>
  <c r="J814" i="19" s="1"/>
  <c r="H149" i="19"/>
  <c r="J149" i="19" s="1"/>
  <c r="H356" i="19"/>
  <c r="J356" i="19" s="1"/>
  <c r="H75" i="19"/>
  <c r="H689" i="19"/>
  <c r="H584" i="19"/>
  <c r="J584" i="19" s="1"/>
  <c r="H404" i="19"/>
  <c r="J404" i="19" s="1"/>
  <c r="H631" i="19"/>
  <c r="H880" i="19"/>
  <c r="J880" i="19" s="1"/>
  <c r="H540" i="19"/>
  <c r="H781" i="19"/>
  <c r="J781" i="19" s="1"/>
  <c r="H259" i="19"/>
  <c r="H765" i="19"/>
  <c r="J765" i="19" s="1"/>
  <c r="H352" i="19"/>
  <c r="J352" i="19" s="1"/>
  <c r="H47" i="19"/>
  <c r="H437" i="19"/>
  <c r="J437" i="19" s="1"/>
  <c r="H321" i="19"/>
  <c r="J321" i="19" s="1"/>
  <c r="H942" i="19"/>
  <c r="H760" i="19"/>
  <c r="J760" i="19" s="1"/>
  <c r="H256" i="19"/>
  <c r="J256" i="19" s="1"/>
  <c r="H947" i="19"/>
  <c r="H711" i="19"/>
  <c r="J711" i="19" s="1"/>
  <c r="H269" i="19"/>
  <c r="J269" i="19" s="1"/>
  <c r="H257" i="19"/>
  <c r="J257" i="19" s="1"/>
  <c r="H263" i="19"/>
  <c r="J263" i="19" s="1"/>
  <c r="H240" i="19"/>
  <c r="H68" i="19"/>
  <c r="H883" i="19"/>
  <c r="J883" i="19" s="1"/>
  <c r="H42" i="19"/>
  <c r="H692" i="19"/>
  <c r="J692" i="19" s="1"/>
  <c r="H369" i="19"/>
  <c r="H825" i="19"/>
  <c r="J825" i="19" s="1"/>
  <c r="H15" i="19"/>
  <c r="J15" i="19" s="1"/>
  <c r="H579" i="19"/>
  <c r="J579" i="19" s="1"/>
  <c r="H114" i="19"/>
  <c r="J114" i="19" s="1"/>
  <c r="H727" i="19"/>
  <c r="J727" i="19" s="1"/>
  <c r="H76" i="19"/>
  <c r="H475" i="19"/>
  <c r="H438" i="19"/>
  <c r="H879" i="19"/>
  <c r="J879" i="19" s="1"/>
  <c r="H335" i="19"/>
  <c r="J335" i="19" s="1"/>
  <c r="H370" i="19"/>
  <c r="H886" i="19"/>
  <c r="H135" i="19"/>
  <c r="J135" i="19" s="1"/>
  <c r="H590" i="19"/>
  <c r="H835" i="19"/>
  <c r="H656" i="19"/>
  <c r="H602" i="19"/>
  <c r="H527" i="19"/>
  <c r="J527" i="19" s="1"/>
  <c r="H514" i="19"/>
  <c r="H677" i="19"/>
  <c r="H779" i="19"/>
  <c r="H645" i="19"/>
  <c r="J645" i="19" s="1"/>
  <c r="H303" i="19"/>
  <c r="J303" i="19" s="1"/>
  <c r="H741" i="19"/>
  <c r="J741" i="19" s="1"/>
  <c r="H720" i="19"/>
  <c r="J720" i="19" s="1"/>
  <c r="H761" i="19"/>
  <c r="J761" i="19" s="1"/>
  <c r="H432" i="19"/>
  <c r="J432" i="19" s="1"/>
  <c r="H848" i="19"/>
  <c r="H282" i="19"/>
  <c r="J282" i="19" s="1"/>
  <c r="H59" i="19"/>
  <c r="H393" i="19"/>
  <c r="H884" i="19"/>
  <c r="H344" i="19"/>
  <c r="J344" i="19" s="1"/>
  <c r="H358" i="19"/>
  <c r="J358" i="19" s="1"/>
  <c r="H403" i="19"/>
  <c r="J403" i="19" s="1"/>
  <c r="H844" i="19"/>
  <c r="H155" i="19"/>
  <c r="H482" i="19"/>
  <c r="H562" i="19"/>
  <c r="H815" i="19"/>
  <c r="H304" i="19"/>
  <c r="J304" i="19" s="1"/>
  <c r="H911" i="19"/>
  <c r="J911" i="19" s="1"/>
  <c r="H77" i="19"/>
  <c r="J77" i="19" s="1"/>
  <c r="H702" i="19"/>
  <c r="J702" i="19" s="1"/>
  <c r="H757" i="19"/>
  <c r="J757" i="19" s="1"/>
  <c r="H831" i="19"/>
  <c r="J831" i="19" s="1"/>
  <c r="H538" i="19"/>
  <c r="H673" i="19"/>
  <c r="J673" i="19" s="1"/>
  <c r="H218" i="19"/>
  <c r="J218" i="19" s="1"/>
  <c r="H444" i="19"/>
  <c r="H143" i="19"/>
  <c r="J143" i="19" s="1"/>
  <c r="H367" i="19"/>
  <c r="J367" i="19" s="1"/>
  <c r="H288" i="19"/>
  <c r="H342" i="19"/>
  <c r="H850" i="19"/>
  <c r="J850" i="19" s="1"/>
  <c r="H847" i="19"/>
  <c r="J847" i="19" s="1"/>
  <c r="H169" i="19"/>
  <c r="J169" i="19" s="1"/>
  <c r="H524" i="19"/>
  <c r="J524" i="19" s="1"/>
  <c r="H780" i="19"/>
  <c r="J780" i="19" s="1"/>
  <c r="H290" i="19"/>
  <c r="J290" i="19" s="1"/>
  <c r="H105" i="19"/>
  <c r="H839" i="19"/>
  <c r="J839" i="19" s="1"/>
  <c r="H123" i="19"/>
  <c r="H681" i="19"/>
  <c r="J681" i="19" s="1"/>
  <c r="H930" i="19"/>
  <c r="H806" i="19"/>
  <c r="H606" i="19"/>
  <c r="J606" i="19" s="1"/>
  <c r="H669" i="19"/>
  <c r="J669" i="19" s="1"/>
  <c r="H412" i="19"/>
  <c r="J412" i="19" s="1"/>
  <c r="H136" i="19"/>
  <c r="J136" i="19" s="1"/>
  <c r="H23" i="19"/>
  <c r="H643" i="19"/>
  <c r="J643" i="19" s="1"/>
  <c r="H659" i="19"/>
  <c r="J659" i="19" s="1"/>
  <c r="H110" i="19"/>
  <c r="J110" i="19" s="1"/>
  <c r="H580" i="19"/>
  <c r="H843" i="19"/>
  <c r="H915" i="19"/>
  <c r="J915" i="19" s="1"/>
  <c r="H918" i="19"/>
  <c r="J918" i="19" s="1"/>
  <c r="H354" i="19"/>
  <c r="J354" i="19" s="1"/>
  <c r="H637" i="19"/>
  <c r="J637" i="19" s="1"/>
  <c r="H589" i="19"/>
  <c r="J589" i="19" s="1"/>
  <c r="H593" i="19"/>
  <c r="J593" i="19" s="1"/>
  <c r="H160" i="19"/>
  <c r="J160" i="19" s="1"/>
  <c r="H212" i="19"/>
  <c r="J212" i="19" s="1"/>
  <c r="H317" i="19"/>
  <c r="H362" i="19"/>
  <c r="J362" i="19" s="1"/>
  <c r="H459" i="19"/>
  <c r="H753" i="19"/>
  <c r="H192" i="19"/>
  <c r="J192" i="19" s="1"/>
  <c r="H407" i="19"/>
  <c r="J407" i="19" s="1"/>
  <c r="H126" i="19"/>
  <c r="H392" i="19"/>
  <c r="J392" i="19" s="1"/>
  <c r="H440" i="19"/>
  <c r="H634" i="19"/>
  <c r="H712" i="19"/>
  <c r="H664" i="19"/>
  <c r="H619" i="19"/>
  <c r="J619" i="19" s="1"/>
  <c r="H297" i="19"/>
  <c r="J297" i="19" s="1"/>
  <c r="H87" i="19"/>
  <c r="H211" i="19"/>
  <c r="H378" i="19"/>
  <c r="J378" i="19" s="1"/>
  <c r="H207" i="19"/>
  <c r="J207" i="19" s="1"/>
  <c r="H775" i="19"/>
  <c r="H451" i="19"/>
  <c r="H274" i="19"/>
  <c r="H323" i="19"/>
  <c r="H436" i="19"/>
  <c r="J436" i="19" s="1"/>
  <c r="H221" i="19"/>
  <c r="H365" i="19"/>
  <c r="J365" i="19" s="1"/>
  <c r="H222" i="19"/>
  <c r="H672" i="19"/>
  <c r="H663" i="19"/>
  <c r="H275" i="19"/>
  <c r="H414" i="19"/>
  <c r="J414" i="19" s="1"/>
  <c r="H250" i="19"/>
  <c r="H148" i="19"/>
  <c r="H489" i="19"/>
  <c r="H153" i="19"/>
  <c r="H54" i="19"/>
  <c r="J54" i="19" s="1"/>
  <c r="H885" i="19"/>
  <c r="H124" i="19"/>
  <c r="H701" i="19"/>
  <c r="J701" i="19" s="1"/>
  <c r="H361" i="19"/>
  <c r="H919" i="19"/>
  <c r="J919" i="19" s="1"/>
  <c r="H189" i="19"/>
  <c r="J189" i="19" s="1"/>
  <c r="H89" i="19"/>
  <c r="H251" i="19"/>
  <c r="J251" i="19" s="1"/>
  <c r="H104" i="19"/>
  <c r="H774" i="19"/>
  <c r="H425" i="19"/>
  <c r="H539" i="19"/>
  <c r="J539" i="19" s="1"/>
  <c r="H931" i="19"/>
  <c r="H768" i="19"/>
  <c r="H586" i="19"/>
  <c r="J586" i="19" s="1"/>
  <c r="H420" i="19"/>
  <c r="J420" i="19" s="1"/>
  <c r="H483" i="19"/>
  <c r="H696" i="19"/>
  <c r="J696" i="19" s="1"/>
  <c r="H832" i="19"/>
  <c r="J832" i="19" s="1"/>
  <c r="H152" i="19"/>
  <c r="J152" i="19" s="1"/>
  <c r="H736" i="19"/>
  <c r="H639" i="19"/>
  <c r="J639" i="19" s="1"/>
  <c r="H385" i="19"/>
  <c r="H145" i="19"/>
  <c r="H921" i="19"/>
  <c r="H925" i="19"/>
  <c r="J925" i="19" s="1"/>
  <c r="H788" i="19"/>
  <c r="J788" i="19" s="1"/>
  <c r="H574" i="19"/>
  <c r="H128" i="19"/>
  <c r="J128" i="19" s="1"/>
  <c r="H863" i="19"/>
  <c r="J863" i="19" s="1"/>
  <c r="H657" i="19"/>
  <c r="J657" i="19" s="1"/>
  <c r="H683" i="19"/>
  <c r="J683" i="19" s="1"/>
  <c r="H27" i="19"/>
  <c r="J27" i="19" s="1"/>
  <c r="H718" i="19"/>
  <c r="J718" i="19" s="1"/>
  <c r="H333" i="19"/>
  <c r="J333" i="19" s="1"/>
  <c r="H899" i="19"/>
  <c r="J899" i="19" s="1"/>
  <c r="H837" i="19"/>
  <c r="J837" i="19" s="1"/>
  <c r="H448" i="19"/>
  <c r="J448" i="19" s="1"/>
  <c r="H587" i="19"/>
  <c r="H137" i="19"/>
  <c r="H504" i="19"/>
  <c r="H700" i="19"/>
  <c r="J700" i="19" s="1"/>
  <c r="H220" i="19"/>
  <c r="J220" i="19" s="1"/>
  <c r="H284" i="19"/>
  <c r="J284" i="19" s="1"/>
  <c r="H415" i="19"/>
  <c r="J415" i="19" s="1"/>
  <c r="H113" i="19"/>
  <c r="H523" i="19"/>
  <c r="J523" i="19" s="1"/>
  <c r="H231" i="19"/>
  <c r="J231" i="19" s="1"/>
  <c r="H40" i="19"/>
  <c r="H773" i="19"/>
  <c r="J773" i="19" s="1"/>
  <c r="H20" i="19"/>
  <c r="H613" i="19"/>
  <c r="H897" i="19"/>
  <c r="H424" i="19"/>
  <c r="J424" i="19" s="1"/>
  <c r="H270" i="19"/>
  <c r="J270" i="19" s="1"/>
  <c r="H521" i="19"/>
  <c r="H239" i="19"/>
  <c r="H622" i="19"/>
  <c r="J622" i="19" s="1"/>
  <c r="H854" i="19"/>
  <c r="J854" i="19" s="1"/>
  <c r="H243" i="19"/>
  <c r="H670" i="19"/>
  <c r="H34" i="19"/>
  <c r="H544" i="19"/>
  <c r="H866" i="19"/>
  <c r="J866" i="19" s="1"/>
  <c r="H254" i="19"/>
  <c r="J254" i="19" s="1"/>
  <c r="H119" i="19"/>
  <c r="J119" i="19" s="1"/>
  <c r="H464" i="19"/>
  <c r="J464" i="19" s="1"/>
  <c r="H71" i="19"/>
  <c r="J71" i="19" s="1"/>
  <c r="H399" i="19"/>
  <c r="H452" i="19"/>
  <c r="H658" i="19"/>
  <c r="H264" i="19"/>
  <c r="J264" i="19" s="1"/>
  <c r="H802" i="19"/>
  <c r="J802" i="19" s="1"/>
  <c r="H713" i="19"/>
  <c r="H471" i="19"/>
  <c r="J471" i="19" s="1"/>
  <c r="H493" i="19"/>
  <c r="H245" i="19"/>
  <c r="J245" i="19" s="1"/>
  <c r="H890" i="19"/>
  <c r="J890" i="19" s="1"/>
  <c r="H446" i="19"/>
  <c r="H228" i="19"/>
  <c r="J228" i="19" s="1"/>
  <c r="H710" i="19"/>
  <c r="H309" i="19"/>
  <c r="H118" i="19"/>
  <c r="J118" i="19" s="1"/>
  <c r="H936" i="19"/>
  <c r="J936" i="19" s="1"/>
  <c r="H868" i="19"/>
  <c r="J868" i="19" s="1"/>
  <c r="H38" i="19"/>
  <c r="J38" i="19" s="1"/>
  <c r="H381" i="19"/>
  <c r="H55" i="19"/>
  <c r="J55" i="19" s="1"/>
  <c r="H809" i="19"/>
  <c r="H503" i="19"/>
  <c r="H486" i="19"/>
  <c r="H638" i="19"/>
  <c r="J638" i="19" s="1"/>
  <c r="H310" i="19"/>
  <c r="H842" i="19"/>
  <c r="H530" i="19"/>
  <c r="H935" i="19"/>
  <c r="J935" i="19" s="1"/>
  <c r="H570" i="19"/>
  <c r="J570" i="19" s="1"/>
  <c r="H431" i="19"/>
  <c r="H597" i="19"/>
  <c r="J597" i="19" s="1"/>
  <c r="H219" i="19"/>
  <c r="H776" i="19"/>
  <c r="J776" i="19" s="1"/>
  <c r="H743" i="19"/>
  <c r="J743" i="19" s="1"/>
  <c r="H501" i="19"/>
  <c r="J501" i="19" s="1"/>
  <c r="H545" i="19"/>
  <c r="H405" i="19"/>
  <c r="J405" i="19" s="1"/>
  <c r="H406" i="19"/>
  <c r="H943" i="19"/>
  <c r="J943" i="19" s="1"/>
  <c r="H200" i="19"/>
  <c r="J200" i="19" s="1"/>
  <c r="H801" i="19"/>
  <c r="J801" i="19" s="1"/>
  <c r="H236" i="19"/>
  <c r="H490" i="19"/>
  <c r="H933" i="19"/>
  <c r="H57" i="19"/>
  <c r="H730" i="19"/>
  <c r="H112" i="19"/>
  <c r="J112" i="19" s="1"/>
  <c r="H176" i="19"/>
  <c r="J176" i="19" s="1"/>
  <c r="H83" i="19"/>
  <c r="H453" i="19"/>
  <c r="J453" i="19" s="1"/>
  <c r="H46" i="19"/>
  <c r="J46" i="19" s="1"/>
  <c r="H72" i="19"/>
  <c r="H573" i="19"/>
  <c r="J573" i="19" s="1"/>
  <c r="H462" i="19"/>
  <c r="H887" i="19"/>
  <c r="J887" i="19" s="1"/>
  <c r="H278" i="19"/>
  <c r="J278" i="19" s="1"/>
  <c r="H262" i="19"/>
  <c r="H61" i="19"/>
  <c r="H117" i="19"/>
  <c r="H732" i="19"/>
  <c r="H22" i="19"/>
  <c r="H608" i="19"/>
  <c r="J608" i="19" s="1"/>
  <c r="H810" i="19"/>
  <c r="J810" i="19" s="1"/>
  <c r="H565" i="19"/>
  <c r="H201" i="19"/>
  <c r="H505" i="19"/>
  <c r="H916" i="19"/>
  <c r="J916" i="19" s="1"/>
  <c r="H402" i="19"/>
  <c r="J402" i="19" s="1"/>
  <c r="H905" i="19"/>
  <c r="J905" i="19" s="1"/>
  <c r="H379" i="19"/>
  <c r="H443" i="19"/>
  <c r="H510" i="19"/>
  <c r="H428" i="19"/>
  <c r="H894" i="19"/>
  <c r="J894" i="19" s="1"/>
  <c r="H790" i="19"/>
  <c r="J790" i="19" s="1"/>
  <c r="H497" i="19"/>
  <c r="J497" i="19" s="1"/>
  <c r="H391" i="19"/>
  <c r="J391" i="19" s="1"/>
  <c r="H449" i="19"/>
  <c r="H492" i="19"/>
  <c r="H296" i="19"/>
  <c r="H144" i="19"/>
  <c r="J144" i="19" s="1"/>
  <c r="H742" i="19"/>
  <c r="J742" i="19" s="1"/>
  <c r="H174" i="19"/>
  <c r="H92" i="19"/>
  <c r="H353" i="19"/>
  <c r="J353" i="19" s="1"/>
  <c r="H555" i="19"/>
  <c r="J555" i="19" s="1"/>
  <c r="H950" i="19"/>
  <c r="J950" i="19" s="1"/>
  <c r="H895" i="19"/>
  <c r="H904" i="19"/>
  <c r="H841" i="19"/>
  <c r="H301" i="19"/>
  <c r="H18" i="19"/>
  <c r="J18" i="19" s="1"/>
  <c r="H63" i="19"/>
  <c r="H749" i="19"/>
  <c r="H457" i="19"/>
  <c r="H611" i="19"/>
  <c r="J611" i="19" s="1"/>
  <c r="H147" i="19"/>
  <c r="J147" i="19" s="1"/>
  <c r="H230" i="19"/>
  <c r="J230" i="19" s="1"/>
  <c r="H651" i="19"/>
  <c r="J651" i="19" s="1"/>
  <c r="H307" i="19"/>
  <c r="J307" i="19" s="1"/>
  <c r="H376" i="19"/>
  <c r="H804" i="19"/>
  <c r="J804" i="19" s="1"/>
  <c r="H740" i="19"/>
  <c r="J740" i="19" s="1"/>
  <c r="H709" i="19"/>
  <c r="H168" i="19"/>
  <c r="J168" i="19" s="1"/>
  <c r="H595" i="19"/>
  <c r="J595" i="19" s="1"/>
  <c r="H127" i="19"/>
  <c r="J127" i="19" s="1"/>
  <c r="H196" i="19"/>
  <c r="H876" i="19"/>
  <c r="H541" i="19"/>
  <c r="H679" i="19"/>
  <c r="H648" i="19"/>
  <c r="J648" i="19" s="1"/>
  <c r="H322" i="19"/>
  <c r="J322" i="19" s="1"/>
  <c r="H685" i="19"/>
  <c r="J685" i="19" s="1"/>
  <c r="H766" i="19"/>
  <c r="H427" i="19"/>
  <c r="J427" i="19" s="1"/>
  <c r="H575" i="19"/>
  <c r="J575" i="19" s="1"/>
  <c r="H271" i="19"/>
  <c r="J271" i="19" s="1"/>
  <c r="H778" i="19"/>
  <c r="J778" i="19" s="1"/>
  <c r="H99" i="19"/>
  <c r="J99" i="19" s="1"/>
  <c r="H578" i="19"/>
  <c r="H934" i="19"/>
  <c r="J934" i="19" s="1"/>
  <c r="H430" i="19"/>
  <c r="H745" i="19"/>
  <c r="H629" i="19"/>
  <c r="J629" i="19" s="1"/>
  <c r="H537" i="19"/>
  <c r="J537" i="19" s="1"/>
  <c r="H699" i="19"/>
  <c r="H686" i="19"/>
  <c r="H715" i="19"/>
  <c r="J715" i="19" s="1"/>
  <c r="H526" i="19"/>
  <c r="J526" i="19" s="1"/>
  <c r="H177" i="19"/>
  <c r="H158" i="19"/>
  <c r="J158" i="19" s="1"/>
  <c r="H888" i="19"/>
  <c r="J888" i="19" s="1"/>
  <c r="H855" i="19"/>
  <c r="H627" i="19"/>
  <c r="H786" i="19"/>
  <c r="J786" i="19" s="1"/>
  <c r="H926" i="19"/>
  <c r="J926" i="19" s="1"/>
  <c r="H772" i="19"/>
  <c r="H97" i="19"/>
  <c r="H199" i="19"/>
  <c r="J199" i="19" s="1"/>
  <c r="H375" i="19"/>
  <c r="H817" i="19"/>
  <c r="H291" i="19"/>
  <c r="J291" i="19" s="1"/>
  <c r="H313" i="19"/>
  <c r="H178" i="19"/>
  <c r="H485" i="19"/>
  <c r="H26" i="19"/>
  <c r="H822" i="19"/>
  <c r="H705" i="19"/>
  <c r="H797" i="19"/>
  <c r="H635" i="19"/>
  <c r="H554" i="19"/>
  <c r="H31" i="19"/>
  <c r="J31" i="19" s="1"/>
  <c r="H722" i="19"/>
  <c r="H79" i="19"/>
  <c r="J79" i="19" s="1"/>
  <c r="H723" i="19"/>
  <c r="J723" i="19" s="1"/>
  <c r="H469" i="19"/>
  <c r="H551" i="19"/>
  <c r="H532" i="19"/>
  <c r="J532" i="19" s="1"/>
  <c r="H470" i="19"/>
  <c r="J470" i="19" s="1"/>
  <c r="H106" i="19"/>
  <c r="H14" i="19"/>
  <c r="J14" i="19" s="1"/>
  <c r="H478" i="19"/>
  <c r="J478" i="19" s="1"/>
  <c r="H633" i="19"/>
  <c r="J633" i="19" s="1"/>
  <c r="H618" i="19"/>
  <c r="J618" i="19" s="1"/>
  <c r="H688" i="19"/>
  <c r="J688" i="19" s="1"/>
  <c r="H25" i="19"/>
  <c r="J25" i="19" s="1"/>
  <c r="H43" i="19"/>
  <c r="H856" i="19"/>
  <c r="J856" i="19" s="1"/>
  <c r="H762" i="19"/>
  <c r="H422" i="19"/>
  <c r="J422" i="19" s="1"/>
  <c r="H840" i="19"/>
  <c r="J840" i="19" s="1"/>
  <c r="H360" i="19"/>
  <c r="H640" i="19"/>
  <c r="J640" i="19" s="1"/>
  <c r="H598" i="19"/>
  <c r="J598" i="19" s="1"/>
  <c r="H460" i="19"/>
  <c r="J460" i="19" s="1"/>
  <c r="H203" i="19"/>
  <c r="H564" i="19"/>
  <c r="H909" i="19"/>
  <c r="H172" i="19"/>
  <c r="H281" i="19"/>
  <c r="J281" i="19" s="1"/>
  <c r="H751" i="19"/>
  <c r="H9" i="19"/>
  <c r="J9" i="19" s="1"/>
  <c r="H373" i="19"/>
  <c r="J373" i="19" s="1"/>
  <c r="H782" i="19"/>
  <c r="H49" i="19"/>
  <c r="H184" i="19"/>
  <c r="J184" i="19" s="1"/>
  <c r="H409" i="19"/>
  <c r="H454" i="19"/>
  <c r="J454" i="19" s="1"/>
  <c r="H543" i="19"/>
  <c r="H560" i="19"/>
  <c r="H795" i="19"/>
  <c r="J795" i="19" s="1"/>
  <c r="H646" i="19"/>
  <c r="H90" i="19"/>
  <c r="J90" i="19" s="1"/>
  <c r="H826" i="19"/>
  <c r="H557" i="19"/>
  <c r="J557" i="19" s="1"/>
  <c r="H546" i="19"/>
  <c r="H783" i="19"/>
  <c r="H468" i="19"/>
  <c r="J468" i="19" s="1"/>
  <c r="H735" i="19"/>
  <c r="J735" i="19" s="1"/>
  <c r="H336" i="19"/>
  <c r="J336" i="19" s="1"/>
  <c r="H592" i="19"/>
  <c r="H828" i="19"/>
  <c r="J828" i="19" s="1"/>
  <c r="H247" i="19"/>
  <c r="J247" i="19" s="1"/>
  <c r="H649" i="19"/>
  <c r="J649" i="19" s="1"/>
  <c r="H800" i="19"/>
  <c r="J800" i="19" s="1"/>
  <c r="H553" i="19"/>
  <c r="J553" i="19" s="1"/>
  <c r="H852" i="19"/>
  <c r="J852" i="19" s="1"/>
  <c r="H604" i="19"/>
  <c r="H642" i="19"/>
  <c r="H873" i="19"/>
  <c r="J873" i="19" s="1"/>
  <c r="H759" i="19"/>
  <c r="H253" i="19"/>
  <c r="H924" i="19"/>
  <c r="J924" i="19" s="1"/>
  <c r="H853" i="19"/>
  <c r="H767" i="19"/>
  <c r="H739" i="19"/>
  <c r="J739" i="19" s="1"/>
  <c r="H285" i="19"/>
  <c r="J285" i="19" s="1"/>
  <c r="H411" i="19"/>
  <c r="J411" i="19" s="1"/>
  <c r="H520" i="19"/>
  <c r="H836" i="19"/>
  <c r="H466" i="19"/>
  <c r="H173" i="19"/>
  <c r="J173" i="19" s="1"/>
  <c r="H397" i="19"/>
  <c r="H747" i="19"/>
  <c r="J747" i="19" s="1"/>
  <c r="H279" i="19"/>
  <c r="J279" i="19" s="1"/>
  <c r="H41" i="19"/>
  <c r="H502" i="19"/>
  <c r="H908" i="19"/>
  <c r="J908" i="19" s="1"/>
  <c r="H242" i="19"/>
  <c r="J242" i="19" s="1"/>
  <c r="H214" i="19"/>
  <c r="H255" i="19"/>
  <c r="J255" i="19" s="1"/>
  <c r="H82" i="19"/>
  <c r="J82" i="19" s="1"/>
  <c r="H716" i="19"/>
  <c r="J716" i="19" s="1"/>
  <c r="H777" i="19"/>
  <c r="J777" i="19" s="1"/>
  <c r="H865" i="19"/>
  <c r="H51" i="19"/>
  <c r="H476" i="19"/>
  <c r="H267" i="19"/>
  <c r="J267" i="19" s="1"/>
  <c r="H576" i="19"/>
  <c r="H784" i="19"/>
  <c r="H902" i="19"/>
  <c r="J902" i="19" s="1"/>
  <c r="H320" i="19"/>
  <c r="H64" i="19"/>
  <c r="J64" i="19" s="1"/>
  <c r="H754" i="19"/>
  <c r="H217" i="19"/>
  <c r="J217" i="19" s="1"/>
  <c r="H150" i="19"/>
  <c r="H703" i="19"/>
  <c r="H328" i="19"/>
  <c r="J328" i="19" s="1"/>
  <c r="H789" i="19"/>
  <c r="J789" i="19" s="1"/>
  <c r="H932" i="19"/>
  <c r="J932" i="19" s="1"/>
  <c r="H528" i="19"/>
  <c r="J528" i="19" s="1"/>
  <c r="H175" i="19"/>
  <c r="H350" i="19"/>
  <c r="H674" i="19"/>
  <c r="J674" i="19" s="1"/>
  <c r="H390" i="19"/>
  <c r="J390" i="19" s="1"/>
  <c r="H833" i="19"/>
  <c r="H65" i="19"/>
  <c r="H183" i="19"/>
  <c r="H733" i="19"/>
  <c r="H345" i="19"/>
  <c r="H599" i="19"/>
  <c r="J599" i="19" s="1"/>
  <c r="H133" i="19"/>
  <c r="J133" i="19" s="1"/>
  <c r="H561" i="19"/>
  <c r="H531" i="19"/>
  <c r="H881" i="19"/>
  <c r="H164" i="19"/>
  <c r="H7" i="19"/>
  <c r="H625" i="19"/>
  <c r="J625" i="19" s="1"/>
  <c r="H380" i="19"/>
  <c r="H834" i="19"/>
  <c r="J834" i="19" s="1"/>
  <c r="H845" i="19"/>
  <c r="J845" i="19" s="1"/>
  <c r="H132" i="19"/>
  <c r="H533" i="19"/>
  <c r="J533" i="19" s="1"/>
  <c r="H764" i="19"/>
  <c r="H600" i="19"/>
  <c r="J600" i="19" s="1"/>
  <c r="H567" i="19"/>
  <c r="J567" i="19" s="1"/>
  <c r="H581" i="19"/>
  <c r="J581" i="19" s="1"/>
  <c r="H609" i="19"/>
  <c r="J609" i="19" s="1"/>
  <c r="H324" i="19"/>
  <c r="H647" i="19"/>
  <c r="H315" i="19"/>
  <c r="J315" i="19" s="1"/>
  <c r="H349" i="19"/>
  <c r="H756" i="19"/>
  <c r="H339" i="19"/>
  <c r="J339" i="19" s="1"/>
  <c r="H131" i="19"/>
  <c r="J131" i="19" s="1"/>
  <c r="H29" i="19"/>
  <c r="H671" i="19"/>
  <c r="H838" i="19"/>
  <c r="J838" i="19" s="1"/>
  <c r="H662" i="19"/>
  <c r="H121" i="19"/>
  <c r="H666" i="19"/>
  <c r="J666" i="19" s="1"/>
  <c r="H329" i="19"/>
  <c r="J329" i="19" s="1"/>
  <c r="H498" i="19"/>
  <c r="H159" i="19"/>
  <c r="J159" i="19" s="1"/>
  <c r="H273" i="19"/>
  <c r="J273" i="19" s="1"/>
  <c r="H660" i="19"/>
  <c r="H154" i="19"/>
  <c r="H98" i="19"/>
  <c r="H614" i="19"/>
  <c r="J614" i="19" s="1"/>
  <c r="H937" i="19"/>
  <c r="J937" i="19" s="1"/>
  <c r="H359" i="19"/>
  <c r="J359" i="19" s="1"/>
  <c r="H827" i="19"/>
  <c r="J827" i="19" s="1"/>
  <c r="H260" i="19"/>
  <c r="J260" i="19" s="1"/>
  <c r="H295" i="19"/>
  <c r="H858" i="19"/>
  <c r="J858" i="19" s="1"/>
  <c r="H571" i="19"/>
  <c r="H682" i="19"/>
  <c r="H69" i="19"/>
  <c r="H923" i="19"/>
  <c r="H162" i="19"/>
  <c r="H798" i="19"/>
  <c r="J798" i="19" s="1"/>
  <c r="H726" i="19"/>
  <c r="J726" i="19" s="1"/>
  <c r="H889" i="19"/>
  <c r="J889" i="19" s="1"/>
  <c r="H860" i="19"/>
  <c r="H870" i="19"/>
  <c r="J870" i="19" s="1"/>
  <c r="H31" i="6"/>
  <c r="H140" i="19"/>
  <c r="J140" i="19" s="1"/>
  <c r="H66" i="19"/>
  <c r="H525" i="19"/>
  <c r="J525" i="19" s="1"/>
  <c r="H206" i="19"/>
  <c r="H439" i="19"/>
  <c r="J439" i="19" s="1"/>
  <c r="H198" i="19"/>
  <c r="J198" i="19" s="1"/>
  <c r="H738" i="19"/>
  <c r="H107" i="19"/>
  <c r="H513" i="19"/>
  <c r="H395" i="19"/>
  <c r="H60" i="19"/>
  <c r="J60" i="19" s="1"/>
  <c r="H364" i="19"/>
  <c r="H750" i="19"/>
  <c r="H816" i="19"/>
  <c r="J816" i="19" s="1"/>
  <c r="H583" i="19"/>
  <c r="J583" i="19" s="1"/>
  <c r="H477" i="19"/>
  <c r="H366" i="19"/>
  <c r="H100" i="19"/>
  <c r="J100" i="19" s="1"/>
  <c r="H142" i="19"/>
  <c r="J142" i="19" s="1"/>
  <c r="H667" i="19"/>
  <c r="J667" i="19" s="1"/>
  <c r="H372" i="19"/>
  <c r="H302" i="19"/>
  <c r="H394" i="19"/>
  <c r="J394" i="19" s="1"/>
  <c r="H823" i="19"/>
  <c r="H419" i="19"/>
  <c r="H413" i="19"/>
  <c r="H488" i="19"/>
  <c r="H120" i="19"/>
  <c r="J120" i="19" s="1"/>
  <c r="H338" i="19"/>
  <c r="H917" i="19"/>
  <c r="J917" i="19" s="1"/>
  <c r="H190" i="19"/>
  <c r="J190" i="19" s="1"/>
  <c r="H506" i="19"/>
  <c r="J506" i="19" s="1"/>
  <c r="H912" i="19"/>
  <c r="J912" i="19" s="1"/>
  <c r="H205" i="19"/>
  <c r="H939" i="19"/>
  <c r="J939" i="19" s="1"/>
  <c r="H708" i="19"/>
  <c r="J708" i="19" s="1"/>
  <c r="H283" i="19"/>
  <c r="J283" i="19" s="1"/>
  <c r="H417" i="19"/>
  <c r="H248" i="19"/>
  <c r="J248" i="19" s="1"/>
  <c r="H50" i="19"/>
  <c r="H24" i="19"/>
  <c r="J24" i="19" s="1"/>
  <c r="H729" i="19"/>
  <c r="H308" i="19"/>
  <c r="J308" i="19" s="1"/>
  <c r="H591" i="19"/>
  <c r="J591" i="19" s="1"/>
  <c r="H529" i="19"/>
  <c r="J529" i="19" s="1"/>
  <c r="H714" i="19"/>
  <c r="H30" i="19"/>
  <c r="J30" i="19" s="1"/>
  <c r="H188" i="19"/>
  <c r="J188" i="19" s="1"/>
  <c r="H355" i="19"/>
  <c r="H811" i="19"/>
  <c r="J811" i="19" s="1"/>
  <c r="H621" i="19"/>
  <c r="H724" i="19"/>
  <c r="H86" i="19"/>
  <c r="J86" i="19" s="1"/>
  <c r="H318" i="19"/>
  <c r="H818" i="19"/>
  <c r="J818" i="19" s="1"/>
  <c r="H941" i="19"/>
  <c r="J941" i="19" s="1"/>
  <c r="H455" i="19"/>
  <c r="J455" i="19" s="1"/>
  <c r="H340" i="19"/>
  <c r="J340" i="19" s="1"/>
  <c r="H515" i="19"/>
  <c r="H684" i="19"/>
  <c r="H229" i="19"/>
  <c r="H859" i="19"/>
  <c r="H872" i="19"/>
  <c r="H653" i="19"/>
  <c r="H337" i="19"/>
  <c r="H314" i="19"/>
  <c r="H830" i="19"/>
  <c r="J830" i="19" s="1"/>
  <c r="H44" i="19"/>
  <c r="H851" i="19"/>
  <c r="H655" i="19"/>
  <c r="H728" i="19"/>
  <c r="H605" i="19"/>
  <c r="J605" i="19" s="1"/>
  <c r="H102" i="19"/>
  <c r="H509" i="19"/>
  <c r="H326" i="19"/>
  <c r="J326" i="19" s="1"/>
  <c r="H193" i="19"/>
  <c r="H388" i="19"/>
  <c r="J388" i="19" s="1"/>
  <c r="H472" i="19"/>
  <c r="J472" i="19" s="1"/>
  <c r="H484" i="19"/>
  <c r="H186" i="19"/>
  <c r="J186" i="19" s="1"/>
  <c r="H607" i="19"/>
  <c r="J607" i="19" s="1"/>
  <c r="H803" i="19"/>
  <c r="H400" i="19"/>
  <c r="J400" i="19" s="1"/>
  <c r="H820" i="19"/>
  <c r="J820" i="19" s="1"/>
  <c r="H805" i="19"/>
  <c r="J805" i="19" s="1"/>
  <c r="H549" i="19"/>
  <c r="H874" i="19"/>
  <c r="J874" i="19" s="1"/>
  <c r="H35" i="19"/>
  <c r="J35" i="19" s="1"/>
  <c r="H157" i="19"/>
  <c r="H717" i="19"/>
  <c r="H332" i="19"/>
  <c r="H898" i="19"/>
  <c r="H244" i="19"/>
  <c r="H697" i="19"/>
  <c r="J697" i="19" s="1"/>
  <c r="H252" i="19"/>
  <c r="J252" i="19" s="1"/>
  <c r="H195" i="19"/>
  <c r="J195" i="19" s="1"/>
  <c r="H808" i="19"/>
  <c r="J808" i="19" s="1"/>
  <c r="H691" i="19"/>
  <c r="J691" i="19" s="1"/>
  <c r="H704" i="19"/>
  <c r="H610" i="19"/>
  <c r="H577" i="19"/>
  <c r="J577" i="19" s="1"/>
  <c r="H566" i="19"/>
  <c r="H906" i="19"/>
  <c r="H223" i="19"/>
  <c r="H377" i="19"/>
  <c r="J377" i="19" s="1"/>
  <c r="H383" i="19"/>
  <c r="H111" i="19"/>
  <c r="H480" i="19"/>
  <c r="H556" i="19"/>
  <c r="J556" i="19" s="1"/>
  <c r="H312" i="19"/>
  <c r="J312" i="19" s="1"/>
  <c r="H238" i="19"/>
  <c r="H695" i="19"/>
  <c r="H550" i="19"/>
  <c r="H517" i="19"/>
  <c r="J517" i="19" s="1"/>
  <c r="H737" i="19"/>
  <c r="J737" i="19" s="1"/>
  <c r="H793" i="19"/>
  <c r="H204" i="19"/>
  <c r="H347" i="19"/>
  <c r="J347" i="19" s="1"/>
  <c r="H343" i="19"/>
  <c r="J343" i="19" s="1"/>
  <c r="H389" i="19"/>
  <c r="J770" i="19"/>
  <c r="H306" i="19"/>
  <c r="H552" i="19"/>
  <c r="H16" i="19"/>
  <c r="J16" i="19" s="1"/>
  <c r="H325" i="19"/>
  <c r="H36" i="19"/>
  <c r="J36" i="19" s="1"/>
  <c r="H461" i="19"/>
  <c r="N386" i="19"/>
  <c r="I386" i="19" s="1"/>
  <c r="J386" i="19"/>
  <c r="H170" i="19"/>
  <c r="J170" i="19" s="1"/>
  <c r="H516" i="19"/>
  <c r="H900" i="19"/>
  <c r="J900" i="19" s="1"/>
  <c r="H167" i="19"/>
  <c r="J167" i="19" s="1"/>
  <c r="H331" i="19"/>
  <c r="J331" i="19" s="1"/>
  <c r="H871" i="19"/>
  <c r="H12" i="19"/>
  <c r="J12" i="19" s="1"/>
  <c r="H429" i="19"/>
  <c r="J429" i="19" s="1"/>
  <c r="H56" i="19"/>
  <c r="J56" i="19" s="1"/>
  <c r="H927" i="19"/>
  <c r="J927" i="19" s="1"/>
  <c r="H734" i="19"/>
  <c r="J734" i="19" s="1"/>
  <c r="H641" i="19"/>
  <c r="J641" i="19" s="1"/>
  <c r="H445" i="19"/>
  <c r="H907" i="19"/>
  <c r="J907" i="19" s="1"/>
  <c r="H920" i="19"/>
  <c r="J920" i="19" s="1"/>
  <c r="H334" i="19"/>
  <c r="J334" i="19" s="1"/>
  <c r="D101" i="19"/>
  <c r="D84" i="19"/>
  <c r="D53" i="19"/>
  <c r="D46" i="19"/>
  <c r="D21" i="19"/>
  <c r="D34" i="19"/>
  <c r="N1045" i="12" l="1"/>
  <c r="J1045" i="12" s="1"/>
  <c r="I157" i="12"/>
  <c r="J157" i="12" s="1"/>
  <c r="I417" i="12"/>
  <c r="J417" i="12" s="1"/>
  <c r="N1034" i="12"/>
  <c r="J1034" i="12" s="1"/>
  <c r="I647" i="12"/>
  <c r="J647" i="12" s="1"/>
  <c r="N952" i="12"/>
  <c r="J952" i="12" s="1"/>
  <c r="I175" i="12"/>
  <c r="J175" i="12" s="1"/>
  <c r="I185" i="12"/>
  <c r="J185" i="12" s="1"/>
  <c r="N1038" i="12"/>
  <c r="J1038" i="12" s="1"/>
  <c r="I132" i="12"/>
  <c r="J132" i="12" s="1"/>
  <c r="N1017" i="12"/>
  <c r="J1017" i="12" s="1"/>
  <c r="I361" i="12"/>
  <c r="J361" i="12" s="1"/>
  <c r="N1030" i="12"/>
  <c r="J1030" i="12" s="1"/>
  <c r="N992" i="12"/>
  <c r="J992" i="12" s="1"/>
  <c r="I43" i="12"/>
  <c r="J43" i="12" s="1"/>
  <c r="N1039" i="12"/>
  <c r="J1039" i="12" s="1"/>
  <c r="N981" i="12"/>
  <c r="J981" i="12" s="1"/>
  <c r="I833" i="12"/>
  <c r="J833" i="12" s="1"/>
  <c r="N1001" i="12"/>
  <c r="J1001" i="12" s="1"/>
  <c r="I452" i="12"/>
  <c r="J452" i="12" s="1"/>
  <c r="N999" i="12"/>
  <c r="J999" i="12" s="1"/>
  <c r="I543" i="12"/>
  <c r="J543" i="12" s="1"/>
  <c r="N979" i="12"/>
  <c r="J979" i="12" s="1"/>
  <c r="I215" i="12"/>
  <c r="J215" i="12" s="1"/>
  <c r="N976" i="12"/>
  <c r="J976" i="12" s="1"/>
  <c r="I496" i="12"/>
  <c r="J496" i="12" s="1"/>
  <c r="N1002" i="12"/>
  <c r="J1002" i="12" s="1"/>
  <c r="I23" i="12"/>
  <c r="N1044" i="12"/>
  <c r="J1044" i="12" s="1"/>
  <c r="I535" i="12"/>
  <c r="J535" i="12" s="1"/>
  <c r="N966" i="12"/>
  <c r="J966" i="12" s="1"/>
  <c r="N964" i="12"/>
  <c r="J964" i="12" s="1"/>
  <c r="I499" i="12"/>
  <c r="J499" i="12" s="1"/>
  <c r="N1006" i="12"/>
  <c r="J1006" i="12" s="1"/>
  <c r="I442" i="12"/>
  <c r="J442" i="12" s="1"/>
  <c r="N1005" i="12"/>
  <c r="J1005" i="12" s="1"/>
  <c r="N1031" i="13"/>
  <c r="J1031" i="13" s="1"/>
  <c r="I459" i="13"/>
  <c r="J459" i="13" s="1"/>
  <c r="N1001" i="13"/>
  <c r="J1001" i="13" s="1"/>
  <c r="I469" i="13"/>
  <c r="J469" i="13" s="1"/>
  <c r="N970" i="13"/>
  <c r="J970" i="13" s="1"/>
  <c r="N996" i="13"/>
  <c r="J996" i="13" s="1"/>
  <c r="I164" i="13"/>
  <c r="J164" i="13" s="1"/>
  <c r="N1038" i="13"/>
  <c r="J1038" i="13" s="1"/>
  <c r="N1034" i="13"/>
  <c r="J1034" i="13" s="1"/>
  <c r="I417" i="13"/>
  <c r="J417" i="13" s="1"/>
  <c r="N973" i="13"/>
  <c r="J973" i="13" s="1"/>
  <c r="I162" i="13"/>
  <c r="J162" i="13" s="1"/>
  <c r="N997" i="13"/>
  <c r="J997" i="13" s="1"/>
  <c r="N962" i="13"/>
  <c r="J962" i="13" s="1"/>
  <c r="I175" i="13"/>
  <c r="J175" i="13" s="1"/>
  <c r="N1036" i="13"/>
  <c r="J1036" i="13" s="1"/>
  <c r="I178" i="13"/>
  <c r="J178" i="13" s="1"/>
  <c r="I57" i="13"/>
  <c r="J57" i="13" s="1"/>
  <c r="N961" i="13"/>
  <c r="J961" i="13" s="1"/>
  <c r="I646" i="13"/>
  <c r="J646" i="13" s="1"/>
  <c r="N1017" i="13"/>
  <c r="J1017" i="13" s="1"/>
  <c r="I895" i="13"/>
  <c r="J895" i="13" s="1"/>
  <c r="N969" i="13"/>
  <c r="J969" i="13" s="1"/>
  <c r="I314" i="13"/>
  <c r="J314" i="13" s="1"/>
  <c r="N1009" i="13"/>
  <c r="J1009" i="13" s="1"/>
  <c r="I401" i="13"/>
  <c r="J401" i="13" s="1"/>
  <c r="N1007" i="13"/>
  <c r="J1007" i="13" s="1"/>
  <c r="N974" i="13"/>
  <c r="J974" i="13" s="1"/>
  <c r="N1014" i="13"/>
  <c r="J1014" i="13" s="1"/>
  <c r="J979" i="13"/>
  <c r="I129" i="13"/>
  <c r="J129" i="13" s="1"/>
  <c r="N1040" i="13"/>
  <c r="J1040" i="13" s="1"/>
  <c r="I360" i="13"/>
  <c r="J360" i="13" s="1"/>
  <c r="N983" i="13"/>
  <c r="J983" i="13" s="1"/>
  <c r="I382" i="13"/>
  <c r="J382" i="13" s="1"/>
  <c r="N1027" i="13"/>
  <c r="J1027" i="13" s="1"/>
  <c r="I551" i="13"/>
  <c r="J551" i="13" s="1"/>
  <c r="N1033" i="13"/>
  <c r="J1033" i="13" s="1"/>
  <c r="N1042" i="13"/>
  <c r="J1042" i="13" s="1"/>
  <c r="I451" i="13"/>
  <c r="J451" i="13" s="1"/>
  <c r="I371" i="13"/>
  <c r="J371" i="13" s="1"/>
  <c r="N1045" i="13"/>
  <c r="J1045" i="13" s="1"/>
  <c r="I196" i="13"/>
  <c r="J196" i="13" s="1"/>
  <c r="N1026" i="13"/>
  <c r="J1026" i="13" s="1"/>
  <c r="N994" i="13"/>
  <c r="J994" i="13" s="1"/>
  <c r="I494" i="13"/>
  <c r="J494" i="13" s="1"/>
  <c r="Q990" i="13"/>
  <c r="J990" i="13" s="1"/>
  <c r="J1051" i="13" s="1"/>
  <c r="I137" i="13"/>
  <c r="J137" i="13" s="1"/>
  <c r="I295" i="13"/>
  <c r="J295" i="13" s="1"/>
  <c r="N964" i="13"/>
  <c r="J964" i="13" s="1"/>
  <c r="N1005" i="13"/>
  <c r="J1005" i="13" s="1"/>
  <c r="I906" i="13"/>
  <c r="J906" i="13" s="1"/>
  <c r="N971" i="13"/>
  <c r="J971" i="13" s="1"/>
  <c r="N965" i="13"/>
  <c r="J965" i="13" s="1"/>
  <c r="D106" i="13"/>
  <c r="I658" i="13"/>
  <c r="J658" i="13" s="1"/>
  <c r="N993" i="13"/>
  <c r="J993" i="13" s="1"/>
  <c r="N1048" i="13"/>
  <c r="J1048" i="13" s="1"/>
  <c r="I210" i="13"/>
  <c r="J210" i="13" s="1"/>
  <c r="N988" i="13"/>
  <c r="J988" i="13" s="1"/>
  <c r="N968" i="13"/>
  <c r="J968" i="13" s="1"/>
  <c r="N1002" i="13"/>
  <c r="J1002" i="13" s="1"/>
  <c r="N1000" i="13"/>
  <c r="J1000" i="13" s="1"/>
  <c r="N955" i="13"/>
  <c r="J955" i="13" s="1"/>
  <c r="I370" i="13"/>
  <c r="J370" i="13" s="1"/>
  <c r="N986" i="13"/>
  <c r="J986" i="13" s="1"/>
  <c r="N957" i="13"/>
  <c r="J957" i="13" s="1"/>
  <c r="I323" i="13"/>
  <c r="J323" i="13" s="1"/>
  <c r="I754" i="13"/>
  <c r="J754" i="13" s="1"/>
  <c r="N985" i="13"/>
  <c r="J985" i="13" s="1"/>
  <c r="N1037" i="13"/>
  <c r="J1037" i="13" s="1"/>
  <c r="N1049" i="13"/>
  <c r="J1049" i="13" s="1"/>
  <c r="I300" i="13"/>
  <c r="J300" i="13" s="1"/>
  <c r="N1003" i="14"/>
  <c r="J1003" i="14" s="1"/>
  <c r="I793" i="14"/>
  <c r="J793" i="14" s="1"/>
  <c r="J680" i="14"/>
  <c r="N680" i="14"/>
  <c r="I680" i="14" s="1"/>
  <c r="I374" i="14"/>
  <c r="J374" i="14" s="1"/>
  <c r="N1005" i="14"/>
  <c r="J1005" i="14" s="1"/>
  <c r="I132" i="14"/>
  <c r="J132" i="14" s="1"/>
  <c r="N1017" i="14"/>
  <c r="J1017" i="14" s="1"/>
  <c r="Q906" i="14"/>
  <c r="Q978" i="14" s="1"/>
  <c r="N906" i="14"/>
  <c r="N92" i="14"/>
  <c r="I227" i="14"/>
  <c r="J227" i="14" s="1"/>
  <c r="I510" i="14"/>
  <c r="J510" i="14" s="1"/>
  <c r="D106" i="14"/>
  <c r="N1046" i="14"/>
  <c r="J1046" i="14" s="1"/>
  <c r="I775" i="14"/>
  <c r="J775" i="14" s="1"/>
  <c r="I154" i="14"/>
  <c r="J154" i="14" s="1"/>
  <c r="N1041" i="14"/>
  <c r="J1041" i="14" s="1"/>
  <c r="I891" i="14"/>
  <c r="J891" i="14" s="1"/>
  <c r="N983" i="14"/>
  <c r="J983" i="14" s="1"/>
  <c r="I457" i="14"/>
  <c r="J457" i="14" s="1"/>
  <c r="N962" i="14"/>
  <c r="J962" i="14" s="1"/>
  <c r="I546" i="14"/>
  <c r="J546" i="14" s="1"/>
  <c r="N1035" i="14"/>
  <c r="J1035" i="14" s="1"/>
  <c r="I594" i="14"/>
  <c r="J594" i="14" s="1"/>
  <c r="N957" i="14"/>
  <c r="J957" i="14" s="1"/>
  <c r="I484" i="14"/>
  <c r="J484" i="14" s="1"/>
  <c r="N875" i="14"/>
  <c r="I875" i="14" s="1"/>
  <c r="J875" i="14" s="1"/>
  <c r="N536" i="14"/>
  <c r="N774" i="14"/>
  <c r="J444" i="14"/>
  <c r="N444" i="14"/>
  <c r="I444" i="14" s="1"/>
  <c r="N206" i="14"/>
  <c r="I288" i="14"/>
  <c r="J288" i="14" s="1"/>
  <c r="N955" i="14"/>
  <c r="J955" i="14" s="1"/>
  <c r="N1023" i="14"/>
  <c r="J1023" i="14" s="1"/>
  <c r="N1045" i="14"/>
  <c r="J1045" i="14" s="1"/>
  <c r="I124" i="14"/>
  <c r="J124" i="14" s="1"/>
  <c r="H1051" i="14"/>
  <c r="N867" i="14"/>
  <c r="N63" i="14"/>
  <c r="I59" i="14"/>
  <c r="J59" i="14" s="1"/>
  <c r="N1025" i="14"/>
  <c r="J1025" i="14" s="1"/>
  <c r="N981" i="14"/>
  <c r="J981" i="14" s="1"/>
  <c r="N612" i="14"/>
  <c r="I486" i="14"/>
  <c r="J486" i="14" s="1"/>
  <c r="N996" i="14"/>
  <c r="J996" i="14" s="1"/>
  <c r="N518" i="14"/>
  <c r="N642" i="14"/>
  <c r="I642" i="14" s="1"/>
  <c r="J642" i="14"/>
  <c r="I238" i="14"/>
  <c r="J238" i="14" s="1"/>
  <c r="N1033" i="14"/>
  <c r="J1033" i="14" s="1"/>
  <c r="N956" i="14"/>
  <c r="J956" i="14" s="1"/>
  <c r="I107" i="14"/>
  <c r="J107" i="14" s="1"/>
  <c r="N961" i="14"/>
  <c r="J961" i="14" s="1"/>
  <c r="N1009" i="14"/>
  <c r="J1009" i="14" s="1"/>
  <c r="N993" i="14"/>
  <c r="J993" i="14" s="1"/>
  <c r="I613" i="14"/>
  <c r="J613" i="14" s="1"/>
  <c r="N338" i="14"/>
  <c r="I338" i="14" s="1"/>
  <c r="J338" i="14" s="1"/>
  <c r="I306" i="14"/>
  <c r="J306" i="14" s="1"/>
  <c r="N1047" i="14"/>
  <c r="J1047" i="14" s="1"/>
  <c r="I738" i="14"/>
  <c r="J738" i="14" s="1"/>
  <c r="N968" i="14"/>
  <c r="J968" i="14" s="1"/>
  <c r="I166" i="14"/>
  <c r="J166" i="14" s="1"/>
  <c r="N1015" i="14"/>
  <c r="J1015" i="14" s="1"/>
  <c r="N496" i="14"/>
  <c r="I496" i="14" s="1"/>
  <c r="J496" i="14"/>
  <c r="N445" i="14"/>
  <c r="I445" i="14" s="1"/>
  <c r="J445" i="14" s="1"/>
  <c r="N984" i="14"/>
  <c r="J984" i="14" s="1"/>
  <c r="I214" i="14"/>
  <c r="J214" i="14" s="1"/>
  <c r="N1044" i="14"/>
  <c r="J1044" i="14" s="1"/>
  <c r="I23" i="14"/>
  <c r="Q514" i="14"/>
  <c r="Q1032" i="14" s="1"/>
  <c r="N514" i="14"/>
  <c r="N552" i="14"/>
  <c r="I604" i="14"/>
  <c r="J604" i="14" s="1"/>
  <c r="N1032" i="14"/>
  <c r="J1032" i="14" s="1"/>
  <c r="I538" i="14"/>
  <c r="J538" i="14" s="1"/>
  <c r="N1004" i="14"/>
  <c r="J1004" i="14" s="1"/>
  <c r="N87" i="14"/>
  <c r="Q87" i="14"/>
  <c r="Q1042" i="14" s="1"/>
  <c r="N588" i="14"/>
  <c r="I588" i="14" s="1"/>
  <c r="J588" i="14"/>
  <c r="N972" i="14"/>
  <c r="J972" i="14" s="1"/>
  <c r="N509" i="14"/>
  <c r="I94" i="14"/>
  <c r="J94" i="14" s="1"/>
  <c r="I493" i="14"/>
  <c r="J493" i="14" s="1"/>
  <c r="N1011" i="14"/>
  <c r="J1011" i="14" s="1"/>
  <c r="I431" i="14"/>
  <c r="J431" i="14" s="1"/>
  <c r="N1036" i="14"/>
  <c r="J1036" i="14" s="1"/>
  <c r="I452" i="14"/>
  <c r="J452" i="14" s="1"/>
  <c r="N999" i="14"/>
  <c r="J999" i="14" s="1"/>
  <c r="N1019" i="14"/>
  <c r="J1019" i="14" s="1"/>
  <c r="N990" i="14"/>
  <c r="J990" i="14" s="1"/>
  <c r="I43" i="14"/>
  <c r="J43" i="14" s="1"/>
  <c r="N1039" i="14"/>
  <c r="J1039" i="14" s="1"/>
  <c r="N592" i="14"/>
  <c r="N33" i="14"/>
  <c r="N341" i="14"/>
  <c r="I341" i="14" s="1"/>
  <c r="J341" i="14" s="1"/>
  <c r="N842" i="14"/>
  <c r="N165" i="14"/>
  <c r="N826" i="14"/>
  <c r="I826" i="14" s="1"/>
  <c r="J826" i="14"/>
  <c r="N942" i="14"/>
  <c r="I942" i="14" s="1"/>
  <c r="J942" i="14"/>
  <c r="N871" i="14"/>
  <c r="I871" i="14" s="1"/>
  <c r="J871" i="14"/>
  <c r="N39" i="15"/>
  <c r="N480" i="15"/>
  <c r="I480" i="15" s="1"/>
  <c r="J480" i="15" s="1"/>
  <c r="J623" i="15"/>
  <c r="N623" i="15"/>
  <c r="I623" i="15" s="1"/>
  <c r="N914" i="15"/>
  <c r="N815" i="15"/>
  <c r="I815" i="15" s="1"/>
  <c r="J815" i="15"/>
  <c r="N931" i="15"/>
  <c r="I931" i="15" s="1"/>
  <c r="J931" i="15"/>
  <c r="N841" i="15"/>
  <c r="I841" i="15" s="1"/>
  <c r="J841" i="15"/>
  <c r="I631" i="15"/>
  <c r="J631" i="15" s="1"/>
  <c r="N955" i="15"/>
  <c r="J955" i="15" s="1"/>
  <c r="N235" i="15"/>
  <c r="N93" i="15"/>
  <c r="N41" i="15"/>
  <c r="N203" i="15"/>
  <c r="N337" i="15"/>
  <c r="N366" i="15"/>
  <c r="N368" i="15"/>
  <c r="N105" i="15"/>
  <c r="I105" i="15" s="1"/>
  <c r="J105" i="15"/>
  <c r="N459" i="15"/>
  <c r="N393" i="15"/>
  <c r="N672" i="15"/>
  <c r="I672" i="15" s="1"/>
  <c r="J672" i="15" s="1"/>
  <c r="I342" i="15"/>
  <c r="J342" i="15" s="1"/>
  <c r="N1049" i="15"/>
  <c r="J1049" i="15" s="1"/>
  <c r="N844" i="15"/>
  <c r="N265" i="15"/>
  <c r="N418" i="15"/>
  <c r="I418" i="15" s="1"/>
  <c r="J418" i="15"/>
  <c r="J7" i="15"/>
  <c r="H1051" i="15"/>
  <c r="I63" i="15"/>
  <c r="J63" i="15" s="1"/>
  <c r="N569" i="15"/>
  <c r="I569" i="15" s="1"/>
  <c r="J569" i="15"/>
  <c r="J507" i="15"/>
  <c r="N507" i="15"/>
  <c r="I507" i="15" s="1"/>
  <c r="N299" i="15"/>
  <c r="N246" i="15"/>
  <c r="N324" i="15"/>
  <c r="I324" i="15" s="1"/>
  <c r="J324" i="15"/>
  <c r="N710" i="15"/>
  <c r="Q710" i="15"/>
  <c r="Q988" i="15" s="1"/>
  <c r="J988" i="15" s="1"/>
  <c r="N42" i="15"/>
  <c r="N430" i="15"/>
  <c r="I430" i="15" s="1"/>
  <c r="J430" i="15"/>
  <c r="I66" i="15"/>
  <c r="J66" i="15" s="1"/>
  <c r="N1013" i="15"/>
  <c r="J1013" i="15" s="1"/>
  <c r="N682" i="15"/>
  <c r="I682" i="15" s="1"/>
  <c r="J682" i="15"/>
  <c r="N62" i="15"/>
  <c r="I451" i="15"/>
  <c r="J451" i="15" s="1"/>
  <c r="N1042" i="15"/>
  <c r="J1042" i="15" s="1"/>
  <c r="N644" i="15"/>
  <c r="I644" i="15" s="1"/>
  <c r="J644" i="15" s="1"/>
  <c r="N332" i="15"/>
  <c r="Q332" i="15"/>
  <c r="Q1027" i="15" s="1"/>
  <c r="N474" i="15"/>
  <c r="Q175" i="15"/>
  <c r="Q979" i="15" s="1"/>
  <c r="N175" i="15"/>
  <c r="I175" i="15" s="1"/>
  <c r="J175" i="15" s="1"/>
  <c r="N222" i="15"/>
  <c r="N262" i="15"/>
  <c r="N729" i="15"/>
  <c r="I729" i="15" s="1"/>
  <c r="J729" i="15"/>
  <c r="N707" i="15"/>
  <c r="I707" i="15" s="1"/>
  <c r="J707" i="15"/>
  <c r="N351" i="15"/>
  <c r="N488" i="15"/>
  <c r="I488" i="15" s="1"/>
  <c r="J488" i="15" s="1"/>
  <c r="N274" i="15"/>
  <c r="I274" i="15" s="1"/>
  <c r="J274" i="15"/>
  <c r="J111" i="15"/>
  <c r="N111" i="15"/>
  <c r="I111" i="15" s="1"/>
  <c r="I239" i="15"/>
  <c r="J239" i="15" s="1"/>
  <c r="N983" i="15"/>
  <c r="J983" i="15" s="1"/>
  <c r="I205" i="15"/>
  <c r="J205" i="15" s="1"/>
  <c r="N1025" i="15"/>
  <c r="J1025" i="15" s="1"/>
  <c r="I680" i="15"/>
  <c r="J680" i="15" s="1"/>
  <c r="N959" i="15"/>
  <c r="J959" i="15" s="1"/>
  <c r="N380" i="15"/>
  <c r="I380" i="15" s="1"/>
  <c r="J380" i="15" s="1"/>
  <c r="Q923" i="15"/>
  <c r="Q975" i="15" s="1"/>
  <c r="N923" i="15"/>
  <c r="I923" i="15" s="1"/>
  <c r="J923" i="15"/>
  <c r="N374" i="15"/>
  <c r="N580" i="15"/>
  <c r="I580" i="15" s="1"/>
  <c r="J580" i="15"/>
  <c r="I545" i="15"/>
  <c r="J545" i="15" s="1"/>
  <c r="N1035" i="15"/>
  <c r="J1035" i="15" s="1"/>
  <c r="N646" i="15"/>
  <c r="I646" i="15" s="1"/>
  <c r="J646" i="15"/>
  <c r="N909" i="15"/>
  <c r="I909" i="15" s="1"/>
  <c r="J909" i="15"/>
  <c r="N770" i="15"/>
  <c r="I770" i="15" s="1"/>
  <c r="J770" i="15"/>
  <c r="N485" i="15"/>
  <c r="I485" i="15" s="1"/>
  <c r="J485" i="15" s="1"/>
  <c r="N759" i="15"/>
  <c r="I759" i="15" s="1"/>
  <c r="J759" i="15"/>
  <c r="N695" i="15"/>
  <c r="I695" i="15" s="1"/>
  <c r="J695" i="15"/>
  <c r="N719" i="15"/>
  <c r="I719" i="15" s="1"/>
  <c r="J719" i="15" s="1"/>
  <c r="N764" i="15"/>
  <c r="I764" i="15" s="1"/>
  <c r="J764" i="15"/>
  <c r="N872" i="15"/>
  <c r="I872" i="15" s="1"/>
  <c r="J872" i="15"/>
  <c r="N164" i="15"/>
  <c r="N703" i="15"/>
  <c r="I703" i="15" s="1"/>
  <c r="J703" i="15" s="1"/>
  <c r="N428" i="15"/>
  <c r="N864" i="15"/>
  <c r="I864" i="15" s="1"/>
  <c r="J864" i="15" s="1"/>
  <c r="N550" i="15"/>
  <c r="N223" i="15"/>
  <c r="N663" i="15"/>
  <c r="N399" i="15"/>
  <c r="I399" i="15" s="1"/>
  <c r="J399" i="15"/>
  <c r="N942" i="15"/>
  <c r="N784" i="15"/>
  <c r="I784" i="15" s="1"/>
  <c r="J784" i="15"/>
  <c r="N309" i="15"/>
  <c r="I309" i="15" s="1"/>
  <c r="J309" i="15"/>
  <c r="I126" i="15"/>
  <c r="J126" i="15" s="1"/>
  <c r="N1022" i="15"/>
  <c r="J1022" i="15" s="1"/>
  <c r="N1033" i="15"/>
  <c r="J1033" i="15" s="1"/>
  <c r="I238" i="15"/>
  <c r="J238" i="15" s="1"/>
  <c r="N101" i="15"/>
  <c r="N615" i="15"/>
  <c r="I615" i="15" s="1"/>
  <c r="J615" i="15" s="1"/>
  <c r="N592" i="15"/>
  <c r="I592" i="15" s="1"/>
  <c r="J592" i="15"/>
  <c r="N313" i="15"/>
  <c r="N541" i="15"/>
  <c r="I541" i="15" s="1"/>
  <c r="J541" i="15"/>
  <c r="N132" i="15"/>
  <c r="Q132" i="15"/>
  <c r="Q1049" i="15" s="1"/>
  <c r="N130" i="15"/>
  <c r="N910" i="15"/>
  <c r="I910" i="15" s="1"/>
  <c r="J910" i="15"/>
  <c r="N106" i="15"/>
  <c r="N182" i="15"/>
  <c r="J1032" i="15"/>
  <c r="I783" i="15"/>
  <c r="J783" i="15" s="1"/>
  <c r="N1019" i="15"/>
  <c r="J1019" i="15" s="1"/>
  <c r="I206" i="15"/>
  <c r="J206" i="15" s="1"/>
  <c r="N1048" i="15"/>
  <c r="J1048" i="15" s="1"/>
  <c r="N44" i="15"/>
  <c r="N280" i="15"/>
  <c r="N117" i="15"/>
  <c r="N194" i="15"/>
  <c r="N320" i="15"/>
  <c r="N713" i="15"/>
  <c r="N861" i="15"/>
  <c r="I861" i="15" s="1"/>
  <c r="J861" i="15"/>
  <c r="N661" i="15"/>
  <c r="N240" i="15"/>
  <c r="I240" i="15" s="1"/>
  <c r="J240" i="15" s="1"/>
  <c r="N518" i="15"/>
  <c r="N613" i="15"/>
  <c r="I613" i="15" s="1"/>
  <c r="J613" i="15" s="1"/>
  <c r="N276" i="15"/>
  <c r="I276" i="15" s="1"/>
  <c r="J276" i="15"/>
  <c r="I225" i="15"/>
  <c r="J225" i="15" s="1"/>
  <c r="N979" i="15"/>
  <c r="N1045" i="15"/>
  <c r="J1045" i="15" s="1"/>
  <c r="I124" i="15"/>
  <c r="J124" i="15" s="1"/>
  <c r="N165" i="15"/>
  <c r="N98" i="15"/>
  <c r="N382" i="15"/>
  <c r="N862" i="15"/>
  <c r="I862" i="15" s="1"/>
  <c r="J862" i="15"/>
  <c r="N590" i="15"/>
  <c r="N81" i="15"/>
  <c r="N752" i="15"/>
  <c r="I752" i="15" s="1"/>
  <c r="J752" i="15" s="1"/>
  <c r="N487" i="15"/>
  <c r="I487" i="15" s="1"/>
  <c r="J487" i="15"/>
  <c r="T787" i="15"/>
  <c r="T1036" i="15" s="1"/>
  <c r="Q787" i="15"/>
  <c r="Q1028" i="15" s="1"/>
  <c r="N787" i="15"/>
  <c r="I787" i="15" s="1"/>
  <c r="J787" i="15" s="1"/>
  <c r="J1028" i="15"/>
  <c r="N762" i="15"/>
  <c r="I762" i="15" s="1"/>
  <c r="J762" i="15"/>
  <c r="N686" i="15"/>
  <c r="I686" i="15" s="1"/>
  <c r="J686" i="15" s="1"/>
  <c r="N97" i="15"/>
  <c r="N751" i="15"/>
  <c r="N275" i="15"/>
  <c r="N546" i="15"/>
  <c r="I546" i="15" s="1"/>
  <c r="J546" i="15" s="1"/>
  <c r="N516" i="15"/>
  <c r="I516" i="15" s="1"/>
  <c r="J516" i="15"/>
  <c r="J341" i="15"/>
  <c r="N341" i="15"/>
  <c r="I341" i="15" s="1"/>
  <c r="N699" i="15"/>
  <c r="I699" i="15" s="1"/>
  <c r="J699" i="15" s="1"/>
  <c r="N301" i="15"/>
  <c r="I301" i="15" s="1"/>
  <c r="J301" i="15" s="1"/>
  <c r="N750" i="15"/>
  <c r="I750" i="15" s="1"/>
  <c r="J750" i="15"/>
  <c r="N543" i="15"/>
  <c r="I543" i="15" s="1"/>
  <c r="J543" i="15" s="1"/>
  <c r="N29" i="15"/>
  <c r="N138" i="15"/>
  <c r="N730" i="15"/>
  <c r="I730" i="15" s="1"/>
  <c r="J730" i="15"/>
  <c r="N350" i="15"/>
  <c r="I350" i="15" s="1"/>
  <c r="J350" i="15" s="1"/>
  <c r="N236" i="15"/>
  <c r="N881" i="15"/>
  <c r="I881" i="15" s="1"/>
  <c r="J881" i="15" s="1"/>
  <c r="N446" i="15"/>
  <c r="I446" i="15" s="1"/>
  <c r="J446" i="15"/>
  <c r="N964" i="15"/>
  <c r="J964" i="15" s="1"/>
  <c r="I514" i="15"/>
  <c r="J514" i="15" s="1"/>
  <c r="N75" i="15"/>
  <c r="N998" i="15"/>
  <c r="J998" i="15" s="1"/>
  <c r="I47" i="15"/>
  <c r="J47" i="15" s="1"/>
  <c r="N566" i="15"/>
  <c r="I566" i="15" s="1"/>
  <c r="J566" i="15" s="1"/>
  <c r="N970" i="15"/>
  <c r="J970" i="15" s="1"/>
  <c r="I26" i="15"/>
  <c r="J26" i="15" s="1"/>
  <c r="N162" i="15"/>
  <c r="N406" i="15"/>
  <c r="N33" i="15"/>
  <c r="J259" i="15"/>
  <c r="N259" i="15"/>
  <c r="I259" i="15" s="1"/>
  <c r="N323" i="15"/>
  <c r="N769" i="15"/>
  <c r="I769" i="15" s="1"/>
  <c r="J769" i="15"/>
  <c r="N386" i="15"/>
  <c r="I386" i="15" s="1"/>
  <c r="J386" i="15" s="1"/>
  <c r="J576" i="15"/>
  <c r="N576" i="15"/>
  <c r="I576" i="15" s="1"/>
  <c r="N842" i="15"/>
  <c r="I842" i="15" s="1"/>
  <c r="J842" i="15"/>
  <c r="N689" i="15"/>
  <c r="I689" i="15" s="1"/>
  <c r="J689" i="15" s="1"/>
  <c r="I310" i="15"/>
  <c r="J310" i="15" s="1"/>
  <c r="N1007" i="15"/>
  <c r="J1007" i="15" s="1"/>
  <c r="Q295" i="16"/>
  <c r="Q1045" i="16" s="1"/>
  <c r="N295" i="16"/>
  <c r="N502" i="16"/>
  <c r="I502" i="16" s="1"/>
  <c r="J502" i="16" s="1"/>
  <c r="N771" i="16"/>
  <c r="I771" i="16" s="1"/>
  <c r="J771" i="16" s="1"/>
  <c r="N922" i="16"/>
  <c r="I922" i="16" s="1"/>
  <c r="J922" i="16"/>
  <c r="N877" i="16"/>
  <c r="I877" i="16" s="1"/>
  <c r="J877" i="16" s="1"/>
  <c r="N214" i="16"/>
  <c r="N865" i="16"/>
  <c r="I865" i="16" s="1"/>
  <c r="J865" i="16" s="1"/>
  <c r="N73" i="16"/>
  <c r="I73" i="16" s="1"/>
  <c r="J73" i="16" s="1"/>
  <c r="N276" i="16"/>
  <c r="I276" i="16" s="1"/>
  <c r="J276" i="16"/>
  <c r="N145" i="16"/>
  <c r="I145" i="16" s="1"/>
  <c r="J145" i="16"/>
  <c r="N507" i="16"/>
  <c r="I507" i="16" s="1"/>
  <c r="J507" i="16" s="1"/>
  <c r="N406" i="16"/>
  <c r="I406" i="16" s="1"/>
  <c r="J406" i="16" s="1"/>
  <c r="N520" i="16"/>
  <c r="I520" i="16" s="1"/>
  <c r="J520" i="16" s="1"/>
  <c r="J897" i="16"/>
  <c r="N897" i="16"/>
  <c r="I897" i="16" s="1"/>
  <c r="N510" i="16"/>
  <c r="Q510" i="16"/>
  <c r="Q1006" i="16" s="1"/>
  <c r="N566" i="16"/>
  <c r="I566" i="16" s="1"/>
  <c r="J566" i="16" s="1"/>
  <c r="N130" i="16"/>
  <c r="N826" i="16"/>
  <c r="I826" i="16" s="1"/>
  <c r="J826" i="16"/>
  <c r="N23" i="16"/>
  <c r="N395" i="16"/>
  <c r="N540" i="16"/>
  <c r="I540" i="16" s="1"/>
  <c r="J540" i="16"/>
  <c r="N238" i="16"/>
  <c r="N459" i="16"/>
  <c r="N293" i="16"/>
  <c r="I293" i="16" s="1"/>
  <c r="J293" i="16"/>
  <c r="N275" i="16"/>
  <c r="N909" i="16"/>
  <c r="I909" i="16" s="1"/>
  <c r="J909" i="16"/>
  <c r="N310" i="16"/>
  <c r="N712" i="16"/>
  <c r="I712" i="16" s="1"/>
  <c r="J712" i="16" s="1"/>
  <c r="N467" i="16"/>
  <c r="I467" i="16" s="1"/>
  <c r="J467" i="16"/>
  <c r="N631" i="16"/>
  <c r="I631" i="16" s="1"/>
  <c r="J631" i="16"/>
  <c r="N942" i="16"/>
  <c r="I942" i="16" s="1"/>
  <c r="J942" i="16"/>
  <c r="N102" i="16"/>
  <c r="N150" i="16"/>
  <c r="N431" i="16"/>
  <c r="I431" i="16" s="1"/>
  <c r="J431" i="16"/>
  <c r="Q783" i="16"/>
  <c r="Q1039" i="16" s="1"/>
  <c r="N783" i="16"/>
  <c r="N108" i="16"/>
  <c r="N338" i="16"/>
  <c r="N84" i="16"/>
  <c r="I84" i="16" s="1"/>
  <c r="J84" i="16" s="1"/>
  <c r="N698" i="16"/>
  <c r="N461" i="16"/>
  <c r="I461" i="16" s="1"/>
  <c r="J461" i="16" s="1"/>
  <c r="N477" i="16"/>
  <c r="N971" i="16"/>
  <c r="J971" i="16" s="1"/>
  <c r="I906" i="16"/>
  <c r="J906" i="16" s="1"/>
  <c r="I97" i="16"/>
  <c r="J97" i="16" s="1"/>
  <c r="N848" i="16"/>
  <c r="I848" i="16" s="1"/>
  <c r="J848" i="16" s="1"/>
  <c r="N187" i="16"/>
  <c r="Q187" i="16"/>
  <c r="Q1043" i="16" s="1"/>
  <c r="N904" i="16"/>
  <c r="I904" i="16" s="1"/>
  <c r="J904" i="16"/>
  <c r="N807" i="16"/>
  <c r="I807" i="16" s="1"/>
  <c r="J807" i="16"/>
  <c r="N759" i="16"/>
  <c r="I759" i="16" s="1"/>
  <c r="J759" i="16" s="1"/>
  <c r="N50" i="16"/>
  <c r="I50" i="16" s="1"/>
  <c r="J50" i="16"/>
  <c r="N178" i="16"/>
  <c r="I196" i="16"/>
  <c r="J196" i="16" s="1"/>
  <c r="N425" i="16"/>
  <c r="I425" i="16" s="1"/>
  <c r="J425" i="16" s="1"/>
  <c r="N121" i="16"/>
  <c r="N505" i="16"/>
  <c r="I505" i="16" s="1"/>
  <c r="J505" i="16"/>
  <c r="N327" i="16"/>
  <c r="I327" i="16" s="1"/>
  <c r="J327" i="16"/>
  <c r="N948" i="16"/>
  <c r="I948" i="16" s="1"/>
  <c r="J948" i="16"/>
  <c r="N531" i="16"/>
  <c r="I531" i="16" s="1"/>
  <c r="J531" i="16" s="1"/>
  <c r="N243" i="16"/>
  <c r="N864" i="16"/>
  <c r="I864" i="16" s="1"/>
  <c r="J864" i="16" s="1"/>
  <c r="N663" i="16"/>
  <c r="I663" i="16" s="1"/>
  <c r="J663" i="16"/>
  <c r="N480" i="16"/>
  <c r="I480" i="16" s="1"/>
  <c r="J480" i="16"/>
  <c r="N98" i="16"/>
  <c r="I98" i="16" s="1"/>
  <c r="J98" i="16"/>
  <c r="N317" i="16"/>
  <c r="N417" i="16"/>
  <c r="I417" i="16" s="1"/>
  <c r="J417" i="16"/>
  <c r="Q704" i="16"/>
  <c r="Q996" i="16" s="1"/>
  <c r="N704" i="16"/>
  <c r="I704" i="16" s="1"/>
  <c r="J704" i="16" s="1"/>
  <c r="N330" i="16"/>
  <c r="I330" i="16" s="1"/>
  <c r="J330" i="16" s="1"/>
  <c r="I66" i="16"/>
  <c r="J66" i="16" s="1"/>
  <c r="N952" i="16"/>
  <c r="J952" i="16" s="1"/>
  <c r="I109" i="16"/>
  <c r="J109" i="16" s="1"/>
  <c r="I151" i="16"/>
  <c r="J151" i="16" s="1"/>
  <c r="N1037" i="16"/>
  <c r="J1037" i="16" s="1"/>
  <c r="N809" i="16"/>
  <c r="I809" i="16" s="1"/>
  <c r="J809" i="16" s="1"/>
  <c r="N515" i="16"/>
  <c r="I515" i="16" s="1"/>
  <c r="J515" i="16" s="1"/>
  <c r="N752" i="16"/>
  <c r="I752" i="16" s="1"/>
  <c r="J752" i="16" s="1"/>
  <c r="N592" i="16"/>
  <c r="I592" i="16" s="1"/>
  <c r="J592" i="16"/>
  <c r="N846" i="16"/>
  <c r="I846" i="16" s="1"/>
  <c r="J846" i="16" s="1"/>
  <c r="N444" i="16"/>
  <c r="N43" i="16"/>
  <c r="N703" i="16"/>
  <c r="I703" i="16" s="1"/>
  <c r="J703" i="16" s="1"/>
  <c r="N236" i="16"/>
  <c r="N616" i="16"/>
  <c r="I616" i="16" s="1"/>
  <c r="J616" i="16" s="1"/>
  <c r="N508" i="16"/>
  <c r="N782" i="16"/>
  <c r="I782" i="16" s="1"/>
  <c r="J782" i="16" s="1"/>
  <c r="I246" i="16"/>
  <c r="J246" i="16" s="1"/>
  <c r="N345" i="16"/>
  <c r="I345" i="16" s="1"/>
  <c r="J345" i="16" s="1"/>
  <c r="N664" i="16"/>
  <c r="I664" i="16" s="1"/>
  <c r="J664" i="16" s="1"/>
  <c r="N57" i="16"/>
  <c r="N642" i="16"/>
  <c r="I642" i="16" s="1"/>
  <c r="J642" i="16"/>
  <c r="N829" i="16"/>
  <c r="I829" i="16" s="1"/>
  <c r="J829" i="16" s="1"/>
  <c r="N204" i="16"/>
  <c r="Q204" i="16"/>
  <c r="N205" i="16"/>
  <c r="N705" i="16"/>
  <c r="I705" i="16" s="1"/>
  <c r="J705" i="16" s="1"/>
  <c r="N538" i="16"/>
  <c r="N544" i="16"/>
  <c r="I544" i="16" s="1"/>
  <c r="J544" i="16"/>
  <c r="N709" i="16"/>
  <c r="I709" i="16" s="1"/>
  <c r="J709" i="16"/>
  <c r="N481" i="16"/>
  <c r="Q137" i="16"/>
  <c r="Q990" i="16" s="1"/>
  <c r="N137" i="16"/>
  <c r="I137" i="16" s="1"/>
  <c r="J137" i="16" s="1"/>
  <c r="N574" i="16"/>
  <c r="I574" i="16" s="1"/>
  <c r="J574" i="16"/>
  <c r="N493" i="16"/>
  <c r="I493" i="16" s="1"/>
  <c r="J493" i="16" s="1"/>
  <c r="N817" i="16"/>
  <c r="Q817" i="16"/>
  <c r="Q984" i="16" s="1"/>
  <c r="N313" i="16"/>
  <c r="N51" i="16"/>
  <c r="N635" i="16"/>
  <c r="I635" i="16" s="1"/>
  <c r="J635" i="16" s="1"/>
  <c r="N94" i="16"/>
  <c r="Q94" i="16"/>
  <c r="Q1038" i="16" s="1"/>
  <c r="N280" i="16"/>
  <c r="N419" i="16"/>
  <c r="I419" i="16" s="1"/>
  <c r="J419" i="16" s="1"/>
  <c r="J602" i="16"/>
  <c r="N602" i="16"/>
  <c r="I602" i="16" s="1"/>
  <c r="I132" i="16"/>
  <c r="J132" i="16" s="1"/>
  <c r="I604" i="16"/>
  <c r="J604" i="16" s="1"/>
  <c r="N1032" i="16"/>
  <c r="J1032" i="16" s="1"/>
  <c r="N1038" i="16"/>
  <c r="J1038" i="16" s="1"/>
  <c r="I164" i="16"/>
  <c r="J164" i="16" s="1"/>
  <c r="N383" i="16"/>
  <c r="I383" i="16" s="1"/>
  <c r="J383" i="16" s="1"/>
  <c r="N348" i="16"/>
  <c r="I348" i="16" s="1"/>
  <c r="J348" i="16" s="1"/>
  <c r="N457" i="16"/>
  <c r="N469" i="16"/>
  <c r="I469" i="16" s="1"/>
  <c r="J469" i="16" s="1"/>
  <c r="N452" i="16"/>
  <c r="N821" i="16"/>
  <c r="I821" i="16" s="1"/>
  <c r="J821" i="16"/>
  <c r="N551" i="16"/>
  <c r="I551" i="16" s="1"/>
  <c r="J551" i="16"/>
  <c r="N138" i="16"/>
  <c r="N20" i="16"/>
  <c r="N630" i="16"/>
  <c r="I630" i="16" s="1"/>
  <c r="J630" i="16" s="1"/>
  <c r="N762" i="16"/>
  <c r="I762" i="16" s="1"/>
  <c r="J762" i="16"/>
  <c r="N672" i="16"/>
  <c r="I672" i="16" s="1"/>
  <c r="J672" i="16"/>
  <c r="N475" i="16"/>
  <c r="I475" i="16" s="1"/>
  <c r="J475" i="16" s="1"/>
  <c r="N222" i="16"/>
  <c r="I239" i="16"/>
  <c r="J239" i="16" s="1"/>
  <c r="I203" i="16"/>
  <c r="J203" i="16" s="1"/>
  <c r="N351" i="16"/>
  <c r="I351" i="16" s="1"/>
  <c r="J351" i="16"/>
  <c r="N733" i="16"/>
  <c r="I733" i="16" s="1"/>
  <c r="J733" i="16" s="1"/>
  <c r="N87" i="16"/>
  <c r="Q87" i="16"/>
  <c r="Q1042" i="16" s="1"/>
  <c r="N440" i="16"/>
  <c r="I440" i="16" s="1"/>
  <c r="J440" i="16" s="1"/>
  <c r="N678" i="16"/>
  <c r="I678" i="16" s="1"/>
  <c r="J678" i="16"/>
  <c r="N545" i="16"/>
  <c r="I545" i="16" s="1"/>
  <c r="J545" i="16"/>
  <c r="N655" i="16"/>
  <c r="I655" i="16" s="1"/>
  <c r="J655" i="16"/>
  <c r="N229" i="16"/>
  <c r="N418" i="16"/>
  <c r="I418" i="16" s="1"/>
  <c r="J418" i="16"/>
  <c r="N61" i="16"/>
  <c r="N259" i="16"/>
  <c r="N836" i="16"/>
  <c r="I836" i="16" s="1"/>
  <c r="J836" i="16" s="1"/>
  <c r="N375" i="16"/>
  <c r="N180" i="16"/>
  <c r="N215" i="16"/>
  <c r="I215" i="16" s="1"/>
  <c r="J215" i="16" s="1"/>
  <c r="N646" i="16"/>
  <c r="I646" i="16" s="1"/>
  <c r="J646" i="16" s="1"/>
  <c r="N569" i="16"/>
  <c r="I569" i="16" s="1"/>
  <c r="J569" i="16"/>
  <c r="N49" i="16"/>
  <c r="N443" i="16"/>
  <c r="I443" i="16" s="1"/>
  <c r="J443" i="16" s="1"/>
  <c r="N921" i="16"/>
  <c r="I921" i="16" s="1"/>
  <c r="J921" i="16"/>
  <c r="N498" i="16"/>
  <c r="I498" i="16" s="1"/>
  <c r="J498" i="16"/>
  <c r="N929" i="16"/>
  <c r="I929" i="16" s="1"/>
  <c r="J929" i="16" s="1"/>
  <c r="Q929" i="16"/>
  <c r="Q993" i="16" s="1"/>
  <c r="N713" i="16"/>
  <c r="I713" i="16" s="1"/>
  <c r="J713" i="16" s="1"/>
  <c r="N379" i="16"/>
  <c r="I379" i="16" s="1"/>
  <c r="J379" i="16"/>
  <c r="N399" i="16"/>
  <c r="I399" i="16" s="1"/>
  <c r="J399" i="16" s="1"/>
  <c r="N779" i="16"/>
  <c r="I779" i="16" s="1"/>
  <c r="J779" i="16" s="1"/>
  <c r="N449" i="16"/>
  <c r="I449" i="16" s="1"/>
  <c r="J449" i="16" s="1"/>
  <c r="J615" i="16"/>
  <c r="N615" i="16"/>
  <c r="I615" i="16" s="1"/>
  <c r="N516" i="16"/>
  <c r="I516" i="16" s="1"/>
  <c r="J516" i="16" s="1"/>
  <c r="N174" i="16"/>
  <c r="N492" i="16"/>
  <c r="I492" i="16" s="1"/>
  <c r="J492" i="16" s="1"/>
  <c r="N754" i="16"/>
  <c r="I754" i="16" s="1"/>
  <c r="J754" i="16" s="1"/>
  <c r="N548" i="16"/>
  <c r="J580" i="16"/>
  <c r="N580" i="16"/>
  <c r="I580" i="16" s="1"/>
  <c r="N724" i="16"/>
  <c r="I724" i="16" s="1"/>
  <c r="J724" i="16" s="1"/>
  <c r="N565" i="16"/>
  <c r="N42" i="16"/>
  <c r="N518" i="16"/>
  <c r="N923" i="16"/>
  <c r="I923" i="16" s="1"/>
  <c r="J923" i="16" s="1"/>
  <c r="Q923" i="16"/>
  <c r="Q975" i="16" s="1"/>
  <c r="N299" i="16"/>
  <c r="N183" i="16"/>
  <c r="I183" i="16" s="1"/>
  <c r="J183" i="16" s="1"/>
  <c r="N550" i="16"/>
  <c r="I550" i="16" s="1"/>
  <c r="J550" i="16"/>
  <c r="N568" i="16"/>
  <c r="I568" i="16" s="1"/>
  <c r="J568" i="16" s="1"/>
  <c r="J483" i="16"/>
  <c r="N483" i="16"/>
  <c r="I483" i="16" s="1"/>
  <c r="N627" i="16"/>
  <c r="I627" i="16" s="1"/>
  <c r="J627" i="16" s="1"/>
  <c r="N162" i="16"/>
  <c r="N462" i="16"/>
  <c r="I462" i="16" s="1"/>
  <c r="J462" i="16" s="1"/>
  <c r="N442" i="16"/>
  <c r="I442" i="16" s="1"/>
  <c r="J442" i="16"/>
  <c r="N219" i="16"/>
  <c r="I219" i="16" s="1"/>
  <c r="J219" i="16"/>
  <c r="J201" i="16"/>
  <c r="N201" i="16"/>
  <c r="I201" i="16" s="1"/>
  <c r="N155" i="16"/>
  <c r="N843" i="16"/>
  <c r="N613" i="16"/>
  <c r="N193" i="16"/>
  <c r="I193" i="16" s="1"/>
  <c r="J193" i="16" s="1"/>
  <c r="N482" i="16"/>
  <c r="I482" i="16" s="1"/>
  <c r="J482" i="16" s="1"/>
  <c r="N749" i="16"/>
  <c r="I749" i="16" s="1"/>
  <c r="J749" i="16" s="1"/>
  <c r="N552" i="16"/>
  <c r="I552" i="16" s="1"/>
  <c r="J552" i="16" s="1"/>
  <c r="J844" i="16"/>
  <c r="N844" i="16"/>
  <c r="I844" i="16" s="1"/>
  <c r="I225" i="16"/>
  <c r="J225" i="16" s="1"/>
  <c r="N979" i="16"/>
  <c r="N22" i="16"/>
  <c r="N992" i="16"/>
  <c r="J992" i="16" s="1"/>
  <c r="N686" i="16"/>
  <c r="I686" i="16" s="1"/>
  <c r="J686" i="16"/>
  <c r="N851" i="16"/>
  <c r="I851" i="16" s="1"/>
  <c r="J851" i="16"/>
  <c r="N332" i="16"/>
  <c r="I332" i="16" s="1"/>
  <c r="J332" i="16" s="1"/>
  <c r="Q332" i="16"/>
  <c r="Q1027" i="16" s="1"/>
  <c r="N530" i="16"/>
  <c r="I530" i="16" s="1"/>
  <c r="J530" i="16"/>
  <c r="N368" i="16"/>
  <c r="N175" i="16"/>
  <c r="Q175" i="16"/>
  <c r="Q979" i="16" s="1"/>
  <c r="N34" i="16"/>
  <c r="N341" i="16"/>
  <c r="I341" i="16" s="1"/>
  <c r="J341" i="16"/>
  <c r="N658" i="16"/>
  <c r="I658" i="16" s="1"/>
  <c r="J658" i="16" s="1"/>
  <c r="N987" i="16"/>
  <c r="J987" i="16" s="1"/>
  <c r="I296" i="16"/>
  <c r="J296" i="16" s="1"/>
  <c r="N389" i="16"/>
  <c r="I389" i="16" s="1"/>
  <c r="J389" i="16" s="1"/>
  <c r="N65" i="16"/>
  <c r="N849" i="16"/>
  <c r="I849" i="16" s="1"/>
  <c r="J849" i="16"/>
  <c r="N670" i="16"/>
  <c r="I670" i="16" s="1"/>
  <c r="J670" i="16"/>
  <c r="N139" i="16"/>
  <c r="I139" i="16" s="1"/>
  <c r="J139" i="16"/>
  <c r="N853" i="16"/>
  <c r="I853" i="16" s="1"/>
  <c r="J853" i="16"/>
  <c r="N732" i="16"/>
  <c r="I732" i="16" s="1"/>
  <c r="J732" i="16"/>
  <c r="N47" i="16"/>
  <c r="N860" i="16"/>
  <c r="I860" i="16" s="1"/>
  <c r="J860" i="16"/>
  <c r="N730" i="16"/>
  <c r="I730" i="16" s="1"/>
  <c r="J730" i="16" s="1"/>
  <c r="N871" i="16"/>
  <c r="I871" i="16" s="1"/>
  <c r="J871" i="16"/>
  <c r="N867" i="16"/>
  <c r="I867" i="16" s="1"/>
  <c r="J867" i="16" s="1"/>
  <c r="N194" i="16"/>
  <c r="I194" i="16" s="1"/>
  <c r="J194" i="16" s="1"/>
  <c r="N428" i="16"/>
  <c r="N350" i="16"/>
  <c r="I350" i="16" s="1"/>
  <c r="J350" i="16"/>
  <c r="N764" i="16"/>
  <c r="I764" i="16" s="1"/>
  <c r="J764" i="16"/>
  <c r="N235" i="16"/>
  <c r="I235" i="16" s="1"/>
  <c r="J235" i="16" s="1"/>
  <c r="N447" i="16"/>
  <c r="I447" i="16" s="1"/>
  <c r="J447" i="16" s="1"/>
  <c r="N495" i="16"/>
  <c r="I495" i="16" s="1"/>
  <c r="J495" i="16" s="1"/>
  <c r="N536" i="16"/>
  <c r="I536" i="16" s="1"/>
  <c r="J536" i="16" s="1"/>
  <c r="N875" i="16"/>
  <c r="I875" i="16" s="1"/>
  <c r="J875" i="16" s="1"/>
  <c r="N610" i="16"/>
  <c r="I610" i="16" s="1"/>
  <c r="J610" i="16"/>
  <c r="N891" i="16"/>
  <c r="I891" i="16" s="1"/>
  <c r="J891" i="16" s="1"/>
  <c r="N955" i="16"/>
  <c r="J955" i="16" s="1"/>
  <c r="I156" i="16"/>
  <c r="J156" i="16" s="1"/>
  <c r="I484" i="16"/>
  <c r="J484" i="16" s="1"/>
  <c r="N1002" i="16"/>
  <c r="J1002" i="16" s="1"/>
  <c r="N244" i="16"/>
  <c r="I244" i="16" s="1"/>
  <c r="J244" i="16" s="1"/>
  <c r="N562" i="16"/>
  <c r="Q710" i="16"/>
  <c r="Q988" i="16" s="1"/>
  <c r="N710" i="16"/>
  <c r="I710" i="16" s="1"/>
  <c r="J710" i="16" s="1"/>
  <c r="N1018" i="16"/>
  <c r="J1018" i="16" s="1"/>
  <c r="I93" i="16"/>
  <c r="J93" i="16" s="1"/>
  <c r="N366" i="16"/>
  <c r="N72" i="16"/>
  <c r="I72" i="16" s="1"/>
  <c r="J72" i="16" s="1"/>
  <c r="N876" i="16"/>
  <c r="I876" i="16" s="1"/>
  <c r="J876" i="16" s="1"/>
  <c r="N382" i="16"/>
  <c r="N451" i="16"/>
  <c r="N124" i="16"/>
  <c r="N302" i="16"/>
  <c r="N738" i="16"/>
  <c r="I738" i="16" s="1"/>
  <c r="J738" i="16"/>
  <c r="N489" i="16"/>
  <c r="I489" i="16" s="1"/>
  <c r="J489" i="16" s="1"/>
  <c r="N787" i="16"/>
  <c r="Q787" i="16"/>
  <c r="Q1028" i="16" s="1"/>
  <c r="T787" i="16"/>
  <c r="T1036" i="16" s="1"/>
  <c r="N812" i="16"/>
  <c r="I812" i="16" s="1"/>
  <c r="J812" i="16"/>
  <c r="N803" i="16"/>
  <c r="I803" i="16" s="1"/>
  <c r="J803" i="16"/>
  <c r="D106" i="16"/>
  <c r="J841" i="16"/>
  <c r="N841" i="16"/>
  <c r="I841" i="16" s="1"/>
  <c r="N486" i="16"/>
  <c r="N250" i="16"/>
  <c r="I250" i="16" s="1"/>
  <c r="J250" i="16"/>
  <c r="N300" i="16"/>
  <c r="N88" i="16"/>
  <c r="N107" i="16"/>
  <c r="N197" i="16"/>
  <c r="N101" i="16"/>
  <c r="N699" i="16"/>
  <c r="I699" i="16" s="1"/>
  <c r="J699" i="16" s="1"/>
  <c r="N409" i="16"/>
  <c r="I409" i="16" s="1"/>
  <c r="J409" i="16"/>
  <c r="N687" i="16"/>
  <c r="I687" i="16" s="1"/>
  <c r="J687" i="16"/>
  <c r="N426" i="16"/>
  <c r="I426" i="16" s="1"/>
  <c r="J426" i="16"/>
  <c r="N311" i="16"/>
  <c r="I311" i="16" s="1"/>
  <c r="J311" i="16" s="1"/>
  <c r="J590" i="16"/>
  <c r="N590" i="16"/>
  <c r="I590" i="16" s="1"/>
  <c r="N634" i="16"/>
  <c r="I634" i="16" s="1"/>
  <c r="J634" i="16" s="1"/>
  <c r="N206" i="16"/>
  <c r="N346" i="16"/>
  <c r="I346" i="16" s="1"/>
  <c r="J346" i="16" s="1"/>
  <c r="N653" i="16"/>
  <c r="I653" i="16" s="1"/>
  <c r="J653" i="16"/>
  <c r="H1051" i="16"/>
  <c r="I323" i="16"/>
  <c r="J323" i="16" s="1"/>
  <c r="N957" i="16"/>
  <c r="J957" i="16" s="1"/>
  <c r="I793" i="16"/>
  <c r="J793" i="16" s="1"/>
  <c r="N1003" i="16"/>
  <c r="J1003" i="16" s="1"/>
  <c r="N445" i="17"/>
  <c r="N1017" i="17"/>
  <c r="J1017" i="17" s="1"/>
  <c r="I132" i="17"/>
  <c r="J132" i="17" s="1"/>
  <c r="I355" i="17"/>
  <c r="J355" i="17" s="1"/>
  <c r="N972" i="17"/>
  <c r="J972" i="17" s="1"/>
  <c r="H1051" i="17"/>
  <c r="I635" i="17"/>
  <c r="J635" i="17" s="1"/>
  <c r="N1023" i="17"/>
  <c r="J1023" i="17" s="1"/>
  <c r="N275" i="17"/>
  <c r="I185" i="17"/>
  <c r="J185" i="17" s="1"/>
  <c r="N1038" i="17"/>
  <c r="J1038" i="17" s="1"/>
  <c r="N709" i="17"/>
  <c r="I431" i="17"/>
  <c r="J431" i="17" s="1"/>
  <c r="N1036" i="17"/>
  <c r="J1036" i="17" s="1"/>
  <c r="N997" i="17"/>
  <c r="J997" i="17" s="1"/>
  <c r="I332" i="17"/>
  <c r="J332" i="17" s="1"/>
  <c r="I703" i="17"/>
  <c r="J703" i="17" s="1"/>
  <c r="N1044" i="17"/>
  <c r="J1044" i="17" s="1"/>
  <c r="N962" i="17"/>
  <c r="J962" i="17" s="1"/>
  <c r="I66" i="17"/>
  <c r="J66" i="17" s="1"/>
  <c r="N1013" i="17"/>
  <c r="J1013" i="17" s="1"/>
  <c r="N253" i="17"/>
  <c r="I253" i="17" s="1"/>
  <c r="J253" i="17" s="1"/>
  <c r="I94" i="17"/>
  <c r="J94" i="17" s="1"/>
  <c r="N1031" i="17"/>
  <c r="J1031" i="17" s="1"/>
  <c r="J1030" i="17"/>
  <c r="N976" i="17"/>
  <c r="J976" i="17" s="1"/>
  <c r="I572" i="17"/>
  <c r="J572" i="17" s="1"/>
  <c r="I580" i="17"/>
  <c r="J580" i="17" s="1"/>
  <c r="N1000" i="17"/>
  <c r="J1000" i="17" s="1"/>
  <c r="I104" i="17"/>
  <c r="J104" i="17" s="1"/>
  <c r="N1024" i="17"/>
  <c r="J1024" i="17" s="1"/>
  <c r="N1009" i="17"/>
  <c r="J1009" i="17" s="1"/>
  <c r="I180" i="17"/>
  <c r="J180" i="17" s="1"/>
  <c r="I494" i="17"/>
  <c r="J494" i="17" s="1"/>
  <c r="N994" i="17"/>
  <c r="J994" i="17" s="1"/>
  <c r="N1018" i="17"/>
  <c r="J1018" i="17" s="1"/>
  <c r="N662" i="17"/>
  <c r="I206" i="17"/>
  <c r="J206" i="17" s="1"/>
  <c r="N1048" i="17"/>
  <c r="J1048" i="17" s="1"/>
  <c r="I474" i="17"/>
  <c r="J474" i="17" s="1"/>
  <c r="N1006" i="17"/>
  <c r="J1006" i="17" s="1"/>
  <c r="N1029" i="17"/>
  <c r="J1029" i="17" s="1"/>
  <c r="I368" i="17"/>
  <c r="J368" i="17" s="1"/>
  <c r="N983" i="17"/>
  <c r="J983" i="17" s="1"/>
  <c r="I239" i="17"/>
  <c r="J239" i="17" s="1"/>
  <c r="I204" i="17"/>
  <c r="J204" i="17" s="1"/>
  <c r="N1012" i="17"/>
  <c r="J1012" i="17" s="1"/>
  <c r="I89" i="17"/>
  <c r="J89" i="17" s="1"/>
  <c r="N991" i="17"/>
  <c r="J991" i="17" s="1"/>
  <c r="I72" i="17"/>
  <c r="J72" i="17" s="1"/>
  <c r="N990" i="17"/>
  <c r="J990" i="17" s="1"/>
  <c r="N1005" i="17"/>
  <c r="J1005" i="17" s="1"/>
  <c r="I493" i="17"/>
  <c r="J493" i="17" s="1"/>
  <c r="N1011" i="17"/>
  <c r="J1011" i="17" s="1"/>
  <c r="I138" i="17"/>
  <c r="J138" i="17" s="1"/>
  <c r="N1047" i="17"/>
  <c r="J1047" i="17" s="1"/>
  <c r="I166" i="17"/>
  <c r="J166" i="17" s="1"/>
  <c r="N1015" i="17"/>
  <c r="J1015" i="17" s="1"/>
  <c r="I502" i="17"/>
  <c r="J502" i="17" s="1"/>
  <c r="N1039" i="17"/>
  <c r="J1039" i="17" s="1"/>
  <c r="I630" i="17"/>
  <c r="J630" i="17" s="1"/>
  <c r="N957" i="17"/>
  <c r="J957" i="17" s="1"/>
  <c r="I250" i="17"/>
  <c r="J250" i="17" s="1"/>
  <c r="N979" i="17"/>
  <c r="J979" i="17" s="1"/>
  <c r="I39" i="17"/>
  <c r="J39" i="17" s="1"/>
  <c r="N965" i="17"/>
  <c r="J965" i="17" s="1"/>
  <c r="N98" i="17"/>
  <c r="N848" i="17"/>
  <c r="I310" i="17"/>
  <c r="J310" i="17" s="1"/>
  <c r="N1007" i="17"/>
  <c r="J1007" i="17" s="1"/>
  <c r="N974" i="17"/>
  <c r="J974" i="17" s="1"/>
  <c r="I33" i="17"/>
  <c r="J33" i="17" s="1"/>
  <c r="I65" i="17"/>
  <c r="J65" i="17" s="1"/>
  <c r="N982" i="17"/>
  <c r="J982" i="17" s="1"/>
  <c r="I704" i="17"/>
  <c r="J704" i="17" s="1"/>
  <c r="N151" i="17"/>
  <c r="N1004" i="17"/>
  <c r="J1004" i="17" s="1"/>
  <c r="I137" i="17"/>
  <c r="J137" i="17" s="1"/>
  <c r="N952" i="17"/>
  <c r="J952" i="17" s="1"/>
  <c r="N1034" i="17"/>
  <c r="J1034" i="17" s="1"/>
  <c r="I822" i="18"/>
  <c r="J822" i="18" s="1"/>
  <c r="N1040" i="18"/>
  <c r="J1040" i="18" s="1"/>
  <c r="I663" i="18"/>
  <c r="J663" i="18" s="1"/>
  <c r="N1002" i="18"/>
  <c r="J1002" i="18" s="1"/>
  <c r="I183" i="18"/>
  <c r="J183" i="18" s="1"/>
  <c r="N1021" i="18"/>
  <c r="J1021" i="18" s="1"/>
  <c r="I225" i="18"/>
  <c r="J225" i="18" s="1"/>
  <c r="N979" i="18"/>
  <c r="J979" i="18" s="1"/>
  <c r="N984" i="18"/>
  <c r="J984" i="18" s="1"/>
  <c r="N957" i="18"/>
  <c r="J957" i="18" s="1"/>
  <c r="I418" i="18"/>
  <c r="J418" i="18" s="1"/>
  <c r="N1047" i="18"/>
  <c r="J1047" i="18" s="1"/>
  <c r="I540" i="18"/>
  <c r="J540" i="18" s="1"/>
  <c r="N1005" i="18"/>
  <c r="J1005" i="18" s="1"/>
  <c r="N956" i="18"/>
  <c r="J956" i="18" s="1"/>
  <c r="I431" i="18"/>
  <c r="J431" i="18" s="1"/>
  <c r="N1036" i="18"/>
  <c r="J1036" i="18" s="1"/>
  <c r="I83" i="18"/>
  <c r="J83" i="18" s="1"/>
  <c r="N959" i="18"/>
  <c r="J959" i="18" s="1"/>
  <c r="N953" i="18"/>
  <c r="J953" i="18" s="1"/>
  <c r="I130" i="18"/>
  <c r="J130" i="18" s="1"/>
  <c r="N1023" i="18"/>
  <c r="J1023" i="18" s="1"/>
  <c r="I49" i="18"/>
  <c r="J49" i="18" s="1"/>
  <c r="J1051" i="18" s="1"/>
  <c r="I552" i="18"/>
  <c r="J552" i="18" s="1"/>
  <c r="N1029" i="18"/>
  <c r="J1029" i="18" s="1"/>
  <c r="N1015" i="18"/>
  <c r="J1015" i="18" s="1"/>
  <c r="I299" i="18"/>
  <c r="J299" i="18" s="1"/>
  <c r="N1048" i="18"/>
  <c r="J1048" i="18" s="1"/>
  <c r="I75" i="18"/>
  <c r="J75" i="18" s="1"/>
  <c r="N989" i="18"/>
  <c r="J989" i="18" s="1"/>
  <c r="N1009" i="18"/>
  <c r="J1009" i="18" s="1"/>
  <c r="N1014" i="18"/>
  <c r="J1014" i="18" s="1"/>
  <c r="I914" i="18"/>
  <c r="J914" i="18" s="1"/>
  <c r="N1043" i="18"/>
  <c r="J1043" i="18" s="1"/>
  <c r="N1019" i="18"/>
  <c r="J1019" i="18" s="1"/>
  <c r="I91" i="18"/>
  <c r="J91" i="18" s="1"/>
  <c r="N971" i="18"/>
  <c r="J971" i="18" s="1"/>
  <c r="I906" i="18"/>
  <c r="J906" i="18" s="1"/>
  <c r="I658" i="18"/>
  <c r="J658" i="18" s="1"/>
  <c r="N993" i="18"/>
  <c r="J993" i="18" s="1"/>
  <c r="N1004" i="18"/>
  <c r="J1004" i="18" s="1"/>
  <c r="I590" i="18"/>
  <c r="J590" i="18" s="1"/>
  <c r="N994" i="18"/>
  <c r="J994" i="18" s="1"/>
  <c r="I518" i="18"/>
  <c r="J518" i="18" s="1"/>
  <c r="N1049" i="18"/>
  <c r="J1049" i="18" s="1"/>
  <c r="I342" i="18"/>
  <c r="J342" i="18" s="1"/>
  <c r="I105" i="18"/>
  <c r="J105" i="18" s="1"/>
  <c r="N997" i="18"/>
  <c r="J997" i="18" s="1"/>
  <c r="I235" i="18"/>
  <c r="J235" i="18" s="1"/>
  <c r="N1031" i="18"/>
  <c r="J1031" i="18" s="1"/>
  <c r="N982" i="18"/>
  <c r="J982" i="18" s="1"/>
  <c r="I871" i="18"/>
  <c r="J871" i="18" s="1"/>
  <c r="N975" i="18"/>
  <c r="J975" i="18" s="1"/>
  <c r="I148" i="18"/>
  <c r="J148" i="18" s="1"/>
  <c r="N974" i="18"/>
  <c r="J974" i="18" s="1"/>
  <c r="I298" i="18"/>
  <c r="J298" i="18" s="1"/>
  <c r="N1006" i="18"/>
  <c r="J1006" i="18" s="1"/>
  <c r="N541" i="19"/>
  <c r="I541" i="19" s="1"/>
  <c r="J541" i="19" s="1"/>
  <c r="N516" i="19"/>
  <c r="I516" i="19" s="1"/>
  <c r="J516" i="19"/>
  <c r="N111" i="19"/>
  <c r="I111" i="19" s="1"/>
  <c r="J111" i="19" s="1"/>
  <c r="N728" i="19"/>
  <c r="I728" i="19" s="1"/>
  <c r="J728" i="19" s="1"/>
  <c r="N515" i="19"/>
  <c r="I515" i="19" s="1"/>
  <c r="J515" i="19"/>
  <c r="N324" i="19"/>
  <c r="I324" i="19" s="1"/>
  <c r="J324" i="19" s="1"/>
  <c r="J7" i="19"/>
  <c r="H1051" i="19"/>
  <c r="N520" i="19"/>
  <c r="I520" i="19" s="1"/>
  <c r="J520" i="19" s="1"/>
  <c r="N822" i="19"/>
  <c r="I822" i="19" s="1"/>
  <c r="J822" i="19" s="1"/>
  <c r="N745" i="19"/>
  <c r="I745" i="19" s="1"/>
  <c r="J745" i="19" s="1"/>
  <c r="N895" i="19"/>
  <c r="I895" i="19" s="1"/>
  <c r="J895" i="19" s="1"/>
  <c r="N565" i="19"/>
  <c r="N72" i="19"/>
  <c r="I72" i="19" s="1"/>
  <c r="J72" i="19"/>
  <c r="N243" i="19"/>
  <c r="N145" i="19"/>
  <c r="I145" i="19" s="1"/>
  <c r="J145" i="19" s="1"/>
  <c r="N712" i="19"/>
  <c r="I712" i="19" s="1"/>
  <c r="J712" i="19"/>
  <c r="N23" i="19"/>
  <c r="N538" i="19"/>
  <c r="N370" i="19"/>
  <c r="I370" i="19" s="1"/>
  <c r="J370" i="19"/>
  <c r="N942" i="19"/>
  <c r="I942" i="19" s="1"/>
  <c r="J942" i="19" s="1"/>
  <c r="N719" i="19"/>
  <c r="I719" i="19" s="1"/>
  <c r="J719" i="19"/>
  <c r="N623" i="19"/>
  <c r="I623" i="19" s="1"/>
  <c r="J623" i="19"/>
  <c r="N569" i="19"/>
  <c r="I569" i="19" s="1"/>
  <c r="J569" i="19"/>
  <c r="J807" i="19"/>
  <c r="N807" i="19"/>
  <c r="I807" i="19" s="1"/>
  <c r="N474" i="19"/>
  <c r="I474" i="19" s="1"/>
  <c r="J474" i="19"/>
  <c r="N481" i="19"/>
  <c r="I481" i="19" s="1"/>
  <c r="J481" i="19" s="1"/>
  <c r="N849" i="19"/>
  <c r="I849" i="19" s="1"/>
  <c r="J849" i="19"/>
  <c r="N694" i="19"/>
  <c r="I694" i="19" s="1"/>
  <c r="J694" i="19" s="1"/>
  <c r="N678" i="19"/>
  <c r="I678" i="19" s="1"/>
  <c r="J678" i="19"/>
  <c r="N433" i="19"/>
  <c r="I433" i="19" s="1"/>
  <c r="J433" i="19" s="1"/>
  <c r="N374" i="19"/>
  <c r="I374" i="19" s="1"/>
  <c r="J374" i="19"/>
  <c r="N445" i="19"/>
  <c r="I445" i="19" s="1"/>
  <c r="J445" i="19"/>
  <c r="N383" i="19"/>
  <c r="I383" i="19" s="1"/>
  <c r="J383" i="19" s="1"/>
  <c r="N803" i="19"/>
  <c r="I803" i="19" s="1"/>
  <c r="J803" i="19" s="1"/>
  <c r="N655" i="19"/>
  <c r="I655" i="19" s="1"/>
  <c r="J655" i="19"/>
  <c r="N714" i="19"/>
  <c r="I714" i="19" s="1"/>
  <c r="J714" i="19" s="1"/>
  <c r="N205" i="19"/>
  <c r="I205" i="19" s="1"/>
  <c r="J205" i="19" s="1"/>
  <c r="N302" i="19"/>
  <c r="I302" i="19" s="1"/>
  <c r="J302" i="19" s="1"/>
  <c r="N395" i="19"/>
  <c r="I395" i="19" s="1"/>
  <c r="J395" i="19"/>
  <c r="N860" i="19"/>
  <c r="I860" i="19" s="1"/>
  <c r="J860" i="19" s="1"/>
  <c r="N121" i="19"/>
  <c r="N164" i="19"/>
  <c r="N320" i="19"/>
  <c r="I320" i="19" s="1"/>
  <c r="J320" i="19"/>
  <c r="N214" i="19"/>
  <c r="N826" i="19"/>
  <c r="I826" i="19" s="1"/>
  <c r="J826" i="19"/>
  <c r="N26" i="19"/>
  <c r="N627" i="19"/>
  <c r="I627" i="19" s="1"/>
  <c r="J627" i="19" s="1"/>
  <c r="N430" i="19"/>
  <c r="I430" i="19" s="1"/>
  <c r="J430" i="19"/>
  <c r="N679" i="19"/>
  <c r="I679" i="19" s="1"/>
  <c r="J679" i="19"/>
  <c r="N530" i="19"/>
  <c r="I530" i="19" s="1"/>
  <c r="J530" i="19" s="1"/>
  <c r="N658" i="19"/>
  <c r="I658" i="19" s="1"/>
  <c r="J658" i="19" s="1"/>
  <c r="N385" i="19"/>
  <c r="I385" i="19" s="1"/>
  <c r="J385" i="19" s="1"/>
  <c r="N425" i="19"/>
  <c r="I425" i="19" s="1"/>
  <c r="J425" i="19"/>
  <c r="N153" i="19"/>
  <c r="N323" i="19"/>
  <c r="N634" i="19"/>
  <c r="I634" i="19" s="1"/>
  <c r="J634" i="19" s="1"/>
  <c r="N42" i="19"/>
  <c r="N689" i="19"/>
  <c r="I689" i="19" s="1"/>
  <c r="J689" i="19"/>
  <c r="N813" i="19"/>
  <c r="I813" i="19" s="1"/>
  <c r="J813" i="19" s="1"/>
  <c r="J401" i="19"/>
  <c r="N401" i="19"/>
  <c r="I401" i="19" s="1"/>
  <c r="N903" i="19"/>
  <c r="I903" i="19" s="1"/>
  <c r="J903" i="19"/>
  <c r="N197" i="19"/>
  <c r="N626" i="19"/>
  <c r="I626" i="19" s="1"/>
  <c r="J626" i="19"/>
  <c r="N327" i="19"/>
  <c r="I327" i="19" s="1"/>
  <c r="J327" i="19"/>
  <c r="N265" i="19"/>
  <c r="I265" i="19" s="1"/>
  <c r="J265" i="19"/>
  <c r="J662" i="19"/>
  <c r="N662" i="19"/>
  <c r="I662" i="19" s="1"/>
  <c r="N762" i="19"/>
  <c r="I762" i="19" s="1"/>
  <c r="J762" i="19"/>
  <c r="N406" i="19"/>
  <c r="I406" i="19" s="1"/>
  <c r="J406" i="19" s="1"/>
  <c r="N784" i="19"/>
  <c r="I784" i="19" s="1"/>
  <c r="J784" i="19"/>
  <c r="Q710" i="19"/>
  <c r="Q988" i="19" s="1"/>
  <c r="N710" i="19"/>
  <c r="I710" i="19" s="1"/>
  <c r="J710" i="19" s="1"/>
  <c r="N451" i="19"/>
  <c r="J677" i="19"/>
  <c r="N677" i="19"/>
  <c r="I677" i="19" s="1"/>
  <c r="N494" i="19"/>
  <c r="N191" i="19"/>
  <c r="N196" i="19"/>
  <c r="N126" i="19"/>
  <c r="I126" i="19" s="1"/>
  <c r="J126" i="19"/>
  <c r="Q929" i="19"/>
  <c r="Q993" i="19" s="1"/>
  <c r="N929" i="19"/>
  <c r="N680" i="19"/>
  <c r="I680" i="19" s="1"/>
  <c r="J680" i="19"/>
  <c r="N829" i="19"/>
  <c r="I829" i="19" s="1"/>
  <c r="J829" i="19"/>
  <c r="N162" i="19"/>
  <c r="N41" i="19"/>
  <c r="N443" i="19"/>
  <c r="I443" i="19" s="1"/>
  <c r="J443" i="19"/>
  <c r="N486" i="19"/>
  <c r="I486" i="19" s="1"/>
  <c r="J486" i="19"/>
  <c r="N89" i="19"/>
  <c r="N806" i="19"/>
  <c r="I806" i="19" s="1"/>
  <c r="J806" i="19"/>
  <c r="N342" i="19"/>
  <c r="I342" i="19" s="1"/>
  <c r="J342" i="19" s="1"/>
  <c r="N59" i="19"/>
  <c r="N76" i="19"/>
  <c r="N371" i="19"/>
  <c r="I371" i="19" s="1"/>
  <c r="J371" i="19" s="1"/>
  <c r="N101" i="19"/>
  <c r="N84" i="19"/>
  <c r="I84" i="19" s="1"/>
  <c r="J84" i="19"/>
  <c r="N227" i="19"/>
  <c r="I227" i="19" s="1"/>
  <c r="J227" i="19"/>
  <c r="N139" i="19"/>
  <c r="I139" i="19" s="1"/>
  <c r="J139" i="19"/>
  <c r="N615" i="19"/>
  <c r="I615" i="19" s="1"/>
  <c r="J615" i="19"/>
  <c r="N616" i="19"/>
  <c r="I616" i="19" s="1"/>
  <c r="J616" i="19" s="1"/>
  <c r="N752" i="19"/>
  <c r="I752" i="19" s="1"/>
  <c r="J752" i="19"/>
  <c r="N861" i="19"/>
  <c r="I861" i="19" s="1"/>
  <c r="J861" i="19"/>
  <c r="N891" i="19"/>
  <c r="I891" i="19" s="1"/>
  <c r="J891" i="19" s="1"/>
  <c r="N877" i="19"/>
  <c r="I877" i="19" s="1"/>
  <c r="J877" i="19"/>
  <c r="N458" i="19"/>
  <c r="I458" i="19" s="1"/>
  <c r="J458" i="19"/>
  <c r="N519" i="19"/>
  <c r="I519" i="19" s="1"/>
  <c r="J519" i="19"/>
  <c r="N210" i="19"/>
  <c r="I210" i="19" s="1"/>
  <c r="J210" i="19"/>
  <c r="N215" i="19"/>
  <c r="I215" i="19" s="1"/>
  <c r="J215" i="19"/>
  <c r="N244" i="19"/>
  <c r="I244" i="19" s="1"/>
  <c r="J244" i="19" s="1"/>
  <c r="N513" i="19"/>
  <c r="I513" i="19" s="1"/>
  <c r="J513" i="19"/>
  <c r="N881" i="19"/>
  <c r="I881" i="19" s="1"/>
  <c r="J881" i="19" s="1"/>
  <c r="J751" i="19"/>
  <c r="N751" i="19"/>
  <c r="I751" i="19" s="1"/>
  <c r="N551" i="19"/>
  <c r="I551" i="19" s="1"/>
  <c r="J551" i="19" s="1"/>
  <c r="N842" i="19"/>
  <c r="I842" i="19" s="1"/>
  <c r="J842" i="19" s="1"/>
  <c r="N489" i="19"/>
  <c r="I489" i="19" s="1"/>
  <c r="J489" i="19"/>
  <c r="N440" i="19"/>
  <c r="I440" i="19" s="1"/>
  <c r="J440" i="19" s="1"/>
  <c r="N75" i="19"/>
  <c r="N594" i="19"/>
  <c r="I594" i="19" s="1"/>
  <c r="J594" i="19" s="1"/>
  <c r="N698" i="19"/>
  <c r="N864" i="19"/>
  <c r="I864" i="19" s="1"/>
  <c r="J864" i="19"/>
  <c r="N898" i="19"/>
  <c r="I898" i="19" s="1"/>
  <c r="J898" i="19" s="1"/>
  <c r="N531" i="19"/>
  <c r="I531" i="19" s="1"/>
  <c r="J531" i="19" s="1"/>
  <c r="N578" i="19"/>
  <c r="I578" i="19" s="1"/>
  <c r="J578" i="19"/>
  <c r="N22" i="19"/>
  <c r="N399" i="19"/>
  <c r="I399" i="19" s="1"/>
  <c r="J399" i="19" s="1"/>
  <c r="N736" i="19"/>
  <c r="I736" i="19" s="1"/>
  <c r="J736" i="19"/>
  <c r="N68" i="19"/>
  <c r="I68" i="19" s="1"/>
  <c r="J68" i="19" s="1"/>
  <c r="N548" i="19"/>
  <c r="I548" i="19" s="1"/>
  <c r="J548" i="19"/>
  <c r="N166" i="19"/>
  <c r="N731" i="19"/>
  <c r="I731" i="19" s="1"/>
  <c r="J731" i="19"/>
  <c r="N467" i="19"/>
  <c r="I467" i="19" s="1"/>
  <c r="J467" i="19"/>
  <c r="N300" i="19"/>
  <c r="N461" i="19"/>
  <c r="I461" i="19" s="1"/>
  <c r="J461" i="19"/>
  <c r="N484" i="19"/>
  <c r="I484" i="19" s="1"/>
  <c r="J484" i="19"/>
  <c r="N561" i="19"/>
  <c r="I561" i="19" s="1"/>
  <c r="J561" i="19" s="1"/>
  <c r="N576" i="19"/>
  <c r="I576" i="19" s="1"/>
  <c r="J576" i="19"/>
  <c r="N172" i="19"/>
  <c r="N313" i="19"/>
  <c r="N521" i="19"/>
  <c r="I521" i="19" s="1"/>
  <c r="J521" i="19"/>
  <c r="N250" i="19"/>
  <c r="I250" i="19" s="1"/>
  <c r="J250" i="19" s="1"/>
  <c r="N775" i="19"/>
  <c r="I775" i="19" s="1"/>
  <c r="J775" i="19"/>
  <c r="N393" i="19"/>
  <c r="I393" i="19" s="1"/>
  <c r="J393" i="19"/>
  <c r="N945" i="19"/>
  <c r="I945" i="19" s="1"/>
  <c r="J945" i="19" s="1"/>
  <c r="N867" i="19"/>
  <c r="I867" i="19" s="1"/>
  <c r="J867" i="19" s="1"/>
  <c r="N661" i="19"/>
  <c r="I661" i="19" s="1"/>
  <c r="J661" i="19" s="1"/>
  <c r="N821" i="19"/>
  <c r="I821" i="19" s="1"/>
  <c r="J821" i="19" s="1"/>
  <c r="N499" i="19"/>
  <c r="I499" i="19" s="1"/>
  <c r="J499" i="19"/>
  <c r="N130" i="19"/>
  <c r="N944" i="19"/>
  <c r="I944" i="19" s="1"/>
  <c r="J944" i="19"/>
  <c r="N630" i="19"/>
  <c r="I630" i="19" s="1"/>
  <c r="J630" i="19"/>
  <c r="N882" i="19"/>
  <c r="I882" i="19" s="1"/>
  <c r="J882" i="19"/>
  <c r="N566" i="19"/>
  <c r="I566" i="19" s="1"/>
  <c r="J566" i="19"/>
  <c r="N717" i="19"/>
  <c r="I717" i="19" s="1"/>
  <c r="J717" i="19" s="1"/>
  <c r="N314" i="19"/>
  <c r="I314" i="19" s="1"/>
  <c r="J314" i="19"/>
  <c r="N318" i="19"/>
  <c r="I318" i="19" s="1"/>
  <c r="J318" i="19" s="1"/>
  <c r="N729" i="19"/>
  <c r="I729" i="19" s="1"/>
  <c r="J729" i="19" s="1"/>
  <c r="N98" i="19"/>
  <c r="I98" i="19" s="1"/>
  <c r="J98" i="19" s="1"/>
  <c r="N29" i="19"/>
  <c r="N764" i="19"/>
  <c r="I764" i="19" s="1"/>
  <c r="J764" i="19"/>
  <c r="N853" i="19"/>
  <c r="I853" i="19" s="1"/>
  <c r="J853" i="19" s="1"/>
  <c r="N560" i="19"/>
  <c r="I560" i="19" s="1"/>
  <c r="J560" i="19"/>
  <c r="N909" i="19"/>
  <c r="I909" i="19" s="1"/>
  <c r="J909" i="19" s="1"/>
  <c r="N177" i="19"/>
  <c r="I177" i="19" s="1"/>
  <c r="J177" i="19" s="1"/>
  <c r="N457" i="19"/>
  <c r="N174" i="19"/>
  <c r="I174" i="19" s="1"/>
  <c r="J174" i="19"/>
  <c r="N117" i="19"/>
  <c r="N446" i="19"/>
  <c r="I446" i="19" s="1"/>
  <c r="J446" i="19"/>
  <c r="N325" i="19"/>
  <c r="I325" i="19" s="1"/>
  <c r="J325" i="19" s="1"/>
  <c r="N550" i="19"/>
  <c r="I550" i="19" s="1"/>
  <c r="J550" i="19"/>
  <c r="N157" i="19"/>
  <c r="I157" i="19" s="1"/>
  <c r="J157" i="19" s="1"/>
  <c r="N337" i="19"/>
  <c r="I337" i="19" s="1"/>
  <c r="J337" i="19" s="1"/>
  <c r="N338" i="19"/>
  <c r="I338" i="19" s="1"/>
  <c r="J338" i="19" s="1"/>
  <c r="N366" i="19"/>
  <c r="I366" i="19" s="1"/>
  <c r="J366" i="19" s="1"/>
  <c r="Q923" i="19"/>
  <c r="Q975" i="19" s="1"/>
  <c r="N923" i="19"/>
  <c r="N154" i="19"/>
  <c r="N476" i="19"/>
  <c r="I476" i="19" s="1"/>
  <c r="J476" i="19" s="1"/>
  <c r="N592" i="19"/>
  <c r="I592" i="19" s="1"/>
  <c r="J592" i="19"/>
  <c r="J543" i="19"/>
  <c r="N543" i="19"/>
  <c r="I543" i="19" s="1"/>
  <c r="N564" i="19"/>
  <c r="I564" i="19" s="1"/>
  <c r="J564" i="19"/>
  <c r="J722" i="19"/>
  <c r="N722" i="19"/>
  <c r="I722" i="19" s="1"/>
  <c r="N817" i="19"/>
  <c r="I817" i="19" s="1"/>
  <c r="J817" i="19" s="1"/>
  <c r="Q817" i="19"/>
  <c r="Q984" i="19" s="1"/>
  <c r="N749" i="19"/>
  <c r="I749" i="19" s="1"/>
  <c r="J749" i="19"/>
  <c r="N379" i="19"/>
  <c r="I379" i="19" s="1"/>
  <c r="J379" i="19"/>
  <c r="N61" i="19"/>
  <c r="N730" i="19"/>
  <c r="I730" i="19" s="1"/>
  <c r="J730" i="19"/>
  <c r="N503" i="19"/>
  <c r="I503" i="19" s="1"/>
  <c r="J503" i="19"/>
  <c r="N275" i="19"/>
  <c r="I275" i="19" s="1"/>
  <c r="J275" i="19"/>
  <c r="N930" i="19"/>
  <c r="I930" i="19" s="1"/>
  <c r="J930" i="19"/>
  <c r="N288" i="19"/>
  <c r="I288" i="19" s="1"/>
  <c r="J288" i="19" s="1"/>
  <c r="N602" i="19"/>
  <c r="I602" i="19" s="1"/>
  <c r="J602" i="19" s="1"/>
  <c r="N259" i="19"/>
  <c r="I259" i="19" s="1"/>
  <c r="J259" i="19"/>
  <c r="N346" i="19"/>
  <c r="I346" i="19" s="1"/>
  <c r="J346" i="19" s="1"/>
  <c r="N442" i="19"/>
  <c r="I442" i="19" s="1"/>
  <c r="J442" i="19"/>
  <c r="N487" i="19"/>
  <c r="I487" i="19" s="1"/>
  <c r="J487" i="19"/>
  <c r="N495" i="19"/>
  <c r="I495" i="19" s="1"/>
  <c r="J495" i="19" s="1"/>
  <c r="N862" i="19"/>
  <c r="I862" i="19" s="1"/>
  <c r="J862" i="19" s="1"/>
  <c r="N769" i="19"/>
  <c r="I769" i="19" s="1"/>
  <c r="J769" i="19"/>
  <c r="N299" i="19"/>
  <c r="I299" i="19" s="1"/>
  <c r="J299" i="19"/>
  <c r="Q787" i="19"/>
  <c r="Q1028" i="19" s="1"/>
  <c r="T787" i="19"/>
  <c r="T1036" i="19" s="1"/>
  <c r="N787" i="19"/>
  <c r="I787" i="19" s="1"/>
  <c r="J787" i="19" s="1"/>
  <c r="N508" i="19"/>
  <c r="N695" i="19"/>
  <c r="I695" i="19" s="1"/>
  <c r="J695" i="19" s="1"/>
  <c r="N610" i="19"/>
  <c r="I610" i="19" s="1"/>
  <c r="J610" i="19" s="1"/>
  <c r="N193" i="19"/>
  <c r="I193" i="19" s="1"/>
  <c r="J193" i="19" s="1"/>
  <c r="N653" i="19"/>
  <c r="I653" i="19" s="1"/>
  <c r="J653" i="19"/>
  <c r="N724" i="19"/>
  <c r="I724" i="19" s="1"/>
  <c r="J724" i="19"/>
  <c r="N50" i="19"/>
  <c r="I50" i="19" s="1"/>
  <c r="J50" i="19" s="1"/>
  <c r="N477" i="19"/>
  <c r="N206" i="19"/>
  <c r="I206" i="19" s="1"/>
  <c r="J206" i="19"/>
  <c r="N69" i="19"/>
  <c r="N660" i="19"/>
  <c r="I660" i="19" s="1"/>
  <c r="J660" i="19"/>
  <c r="Q132" i="19"/>
  <c r="Q1049" i="19" s="1"/>
  <c r="N132" i="19"/>
  <c r="J345" i="19"/>
  <c r="N345" i="19"/>
  <c r="I345" i="19" s="1"/>
  <c r="N51" i="19"/>
  <c r="J253" i="19"/>
  <c r="N253" i="19"/>
  <c r="I253" i="19" s="1"/>
  <c r="N203" i="19"/>
  <c r="N375" i="19"/>
  <c r="N63" i="19"/>
  <c r="N262" i="19"/>
  <c r="I262" i="19" s="1"/>
  <c r="J262" i="19" s="1"/>
  <c r="N57" i="19"/>
  <c r="J809" i="19"/>
  <c r="N809" i="19"/>
  <c r="I809" i="19" s="1"/>
  <c r="J897" i="19"/>
  <c r="N897" i="19"/>
  <c r="I897" i="19" s="1"/>
  <c r="N504" i="19"/>
  <c r="I504" i="19" s="1"/>
  <c r="J504" i="19" s="1"/>
  <c r="N483" i="19"/>
  <c r="I483" i="19" s="1"/>
  <c r="J483" i="19"/>
  <c r="N663" i="19"/>
  <c r="I663" i="19" s="1"/>
  <c r="J663" i="19" s="1"/>
  <c r="N211" i="19"/>
  <c r="I211" i="19" s="1"/>
  <c r="J211" i="19" s="1"/>
  <c r="N753" i="19"/>
  <c r="I753" i="19" s="1"/>
  <c r="J753" i="19" s="1"/>
  <c r="J843" i="19"/>
  <c r="N843" i="19"/>
  <c r="I843" i="19" s="1"/>
  <c r="N815" i="19"/>
  <c r="I815" i="19" s="1"/>
  <c r="J815" i="19"/>
  <c r="N848" i="19"/>
  <c r="I848" i="19" s="1"/>
  <c r="J848" i="19"/>
  <c r="N656" i="19"/>
  <c r="I656" i="19" s="1"/>
  <c r="J656" i="19" s="1"/>
  <c r="N612" i="19"/>
  <c r="I612" i="19" s="1"/>
  <c r="J612" i="19"/>
  <c r="J62" i="19"/>
  <c r="N62" i="19"/>
  <c r="I62" i="19" s="1"/>
  <c r="N707" i="19"/>
  <c r="I707" i="19" s="1"/>
  <c r="J707" i="19" s="1"/>
  <c r="N496" i="19"/>
  <c r="I496" i="19" s="1"/>
  <c r="J496" i="19"/>
  <c r="N351" i="19"/>
  <c r="I351" i="19" s="1"/>
  <c r="J351" i="19" s="1"/>
  <c r="N187" i="19"/>
  <c r="Q187" i="19"/>
  <c r="Q1043" i="19" s="1"/>
  <c r="N151" i="19"/>
  <c r="N654" i="19"/>
  <c r="I654" i="19" s="1"/>
  <c r="J654" i="19" s="1"/>
  <c r="N507" i="19"/>
  <c r="I507" i="19" s="1"/>
  <c r="J507" i="19"/>
  <c r="N512" i="19"/>
  <c r="I512" i="19" s="1"/>
  <c r="J512" i="19"/>
  <c r="N690" i="19"/>
  <c r="I690" i="19" s="1"/>
  <c r="J690" i="19"/>
  <c r="N687" i="19"/>
  <c r="I687" i="19" s="1"/>
  <c r="J687" i="19"/>
  <c r="N129" i="19"/>
  <c r="I129" i="19" s="1"/>
  <c r="J129" i="19" s="1"/>
  <c r="N949" i="19"/>
  <c r="I949" i="19" s="1"/>
  <c r="J949" i="19"/>
  <c r="N644" i="19"/>
  <c r="I644" i="19" s="1"/>
  <c r="J644" i="19" s="1"/>
  <c r="N447" i="19"/>
  <c r="I447" i="19" s="1"/>
  <c r="J447" i="19"/>
  <c r="N348" i="19"/>
  <c r="I348" i="19" s="1"/>
  <c r="J348" i="19"/>
  <c r="N851" i="19"/>
  <c r="I851" i="19" s="1"/>
  <c r="J851" i="19"/>
  <c r="N350" i="19"/>
  <c r="I350" i="19" s="1"/>
  <c r="J350" i="19"/>
  <c r="N452" i="19"/>
  <c r="N165" i="19"/>
  <c r="N646" i="19"/>
  <c r="I646" i="19" s="1"/>
  <c r="J646" i="19"/>
  <c r="N428" i="19"/>
  <c r="I428" i="19" s="1"/>
  <c r="J428" i="19" s="1"/>
  <c r="N104" i="19"/>
  <c r="I104" i="19" s="1"/>
  <c r="J104" i="19" s="1"/>
  <c r="N767" i="19"/>
  <c r="I767" i="19" s="1"/>
  <c r="J767" i="19"/>
  <c r="Q510" i="19"/>
  <c r="Q1006" i="19" s="1"/>
  <c r="N510" i="19"/>
  <c r="I510" i="19" s="1"/>
  <c r="J510" i="19" s="1"/>
  <c r="N514" i="19"/>
  <c r="Q514" i="19"/>
  <c r="Q1032" i="19" s="1"/>
  <c r="N871" i="19"/>
  <c r="I871" i="19" s="1"/>
  <c r="J871" i="19" s="1"/>
  <c r="N933" i="19"/>
  <c r="I933" i="19" s="1"/>
  <c r="J933" i="19"/>
  <c r="N613" i="19"/>
  <c r="I613" i="19" s="1"/>
  <c r="J613" i="19"/>
  <c r="J574" i="19"/>
  <c r="N574" i="19"/>
  <c r="I574" i="19" s="1"/>
  <c r="N361" i="19"/>
  <c r="I361" i="19" s="1"/>
  <c r="J361" i="19"/>
  <c r="N672" i="19"/>
  <c r="I672" i="19" s="1"/>
  <c r="J672" i="19" s="1"/>
  <c r="Q87" i="19"/>
  <c r="Q1042" i="19" s="1"/>
  <c r="N87" i="19"/>
  <c r="N459" i="19"/>
  <c r="N580" i="19"/>
  <c r="I580" i="19" s="1"/>
  <c r="J580" i="19" s="1"/>
  <c r="N123" i="19"/>
  <c r="I123" i="19" s="1"/>
  <c r="J123" i="19" s="1"/>
  <c r="N562" i="19"/>
  <c r="I562" i="19" s="1"/>
  <c r="J562" i="19"/>
  <c r="N835" i="19"/>
  <c r="I835" i="19" s="1"/>
  <c r="J835" i="19"/>
  <c r="N540" i="19"/>
  <c r="I540" i="19" s="1"/>
  <c r="J540" i="19" s="1"/>
  <c r="N875" i="19"/>
  <c r="I875" i="19" s="1"/>
  <c r="J875" i="19"/>
  <c r="J330" i="19"/>
  <c r="N330" i="19"/>
  <c r="I330" i="19" s="1"/>
  <c r="N88" i="19"/>
  <c r="N202" i="19"/>
  <c r="I202" i="19" s="1"/>
  <c r="J202" i="19" s="1"/>
  <c r="N744" i="19"/>
  <c r="I744" i="19" s="1"/>
  <c r="J744" i="19"/>
  <c r="N319" i="19"/>
  <c r="I319" i="19" s="1"/>
  <c r="J319" i="19" s="1"/>
  <c r="N298" i="19"/>
  <c r="I298" i="19" s="1"/>
  <c r="J298" i="19" s="1"/>
  <c r="J572" i="19"/>
  <c r="N572" i="19"/>
  <c r="I572" i="19" s="1"/>
  <c r="N182" i="19"/>
  <c r="N418" i="19"/>
  <c r="I418" i="19" s="1"/>
  <c r="J418" i="19" s="1"/>
  <c r="N93" i="19"/>
  <c r="N225" i="19"/>
  <c r="N368" i="19"/>
  <c r="N774" i="19"/>
  <c r="I774" i="19" s="1"/>
  <c r="J774" i="19" s="1"/>
  <c r="N779" i="19"/>
  <c r="I779" i="19" s="1"/>
  <c r="J779" i="19" s="1"/>
  <c r="N588" i="19"/>
  <c r="I588" i="19" s="1"/>
  <c r="J588" i="19"/>
  <c r="N465" i="19"/>
  <c r="I465" i="19" s="1"/>
  <c r="J465" i="19" s="1"/>
  <c r="N793" i="19"/>
  <c r="Q175" i="19"/>
  <c r="Q979" i="19" s="1"/>
  <c r="N175" i="19"/>
  <c r="I175" i="19" s="1"/>
  <c r="J175" i="19"/>
  <c r="N178" i="19"/>
  <c r="N310" i="19"/>
  <c r="N73" i="19"/>
  <c r="I73" i="19" s="1"/>
  <c r="J73" i="19"/>
  <c r="N43" i="19"/>
  <c r="N732" i="19"/>
  <c r="I732" i="19" s="1"/>
  <c r="J732" i="19"/>
  <c r="N475" i="19"/>
  <c r="I475" i="19" s="1"/>
  <c r="J475" i="19"/>
  <c r="N552" i="19"/>
  <c r="I552" i="19" s="1"/>
  <c r="J552" i="19" s="1"/>
  <c r="N872" i="19"/>
  <c r="I872" i="19" s="1"/>
  <c r="J872" i="19" s="1"/>
  <c r="N682" i="19"/>
  <c r="I682" i="19" s="1"/>
  <c r="J682" i="19" s="1"/>
  <c r="N703" i="19"/>
  <c r="I703" i="19" s="1"/>
  <c r="J703" i="19" s="1"/>
  <c r="N409" i="19"/>
  <c r="I409" i="19" s="1"/>
  <c r="J409" i="19"/>
  <c r="N686" i="19"/>
  <c r="I686" i="19" s="1"/>
  <c r="J686" i="19"/>
  <c r="N859" i="19"/>
  <c r="I859" i="19" s="1"/>
  <c r="J859" i="19" s="1"/>
  <c r="N413" i="19"/>
  <c r="I413" i="19" s="1"/>
  <c r="J413" i="19" s="1"/>
  <c r="N183" i="19"/>
  <c r="I183" i="19" s="1"/>
  <c r="J183" i="19" s="1"/>
  <c r="N699" i="19"/>
  <c r="I699" i="19" s="1"/>
  <c r="J699" i="19"/>
  <c r="N301" i="19"/>
  <c r="I301" i="19" s="1"/>
  <c r="J301" i="19"/>
  <c r="N381" i="19"/>
  <c r="I381" i="19" s="1"/>
  <c r="J381" i="19"/>
  <c r="J587" i="19"/>
  <c r="N587" i="19"/>
  <c r="I587" i="19" s="1"/>
  <c r="Q94" i="19"/>
  <c r="Q1038" i="19" s="1"/>
  <c r="N94" i="19"/>
  <c r="N914" i="19"/>
  <c r="I914" i="19" s="1"/>
  <c r="J914" i="19" s="1"/>
  <c r="N33" i="19"/>
  <c r="N341" i="19"/>
  <c r="I341" i="19" s="1"/>
  <c r="J341" i="19" s="1"/>
  <c r="I232" i="19"/>
  <c r="J232" i="19" s="1"/>
  <c r="N204" i="19"/>
  <c r="I204" i="19" s="1"/>
  <c r="J204" i="19" s="1"/>
  <c r="Q204" i="19"/>
  <c r="N855" i="19"/>
  <c r="I855" i="19" s="1"/>
  <c r="J855" i="19" s="1"/>
  <c r="N382" i="19"/>
  <c r="N83" i="19"/>
  <c r="I83" i="19" s="1"/>
  <c r="J83" i="19"/>
  <c r="J148" i="19"/>
  <c r="N148" i="19"/>
  <c r="I148" i="19" s="1"/>
  <c r="N47" i="19"/>
  <c r="Q906" i="19"/>
  <c r="Q978" i="19" s="1"/>
  <c r="N906" i="19"/>
  <c r="N738" i="19"/>
  <c r="I738" i="19" s="1"/>
  <c r="J738" i="19"/>
  <c r="N502" i="19"/>
  <c r="I502" i="19" s="1"/>
  <c r="J502" i="19" s="1"/>
  <c r="N92" i="19"/>
  <c r="N240" i="19"/>
  <c r="I240" i="19" s="1"/>
  <c r="J240" i="19"/>
  <c r="J733" i="19"/>
  <c r="N733" i="19"/>
  <c r="I733" i="19" s="1"/>
  <c r="N759" i="19"/>
  <c r="I759" i="19" s="1"/>
  <c r="J759" i="19"/>
  <c r="N554" i="19"/>
  <c r="I554" i="19" s="1"/>
  <c r="J554" i="19"/>
  <c r="N709" i="19"/>
  <c r="I709" i="19" s="1"/>
  <c r="J709" i="19" s="1"/>
  <c r="N493" i="19"/>
  <c r="I493" i="19" s="1"/>
  <c r="J493" i="19" s="1"/>
  <c r="N306" i="19"/>
  <c r="I306" i="19" s="1"/>
  <c r="J306" i="19"/>
  <c r="N150" i="19"/>
  <c r="N372" i="19"/>
  <c r="I372" i="19" s="1"/>
  <c r="J372" i="19"/>
  <c r="N485" i="19"/>
  <c r="I485" i="19" s="1"/>
  <c r="J485" i="19"/>
  <c r="N309" i="19"/>
  <c r="I309" i="19" s="1"/>
  <c r="J309" i="19" s="1"/>
  <c r="N113" i="19"/>
  <c r="N274" i="19"/>
  <c r="I274" i="19" s="1"/>
  <c r="J274" i="19"/>
  <c r="N280" i="19"/>
  <c r="N39" i="19"/>
  <c r="N156" i="19"/>
  <c r="J185" i="19"/>
  <c r="N185" i="19"/>
  <c r="I185" i="19" s="1"/>
  <c r="N223" i="19"/>
  <c r="N44" i="19"/>
  <c r="N107" i="19"/>
  <c r="N469" i="19"/>
  <c r="I469" i="19" s="1"/>
  <c r="J469" i="19" s="1"/>
  <c r="N876" i="19"/>
  <c r="I876" i="19" s="1"/>
  <c r="J876" i="19" s="1"/>
  <c r="N239" i="19"/>
  <c r="N884" i="19"/>
  <c r="I884" i="19" s="1"/>
  <c r="J884" i="19"/>
  <c r="N438" i="19"/>
  <c r="I438" i="19" s="1"/>
  <c r="J438" i="19" s="1"/>
  <c r="J771" i="19"/>
  <c r="N771" i="19"/>
  <c r="I771" i="19" s="1"/>
  <c r="N535" i="19"/>
  <c r="I535" i="19" s="1"/>
  <c r="J535" i="19"/>
  <c r="N194" i="19"/>
  <c r="I194" i="19" s="1"/>
  <c r="J194" i="19"/>
  <c r="N332" i="19"/>
  <c r="I332" i="19" s="1"/>
  <c r="J332" i="19" s="1"/>
  <c r="Q332" i="19"/>
  <c r="Q1027" i="19" s="1"/>
  <c r="N671" i="19"/>
  <c r="I671" i="19" s="1"/>
  <c r="J671" i="19" s="1"/>
  <c r="J545" i="19"/>
  <c r="N545" i="19"/>
  <c r="I545" i="19" s="1"/>
  <c r="N238" i="19"/>
  <c r="N704" i="19"/>
  <c r="Q704" i="19"/>
  <c r="Q996" i="19" s="1"/>
  <c r="J621" i="19"/>
  <c r="N621" i="19"/>
  <c r="I621" i="19" s="1"/>
  <c r="N488" i="19"/>
  <c r="I488" i="19" s="1"/>
  <c r="J488" i="19" s="1"/>
  <c r="N756" i="19"/>
  <c r="I756" i="19" s="1"/>
  <c r="J756" i="19" s="1"/>
  <c r="J865" i="19"/>
  <c r="N865" i="19"/>
  <c r="I865" i="19" s="1"/>
  <c r="N397" i="19"/>
  <c r="I397" i="19" s="1"/>
  <c r="J397" i="19"/>
  <c r="N296" i="19"/>
  <c r="J219" i="19"/>
  <c r="N219" i="19"/>
  <c r="I219" i="19" s="1"/>
  <c r="N137" i="19"/>
  <c r="Q137" i="19"/>
  <c r="Q990" i="19" s="1"/>
  <c r="N549" i="19"/>
  <c r="I549" i="19" s="1"/>
  <c r="J549" i="19" s="1"/>
  <c r="N509" i="19"/>
  <c r="I509" i="19" s="1"/>
  <c r="J509" i="19"/>
  <c r="N417" i="19"/>
  <c r="I417" i="19" s="1"/>
  <c r="J417" i="19" s="1"/>
  <c r="Q66" i="19"/>
  <c r="Q1030" i="19" s="1"/>
  <c r="N66" i="19"/>
  <c r="N571" i="19"/>
  <c r="I571" i="19" s="1"/>
  <c r="J571" i="19"/>
  <c r="N349" i="19"/>
  <c r="I349" i="19" s="1"/>
  <c r="J349" i="19" s="1"/>
  <c r="J635" i="19"/>
  <c r="N635" i="19"/>
  <c r="I635" i="19" s="1"/>
  <c r="N97" i="19"/>
  <c r="N766" i="19"/>
  <c r="I766" i="19" s="1"/>
  <c r="J766" i="19"/>
  <c r="N492" i="19"/>
  <c r="I492" i="19" s="1"/>
  <c r="J492" i="19" s="1"/>
  <c r="N490" i="19"/>
  <c r="I490" i="19" s="1"/>
  <c r="J490" i="19"/>
  <c r="N544" i="19"/>
  <c r="I544" i="19" s="1"/>
  <c r="J544" i="19" s="1"/>
  <c r="N20" i="19"/>
  <c r="N222" i="19"/>
  <c r="N444" i="19"/>
  <c r="I444" i="19" s="1"/>
  <c r="J444" i="19" s="1"/>
  <c r="J482" i="19"/>
  <c r="N482" i="19"/>
  <c r="I482" i="19" s="1"/>
  <c r="N590" i="19"/>
  <c r="I590" i="19" s="1"/>
  <c r="J590" i="19"/>
  <c r="N947" i="19"/>
  <c r="I947" i="19" s="1"/>
  <c r="J947" i="19" s="1"/>
  <c r="N585" i="19"/>
  <c r="I585" i="19" s="1"/>
  <c r="J585" i="19" s="1"/>
  <c r="N246" i="19"/>
  <c r="N948" i="19"/>
  <c r="I948" i="19" s="1"/>
  <c r="J948" i="19"/>
  <c r="N81" i="19"/>
  <c r="N846" i="19"/>
  <c r="I846" i="19" s="1"/>
  <c r="J846" i="19"/>
  <c r="N518" i="19"/>
  <c r="I518" i="19" s="1"/>
  <c r="J518" i="19"/>
  <c r="N116" i="19"/>
  <c r="I116" i="19" s="1"/>
  <c r="J116" i="19" s="1"/>
  <c r="N910" i="19"/>
  <c r="I910" i="19" s="1"/>
  <c r="J910" i="19"/>
  <c r="N102" i="19"/>
  <c r="I102" i="19" s="1"/>
  <c r="J102" i="19" s="1"/>
  <c r="N229" i="19"/>
  <c r="N355" i="19"/>
  <c r="I355" i="19" s="1"/>
  <c r="J355" i="19"/>
  <c r="N419" i="19"/>
  <c r="I419" i="19" s="1"/>
  <c r="J419" i="19"/>
  <c r="J750" i="19"/>
  <c r="N750" i="19"/>
  <c r="I750" i="19" s="1"/>
  <c r="N498" i="19"/>
  <c r="I498" i="19" s="1"/>
  <c r="J498" i="19" s="1"/>
  <c r="N380" i="19"/>
  <c r="I380" i="19" s="1"/>
  <c r="J380" i="19"/>
  <c r="N65" i="19"/>
  <c r="I65" i="19" s="1"/>
  <c r="J65" i="19" s="1"/>
  <c r="N466" i="19"/>
  <c r="I466" i="19" s="1"/>
  <c r="J466" i="19"/>
  <c r="N642" i="19"/>
  <c r="I642" i="19" s="1"/>
  <c r="J642" i="19" s="1"/>
  <c r="Q783" i="19"/>
  <c r="Q1039" i="19" s="1"/>
  <c r="N783" i="19"/>
  <c r="N49" i="19"/>
  <c r="N797" i="19"/>
  <c r="I797" i="19" s="1"/>
  <c r="J797" i="19" s="1"/>
  <c r="N772" i="19"/>
  <c r="I772" i="19" s="1"/>
  <c r="J772" i="19" s="1"/>
  <c r="N841" i="19"/>
  <c r="I841" i="19" s="1"/>
  <c r="J841" i="19"/>
  <c r="N449" i="19"/>
  <c r="I449" i="19" s="1"/>
  <c r="J449" i="19" s="1"/>
  <c r="N505" i="19"/>
  <c r="I505" i="19" s="1"/>
  <c r="J505" i="19"/>
  <c r="N462" i="19"/>
  <c r="I462" i="19" s="1"/>
  <c r="J462" i="19" s="1"/>
  <c r="N236" i="19"/>
  <c r="N431" i="19"/>
  <c r="I431" i="19" s="1"/>
  <c r="J431" i="19"/>
  <c r="N713" i="19"/>
  <c r="I713" i="19" s="1"/>
  <c r="J713" i="19" s="1"/>
  <c r="N34" i="19"/>
  <c r="N768" i="19"/>
  <c r="I768" i="19" s="1"/>
  <c r="J768" i="19" s="1"/>
  <c r="N124" i="19"/>
  <c r="N317" i="19"/>
  <c r="N105" i="19"/>
  <c r="I105" i="19" s="1"/>
  <c r="J105" i="19"/>
  <c r="N155" i="19"/>
  <c r="N631" i="19"/>
  <c r="I631" i="19" s="1"/>
  <c r="J631" i="19" s="1"/>
  <c r="N276" i="19"/>
  <c r="I276" i="19" s="1"/>
  <c r="J276" i="19" s="1"/>
  <c r="N922" i="19"/>
  <c r="I922" i="19" s="1"/>
  <c r="J922" i="19" s="1"/>
  <c r="N559" i="19"/>
  <c r="I559" i="19" s="1"/>
  <c r="J559" i="19" s="1"/>
  <c r="N108" i="19"/>
  <c r="I108" i="19" s="1"/>
  <c r="J108" i="19"/>
  <c r="N180" i="19"/>
  <c r="N748" i="19"/>
  <c r="I748" i="19" s="1"/>
  <c r="J748" i="19"/>
  <c r="N249" i="19"/>
  <c r="I249" i="19" s="1"/>
  <c r="J249" i="19"/>
  <c r="N725" i="19"/>
  <c r="I725" i="19" s="1"/>
  <c r="J725" i="19" s="1"/>
  <c r="N536" i="19"/>
  <c r="I536" i="19" s="1"/>
  <c r="J536" i="19"/>
  <c r="N171" i="19"/>
  <c r="I171" i="19" s="1"/>
  <c r="J171" i="19" s="1"/>
  <c r="Q951" i="19"/>
  <c r="Q1000" i="19" s="1"/>
  <c r="N951" i="19"/>
  <c r="I951" i="19" s="1"/>
  <c r="J951" i="19" s="1"/>
  <c r="N389" i="19"/>
  <c r="I389" i="19" s="1"/>
  <c r="J389" i="19" s="1"/>
  <c r="N480" i="19"/>
  <c r="I480" i="19" s="1"/>
  <c r="J480" i="19"/>
  <c r="N684" i="19"/>
  <c r="I684" i="19" s="1"/>
  <c r="J684" i="19"/>
  <c r="N823" i="19"/>
  <c r="I823" i="19" s="1"/>
  <c r="J823" i="19" s="1"/>
  <c r="N364" i="19"/>
  <c r="I364" i="19" s="1"/>
  <c r="J364" i="19" s="1"/>
  <c r="N295" i="19"/>
  <c r="Q295" i="19"/>
  <c r="Q1045" i="19" s="1"/>
  <c r="N647" i="19"/>
  <c r="I647" i="19" s="1"/>
  <c r="J647" i="19"/>
  <c r="N833" i="19"/>
  <c r="N754" i="19"/>
  <c r="I754" i="19" s="1"/>
  <c r="J754" i="19"/>
  <c r="N836" i="19"/>
  <c r="I836" i="19" s="1"/>
  <c r="J836" i="19"/>
  <c r="N604" i="19"/>
  <c r="N546" i="19"/>
  <c r="I546" i="19" s="1"/>
  <c r="J546" i="19" s="1"/>
  <c r="N782" i="19"/>
  <c r="I782" i="19" s="1"/>
  <c r="J782" i="19"/>
  <c r="N360" i="19"/>
  <c r="I360" i="19" s="1"/>
  <c r="J360" i="19" s="1"/>
  <c r="N106" i="19"/>
  <c r="I106" i="19" s="1"/>
  <c r="J106" i="19"/>
  <c r="N705" i="19"/>
  <c r="I705" i="19" s="1"/>
  <c r="J705" i="19"/>
  <c r="N376" i="19"/>
  <c r="I376" i="19" s="1"/>
  <c r="J376" i="19"/>
  <c r="N904" i="19"/>
  <c r="I904" i="19" s="1"/>
  <c r="J904" i="19"/>
  <c r="N201" i="19"/>
  <c r="I201" i="19" s="1"/>
  <c r="J201" i="19" s="1"/>
  <c r="N670" i="19"/>
  <c r="I670" i="19" s="1"/>
  <c r="J670" i="19" s="1"/>
  <c r="N40" i="19"/>
  <c r="N921" i="19"/>
  <c r="I921" i="19" s="1"/>
  <c r="J921" i="19"/>
  <c r="N931" i="19"/>
  <c r="I931" i="19" s="1"/>
  <c r="J931" i="19"/>
  <c r="N885" i="19"/>
  <c r="I885" i="19" s="1"/>
  <c r="J885" i="19" s="1"/>
  <c r="N221" i="19"/>
  <c r="I221" i="19" s="1"/>
  <c r="J221" i="19" s="1"/>
  <c r="N664" i="19"/>
  <c r="I664" i="19" s="1"/>
  <c r="J664" i="19" s="1"/>
  <c r="N844" i="19"/>
  <c r="I844" i="19" s="1"/>
  <c r="J844" i="19" s="1"/>
  <c r="N886" i="19"/>
  <c r="I886" i="19" s="1"/>
  <c r="J886" i="19"/>
  <c r="N369" i="19"/>
  <c r="I369" i="19" s="1"/>
  <c r="J369" i="19"/>
  <c r="N812" i="19"/>
  <c r="I812" i="19" s="1"/>
  <c r="J812" i="19"/>
  <c r="N568" i="19"/>
  <c r="I568" i="19" s="1"/>
  <c r="J568" i="19"/>
  <c r="N138" i="19"/>
  <c r="N109" i="19"/>
  <c r="N426" i="19"/>
  <c r="I426" i="19" s="1"/>
  <c r="J426" i="19"/>
  <c r="N293" i="19"/>
  <c r="I293" i="19" s="1"/>
  <c r="J293" i="19"/>
  <c r="N122" i="19"/>
  <c r="N758" i="19"/>
  <c r="I758" i="19" s="1"/>
  <c r="J758" i="19" s="1"/>
  <c r="N940" i="19"/>
  <c r="I940" i="19" s="1"/>
  <c r="J940" i="19" s="1"/>
  <c r="N311" i="19"/>
  <c r="I311" i="19" s="1"/>
  <c r="J311" i="19" s="1"/>
  <c r="I91" i="19"/>
  <c r="J91" i="19" s="1"/>
  <c r="N235" i="19"/>
  <c r="I235" i="19" s="1"/>
  <c r="J235" i="19"/>
  <c r="J23" i="12" l="1"/>
  <c r="J1051" i="12" s="1"/>
  <c r="I1051" i="12"/>
  <c r="I1051" i="13"/>
  <c r="I518" i="14"/>
  <c r="J518" i="14" s="1"/>
  <c r="N994" i="14"/>
  <c r="J994" i="14" s="1"/>
  <c r="N971" i="14"/>
  <c r="J971" i="14" s="1"/>
  <c r="I906" i="14"/>
  <c r="J906" i="14" s="1"/>
  <c r="I33" i="14"/>
  <c r="J33" i="14" s="1"/>
  <c r="N974" i="14"/>
  <c r="J974" i="14" s="1"/>
  <c r="I536" i="14"/>
  <c r="J536" i="14" s="1"/>
  <c r="N973" i="14"/>
  <c r="J973" i="14" s="1"/>
  <c r="I592" i="14"/>
  <c r="J592" i="14" s="1"/>
  <c r="N989" i="14"/>
  <c r="J989" i="14" s="1"/>
  <c r="I552" i="14"/>
  <c r="J552" i="14" s="1"/>
  <c r="N1029" i="14"/>
  <c r="J1029" i="14" s="1"/>
  <c r="I612" i="14"/>
  <c r="J612" i="14" s="1"/>
  <c r="N1038" i="14"/>
  <c r="J1038" i="14" s="1"/>
  <c r="I165" i="14"/>
  <c r="J165" i="14" s="1"/>
  <c r="N969" i="14"/>
  <c r="J969" i="14" s="1"/>
  <c r="I509" i="14"/>
  <c r="J509" i="14" s="1"/>
  <c r="N959" i="14"/>
  <c r="J959" i="14" s="1"/>
  <c r="I514" i="14"/>
  <c r="J514" i="14" s="1"/>
  <c r="N964" i="14"/>
  <c r="J964" i="14" s="1"/>
  <c r="I206" i="14"/>
  <c r="J206" i="14" s="1"/>
  <c r="N1048" i="14"/>
  <c r="J1048" i="14" s="1"/>
  <c r="J23" i="14"/>
  <c r="N975" i="14"/>
  <c r="J975" i="14" s="1"/>
  <c r="I842" i="14"/>
  <c r="J842" i="14" s="1"/>
  <c r="N1034" i="14"/>
  <c r="J1034" i="14" s="1"/>
  <c r="N982" i="14"/>
  <c r="J982" i="14" s="1"/>
  <c r="I63" i="14"/>
  <c r="J63" i="14" s="1"/>
  <c r="I92" i="14"/>
  <c r="J92" i="14" s="1"/>
  <c r="N1024" i="14"/>
  <c r="J1024" i="14" s="1"/>
  <c r="N1002" i="14"/>
  <c r="J1002" i="14" s="1"/>
  <c r="I87" i="14"/>
  <c r="J87" i="14" s="1"/>
  <c r="N1012" i="14"/>
  <c r="J1012" i="14" s="1"/>
  <c r="N978" i="14"/>
  <c r="J978" i="14" s="1"/>
  <c r="I867" i="14"/>
  <c r="J867" i="14" s="1"/>
  <c r="N1013" i="14"/>
  <c r="J1013" i="14" s="1"/>
  <c r="I774" i="14"/>
  <c r="J774" i="14" s="1"/>
  <c r="N1042" i="14"/>
  <c r="J1042" i="14" s="1"/>
  <c r="I29" i="15"/>
  <c r="J29" i="15" s="1"/>
  <c r="N1011" i="15"/>
  <c r="J1011" i="15" s="1"/>
  <c r="I351" i="15"/>
  <c r="J351" i="15" s="1"/>
  <c r="N956" i="15"/>
  <c r="J956" i="15" s="1"/>
  <c r="I474" i="15"/>
  <c r="J474" i="15" s="1"/>
  <c r="N1006" i="15"/>
  <c r="J1006" i="15" s="1"/>
  <c r="I590" i="15"/>
  <c r="J590" i="15" s="1"/>
  <c r="N1004" i="15"/>
  <c r="J1004" i="15" s="1"/>
  <c r="I428" i="15"/>
  <c r="J428" i="15" s="1"/>
  <c r="N991" i="15"/>
  <c r="J991" i="15" s="1"/>
  <c r="N953" i="15"/>
  <c r="J953" i="15" s="1"/>
  <c r="I130" i="15"/>
  <c r="J130" i="15" s="1"/>
  <c r="I713" i="15"/>
  <c r="J713" i="15" s="1"/>
  <c r="N987" i="15"/>
  <c r="J987" i="15" s="1"/>
  <c r="I101" i="15"/>
  <c r="J101" i="15" s="1"/>
  <c r="N976" i="15"/>
  <c r="J976" i="15" s="1"/>
  <c r="I299" i="15"/>
  <c r="J299" i="15" s="1"/>
  <c r="N1015" i="15"/>
  <c r="J1015" i="15" s="1"/>
  <c r="I265" i="15"/>
  <c r="J265" i="15" s="1"/>
  <c r="N1037" i="15"/>
  <c r="J1037" i="15" s="1"/>
  <c r="I93" i="15"/>
  <c r="J93" i="15" s="1"/>
  <c r="N1018" i="15"/>
  <c r="J1018" i="15" s="1"/>
  <c r="I914" i="15"/>
  <c r="J914" i="15" s="1"/>
  <c r="N1043" i="15"/>
  <c r="J1043" i="15" s="1"/>
  <c r="I1051" i="15"/>
  <c r="I323" i="15"/>
  <c r="J323" i="15" s="1"/>
  <c r="N957" i="15"/>
  <c r="J957" i="15" s="1"/>
  <c r="I236" i="15"/>
  <c r="J236" i="15" s="1"/>
  <c r="N972" i="15"/>
  <c r="J972" i="15" s="1"/>
  <c r="I275" i="15"/>
  <c r="J275" i="15" s="1"/>
  <c r="N1020" i="15"/>
  <c r="J1020" i="15" s="1"/>
  <c r="I132" i="15"/>
  <c r="J132" i="15" s="1"/>
  <c r="N1017" i="15"/>
  <c r="J1017" i="15" s="1"/>
  <c r="I663" i="15"/>
  <c r="J663" i="15" s="1"/>
  <c r="N1002" i="15"/>
  <c r="J1002" i="15" s="1"/>
  <c r="I332" i="15"/>
  <c r="J332" i="15" s="1"/>
  <c r="I844" i="15"/>
  <c r="J844" i="15" s="1"/>
  <c r="N1039" i="15"/>
  <c r="J1039" i="15" s="1"/>
  <c r="I235" i="15"/>
  <c r="J235" i="15" s="1"/>
  <c r="N1031" i="15"/>
  <c r="J1031" i="15" s="1"/>
  <c r="I393" i="15"/>
  <c r="J393" i="15" s="1"/>
  <c r="N995" i="15"/>
  <c r="J995" i="15" s="1"/>
  <c r="I382" i="15"/>
  <c r="J382" i="15" s="1"/>
  <c r="N1027" i="15"/>
  <c r="J1027" i="15" s="1"/>
  <c r="N978" i="15"/>
  <c r="J978" i="15" s="1"/>
  <c r="I320" i="15"/>
  <c r="J320" i="15" s="1"/>
  <c r="I164" i="15"/>
  <c r="J164" i="15" s="1"/>
  <c r="N1038" i="15"/>
  <c r="J1038" i="15" s="1"/>
  <c r="I374" i="15"/>
  <c r="J374" i="15" s="1"/>
  <c r="N1005" i="15"/>
  <c r="J1005" i="15" s="1"/>
  <c r="I368" i="15"/>
  <c r="J368" i="15" s="1"/>
  <c r="N1029" i="15"/>
  <c r="J1029" i="15" s="1"/>
  <c r="N973" i="15"/>
  <c r="J973" i="15" s="1"/>
  <c r="I162" i="15"/>
  <c r="J162" i="15" s="1"/>
  <c r="I459" i="15"/>
  <c r="J459" i="15" s="1"/>
  <c r="N1001" i="15"/>
  <c r="J1001" i="15" s="1"/>
  <c r="N984" i="15"/>
  <c r="J984" i="15" s="1"/>
  <c r="I44" i="15"/>
  <c r="J44" i="15" s="1"/>
  <c r="I246" i="15"/>
  <c r="J246" i="15" s="1"/>
  <c r="N977" i="15"/>
  <c r="J977" i="15" s="1"/>
  <c r="I280" i="15"/>
  <c r="J280" i="15" s="1"/>
  <c r="N1016" i="15"/>
  <c r="J1016" i="15" s="1"/>
  <c r="I106" i="15"/>
  <c r="J106" i="15" s="1"/>
  <c r="N961" i="15"/>
  <c r="J961" i="15" s="1"/>
  <c r="N1000" i="15"/>
  <c r="J1000" i="15" s="1"/>
  <c r="I62" i="15"/>
  <c r="J62" i="15" s="1"/>
  <c r="I81" i="15"/>
  <c r="J81" i="15" s="1"/>
  <c r="N967" i="15"/>
  <c r="J967" i="15" s="1"/>
  <c r="I661" i="15"/>
  <c r="J661" i="15" s="1"/>
  <c r="N1026" i="15"/>
  <c r="J1026" i="15" s="1"/>
  <c r="I203" i="15"/>
  <c r="J203" i="15" s="1"/>
  <c r="N966" i="15"/>
  <c r="J966" i="15" s="1"/>
  <c r="J979" i="15"/>
  <c r="I942" i="15"/>
  <c r="J942" i="15" s="1"/>
  <c r="N971" i="15"/>
  <c r="J971" i="15" s="1"/>
  <c r="I41" i="15"/>
  <c r="J41" i="15" s="1"/>
  <c r="N963" i="15"/>
  <c r="J963" i="15" s="1"/>
  <c r="I751" i="15"/>
  <c r="J751" i="15" s="1"/>
  <c r="N1050" i="15"/>
  <c r="J1050" i="15" s="1"/>
  <c r="I518" i="15"/>
  <c r="J518" i="15" s="1"/>
  <c r="N994" i="15"/>
  <c r="J994" i="15" s="1"/>
  <c r="I223" i="15"/>
  <c r="J223" i="15" s="1"/>
  <c r="N1034" i="15"/>
  <c r="J1034" i="15" s="1"/>
  <c r="I262" i="15"/>
  <c r="J262" i="15" s="1"/>
  <c r="N1012" i="15"/>
  <c r="J1012" i="15" s="1"/>
  <c r="I42" i="15"/>
  <c r="J42" i="15" s="1"/>
  <c r="N975" i="15"/>
  <c r="J975" i="15" s="1"/>
  <c r="N989" i="15"/>
  <c r="J989" i="15" s="1"/>
  <c r="I75" i="15"/>
  <c r="J75" i="15" s="1"/>
  <c r="I98" i="15"/>
  <c r="J98" i="15" s="1"/>
  <c r="N1040" i="15"/>
  <c r="J1040" i="15" s="1"/>
  <c r="I194" i="15"/>
  <c r="J194" i="15" s="1"/>
  <c r="N986" i="15"/>
  <c r="J986" i="15" s="1"/>
  <c r="I366" i="15"/>
  <c r="J366" i="15" s="1"/>
  <c r="N1014" i="15"/>
  <c r="J1014" i="15" s="1"/>
  <c r="I33" i="15"/>
  <c r="J33" i="15" s="1"/>
  <c r="J1051" i="15" s="1"/>
  <c r="N974" i="15"/>
  <c r="J974" i="15" s="1"/>
  <c r="I97" i="15"/>
  <c r="J97" i="15" s="1"/>
  <c r="N997" i="15"/>
  <c r="J997" i="15" s="1"/>
  <c r="I165" i="15"/>
  <c r="J165" i="15" s="1"/>
  <c r="N969" i="15"/>
  <c r="J969" i="15" s="1"/>
  <c r="I182" i="15"/>
  <c r="J182" i="15" s="1"/>
  <c r="N985" i="15"/>
  <c r="J985" i="15" s="1"/>
  <c r="I313" i="15"/>
  <c r="J313" i="15" s="1"/>
  <c r="N960" i="15"/>
  <c r="J960" i="15" s="1"/>
  <c r="I222" i="15"/>
  <c r="J222" i="15" s="1"/>
  <c r="N1030" i="15"/>
  <c r="J1030" i="15" s="1"/>
  <c r="N982" i="15"/>
  <c r="J982" i="15" s="1"/>
  <c r="I406" i="15"/>
  <c r="J406" i="15" s="1"/>
  <c r="N1044" i="15"/>
  <c r="J1044" i="15" s="1"/>
  <c r="I138" i="15"/>
  <c r="J138" i="15" s="1"/>
  <c r="N1047" i="15"/>
  <c r="J1047" i="15" s="1"/>
  <c r="N993" i="15"/>
  <c r="J993" i="15" s="1"/>
  <c r="I117" i="15"/>
  <c r="J117" i="15" s="1"/>
  <c r="I550" i="15"/>
  <c r="J550" i="15" s="1"/>
  <c r="N1036" i="15"/>
  <c r="J1036" i="15" s="1"/>
  <c r="I710" i="15"/>
  <c r="J710" i="15" s="1"/>
  <c r="I337" i="15"/>
  <c r="J337" i="15" s="1"/>
  <c r="N992" i="15"/>
  <c r="J992" i="15" s="1"/>
  <c r="I39" i="15"/>
  <c r="J39" i="15" s="1"/>
  <c r="N965" i="15"/>
  <c r="J965" i="15" s="1"/>
  <c r="I477" i="16"/>
  <c r="J477" i="16" s="1"/>
  <c r="N1046" i="16"/>
  <c r="J1046" i="16" s="1"/>
  <c r="I175" i="16"/>
  <c r="J175" i="16" s="1"/>
  <c r="I817" i="16"/>
  <c r="J817" i="16" s="1"/>
  <c r="I518" i="16"/>
  <c r="J518" i="16" s="1"/>
  <c r="N994" i="16"/>
  <c r="J994" i="16" s="1"/>
  <c r="I229" i="16"/>
  <c r="J229" i="16" s="1"/>
  <c r="N1005" i="16"/>
  <c r="J1005" i="16" s="1"/>
  <c r="N1012" i="16"/>
  <c r="J1012" i="16" s="1"/>
  <c r="I87" i="16"/>
  <c r="J87" i="16" s="1"/>
  <c r="I280" i="16"/>
  <c r="J280" i="16" s="1"/>
  <c r="N1016" i="16"/>
  <c r="J1016" i="16" s="1"/>
  <c r="I444" i="16"/>
  <c r="J444" i="16" s="1"/>
  <c r="N1041" i="16"/>
  <c r="J1041" i="16" s="1"/>
  <c r="I317" i="16"/>
  <c r="J317" i="16" s="1"/>
  <c r="N1050" i="16"/>
  <c r="J1050" i="16" s="1"/>
  <c r="N995" i="16"/>
  <c r="J995" i="16" s="1"/>
  <c r="I187" i="16"/>
  <c r="J187" i="16" s="1"/>
  <c r="N1031" i="16"/>
  <c r="J1031" i="16" s="1"/>
  <c r="I94" i="16"/>
  <c r="J94" i="16" s="1"/>
  <c r="I538" i="16"/>
  <c r="J538" i="16" s="1"/>
  <c r="N1004" i="16"/>
  <c r="J1004" i="16" s="1"/>
  <c r="N961" i="16"/>
  <c r="J961" i="16" s="1"/>
  <c r="I57" i="16"/>
  <c r="J57" i="16" s="1"/>
  <c r="N1013" i="16"/>
  <c r="J1013" i="16" s="1"/>
  <c r="I310" i="16"/>
  <c r="J310" i="16" s="1"/>
  <c r="N1007" i="16"/>
  <c r="J1007" i="16" s="1"/>
  <c r="I206" i="16"/>
  <c r="J206" i="16" s="1"/>
  <c r="N1048" i="16"/>
  <c r="J1048" i="16" s="1"/>
  <c r="N1049" i="16"/>
  <c r="J1049" i="16" s="1"/>
  <c r="I300" i="16"/>
  <c r="J300" i="16" s="1"/>
  <c r="I451" i="16"/>
  <c r="J451" i="16" s="1"/>
  <c r="N1042" i="16"/>
  <c r="J1042" i="16" s="1"/>
  <c r="I843" i="16"/>
  <c r="J843" i="16" s="1"/>
  <c r="N981" i="16"/>
  <c r="J981" i="16" s="1"/>
  <c r="I299" i="16"/>
  <c r="J299" i="16" s="1"/>
  <c r="N1015" i="16"/>
  <c r="J1015" i="16" s="1"/>
  <c r="N966" i="16"/>
  <c r="J966" i="16" s="1"/>
  <c r="N1017" i="16"/>
  <c r="J1017" i="16" s="1"/>
  <c r="N997" i="16"/>
  <c r="J997" i="16" s="1"/>
  <c r="I102" i="16"/>
  <c r="J102" i="16" s="1"/>
  <c r="N959" i="16"/>
  <c r="J959" i="16" s="1"/>
  <c r="N1001" i="16"/>
  <c r="J1001" i="16" s="1"/>
  <c r="I459" i="16"/>
  <c r="J459" i="16" s="1"/>
  <c r="I613" i="16"/>
  <c r="J613" i="16" s="1"/>
  <c r="N993" i="16"/>
  <c r="J993" i="16" s="1"/>
  <c r="I138" i="16"/>
  <c r="J138" i="16" s="1"/>
  <c r="N1047" i="16"/>
  <c r="J1047" i="16" s="1"/>
  <c r="I107" i="16"/>
  <c r="J107" i="16" s="1"/>
  <c r="N956" i="16"/>
  <c r="J956" i="16" s="1"/>
  <c r="N968" i="16"/>
  <c r="J968" i="16" s="1"/>
  <c r="I243" i="16"/>
  <c r="J243" i="16" s="1"/>
  <c r="I302" i="16"/>
  <c r="J302" i="16" s="1"/>
  <c r="N985" i="16"/>
  <c r="J985" i="16" s="1"/>
  <c r="N1026" i="16"/>
  <c r="J1026" i="16" s="1"/>
  <c r="I366" i="16"/>
  <c r="J366" i="16" s="1"/>
  <c r="N1014" i="16"/>
  <c r="J1014" i="16" s="1"/>
  <c r="N1028" i="16"/>
  <c r="J1028" i="16" s="1"/>
  <c r="I22" i="16"/>
  <c r="J22" i="16" s="1"/>
  <c r="N975" i="16"/>
  <c r="J975" i="16" s="1"/>
  <c r="I42" i="16"/>
  <c r="J42" i="16" s="1"/>
  <c r="I508" i="16"/>
  <c r="J508" i="16" s="1"/>
  <c r="N1010" i="16"/>
  <c r="J1010" i="16" s="1"/>
  <c r="N1036" i="16"/>
  <c r="J1036" i="16" s="1"/>
  <c r="I178" i="16"/>
  <c r="J178" i="16" s="1"/>
  <c r="I698" i="16"/>
  <c r="J698" i="16" s="1"/>
  <c r="N1008" i="16"/>
  <c r="J1008" i="16" s="1"/>
  <c r="N1035" i="16"/>
  <c r="J1035" i="16" s="1"/>
  <c r="I150" i="16"/>
  <c r="J150" i="16" s="1"/>
  <c r="J979" i="16"/>
  <c r="N980" i="16"/>
  <c r="J980" i="16" s="1"/>
  <c r="I565" i="16"/>
  <c r="J565" i="16" s="1"/>
  <c r="I375" i="16"/>
  <c r="J375" i="16" s="1"/>
  <c r="N954" i="16"/>
  <c r="J954" i="16" s="1"/>
  <c r="I174" i="16"/>
  <c r="J174" i="16" s="1"/>
  <c r="N1024" i="16"/>
  <c r="J1024" i="16" s="1"/>
  <c r="I49" i="16"/>
  <c r="J49" i="16" s="1"/>
  <c r="N1023" i="16"/>
  <c r="J1023" i="16" s="1"/>
  <c r="N999" i="16"/>
  <c r="J999" i="16" s="1"/>
  <c r="I452" i="16"/>
  <c r="J452" i="16" s="1"/>
  <c r="I395" i="16"/>
  <c r="J395" i="16" s="1"/>
  <c r="N989" i="16"/>
  <c r="J989" i="16" s="1"/>
  <c r="I510" i="16"/>
  <c r="J510" i="16" s="1"/>
  <c r="I382" i="16"/>
  <c r="J382" i="16" s="1"/>
  <c r="N1027" i="16"/>
  <c r="J1027" i="16" s="1"/>
  <c r="I162" i="16"/>
  <c r="J162" i="16" s="1"/>
  <c r="N973" i="16"/>
  <c r="J973" i="16" s="1"/>
  <c r="N972" i="16"/>
  <c r="J972" i="16" s="1"/>
  <c r="I236" i="16"/>
  <c r="J236" i="16" s="1"/>
  <c r="I338" i="16"/>
  <c r="J338" i="16" s="1"/>
  <c r="N974" i="16"/>
  <c r="J974" i="16" s="1"/>
  <c r="I101" i="16"/>
  <c r="J101" i="16" s="1"/>
  <c r="N976" i="16"/>
  <c r="J976" i="16" s="1"/>
  <c r="I787" i="16"/>
  <c r="J787" i="16" s="1"/>
  <c r="I562" i="16"/>
  <c r="J562" i="16" s="1"/>
  <c r="N969" i="16"/>
  <c r="J969" i="16" s="1"/>
  <c r="N970" i="16"/>
  <c r="J970" i="16" s="1"/>
  <c r="I259" i="16"/>
  <c r="J259" i="16" s="1"/>
  <c r="N1034" i="16"/>
  <c r="J1034" i="16" s="1"/>
  <c r="N983" i="16"/>
  <c r="J983" i="16" s="1"/>
  <c r="N962" i="16"/>
  <c r="J962" i="16" s="1"/>
  <c r="I457" i="16"/>
  <c r="J457" i="16" s="1"/>
  <c r="I51" i="16"/>
  <c r="J51" i="16" s="1"/>
  <c r="N1021" i="16"/>
  <c r="J1021" i="16" s="1"/>
  <c r="I205" i="16"/>
  <c r="J205" i="16" s="1"/>
  <c r="N1025" i="16"/>
  <c r="J1025" i="16" s="1"/>
  <c r="I275" i="16"/>
  <c r="J275" i="16" s="1"/>
  <c r="N1020" i="16"/>
  <c r="J1020" i="16" s="1"/>
  <c r="I23" i="16"/>
  <c r="J23" i="16" s="1"/>
  <c r="N1044" i="16"/>
  <c r="J1044" i="16" s="1"/>
  <c r="N964" i="16"/>
  <c r="J964" i="16" s="1"/>
  <c r="I295" i="16"/>
  <c r="J295" i="16" s="1"/>
  <c r="I428" i="16"/>
  <c r="J428" i="16" s="1"/>
  <c r="N991" i="16"/>
  <c r="J991" i="16" s="1"/>
  <c r="I65" i="16"/>
  <c r="J65" i="16" s="1"/>
  <c r="N982" i="16"/>
  <c r="J982" i="16" s="1"/>
  <c r="N1029" i="16"/>
  <c r="J1029" i="16" s="1"/>
  <c r="I368" i="16"/>
  <c r="J368" i="16" s="1"/>
  <c r="I180" i="16"/>
  <c r="J180" i="16" s="1"/>
  <c r="N1009" i="16"/>
  <c r="J1009" i="16" s="1"/>
  <c r="I88" i="16"/>
  <c r="J88" i="16" s="1"/>
  <c r="N1040" i="16"/>
  <c r="J1040" i="16" s="1"/>
  <c r="I124" i="16"/>
  <c r="J124" i="16" s="1"/>
  <c r="N1045" i="16"/>
  <c r="J1045" i="16" s="1"/>
  <c r="I486" i="16"/>
  <c r="J486" i="16" s="1"/>
  <c r="N996" i="16"/>
  <c r="J996" i="16" s="1"/>
  <c r="I34" i="16"/>
  <c r="J34" i="16" s="1"/>
  <c r="N1000" i="16"/>
  <c r="J1000" i="16" s="1"/>
  <c r="N988" i="16"/>
  <c r="J988" i="16" s="1"/>
  <c r="I155" i="16"/>
  <c r="J155" i="16" s="1"/>
  <c r="N986" i="16"/>
  <c r="J986" i="16" s="1"/>
  <c r="I20" i="16"/>
  <c r="I47" i="16"/>
  <c r="J47" i="16" s="1"/>
  <c r="N998" i="16"/>
  <c r="J998" i="16" s="1"/>
  <c r="N953" i="16"/>
  <c r="J953" i="16" s="1"/>
  <c r="I130" i="16"/>
  <c r="J130" i="16" s="1"/>
  <c r="I238" i="16"/>
  <c r="J238" i="16" s="1"/>
  <c r="N1033" i="16"/>
  <c r="J1033" i="16" s="1"/>
  <c r="I108" i="16"/>
  <c r="J108" i="16" s="1"/>
  <c r="N965" i="16"/>
  <c r="J965" i="16" s="1"/>
  <c r="N1043" i="16"/>
  <c r="J1043" i="16" s="1"/>
  <c r="I197" i="16"/>
  <c r="J197" i="16" s="1"/>
  <c r="I548" i="16"/>
  <c r="J548" i="16" s="1"/>
  <c r="N984" i="16"/>
  <c r="J984" i="16" s="1"/>
  <c r="I61" i="16"/>
  <c r="J61" i="16" s="1"/>
  <c r="N990" i="16"/>
  <c r="J990" i="16" s="1"/>
  <c r="I222" i="16"/>
  <c r="J222" i="16" s="1"/>
  <c r="N1030" i="16"/>
  <c r="J1030" i="16" s="1"/>
  <c r="I313" i="16"/>
  <c r="J313" i="16" s="1"/>
  <c r="N960" i="16"/>
  <c r="J960" i="16" s="1"/>
  <c r="I481" i="16"/>
  <c r="J481" i="16" s="1"/>
  <c r="N1011" i="16"/>
  <c r="J1011" i="16" s="1"/>
  <c r="I204" i="16"/>
  <c r="J204" i="16" s="1"/>
  <c r="N977" i="16"/>
  <c r="J977" i="16" s="1"/>
  <c r="I43" i="16"/>
  <c r="J43" i="16" s="1"/>
  <c r="N1039" i="16"/>
  <c r="J1039" i="16" s="1"/>
  <c r="I121" i="16"/>
  <c r="J121" i="16" s="1"/>
  <c r="N1006" i="16"/>
  <c r="J1006" i="16" s="1"/>
  <c r="I783" i="16"/>
  <c r="J783" i="16" s="1"/>
  <c r="N978" i="16"/>
  <c r="J978" i="16" s="1"/>
  <c r="I214" i="16"/>
  <c r="J214" i="16" s="1"/>
  <c r="J1051" i="17"/>
  <c r="N1037" i="17"/>
  <c r="J1037" i="17" s="1"/>
  <c r="I151" i="17"/>
  <c r="J151" i="17" s="1"/>
  <c r="I275" i="17"/>
  <c r="J275" i="17" s="1"/>
  <c r="N1020" i="17"/>
  <c r="J1020" i="17" s="1"/>
  <c r="I662" i="17"/>
  <c r="J662" i="17" s="1"/>
  <c r="N1016" i="17"/>
  <c r="J1016" i="17" s="1"/>
  <c r="N968" i="17"/>
  <c r="J968" i="17" s="1"/>
  <c r="I848" i="17"/>
  <c r="J848" i="17" s="1"/>
  <c r="I709" i="17"/>
  <c r="J709" i="17" s="1"/>
  <c r="N1046" i="17"/>
  <c r="J1046" i="17" s="1"/>
  <c r="I445" i="17"/>
  <c r="J445" i="17" s="1"/>
  <c r="N975" i="17"/>
  <c r="J975" i="17" s="1"/>
  <c r="I98" i="17"/>
  <c r="J98" i="17" s="1"/>
  <c r="N1040" i="17"/>
  <c r="J1040" i="17" s="1"/>
  <c r="I1051" i="18"/>
  <c r="I368" i="19"/>
  <c r="J368" i="19" s="1"/>
  <c r="N1029" i="19"/>
  <c r="J1029" i="19" s="1"/>
  <c r="I180" i="19"/>
  <c r="J180" i="19" s="1"/>
  <c r="N1009" i="19"/>
  <c r="J1009" i="19" s="1"/>
  <c r="N979" i="19"/>
  <c r="J979" i="19" s="1"/>
  <c r="I225" i="19"/>
  <c r="J225" i="19" s="1"/>
  <c r="I604" i="19"/>
  <c r="J604" i="19" s="1"/>
  <c r="N1032" i="19"/>
  <c r="J1032" i="19" s="1"/>
  <c r="N1037" i="19"/>
  <c r="J1037" i="19" s="1"/>
  <c r="I151" i="19"/>
  <c r="J151" i="19" s="1"/>
  <c r="I313" i="19"/>
  <c r="J313" i="19" s="1"/>
  <c r="N960" i="19"/>
  <c r="J960" i="19" s="1"/>
  <c r="I164" i="19"/>
  <c r="J164" i="19" s="1"/>
  <c r="N1038" i="19"/>
  <c r="J1038" i="19" s="1"/>
  <c r="N967" i="19"/>
  <c r="J967" i="19" s="1"/>
  <c r="I81" i="19"/>
  <c r="J81" i="19" s="1"/>
  <c r="I156" i="19"/>
  <c r="J156" i="19" s="1"/>
  <c r="N955" i="19"/>
  <c r="J955" i="19" s="1"/>
  <c r="I508" i="19"/>
  <c r="J508" i="19" s="1"/>
  <c r="N1010" i="19"/>
  <c r="J1010" i="19" s="1"/>
  <c r="N1028" i="19"/>
  <c r="J1028" i="19" s="1"/>
  <c r="I22" i="19"/>
  <c r="J22" i="19" s="1"/>
  <c r="I122" i="19"/>
  <c r="J122" i="19" s="1"/>
  <c r="N1014" i="19"/>
  <c r="J1014" i="19" s="1"/>
  <c r="I382" i="19"/>
  <c r="J382" i="19" s="1"/>
  <c r="N1027" i="19"/>
  <c r="J1027" i="19" s="1"/>
  <c r="I117" i="19"/>
  <c r="J117" i="19" s="1"/>
  <c r="N993" i="19"/>
  <c r="J993" i="19" s="1"/>
  <c r="I229" i="19"/>
  <c r="J229" i="19" s="1"/>
  <c r="N1005" i="19"/>
  <c r="J1005" i="19" s="1"/>
  <c r="I51" i="19"/>
  <c r="J51" i="19" s="1"/>
  <c r="N1021" i="19"/>
  <c r="J1021" i="19" s="1"/>
  <c r="I243" i="19"/>
  <c r="J243" i="19" s="1"/>
  <c r="N968" i="19"/>
  <c r="J968" i="19" s="1"/>
  <c r="I34" i="19"/>
  <c r="J34" i="19" s="1"/>
  <c r="N1000" i="19"/>
  <c r="J1000" i="19" s="1"/>
  <c r="N1039" i="19"/>
  <c r="J1039" i="19" s="1"/>
  <c r="I43" i="19"/>
  <c r="J43" i="19" s="1"/>
  <c r="I191" i="19"/>
  <c r="J191" i="19" s="1"/>
  <c r="N992" i="19"/>
  <c r="J992" i="19" s="1"/>
  <c r="I197" i="19"/>
  <c r="J197" i="19" s="1"/>
  <c r="N1043" i="19"/>
  <c r="J1043" i="19" s="1"/>
  <c r="I153" i="19"/>
  <c r="J153" i="19" s="1"/>
  <c r="N996" i="19"/>
  <c r="J996" i="19" s="1"/>
  <c r="N1019" i="19"/>
  <c r="J1019" i="19" s="1"/>
  <c r="I40" i="19"/>
  <c r="J40" i="19" s="1"/>
  <c r="N1022" i="19"/>
  <c r="J1022" i="19" s="1"/>
  <c r="I296" i="19"/>
  <c r="J296" i="19" s="1"/>
  <c r="N987" i="19"/>
  <c r="J987" i="19" s="1"/>
  <c r="I155" i="19"/>
  <c r="J155" i="19" s="1"/>
  <c r="N988" i="19"/>
  <c r="J988" i="19" s="1"/>
  <c r="N1048" i="19"/>
  <c r="J1048" i="19" s="1"/>
  <c r="I113" i="19"/>
  <c r="J113" i="19" s="1"/>
  <c r="I57" i="19"/>
  <c r="J57" i="19" s="1"/>
  <c r="N961" i="19"/>
  <c r="J961" i="19" s="1"/>
  <c r="N1017" i="19"/>
  <c r="J1017" i="19" s="1"/>
  <c r="I132" i="19"/>
  <c r="J132" i="19" s="1"/>
  <c r="N980" i="19"/>
  <c r="J980" i="19" s="1"/>
  <c r="I565" i="19"/>
  <c r="J565" i="19" s="1"/>
  <c r="I538" i="19"/>
  <c r="J538" i="19" s="1"/>
  <c r="N1004" i="19"/>
  <c r="J1004" i="19" s="1"/>
  <c r="N1047" i="19"/>
  <c r="J1047" i="19" s="1"/>
  <c r="I138" i="19"/>
  <c r="J138" i="19" s="1"/>
  <c r="N972" i="19"/>
  <c r="J972" i="19" s="1"/>
  <c r="I236" i="19"/>
  <c r="J236" i="19" s="1"/>
  <c r="I929" i="19"/>
  <c r="J929" i="19" s="1"/>
  <c r="N952" i="19"/>
  <c r="J952" i="19" s="1"/>
  <c r="I109" i="19"/>
  <c r="J109" i="19" s="1"/>
  <c r="I44" i="19"/>
  <c r="J44" i="19" s="1"/>
  <c r="N984" i="19"/>
  <c r="J984" i="19" s="1"/>
  <c r="N978" i="19"/>
  <c r="J978" i="19" s="1"/>
  <c r="I214" i="19"/>
  <c r="J214" i="19" s="1"/>
  <c r="N998" i="19"/>
  <c r="J998" i="19" s="1"/>
  <c r="I47" i="19"/>
  <c r="J47" i="19" s="1"/>
  <c r="N1001" i="19"/>
  <c r="J1001" i="19" s="1"/>
  <c r="I459" i="19"/>
  <c r="J459" i="19" s="1"/>
  <c r="N982" i="19"/>
  <c r="J982" i="19" s="1"/>
  <c r="I63" i="19"/>
  <c r="J63" i="19" s="1"/>
  <c r="N953" i="19"/>
  <c r="J953" i="19" s="1"/>
  <c r="I130" i="19"/>
  <c r="J130" i="19" s="1"/>
  <c r="N1042" i="19"/>
  <c r="J1042" i="19" s="1"/>
  <c r="I451" i="19"/>
  <c r="J451" i="19" s="1"/>
  <c r="I295" i="19"/>
  <c r="J295" i="19" s="1"/>
  <c r="N964" i="19"/>
  <c r="J964" i="19" s="1"/>
  <c r="N1050" i="19"/>
  <c r="J1050" i="19" s="1"/>
  <c r="I317" i="19"/>
  <c r="J317" i="19" s="1"/>
  <c r="I93" i="19"/>
  <c r="J93" i="19" s="1"/>
  <c r="N1018" i="19"/>
  <c r="J1018" i="19" s="1"/>
  <c r="I300" i="19"/>
  <c r="J300" i="19" s="1"/>
  <c r="N1049" i="19"/>
  <c r="J1049" i="19" s="1"/>
  <c r="I833" i="19"/>
  <c r="J833" i="19" s="1"/>
  <c r="N981" i="19"/>
  <c r="J981" i="19" s="1"/>
  <c r="I124" i="19"/>
  <c r="J124" i="19" s="1"/>
  <c r="N1045" i="19"/>
  <c r="J1045" i="19" s="1"/>
  <c r="N1023" i="19"/>
  <c r="J1023" i="19" s="1"/>
  <c r="I49" i="19"/>
  <c r="J49" i="19" s="1"/>
  <c r="N1030" i="19"/>
  <c r="J1030" i="19" s="1"/>
  <c r="I222" i="19"/>
  <c r="J222" i="19" s="1"/>
  <c r="I704" i="19"/>
  <c r="J704" i="19" s="1"/>
  <c r="N971" i="19"/>
  <c r="J971" i="19" s="1"/>
  <c r="I906" i="19"/>
  <c r="J906" i="19" s="1"/>
  <c r="N1015" i="19"/>
  <c r="J1015" i="19" s="1"/>
  <c r="I166" i="19"/>
  <c r="J166" i="19" s="1"/>
  <c r="I75" i="19"/>
  <c r="J75" i="19" s="1"/>
  <c r="N989" i="19"/>
  <c r="J989" i="19" s="1"/>
  <c r="I76" i="19"/>
  <c r="J76" i="19" s="1"/>
  <c r="N959" i="19"/>
  <c r="J959" i="19" s="1"/>
  <c r="N1006" i="19"/>
  <c r="J1006" i="19" s="1"/>
  <c r="I121" i="19"/>
  <c r="J121" i="19" s="1"/>
  <c r="I23" i="19"/>
  <c r="J23" i="19" s="1"/>
  <c r="N1044" i="19"/>
  <c r="J1044" i="19" s="1"/>
  <c r="I246" i="19"/>
  <c r="J246" i="19" s="1"/>
  <c r="N977" i="19"/>
  <c r="J977" i="19" s="1"/>
  <c r="I97" i="19"/>
  <c r="J97" i="19" s="1"/>
  <c r="N997" i="19"/>
  <c r="J997" i="19" s="1"/>
  <c r="N1033" i="19"/>
  <c r="J1033" i="19" s="1"/>
  <c r="I238" i="19"/>
  <c r="J238" i="19" s="1"/>
  <c r="I39" i="19"/>
  <c r="J39" i="19" s="1"/>
  <c r="N965" i="19"/>
  <c r="J965" i="19" s="1"/>
  <c r="I94" i="19"/>
  <c r="J94" i="19" s="1"/>
  <c r="N1031" i="19"/>
  <c r="J1031" i="19" s="1"/>
  <c r="I514" i="19"/>
  <c r="J514" i="19" s="1"/>
  <c r="I165" i="19"/>
  <c r="J165" i="19" s="1"/>
  <c r="N969" i="19"/>
  <c r="J969" i="19" s="1"/>
  <c r="I375" i="19"/>
  <c r="J375" i="19" s="1"/>
  <c r="N954" i="19"/>
  <c r="J954" i="19" s="1"/>
  <c r="N962" i="19"/>
  <c r="J962" i="19" s="1"/>
  <c r="I457" i="19"/>
  <c r="J457" i="19" s="1"/>
  <c r="I783" i="19"/>
  <c r="J783" i="19" s="1"/>
  <c r="N986" i="19"/>
  <c r="J986" i="19" s="1"/>
  <c r="I20" i="19"/>
  <c r="N956" i="19"/>
  <c r="J956" i="19" s="1"/>
  <c r="I107" i="19"/>
  <c r="J107" i="19" s="1"/>
  <c r="I280" i="19"/>
  <c r="J280" i="19" s="1"/>
  <c r="N1016" i="19"/>
  <c r="J1016" i="19" s="1"/>
  <c r="I310" i="19"/>
  <c r="J310" i="19" s="1"/>
  <c r="N1007" i="19"/>
  <c r="J1007" i="19" s="1"/>
  <c r="N1041" i="19"/>
  <c r="J1041" i="19" s="1"/>
  <c r="I154" i="19"/>
  <c r="J154" i="19" s="1"/>
  <c r="N1011" i="19"/>
  <c r="J1011" i="19" s="1"/>
  <c r="I29" i="19"/>
  <c r="J29" i="19" s="1"/>
  <c r="I59" i="19"/>
  <c r="J59" i="19" s="1"/>
  <c r="N1025" i="19"/>
  <c r="J1025" i="19" s="1"/>
  <c r="N963" i="19"/>
  <c r="J963" i="19" s="1"/>
  <c r="I41" i="19"/>
  <c r="J41" i="19" s="1"/>
  <c r="N970" i="19"/>
  <c r="J970" i="19" s="1"/>
  <c r="I26" i="19"/>
  <c r="J26" i="19" s="1"/>
  <c r="I150" i="19"/>
  <c r="J150" i="19" s="1"/>
  <c r="N1035" i="19"/>
  <c r="J1035" i="19" s="1"/>
  <c r="I182" i="19"/>
  <c r="J182" i="19" s="1"/>
  <c r="N985" i="19"/>
  <c r="J985" i="19" s="1"/>
  <c r="I88" i="19"/>
  <c r="J88" i="19" s="1"/>
  <c r="N1040" i="19"/>
  <c r="J1040" i="19" s="1"/>
  <c r="I203" i="19"/>
  <c r="J203" i="19" s="1"/>
  <c r="N966" i="19"/>
  <c r="J966" i="19" s="1"/>
  <c r="I196" i="19"/>
  <c r="J196" i="19" s="1"/>
  <c r="N1026" i="19"/>
  <c r="J1026" i="19" s="1"/>
  <c r="N1036" i="19"/>
  <c r="J1036" i="19" s="1"/>
  <c r="I178" i="19"/>
  <c r="J178" i="19" s="1"/>
  <c r="I452" i="19"/>
  <c r="J452" i="19" s="1"/>
  <c r="N999" i="19"/>
  <c r="J999" i="19" s="1"/>
  <c r="I69" i="19"/>
  <c r="J69" i="19" s="1"/>
  <c r="N1002" i="19"/>
  <c r="J1002" i="19" s="1"/>
  <c r="I923" i="19"/>
  <c r="J923" i="19" s="1"/>
  <c r="I162" i="19"/>
  <c r="J162" i="19" s="1"/>
  <c r="N973" i="19"/>
  <c r="J973" i="19" s="1"/>
  <c r="N975" i="19"/>
  <c r="J975" i="19" s="1"/>
  <c r="I42" i="19"/>
  <c r="J42" i="19" s="1"/>
  <c r="N990" i="19"/>
  <c r="J990" i="19" s="1"/>
  <c r="I61" i="19"/>
  <c r="J61" i="19" s="1"/>
  <c r="N1008" i="19"/>
  <c r="J1008" i="19" s="1"/>
  <c r="I698" i="19"/>
  <c r="J698" i="19" s="1"/>
  <c r="N976" i="19"/>
  <c r="J976" i="19" s="1"/>
  <c r="I101" i="19"/>
  <c r="J101" i="19" s="1"/>
  <c r="N991" i="19"/>
  <c r="J991" i="19" s="1"/>
  <c r="I89" i="19"/>
  <c r="J89" i="19" s="1"/>
  <c r="N994" i="19"/>
  <c r="J994" i="19" s="1"/>
  <c r="I494" i="19"/>
  <c r="J494" i="19" s="1"/>
  <c r="I323" i="19"/>
  <c r="J323" i="19" s="1"/>
  <c r="N957" i="19"/>
  <c r="J957" i="19" s="1"/>
  <c r="I137" i="19"/>
  <c r="J137" i="19" s="1"/>
  <c r="N1034" i="19"/>
  <c r="J1034" i="19" s="1"/>
  <c r="I223" i="19"/>
  <c r="J223" i="19" s="1"/>
  <c r="I92" i="19"/>
  <c r="J92" i="19" s="1"/>
  <c r="N1024" i="19"/>
  <c r="J1024" i="19" s="1"/>
  <c r="N1013" i="19"/>
  <c r="J1013" i="19" s="1"/>
  <c r="I66" i="19"/>
  <c r="J66" i="19" s="1"/>
  <c r="N983" i="19"/>
  <c r="J983" i="19" s="1"/>
  <c r="I239" i="19"/>
  <c r="J239" i="19" s="1"/>
  <c r="I33" i="19"/>
  <c r="J33" i="19" s="1"/>
  <c r="N974" i="19"/>
  <c r="J974" i="19" s="1"/>
  <c r="I793" i="19"/>
  <c r="J793" i="19" s="1"/>
  <c r="N1003" i="19"/>
  <c r="J1003" i="19" s="1"/>
  <c r="I87" i="19"/>
  <c r="J87" i="19" s="1"/>
  <c r="N1012" i="19"/>
  <c r="J1012" i="19" s="1"/>
  <c r="I187" i="19"/>
  <c r="J187" i="19" s="1"/>
  <c r="N995" i="19"/>
  <c r="J995" i="19" s="1"/>
  <c r="I477" i="19"/>
  <c r="J477" i="19" s="1"/>
  <c r="N1046" i="19"/>
  <c r="J1046" i="19" s="1"/>
  <c r="N1020" i="19"/>
  <c r="J1020" i="19" s="1"/>
  <c r="I172" i="19"/>
  <c r="J172" i="19" s="1"/>
  <c r="J1051" i="14" l="1"/>
  <c r="I1051" i="14"/>
  <c r="I1051" i="16"/>
  <c r="J20" i="16"/>
  <c r="J1051" i="16" s="1"/>
  <c r="I1051" i="17"/>
  <c r="I1051" i="19"/>
  <c r="J20" i="19"/>
  <c r="J1051"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Humphrey, Colleen</author>
  </authors>
  <commentList>
    <comment ref="C16" authorId="0" shapeId="0" xr:uid="{2AA68768-2A1F-4336-B104-E3C55DEC8EFF}">
      <text>
        <r>
          <rPr>
            <b/>
            <sz val="9"/>
            <color indexed="81"/>
            <rFont val="Tahoma"/>
            <charset val="1"/>
          </rPr>
          <t>Humphrey, Colleen:</t>
        </r>
        <r>
          <rPr>
            <sz val="9"/>
            <color indexed="81"/>
            <rFont val="Tahoma"/>
            <charset val="1"/>
          </rPr>
          <t xml:space="preserve">
Calculated and distributed on incorrect factors</t>
        </r>
      </text>
    </comment>
  </commentList>
</comments>
</file>

<file path=xl/sharedStrings.xml><?xml version="1.0" encoding="utf-8"?>
<sst xmlns="http://schemas.openxmlformats.org/spreadsheetml/2006/main" count="31749" uniqueCount="1202">
  <si>
    <t>#</t>
  </si>
  <si>
    <t xml:space="preserve">AMOUNT </t>
  </si>
  <si>
    <t xml:space="preserve">RECEIPT </t>
  </si>
  <si>
    <t>MONTH</t>
  </si>
  <si>
    <t>Secondary  Road</t>
  </si>
  <si>
    <t>Cities</t>
  </si>
  <si>
    <t>Street Const.</t>
  </si>
  <si>
    <t>Counties</t>
  </si>
  <si>
    <t>Primary</t>
  </si>
  <si>
    <t>Road Fund</t>
  </si>
  <si>
    <t>I/3 Document</t>
  </si>
  <si>
    <t>Type</t>
  </si>
  <si>
    <t>IET</t>
  </si>
  <si>
    <t>Event Type</t>
  </si>
  <si>
    <t>Description</t>
  </si>
  <si>
    <t>Fund</t>
  </si>
  <si>
    <t>Dept</t>
  </si>
  <si>
    <t>Orgn</t>
  </si>
  <si>
    <t>Rev Src</t>
  </si>
  <si>
    <t>Seller Coding</t>
  </si>
  <si>
    <t>0811</t>
  </si>
  <si>
    <t>Objt</t>
  </si>
  <si>
    <t>Buyer Coding</t>
  </si>
  <si>
    <t>Amount</t>
  </si>
  <si>
    <t>No. of Copies</t>
  </si>
  <si>
    <t>1011</t>
  </si>
  <si>
    <t>655</t>
  </si>
  <si>
    <t>TIME-21 Allocation per 312A.3</t>
  </si>
  <si>
    <t>0812</t>
  </si>
  <si>
    <t>0137</t>
  </si>
  <si>
    <t>0962</t>
  </si>
  <si>
    <t>TIME-21 DISTRIBUTION (312A.3)</t>
  </si>
  <si>
    <t>Document No.</t>
  </si>
  <si>
    <t>No.</t>
  </si>
  <si>
    <t>County</t>
  </si>
  <si>
    <t>Factor</t>
  </si>
  <si>
    <t>ADAIR</t>
  </si>
  <si>
    <t>ADAMS</t>
  </si>
  <si>
    <t>ALLAMAKEE</t>
  </si>
  <si>
    <t>APPANOOSE</t>
  </si>
  <si>
    <t>AUDUBON</t>
  </si>
  <si>
    <t>BENTON</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</si>
  <si>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</si>
  <si>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</si>
  <si>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</si>
  <si>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</si>
  <si>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</si>
  <si>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</si>
  <si>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</si>
  <si>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</si>
  <si>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</si>
  <si>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</si>
  <si>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</si>
  <si>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</si>
  <si>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</si>
  <si>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</si>
  <si>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</si>
  <si>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</si>
  <si>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</si>
  <si>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</si>
  <si>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</si>
  <si>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</si>
  <si>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</si>
  <si>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</si>
  <si>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</si>
  <si>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</si>
  <si>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</si>
  <si>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</si>
  <si>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</si>
  <si>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</si>
  <si>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</si>
  <si>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</si>
  <si>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</si>
  <si>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</si>
  <si>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</si>
  <si>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</si>
  <si>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</si>
  <si>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</si>
  <si>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</si>
  <si>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</si>
  <si>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</si>
  <si>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</si>
  <si>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</si>
  <si>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</si>
  <si>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</si>
  <si>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</si>
  <si>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</si>
  <si>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</si>
  <si>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</si>
  <si>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</si>
  <si>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</si>
  <si>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</si>
  <si>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</si>
  <si>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</si>
  <si>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</si>
  <si>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</si>
  <si>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</si>
  <si>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</si>
  <si>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</si>
  <si>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</si>
  <si>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</si>
  <si>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</si>
  <si>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</si>
  <si>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</si>
  <si>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</si>
  <si>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</si>
  <si>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</si>
  <si>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</si>
  <si>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</si>
  <si>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</si>
  <si>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</si>
  <si>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</si>
  <si>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</si>
  <si>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</si>
  <si>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</si>
  <si>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</si>
  <si>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</si>
  <si>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</si>
  <si>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</si>
  <si>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</si>
  <si>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</si>
  <si>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</si>
  <si>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</si>
  <si>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</si>
  <si>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</si>
  <si>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</si>
  <si>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</si>
  <si>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</si>
  <si>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</si>
  <si>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</si>
  <si>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</si>
  <si>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</si>
  <si>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</si>
  <si>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PAYMENT</t>
  </si>
  <si>
    <t>CITY/CO</t>
  </si>
  <si>
    <t>DIST</t>
  </si>
  <si>
    <t>City and County Breakdown by Factor</t>
  </si>
  <si>
    <t>City</t>
  </si>
  <si>
    <t>OBRIEN</t>
  </si>
  <si>
    <t>ZWINGLE</t>
  </si>
  <si>
    <t>ZEARING</t>
  </si>
  <si>
    <t>YORKTOWN</t>
  </si>
  <si>
    <t>YETTER</t>
  </si>
  <si>
    <t>YALE</t>
  </si>
  <si>
    <t>WYOMING</t>
  </si>
  <si>
    <t>WORTHINGTON</t>
  </si>
  <si>
    <t>WOOLSTOCK</t>
  </si>
  <si>
    <t>WOODWARD</t>
  </si>
  <si>
    <t>WOODBURN</t>
  </si>
  <si>
    <t>WOODBINE</t>
  </si>
  <si>
    <t>WODEN</t>
  </si>
  <si>
    <t>WIOTA</t>
  </si>
  <si>
    <t>WINTHROP</t>
  </si>
  <si>
    <t>WINTERSET</t>
  </si>
  <si>
    <t>WINFIELD</t>
  </si>
  <si>
    <t>WINDSOR HEIGHTS</t>
  </si>
  <si>
    <t>WILTON</t>
  </si>
  <si>
    <t>WILLIAMSON</t>
  </si>
  <si>
    <t>WILLIAMSBURG</t>
  </si>
  <si>
    <t>WILLIAMS</t>
  </si>
  <si>
    <t>WILLEY</t>
  </si>
  <si>
    <t>WHITTEN</t>
  </si>
  <si>
    <t>WHITTEMORE</t>
  </si>
  <si>
    <t>WHITING</t>
  </si>
  <si>
    <t>WHEATLAND</t>
  </si>
  <si>
    <t>WHAT CHEER</t>
  </si>
  <si>
    <t>WESTWOOD</t>
  </si>
  <si>
    <t>WESTSIDE</t>
  </si>
  <si>
    <t>WESTPHALIA</t>
  </si>
  <si>
    <t>WESTGATE</t>
  </si>
  <si>
    <t>WESTFIELD</t>
  </si>
  <si>
    <t>WEST UNION</t>
  </si>
  <si>
    <t>WEST POINT</t>
  </si>
  <si>
    <t>WEST OKOBOJI</t>
  </si>
  <si>
    <t>WEST LIBERTY</t>
  </si>
  <si>
    <t>WEST DES MOINES</t>
  </si>
  <si>
    <t>WEST CHESTER</t>
  </si>
  <si>
    <t>WEST BURLINGTON</t>
  </si>
  <si>
    <t>WEST BRANCH</t>
  </si>
  <si>
    <t>WEST BEND</t>
  </si>
  <si>
    <t>WESLEY</t>
  </si>
  <si>
    <t>WELTON</t>
  </si>
  <si>
    <t>WELLSBURG</t>
  </si>
  <si>
    <t>WELLMAN</t>
  </si>
  <si>
    <t>WELDON</t>
  </si>
  <si>
    <t>WEBSTER CITY</t>
  </si>
  <si>
    <t>WEBB</t>
  </si>
  <si>
    <t>WAYLAND</t>
  </si>
  <si>
    <t>WAVERLY</t>
  </si>
  <si>
    <t>WAUKON</t>
  </si>
  <si>
    <t>WAUKEE</t>
  </si>
  <si>
    <t>WAUCOMA</t>
  </si>
  <si>
    <t>WATERVILLE</t>
  </si>
  <si>
    <t>WATERLOO</t>
  </si>
  <si>
    <t>WASHTA</t>
  </si>
  <si>
    <t>WALNUT</t>
  </si>
  <si>
    <t>WALLINGFORD</t>
  </si>
  <si>
    <t>WALL LAKE</t>
  </si>
  <si>
    <t>WALKER</t>
  </si>
  <si>
    <t>WALFORD</t>
  </si>
  <si>
    <t>WALCOTT</t>
  </si>
  <si>
    <t>WAHPETON</t>
  </si>
  <si>
    <t>WADENA</t>
  </si>
  <si>
    <t>VOLGA</t>
  </si>
  <si>
    <t>VINTON</t>
  </si>
  <si>
    <t>VINING</t>
  </si>
  <si>
    <t>VINCENT</t>
  </si>
  <si>
    <t>VILLISCA</t>
  </si>
  <si>
    <t>VICTOR</t>
  </si>
  <si>
    <t>VENTURA</t>
  </si>
  <si>
    <t>VEDIC CITY</t>
  </si>
  <si>
    <t>VARINA</t>
  </si>
  <si>
    <t>VAN WERT</t>
  </si>
  <si>
    <t>VAN METER</t>
  </si>
  <si>
    <t>VAN HORNE</t>
  </si>
  <si>
    <t>VALERIA</t>
  </si>
  <si>
    <t>VAIL</t>
  </si>
  <si>
    <t>UTE</t>
  </si>
  <si>
    <t>URBANDALE</t>
  </si>
  <si>
    <t>URBANA</t>
  </si>
  <si>
    <t>UNIVERSITY PARK</t>
  </si>
  <si>
    <t>UNIVERSITY HEIGHTS</t>
  </si>
  <si>
    <t>UNIONVILLE</t>
  </si>
  <si>
    <t>UNDERWOOD</t>
  </si>
  <si>
    <t>UDELL</t>
  </si>
  <si>
    <t>TURIN</t>
  </si>
  <si>
    <t>TRURO</t>
  </si>
  <si>
    <t>TRUESDALE</t>
  </si>
  <si>
    <t>TRIPOLI</t>
  </si>
  <si>
    <t>TREYNOR</t>
  </si>
  <si>
    <t>TRAER</t>
  </si>
  <si>
    <t>TORONTO</t>
  </si>
  <si>
    <t>TOLEDO</t>
  </si>
  <si>
    <t>TITONKA</t>
  </si>
  <si>
    <t>TIPTON</t>
  </si>
  <si>
    <t>TINGLEY</t>
  </si>
  <si>
    <t>TIFFIN</t>
  </si>
  <si>
    <t>THURMAN</t>
  </si>
  <si>
    <t>THORNTON</t>
  </si>
  <si>
    <t>THORNBURG</t>
  </si>
  <si>
    <t>THOR</t>
  </si>
  <si>
    <t>THOMPSON</t>
  </si>
  <si>
    <t>THAYER</t>
  </si>
  <si>
    <t>TERRIL</t>
  </si>
  <si>
    <t>TENNANT</t>
  </si>
  <si>
    <t>TEMPLETON</t>
  </si>
  <si>
    <t>TABOR</t>
  </si>
  <si>
    <t>SWISHER</t>
  </si>
  <si>
    <t>SWEA CITY</t>
  </si>
  <si>
    <t>SWAN</t>
  </si>
  <si>
    <t>SWALEDALE</t>
  </si>
  <si>
    <t>SUTHERLAND</t>
  </si>
  <si>
    <t>SUPERIOR</t>
  </si>
  <si>
    <t>SUMNER</t>
  </si>
  <si>
    <t>SULLY</t>
  </si>
  <si>
    <t>STUART</t>
  </si>
  <si>
    <t>STRUBLE</t>
  </si>
  <si>
    <t>STRAWBERRY POINT</t>
  </si>
  <si>
    <t>STRATFORD</t>
  </si>
  <si>
    <t>STOUT</t>
  </si>
  <si>
    <t>STORY CITY</t>
  </si>
  <si>
    <t>STORM LAKE</t>
  </si>
  <si>
    <t>STOCKTON</t>
  </si>
  <si>
    <t>STOCKPORT</t>
  </si>
  <si>
    <t>STEAMBOAT ROCK</t>
  </si>
  <si>
    <t>STATE CENTER</t>
  </si>
  <si>
    <t>STANWOOD</t>
  </si>
  <si>
    <t>STANTON</t>
  </si>
  <si>
    <t>STANLEY</t>
  </si>
  <si>
    <t>STANHOPE</t>
  </si>
  <si>
    <t>STACYVILLE</t>
  </si>
  <si>
    <t>SPRINGVILLE</t>
  </si>
  <si>
    <t>SPRING HILL</t>
  </si>
  <si>
    <t>SPRINGBROOK</t>
  </si>
  <si>
    <t>SPIRIT LAKE</t>
  </si>
  <si>
    <t>SPILLVILLE</t>
  </si>
  <si>
    <t>SPENCER</t>
  </si>
  <si>
    <t>SOUTH ENGLISH</t>
  </si>
  <si>
    <t>SOMERS</t>
  </si>
  <si>
    <t>SOLON</t>
  </si>
  <si>
    <t>SOLDIER</t>
  </si>
  <si>
    <t>SMITHLAND</t>
  </si>
  <si>
    <t>SLOAN</t>
  </si>
  <si>
    <t>SLATER</t>
  </si>
  <si>
    <t>SIOUX RAPIDS</t>
  </si>
  <si>
    <t>SIOUX CITY</t>
  </si>
  <si>
    <t>SIOUX CENTER</t>
  </si>
  <si>
    <t>SILVER CITY</t>
  </si>
  <si>
    <t>SIGOURNEY</t>
  </si>
  <si>
    <t>SIDNEY</t>
  </si>
  <si>
    <t>SIBLEY</t>
  </si>
  <si>
    <t>SHUEYVILLE</t>
  </si>
  <si>
    <t>SHENANDOAH</t>
  </si>
  <si>
    <t>SHELLSBURG</t>
  </si>
  <si>
    <t>SHELL ROCK</t>
  </si>
  <si>
    <t>SHELDON</t>
  </si>
  <si>
    <t>SHELDAHL</t>
  </si>
  <si>
    <t>SHEFFIELD</t>
  </si>
  <si>
    <t>SHARPSBURG</t>
  </si>
  <si>
    <t>SHANNON CITY</t>
  </si>
  <si>
    <t>SHAMBAUGH</t>
  </si>
  <si>
    <t>SEYMOUR</t>
  </si>
  <si>
    <t>SERGEANT BLUFF</t>
  </si>
  <si>
    <t>SEARSBORO</t>
  </si>
  <si>
    <t>SCRANTON</t>
  </si>
  <si>
    <t>SCHLESWIG</t>
  </si>
  <si>
    <t>SCHALLER</t>
  </si>
  <si>
    <t>SCARVILLE</t>
  </si>
  <si>
    <t>SANDYVILLE</t>
  </si>
  <si>
    <t>SANBORN</t>
  </si>
  <si>
    <t>SALIX</t>
  </si>
  <si>
    <t>SALEM</t>
  </si>
  <si>
    <t>SAINT PAUL</t>
  </si>
  <si>
    <t>SAINT OLAF</t>
  </si>
  <si>
    <t>SAINT MARYS</t>
  </si>
  <si>
    <t>SAINT LUCAS</t>
  </si>
  <si>
    <t>SAINT DONATUS</t>
  </si>
  <si>
    <t>SAINT CHARLES</t>
  </si>
  <si>
    <t>SAINT ANTHONY</t>
  </si>
  <si>
    <t>SAINT ANSGAR</t>
  </si>
  <si>
    <t>SAGEVILLE</t>
  </si>
  <si>
    <t>SAC CITY</t>
  </si>
  <si>
    <t>SABULA</t>
  </si>
  <si>
    <t>RYAN</t>
  </si>
  <si>
    <t>RUTLAND</t>
  </si>
  <si>
    <t>RUTHVEN</t>
  </si>
  <si>
    <t>RUSSELL</t>
  </si>
  <si>
    <t>RUNNELLS</t>
  </si>
  <si>
    <t>RUDD</t>
  </si>
  <si>
    <t>ROYAL</t>
  </si>
  <si>
    <t>ROWLEY</t>
  </si>
  <si>
    <t>ROWAN</t>
  </si>
  <si>
    <t>ROSSIE</t>
  </si>
  <si>
    <t>ROSE HILL</t>
  </si>
  <si>
    <t>ROME</t>
  </si>
  <si>
    <t>ROLFE</t>
  </si>
  <si>
    <t>ROLAND</t>
  </si>
  <si>
    <t>RODNEY</t>
  </si>
  <si>
    <t>RODMAN</t>
  </si>
  <si>
    <t>ROCKWELL CITY</t>
  </si>
  <si>
    <t>ROCKWELL</t>
  </si>
  <si>
    <t>ROCKFORD</t>
  </si>
  <si>
    <t>ROCK VALLEY</t>
  </si>
  <si>
    <t>ROCK RAPIDS</t>
  </si>
  <si>
    <t>ROCK FALLS</t>
  </si>
  <si>
    <t>ROBINS</t>
  </si>
  <si>
    <t>RIVERTON</t>
  </si>
  <si>
    <t>RIVERSIDE</t>
  </si>
  <si>
    <t>RIVERDALE</t>
  </si>
  <si>
    <t>RIPPEY</t>
  </si>
  <si>
    <t>RINGSTED</t>
  </si>
  <si>
    <t>RINARD</t>
  </si>
  <si>
    <t>RIDGEWAY</t>
  </si>
  <si>
    <t>RICKETTS</t>
  </si>
  <si>
    <t>RICKARDSVILLE</t>
  </si>
  <si>
    <t>RICHLAND</t>
  </si>
  <si>
    <t>RICEVILLE</t>
  </si>
  <si>
    <t>RHODES</t>
  </si>
  <si>
    <t>RENWICK</t>
  </si>
  <si>
    <t>REMSEN</t>
  </si>
  <si>
    <t>REMBRANDT</t>
  </si>
  <si>
    <t>REINBECK</t>
  </si>
  <si>
    <t>REDFIELD</t>
  </si>
  <si>
    <t>REDDING</t>
  </si>
  <si>
    <t>RED OAK</t>
  </si>
  <si>
    <t>REASNOR</t>
  </si>
  <si>
    <t>READLYN</t>
  </si>
  <si>
    <t>RAYMOND</t>
  </si>
  <si>
    <t>RATHBUN</t>
  </si>
  <si>
    <t>RANDOLPH</t>
  </si>
  <si>
    <t>RANDALL</t>
  </si>
  <si>
    <t>RANDALIA</t>
  </si>
  <si>
    <t>RALSTON</t>
  </si>
  <si>
    <t>RAKE</t>
  </si>
  <si>
    <t>RADCLIFFE</t>
  </si>
  <si>
    <t>QUIMBY</t>
  </si>
  <si>
    <t>QUASQUETON</t>
  </si>
  <si>
    <t>PULASKI</t>
  </si>
  <si>
    <t>PROTIVIN</t>
  </si>
  <si>
    <t>PROMISE CITY</t>
  </si>
  <si>
    <t>PRINCETON</t>
  </si>
  <si>
    <t>PRIMGHAR</t>
  </si>
  <si>
    <t>PRESTON</t>
  </si>
  <si>
    <t>PRESCOTT</t>
  </si>
  <si>
    <t>PRAIRIEBURG</t>
  </si>
  <si>
    <t>PRAIRIE CITY</t>
  </si>
  <si>
    <t>POSTVILLE</t>
  </si>
  <si>
    <t>PORTSMOUTH</t>
  </si>
  <si>
    <t>POPEJOY</t>
  </si>
  <si>
    <t>POMEROY</t>
  </si>
  <si>
    <t>POLK CITY</t>
  </si>
  <si>
    <t>PLOVER</t>
  </si>
  <si>
    <t>PLEASANTVILLE</t>
  </si>
  <si>
    <t>PLEASANTON</t>
  </si>
  <si>
    <t>PLEASANT PLAIN</t>
  </si>
  <si>
    <t>PLEASANT HILL</t>
  </si>
  <si>
    <t>PLANO</t>
  </si>
  <si>
    <t>PLAINFIELD</t>
  </si>
  <si>
    <t>PISGAH</t>
  </si>
  <si>
    <t>PIONEER</t>
  </si>
  <si>
    <t>PILOT MOUND</t>
  </si>
  <si>
    <t>PIERSON</t>
  </si>
  <si>
    <t>PETERSON</t>
  </si>
  <si>
    <t>PERSIA</t>
  </si>
  <si>
    <t>PERRY</t>
  </si>
  <si>
    <t>PEOSTA</t>
  </si>
  <si>
    <t>PELLA</t>
  </si>
  <si>
    <t>PAULLINA</t>
  </si>
  <si>
    <t>PATTERSON</t>
  </si>
  <si>
    <t>PATON</t>
  </si>
  <si>
    <t>PARNELL</t>
  </si>
  <si>
    <t>PARKERSBURG</t>
  </si>
  <si>
    <t>PANORAMA PARK</t>
  </si>
  <si>
    <t>PANORA</t>
  </si>
  <si>
    <t>PANAMA</t>
  </si>
  <si>
    <t>PALO</t>
  </si>
  <si>
    <t>PALMER</t>
  </si>
  <si>
    <t>PACKWOOD</t>
  </si>
  <si>
    <t>PACIFIC JUNCTION</t>
  </si>
  <si>
    <t>OYENS</t>
  </si>
  <si>
    <t>OXFORD JUNCTION</t>
  </si>
  <si>
    <t>OXFORD</t>
  </si>
  <si>
    <t>OWASA</t>
  </si>
  <si>
    <t>OTTUMWA</t>
  </si>
  <si>
    <t>OTTOSEN</t>
  </si>
  <si>
    <t>OTO</t>
  </si>
  <si>
    <t>OTHO</t>
  </si>
  <si>
    <t>OSTERDOCK</t>
  </si>
  <si>
    <t>OSSIAN</t>
  </si>
  <si>
    <t>OSKALOOSA</t>
  </si>
  <si>
    <t>OSAGE</t>
  </si>
  <si>
    <t>ORLEANS</t>
  </si>
  <si>
    <t>ORIENT</t>
  </si>
  <si>
    <t>ORCHARD</t>
  </si>
  <si>
    <t>ORANGE CITY</t>
  </si>
  <si>
    <t>ONSLOW</t>
  </si>
  <si>
    <t>ONAWA</t>
  </si>
  <si>
    <t>OLLIE</t>
  </si>
  <si>
    <t>OLIN</t>
  </si>
  <si>
    <t>OLDS</t>
  </si>
  <si>
    <t>OKOBOJI</t>
  </si>
  <si>
    <t>OGDEN</t>
  </si>
  <si>
    <t>OELWEIN</t>
  </si>
  <si>
    <t>ODEBOLT</t>
  </si>
  <si>
    <t>OCHEYEDAN</t>
  </si>
  <si>
    <t>OAKVILLE</t>
  </si>
  <si>
    <t>OAKLAND ACRES</t>
  </si>
  <si>
    <t>OAKLAND</t>
  </si>
  <si>
    <t>NUMA</t>
  </si>
  <si>
    <t>NORWAY</t>
  </si>
  <si>
    <t>NORWALK</t>
  </si>
  <si>
    <t>NORTHWOOD</t>
  </si>
  <si>
    <t>NORTHBORO</t>
  </si>
  <si>
    <t>NORTH WASHINGTON</t>
  </si>
  <si>
    <t>NORTH LIBERTY</t>
  </si>
  <si>
    <t>NORTH ENGLISH</t>
  </si>
  <si>
    <t>NORTH BUENA VISTA</t>
  </si>
  <si>
    <t>NORA SPRINGS</t>
  </si>
  <si>
    <t>NODAWAY</t>
  </si>
  <si>
    <t>NICHOLS</t>
  </si>
  <si>
    <t>NEWTON</t>
  </si>
  <si>
    <t>NEWHALL</t>
  </si>
  <si>
    <t>NEWELL</t>
  </si>
  <si>
    <t>NEW VIRGINIA</t>
  </si>
  <si>
    <t>NEW VIENNA</t>
  </si>
  <si>
    <t>NEW SHARON</t>
  </si>
  <si>
    <t>NEW PROVIDENCE</t>
  </si>
  <si>
    <t>NEW MARKET</t>
  </si>
  <si>
    <t>NEW LONDON</t>
  </si>
  <si>
    <t>NEW LIBERTY</t>
  </si>
  <si>
    <t>NEW HARTFORD</t>
  </si>
  <si>
    <t>NEW HAMPTON</t>
  </si>
  <si>
    <t>NEW ALBIN</t>
  </si>
  <si>
    <t>NEVADA</t>
  </si>
  <si>
    <t>NEOLA</t>
  </si>
  <si>
    <t>NEMAHA</t>
  </si>
  <si>
    <t>NASHUA</t>
  </si>
  <si>
    <t>MYSTIC</t>
  </si>
  <si>
    <t>MURRAY</t>
  </si>
  <si>
    <t>MOVILLE</t>
  </si>
  <si>
    <t>MOUNT VERNON</t>
  </si>
  <si>
    <t>MOUNT UNION</t>
  </si>
  <si>
    <t>MOUNT STERLING</t>
  </si>
  <si>
    <t>MOUNT PLEASANT</t>
  </si>
  <si>
    <t>MOUNT AYR</t>
  </si>
  <si>
    <t>MOUNT AUBURN</t>
  </si>
  <si>
    <t>MOULTON</t>
  </si>
  <si>
    <t>MORRISON</t>
  </si>
  <si>
    <t>MORNING SUN</t>
  </si>
  <si>
    <t>MORLEY</t>
  </si>
  <si>
    <t>MORAVIA</t>
  </si>
  <si>
    <t>MOORLAND</t>
  </si>
  <si>
    <t>MOORHEAD</t>
  </si>
  <si>
    <t>MONTROSE</t>
  </si>
  <si>
    <t>MONTOUR</t>
  </si>
  <si>
    <t>MONTICELLO</t>
  </si>
  <si>
    <t>MONTEZUMA</t>
  </si>
  <si>
    <t>MONMOUTH</t>
  </si>
  <si>
    <t>MONDAMIN</t>
  </si>
  <si>
    <t>MODALE</t>
  </si>
  <si>
    <t>MITCHELLVILLE</t>
  </si>
  <si>
    <t>MISSOURI VALLEY</t>
  </si>
  <si>
    <t>MINGO</t>
  </si>
  <si>
    <t>MINDEN</t>
  </si>
  <si>
    <t>MINBURN</t>
  </si>
  <si>
    <t>MILTON</t>
  </si>
  <si>
    <t>MILO</t>
  </si>
  <si>
    <t>MILLVILLE</t>
  </si>
  <si>
    <t>MILLERTON</t>
  </si>
  <si>
    <t>MILLERSBURG</t>
  </si>
  <si>
    <t>MILFORD</t>
  </si>
  <si>
    <t>MILES</t>
  </si>
  <si>
    <t>MIDDLETOWN</t>
  </si>
  <si>
    <t>MESERVEY</t>
  </si>
  <si>
    <t>MERRILL</t>
  </si>
  <si>
    <t>MERIDEN</t>
  </si>
  <si>
    <t>MENLO</t>
  </si>
  <si>
    <t>MELVIN</t>
  </si>
  <si>
    <t>MELROSE</t>
  </si>
  <si>
    <t>MELCHER-DALLAS</t>
  </si>
  <si>
    <t>MELBOURNE</t>
  </si>
  <si>
    <t>MEDIAPOLIS</t>
  </si>
  <si>
    <t>MECHANICSVILLE</t>
  </si>
  <si>
    <t>MC INTIRE</t>
  </si>
  <si>
    <t>MC GREGOR</t>
  </si>
  <si>
    <t>MC CLELLAND</t>
  </si>
  <si>
    <t>MC CAUSLAND</t>
  </si>
  <si>
    <t>MC CALLSBURG</t>
  </si>
  <si>
    <t>MAYSVILLE</t>
  </si>
  <si>
    <t>MAYNARD</t>
  </si>
  <si>
    <t>MAXWELL</t>
  </si>
  <si>
    <t>MAURICE</t>
  </si>
  <si>
    <t>MATLOCK</t>
  </si>
  <si>
    <t>MASSENA</t>
  </si>
  <si>
    <t>MASONVILLE</t>
  </si>
  <si>
    <t>MASON CITY</t>
  </si>
  <si>
    <t>MARYSVILLE</t>
  </si>
  <si>
    <t>MARTINSBURG</t>
  </si>
  <si>
    <t>MARTENSDALE</t>
  </si>
  <si>
    <t>MARTELLE</t>
  </si>
  <si>
    <t>MARSHALLTOWN</t>
  </si>
  <si>
    <t>MARQUETTE</t>
  </si>
  <si>
    <t>MARNE</t>
  </si>
  <si>
    <t>MARENGO</t>
  </si>
  <si>
    <t>MARCUS</t>
  </si>
  <si>
    <t>MARBLE ROCK</t>
  </si>
  <si>
    <t>MARATHON</t>
  </si>
  <si>
    <t>MAQUOKETA</t>
  </si>
  <si>
    <t>MAPLETON</t>
  </si>
  <si>
    <t>MANSON</t>
  </si>
  <si>
    <t>MANNING</t>
  </si>
  <si>
    <t>MANLY</t>
  </si>
  <si>
    <t>MANILLA</t>
  </si>
  <si>
    <t>MANCHESTER</t>
  </si>
  <si>
    <t>MALVERN</t>
  </si>
  <si>
    <t>MALOY</t>
  </si>
  <si>
    <t>MALLARD</t>
  </si>
  <si>
    <t>MALCOM</t>
  </si>
  <si>
    <t>MAGNOLIA</t>
  </si>
  <si>
    <t>MADRID</t>
  </si>
  <si>
    <t>MACKSBURG</t>
  </si>
  <si>
    <t>MACEDONIA</t>
  </si>
  <si>
    <t>LYTTON</t>
  </si>
  <si>
    <t>LYNNVILLE</t>
  </si>
  <si>
    <t>LUZERNE</t>
  </si>
  <si>
    <t>LUXEMBURG</t>
  </si>
  <si>
    <t>LUVERNE</t>
  </si>
  <si>
    <t>LUTHER</t>
  </si>
  <si>
    <t>LUANA</t>
  </si>
  <si>
    <t>LOWDEN</t>
  </si>
  <si>
    <t>LOW MOOR</t>
  </si>
  <si>
    <t>LOVILIA</t>
  </si>
  <si>
    <t>LOST NATION</t>
  </si>
  <si>
    <t>LORIMOR</t>
  </si>
  <si>
    <t>LONG GROVE</t>
  </si>
  <si>
    <t>LONE TREE</t>
  </si>
  <si>
    <t>LONE ROCK</t>
  </si>
  <si>
    <t>LOHRVILLE</t>
  </si>
  <si>
    <t>LOGAN</t>
  </si>
  <si>
    <t>LOCKRIDGE</t>
  </si>
  <si>
    <t>LIVERMORE</t>
  </si>
  <si>
    <t>LITTLE SIOUX</t>
  </si>
  <si>
    <t>LITTLE ROCK</t>
  </si>
  <si>
    <t>LISCOMB</t>
  </si>
  <si>
    <t>LISBON</t>
  </si>
  <si>
    <t>LINN GROVE</t>
  </si>
  <si>
    <t>LINEVILLE</t>
  </si>
  <si>
    <t>LINDEN</t>
  </si>
  <si>
    <t>LINCOLN</t>
  </si>
  <si>
    <t>LIME SPRINGS</t>
  </si>
  <si>
    <t>LIDDERDALE</t>
  </si>
  <si>
    <t>LIBERTYVILLE</t>
  </si>
  <si>
    <t>LEWIS</t>
  </si>
  <si>
    <t>LETTS</t>
  </si>
  <si>
    <t>LESTER</t>
  </si>
  <si>
    <t>LEROY</t>
  </si>
  <si>
    <t>LEON</t>
  </si>
  <si>
    <t>LENOX</t>
  </si>
  <si>
    <t>LELAND</t>
  </si>
  <si>
    <t>LEIGHTON</t>
  </si>
  <si>
    <t>LEHIGH</t>
  </si>
  <si>
    <t>LEDYARD</t>
  </si>
  <si>
    <t>LE MARS</t>
  </si>
  <si>
    <t>LE GRAND</t>
  </si>
  <si>
    <t>LE CLAIRE</t>
  </si>
  <si>
    <t>LAWTON</t>
  </si>
  <si>
    <t>LAWLER</t>
  </si>
  <si>
    <t>LAURENS</t>
  </si>
  <si>
    <t>LAUREL</t>
  </si>
  <si>
    <t>LATIMER</t>
  </si>
  <si>
    <t>LARRABEE</t>
  </si>
  <si>
    <t>LARCHWOOD</t>
  </si>
  <si>
    <t>LANSING</t>
  </si>
  <si>
    <t>LANESBORO</t>
  </si>
  <si>
    <t>LAMONT</t>
  </si>
  <si>
    <t>LAMONI</t>
  </si>
  <si>
    <t>LAMBS GROVE</t>
  </si>
  <si>
    <t>LAKOTA</t>
  </si>
  <si>
    <t>LAKESIDE</t>
  </si>
  <si>
    <t>LAKE VIEW</t>
  </si>
  <si>
    <t>LAKE PARK</t>
  </si>
  <si>
    <t>LAKE MILLS</t>
  </si>
  <si>
    <t>LAKE CITY</t>
  </si>
  <si>
    <t>LADORA</t>
  </si>
  <si>
    <t>LACONA</t>
  </si>
  <si>
    <t>LA PORTE CITY</t>
  </si>
  <si>
    <t>LA MOTTE</t>
  </si>
  <si>
    <t>KNOXVILLE</t>
  </si>
  <si>
    <t>KNIERIM</t>
  </si>
  <si>
    <t>KLEMME</t>
  </si>
  <si>
    <t>KIRON</t>
  </si>
  <si>
    <t>KIRKVILLE</t>
  </si>
  <si>
    <t>KIRKMAN</t>
  </si>
  <si>
    <t>KINROSS</t>
  </si>
  <si>
    <t>KINGSLEY</t>
  </si>
  <si>
    <t>KIMBALLTON</t>
  </si>
  <si>
    <t>KEYSTONE</t>
  </si>
  <si>
    <t>KESWICK</t>
  </si>
  <si>
    <t>KEOTA</t>
  </si>
  <si>
    <t>KEOSAUQUA</t>
  </si>
  <si>
    <t>KEOMAH</t>
  </si>
  <si>
    <t>KENSETT</t>
  </si>
  <si>
    <t>KELLOGG</t>
  </si>
  <si>
    <t>KELLEY</t>
  </si>
  <si>
    <t>KELLERTON</t>
  </si>
  <si>
    <t>KANAWHA</t>
  </si>
  <si>
    <t>KAMRAR</t>
  </si>
  <si>
    <t>KALONA</t>
  </si>
  <si>
    <t>JOLLEY</t>
  </si>
  <si>
    <t>JOICE</t>
  </si>
  <si>
    <t>JOHNSTON</t>
  </si>
  <si>
    <t>JEWELL</t>
  </si>
  <si>
    <t>JESUP</t>
  </si>
  <si>
    <t>JANESVILLE</t>
  </si>
  <si>
    <t>JAMAICA</t>
  </si>
  <si>
    <t>JACKSON JUNCTION</t>
  </si>
  <si>
    <t>IRWIN</t>
  </si>
  <si>
    <t>IRETON</t>
  </si>
  <si>
    <t>IOWA FALLS</t>
  </si>
  <si>
    <t>IOWA CITY</t>
  </si>
  <si>
    <t>IONIA</t>
  </si>
  <si>
    <t>INWOOD</t>
  </si>
  <si>
    <t>INDIANOLA</t>
  </si>
  <si>
    <t>INDEPENDENCE</t>
  </si>
  <si>
    <t>IMOGENE</t>
  </si>
  <si>
    <t>IDA GROVE</t>
  </si>
  <si>
    <t>HUXLEY</t>
  </si>
  <si>
    <t>HUMESTON</t>
  </si>
  <si>
    <t>HULL</t>
  </si>
  <si>
    <t>HUDSON</t>
  </si>
  <si>
    <t>HUBBARD</t>
  </si>
  <si>
    <t>HOUGHTON</t>
  </si>
  <si>
    <t>HOSPERS</t>
  </si>
  <si>
    <t>HORNICK</t>
  </si>
  <si>
    <t>HOPKINTON</t>
  </si>
  <si>
    <t>HOLY CROSS</t>
  </si>
  <si>
    <t>HOLSTEIN</t>
  </si>
  <si>
    <t>HOLLAND</t>
  </si>
  <si>
    <t>HINTON</t>
  </si>
  <si>
    <t>HILLSBORO</t>
  </si>
  <si>
    <t>HILLS</t>
  </si>
  <si>
    <t>HIAWATHA</t>
  </si>
  <si>
    <t>HEPBURN</t>
  </si>
  <si>
    <t>HENDERSON</t>
  </si>
  <si>
    <t>HEDRICK</t>
  </si>
  <si>
    <t>HAZLETON</t>
  </si>
  <si>
    <t>HAYESVILLE</t>
  </si>
  <si>
    <t>HAWKEYE</t>
  </si>
  <si>
    <t>HAWARDEN</t>
  </si>
  <si>
    <t>HAVERHILL</t>
  </si>
  <si>
    <t>HAVELOCK</t>
  </si>
  <si>
    <t>HASTINGS</t>
  </si>
  <si>
    <t>HARVEY</t>
  </si>
  <si>
    <t>HARTWICK</t>
  </si>
  <si>
    <t>HARTLEY</t>
  </si>
  <si>
    <t>HARTFORD</t>
  </si>
  <si>
    <t>HARRIS</t>
  </si>
  <si>
    <t>HARPERS FERRY</t>
  </si>
  <si>
    <t>HARPER</t>
  </si>
  <si>
    <t>HARLAN</t>
  </si>
  <si>
    <t>HARDY</t>
  </si>
  <si>
    <t>HARCOURT</t>
  </si>
  <si>
    <t>HANSELL</t>
  </si>
  <si>
    <t>HANLONTOWN</t>
  </si>
  <si>
    <t>HAMPTON</t>
  </si>
  <si>
    <t>HAMBURG</t>
  </si>
  <si>
    <t>HALBUR</t>
  </si>
  <si>
    <t>GUTTENBERG</t>
  </si>
  <si>
    <t>GUTHRIE CENTER</t>
  </si>
  <si>
    <t>GUERNSEY</t>
  </si>
  <si>
    <t>GRUVER</t>
  </si>
  <si>
    <t>GRUNDY CENTER</t>
  </si>
  <si>
    <t>GRISWOLD</t>
  </si>
  <si>
    <t>GRINNELL</t>
  </si>
  <si>
    <t>GRIMES</t>
  </si>
  <si>
    <t>GREENVILLE</t>
  </si>
  <si>
    <t>GREENFIELD</t>
  </si>
  <si>
    <t>GREELEY</t>
  </si>
  <si>
    <t>GRAY</t>
  </si>
  <si>
    <t>GRAVITY</t>
  </si>
  <si>
    <t>GRANVILLE</t>
  </si>
  <si>
    <t>GRANT</t>
  </si>
  <si>
    <t>GRANGER</t>
  </si>
  <si>
    <t>GRANDVIEW</t>
  </si>
  <si>
    <t>GRAND RIVER</t>
  </si>
  <si>
    <t>GRAND MOUND</t>
  </si>
  <si>
    <t>GRAND JUNCTION</t>
  </si>
  <si>
    <t>GRAFTON</t>
  </si>
  <si>
    <t>GRAF</t>
  </si>
  <si>
    <t>GRAETTINGER</t>
  </si>
  <si>
    <t>GOWRIE</t>
  </si>
  <si>
    <t>GOOSE LAKE</t>
  </si>
  <si>
    <t>GOODELL</t>
  </si>
  <si>
    <t>GOLDFIELD</t>
  </si>
  <si>
    <t>GLIDDEN</t>
  </si>
  <si>
    <t>GLENWOOD</t>
  </si>
  <si>
    <t>GLADBROOK</t>
  </si>
  <si>
    <t>GILMORE CITY</t>
  </si>
  <si>
    <t>GILMAN</t>
  </si>
  <si>
    <t>GILLETT GROVE</t>
  </si>
  <si>
    <t>GILBERTVILLE</t>
  </si>
  <si>
    <t>GILBERT</t>
  </si>
  <si>
    <t>GIBSON</t>
  </si>
  <si>
    <t>GEORGE</t>
  </si>
  <si>
    <t>GENEVA</t>
  </si>
  <si>
    <t>GARWIN</t>
  </si>
  <si>
    <t>GARRISON</t>
  </si>
  <si>
    <t>GARNER</t>
  </si>
  <si>
    <t>GARNAVILLO</t>
  </si>
  <si>
    <t>GARDEN GROVE</t>
  </si>
  <si>
    <t>GARBER</t>
  </si>
  <si>
    <t>GALVA</t>
  </si>
  <si>
    <t>GALT</t>
  </si>
  <si>
    <t>FRUITLAND</t>
  </si>
  <si>
    <t>FREDONIA</t>
  </si>
  <si>
    <t>FREDERIKA</t>
  </si>
  <si>
    <t>FREDERICKSBURG</t>
  </si>
  <si>
    <t>FRASER</t>
  </si>
  <si>
    <t>FOSTORIA</t>
  </si>
  <si>
    <t>FORT MADISON</t>
  </si>
  <si>
    <t>FORT DODGE</t>
  </si>
  <si>
    <t>FORT ATKINSON</t>
  </si>
  <si>
    <t>FOREST CITY</t>
  </si>
  <si>
    <t>FONTANELLE</t>
  </si>
  <si>
    <t>FONDA</t>
  </si>
  <si>
    <t>FLORIS</t>
  </si>
  <si>
    <t>FERTILE</t>
  </si>
  <si>
    <t>FERGUSON</t>
  </si>
  <si>
    <t>FENTON</t>
  </si>
  <si>
    <t>FARRAGUT</t>
  </si>
  <si>
    <t>FARNHAMVILLE</t>
  </si>
  <si>
    <t>FARMINGTON</t>
  </si>
  <si>
    <t>FARMERSBURG</t>
  </si>
  <si>
    <t>FARLEY</t>
  </si>
  <si>
    <t>FAIRFIELD</t>
  </si>
  <si>
    <t>FAIRFAX</t>
  </si>
  <si>
    <t>FAIRBANK</t>
  </si>
  <si>
    <t>EXLINE</t>
  </si>
  <si>
    <t>EXIRA</t>
  </si>
  <si>
    <t>EVERLY</t>
  </si>
  <si>
    <t>EVANSDALE</t>
  </si>
  <si>
    <t>ESTHERVILLE</t>
  </si>
  <si>
    <t>ESSEX</t>
  </si>
  <si>
    <t>EPWORTH</t>
  </si>
  <si>
    <t>EMMETSBURG</t>
  </si>
  <si>
    <t>EMERSON</t>
  </si>
  <si>
    <t>ELY</t>
  </si>
  <si>
    <t>ELMA</t>
  </si>
  <si>
    <t>ELLSWORTH</t>
  </si>
  <si>
    <t>ELLSTON</t>
  </si>
  <si>
    <t>ELLIOTT</t>
  </si>
  <si>
    <t>ELKPORT</t>
  </si>
  <si>
    <t>ELKHART</t>
  </si>
  <si>
    <t>ELKADER</t>
  </si>
  <si>
    <t>ELK RUN HEIGHTS</t>
  </si>
  <si>
    <t>ELK HORN</t>
  </si>
  <si>
    <t>ELGIN</t>
  </si>
  <si>
    <t>ELDRIDGE</t>
  </si>
  <si>
    <t>ELDORA</t>
  </si>
  <si>
    <t>ELDON</t>
  </si>
  <si>
    <t>ELBERON</t>
  </si>
  <si>
    <t>EDGEWOOD</t>
  </si>
  <si>
    <t>EDDYVILLE</t>
  </si>
  <si>
    <t>EAST PERU</t>
  </si>
  <si>
    <t>EARLY</t>
  </si>
  <si>
    <t>EARLVILLE</t>
  </si>
  <si>
    <t>EARLING</t>
  </si>
  <si>
    <t>EARLHAM</t>
  </si>
  <si>
    <t>EAGLE GROVE</t>
  </si>
  <si>
    <t>DYSART</t>
  </si>
  <si>
    <t>DYERSVILLE</t>
  </si>
  <si>
    <t>DURANT</t>
  </si>
  <si>
    <t>DURANGO</t>
  </si>
  <si>
    <t>DUNLAP</t>
  </si>
  <si>
    <t>DUNKERTON</t>
  </si>
  <si>
    <t>DUNDEE</t>
  </si>
  <si>
    <t>DUNCOMBE</t>
  </si>
  <si>
    <t>DUMONT</t>
  </si>
  <si>
    <t>DRAKESVILLE</t>
  </si>
  <si>
    <t>DOWS</t>
  </si>
  <si>
    <t>DOW CITY</t>
  </si>
  <si>
    <t>DOUGHERTY</t>
  </si>
  <si>
    <t>DOON</t>
  </si>
  <si>
    <t>DONNELLSON</t>
  </si>
  <si>
    <t>DONAHUE</t>
  </si>
  <si>
    <t>DOLLIVER</t>
  </si>
  <si>
    <t>DIXON</t>
  </si>
  <si>
    <t>DIKE</t>
  </si>
  <si>
    <t>DICKENS</t>
  </si>
  <si>
    <t>DIAGONAL</t>
  </si>
  <si>
    <t>DEXTER</t>
  </si>
  <si>
    <t>DERBY</t>
  </si>
  <si>
    <t>DENVER</t>
  </si>
  <si>
    <t>DENISON</t>
  </si>
  <si>
    <t>DELTA</t>
  </si>
  <si>
    <t>DELPHOS</t>
  </si>
  <si>
    <t>DELOIT</t>
  </si>
  <si>
    <t>DELMAR</t>
  </si>
  <si>
    <t>DELHI</t>
  </si>
  <si>
    <t>DEFIANCE</t>
  </si>
  <si>
    <t>DEEP RIVER</t>
  </si>
  <si>
    <t>DEDHAM</t>
  </si>
  <si>
    <t>DECORAH</t>
  </si>
  <si>
    <t>DE WITT</t>
  </si>
  <si>
    <t>DE SOTO</t>
  </si>
  <si>
    <t>DAYTON</t>
  </si>
  <si>
    <t>DAWSON</t>
  </si>
  <si>
    <t>DAVIS CITY</t>
  </si>
  <si>
    <t>DAVENPORT</t>
  </si>
  <si>
    <t>DANVILLE</t>
  </si>
  <si>
    <t>DANBURY</t>
  </si>
  <si>
    <t>DANA</t>
  </si>
  <si>
    <t>DALLAS CENTER</t>
  </si>
  <si>
    <t>DAKOTA CITY</t>
  </si>
  <si>
    <t>CYLINDER</t>
  </si>
  <si>
    <t>CUSHING</t>
  </si>
  <si>
    <t>CURLEW</t>
  </si>
  <si>
    <t>CUMMING</t>
  </si>
  <si>
    <t>CUMBERLAND</t>
  </si>
  <si>
    <t>CRYSTAL LAKE</t>
  </si>
  <si>
    <t>CROMWELL</t>
  </si>
  <si>
    <t>CRESTON</t>
  </si>
  <si>
    <t>CRESCO</t>
  </si>
  <si>
    <t>CRESCENT</t>
  </si>
  <si>
    <t>CRAWFORDSVILLE</t>
  </si>
  <si>
    <t>CRAIG</t>
  </si>
  <si>
    <t>COUNCIL BLUFFS</t>
  </si>
  <si>
    <t>COULTER</t>
  </si>
  <si>
    <t>COTTER</t>
  </si>
  <si>
    <t>CORYDON</t>
  </si>
  <si>
    <t>CORWITH</t>
  </si>
  <si>
    <t>CORRECTIONVILLE</t>
  </si>
  <si>
    <t>CORNING</t>
  </si>
  <si>
    <t>CORALVILLE</t>
  </si>
  <si>
    <t>COPPOCK</t>
  </si>
  <si>
    <t>COON RAPIDS</t>
  </si>
  <si>
    <t>CONWAY</t>
  </si>
  <si>
    <t>CONRAD</t>
  </si>
  <si>
    <t>CONESVILLE</t>
  </si>
  <si>
    <t>COLWELL</t>
  </si>
  <si>
    <t>COLUMBUS JUNCTION</t>
  </si>
  <si>
    <t>COLUMBUS CITY</t>
  </si>
  <si>
    <t>COLO</t>
  </si>
  <si>
    <t>COLLINS</t>
  </si>
  <si>
    <t>COLLEGE SPRINGS</t>
  </si>
  <si>
    <t>COLFAX</t>
  </si>
  <si>
    <t>COLESBURG</t>
  </si>
  <si>
    <t>COIN</t>
  </si>
  <si>
    <t>COGGON</t>
  </si>
  <si>
    <t>COBURG</t>
  </si>
  <si>
    <t>CLUTIER</t>
  </si>
  <si>
    <t>CLIVE</t>
  </si>
  <si>
    <t>CLIO</t>
  </si>
  <si>
    <t>CLERMONT</t>
  </si>
  <si>
    <t>CLEMONS</t>
  </si>
  <si>
    <t>CLEGHORN</t>
  </si>
  <si>
    <t>CLEARFIELD</t>
  </si>
  <si>
    <t>CLEAR LAKE</t>
  </si>
  <si>
    <t>CLARKSVILLE</t>
  </si>
  <si>
    <t>CLARION</t>
  </si>
  <si>
    <t>CLARINDA</t>
  </si>
  <si>
    <t>CLARENCE</t>
  </si>
  <si>
    <t>CLARE</t>
  </si>
  <si>
    <t>CINCINNATI</t>
  </si>
  <si>
    <t>CHURDAN</t>
  </si>
  <si>
    <t>CHILLICOTHE</t>
  </si>
  <si>
    <t>CHESTER</t>
  </si>
  <si>
    <t>CHELSEA</t>
  </si>
  <si>
    <t>CHATSWORTH</t>
  </si>
  <si>
    <t>CHARTER OAK</t>
  </si>
  <si>
    <t>CHARLOTTE</t>
  </si>
  <si>
    <t>CHARLES CITY</t>
  </si>
  <si>
    <t>CHARITON</t>
  </si>
  <si>
    <t>CENTRALIA</t>
  </si>
  <si>
    <t>CENTRAL CITY</t>
  </si>
  <si>
    <t>CENTERVILLE</t>
  </si>
  <si>
    <t>CENTER POINT</t>
  </si>
  <si>
    <t>CEDAR RAPIDS</t>
  </si>
  <si>
    <t>CEDAR FALLS</t>
  </si>
  <si>
    <t>CASTANA</t>
  </si>
  <si>
    <t>CASTALIA</t>
  </si>
  <si>
    <t>CASEY</t>
  </si>
  <si>
    <t>CASCADE</t>
  </si>
  <si>
    <t>CARTER LAKE</t>
  </si>
  <si>
    <t>CARSON</t>
  </si>
  <si>
    <t>CARPENTER</t>
  </si>
  <si>
    <t>CARLISLE</t>
  </si>
  <si>
    <t>CARBON</t>
  </si>
  <si>
    <t>CANTRIL</t>
  </si>
  <si>
    <t>CAMBRIDGE</t>
  </si>
  <si>
    <t>CAMANCHE</t>
  </si>
  <si>
    <t>CALUMET</t>
  </si>
  <si>
    <t>CALMAR</t>
  </si>
  <si>
    <t>CALLENDER</t>
  </si>
  <si>
    <t>CALAMUS</t>
  </si>
  <si>
    <t>BUSSEY</t>
  </si>
  <si>
    <t>BURT</t>
  </si>
  <si>
    <t>BURLINGTON</t>
  </si>
  <si>
    <t>BUFFALO CENTER</t>
  </si>
  <si>
    <t>BUFFALO</t>
  </si>
  <si>
    <t>BUCKEYE</t>
  </si>
  <si>
    <t>BUCK GROVE</t>
  </si>
  <si>
    <t>BRUNSVILLE</t>
  </si>
  <si>
    <t>BROOKLYN</t>
  </si>
  <si>
    <t>BRONSON</t>
  </si>
  <si>
    <t>BRITT</t>
  </si>
  <si>
    <t>BRISTOW</t>
  </si>
  <si>
    <t>BRIGHTON</t>
  </si>
  <si>
    <t>BRIDGEWATER</t>
  </si>
  <si>
    <t>BREDA</t>
  </si>
  <si>
    <t>BRAYTON</t>
  </si>
  <si>
    <t>BRANDON</t>
  </si>
  <si>
    <t>BRADGATE</t>
  </si>
  <si>
    <t>BRADDYVILLE</t>
  </si>
  <si>
    <t>BOYDEN</t>
  </si>
  <si>
    <t>BOXHOLM</t>
  </si>
  <si>
    <t>BOUTON</t>
  </si>
  <si>
    <t>BONDURANT</t>
  </si>
  <si>
    <t>BONAPARTE</t>
  </si>
  <si>
    <t>BODE</t>
  </si>
  <si>
    <t>BLUE GRASS</t>
  </si>
  <si>
    <t>BLOOMFIELD</t>
  </si>
  <si>
    <t>BLOCKTON</t>
  </si>
  <si>
    <t>BLENCOE</t>
  </si>
  <si>
    <t>BLANCHARD</t>
  </si>
  <si>
    <t>BLAKESBURG</t>
  </si>
  <si>
    <t>BLAIRSTOWN</t>
  </si>
  <si>
    <t>BLAIRSBURG</t>
  </si>
  <si>
    <t>BIRMINGHAM</t>
  </si>
  <si>
    <t>BEVINGTON</t>
  </si>
  <si>
    <t>BETTENDORF</t>
  </si>
  <si>
    <t>BERTRAM</t>
  </si>
  <si>
    <t>BERNARD</t>
  </si>
  <si>
    <t>BERKLEY</t>
  </si>
  <si>
    <t>BENNETT</t>
  </si>
  <si>
    <t>BELMOND</t>
  </si>
  <si>
    <t>BELLEVUE</t>
  </si>
  <si>
    <t>BELLE PLAINE</t>
  </si>
  <si>
    <t>BEDFORD</t>
  </si>
  <si>
    <t>BEAVER</t>
  </si>
  <si>
    <t>BEAMAN</t>
  </si>
  <si>
    <t>BEACONSFIELD</t>
  </si>
  <si>
    <t>BEACON</t>
  </si>
  <si>
    <t>BAYARD</t>
  </si>
  <si>
    <t>BAXTER</t>
  </si>
  <si>
    <t>BATTLE CREEK</t>
  </si>
  <si>
    <t>BATAVIA</t>
  </si>
  <si>
    <t>BASSETT</t>
  </si>
  <si>
    <t>BARNUM</t>
  </si>
  <si>
    <t>BARNES CITY</t>
  </si>
  <si>
    <t>BANKSTON</t>
  </si>
  <si>
    <t>BANCROFT</t>
  </si>
  <si>
    <t>BALLTOWN</t>
  </si>
  <si>
    <t>BALDWIN</t>
  </si>
  <si>
    <t>BAGLEY</t>
  </si>
  <si>
    <t>BADGER</t>
  </si>
  <si>
    <t>AYRSHIRE</t>
  </si>
  <si>
    <t>AVOCA</t>
  </si>
  <si>
    <t>AURORA</t>
  </si>
  <si>
    <t>AURELIA</t>
  </si>
  <si>
    <t>AUBURN</t>
  </si>
  <si>
    <t>ATLANTIC</t>
  </si>
  <si>
    <t>ATKINS</t>
  </si>
  <si>
    <t>ATALISSA</t>
  </si>
  <si>
    <t>ASPINWALL</t>
  </si>
  <si>
    <t>ASHTON</t>
  </si>
  <si>
    <t>ASBURY</t>
  </si>
  <si>
    <t>ARTHUR</t>
  </si>
  <si>
    <t>ARNOLDS PARK</t>
  </si>
  <si>
    <t>ARMSTRONG</t>
  </si>
  <si>
    <t>ARLINGTON</t>
  </si>
  <si>
    <t>ARISPE</t>
  </si>
  <si>
    <t>ARION</t>
  </si>
  <si>
    <t>AREDALE</t>
  </si>
  <si>
    <t>ARCHER</t>
  </si>
  <si>
    <t>ARCADIA</t>
  </si>
  <si>
    <t>APLINGTON</t>
  </si>
  <si>
    <t>ANTHON</t>
  </si>
  <si>
    <t>ANKENY</t>
  </si>
  <si>
    <t>ANITA</t>
  </si>
  <si>
    <t>ANDREW</t>
  </si>
  <si>
    <t>ANDOVER</t>
  </si>
  <si>
    <t>ANAMOSA</t>
  </si>
  <si>
    <t>AMES</t>
  </si>
  <si>
    <t>AMANA VILLAGES</t>
  </si>
  <si>
    <t>ALVORD</t>
  </si>
  <si>
    <t>ALTOONA</t>
  </si>
  <si>
    <t>ALTON</t>
  </si>
  <si>
    <t>ALTA VISTA</t>
  </si>
  <si>
    <t>ALTA</t>
  </si>
  <si>
    <t>ALLISON</t>
  </si>
  <si>
    <t>ALLERTON</t>
  </si>
  <si>
    <t>ALLEMAN</t>
  </si>
  <si>
    <t>ALGONA</t>
  </si>
  <si>
    <t>ALEXANDER</t>
  </si>
  <si>
    <t>ALDEN</t>
  </si>
  <si>
    <t>ALBURNETT</t>
  </si>
  <si>
    <t>ALBION</t>
  </si>
  <si>
    <t>ALBIA</t>
  </si>
  <si>
    <t>ALBERT CITY</t>
  </si>
  <si>
    <t>AKRON</t>
  </si>
  <si>
    <t>AINSWORTH</t>
  </si>
  <si>
    <t>AGENCY</t>
  </si>
  <si>
    <t>AFTON</t>
  </si>
  <si>
    <t>ADEL</t>
  </si>
  <si>
    <t>ACKWORTH</t>
  </si>
  <si>
    <t>ACKLEY</t>
  </si>
  <si>
    <t>Hand Entry</t>
  </si>
  <si>
    <t>SHERRILL</t>
  </si>
  <si>
    <t>SPRAGUEVILLE</t>
  </si>
  <si>
    <t>City Name</t>
  </si>
  <si>
    <t>County1 Name</t>
  </si>
  <si>
    <t>County1 Perctg</t>
  </si>
  <si>
    <t>County2 Name</t>
  </si>
  <si>
    <t>County2 Perctg</t>
  </si>
  <si>
    <t>County3 Name</t>
  </si>
  <si>
    <t>County3 Perctg</t>
  </si>
  <si>
    <t>PROTOVIN</t>
  </si>
  <si>
    <t>DECATUR CITY</t>
  </si>
  <si>
    <t>MC CLELLEND</t>
  </si>
  <si>
    <t>ADAIR Total</t>
  </si>
  <si>
    <t>ADAMS Total</t>
  </si>
  <si>
    <t>ALLAMAKEE Total</t>
  </si>
  <si>
    <t>APPANOOSE Total</t>
  </si>
  <si>
    <t>AUDUBON Total</t>
  </si>
  <si>
    <t>BENTON Total</t>
  </si>
  <si>
    <t>BOONE Total</t>
  </si>
  <si>
    <t>BREMER Total</t>
  </si>
  <si>
    <t>BUCHANAN Total</t>
  </si>
  <si>
    <t>BUENA VISTA Total</t>
  </si>
  <si>
    <t>BUTLER Total</t>
  </si>
  <si>
    <t>CALHOUN Total</t>
  </si>
  <si>
    <t>CARROLL Total</t>
  </si>
  <si>
    <t>CASS Total</t>
  </si>
  <si>
    <t>CEDAR Total</t>
  </si>
  <si>
    <t>CERRO GORDO Total</t>
  </si>
  <si>
    <t>CHEROKEE Total</t>
  </si>
  <si>
    <t>CHICKASAW Total</t>
  </si>
  <si>
    <t>CLARKE Total</t>
  </si>
  <si>
    <t>CLAY Total</t>
  </si>
  <si>
    <t>CLAYTON Total</t>
  </si>
  <si>
    <t>CLINTON Total</t>
  </si>
  <si>
    <t>CRAWFORD Total</t>
  </si>
  <si>
    <t>DALLAS Total</t>
  </si>
  <si>
    <t>DAVIS Total</t>
  </si>
  <si>
    <t>DECATUR Total</t>
  </si>
  <si>
    <t>DELAWARE Total</t>
  </si>
  <si>
    <t>DICKINSON Total</t>
  </si>
  <si>
    <t>DUBUQUE Total</t>
  </si>
  <si>
    <t>EMMET Total</t>
  </si>
  <si>
    <t>FAYETTE Total</t>
  </si>
  <si>
    <t>FLOYD Total</t>
  </si>
  <si>
    <t>FRANKLIN Total</t>
  </si>
  <si>
    <t>FREMONT Total</t>
  </si>
  <si>
    <t>GREENE Total</t>
  </si>
  <si>
    <t>GRUNDY Total</t>
  </si>
  <si>
    <t>GUTHRIE Total</t>
  </si>
  <si>
    <t>HAMILTON Total</t>
  </si>
  <si>
    <t>HANCOCK Total</t>
  </si>
  <si>
    <t>HARDIN Total</t>
  </si>
  <si>
    <t>HARRISON Total</t>
  </si>
  <si>
    <t>HENRY Total</t>
  </si>
  <si>
    <t>HOWARD Total</t>
  </si>
  <si>
    <t>HUMBOLDT Total</t>
  </si>
  <si>
    <t>IDA Total</t>
  </si>
  <si>
    <t>IOWA Total</t>
  </si>
  <si>
    <t>JACKSON Total</t>
  </si>
  <si>
    <t>JASPER Total</t>
  </si>
  <si>
    <t>JEFFERSON Total</t>
  </si>
  <si>
    <t>JOHNSON Total</t>
  </si>
  <si>
    <t>JONES Total</t>
  </si>
  <si>
    <t>KEOKUK Total</t>
  </si>
  <si>
    <t>KOSSUTH Total</t>
  </si>
  <si>
    <t>LEE Total</t>
  </si>
  <si>
    <t>LINN Total</t>
  </si>
  <si>
    <t>LOUISA Total</t>
  </si>
  <si>
    <t>LUCAS Total</t>
  </si>
  <si>
    <t>LYON Total</t>
  </si>
  <si>
    <t>MADISON Total</t>
  </si>
  <si>
    <t>MAHASKA Total</t>
  </si>
  <si>
    <t>MARION Total</t>
  </si>
  <si>
    <t>MARSHALL Total</t>
  </si>
  <si>
    <t>MILLS Total</t>
  </si>
  <si>
    <t>MITCHELL Total</t>
  </si>
  <si>
    <t>MONONA Total</t>
  </si>
  <si>
    <t>MONROE Total</t>
  </si>
  <si>
    <t>MONTGOMERY Total</t>
  </si>
  <si>
    <t>MUSCATINE Total</t>
  </si>
  <si>
    <t>OBRIEN Total</t>
  </si>
  <si>
    <t>OSCEOLA Total</t>
  </si>
  <si>
    <t>PAGE Total</t>
  </si>
  <si>
    <t>PALO ALTO Total</t>
  </si>
  <si>
    <t>PLYMOUTH Total</t>
  </si>
  <si>
    <t>POCAHONTAS Total</t>
  </si>
  <si>
    <t>POLK Total</t>
  </si>
  <si>
    <t>POTTAWATTAMIE Total</t>
  </si>
  <si>
    <t>POWESHIEK Total</t>
  </si>
  <si>
    <t>RINGGOLD Total</t>
  </si>
  <si>
    <t>SAC Total</t>
  </si>
  <si>
    <t>SCOTT Total</t>
  </si>
  <si>
    <t>SHELBY Total</t>
  </si>
  <si>
    <t>SIOUX Total</t>
  </si>
  <si>
    <t>STORY Total</t>
  </si>
  <si>
    <t>TAMA Total</t>
  </si>
  <si>
    <t>TAYLOR Total</t>
  </si>
  <si>
    <t>UNION Total</t>
  </si>
  <si>
    <t>VAN BUREN Total</t>
  </si>
  <si>
    <t>WAPELLO Total</t>
  </si>
  <si>
    <t>WARREN Total</t>
  </si>
  <si>
    <t>WASHINGTON Total</t>
  </si>
  <si>
    <t>WAYNE Total</t>
  </si>
  <si>
    <t>WEBSTER Total</t>
  </si>
  <si>
    <t>WINNEBAGO Total</t>
  </si>
  <si>
    <t>WINNESHIEK Total</t>
  </si>
  <si>
    <t>WOODBURY Total</t>
  </si>
  <si>
    <t>WORTH Total</t>
  </si>
  <si>
    <t>WRIGHT Total</t>
  </si>
  <si>
    <t>Grand Total</t>
  </si>
  <si>
    <t>BLACKHAWK</t>
  </si>
  <si>
    <t/>
  </si>
  <si>
    <t>0304</t>
  </si>
  <si>
    <t>Prepared by Colleen Humphrey</t>
  </si>
  <si>
    <t>I/3</t>
  </si>
  <si>
    <t>Document</t>
  </si>
  <si>
    <t>Fund 0811 and 0812 changed to general funds on 7/1/19, so Revenue</t>
  </si>
  <si>
    <t>Source and object codes were changed on IET.</t>
  </si>
  <si>
    <t>IN04</t>
  </si>
  <si>
    <t>FY 26 Total</t>
  </si>
  <si>
    <t>645CMH2523406</t>
  </si>
  <si>
    <t>September, 2025 Warrants</t>
  </si>
  <si>
    <t>October, 2025 Warrants</t>
  </si>
  <si>
    <t>November, 2025 Warrants</t>
  </si>
  <si>
    <t>December, 2025 Warrants</t>
  </si>
  <si>
    <t>January, 2026 Warrants</t>
  </si>
  <si>
    <t>February, 2026 Warrants</t>
  </si>
  <si>
    <t>March, 2026 Warrants</t>
  </si>
  <si>
    <t>April, 2026 Warrants</t>
  </si>
  <si>
    <t>May, 2026 Warrants</t>
  </si>
  <si>
    <t>June, 2026 Warrants</t>
  </si>
  <si>
    <t>July, 2026 Warrants</t>
  </si>
  <si>
    <t>August, 2026 Warrants</t>
  </si>
  <si>
    <t>645CMH2526202</t>
  </si>
  <si>
    <t>FISCAL YEAR 2026</t>
  </si>
  <si>
    <t>September Time-21</t>
  </si>
  <si>
    <t>October Time-21</t>
  </si>
  <si>
    <t>October County distribution</t>
  </si>
  <si>
    <t>Incorrect FY 24 Factors</t>
  </si>
  <si>
    <t>Correct FY26 Factors</t>
  </si>
  <si>
    <t>Corrected September Amount</t>
  </si>
  <si>
    <t>Difference</t>
  </si>
  <si>
    <t>Difference +/- Oct Amount</t>
  </si>
  <si>
    <t>645CMH2529602</t>
  </si>
  <si>
    <t>645CMH2532802</t>
  </si>
  <si>
    <t>645CMH2534902</t>
  </si>
  <si>
    <t>645CMH2601502</t>
  </si>
  <si>
    <t>FY26</t>
  </si>
  <si>
    <t>645CMH2604902</t>
  </si>
  <si>
    <t>645CMH2608402</t>
  </si>
  <si>
    <t>645CMH2610702</t>
  </si>
  <si>
    <t>645CMH2614102</t>
  </si>
  <si>
    <t>Cap Met</t>
  </si>
  <si>
    <t>No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</si>
</sst>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quot;$&quot;#,##0.00"/>
    <numFmt numFmtId="165" formatCode="[$-409]mmm\-yy;@"/>
    <numFmt numFmtId="166" formatCode="0.0000000000"/>
    <numFmt numFmtId="167" formatCode="0.000000000"/>
    <numFmt numFmtId="168" formatCode="0.00000000"/>
  </numFmts>
  <fonts count="23">
    <font>
      <sz val="12"/>
      <name val="SWISS"/>
    </font>
    <font>
      <sz val="12"/>
      <name val="Franklin Gothic Medium"/>
      <family val="2"/>
    </font>
    <font>
      <b/>
      <sz val="14"/>
      <name val="Franklin Gothic Medium"/>
      <family val="2"/>
    </font>
    <font>
      <sz val="14"/>
      <name val="Franklin Gothic Medium"/>
      <family val="2"/>
    </font>
    <font>
      <i/>
      <sz val="14"/>
      <name val="Franklin Gothic Medium"/>
      <family val="2"/>
    </font>
    <font>
      <b/>
      <i/>
      <sz val="12"/>
      <name val="Franklin Gothic Medium"/>
      <family val="2"/>
    </font>
    <font>
      <sz val="8"/>
      <name val="SWISS"/>
    </font>
    <font>
      <sz val="16"/>
      <name val="Arial"/>
      <family val="2"/>
    </font>
    <font>
      <sz val="12"/>
      <name val="Arial"/>
      <family val="2"/>
    </font>
    <font>
      <b/>
      <sz val="12"/>
      <name val="Arial"/>
      <family val="2"/>
    </font>
    <font>
      <sz val="10"/>
      <name val="Arial"/>
      <family val="2"/>
    </font>
    <font>
      <b/>
      <sz val="12"/>
      <name val="Franklin Gothic Medium"/>
      <family val="2"/>
    </font>
    <font>
      <b/>
      <sz val="12"/>
      <name val="SWISS"/>
    </font>
    <font>
      <sz val="10"/>
      <color indexed="8"/>
      <name val="Arial"/>
      <family val="2"/>
    </font>
    <font>
      <sz val="10"/>
      <color indexed="8"/>
      <name val="Arial"/>
      <family val="2"/>
    </font>
    <font>
      <sz val="11"/>
      <color indexed="8"/>
      <name val="Calibri"/>
      <family val="2"/>
    </font>
    <font>
      <b/>
      <sz val="9"/>
      <color indexed="81"/>
      <name val="Tahoma"/>
      <charset val="1"/>
    </font>
    <font>
      <sz val="9"/>
      <color indexed="81"/>
      <name val="Tahoma"/>
      <charset val="1"/>
    </font>
    <font>
      <sz val="11"/>
      <color theme="1"/>
      <name val="Calibri"/>
      <family val="2"/>
      <scheme val="minor"/>
    </font>
    <font>
      <sz val="14"/>
      <name val="Calibri"/>
      <family val="2"/>
      <scheme val="minor"/>
    </font>
    <font>
      <b/>
      <sz val="14"/>
      <name val="Calibri"/>
      <family val="2"/>
      <scheme val="minor"/>
    </font>
    <font>
      <sz val="14"/>
      <color indexed="8"/>
      <name val="Calibri"/>
      <family val="2"/>
      <scheme val="minor"/>
    </font>
    <font>
      <b/>
      <sz val="12"/>
      <color rgb="FFFF0000"/>
      <name val="Arial"/>
      <family val="2"/>
    </font>
  </fonts>
  <fills count="7">
    <fill>
      <patternFill patternType="none"/>
    </fill>
    <fill>
      <patternFill patternType="gray125"/>
    </fill>
    <fill>
      <patternFill patternType="solid">
        <fgColor indexed="50"/>
        <bgColor indexed="64"/>
      </patternFill>
    </fill>
    <fill>
      <patternFill patternType="solid">
        <fgColor indexed="52"/>
        <bgColor indexed="64"/>
      </patternFill>
    </fill>
    <fill>
      <patternFill patternType="solid">
        <fgColor indexed="44"/>
        <bgColor indexed="64"/>
      </patternFill>
    </fill>
    <fill>
      <patternFill patternType="solid">
        <fgColor indexed="13"/>
        <bgColor indexed="64"/>
      </patternFill>
    </fill>
    <fill>
      <patternFill patternType="solid">
        <fgColor rgb="FFFFFF00"/>
        <bgColor indexed="64"/>
      </patternFill>
    </fill>
  </fills>
  <borders count="28">
    <border>
      <left/>
      <right/>
      <top/>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style="double">
        <color indexed="64"/>
      </left>
      <right/>
      <top/>
      <bottom/>
      <diagonal/>
    </border>
    <border>
      <left style="thin">
        <color indexed="8"/>
      </left>
      <right/>
      <top style="thin">
        <color indexed="64"/>
      </top>
      <bottom/>
      <diagonal/>
    </border>
    <border>
      <left style="thin">
        <color indexed="8"/>
      </left>
      <right/>
      <top style="double">
        <color indexed="64"/>
      </top>
      <bottom/>
      <diagonal/>
    </border>
    <border>
      <left style="thin">
        <color indexed="8"/>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double">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8"/>
      </top>
      <bottom style="double">
        <color indexed="64"/>
      </bottom>
      <diagonal/>
    </border>
    <border>
      <left/>
      <right/>
      <top style="thin">
        <color indexed="8"/>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diagonal/>
    </border>
    <border>
      <left/>
      <right/>
      <top style="thin">
        <color indexed="64"/>
      </top>
      <bottom/>
      <diagonal/>
    </border>
    <border>
      <left/>
      <right/>
      <top/>
      <bottom style="double">
        <color indexed="64"/>
      </bottom>
      <diagonal/>
    </border>
    <border>
      <left style="thin">
        <color indexed="8"/>
      </left>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s>
  <cellStyleXfs count="8">
    <xf numFmtId="2" fontId="0" fillId="0" borderId="0"/>
    <xf numFmtId="43" fontId="10" fillId="0" borderId="0" applyFont="0" applyFill="0" applyBorder="0" applyAlignment="0" applyProtection="0"/>
    <xf numFmtId="0" fontId="18" fillId="0" borderId="0"/>
    <xf numFmtId="0" fontId="10" fillId="0" borderId="0"/>
    <xf numFmtId="0" fontId="13" fillId="0" borderId="0"/>
    <xf numFmtId="0" fontId="13" fillId="0" borderId="0"/>
    <xf numFmtId="0" fontId="14" fillId="0" borderId="0"/>
    <xf numFmtId="9" fontId="18" fillId="0" borderId="0" applyFont="0" applyFill="0" applyBorder="0" applyAlignment="0" applyProtection="0"/>
  </cellStyleXfs>
  <cellXfs count="169">
    <xf numFmtId="164" fontId="0" fillId="0" borderId="0" xfId="0" applyNumberFormat="1" applyFont="1" applyAlignment="1" applyProtection="1">
      <protection locked="0"/>
    </xf>
    <xf numFmtId="164" fontId="1" fillId="0" borderId="0" xfId="0" applyNumberFormat="1" applyFont="1" applyAlignment="1" applyProtection="1">
      <protection locked="0"/>
    </xf>
    <xf numFmtId="2" fontId="3" fillId="0" borderId="0" xfId="0" applyFont="1" applyAlignment="1"/>
    <xf numFmtId="2" fontId="4" fillId="0" borderId="0" xfId="0" applyFont="1" applyAlignment="1">
      <alignment horizontal="center"/>
    </xf>
    <xf numFmtId="15" fontId="3" fillId="0" borderId="0" xfId="0" applyNumberFormat="1" applyFont="1" applyAlignment="1"/>
    <xf numFmtId="2" fontId="1" fillId="0" borderId="0" xfId="0" applyFont="1" applyBorder="1" applyAlignment="1">
      <alignment horizontal="center"/>
    </xf>
    <xf numFmtId="2" fontId="1" fillId="0" borderId="0" xfId="0" applyFont="1" applyBorder="1" applyAlignment="1"/>
    <xf numFmtId="2" fontId="3" fillId="0" borderId="2" xfId="0" applyFont="1" applyBorder="1" applyAlignment="1">
      <alignment horizontal="center"/>
    </xf>
    <xf numFmtId="2" fontId="3" fillId="0" borderId="3" xfId="0" applyFont="1" applyBorder="1" applyAlignment="1">
      <alignment horizontal="center"/>
    </xf>
    <xf numFmtId="2" fontId="3" fillId="0" borderId="4" xfId="0" applyFont="1" applyBorder="1" applyAlignment="1"/>
    <xf numFmtId="2" fontId="2" fillId="0" borderId="5" xfId="0" applyFont="1" applyBorder="1" applyAlignment="1">
      <alignment horizontal="center"/>
    </xf>
    <xf numFmtId="2" fontId="2" fillId="0" borderId="6" xfId="0" applyFont="1" applyBorder="1" applyAlignment="1">
      <alignment horizontal="center"/>
    </xf>
    <xf numFmtId="2" fontId="2" fillId="2" borderId="7" xfId="0" applyFont="1" applyFill="1" applyBorder="1" applyAlignment="1">
      <alignment horizontal="center"/>
    </xf>
    <xf numFmtId="2" fontId="3" fillId="2" borderId="8" xfId="0" applyFont="1" applyFill="1" applyBorder="1" applyAlignment="1"/>
    <xf numFmtId="2" fontId="2" fillId="3" borderId="7" xfId="0" applyFont="1" applyFill="1" applyBorder="1" applyAlignment="1">
      <alignment horizontal="center"/>
    </xf>
    <xf numFmtId="2" fontId="3" fillId="3" borderId="8" xfId="0" applyFont="1" applyFill="1" applyBorder="1" applyAlignment="1"/>
    <xf numFmtId="9" fontId="2" fillId="4" borderId="7" xfId="0" applyNumberFormat="1" applyFont="1" applyFill="1" applyBorder="1" applyAlignment="1">
      <alignment horizontal="center"/>
    </xf>
    <xf numFmtId="2" fontId="2" fillId="4" borderId="7" xfId="0" applyFont="1" applyFill="1" applyBorder="1" applyAlignment="1">
      <alignment horizontal="center"/>
    </xf>
    <xf numFmtId="2" fontId="3" fillId="4" borderId="8" xfId="0" applyFont="1" applyFill="1" applyBorder="1" applyAlignment="1"/>
    <xf numFmtId="2" fontId="8" fillId="0" borderId="0" xfId="0" applyFont="1"/>
    <xf numFmtId="2" fontId="8" fillId="0" borderId="0" xfId="0" applyFont="1" applyAlignment="1">
      <alignment horizontal="left"/>
    </xf>
    <xf numFmtId="2" fontId="9" fillId="0" borderId="9" xfId="0" applyFont="1" applyBorder="1" applyAlignment="1">
      <alignment horizontal="center"/>
    </xf>
    <xf numFmtId="2" fontId="9" fillId="0" borderId="9" xfId="0" applyFont="1" applyBorder="1"/>
    <xf numFmtId="2" fontId="8" fillId="0" borderId="9" xfId="0" applyFont="1" applyBorder="1"/>
    <xf numFmtId="2" fontId="8" fillId="0" borderId="0" xfId="0" applyFont="1" applyBorder="1"/>
    <xf numFmtId="2" fontId="8" fillId="0" borderId="0" xfId="0" applyFont="1" applyAlignment="1">
      <alignment horizontal="center"/>
    </xf>
    <xf numFmtId="2" fontId="9" fillId="0" borderId="0" xfId="0" quotePrefix="1" applyFont="1" applyAlignment="1">
      <alignment horizontal="center"/>
    </xf>
    <xf numFmtId="2" fontId="9" fillId="0" borderId="0" xfId="0" applyFont="1" applyAlignment="1">
      <alignment horizontal="center"/>
    </xf>
    <xf numFmtId="43" fontId="9" fillId="0" borderId="0" xfId="1" applyFont="1" applyAlignment="1">
      <alignment horizontal="center"/>
    </xf>
    <xf numFmtId="43" fontId="8" fillId="0" borderId="0" xfId="1" applyFont="1" applyAlignment="1">
      <alignment horizontal="center"/>
    </xf>
    <xf numFmtId="0" fontId="9" fillId="0" borderId="0" xfId="1" applyNumberFormat="1" applyFont="1" applyAlignment="1">
      <alignment horizontal="center"/>
    </xf>
    <xf numFmtId="2" fontId="9" fillId="0" borderId="0" xfId="0" applyFont="1"/>
    <xf numFmtId="1" fontId="8" fillId="0" borderId="0" xfId="0" applyNumberFormat="1" applyFont="1"/>
    <xf numFmtId="1" fontId="8" fillId="0" borderId="0" xfId="0" applyNumberFormat="1" applyFont="1" applyAlignment="1">
      <alignment horizontal="center"/>
    </xf>
    <xf numFmtId="1" fontId="0" fillId="0" borderId="0" xfId="0" applyNumberFormat="1" applyFont="1" applyAlignment="1" applyProtection="1">
      <protection locked="0"/>
    </xf>
    <xf numFmtId="1" fontId="9" fillId="0" borderId="0" xfId="0" quotePrefix="1" applyNumberFormat="1" applyFont="1" applyAlignment="1">
      <alignment horizontal="center"/>
    </xf>
    <xf numFmtId="1" fontId="9" fillId="0" borderId="0" xfId="0" applyNumberFormat="1" applyFont="1" applyAlignment="1">
      <alignment horizontal="center"/>
    </xf>
    <xf numFmtId="43" fontId="8" fillId="0" borderId="0" xfId="1" applyFont="1"/>
    <xf numFmtId="43" fontId="8" fillId="0" borderId="9" xfId="1" applyFont="1" applyBorder="1"/>
    <xf numFmtId="43" fontId="8" fillId="0" borderId="0" xfId="1" applyFont="1" applyBorder="1"/>
    <xf numFmtId="43" fontId="9" fillId="0" borderId="0" xfId="1" quotePrefix="1" applyFont="1" applyAlignment="1">
      <alignment horizontal="center"/>
    </xf>
    <xf numFmtId="43" fontId="0" fillId="0" borderId="0" xfId="1" applyFont="1" applyAlignment="1" applyProtection="1">
      <protection locked="0"/>
    </xf>
    <xf numFmtId="2" fontId="3" fillId="0" borderId="0" xfId="0" applyFont="1" applyBorder="1" applyAlignment="1">
      <alignment horizontal="center"/>
    </xf>
    <xf numFmtId="9" fontId="2" fillId="4" borderId="10" xfId="0" applyNumberFormat="1" applyFont="1" applyFill="1" applyBorder="1" applyAlignment="1">
      <alignment horizontal="center"/>
    </xf>
    <xf numFmtId="2" fontId="3" fillId="0" borderId="11" xfId="0" applyFont="1" applyBorder="1" applyAlignment="1">
      <alignment horizontal="center"/>
    </xf>
    <xf numFmtId="0" fontId="3" fillId="0" borderId="12" xfId="0" applyNumberFormat="1" applyFont="1" applyBorder="1" applyAlignment="1">
      <alignment horizontal="center"/>
    </xf>
    <xf numFmtId="0" fontId="3" fillId="0" borderId="11" xfId="0" applyNumberFormat="1" applyFont="1" applyBorder="1" applyAlignment="1">
      <alignment horizontal="center"/>
    </xf>
    <xf numFmtId="2" fontId="3" fillId="0" borderId="13" xfId="0" applyFont="1" applyBorder="1" applyAlignment="1">
      <alignment horizontal="center"/>
    </xf>
    <xf numFmtId="2" fontId="2" fillId="0" borderId="14" xfId="0" applyFont="1" applyBorder="1" applyAlignment="1">
      <alignment horizontal="center"/>
    </xf>
    <xf numFmtId="164" fontId="3" fillId="4" borderId="15" xfId="0" applyNumberFormat="1" applyFont="1" applyFill="1" applyBorder="1" applyAlignment="1"/>
    <xf numFmtId="164" fontId="3" fillId="3" borderId="15" xfId="0" applyNumberFormat="1" applyFont="1" applyFill="1" applyBorder="1" applyAlignment="1"/>
    <xf numFmtId="164" fontId="3" fillId="4" borderId="16" xfId="0" applyNumberFormat="1" applyFont="1" applyFill="1" applyBorder="1" applyAlignment="1">
      <alignment horizontal="right"/>
    </xf>
    <xf numFmtId="164" fontId="3" fillId="4" borderId="8" xfId="0" applyNumberFormat="1" applyFont="1" applyFill="1" applyBorder="1" applyAlignment="1">
      <alignment horizontal="right"/>
    </xf>
    <xf numFmtId="2" fontId="3" fillId="4" borderId="8" xfId="0" applyFont="1" applyFill="1" applyBorder="1" applyAlignment="1">
      <alignment horizontal="right"/>
    </xf>
    <xf numFmtId="164" fontId="2" fillId="4" borderId="8" xfId="0" applyNumberFormat="1" applyFont="1" applyFill="1" applyBorder="1" applyAlignment="1">
      <alignment horizontal="right"/>
    </xf>
    <xf numFmtId="164" fontId="1" fillId="4" borderId="8" xfId="0" applyNumberFormat="1" applyFont="1" applyFill="1" applyBorder="1" applyAlignment="1">
      <alignment horizontal="right"/>
    </xf>
    <xf numFmtId="164" fontId="3" fillId="3" borderId="16" xfId="0" applyNumberFormat="1" applyFont="1" applyFill="1" applyBorder="1" applyAlignment="1">
      <alignment horizontal="right"/>
    </xf>
    <xf numFmtId="164" fontId="3" fillId="3" borderId="8" xfId="0" applyNumberFormat="1" applyFont="1" applyFill="1" applyBorder="1" applyAlignment="1">
      <alignment horizontal="right"/>
    </xf>
    <xf numFmtId="2" fontId="3" fillId="3" borderId="8" xfId="0" applyFont="1" applyFill="1" applyBorder="1" applyAlignment="1">
      <alignment horizontal="right"/>
    </xf>
    <xf numFmtId="164" fontId="2" fillId="3" borderId="8" xfId="0" applyNumberFormat="1" applyFont="1" applyFill="1" applyBorder="1" applyAlignment="1">
      <alignment horizontal="right"/>
    </xf>
    <xf numFmtId="164" fontId="1" fillId="3" borderId="8" xfId="0" applyNumberFormat="1" applyFont="1" applyFill="1" applyBorder="1" applyAlignment="1">
      <alignment horizontal="right"/>
    </xf>
    <xf numFmtId="164" fontId="3" fillId="2" borderId="16" xfId="0" applyNumberFormat="1" applyFont="1" applyFill="1" applyBorder="1" applyAlignment="1">
      <alignment horizontal="right"/>
    </xf>
    <xf numFmtId="164" fontId="3" fillId="2" borderId="8" xfId="0" applyNumberFormat="1" applyFont="1" applyFill="1" applyBorder="1" applyAlignment="1">
      <alignment horizontal="right"/>
    </xf>
    <xf numFmtId="2" fontId="3" fillId="2" borderId="8" xfId="0" applyFont="1" applyFill="1" applyBorder="1" applyAlignment="1">
      <alignment horizontal="right"/>
    </xf>
    <xf numFmtId="164" fontId="2" fillId="2" borderId="8" xfId="0" applyNumberFormat="1" applyFont="1" applyFill="1" applyBorder="1" applyAlignment="1">
      <alignment horizontal="right"/>
    </xf>
    <xf numFmtId="164" fontId="1" fillId="2" borderId="8" xfId="0" applyNumberFormat="1" applyFont="1" applyFill="1" applyBorder="1" applyAlignment="1">
      <alignment horizontal="right"/>
    </xf>
    <xf numFmtId="164" fontId="3" fillId="2" borderId="15" xfId="0" applyNumberFormat="1" applyFont="1" applyFill="1" applyBorder="1" applyAlignment="1">
      <alignment horizontal="right"/>
    </xf>
    <xf numFmtId="2" fontId="9" fillId="0" borderId="0" xfId="0" applyFont="1" applyBorder="1" applyAlignment="1">
      <alignment horizontal="center"/>
    </xf>
    <xf numFmtId="165" fontId="1" fillId="0" borderId="0" xfId="0" applyNumberFormat="1" applyFont="1" applyBorder="1" applyAlignment="1"/>
    <xf numFmtId="165" fontId="2" fillId="0" borderId="17" xfId="0" applyNumberFormat="1" applyFont="1" applyBorder="1" applyAlignment="1">
      <alignment horizontal="center"/>
    </xf>
    <xf numFmtId="165" fontId="2" fillId="0" borderId="0" xfId="0" applyNumberFormat="1" applyFont="1" applyBorder="1" applyAlignment="1">
      <alignment horizontal="center"/>
    </xf>
    <xf numFmtId="165" fontId="3" fillId="0" borderId="18" xfId="0" applyNumberFormat="1" applyFont="1" applyBorder="1" applyAlignment="1"/>
    <xf numFmtId="165" fontId="3" fillId="0" borderId="9" xfId="0" quotePrefix="1" applyNumberFormat="1" applyFont="1" applyBorder="1" applyAlignment="1">
      <alignment horizontal="center"/>
    </xf>
    <xf numFmtId="165" fontId="1" fillId="0" borderId="18" xfId="0" applyNumberFormat="1" applyFont="1" applyBorder="1" applyAlignment="1"/>
    <xf numFmtId="165" fontId="2" fillId="0" borderId="18" xfId="0" applyNumberFormat="1" applyFont="1" applyBorder="1" applyAlignment="1"/>
    <xf numFmtId="165" fontId="2" fillId="0" borderId="19" xfId="0" applyNumberFormat="1" applyFont="1" applyBorder="1" applyAlignment="1">
      <alignment horizontal="center"/>
    </xf>
    <xf numFmtId="165" fontId="3" fillId="0" borderId="0" xfId="0" applyNumberFormat="1" applyFont="1" applyAlignment="1"/>
    <xf numFmtId="165" fontId="1" fillId="0" borderId="0" xfId="0" applyNumberFormat="1" applyFont="1" applyAlignment="1" applyProtection="1">
      <protection locked="0"/>
    </xf>
    <xf numFmtId="164" fontId="12" fillId="0" borderId="0" xfId="0" applyNumberFormat="1" applyFont="1" applyAlignment="1" applyProtection="1">
      <protection locked="0"/>
    </xf>
    <xf numFmtId="165" fontId="3" fillId="0" borderId="20" xfId="0" quotePrefix="1" applyNumberFormat="1" applyFont="1" applyBorder="1" applyAlignment="1">
      <alignment horizontal="center"/>
    </xf>
    <xf numFmtId="165" fontId="3" fillId="0" borderId="4" xfId="0" applyNumberFormat="1" applyFont="1" applyBorder="1" applyAlignment="1"/>
    <xf numFmtId="2" fontId="9" fillId="0" borderId="0" xfId="0" quotePrefix="1" applyFont="1" applyBorder="1" applyAlignment="1">
      <alignment horizontal="center"/>
    </xf>
    <xf numFmtId="0" fontId="0" fillId="0" borderId="0" xfId="0" quotePrefix="1" applyNumberFormat="1"/>
    <xf numFmtId="0" fontId="0" fillId="0" borderId="0" xfId="0" applyNumberFormat="1"/>
    <xf numFmtId="167" fontId="0" fillId="0" borderId="0" xfId="0" quotePrefix="1" applyNumberFormat="1"/>
    <xf numFmtId="167" fontId="0" fillId="0" borderId="0" xfId="0" applyNumberFormat="1" applyFont="1" applyAlignment="1" applyProtection="1">
      <protection locked="0"/>
    </xf>
    <xf numFmtId="0" fontId="12" fillId="0" borderId="0" xfId="0" quotePrefix="1" applyNumberFormat="1" applyFont="1"/>
    <xf numFmtId="165" fontId="3" fillId="0" borderId="9" xfId="0" applyNumberFormat="1" applyFont="1" applyBorder="1" applyAlignment="1">
      <alignment horizontal="center"/>
    </xf>
    <xf numFmtId="43" fontId="11" fillId="0" borderId="0" xfId="1" applyFont="1" applyBorder="1" applyAlignment="1"/>
    <xf numFmtId="43" fontId="2" fillId="0" borderId="5" xfId="1" applyFont="1" applyBorder="1" applyAlignment="1">
      <alignment horizontal="centerContinuous"/>
    </xf>
    <xf numFmtId="43" fontId="2" fillId="0" borderId="6" xfId="1" applyFont="1" applyBorder="1" applyAlignment="1">
      <alignment horizontal="centerContinuous"/>
    </xf>
    <xf numFmtId="43" fontId="2" fillId="0" borderId="4" xfId="1" applyFont="1" applyBorder="1" applyAlignment="1"/>
    <xf numFmtId="43" fontId="2" fillId="0" borderId="20" xfId="1" applyFont="1" applyBorder="1" applyAlignment="1"/>
    <xf numFmtId="43" fontId="2" fillId="0" borderId="15" xfId="1" applyFont="1" applyBorder="1" applyAlignment="1"/>
    <xf numFmtId="43" fontId="5" fillId="0" borderId="0" xfId="1" applyFont="1" applyAlignment="1"/>
    <xf numFmtId="43" fontId="11" fillId="0" borderId="0" xfId="1" applyFont="1" applyAlignment="1" applyProtection="1">
      <protection locked="0"/>
    </xf>
    <xf numFmtId="43" fontId="8" fillId="0" borderId="0" xfId="1" applyFont="1" applyFill="1" applyAlignment="1">
      <alignment horizontal="center"/>
    </xf>
    <xf numFmtId="14" fontId="5" fillId="0" borderId="0" xfId="1" applyNumberFormat="1" applyFont="1" applyAlignment="1">
      <alignment horizontal="left"/>
    </xf>
    <xf numFmtId="164" fontId="3" fillId="3" borderId="8" xfId="0" quotePrefix="1" applyNumberFormat="1" applyFont="1" applyFill="1" applyBorder="1" applyAlignment="1">
      <alignment horizontal="right"/>
    </xf>
    <xf numFmtId="9" fontId="2" fillId="3" borderId="10" xfId="0" quotePrefix="1" applyNumberFormat="1" applyFont="1" applyFill="1" applyBorder="1" applyAlignment="1">
      <alignment horizontal="center"/>
    </xf>
    <xf numFmtId="9" fontId="2" fillId="2" borderId="10" xfId="0" quotePrefix="1" applyNumberFormat="1" applyFont="1" applyFill="1" applyBorder="1" applyAlignment="1">
      <alignment horizontal="center"/>
    </xf>
    <xf numFmtId="43" fontId="2" fillId="0" borderId="21" xfId="1" applyFont="1" applyBorder="1" applyAlignment="1"/>
    <xf numFmtId="43" fontId="2" fillId="0" borderId="22" xfId="1" applyFont="1" applyBorder="1" applyAlignment="1"/>
    <xf numFmtId="164" fontId="19" fillId="0" borderId="0" xfId="0" applyNumberFormat="1" applyFont="1" applyAlignment="1" applyProtection="1">
      <protection locked="0"/>
    </xf>
    <xf numFmtId="168" fontId="19" fillId="0" borderId="0" xfId="0" applyNumberFormat="1" applyFont="1" applyAlignment="1" applyProtection="1">
      <protection locked="0"/>
    </xf>
    <xf numFmtId="0" fontId="20" fillId="0" borderId="0" xfId="0" applyNumberFormat="1" applyFont="1" applyAlignment="1" applyProtection="1">
      <alignment horizontal="center"/>
      <protection locked="0"/>
    </xf>
    <xf numFmtId="166" fontId="19" fillId="0" borderId="0" xfId="0" applyNumberFormat="1" applyFont="1" applyAlignment="1" applyProtection="1">
      <protection locked="0"/>
    </xf>
    <xf numFmtId="0" fontId="19" fillId="0" borderId="0" xfId="0" applyNumberFormat="1" applyFont="1" applyAlignment="1" applyProtection="1">
      <alignment horizontal="center"/>
      <protection locked="0"/>
    </xf>
    <xf numFmtId="164" fontId="19" fillId="0" borderId="0" xfId="0" applyNumberFormat="1" applyFont="1" applyAlignment="1" applyProtection="1">
      <alignment horizontal="center"/>
      <protection locked="0"/>
    </xf>
    <xf numFmtId="166" fontId="19" fillId="0" borderId="0" xfId="0" applyNumberFormat="1" applyFont="1" applyAlignment="1" applyProtection="1">
      <alignment horizontal="center"/>
      <protection locked="0"/>
    </xf>
    <xf numFmtId="0" fontId="21" fillId="0" borderId="1" xfId="5" applyFont="1" applyFill="1" applyBorder="1" applyAlignment="1">
      <alignment wrapText="1"/>
    </xf>
    <xf numFmtId="0" fontId="21" fillId="0" borderId="1" xfId="4" applyFont="1" applyFill="1" applyBorder="1" applyAlignment="1">
      <alignment wrapText="1"/>
    </xf>
    <xf numFmtId="7" fontId="19" fillId="0" borderId="0" xfId="0" applyNumberFormat="1" applyFont="1" applyAlignment="1" applyProtection="1">
      <protection locked="0"/>
    </xf>
    <xf numFmtId="0" fontId="19" fillId="0" borderId="0" xfId="0" quotePrefix="1" applyNumberFormat="1" applyFont="1"/>
    <xf numFmtId="168" fontId="19" fillId="0" borderId="0" xfId="0" quotePrefix="1" applyNumberFormat="1" applyFont="1"/>
    <xf numFmtId="0" fontId="19" fillId="0" borderId="0" xfId="0" applyNumberFormat="1" applyFont="1"/>
    <xf numFmtId="7" fontId="19" fillId="0" borderId="0" xfId="0" quotePrefix="1" applyNumberFormat="1" applyFont="1"/>
    <xf numFmtId="164" fontId="19" fillId="0" borderId="0" xfId="0" quotePrefix="1" applyNumberFormat="1" applyFont="1"/>
    <xf numFmtId="7" fontId="19" fillId="0" borderId="0" xfId="0" applyNumberFormat="1" applyFont="1"/>
    <xf numFmtId="166" fontId="20" fillId="0" borderId="0" xfId="0" applyNumberFormat="1" applyFont="1" applyAlignment="1" applyProtection="1">
      <protection locked="0"/>
    </xf>
    <xf numFmtId="164" fontId="20" fillId="0" borderId="0" xfId="0" applyNumberFormat="1" applyFont="1" applyAlignment="1" applyProtection="1">
      <protection locked="0"/>
    </xf>
    <xf numFmtId="4" fontId="19" fillId="0" borderId="0" xfId="0" applyNumberFormat="1" applyFont="1" applyAlignment="1" applyProtection="1">
      <protection locked="0"/>
    </xf>
    <xf numFmtId="43" fontId="20" fillId="0" borderId="0" xfId="1" applyFont="1" applyAlignment="1" applyProtection="1">
      <protection locked="0"/>
    </xf>
    <xf numFmtId="166" fontId="20" fillId="0" borderId="0" xfId="0" applyNumberFormat="1" applyFont="1" applyAlignment="1" applyProtection="1">
      <alignment horizontal="center"/>
      <protection locked="0"/>
    </xf>
    <xf numFmtId="43" fontId="19" fillId="0" borderId="0" xfId="1" applyFont="1" applyAlignment="1" applyProtection="1">
      <protection locked="0"/>
    </xf>
    <xf numFmtId="2" fontId="19" fillId="0" borderId="0" xfId="0" applyFont="1"/>
    <xf numFmtId="2" fontId="2" fillId="0" borderId="0" xfId="0" applyFont="1" applyAlignment="1">
      <alignment horizontal="center"/>
    </xf>
    <xf numFmtId="164" fontId="2" fillId="0" borderId="23" xfId="0" applyNumberFormat="1" applyFont="1" applyBorder="1" applyAlignment="1" applyProtection="1">
      <alignment horizontal="center"/>
      <protection locked="0"/>
    </xf>
    <xf numFmtId="164" fontId="2" fillId="0" borderId="24" xfId="0" applyNumberFormat="1" applyFont="1" applyBorder="1" applyAlignment="1" applyProtection="1">
      <alignment horizontal="center"/>
      <protection locked="0"/>
    </xf>
    <xf numFmtId="164" fontId="2" fillId="0" borderId="25" xfId="0" applyNumberFormat="1" applyFont="1" applyBorder="1" applyAlignment="1" applyProtection="1">
      <alignment horizontal="center"/>
      <protection locked="0"/>
    </xf>
    <xf numFmtId="164" fontId="3" fillId="0" borderId="26" xfId="0" applyNumberFormat="1" applyFont="1" applyBorder="1" applyAlignment="1" applyProtection="1">
      <alignment horizontal="center"/>
      <protection locked="0"/>
    </xf>
    <xf numFmtId="164" fontId="3" fillId="0" borderId="25" xfId="0" applyNumberFormat="1" applyFont="1" applyBorder="1" applyAlignment="1" applyProtection="1">
      <alignment horizontal="center"/>
      <protection locked="0"/>
    </xf>
    <xf numFmtId="164" fontId="3" fillId="0" borderId="27" xfId="0" applyNumberFormat="1" applyFont="1" applyBorder="1" applyAlignment="1" applyProtection="1">
      <alignment horizontal="center"/>
      <protection locked="0"/>
    </xf>
    <xf numFmtId="2" fontId="8" fillId="5" borderId="0" xfId="0" quotePrefix="1" applyFont="1" applyFill="1" applyAlignment="1">
      <alignment horizontal="center"/>
    </xf>
    <xf numFmtId="43" fontId="9" fillId="0" borderId="9" xfId="0" applyNumberFormat="1" applyFont="1" applyBorder="1" applyAlignment="1">
      <alignment horizontal="center"/>
    </xf>
    <xf numFmtId="2" fontId="22" fillId="0" borderId="0" xfId="0" applyFont="1"/>
    <xf numFmtId="166" fontId="0" fillId="0" borderId="0" xfId="0" applyNumberFormat="1"/>
    <xf numFmtId="0" fontId="15" fillId="0" borderId="1" xfId="6" applyFont="1" applyBorder="1" applyAlignment="1">
      <alignment wrapText="1"/>
    </xf>
    <xf numFmtId="168" fontId="0" fillId="0" borderId="0" xfId="0" applyNumberFormat="1"/>
    <xf numFmtId="168" fontId="20" fillId="0" borderId="0" xfId="1" applyNumberFormat="1" applyFont="1" applyAlignment="1" applyProtection="1">
      <protection locked="0"/>
    </xf>
    <xf numFmtId="168" fontId="0" fillId="0" borderId="0" xfId="0" applyNumberFormat="1" applyFill="1"/>
    <xf numFmtId="166" fontId="18" fillId="0" borderId="0" xfId="2" applyNumberFormat="1"/>
    <xf numFmtId="0" fontId="15" fillId="0" borderId="1" xfId="6" applyFont="1" applyFill="1" applyBorder="1" applyAlignment="1">
      <alignment wrapText="1"/>
    </xf>
    <xf numFmtId="0" fontId="19" fillId="0" borderId="0" xfId="0" quotePrefix="1" applyNumberFormat="1" applyFont="1" applyFill="1"/>
    <xf numFmtId="164" fontId="19" fillId="0" borderId="0" xfId="0" quotePrefix="1" applyNumberFormat="1" applyFont="1" applyFill="1"/>
    <xf numFmtId="7" fontId="19" fillId="0" borderId="0" xfId="0" applyNumberFormat="1" applyFont="1" applyFill="1"/>
    <xf numFmtId="168" fontId="19" fillId="0" borderId="0" xfId="0" quotePrefix="1" applyNumberFormat="1" applyFont="1" applyFill="1"/>
    <xf numFmtId="164" fontId="19" fillId="0" borderId="0" xfId="0" applyNumberFormat="1" applyFont="1" applyFill="1" applyAlignment="1" applyProtection="1">
      <protection locked="0"/>
    </xf>
    <xf numFmtId="7" fontId="19" fillId="0" borderId="0" xfId="0" quotePrefix="1" applyNumberFormat="1" applyFont="1" applyFill="1"/>
    <xf numFmtId="168" fontId="10" fillId="0" borderId="0" xfId="3" applyNumberFormat="1"/>
    <xf numFmtId="0" fontId="20" fillId="0" borderId="0" xfId="0" applyNumberFormat="1" applyFont="1" applyAlignment="1" applyProtection="1">
      <alignment horizontal="center"/>
      <protection locked="0"/>
    </xf>
    <xf numFmtId="164" fontId="19" fillId="0" borderId="0" xfId="0" applyNumberFormat="1" applyFont="1" applyProtection="1">
      <protection locked="0"/>
    </xf>
    <xf numFmtId="168" fontId="19" fillId="0" borderId="0" xfId="0" applyNumberFormat="1" applyFont="1" applyProtection="1">
      <protection locked="0"/>
    </xf>
    <xf numFmtId="166" fontId="19" fillId="0" borderId="0" xfId="0" applyNumberFormat="1" applyFont="1" applyProtection="1">
      <protection locked="0"/>
    </xf>
    <xf numFmtId="0" fontId="21" fillId="0" borderId="1" xfId="5" applyFont="1" applyBorder="1" applyAlignment="1">
      <alignment wrapText="1"/>
    </xf>
    <xf numFmtId="7" fontId="19" fillId="0" borderId="0" xfId="0" applyNumberFormat="1" applyFont="1" applyProtection="1">
      <protection locked="0"/>
    </xf>
    <xf numFmtId="166" fontId="20" fillId="0" borderId="0" xfId="0" applyNumberFormat="1" applyFont="1" applyProtection="1">
      <protection locked="0"/>
    </xf>
    <xf numFmtId="164" fontId="20" fillId="0" borderId="0" xfId="0" applyNumberFormat="1" applyFont="1" applyProtection="1">
      <protection locked="0"/>
    </xf>
    <xf numFmtId="164" fontId="20" fillId="0" borderId="0" xfId="0" quotePrefix="1" applyNumberFormat="1" applyFont="1"/>
    <xf numFmtId="0" fontId="21" fillId="0" borderId="1" xfId="4" applyFont="1" applyBorder="1" applyAlignment="1">
      <alignment wrapText="1"/>
    </xf>
    <xf numFmtId="4" fontId="19" fillId="0" borderId="0" xfId="0" applyNumberFormat="1" applyFont="1" applyProtection="1">
      <protection locked="0"/>
    </xf>
    <xf numFmtId="164" fontId="20" fillId="0" borderId="0" xfId="0" applyNumberFormat="1" applyFont="1" applyAlignment="1" applyProtection="1">
      <alignment horizontal="center"/>
      <protection locked="0"/>
    </xf>
    <xf numFmtId="166" fontId="20" fillId="0" borderId="0" xfId="0" applyNumberFormat="1" applyFont="1" applyAlignment="1" applyProtection="1">
      <alignment horizontal="center" wrapText="1"/>
      <protection locked="0"/>
    </xf>
    <xf numFmtId="168" fontId="20" fillId="0" borderId="0" xfId="0" applyNumberFormat="1" applyFont="1" applyProtection="1">
      <protection locked="0"/>
    </xf>
    <xf numFmtId="164" fontId="19" fillId="6" borderId="0" xfId="0" applyNumberFormat="1" applyFont="1" applyFill="1" applyAlignment="1" applyProtection="1">
      <protection locked="0"/>
    </xf>
    <xf numFmtId="2" fontId="2" fillId="0" borderId="0" xfId="0" applyFont="1" applyAlignment="1">
      <alignment horizontal="center"/>
    </xf>
    <xf numFmtId="2" fontId="7" fillId="0" borderId="0" xfId="0" applyFont="1" applyAlignment="1">
      <alignment horizontal="center"/>
    </xf>
    <xf numFmtId="2" fontId="9" fillId="0" borderId="0" xfId="0" applyFont="1" applyAlignment="1">
      <alignment horizontal="center"/>
    </xf>
    <xf numFmtId="0" fontId="20" fillId="0" borderId="0" xfId="0" applyNumberFormat="1" applyFont="1" applyAlignment="1" applyProtection="1">
      <alignment horizontal="center"/>
      <protection locked="0"/>
    </xf>
  </cellXfs>
  <cellStyles count="8">
    <cellStyle name="Comma" xfId="1" builtinId="3"/>
    <cellStyle name="Normal" xfId="0" builtinId="0"/>
    <cellStyle name="Normal 2" xfId="2" xr:uid="{1EE9FD3F-BFB5-4F28-B5F2-2D0BE5776F5D}"/>
    <cellStyle name="Normal 2 2" xfId="3" xr:uid="{774EE4EB-E531-438E-AE3D-851479985CEC}"/>
    <cellStyle name="Normal_City" xfId="4" xr:uid="{65CC2FC1-C4CE-451F-B33F-A7DB6E986A0A}"/>
    <cellStyle name="Normal_County_1" xfId="5" xr:uid="{2A2A6A7B-6291-4D9C-8198-34A1730B6ABB}"/>
    <cellStyle name="Normal_TOJ" xfId="6" xr:uid="{017CE6C8-A6F6-4675-8601-1A86DF0BC465}"/>
    <cellStyle name="Percent 2" xfId="7" xr:uid="{07B746CE-272D-4653-A4D8-914FC4DFB35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1498600</xdr:colOff>
      <xdr:row>2</xdr:row>
      <xdr:rowOff>25400</xdr:rowOff>
    </xdr:from>
    <xdr:to>
      <xdr:col>14</xdr:col>
      <xdr:colOff>812800</xdr:colOff>
      <xdr:row>4</xdr:row>
      <xdr:rowOff>76200</xdr:rowOff>
    </xdr:to>
    <xdr:sp macro="" textlink="">
      <xdr:nvSpPr>
        <xdr:cNvPr id="2" name="TextBox 1">
          <a:extLst>
            <a:ext uri="{FF2B5EF4-FFF2-40B4-BE49-F238E27FC236}">
              <a16:creationId xmlns:a16="http://schemas.microsoft.com/office/drawing/2014/main" id="{2AA900B2-356D-E8FB-8331-F72512CF777D}"/>
            </a:ext>
          </a:extLst>
        </xdr:cNvPr>
        <xdr:cNvSpPr txBox="1"/>
      </xdr:nvSpPr>
      <xdr:spPr>
        <a:xfrm>
          <a:off x="12522200" y="482600"/>
          <a:ext cx="4279900" cy="508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t>See Sept-Oct</a:t>
          </a:r>
          <a:r>
            <a:rPr lang="en-US" sz="1600" b="1" baseline="0"/>
            <a:t> Correction Tab</a:t>
          </a:r>
          <a:endParaRPr lang="en-US" sz="16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57150</xdr:colOff>
      <xdr:row>2</xdr:row>
      <xdr:rowOff>95250</xdr:rowOff>
    </xdr:from>
    <xdr:to>
      <xdr:col>12</xdr:col>
      <xdr:colOff>1781175</xdr:colOff>
      <xdr:row>12</xdr:row>
      <xdr:rowOff>123825</xdr:rowOff>
    </xdr:to>
    <xdr:sp macro="" textlink="">
      <xdr:nvSpPr>
        <xdr:cNvPr id="2" name="TextBox 1">
          <a:extLst>
            <a:ext uri="{FF2B5EF4-FFF2-40B4-BE49-F238E27FC236}">
              <a16:creationId xmlns:a16="http://schemas.microsoft.com/office/drawing/2014/main" id="{4C7A1203-E3AB-9EEA-1433-DB35EFAF382C}"/>
            </a:ext>
          </a:extLst>
        </xdr:cNvPr>
        <xdr:cNvSpPr txBox="1"/>
      </xdr:nvSpPr>
      <xdr:spPr>
        <a:xfrm>
          <a:off x="2085975" y="552450"/>
          <a:ext cx="13249275" cy="2314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dk1"/>
              </a:solidFill>
              <a:effectLst/>
              <a:latin typeface="+mn-lt"/>
              <a:ea typeface="+mn-ea"/>
              <a:cs typeface="+mn-cs"/>
            </a:rPr>
            <a:t>At the start of FY26, incorrect county factors</a:t>
          </a:r>
          <a:r>
            <a:rPr lang="en-US" sz="1400" baseline="0">
              <a:solidFill>
                <a:schemeClr val="dk1"/>
              </a:solidFill>
              <a:effectLst/>
              <a:latin typeface="+mn-lt"/>
              <a:ea typeface="+mn-ea"/>
              <a:cs typeface="+mn-cs"/>
            </a:rPr>
            <a:t> were provided to the DOT and used by Treasurer of State for the distribution of Time-21 Funds to the counties in September 2025. The incorrect factors are in Column C below and the incorrect amount distributed is Column D.</a:t>
          </a:r>
          <a:endParaRPr lang="en-US" sz="1400">
            <a:effectLst/>
          </a:endParaRPr>
        </a:p>
        <a:p>
          <a:r>
            <a:rPr lang="en-US" sz="1400" baseline="0">
              <a:solidFill>
                <a:schemeClr val="dk1"/>
              </a:solidFill>
              <a:effectLst/>
              <a:latin typeface="+mn-lt"/>
              <a:ea typeface="+mn-ea"/>
              <a:cs typeface="+mn-cs"/>
            </a:rPr>
            <a:t>In early October, the FY26 County factors were updated to the factors provided by ICEA Service Bureau. Correct FY26 factors are in Column F. CMH recalculated what the September distribution should have been using the corrected factors, Column G. The difference between funds distributed and what should have been distributed is Column H.</a:t>
          </a:r>
          <a:endParaRPr lang="en-US" sz="1400">
            <a:effectLst/>
          </a:endParaRPr>
        </a:p>
        <a:p>
          <a:endParaRPr lang="en-US" sz="1400" baseline="0">
            <a:solidFill>
              <a:schemeClr val="dk1"/>
            </a:solidFill>
            <a:effectLst/>
            <a:latin typeface="+mn-lt"/>
            <a:ea typeface="+mn-ea"/>
            <a:cs typeface="+mn-cs"/>
          </a:endParaRPr>
        </a:p>
        <a:p>
          <a:r>
            <a:rPr lang="en-US" sz="1400" baseline="0">
              <a:solidFill>
                <a:schemeClr val="dk1"/>
              </a:solidFill>
              <a:effectLst/>
              <a:latin typeface="+mn-lt"/>
              <a:ea typeface="+mn-ea"/>
              <a:cs typeface="+mn-cs"/>
            </a:rPr>
            <a:t>Treasurer's Office updated the factors prior to the October distribution. The October distribution included the October amount from the updated factors, Column K, plus or minus the variance from the September distribution, Column M. Column M was the Time-21 funds distributed to the Counties in October.</a:t>
          </a:r>
          <a:endParaRPr lang="en-US" sz="1400">
            <a:effectLst/>
          </a:endParaRPr>
        </a:p>
        <a:p>
          <a:endParaRPr lang="en-US" sz="1400" baseline="0">
            <a:solidFill>
              <a:schemeClr val="dk1"/>
            </a:solidFill>
            <a:effectLst/>
            <a:latin typeface="+mn-lt"/>
            <a:ea typeface="+mn-ea"/>
            <a:cs typeface="+mn-cs"/>
          </a:endParaRPr>
        </a:p>
        <a:p>
          <a:r>
            <a:rPr lang="en-US" sz="1400" baseline="0">
              <a:solidFill>
                <a:schemeClr val="dk1"/>
              </a:solidFill>
              <a:effectLst/>
              <a:latin typeface="+mn-lt"/>
              <a:ea typeface="+mn-ea"/>
              <a:cs typeface="+mn-cs"/>
            </a:rPr>
            <a:t>Column M should be included on the Local Systems file of October Time-21 funds distributed.</a:t>
          </a:r>
          <a:endParaRPr lang="en-US" sz="1400">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1384300</xdr:colOff>
      <xdr:row>2</xdr:row>
      <xdr:rowOff>12700</xdr:rowOff>
    </xdr:to>
    <xdr:sp macro="" textlink="">
      <xdr:nvSpPr>
        <xdr:cNvPr id="3" name="TextBox 2">
          <a:extLst>
            <a:ext uri="{FF2B5EF4-FFF2-40B4-BE49-F238E27FC236}">
              <a16:creationId xmlns:a16="http://schemas.microsoft.com/office/drawing/2014/main" id="{35DD535B-8CCB-42F8-B9B5-CE884EF9B93E}"/>
            </a:ext>
          </a:extLst>
        </xdr:cNvPr>
        <xdr:cNvSpPr txBox="1"/>
      </xdr:nvSpPr>
      <xdr:spPr>
        <a:xfrm>
          <a:off x="8229600" y="0"/>
          <a:ext cx="3327400" cy="4699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t>See Sept-Oct</a:t>
          </a:r>
          <a:r>
            <a:rPr lang="en-US" sz="1800" b="1" baseline="0"/>
            <a:t> Correction tab</a:t>
          </a:r>
          <a:endParaRPr lang="en-US" sz="18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1D454-8E62-44D8-B641-87B09C5DEC1D}">
  <sheetPr>
    <pageSetUpPr fitToPage="1"/>
  </sheetPr>
  <dimension ref="A1:I36"/>
  <sheetViews>
    <sheetView tabSelected="1" zoomScaleNormal="100" zoomScaleSheetLayoutView="100" workbookViewId="0">
      <selection activeCell="B28" sqref="B28"/>
    </sheetView>
  </sheetViews>
  <sheetFormatPr defaultColWidth="8.88671875" defaultRowHeight="16.5"/>
  <cols>
    <col min="1" max="1" width="5.109375" style="1" customWidth="1"/>
    <col min="2" max="2" width="25.109375" style="95" bestFit="1" customWidth="1"/>
    <col min="3" max="3" width="14.6640625" style="1" customWidth="1"/>
    <col min="4" max="5" width="14.6640625" style="77" customWidth="1"/>
    <col min="6" max="7" width="17.5546875" style="1" bestFit="1" customWidth="1"/>
    <col min="8" max="8" width="16.6640625" style="1" customWidth="1"/>
    <col min="9" max="9" width="17.21875" style="1" bestFit="1" customWidth="1"/>
    <col min="10" max="10" width="8.88671875" style="1"/>
    <col min="11" max="11" width="0.109375" style="1" customWidth="1"/>
    <col min="12" max="12" width="16.5546875" style="1" customWidth="1"/>
    <col min="13" max="16384" width="8.88671875" style="1"/>
  </cols>
  <sheetData>
    <row r="1" spans="1:9" ht="19.5">
      <c r="A1" s="165" t="s">
        <v>31</v>
      </c>
      <c r="B1" s="165"/>
      <c r="C1" s="165"/>
      <c r="D1" s="165"/>
      <c r="E1" s="165"/>
      <c r="F1" s="165"/>
      <c r="G1" s="165"/>
      <c r="H1" s="165"/>
      <c r="I1" s="126"/>
    </row>
    <row r="2" spans="1:9" ht="19.5">
      <c r="A2" s="165" t="s">
        <v>1182</v>
      </c>
      <c r="B2" s="165"/>
      <c r="C2" s="165"/>
      <c r="D2" s="165"/>
      <c r="E2" s="165"/>
      <c r="F2" s="165"/>
      <c r="G2" s="165"/>
      <c r="H2" s="165"/>
      <c r="I2" s="126"/>
    </row>
    <row r="3" spans="1:9" ht="17.25" thickBot="1">
      <c r="A3" s="5"/>
      <c r="B3" s="88"/>
      <c r="C3" s="6"/>
      <c r="D3" s="68"/>
      <c r="E3" s="68"/>
      <c r="F3" s="6"/>
      <c r="G3" s="6"/>
      <c r="H3" s="6"/>
      <c r="I3"/>
    </row>
    <row r="4" spans="1:9" ht="20.25" thickTop="1">
      <c r="A4" s="7" t="s">
        <v>0</v>
      </c>
      <c r="B4" s="89"/>
      <c r="C4" s="10"/>
      <c r="D4" s="69"/>
      <c r="E4" s="69"/>
      <c r="F4" s="43">
        <v>0.6</v>
      </c>
      <c r="G4" s="99">
        <v>0.2</v>
      </c>
      <c r="H4" s="100">
        <v>0.2</v>
      </c>
      <c r="I4" s="127"/>
    </row>
    <row r="5" spans="1:9" ht="19.5">
      <c r="A5" s="8"/>
      <c r="B5" s="90" t="s">
        <v>1</v>
      </c>
      <c r="C5" s="11" t="s">
        <v>2</v>
      </c>
      <c r="D5" s="70" t="s">
        <v>135</v>
      </c>
      <c r="E5" s="70" t="s">
        <v>134</v>
      </c>
      <c r="F5" s="16" t="s">
        <v>8</v>
      </c>
      <c r="G5" s="14" t="s">
        <v>7</v>
      </c>
      <c r="H5" s="12" t="s">
        <v>5</v>
      </c>
      <c r="I5" s="128" t="s">
        <v>1162</v>
      </c>
    </row>
    <row r="6" spans="1:9" ht="19.5">
      <c r="A6" s="8"/>
      <c r="B6" s="90"/>
      <c r="C6" s="11" t="s">
        <v>3</v>
      </c>
      <c r="D6" s="70" t="s">
        <v>3</v>
      </c>
      <c r="E6" s="70" t="s">
        <v>133</v>
      </c>
      <c r="F6" s="17" t="s">
        <v>9</v>
      </c>
      <c r="G6" s="14" t="s">
        <v>4</v>
      </c>
      <c r="H6" s="12" t="s">
        <v>6</v>
      </c>
      <c r="I6" s="129" t="s">
        <v>1163</v>
      </c>
    </row>
    <row r="7" spans="1:9" ht="19.5">
      <c r="A7" s="44"/>
      <c r="B7" s="91"/>
      <c r="C7" s="9"/>
      <c r="D7" s="71"/>
      <c r="E7" s="71"/>
      <c r="F7" s="18"/>
      <c r="G7" s="15"/>
      <c r="H7" s="13"/>
      <c r="I7" s="130"/>
    </row>
    <row r="8" spans="1:9" ht="19.5">
      <c r="A8" s="45">
        <v>1</v>
      </c>
      <c r="B8" s="92">
        <v>1813338.94</v>
      </c>
      <c r="C8" s="79">
        <v>45839</v>
      </c>
      <c r="D8" s="72">
        <v>45879</v>
      </c>
      <c r="E8" s="72">
        <v>45910</v>
      </c>
      <c r="F8" s="51">
        <f>+B7+B8*0.6</f>
        <v>1088003.3639999998</v>
      </c>
      <c r="G8" s="56">
        <f>0.2*B8</f>
        <v>362667.788</v>
      </c>
      <c r="H8" s="61">
        <f>0.2*B8</f>
        <v>362667.788</v>
      </c>
      <c r="I8" s="131" t="s">
        <v>1168</v>
      </c>
    </row>
    <row r="9" spans="1:9" ht="19.5">
      <c r="A9" s="46"/>
      <c r="B9" s="91"/>
      <c r="C9" s="80"/>
      <c r="D9" s="71"/>
      <c r="E9" s="71"/>
      <c r="F9" s="52"/>
      <c r="G9" s="57"/>
      <c r="H9" s="62"/>
      <c r="I9" s="130"/>
    </row>
    <row r="10" spans="1:9" ht="19.5">
      <c r="A10" s="45">
        <f>A8+1</f>
        <v>2</v>
      </c>
      <c r="B10" s="92">
        <v>1850056.86</v>
      </c>
      <c r="C10" s="79">
        <v>45879</v>
      </c>
      <c r="D10" s="72">
        <v>45910</v>
      </c>
      <c r="E10" s="72">
        <v>45940</v>
      </c>
      <c r="F10" s="51">
        <f>0.6*B10</f>
        <v>1110034.1159999999</v>
      </c>
      <c r="G10" s="56">
        <f>0.2*B10</f>
        <v>370011.37200000003</v>
      </c>
      <c r="H10" s="61">
        <f>0.2*B10</f>
        <v>370011.37200000003</v>
      </c>
      <c r="I10" s="131" t="s">
        <v>1181</v>
      </c>
    </row>
    <row r="11" spans="1:9" ht="19.5">
      <c r="A11" s="46"/>
      <c r="B11" s="91"/>
      <c r="C11" s="80"/>
      <c r="D11" s="71"/>
      <c r="E11" s="71"/>
      <c r="F11" s="52"/>
      <c r="G11" s="98" t="s">
        <v>1159</v>
      </c>
      <c r="H11" s="62"/>
      <c r="I11" s="130"/>
    </row>
    <row r="12" spans="1:9" ht="19.5">
      <c r="A12" s="45">
        <f>A10+1</f>
        <v>3</v>
      </c>
      <c r="B12" s="92">
        <v>1769713.12</v>
      </c>
      <c r="C12" s="79">
        <v>45910</v>
      </c>
      <c r="D12" s="72">
        <v>45940</v>
      </c>
      <c r="E12" s="72">
        <v>45971</v>
      </c>
      <c r="F12" s="51">
        <f>(0.6*B12)+0.01</f>
        <v>1061827.882</v>
      </c>
      <c r="G12" s="56">
        <f>0.2*B12</f>
        <v>353942.62400000007</v>
      </c>
      <c r="H12" s="61">
        <f>0.2*B12</f>
        <v>353942.62400000007</v>
      </c>
      <c r="I12" s="131" t="s">
        <v>1191</v>
      </c>
    </row>
    <row r="13" spans="1:9" ht="19.5">
      <c r="A13" s="46"/>
      <c r="B13" s="101"/>
      <c r="C13" s="71"/>
      <c r="D13" s="71"/>
      <c r="E13" s="71"/>
      <c r="F13" s="53"/>
      <c r="G13" s="58"/>
      <c r="H13" s="63"/>
      <c r="I13" s="130"/>
    </row>
    <row r="14" spans="1:9" ht="19.5">
      <c r="A14" s="45">
        <f>A12+1</f>
        <v>4</v>
      </c>
      <c r="B14" s="102">
        <v>1794997.24</v>
      </c>
      <c r="C14" s="72">
        <v>45940</v>
      </c>
      <c r="D14" s="72">
        <v>45971</v>
      </c>
      <c r="E14" s="72">
        <v>46001</v>
      </c>
      <c r="F14" s="51">
        <f>0.6*B14</f>
        <v>1076998.344</v>
      </c>
      <c r="G14" s="56">
        <f>0.2*B14</f>
        <v>358999.44800000003</v>
      </c>
      <c r="H14" s="61">
        <f>0.2*B14</f>
        <v>358999.44800000003</v>
      </c>
      <c r="I14" s="131" t="s">
        <v>1192</v>
      </c>
    </row>
    <row r="15" spans="1:9" ht="19.5">
      <c r="A15" s="46"/>
      <c r="B15" s="101"/>
      <c r="C15" s="71"/>
      <c r="D15" s="71"/>
      <c r="E15" s="71"/>
      <c r="F15" s="52"/>
      <c r="G15" s="57"/>
      <c r="H15" s="62"/>
      <c r="I15" s="130"/>
    </row>
    <row r="16" spans="1:9" ht="19.5">
      <c r="A16" s="45">
        <f>A14+1</f>
        <v>5</v>
      </c>
      <c r="B16" s="102">
        <v>1870666.51</v>
      </c>
      <c r="C16" s="72">
        <v>45971</v>
      </c>
      <c r="D16" s="72">
        <v>46001</v>
      </c>
      <c r="E16" s="72">
        <v>46033</v>
      </c>
      <c r="F16" s="51">
        <f>0.6*B16</f>
        <v>1122399.906</v>
      </c>
      <c r="G16" s="56">
        <f>0.2*B16</f>
        <v>374133.30200000003</v>
      </c>
      <c r="H16" s="61">
        <f>0.2*B16</f>
        <v>374133.30200000003</v>
      </c>
      <c r="I16" s="131" t="s">
        <v>1193</v>
      </c>
    </row>
    <row r="17" spans="1:9" ht="19.5">
      <c r="A17" s="46"/>
      <c r="B17" s="101"/>
      <c r="C17" s="71"/>
      <c r="D17" s="71"/>
      <c r="E17" s="73"/>
      <c r="F17" s="52"/>
      <c r="G17" s="57"/>
      <c r="H17" s="62"/>
      <c r="I17" s="130"/>
    </row>
    <row r="18" spans="1:9" ht="19.5">
      <c r="A18" s="45">
        <f>A16+1</f>
        <v>6</v>
      </c>
      <c r="B18" s="102">
        <v>1914828.87</v>
      </c>
      <c r="C18" s="72">
        <v>46001</v>
      </c>
      <c r="D18" s="72">
        <v>46033</v>
      </c>
      <c r="E18" s="72">
        <v>46064</v>
      </c>
      <c r="F18" s="51">
        <f>(0.6*B18)+0.01</f>
        <v>1148897.3319999999</v>
      </c>
      <c r="G18" s="56">
        <f>0.2*B18</f>
        <v>382965.77400000003</v>
      </c>
      <c r="H18" s="61">
        <f>0.2*B18</f>
        <v>382965.77400000003</v>
      </c>
      <c r="I18" s="131" t="s">
        <v>1194</v>
      </c>
    </row>
    <row r="19" spans="1:9" ht="19.5">
      <c r="A19" s="46"/>
      <c r="B19" s="101"/>
      <c r="C19" s="71"/>
      <c r="D19" s="73"/>
      <c r="E19" s="71"/>
      <c r="F19" s="52"/>
      <c r="G19" s="57"/>
      <c r="H19" s="62"/>
      <c r="I19" s="130"/>
    </row>
    <row r="20" spans="1:9" ht="19.5">
      <c r="A20" s="45">
        <f>A18+1</f>
        <v>7</v>
      </c>
      <c r="B20" s="102">
        <v>43195429.130000003</v>
      </c>
      <c r="C20" s="72">
        <v>46033</v>
      </c>
      <c r="D20" s="72">
        <v>46064</v>
      </c>
      <c r="E20" s="87">
        <v>46092</v>
      </c>
      <c r="F20" s="51">
        <f>0.6*B20-0.01</f>
        <v>25917257.467999998</v>
      </c>
      <c r="G20" s="56">
        <f>0.2*B20</f>
        <v>8639085.8260000013</v>
      </c>
      <c r="H20" s="61">
        <f>0.2*B20</f>
        <v>8639085.8260000013</v>
      </c>
      <c r="I20" s="131" t="s">
        <v>1196</v>
      </c>
    </row>
    <row r="21" spans="1:9" ht="19.5">
      <c r="A21" s="46"/>
      <c r="B21" s="101"/>
      <c r="C21" s="73"/>
      <c r="D21" s="71"/>
      <c r="E21" s="74"/>
      <c r="F21" s="52"/>
      <c r="G21" s="57"/>
      <c r="H21" s="62"/>
      <c r="I21" s="130"/>
    </row>
    <row r="22" spans="1:9" ht="19.5">
      <c r="A22" s="45">
        <f>A20+1</f>
        <v>8</v>
      </c>
      <c r="B22" s="102">
        <v>73730056.209999993</v>
      </c>
      <c r="C22" s="72">
        <v>46064</v>
      </c>
      <c r="D22" s="87">
        <v>46092</v>
      </c>
      <c r="E22" s="72">
        <v>46123</v>
      </c>
      <c r="F22" s="51">
        <f>(0.6*B22)</f>
        <v>44238033.725999996</v>
      </c>
      <c r="G22" s="56">
        <f>0.2*B22</f>
        <v>14746011.241999999</v>
      </c>
      <c r="H22" s="61">
        <f>0.2*B22</f>
        <v>14746011.241999999</v>
      </c>
      <c r="I22" s="131" t="s">
        <v>1197</v>
      </c>
    </row>
    <row r="23" spans="1:9" ht="19.5">
      <c r="A23" s="46"/>
      <c r="B23" s="101"/>
      <c r="C23" s="71"/>
      <c r="D23" s="74"/>
      <c r="E23" s="71"/>
      <c r="F23" s="54"/>
      <c r="G23" s="59"/>
      <c r="H23" s="64"/>
      <c r="I23" s="130"/>
    </row>
    <row r="24" spans="1:9" ht="19.5">
      <c r="A24" s="45">
        <f>A22+1</f>
        <v>9</v>
      </c>
      <c r="B24" s="102">
        <v>62866168.43</v>
      </c>
      <c r="C24" s="87">
        <v>46092</v>
      </c>
      <c r="D24" s="72">
        <v>46123</v>
      </c>
      <c r="E24" s="72">
        <v>46153</v>
      </c>
      <c r="F24" s="51">
        <f>0.6*B24-0.01</f>
        <v>37719701.048</v>
      </c>
      <c r="G24" s="56">
        <f>0.2*B24</f>
        <v>12573233.686000001</v>
      </c>
      <c r="H24" s="61">
        <f>0.2*B24</f>
        <v>12573233.686000001</v>
      </c>
      <c r="I24" s="131" t="s">
        <v>1198</v>
      </c>
    </row>
    <row r="25" spans="1:9" ht="19.5">
      <c r="A25" s="46"/>
      <c r="B25" s="101"/>
      <c r="C25" s="74"/>
      <c r="D25" s="71"/>
      <c r="E25" s="73"/>
      <c r="F25" s="52"/>
      <c r="G25" s="57"/>
      <c r="H25" s="62"/>
      <c r="I25" s="130"/>
    </row>
    <row r="26" spans="1:9" ht="19.5">
      <c r="A26" s="45">
        <f>A24+1</f>
        <v>10</v>
      </c>
      <c r="B26" s="102">
        <v>34194744.689999998</v>
      </c>
      <c r="C26" s="72">
        <v>46123</v>
      </c>
      <c r="D26" s="72">
        <v>46153</v>
      </c>
      <c r="E26" s="72">
        <v>46184</v>
      </c>
      <c r="F26" s="51">
        <f>(0.6*B26)</f>
        <v>20516846.813999999</v>
      </c>
      <c r="G26" s="56">
        <f>0.2*B26</f>
        <v>6838948.9380000001</v>
      </c>
      <c r="H26" s="61">
        <f>0.2*B26</f>
        <v>6838948.9380000001</v>
      </c>
      <c r="I26" s="131" t="s">
        <v>1199</v>
      </c>
    </row>
    <row r="27" spans="1:9" ht="19.5">
      <c r="A27" s="46"/>
      <c r="B27" s="101"/>
      <c r="C27" s="71"/>
      <c r="D27" s="73"/>
      <c r="E27" s="71"/>
      <c r="F27" s="55"/>
      <c r="G27" s="60"/>
      <c r="H27" s="65"/>
      <c r="I27" s="130" t="s">
        <v>1201</v>
      </c>
    </row>
    <row r="28" spans="1:9" ht="19.5">
      <c r="A28" s="45">
        <f>A26+1</f>
        <v>11</v>
      </c>
      <c r="B28" s="102"/>
      <c r="C28" s="72">
        <v>46153</v>
      </c>
      <c r="D28" s="72">
        <v>46184</v>
      </c>
      <c r="E28" s="72">
        <v>46214</v>
      </c>
      <c r="F28" s="51">
        <f>(0.6*B28)</f>
        <v>0</v>
      </c>
      <c r="G28" s="56">
        <f>0.2*B28</f>
        <v>0</v>
      </c>
      <c r="H28" s="61">
        <f>0.2*B28</f>
        <v>0</v>
      </c>
      <c r="I28" s="131" t="s">
        <v>1200</v>
      </c>
    </row>
    <row r="29" spans="1:9" ht="19.5">
      <c r="A29" s="46"/>
      <c r="B29" s="101"/>
      <c r="C29" s="73"/>
      <c r="D29" s="71"/>
      <c r="E29" s="71"/>
      <c r="F29" s="52"/>
      <c r="G29" s="57"/>
      <c r="H29" s="62"/>
      <c r="I29" s="130" t="s">
        <v>1201</v>
      </c>
    </row>
    <row r="30" spans="1:9" ht="19.5">
      <c r="A30" s="45">
        <f>A28+1</f>
        <v>12</v>
      </c>
      <c r="B30" s="102"/>
      <c r="C30" s="72">
        <v>46184</v>
      </c>
      <c r="D30" s="72">
        <v>46214</v>
      </c>
      <c r="E30" s="72">
        <v>46243</v>
      </c>
      <c r="F30" s="51">
        <f>(0.6*B30)</f>
        <v>0</v>
      </c>
      <c r="G30" s="56">
        <f>0.2*B30</f>
        <v>0</v>
      </c>
      <c r="H30" s="61">
        <f>0.2*B30</f>
        <v>0</v>
      </c>
      <c r="I30" s="131" t="s">
        <v>1200</v>
      </c>
    </row>
    <row r="31" spans="1:9" ht="20.25" thickBot="1">
      <c r="A31" s="47"/>
      <c r="B31" s="93">
        <f>SUM(B8:B30)</f>
        <v>225000000</v>
      </c>
      <c r="C31" s="48" t="s">
        <v>1167</v>
      </c>
      <c r="D31" s="75"/>
      <c r="E31" s="75"/>
      <c r="F31" s="49">
        <f>SUM(F8:F30)</f>
        <v>135000000</v>
      </c>
      <c r="G31" s="50">
        <f>SUM(G8:G30)</f>
        <v>45000000.000000007</v>
      </c>
      <c r="H31" s="66">
        <f>SUM(H8:H30)</f>
        <v>45000000.000000007</v>
      </c>
      <c r="I31" s="132"/>
    </row>
    <row r="32" spans="1:9" ht="20.25" thickTop="1">
      <c r="A32" s="42"/>
      <c r="B32" s="88"/>
      <c r="C32" s="6"/>
      <c r="D32" s="68"/>
      <c r="E32" s="68"/>
      <c r="F32" s="6"/>
      <c r="G32" s="6"/>
      <c r="H32" s="6"/>
      <c r="I32"/>
    </row>
    <row r="33" spans="1:9" ht="19.5">
      <c r="A33" s="42"/>
      <c r="B33" s="88"/>
      <c r="C33" s="6"/>
      <c r="D33" s="68"/>
      <c r="E33" s="68"/>
      <c r="F33" s="6"/>
      <c r="G33" s="6"/>
      <c r="H33" s="6"/>
      <c r="I33"/>
    </row>
    <row r="34" spans="1:9" ht="19.5">
      <c r="A34" s="42"/>
      <c r="B34" s="88"/>
      <c r="C34" s="6"/>
      <c r="D34" s="68"/>
      <c r="E34" s="68"/>
      <c r="F34" s="6"/>
      <c r="G34" s="6"/>
      <c r="H34" s="6"/>
      <c r="I34"/>
    </row>
    <row r="35" spans="1:9" ht="19.5">
      <c r="A35" s="3"/>
      <c r="B35" s="94" t="s">
        <v>1161</v>
      </c>
      <c r="C35" s="2"/>
      <c r="D35" s="76"/>
      <c r="E35" s="76"/>
      <c r="F35" s="4"/>
      <c r="G35" s="2"/>
      <c r="H35" s="2"/>
    </row>
    <row r="36" spans="1:9" ht="19.5">
      <c r="A36" s="3"/>
      <c r="B36" s="97">
        <f ca="1">TODAY()</f>
        <v>46168</v>
      </c>
      <c r="C36" s="2"/>
      <c r="D36" s="76"/>
      <c r="E36" s="76"/>
      <c r="F36" s="2"/>
      <c r="G36" s="2"/>
      <c r="H36" s="2"/>
    </row>
  </sheetData>
  <mergeCells count="2">
    <mergeCell ref="A1:H1"/>
    <mergeCell ref="A2:H2"/>
  </mergeCells>
  <phoneticPr fontId="0" type="noConversion"/>
  <printOptions horizontalCentered="1"/>
  <pageMargins left="0.75" right="0.75" top="0.56999999999999995" bottom="0.57999999999999996" header="0.5" footer="0.5"/>
  <pageSetup scale="71" orientation="landscape" horizontalDpi="300" verticalDpi="300" r:id="rId1"/>
  <headerFooter alignWithMargins="0">
    <oddFooter>&amp;L&amp;Z&amp;F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8D50-01DD-4A60-B004-EA995D28B53A}">
  <dimension ref="A1:T1051"/>
  <sheetViews>
    <sheetView zoomScale="60" zoomScaleNormal="60" workbookViewId="0">
      <selection activeCell="C7" sqref="C7:C104"/>
    </sheetView>
  </sheetViews>
  <sheetFormatPr defaultColWidth="8.88671875" defaultRowHeight="18.75"/>
  <cols>
    <col min="1" max="1" width="5.44140625" style="107" customWidth="1"/>
    <col min="2" max="2" width="16" style="103" bestFit="1" customWidth="1"/>
    <col min="3" max="3" width="14" style="106" customWidth="1"/>
    <col min="4" max="4" width="13.6640625" style="103" customWidth="1"/>
    <col min="5" max="5" width="5.44140625" style="103" customWidth="1"/>
    <col min="6" max="6" width="20.21875" style="103" bestFit="1" customWidth="1"/>
    <col min="7" max="7" width="14.21875" style="106" bestFit="1" customWidth="1"/>
    <col min="8" max="8" width="12.109375" style="103" bestFit="1" customWidth="1"/>
    <col min="9" max="9" width="11" style="103" bestFit="1" customWidth="1"/>
    <col min="10" max="10" width="12.109375" style="103" bestFit="1" customWidth="1"/>
    <col min="11" max="11" width="20.109375" style="103" bestFit="1" customWidth="1"/>
    <col min="12" max="12" width="16" style="103" bestFit="1"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6.77734375"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1175</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+C7*Totals!$G$20</f>
        <v>79659.717994306455</v>
      </c>
      <c r="E7" s="107"/>
      <c r="F7" s="111" t="s">
        <v>1046</v>
      </c>
      <c r="G7" s="136">
        <v>6.1784209999999999E-4</v>
      </c>
      <c r="H7" s="103">
        <f>ROUND(+G7*Totals!$H$20,2)</f>
        <v>5337.59</v>
      </c>
      <c r="I7" s="103">
        <f t="shared" ref="I7:I70" si="0">+N7+Q7+T7</f>
        <v>0</v>
      </c>
      <c r="J7" s="103">
        <f t="shared" ref="J7:J70" si="1">+H7-I7</f>
        <v>5337.59</v>
      </c>
      <c r="Q7" s="112"/>
      <c r="R7" s="112"/>
    </row>
    <row r="8" spans="1:18">
      <c r="A8" s="107">
        <v>2</v>
      </c>
      <c r="B8" s="110" t="s">
        <v>37</v>
      </c>
      <c r="C8" s="141">
        <v>6.6297112999999996E-3</v>
      </c>
      <c r="D8" s="103">
        <f>+C8*Totals!$G$20</f>
        <v>57274.644922302039</v>
      </c>
      <c r="E8" s="107"/>
      <c r="F8" s="111" t="s">
        <v>1045</v>
      </c>
      <c r="G8" s="136">
        <v>4.4435200000000004E-5</v>
      </c>
      <c r="H8" s="103">
        <f>ROUND(+G8*Totals!$H$20,2)</f>
        <v>383.88</v>
      </c>
      <c r="I8" s="103">
        <f t="shared" si="0"/>
        <v>0</v>
      </c>
      <c r="J8" s="103">
        <f t="shared" si="1"/>
        <v>383.88</v>
      </c>
      <c r="Q8" s="112"/>
      <c r="R8" s="112"/>
    </row>
    <row r="9" spans="1:18">
      <c r="A9" s="107">
        <v>3</v>
      </c>
      <c r="B9" s="110" t="s">
        <v>38</v>
      </c>
      <c r="C9" s="141">
        <v>1.0103484899999999E-2</v>
      </c>
      <c r="D9" s="103">
        <f>+C9*Totals!$G$20</f>
        <v>87284.873192795028</v>
      </c>
      <c r="E9" s="107"/>
      <c r="F9" s="111" t="s">
        <v>36</v>
      </c>
      <c r="G9" s="136">
        <v>3.0563669999999999E-4</v>
      </c>
      <c r="H9" s="103">
        <f>ROUND(+G9*Totals!$H$20,2)</f>
        <v>2640.42</v>
      </c>
      <c r="I9" s="103">
        <f t="shared" si="0"/>
        <v>0</v>
      </c>
      <c r="J9" s="103">
        <f t="shared" si="1"/>
        <v>2640.42</v>
      </c>
      <c r="Q9" s="112"/>
      <c r="R9" s="112"/>
    </row>
    <row r="10" spans="1:18">
      <c r="A10" s="107">
        <v>4</v>
      </c>
      <c r="B10" s="110" t="s">
        <v>39</v>
      </c>
      <c r="C10" s="141">
        <v>8.045389699999999E-3</v>
      </c>
      <c r="D10" s="103">
        <f>+C10*Totals!$G$20</f>
        <v>69504.812121916388</v>
      </c>
      <c r="E10" s="107"/>
      <c r="F10" s="111" t="s">
        <v>1044</v>
      </c>
      <c r="G10" s="136">
        <v>2.3774747999999999E-3</v>
      </c>
      <c r="H10" s="103">
        <f>ROUND(+G10*Totals!$H$20,2)</f>
        <v>20539.21</v>
      </c>
      <c r="I10" s="103">
        <f t="shared" si="0"/>
        <v>0</v>
      </c>
      <c r="J10" s="103">
        <f t="shared" si="1"/>
        <v>20539.21</v>
      </c>
      <c r="Q10" s="112"/>
      <c r="R10" s="112"/>
    </row>
    <row r="11" spans="1:18">
      <c r="A11" s="107">
        <v>5</v>
      </c>
      <c r="B11" s="110" t="s">
        <v>40</v>
      </c>
      <c r="C11" s="141">
        <v>7.1203205999999996E-3</v>
      </c>
      <c r="D11" s="103">
        <f>+C11*Totals!$G$20</f>
        <v>61513.060772035824</v>
      </c>
      <c r="E11" s="107"/>
      <c r="F11" s="111" t="s">
        <v>1043</v>
      </c>
      <c r="G11" s="136">
        <v>3.3770729999999996E-4</v>
      </c>
      <c r="H11" s="103">
        <f>ROUND(+G11*Totals!$H$20,2)</f>
        <v>2917.48</v>
      </c>
      <c r="I11" s="103">
        <f t="shared" si="0"/>
        <v>0</v>
      </c>
      <c r="J11" s="103">
        <f t="shared" si="1"/>
        <v>2917.48</v>
      </c>
      <c r="Q11" s="112"/>
      <c r="R11" s="112"/>
    </row>
    <row r="12" spans="1:18">
      <c r="A12" s="107">
        <v>6</v>
      </c>
      <c r="B12" s="110" t="s">
        <v>41</v>
      </c>
      <c r="C12" s="141">
        <v>1.37704321E-2</v>
      </c>
      <c r="D12" s="103">
        <f>+C12*Totals!$G$20</f>
        <v>118963.94477300544</v>
      </c>
      <c r="E12" s="107"/>
      <c r="F12" s="111" t="s">
        <v>1042</v>
      </c>
      <c r="G12" s="136">
        <v>2.3956350000000002E-4</v>
      </c>
      <c r="H12" s="103">
        <f>ROUND(+G12*Totals!$H$20,2)</f>
        <v>2069.61</v>
      </c>
      <c r="I12" s="103">
        <f t="shared" si="0"/>
        <v>0</v>
      </c>
      <c r="J12" s="103">
        <f t="shared" si="1"/>
        <v>2069.61</v>
      </c>
      <c r="Q12" s="112"/>
      <c r="R12" s="112"/>
    </row>
    <row r="13" spans="1:18">
      <c r="A13" s="107">
        <v>7</v>
      </c>
      <c r="B13" s="110" t="s">
        <v>1158</v>
      </c>
      <c r="C13" s="141">
        <v>1.20666082E-2</v>
      </c>
      <c r="D13" s="103">
        <f>+C13*Totals!$G$20</f>
        <v>104244.46386851539</v>
      </c>
      <c r="E13" s="107"/>
      <c r="F13" s="111" t="s">
        <v>1041</v>
      </c>
      <c r="G13" s="136">
        <v>1.9744669999999999E-4</v>
      </c>
      <c r="H13" s="103">
        <f>ROUND(+G13*Totals!$H$20,2)</f>
        <v>1705.76</v>
      </c>
      <c r="I13" s="103">
        <f t="shared" si="0"/>
        <v>0</v>
      </c>
      <c r="J13" s="103">
        <f t="shared" si="1"/>
        <v>1705.76</v>
      </c>
      <c r="Q13" s="112"/>
      <c r="R13" s="112"/>
    </row>
    <row r="14" spans="1:18">
      <c r="A14" s="107">
        <v>8</v>
      </c>
      <c r="B14" s="110" t="s">
        <v>42</v>
      </c>
      <c r="C14" s="141">
        <v>1.05818493E-2</v>
      </c>
      <c r="D14" s="103">
        <f>+C14*Totals!$G$20</f>
        <v>91417.504300498025</v>
      </c>
      <c r="E14" s="107"/>
      <c r="F14" s="111" t="s">
        <v>1040</v>
      </c>
      <c r="G14" s="136">
        <v>6.02E-4</v>
      </c>
      <c r="H14" s="103">
        <f>ROUND(+G14*Totals!$H$20,2)</f>
        <v>5200.7299999999996</v>
      </c>
      <c r="I14" s="103">
        <f t="shared" si="0"/>
        <v>0</v>
      </c>
      <c r="J14" s="103">
        <f t="shared" si="1"/>
        <v>5200.7299999999996</v>
      </c>
      <c r="Q14" s="112"/>
      <c r="R14" s="112"/>
    </row>
    <row r="15" spans="1:18">
      <c r="A15" s="107">
        <v>9</v>
      </c>
      <c r="B15" s="110" t="s">
        <v>43</v>
      </c>
      <c r="C15" s="141">
        <v>8.8938986999999997E-3</v>
      </c>
      <c r="D15" s="103">
        <f>+C15*Totals!$G$20</f>
        <v>76835.154197049837</v>
      </c>
      <c r="E15" s="107"/>
      <c r="F15" s="111" t="s">
        <v>1039</v>
      </c>
      <c r="G15" s="136">
        <v>2.6158790000000001E-4</v>
      </c>
      <c r="H15" s="103">
        <f>ROUND(+G15*Totals!$H$20,2)</f>
        <v>2259.88</v>
      </c>
      <c r="I15" s="103">
        <f t="shared" si="0"/>
        <v>0</v>
      </c>
      <c r="J15" s="103">
        <f t="shared" si="1"/>
        <v>2259.88</v>
      </c>
      <c r="Q15" s="112"/>
      <c r="R15" s="112"/>
    </row>
    <row r="16" spans="1:18">
      <c r="A16" s="107">
        <v>10</v>
      </c>
      <c r="B16" s="110" t="s">
        <v>44</v>
      </c>
      <c r="C16" s="141">
        <v>1.1664171699999998E-2</v>
      </c>
      <c r="D16" s="103">
        <f>+C16*Totals!$G$20</f>
        <v>100767.78040550032</v>
      </c>
      <c r="E16" s="107"/>
      <c r="F16" s="111" t="s">
        <v>1038</v>
      </c>
      <c r="G16" s="136">
        <v>1.4377675999999999E-3</v>
      </c>
      <c r="H16" s="103">
        <f>ROUND(+G16*Totals!$H$20,2)</f>
        <v>12421</v>
      </c>
      <c r="I16" s="103">
        <f t="shared" si="0"/>
        <v>0</v>
      </c>
      <c r="J16" s="103">
        <f t="shared" si="1"/>
        <v>12421</v>
      </c>
      <c r="Q16" s="112"/>
      <c r="R16" s="112"/>
    </row>
    <row r="17" spans="1:19">
      <c r="A17" s="107">
        <v>11</v>
      </c>
      <c r="B17" s="110" t="s">
        <v>45</v>
      </c>
      <c r="C17" s="141">
        <v>9.6119438999999994E-3</v>
      </c>
      <c r="D17" s="103">
        <f>+C17*Totals!$G$20</f>
        <v>83038.408306797166</v>
      </c>
      <c r="E17" s="107"/>
      <c r="F17" s="111" t="s">
        <v>1037</v>
      </c>
      <c r="G17" s="136">
        <v>3.4543520000000002E-4</v>
      </c>
      <c r="H17" s="103">
        <f>ROUND(+G17*Totals!$H$20,2)</f>
        <v>2984.24</v>
      </c>
      <c r="I17" s="103">
        <f t="shared" si="0"/>
        <v>0</v>
      </c>
      <c r="J17" s="103">
        <f t="shared" si="1"/>
        <v>2984.24</v>
      </c>
      <c r="K17" s="113"/>
      <c r="L17" s="113"/>
      <c r="N17" s="117"/>
      <c r="Q17" s="112"/>
      <c r="R17" s="112"/>
    </row>
    <row r="18" spans="1:19">
      <c r="A18" s="107">
        <v>12</v>
      </c>
      <c r="B18" s="110" t="s">
        <v>46</v>
      </c>
      <c r="C18" s="141">
        <v>1.0738150799999999E-2</v>
      </c>
      <c r="D18" s="103">
        <f>+C18*Totals!$G$20</f>
        <v>92767.806373730564</v>
      </c>
      <c r="E18" s="107"/>
      <c r="F18" s="111" t="s">
        <v>1036</v>
      </c>
      <c r="G18" s="136">
        <v>2.608151E-4</v>
      </c>
      <c r="H18" s="103">
        <f>ROUND(+G18*Totals!$H$20,2)</f>
        <v>2253.1999999999998</v>
      </c>
      <c r="I18" s="103">
        <f t="shared" si="0"/>
        <v>0</v>
      </c>
      <c r="J18" s="103">
        <f t="shared" si="1"/>
        <v>2253.1999999999998</v>
      </c>
      <c r="Q18" s="112"/>
      <c r="R18" s="112"/>
    </row>
    <row r="19" spans="1:19">
      <c r="A19" s="107">
        <v>13</v>
      </c>
      <c r="B19" s="110" t="s">
        <v>47</v>
      </c>
      <c r="C19" s="141">
        <v>9.4141681000000001E-3</v>
      </c>
      <c r="D19" s="103">
        <f>+C19*Totals!$G$20</f>
        <v>81329.806196291363</v>
      </c>
      <c r="E19" s="107"/>
      <c r="F19" s="111" t="s">
        <v>1035</v>
      </c>
      <c r="G19" s="136">
        <v>2.9481770000000003E-4</v>
      </c>
      <c r="H19" s="103">
        <f>ROUND(+G19*Totals!$H$20,2)</f>
        <v>2546.96</v>
      </c>
      <c r="I19" s="103">
        <f t="shared" si="0"/>
        <v>0</v>
      </c>
      <c r="J19" s="103">
        <f t="shared" si="1"/>
        <v>2546.96</v>
      </c>
      <c r="K19" s="113"/>
      <c r="L19" s="113"/>
      <c r="N19" s="117"/>
      <c r="O19" s="115"/>
      <c r="P19" s="114"/>
      <c r="Q19" s="116"/>
      <c r="R19" s="116"/>
      <c r="S19" s="114"/>
    </row>
    <row r="20" spans="1:19">
      <c r="A20" s="107">
        <v>14</v>
      </c>
      <c r="B20" s="110" t="s">
        <v>48</v>
      </c>
      <c r="C20" s="141">
        <v>1.01526181E-2</v>
      </c>
      <c r="D20" s="103">
        <f>+C20*Totals!$G$20</f>
        <v>87709.339124501057</v>
      </c>
      <c r="E20" s="107"/>
      <c r="F20" s="111" t="s">
        <v>1034</v>
      </c>
      <c r="G20" s="136">
        <v>6.3368399999999995E-5</v>
      </c>
      <c r="H20" s="103">
        <f>ROUND(+G20*Totals!$H$20,2)</f>
        <v>547.45000000000005</v>
      </c>
      <c r="I20" s="103">
        <f t="shared" si="0"/>
        <v>271.75102163461537</v>
      </c>
      <c r="J20" s="103">
        <f t="shared" si="1"/>
        <v>275.69897836538468</v>
      </c>
      <c r="K20" s="113" t="s">
        <v>1034</v>
      </c>
      <c r="L20" s="113" t="s">
        <v>69</v>
      </c>
      <c r="M20" s="138">
        <v>0.49639423076923073</v>
      </c>
      <c r="N20" s="117">
        <f>H20*M20</f>
        <v>271.75102163461537</v>
      </c>
      <c r="O20" s="117" t="s">
        <v>1159</v>
      </c>
      <c r="P20" s="114"/>
      <c r="Q20" s="118"/>
      <c r="R20" s="116"/>
      <c r="S20" s="114"/>
    </row>
    <row r="21" spans="1:19">
      <c r="A21" s="107">
        <v>15</v>
      </c>
      <c r="B21" s="110" t="s">
        <v>49</v>
      </c>
      <c r="C21" s="141">
        <v>8.8385312000000011E-3</v>
      </c>
      <c r="D21" s="103">
        <f>+C21*Totals!$G$20</f>
        <v>76356.829612578789</v>
      </c>
      <c r="E21" s="107"/>
      <c r="F21" s="111" t="s">
        <v>1033</v>
      </c>
      <c r="G21" s="136">
        <v>2.1201371999999999E-3</v>
      </c>
      <c r="H21" s="103">
        <f>ROUND(+G21*Totals!$H$20,2)</f>
        <v>18316.05</v>
      </c>
      <c r="I21" s="103">
        <f t="shared" si="0"/>
        <v>0</v>
      </c>
      <c r="J21" s="103">
        <f t="shared" si="1"/>
        <v>18316.05</v>
      </c>
      <c r="K21" s="113"/>
      <c r="L21" s="113"/>
      <c r="N21" s="117"/>
      <c r="O21" s="117" t="s">
        <v>1159</v>
      </c>
      <c r="P21" s="114"/>
      <c r="Q21" s="118"/>
      <c r="R21" s="116"/>
      <c r="S21" s="114"/>
    </row>
    <row r="22" spans="1:19">
      <c r="A22" s="107">
        <v>16</v>
      </c>
      <c r="B22" s="110" t="s">
        <v>50</v>
      </c>
      <c r="C22" s="141">
        <v>1.0843522100000001E-2</v>
      </c>
      <c r="D22" s="103">
        <f>+C22*Totals!$G$20</f>
        <v>93678.118078027779</v>
      </c>
      <c r="E22" s="107"/>
      <c r="F22" s="111" t="s">
        <v>1032</v>
      </c>
      <c r="G22" s="136">
        <v>1.6344419999999999E-4</v>
      </c>
      <c r="H22" s="103">
        <f>ROUND(+G22*Totals!$H$20,2)</f>
        <v>1412.01</v>
      </c>
      <c r="I22" s="103">
        <f t="shared" si="0"/>
        <v>741.36227786752829</v>
      </c>
      <c r="J22" s="103">
        <f t="shared" si="1"/>
        <v>670.6477221324717</v>
      </c>
      <c r="K22" s="113" t="s">
        <v>1032</v>
      </c>
      <c r="L22" s="113" t="s">
        <v>110</v>
      </c>
      <c r="M22" s="138">
        <v>0.52504038772213246</v>
      </c>
      <c r="N22" s="117">
        <f>H22*M22</f>
        <v>741.36227786752829</v>
      </c>
      <c r="O22" s="117" t="s">
        <v>1159</v>
      </c>
      <c r="P22" s="114"/>
      <c r="Q22" s="118"/>
      <c r="R22" s="116"/>
      <c r="S22" s="114"/>
    </row>
    <row r="23" spans="1:19">
      <c r="A23" s="107">
        <v>17</v>
      </c>
      <c r="B23" s="110" t="s">
        <v>51</v>
      </c>
      <c r="C23" s="141">
        <v>1.0624188999999999E-2</v>
      </c>
      <c r="D23" s="103">
        <f>+C23*Totals!$G$20</f>
        <v>91783.280602645114</v>
      </c>
      <c r="E23" s="107"/>
      <c r="F23" s="111" t="s">
        <v>1031</v>
      </c>
      <c r="G23" s="136">
        <v>1.661489E-4</v>
      </c>
      <c r="H23" s="103">
        <f>ROUND(+G23*Totals!$H$20,2)</f>
        <v>1435.37</v>
      </c>
      <c r="I23" s="103">
        <f t="shared" si="0"/>
        <v>296.38908554572271</v>
      </c>
      <c r="J23" s="103">
        <f t="shared" si="1"/>
        <v>1138.9809144542771</v>
      </c>
      <c r="K23" s="137" t="s">
        <v>1031</v>
      </c>
      <c r="L23" s="137" t="s">
        <v>126</v>
      </c>
      <c r="M23" s="138">
        <v>0.20648967551622419</v>
      </c>
      <c r="N23" s="117">
        <f>H23*M23</f>
        <v>296.38908554572271</v>
      </c>
      <c r="O23" s="113" t="s">
        <v>1159</v>
      </c>
      <c r="P23" s="114"/>
      <c r="Q23" s="118"/>
      <c r="R23" s="116"/>
      <c r="S23" s="114"/>
    </row>
    <row r="24" spans="1:19">
      <c r="A24" s="107">
        <v>18</v>
      </c>
      <c r="B24" s="110" t="s">
        <v>52</v>
      </c>
      <c r="C24" s="141">
        <v>9.766703199999999E-3</v>
      </c>
      <c r="D24" s="103">
        <f>+C24*Totals!$G$20</f>
        <v>84375.387181868849</v>
      </c>
      <c r="E24" s="107"/>
      <c r="F24" s="111" t="s">
        <v>1030</v>
      </c>
      <c r="G24" s="136">
        <v>3.7325539999999999E-4</v>
      </c>
      <c r="H24" s="103">
        <f>ROUND(+G24*Totals!$H$20,2)</f>
        <v>3224.59</v>
      </c>
      <c r="I24" s="103">
        <f t="shared" si="0"/>
        <v>0</v>
      </c>
      <c r="J24" s="103">
        <f t="shared" si="1"/>
        <v>3224.59</v>
      </c>
      <c r="K24" s="113"/>
      <c r="L24" s="113"/>
      <c r="N24" s="117"/>
      <c r="O24" s="113"/>
      <c r="P24" s="114"/>
      <c r="Q24" s="118"/>
      <c r="R24" s="116"/>
      <c r="S24" s="114"/>
    </row>
    <row r="25" spans="1:19">
      <c r="A25" s="107">
        <v>19</v>
      </c>
      <c r="B25" s="110" t="s">
        <v>53</v>
      </c>
      <c r="C25" s="141">
        <v>9.3544664000000007E-3</v>
      </c>
      <c r="D25" s="103">
        <f>+C25*Totals!$G$20</f>
        <v>80814.038086033266</v>
      </c>
      <c r="E25" s="107"/>
      <c r="F25" s="111" t="s">
        <v>1029</v>
      </c>
      <c r="G25" s="136">
        <v>8.0640180000000005E-4</v>
      </c>
      <c r="H25" s="103">
        <f>ROUND(+G25*Totals!$H$20,2)</f>
        <v>6966.57</v>
      </c>
      <c r="I25" s="103">
        <f t="shared" si="0"/>
        <v>0</v>
      </c>
      <c r="J25" s="103">
        <f t="shared" si="1"/>
        <v>6966.57</v>
      </c>
      <c r="K25" s="113"/>
      <c r="L25" s="113"/>
      <c r="N25" s="117">
        <v>0</v>
      </c>
      <c r="O25" s="113" t="s">
        <v>1159</v>
      </c>
      <c r="P25" s="114"/>
      <c r="Q25" s="118"/>
      <c r="R25" s="116"/>
      <c r="S25" s="114"/>
    </row>
    <row r="26" spans="1:19">
      <c r="A26" s="107">
        <v>20</v>
      </c>
      <c r="B26" s="110" t="s">
        <v>54</v>
      </c>
      <c r="C26" s="141">
        <v>6.2624808000000002E-3</v>
      </c>
      <c r="D26" s="103">
        <f>+C26*Totals!$G$20</f>
        <v>54102.109114877152</v>
      </c>
      <c r="E26" s="107"/>
      <c r="F26" s="111" t="s">
        <v>1028</v>
      </c>
      <c r="G26" s="136">
        <v>8.7711200000000001E-5</v>
      </c>
      <c r="H26" s="103">
        <f>ROUND(+G26*Totals!$H$20,2)</f>
        <v>757.74</v>
      </c>
      <c r="I26" s="103">
        <f t="shared" si="0"/>
        <v>355.19062500000001</v>
      </c>
      <c r="J26" s="103">
        <f t="shared" si="1"/>
        <v>402.549375</v>
      </c>
      <c r="K26" s="113" t="s">
        <v>1028</v>
      </c>
      <c r="L26" s="113" t="s">
        <v>53</v>
      </c>
      <c r="M26" s="138">
        <v>0.46875</v>
      </c>
      <c r="N26" s="117">
        <f>H26*M26</f>
        <v>355.19062500000001</v>
      </c>
      <c r="O26" s="117" t="s">
        <v>1159</v>
      </c>
      <c r="P26" s="114"/>
      <c r="Q26" s="118"/>
      <c r="R26" s="116"/>
      <c r="S26" s="114"/>
    </row>
    <row r="27" spans="1:19">
      <c r="A27" s="107">
        <v>21</v>
      </c>
      <c r="B27" s="110" t="s">
        <v>55</v>
      </c>
      <c r="C27" s="141">
        <v>9.8328212999999991E-3</v>
      </c>
      <c r="D27" s="103">
        <f>+C27*Totals!$G$20</f>
        <v>84946.587122420897</v>
      </c>
      <c r="E27" s="107"/>
      <c r="F27" s="111" t="s">
        <v>1027</v>
      </c>
      <c r="G27" s="136">
        <v>4.8221819999999998E-4</v>
      </c>
      <c r="H27" s="103">
        <f>ROUND(+G27*Totals!$H$20,2)</f>
        <v>4165.92</v>
      </c>
      <c r="I27" s="103">
        <f t="shared" si="0"/>
        <v>0</v>
      </c>
      <c r="J27" s="103">
        <f t="shared" si="1"/>
        <v>4165.92</v>
      </c>
      <c r="K27" s="113"/>
      <c r="L27" s="113"/>
      <c r="N27" s="117">
        <v>0</v>
      </c>
      <c r="O27" s="113" t="s">
        <v>1159</v>
      </c>
      <c r="P27" s="114"/>
      <c r="Q27" s="118"/>
      <c r="R27" s="116"/>
      <c r="S27" s="114"/>
    </row>
    <row r="28" spans="1:19" ht="19.5" customHeight="1">
      <c r="A28" s="107">
        <v>22</v>
      </c>
      <c r="B28" s="110" t="s">
        <v>56</v>
      </c>
      <c r="C28" s="141">
        <v>1.2209533E-2</v>
      </c>
      <c r="D28" s="103">
        <f>+C28*Totals!$G$20</f>
        <v>105479.20348237928</v>
      </c>
      <c r="E28" s="107"/>
      <c r="F28" s="111" t="s">
        <v>1026</v>
      </c>
      <c r="G28" s="136">
        <v>7.5744579000000005E-3</v>
      </c>
      <c r="H28" s="103">
        <f>ROUND(+G28*Totals!$H$20,2)</f>
        <v>65436.39</v>
      </c>
      <c r="I28" s="103">
        <f t="shared" si="0"/>
        <v>0</v>
      </c>
      <c r="J28" s="103">
        <f t="shared" si="1"/>
        <v>65436.39</v>
      </c>
      <c r="K28" s="113"/>
      <c r="L28" s="113"/>
      <c r="N28" s="117">
        <v>0</v>
      </c>
      <c r="O28" s="113" t="s">
        <v>1159</v>
      </c>
      <c r="P28" s="114"/>
      <c r="Q28" s="118"/>
      <c r="R28" s="116"/>
      <c r="S28" s="114"/>
    </row>
    <row r="29" spans="1:19">
      <c r="A29" s="107">
        <v>23</v>
      </c>
      <c r="B29" s="110" t="s">
        <v>57</v>
      </c>
      <c r="C29" s="141">
        <v>1.2359282100000001E-2</v>
      </c>
      <c r="D29" s="103">
        <f>+C29*Totals!$G$20</f>
        <v>106772.89880964553</v>
      </c>
      <c r="E29" s="107"/>
      <c r="F29" s="111" t="s">
        <v>1025</v>
      </c>
      <c r="G29" s="136">
        <v>7.9596899999999997E-5</v>
      </c>
      <c r="H29" s="103">
        <f>ROUND(+G29*Totals!$H$20,2)</f>
        <v>687.64</v>
      </c>
      <c r="I29" s="103">
        <f t="shared" si="0"/>
        <v>134.13224691358025</v>
      </c>
      <c r="J29" s="103">
        <f t="shared" si="1"/>
        <v>553.50775308641971</v>
      </c>
      <c r="K29" s="113" t="s">
        <v>1025</v>
      </c>
      <c r="L29" s="113" t="s">
        <v>94</v>
      </c>
      <c r="M29" s="138">
        <v>0.19506172839506175</v>
      </c>
      <c r="N29" s="117">
        <f>H29*M29</f>
        <v>134.13224691358025</v>
      </c>
      <c r="O29" s="117" t="s">
        <v>1159</v>
      </c>
      <c r="P29" s="114"/>
      <c r="Q29" s="118"/>
      <c r="R29" s="116"/>
      <c r="S29" s="114"/>
    </row>
    <row r="30" spans="1:19" ht="19.5" customHeight="1">
      <c r="A30" s="107">
        <v>24</v>
      </c>
      <c r="B30" s="110" t="s">
        <v>58</v>
      </c>
      <c r="C30" s="141">
        <v>1.10073033E-2</v>
      </c>
      <c r="D30" s="103">
        <f>+C30*Totals!$G$20</f>
        <v>95093.037921513038</v>
      </c>
      <c r="E30" s="107"/>
      <c r="F30" s="111" t="s">
        <v>1024</v>
      </c>
      <c r="G30" s="136">
        <v>5.9813599999999998E-4</v>
      </c>
      <c r="H30" s="103">
        <f>ROUND(+G30*Totals!$H$20,2)</f>
        <v>5167.3500000000004</v>
      </c>
      <c r="I30" s="103">
        <f t="shared" si="0"/>
        <v>0</v>
      </c>
      <c r="J30" s="103">
        <f t="shared" si="1"/>
        <v>5167.3500000000004</v>
      </c>
      <c r="K30" s="113"/>
      <c r="L30" s="113"/>
      <c r="N30" s="117">
        <v>0</v>
      </c>
      <c r="O30" s="113" t="s">
        <v>1159</v>
      </c>
      <c r="P30" s="114"/>
      <c r="Q30" s="118"/>
      <c r="R30" s="116"/>
      <c r="S30" s="114"/>
    </row>
    <row r="31" spans="1:19">
      <c r="A31" s="107">
        <v>25</v>
      </c>
      <c r="B31" s="110" t="s">
        <v>59</v>
      </c>
      <c r="C31" s="141">
        <v>1.1376687000000002E-2</v>
      </c>
      <c r="D31" s="103">
        <f>+C31*Totals!$G$20</f>
        <v>98284.175408538489</v>
      </c>
      <c r="E31" s="107"/>
      <c r="F31" s="111" t="s">
        <v>1023</v>
      </c>
      <c r="G31" s="136">
        <v>2.5673868999999998E-2</v>
      </c>
      <c r="H31" s="103">
        <f>ROUND(+G31*Totals!$H$20,2)</f>
        <v>221798.76</v>
      </c>
      <c r="I31" s="103">
        <f t="shared" si="0"/>
        <v>0</v>
      </c>
      <c r="J31" s="103">
        <f t="shared" si="1"/>
        <v>221798.76</v>
      </c>
      <c r="K31" s="113"/>
      <c r="L31" s="113"/>
      <c r="N31" s="117">
        <v>0</v>
      </c>
      <c r="O31" s="113" t="s">
        <v>1159</v>
      </c>
      <c r="P31" s="114"/>
      <c r="Q31" s="118"/>
      <c r="R31" s="116"/>
      <c r="S31" s="114"/>
    </row>
    <row r="32" spans="1:19">
      <c r="A32" s="107">
        <v>26</v>
      </c>
      <c r="B32" s="110" t="s">
        <v>60</v>
      </c>
      <c r="C32" s="141">
        <v>8.2024656000000001E-3</v>
      </c>
      <c r="D32" s="103">
        <f>+C32*Totals!$G$20</f>
        <v>70861.804303212601</v>
      </c>
      <c r="E32" s="107"/>
      <c r="F32" s="111" t="s">
        <v>1022</v>
      </c>
      <c r="G32" s="136">
        <v>2.1058407000000001E-3</v>
      </c>
      <c r="H32" s="103">
        <f>ROUND(+G32*Totals!$H$20,2)</f>
        <v>18192.54</v>
      </c>
      <c r="I32" s="103">
        <f t="shared" si="0"/>
        <v>0</v>
      </c>
      <c r="J32" s="103">
        <f t="shared" si="1"/>
        <v>18192.54</v>
      </c>
      <c r="K32" s="113"/>
      <c r="L32" s="113"/>
      <c r="N32" s="117">
        <v>0</v>
      </c>
      <c r="O32" s="113" t="s">
        <v>1159</v>
      </c>
      <c r="P32" s="114"/>
      <c r="Q32" s="118"/>
      <c r="R32" s="116"/>
      <c r="S32" s="114"/>
    </row>
    <row r="33" spans="1:19">
      <c r="A33" s="107">
        <v>27</v>
      </c>
      <c r="B33" s="110" t="s">
        <v>61</v>
      </c>
      <c r="C33" s="141">
        <v>7.9155505999999997E-3</v>
      </c>
      <c r="D33" s="103">
        <f>+C33*Totals!$G$20</f>
        <v>68383.120993445802</v>
      </c>
      <c r="E33" s="107"/>
      <c r="F33" s="111" t="s">
        <v>1021</v>
      </c>
      <c r="G33" s="136">
        <v>4.2116799999999996E-5</v>
      </c>
      <c r="H33" s="103">
        <f>ROUND(+G33*Totals!$H$20,2)</f>
        <v>363.85</v>
      </c>
      <c r="I33" s="103">
        <f t="shared" si="0"/>
        <v>163.73250000000002</v>
      </c>
      <c r="J33" s="103">
        <f t="shared" si="1"/>
        <v>200.11750000000001</v>
      </c>
      <c r="K33" s="113" t="s">
        <v>1021</v>
      </c>
      <c r="L33" s="113" t="s">
        <v>57</v>
      </c>
      <c r="M33" s="138">
        <v>0.45</v>
      </c>
      <c r="N33" s="117">
        <f>H33*M33</f>
        <v>163.73250000000002</v>
      </c>
      <c r="O33" s="117" t="s">
        <v>1159</v>
      </c>
      <c r="P33" s="114"/>
      <c r="Q33" s="118"/>
      <c r="R33" s="116"/>
      <c r="S33" s="114"/>
    </row>
    <row r="34" spans="1:19">
      <c r="A34" s="107">
        <v>28</v>
      </c>
      <c r="B34" s="110" t="s">
        <v>62</v>
      </c>
      <c r="C34" s="141">
        <v>1.1337944900000001E-2</v>
      </c>
      <c r="D34" s="103">
        <f>+C34*Totals!$G$20</f>
        <v>97949.47908155901</v>
      </c>
      <c r="E34" s="107"/>
      <c r="F34" s="111" t="s">
        <v>1020</v>
      </c>
      <c r="G34" s="136">
        <v>1.4682930000000001E-4</v>
      </c>
      <c r="H34" s="103">
        <f>ROUND(+G34*Totals!$H$20,2)</f>
        <v>1268.47</v>
      </c>
      <c r="I34" s="103">
        <f t="shared" si="0"/>
        <v>119.45233183856502</v>
      </c>
      <c r="J34" s="103">
        <f t="shared" si="1"/>
        <v>1149.017668161435</v>
      </c>
      <c r="K34" s="113" t="s">
        <v>1020</v>
      </c>
      <c r="L34" s="113" t="s">
        <v>83</v>
      </c>
      <c r="M34" s="138">
        <v>9.417040358744394E-2</v>
      </c>
      <c r="N34" s="117">
        <f>H34*M34</f>
        <v>119.45233183856502</v>
      </c>
      <c r="O34" s="117" t="s">
        <v>1159</v>
      </c>
      <c r="P34" s="114"/>
      <c r="Q34" s="118"/>
      <c r="R34" s="116"/>
      <c r="S34" s="114"/>
    </row>
    <row r="35" spans="1:19">
      <c r="A35" s="107">
        <v>29</v>
      </c>
      <c r="B35" s="110" t="s">
        <v>63</v>
      </c>
      <c r="C35" s="141">
        <v>8.0837596000000005E-3</v>
      </c>
      <c r="D35" s="103">
        <f>+C35*Totals!$G$20</f>
        <v>69836.292981151448</v>
      </c>
      <c r="E35" s="107"/>
      <c r="F35" s="111" t="s">
        <v>1019</v>
      </c>
      <c r="G35" s="136">
        <v>3.7209630000000003E-4</v>
      </c>
      <c r="H35" s="103">
        <f>ROUND(+G35*Totals!$H$20,2)</f>
        <v>3214.57</v>
      </c>
      <c r="I35" s="103">
        <f t="shared" si="0"/>
        <v>0</v>
      </c>
      <c r="J35" s="103">
        <f t="shared" si="1"/>
        <v>3214.57</v>
      </c>
      <c r="K35" s="113"/>
      <c r="L35" s="113"/>
      <c r="N35" s="117">
        <v>0</v>
      </c>
      <c r="O35" s="113" t="s">
        <v>1159</v>
      </c>
      <c r="P35" s="114"/>
      <c r="Q35" s="118"/>
      <c r="R35" s="116"/>
      <c r="S35" s="114"/>
    </row>
    <row r="36" spans="1:19">
      <c r="A36" s="107">
        <v>30</v>
      </c>
      <c r="B36" s="110" t="s">
        <v>64</v>
      </c>
      <c r="C36" s="141">
        <v>7.2857872999999998E-3</v>
      </c>
      <c r="D36" s="103">
        <f>+C36*Totals!$G$20</f>
        <v>62942.541794680816</v>
      </c>
      <c r="E36" s="107"/>
      <c r="F36" s="111" t="s">
        <v>1018</v>
      </c>
      <c r="G36" s="136">
        <v>2.94462219E-2</v>
      </c>
      <c r="H36" s="103">
        <f>ROUND(+G36*Totals!$H$20,2)</f>
        <v>254388.44</v>
      </c>
      <c r="I36" s="103">
        <f t="shared" si="0"/>
        <v>0</v>
      </c>
      <c r="J36" s="103">
        <f t="shared" si="1"/>
        <v>254388.44</v>
      </c>
      <c r="K36" s="113"/>
      <c r="L36" s="113"/>
      <c r="N36" s="117">
        <v>0</v>
      </c>
      <c r="O36" s="113" t="s">
        <v>1159</v>
      </c>
      <c r="P36" s="114"/>
      <c r="Q36" s="118"/>
      <c r="R36" s="116"/>
      <c r="S36" s="114"/>
    </row>
    <row r="37" spans="1:19">
      <c r="A37" s="107">
        <v>31</v>
      </c>
      <c r="B37" s="110" t="s">
        <v>65</v>
      </c>
      <c r="C37" s="141">
        <v>1.4244237200000001E-2</v>
      </c>
      <c r="D37" s="103">
        <f>+C37*Totals!$G$20</f>
        <v>123057.18769670195</v>
      </c>
      <c r="E37" s="107"/>
      <c r="F37" s="111" t="s">
        <v>1017</v>
      </c>
      <c r="G37" s="136">
        <v>2.105841E-4</v>
      </c>
      <c r="H37" s="103">
        <f>ROUND(+G37*Totals!$H$20,2)</f>
        <v>1819.25</v>
      </c>
      <c r="I37" s="103">
        <f t="shared" si="0"/>
        <v>0</v>
      </c>
      <c r="J37" s="103">
        <f t="shared" si="1"/>
        <v>1819.25</v>
      </c>
      <c r="K37" s="113"/>
      <c r="L37" s="113"/>
      <c r="N37" s="117">
        <v>0</v>
      </c>
      <c r="O37" s="113" t="s">
        <v>1159</v>
      </c>
      <c r="P37" s="114"/>
      <c r="Q37" s="118"/>
      <c r="R37" s="116"/>
      <c r="S37" s="114"/>
    </row>
    <row r="38" spans="1:19">
      <c r="A38" s="107">
        <v>32</v>
      </c>
      <c r="B38" s="110" t="s">
        <v>66</v>
      </c>
      <c r="C38" s="141">
        <v>6.1797747000000005E-3</v>
      </c>
      <c r="D38" s="103">
        <f>+C38*Totals!$G$20</f>
        <v>53387.604018643411</v>
      </c>
      <c r="E38" s="107"/>
      <c r="F38" s="111" t="s">
        <v>1016</v>
      </c>
      <c r="G38" s="136">
        <v>4.312144E-4</v>
      </c>
      <c r="H38" s="103">
        <f>ROUND(+G38*Totals!$H$20,2)</f>
        <v>3725.3</v>
      </c>
      <c r="I38" s="103">
        <f t="shared" si="0"/>
        <v>0</v>
      </c>
      <c r="J38" s="103">
        <f t="shared" si="1"/>
        <v>3725.3</v>
      </c>
      <c r="K38" s="113"/>
      <c r="L38" s="113"/>
      <c r="N38" s="117">
        <v>0</v>
      </c>
      <c r="O38" s="113" t="s">
        <v>1159</v>
      </c>
      <c r="P38" s="114"/>
      <c r="Q38" s="118"/>
      <c r="R38" s="116"/>
      <c r="S38" s="114"/>
    </row>
    <row r="39" spans="1:19">
      <c r="A39" s="107">
        <v>33</v>
      </c>
      <c r="B39" s="110" t="s">
        <v>67</v>
      </c>
      <c r="C39" s="141">
        <v>1.24803651E-2</v>
      </c>
      <c r="D39" s="103">
        <f>+C39*Totals!$G$20</f>
        <v>107818.94523871508</v>
      </c>
      <c r="E39" s="107"/>
      <c r="F39" s="111" t="s">
        <v>1015</v>
      </c>
      <c r="G39" s="136">
        <v>2.028562E-4</v>
      </c>
      <c r="H39" s="103">
        <f>ROUND(+G39*Totals!$H$20,2)</f>
        <v>1752.49</v>
      </c>
      <c r="I39" s="103">
        <f t="shared" si="0"/>
        <v>357.59926193921848</v>
      </c>
      <c r="J39" s="103">
        <f t="shared" si="1"/>
        <v>1394.8907380607816</v>
      </c>
      <c r="K39" s="113" t="s">
        <v>1015</v>
      </c>
      <c r="L39" s="113" t="s">
        <v>48</v>
      </c>
      <c r="M39" s="138">
        <v>0.20405209840810418</v>
      </c>
      <c r="N39" s="117">
        <f t="shared" ref="N39:N44" si="2">H39*M39</f>
        <v>357.59926193921848</v>
      </c>
      <c r="O39" s="117" t="s">
        <v>1159</v>
      </c>
      <c r="P39" s="114"/>
      <c r="Q39" s="118"/>
      <c r="R39" s="116"/>
      <c r="S39" s="114"/>
    </row>
    <row r="40" spans="1:19">
      <c r="A40" s="107">
        <v>34</v>
      </c>
      <c r="B40" s="110" t="s">
        <v>68</v>
      </c>
      <c r="C40" s="141">
        <v>9.3760053999999999E-3</v>
      </c>
      <c r="D40" s="103">
        <f>+C40*Totals!$G$20</f>
        <v>81000.115355639471</v>
      </c>
      <c r="E40" s="107"/>
      <c r="F40" s="111" t="s">
        <v>1014</v>
      </c>
      <c r="G40" s="136">
        <v>4.5208000000000005E-5</v>
      </c>
      <c r="H40" s="103">
        <f>ROUND(+G40*Totals!$H$20,2)</f>
        <v>390.56</v>
      </c>
      <c r="I40" s="103">
        <f t="shared" si="0"/>
        <v>72.475051546391754</v>
      </c>
      <c r="J40" s="103">
        <f t="shared" si="1"/>
        <v>318.08494845360826</v>
      </c>
      <c r="K40" s="113" t="s">
        <v>1014</v>
      </c>
      <c r="L40" s="113" t="s">
        <v>138</v>
      </c>
      <c r="M40" s="138">
        <v>0.18556701030927836</v>
      </c>
      <c r="N40" s="117">
        <f t="shared" si="2"/>
        <v>72.475051546391754</v>
      </c>
      <c r="O40" s="117" t="s">
        <v>1159</v>
      </c>
      <c r="P40" s="114"/>
      <c r="Q40" s="118"/>
      <c r="R40" s="116"/>
      <c r="S40" s="114"/>
    </row>
    <row r="41" spans="1:19">
      <c r="A41" s="107">
        <v>35</v>
      </c>
      <c r="B41" s="110" t="s">
        <v>69</v>
      </c>
      <c r="C41" s="141">
        <v>9.852182499999999E-3</v>
      </c>
      <c r="D41" s="103">
        <f>+C41*Totals!$G$20</f>
        <v>85113.850190915255</v>
      </c>
      <c r="E41" s="107"/>
      <c r="F41" s="111" t="s">
        <v>1013</v>
      </c>
      <c r="G41" s="136">
        <v>2.39564E-5</v>
      </c>
      <c r="H41" s="103">
        <f>ROUND(+G41*Totals!$H$20,2)</f>
        <v>206.96</v>
      </c>
      <c r="I41" s="103">
        <f t="shared" si="0"/>
        <v>91.110670553935861</v>
      </c>
      <c r="J41" s="103">
        <f t="shared" si="1"/>
        <v>115.84932944606415</v>
      </c>
      <c r="K41" s="113" t="s">
        <v>1013</v>
      </c>
      <c r="L41" s="113" t="s">
        <v>46</v>
      </c>
      <c r="M41" s="138">
        <v>0.44023323615160348</v>
      </c>
      <c r="N41" s="117">
        <f t="shared" si="2"/>
        <v>91.110670553935861</v>
      </c>
      <c r="O41" s="117" t="s">
        <v>1159</v>
      </c>
      <c r="P41" s="114"/>
      <c r="Q41" s="118"/>
      <c r="R41" s="116"/>
      <c r="S41" s="114"/>
    </row>
    <row r="42" spans="1:19">
      <c r="A42" s="107">
        <v>36</v>
      </c>
      <c r="B42" s="110" t="s">
        <v>70</v>
      </c>
      <c r="C42" s="141">
        <v>7.9343492000000012E-3</v>
      </c>
      <c r="D42" s="103">
        <f>+C42*Totals!$G$20</f>
        <v>68545.523712254464</v>
      </c>
      <c r="E42" s="107"/>
      <c r="F42" s="111" t="s">
        <v>1012</v>
      </c>
      <c r="G42" s="136">
        <v>3.7480100000000001E-5</v>
      </c>
      <c r="H42" s="103">
        <f>ROUND(+G42*Totals!$H$20,2)</f>
        <v>323.79000000000002</v>
      </c>
      <c r="I42" s="103">
        <f t="shared" si="0"/>
        <v>37.701575342465759</v>
      </c>
      <c r="J42" s="103">
        <f t="shared" si="1"/>
        <v>286.08842465753423</v>
      </c>
      <c r="K42" s="113" t="s">
        <v>1012</v>
      </c>
      <c r="L42" s="113" t="s">
        <v>58</v>
      </c>
      <c r="M42" s="138">
        <v>0.11643835616438357</v>
      </c>
      <c r="N42" s="117">
        <f t="shared" si="2"/>
        <v>37.701575342465759</v>
      </c>
      <c r="O42" s="117"/>
      <c r="P42" s="114"/>
      <c r="Q42" s="118"/>
      <c r="R42" s="116"/>
      <c r="S42" s="114"/>
    </row>
    <row r="43" spans="1:19">
      <c r="A43" s="107">
        <v>37</v>
      </c>
      <c r="B43" s="110" t="s">
        <v>71</v>
      </c>
      <c r="C43" s="141">
        <v>9.0753230999999993E-3</v>
      </c>
      <c r="D43" s="103">
        <f>+C43*Totals!$G$20</f>
        <v>78402.495159580387</v>
      </c>
      <c r="E43" s="107"/>
      <c r="F43" s="111" t="s">
        <v>1011</v>
      </c>
      <c r="G43" s="136">
        <v>3.70937E-5</v>
      </c>
      <c r="H43" s="103">
        <f>ROUND(+G43*Totals!$H$20,2)</f>
        <v>320.45999999999998</v>
      </c>
      <c r="I43" s="103">
        <f t="shared" si="0"/>
        <v>113.28363057324842</v>
      </c>
      <c r="J43" s="103">
        <f t="shared" si="1"/>
        <v>207.17636942675156</v>
      </c>
      <c r="K43" s="113" t="s">
        <v>1011</v>
      </c>
      <c r="L43" s="113" t="s">
        <v>121</v>
      </c>
      <c r="M43" s="138">
        <v>0.35350318471337583</v>
      </c>
      <c r="N43" s="117">
        <f t="shared" si="2"/>
        <v>113.28363057324842</v>
      </c>
      <c r="O43" s="117" t="s">
        <v>1159</v>
      </c>
      <c r="P43" s="114"/>
      <c r="Q43" s="118"/>
      <c r="R43" s="116"/>
      <c r="S43" s="114"/>
    </row>
    <row r="44" spans="1:19">
      <c r="A44" s="107">
        <v>38</v>
      </c>
      <c r="B44" s="110" t="s">
        <v>72</v>
      </c>
      <c r="C44" s="141">
        <v>9.2893613E-3</v>
      </c>
      <c r="D44" s="103">
        <f>+C44*Totals!$G$20</f>
        <v>80251.589539422945</v>
      </c>
      <c r="E44" s="107"/>
      <c r="F44" s="111" t="s">
        <v>1010</v>
      </c>
      <c r="G44" s="136">
        <v>1.6189860000000002E-4</v>
      </c>
      <c r="H44" s="103">
        <f>ROUND(+G44*Totals!$H$20,2)</f>
        <v>1398.66</v>
      </c>
      <c r="I44" s="103">
        <f t="shared" si="0"/>
        <v>327.29953198127924</v>
      </c>
      <c r="J44" s="103">
        <f t="shared" si="1"/>
        <v>1071.3604680187209</v>
      </c>
      <c r="K44" s="113" t="s">
        <v>1010</v>
      </c>
      <c r="L44" s="113" t="s">
        <v>67</v>
      </c>
      <c r="M44" s="138">
        <v>0.23400936037441497</v>
      </c>
      <c r="N44" s="117">
        <f t="shared" si="2"/>
        <v>327.29953198127924</v>
      </c>
      <c r="O44" s="117" t="s">
        <v>1159</v>
      </c>
      <c r="P44" s="114"/>
      <c r="Q44" s="118"/>
      <c r="R44" s="116"/>
      <c r="S44" s="114"/>
    </row>
    <row r="45" spans="1:19">
      <c r="A45" s="107">
        <v>39</v>
      </c>
      <c r="B45" s="110" t="s">
        <v>73</v>
      </c>
      <c r="C45" s="141">
        <v>9.9508109000000008E-3</v>
      </c>
      <c r="D45" s="103">
        <f>+C45*Totals!$G$20</f>
        <v>85965.909403396319</v>
      </c>
      <c r="E45" s="107"/>
      <c r="F45" s="111" t="s">
        <v>1009</v>
      </c>
      <c r="G45" s="136">
        <v>3.380937E-4</v>
      </c>
      <c r="H45" s="103">
        <f>ROUND(+G45*Totals!$H$20,2)</f>
        <v>2920.82</v>
      </c>
      <c r="I45" s="103">
        <f t="shared" si="0"/>
        <v>0</v>
      </c>
      <c r="J45" s="103">
        <f t="shared" si="1"/>
        <v>2920.82</v>
      </c>
      <c r="K45" s="113"/>
      <c r="L45" s="113"/>
      <c r="N45" s="117">
        <v>0</v>
      </c>
      <c r="O45" s="113" t="s">
        <v>1159</v>
      </c>
      <c r="P45" s="114"/>
      <c r="Q45" s="118"/>
      <c r="R45" s="116"/>
      <c r="S45" s="114"/>
    </row>
    <row r="46" spans="1:19">
      <c r="A46" s="107">
        <v>40</v>
      </c>
      <c r="B46" s="110" t="s">
        <v>74</v>
      </c>
      <c r="C46" s="141">
        <v>9.1626846999999997E-3</v>
      </c>
      <c r="D46" s="103">
        <f>+C46*Totals!$G$20</f>
        <v>79157.219519877079</v>
      </c>
      <c r="E46" s="107"/>
      <c r="F46" s="111" t="s">
        <v>1008</v>
      </c>
      <c r="G46" s="136">
        <v>4.2966879999999997E-4</v>
      </c>
      <c r="H46" s="103">
        <f>ROUND(+G46*Totals!$H$20,2)</f>
        <v>3711.95</v>
      </c>
      <c r="I46" s="103">
        <f t="shared" si="0"/>
        <v>0</v>
      </c>
      <c r="J46" s="103">
        <f t="shared" si="1"/>
        <v>3711.95</v>
      </c>
      <c r="K46" s="113"/>
      <c r="L46" s="113"/>
      <c r="N46" s="117">
        <v>0</v>
      </c>
      <c r="O46" s="113" t="s">
        <v>1159</v>
      </c>
      <c r="P46" s="114"/>
      <c r="Q46" s="118"/>
      <c r="R46" s="116"/>
      <c r="S46" s="114"/>
    </row>
    <row r="47" spans="1:19">
      <c r="A47" s="107">
        <v>41</v>
      </c>
      <c r="B47" s="110" t="s">
        <v>75</v>
      </c>
      <c r="C47" s="141">
        <v>9.6567214000000002E-3</v>
      </c>
      <c r="D47" s="103">
        <f>+C47*Totals!$G$20</f>
        <v>83425.244972370885</v>
      </c>
      <c r="E47" s="107"/>
      <c r="F47" s="111" t="s">
        <v>1007</v>
      </c>
      <c r="G47" s="136">
        <v>8.5779199999999993E-5</v>
      </c>
      <c r="H47" s="103">
        <f>ROUND(+G47*Totals!$H$20,2)</f>
        <v>741.05</v>
      </c>
      <c r="I47" s="103">
        <f t="shared" si="0"/>
        <v>98.396680497925303</v>
      </c>
      <c r="J47" s="103">
        <f t="shared" si="1"/>
        <v>642.65331950207462</v>
      </c>
      <c r="K47" s="113" t="s">
        <v>1007</v>
      </c>
      <c r="L47" s="113" t="s">
        <v>81</v>
      </c>
      <c r="M47" s="138">
        <v>0.13278008298755187</v>
      </c>
      <c r="N47" s="117">
        <f>H47*M47</f>
        <v>98.396680497925303</v>
      </c>
      <c r="O47" s="117" t="s">
        <v>1159</v>
      </c>
      <c r="P47" s="114"/>
      <c r="Q47" s="118"/>
      <c r="R47" s="116"/>
      <c r="S47" s="114"/>
    </row>
    <row r="48" spans="1:19">
      <c r="A48" s="107">
        <v>42</v>
      </c>
      <c r="B48" s="110" t="s">
        <v>76</v>
      </c>
      <c r="C48" s="141">
        <v>1.02657766E-2</v>
      </c>
      <c r="D48" s="103">
        <f>+C48*Totals!$G$20</f>
        <v>88686.92511794249</v>
      </c>
      <c r="E48" s="107"/>
      <c r="F48" s="111" t="s">
        <v>1006</v>
      </c>
      <c r="G48" s="136">
        <v>2.2963324E-3</v>
      </c>
      <c r="H48" s="103">
        <f>ROUND(+G48*Totals!$H$20,2)</f>
        <v>19838.21</v>
      </c>
      <c r="I48" s="103">
        <f t="shared" si="0"/>
        <v>0</v>
      </c>
      <c r="J48" s="103">
        <f t="shared" si="1"/>
        <v>19838.21</v>
      </c>
      <c r="K48" s="113"/>
      <c r="L48" s="113"/>
      <c r="N48" s="117">
        <v>0</v>
      </c>
      <c r="O48" s="113" t="s">
        <v>1159</v>
      </c>
      <c r="P48" s="114"/>
      <c r="Q48" s="118"/>
      <c r="R48" s="116"/>
      <c r="S48" s="114"/>
    </row>
    <row r="49" spans="1:19">
      <c r="A49" s="107">
        <v>43</v>
      </c>
      <c r="B49" s="110" t="s">
        <v>77</v>
      </c>
      <c r="C49" s="141">
        <v>1.07585545E-2</v>
      </c>
      <c r="D49" s="103">
        <f>+C49*Totals!$G$20</f>
        <v>92944.075689198522</v>
      </c>
      <c r="E49" s="107"/>
      <c r="F49" s="111" t="s">
        <v>1005</v>
      </c>
      <c r="G49" s="136">
        <v>1.6846730000000002E-4</v>
      </c>
      <c r="H49" s="103">
        <f>ROUND(+G49*Totals!$H$20,2)</f>
        <v>1455.4</v>
      </c>
      <c r="I49" s="103">
        <f t="shared" si="0"/>
        <v>333.75714285714287</v>
      </c>
      <c r="J49" s="103">
        <f t="shared" si="1"/>
        <v>1121.6428571428573</v>
      </c>
      <c r="K49" s="113" t="s">
        <v>1005</v>
      </c>
      <c r="L49" s="113" t="s">
        <v>105</v>
      </c>
      <c r="M49" s="138">
        <v>0.22932330827067668</v>
      </c>
      <c r="N49" s="117">
        <f>H49*M49</f>
        <v>333.75714285714287</v>
      </c>
      <c r="O49" s="117" t="s">
        <v>1159</v>
      </c>
      <c r="P49" s="114"/>
      <c r="Q49" s="118"/>
      <c r="R49" s="116"/>
      <c r="S49" s="114"/>
    </row>
    <row r="50" spans="1:19">
      <c r="A50" s="107">
        <v>44</v>
      </c>
      <c r="B50" s="110" t="s">
        <v>78</v>
      </c>
      <c r="C50" s="141">
        <v>8.4083179999999997E-3</v>
      </c>
      <c r="D50" s="103">
        <f>+C50*Totals!$G$20</f>
        <v>72640.180854300677</v>
      </c>
      <c r="E50" s="107"/>
      <c r="F50" s="111" t="s">
        <v>1004</v>
      </c>
      <c r="G50" s="136">
        <v>1.2750999999999999E-5</v>
      </c>
      <c r="H50" s="103">
        <f>ROUND(+G50*Totals!$H$20,2)</f>
        <v>110.16</v>
      </c>
      <c r="I50" s="103">
        <f t="shared" si="0"/>
        <v>11.719148936170212</v>
      </c>
      <c r="J50" s="103">
        <f t="shared" si="1"/>
        <v>98.440851063829783</v>
      </c>
      <c r="K50" s="113" t="s">
        <v>1004</v>
      </c>
      <c r="L50" s="113" t="s">
        <v>58</v>
      </c>
      <c r="M50" s="138">
        <v>0.10638297872340426</v>
      </c>
      <c r="N50" s="117">
        <f>H50*M50</f>
        <v>11.719148936170212</v>
      </c>
      <c r="O50" s="117" t="s">
        <v>1159</v>
      </c>
      <c r="P50" s="114"/>
      <c r="Q50" s="118"/>
      <c r="R50" s="116"/>
      <c r="S50" s="114"/>
    </row>
    <row r="51" spans="1:19">
      <c r="A51" s="107">
        <v>45</v>
      </c>
      <c r="B51" s="110" t="s">
        <v>79</v>
      </c>
      <c r="C51" s="141">
        <v>7.9642476999999996E-3</v>
      </c>
      <c r="D51" s="103">
        <f>+C51*Totals!$G$20</f>
        <v>68803.819419823107</v>
      </c>
      <c r="E51" s="107"/>
      <c r="F51" s="111" t="s">
        <v>1003</v>
      </c>
      <c r="G51" s="136">
        <v>1.143723E-4</v>
      </c>
      <c r="H51" s="103">
        <f>ROUND(+G51*Totals!$H$20,2)</f>
        <v>988.07</v>
      </c>
      <c r="I51" s="103">
        <f t="shared" si="0"/>
        <v>110.4870607028754</v>
      </c>
      <c r="J51" s="103">
        <f t="shared" si="1"/>
        <v>877.58293929712465</v>
      </c>
      <c r="K51" s="113" t="s">
        <v>1003</v>
      </c>
      <c r="L51" s="113" t="s">
        <v>104</v>
      </c>
      <c r="M51" s="138">
        <v>0.11182108626198083</v>
      </c>
      <c r="N51" s="117">
        <f>H51*M51</f>
        <v>110.4870607028754</v>
      </c>
      <c r="O51" s="117" t="s">
        <v>1159</v>
      </c>
      <c r="P51" s="114"/>
      <c r="Q51" s="118"/>
      <c r="R51" s="116"/>
      <c r="S51" s="114"/>
    </row>
    <row r="52" spans="1:19">
      <c r="A52" s="107">
        <v>46</v>
      </c>
      <c r="B52" s="110" t="s">
        <v>80</v>
      </c>
      <c r="C52" s="141">
        <v>6.9277330999999998E-3</v>
      </c>
      <c r="D52" s="103">
        <f>+C52*Totals!$G$20</f>
        <v>59849.280830521049</v>
      </c>
      <c r="E52" s="107"/>
      <c r="F52" s="111" t="s">
        <v>1002</v>
      </c>
      <c r="G52" s="136">
        <v>7.9442360000000004E-4</v>
      </c>
      <c r="H52" s="103">
        <f>ROUND(+G52*Totals!$H$20,2)</f>
        <v>6863.09</v>
      </c>
      <c r="I52" s="103">
        <f t="shared" si="0"/>
        <v>0</v>
      </c>
      <c r="J52" s="103">
        <f t="shared" si="1"/>
        <v>6863.09</v>
      </c>
      <c r="K52" s="113"/>
      <c r="L52" s="113"/>
      <c r="N52" s="117">
        <v>0</v>
      </c>
      <c r="O52" s="113"/>
      <c r="P52" s="114"/>
      <c r="Q52" s="118"/>
      <c r="R52" s="116"/>
      <c r="S52" s="114"/>
    </row>
    <row r="53" spans="1:19">
      <c r="A53" s="107">
        <v>47</v>
      </c>
      <c r="B53" s="110" t="s">
        <v>81</v>
      </c>
      <c r="C53" s="141">
        <v>6.7044050000000001E-3</v>
      </c>
      <c r="D53" s="103">
        <f>+C53*Totals!$G$20</f>
        <v>57919.93020726354</v>
      </c>
      <c r="E53" s="107"/>
      <c r="F53" s="111" t="s">
        <v>1001</v>
      </c>
      <c r="G53" s="136">
        <v>2.6243798000000003E-3</v>
      </c>
      <c r="H53" s="103">
        <f>ROUND(+G53*Totals!$H$20,2)</f>
        <v>22672.240000000002</v>
      </c>
      <c r="I53" s="103">
        <f t="shared" si="0"/>
        <v>0</v>
      </c>
      <c r="J53" s="103">
        <f t="shared" si="1"/>
        <v>22672.240000000002</v>
      </c>
      <c r="K53" s="113"/>
      <c r="L53" s="113"/>
      <c r="N53" s="117">
        <v>0</v>
      </c>
      <c r="O53" s="113" t="s">
        <v>1159</v>
      </c>
      <c r="P53" s="114"/>
      <c r="Q53" s="118"/>
      <c r="R53" s="116"/>
      <c r="S53" s="114"/>
    </row>
    <row r="54" spans="1:19">
      <c r="A54" s="107">
        <v>48</v>
      </c>
      <c r="B54" s="110" t="s">
        <v>82</v>
      </c>
      <c r="C54" s="141">
        <v>1.0239309299999999E-2</v>
      </c>
      <c r="D54" s="103">
        <f>+C54*Totals!$G$20</f>
        <v>88458.271841659982</v>
      </c>
      <c r="E54" s="107"/>
      <c r="F54" s="111" t="s">
        <v>1000</v>
      </c>
      <c r="G54" s="136">
        <v>1.0239409999999999E-4</v>
      </c>
      <c r="H54" s="103">
        <f>ROUND(+G54*Totals!$H$20,2)</f>
        <v>884.59</v>
      </c>
      <c r="I54" s="103">
        <f t="shared" si="0"/>
        <v>0</v>
      </c>
      <c r="J54" s="103">
        <f t="shared" si="1"/>
        <v>884.59</v>
      </c>
      <c r="K54" s="113"/>
      <c r="L54" s="113"/>
      <c r="N54" s="117">
        <v>0</v>
      </c>
      <c r="O54" s="113" t="s">
        <v>1159</v>
      </c>
      <c r="P54" s="114"/>
      <c r="Q54" s="118"/>
      <c r="R54" s="116"/>
      <c r="S54" s="114"/>
    </row>
    <row r="55" spans="1:19">
      <c r="A55" s="107">
        <v>49</v>
      </c>
      <c r="B55" s="110" t="s">
        <v>83</v>
      </c>
      <c r="C55" s="141">
        <v>1.0588107899999999E-2</v>
      </c>
      <c r="D55" s="103">
        <f>+C55*Totals!$G$20</f>
        <v>91471.572883048633</v>
      </c>
      <c r="E55" s="107"/>
      <c r="F55" s="111" t="s">
        <v>40</v>
      </c>
      <c r="G55" s="136">
        <v>7.9326439999999993E-4</v>
      </c>
      <c r="H55" s="103">
        <f>ROUND(+G55*Totals!$H$20,2)</f>
        <v>6853.08</v>
      </c>
      <c r="I55" s="103">
        <f t="shared" si="0"/>
        <v>0</v>
      </c>
      <c r="J55" s="103">
        <f t="shared" si="1"/>
        <v>6853.08</v>
      </c>
      <c r="K55" s="113"/>
      <c r="L55" s="113"/>
      <c r="N55" s="117">
        <v>0</v>
      </c>
      <c r="O55" s="113" t="s">
        <v>1159</v>
      </c>
      <c r="P55" s="114"/>
      <c r="Q55" s="118"/>
      <c r="R55" s="116"/>
      <c r="S55" s="114"/>
    </row>
    <row r="56" spans="1:19">
      <c r="A56" s="107">
        <v>50</v>
      </c>
      <c r="B56" s="110" t="s">
        <v>84</v>
      </c>
      <c r="C56" s="141">
        <v>1.4496311900000001E-2</v>
      </c>
      <c r="D56" s="103">
        <f>+C56*Totals!$G$20</f>
        <v>125234.88266456516</v>
      </c>
      <c r="E56" s="107"/>
      <c r="F56" s="111" t="s">
        <v>999</v>
      </c>
      <c r="G56" s="136">
        <v>3.7402820000000006E-4</v>
      </c>
      <c r="H56" s="103">
        <f>ROUND(+G56*Totals!$H$20,2)</f>
        <v>3231.26</v>
      </c>
      <c r="I56" s="103">
        <f t="shared" si="0"/>
        <v>0</v>
      </c>
      <c r="J56" s="103">
        <f t="shared" si="1"/>
        <v>3231.26</v>
      </c>
      <c r="K56" s="113"/>
      <c r="L56" s="113"/>
      <c r="N56" s="117">
        <v>0</v>
      </c>
      <c r="O56" s="113" t="s">
        <v>1159</v>
      </c>
      <c r="P56" s="114"/>
      <c r="Q56" s="118"/>
      <c r="R56" s="116"/>
      <c r="S56" s="114"/>
    </row>
    <row r="57" spans="1:19">
      <c r="A57" s="107">
        <v>51</v>
      </c>
      <c r="B57" s="110" t="s">
        <v>85</v>
      </c>
      <c r="C57" s="141">
        <v>7.7042261000000003E-3</v>
      </c>
      <c r="D57" s="103">
        <f>+C57*Totals!$G$20</f>
        <v>66557.470500809271</v>
      </c>
      <c r="E57" s="107"/>
      <c r="F57" s="111" t="s">
        <v>998</v>
      </c>
      <c r="G57" s="136">
        <v>6.5300400000000002E-5</v>
      </c>
      <c r="H57" s="103">
        <f>ROUND(+G57*Totals!$H$20,2)</f>
        <v>564.14</v>
      </c>
      <c r="I57" s="103">
        <f t="shared" si="0"/>
        <v>227.95191860465115</v>
      </c>
      <c r="J57" s="103">
        <f t="shared" si="1"/>
        <v>336.18808139534883</v>
      </c>
      <c r="K57" s="113" t="s">
        <v>998</v>
      </c>
      <c r="L57" s="113" t="s">
        <v>44</v>
      </c>
      <c r="M57" s="138">
        <v>0.40406976744186046</v>
      </c>
      <c r="N57" s="117">
        <f>H57*M57</f>
        <v>227.95191860465115</v>
      </c>
      <c r="O57" s="117" t="s">
        <v>1159</v>
      </c>
      <c r="P57" s="114"/>
      <c r="Q57" s="118"/>
      <c r="R57" s="116"/>
      <c r="S57" s="114"/>
    </row>
    <row r="58" spans="1:19">
      <c r="A58" s="107">
        <v>52</v>
      </c>
      <c r="B58" s="110" t="s">
        <v>86</v>
      </c>
      <c r="C58" s="141">
        <v>1.58861873E-2</v>
      </c>
      <c r="D58" s="103">
        <f>+C58*Totals!$G$20</f>
        <v>137242.13553261122</v>
      </c>
      <c r="E58" s="107"/>
      <c r="F58" s="111" t="s">
        <v>997</v>
      </c>
      <c r="G58" s="136">
        <v>6.5029909999999994E-4</v>
      </c>
      <c r="H58" s="103">
        <f>ROUND(+G58*Totals!$H$20,2)</f>
        <v>5617.99</v>
      </c>
      <c r="I58" s="103">
        <f t="shared" si="0"/>
        <v>0</v>
      </c>
      <c r="J58" s="103">
        <f t="shared" si="1"/>
        <v>5617.99</v>
      </c>
      <c r="K58" s="113"/>
      <c r="L58" s="113"/>
      <c r="N58" s="117">
        <v>0</v>
      </c>
      <c r="O58" s="117"/>
      <c r="P58" s="114"/>
      <c r="Q58" s="118"/>
      <c r="R58" s="116"/>
      <c r="S58" s="114"/>
    </row>
    <row r="59" spans="1:19">
      <c r="A59" s="107">
        <v>53</v>
      </c>
      <c r="B59" s="110" t="s">
        <v>87</v>
      </c>
      <c r="C59" s="141">
        <v>9.8871332000000003E-3</v>
      </c>
      <c r="D59" s="103">
        <f>+C59*Totals!$G$20</f>
        <v>85415.792287894044</v>
      </c>
      <c r="E59" s="107"/>
      <c r="F59" s="111" t="s">
        <v>996</v>
      </c>
      <c r="G59" s="136">
        <v>5.1390200000000001E-5</v>
      </c>
      <c r="H59" s="103">
        <f>ROUND(+G59*Totals!$H$20,2)</f>
        <v>443.96</v>
      </c>
      <c r="I59" s="103">
        <f t="shared" si="0"/>
        <v>150.62928571428571</v>
      </c>
      <c r="J59" s="103">
        <f t="shared" si="1"/>
        <v>293.33071428571429</v>
      </c>
      <c r="K59" s="113" t="s">
        <v>996</v>
      </c>
      <c r="L59" s="113" t="s">
        <v>107</v>
      </c>
      <c r="M59" s="138">
        <v>0.3392857142857143</v>
      </c>
      <c r="N59" s="117">
        <f>H59*M59</f>
        <v>150.62928571428571</v>
      </c>
      <c r="O59" s="113" t="s">
        <v>1159</v>
      </c>
      <c r="P59" s="114"/>
      <c r="Q59" s="118"/>
      <c r="R59" s="116"/>
      <c r="S59" s="114"/>
    </row>
    <row r="60" spans="1:19">
      <c r="A60" s="107">
        <v>54</v>
      </c>
      <c r="B60" s="110" t="s">
        <v>88</v>
      </c>
      <c r="C60" s="141">
        <v>8.5957672999999995E-3</v>
      </c>
      <c r="D60" s="103">
        <f>+C60*Totals!$G$20</f>
        <v>74259.571445024296</v>
      </c>
      <c r="E60" s="107"/>
      <c r="F60" s="111" t="s">
        <v>995</v>
      </c>
      <c r="G60" s="136">
        <v>2.0169699999999998E-4</v>
      </c>
      <c r="H60" s="103">
        <f>ROUND(+G60*Totals!$H$20,2)</f>
        <v>1742.48</v>
      </c>
      <c r="I60" s="103">
        <f t="shared" si="0"/>
        <v>0</v>
      </c>
      <c r="J60" s="103">
        <f t="shared" si="1"/>
        <v>1742.48</v>
      </c>
      <c r="K60" s="113"/>
      <c r="L60" s="113"/>
      <c r="N60" s="117">
        <v>0</v>
      </c>
      <c r="O60" s="113" t="s">
        <v>1159</v>
      </c>
      <c r="P60" s="114"/>
      <c r="Q60" s="118"/>
      <c r="R60" s="116"/>
      <c r="S60" s="114"/>
    </row>
    <row r="61" spans="1:19">
      <c r="A61" s="107">
        <v>55</v>
      </c>
      <c r="B61" s="110" t="s">
        <v>89</v>
      </c>
      <c r="C61" s="141">
        <v>1.6672009099999999E-2</v>
      </c>
      <c r="D61" s="103">
        <f>+C61*Totals!$G$20</f>
        <v>144030.91750675303</v>
      </c>
      <c r="E61" s="107"/>
      <c r="F61" s="111" t="s">
        <v>994</v>
      </c>
      <c r="G61" s="136">
        <v>9.0029499999999996E-5</v>
      </c>
      <c r="H61" s="103">
        <f>ROUND(+G61*Totals!$H$20,2)</f>
        <v>777.77</v>
      </c>
      <c r="I61" s="103">
        <f t="shared" si="0"/>
        <v>63.062432432432423</v>
      </c>
      <c r="J61" s="103">
        <f>+H61-I61</f>
        <v>714.70756756756759</v>
      </c>
      <c r="K61" s="113" t="s">
        <v>994</v>
      </c>
      <c r="L61" s="113" t="s">
        <v>73</v>
      </c>
      <c r="M61" s="138">
        <v>8.1081081081081072E-2</v>
      </c>
      <c r="N61" s="117">
        <f>H61*M61</f>
        <v>63.062432432432423</v>
      </c>
      <c r="O61" s="117" t="s">
        <v>1159</v>
      </c>
      <c r="P61" s="114"/>
      <c r="Q61" s="118"/>
      <c r="R61" s="116"/>
      <c r="S61" s="114"/>
    </row>
    <row r="62" spans="1:19">
      <c r="A62" s="107">
        <v>56</v>
      </c>
      <c r="B62" s="110" t="s">
        <v>90</v>
      </c>
      <c r="C62" s="141">
        <v>1.0170492200000001E-2</v>
      </c>
      <c r="D62" s="103">
        <f>+C62*Totals!$G$20</f>
        <v>87863.755008463573</v>
      </c>
      <c r="E62" s="107"/>
      <c r="F62" s="111" t="s">
        <v>993</v>
      </c>
      <c r="G62" s="136">
        <v>3.8252900000000001E-5</v>
      </c>
      <c r="H62" s="103">
        <f>ROUND(+G62*Totals!$H$20,2)</f>
        <v>330.47</v>
      </c>
      <c r="I62" s="103">
        <f t="shared" si="0"/>
        <v>99.539156626506042</v>
      </c>
      <c r="J62" s="103">
        <f t="shared" si="1"/>
        <v>230.93084337349399</v>
      </c>
      <c r="K62" s="113" t="s">
        <v>993</v>
      </c>
      <c r="L62" s="113" t="s">
        <v>83</v>
      </c>
      <c r="M62" s="138">
        <v>0.30120481927710846</v>
      </c>
      <c r="N62" s="117">
        <f>H62*M62</f>
        <v>99.539156626506042</v>
      </c>
      <c r="O62" s="117" t="s">
        <v>1159</v>
      </c>
      <c r="P62" s="114"/>
      <c r="Q62" s="118"/>
      <c r="R62" s="116"/>
      <c r="S62" s="114"/>
    </row>
    <row r="63" spans="1:19">
      <c r="A63" s="107">
        <v>57</v>
      </c>
      <c r="B63" s="110" t="s">
        <v>91</v>
      </c>
      <c r="C63" s="141">
        <v>1.8388178799999998E-2</v>
      </c>
      <c r="D63" s="103">
        <f>+C63*Totals!$G$20</f>
        <v>158857.05483703371</v>
      </c>
      <c r="E63" s="107"/>
      <c r="F63" s="111" t="s">
        <v>992</v>
      </c>
      <c r="G63" s="136">
        <v>3.0525000000000003E-5</v>
      </c>
      <c r="H63" s="103">
        <f>ROUND(+G63*Totals!$H$20,2)</f>
        <v>263.70999999999998</v>
      </c>
      <c r="I63" s="103">
        <f t="shared" si="0"/>
        <v>150.69142857142856</v>
      </c>
      <c r="J63" s="103">
        <f t="shared" si="1"/>
        <v>113.01857142857142</v>
      </c>
      <c r="K63" s="113" t="s">
        <v>992</v>
      </c>
      <c r="L63" s="113" t="s">
        <v>65</v>
      </c>
      <c r="M63" s="138">
        <v>0.5714285714285714</v>
      </c>
      <c r="N63" s="117">
        <f>H63*M63</f>
        <v>150.69142857142856</v>
      </c>
      <c r="O63" s="113" t="s">
        <v>1159</v>
      </c>
      <c r="P63" s="114"/>
      <c r="Q63" s="118"/>
      <c r="R63" s="116"/>
      <c r="S63" s="114"/>
    </row>
    <row r="64" spans="1:19">
      <c r="A64" s="107">
        <v>58</v>
      </c>
      <c r="B64" s="110" t="s">
        <v>92</v>
      </c>
      <c r="C64" s="141">
        <v>7.0157882999999999E-3</v>
      </c>
      <c r="D64" s="103">
        <f>+C64*Totals!$G$20</f>
        <v>60609.997260746641</v>
      </c>
      <c r="E64" s="107"/>
      <c r="F64" s="111" t="s">
        <v>991</v>
      </c>
      <c r="G64" s="136">
        <v>2.7008859999999997E-4</v>
      </c>
      <c r="H64" s="103">
        <f>ROUND(+G64*Totals!$H$20,2)</f>
        <v>2333.3200000000002</v>
      </c>
      <c r="I64" s="103">
        <f t="shared" si="0"/>
        <v>0</v>
      </c>
      <c r="J64" s="103">
        <f t="shared" si="1"/>
        <v>2333.3200000000002</v>
      </c>
      <c r="K64" s="113"/>
      <c r="L64" s="113"/>
      <c r="N64" s="117">
        <v>0</v>
      </c>
      <c r="O64" s="117" t="s">
        <v>1159</v>
      </c>
      <c r="P64" s="114"/>
      <c r="Q64" s="118"/>
      <c r="R64" s="116"/>
      <c r="S64" s="114"/>
    </row>
    <row r="65" spans="1:19">
      <c r="A65" s="107">
        <v>59</v>
      </c>
      <c r="B65" s="110" t="s">
        <v>93</v>
      </c>
      <c r="C65" s="141">
        <v>6.5145689E-3</v>
      </c>
      <c r="D65" s="103">
        <f>+C65*Totals!$G$20</f>
        <v>56279.919846490418</v>
      </c>
      <c r="E65" s="107"/>
      <c r="F65" s="111" t="s">
        <v>990</v>
      </c>
      <c r="G65" s="136">
        <v>8.8869999999999998E-6</v>
      </c>
      <c r="H65" s="103">
        <f>ROUND(+G65*Totals!$H$20,2)</f>
        <v>76.78</v>
      </c>
      <c r="I65" s="103">
        <f t="shared" si="0"/>
        <v>41.233703703703696</v>
      </c>
      <c r="J65" s="103">
        <f t="shared" si="1"/>
        <v>35.546296296296305</v>
      </c>
      <c r="K65" s="113" t="s">
        <v>990</v>
      </c>
      <c r="L65" s="113" t="s">
        <v>65</v>
      </c>
      <c r="M65" s="138">
        <v>0.53703703703703698</v>
      </c>
      <c r="N65" s="117">
        <f>H65*M65</f>
        <v>41.233703703703696</v>
      </c>
      <c r="O65" s="117" t="s">
        <v>1159</v>
      </c>
      <c r="P65" s="114"/>
      <c r="Q65" s="118"/>
      <c r="R65" s="116"/>
      <c r="S65" s="114"/>
    </row>
    <row r="66" spans="1:19">
      <c r="A66" s="107">
        <v>60</v>
      </c>
      <c r="B66" s="110" t="s">
        <v>94</v>
      </c>
      <c r="C66" s="141">
        <v>1.1208698999999999E-2</v>
      </c>
      <c r="D66" s="103">
        <f>+C66*Totals!$G$20</f>
        <v>96832.912658800386</v>
      </c>
      <c r="E66" s="107"/>
      <c r="F66" s="111" t="s">
        <v>989</v>
      </c>
      <c r="G66" s="136">
        <v>6.02773E-5</v>
      </c>
      <c r="H66" s="103">
        <f>ROUND(+G66*Totals!$H$20,2)</f>
        <v>520.74</v>
      </c>
      <c r="I66" s="103">
        <f t="shared" si="0"/>
        <v>166.63679999999999</v>
      </c>
      <c r="J66" s="103">
        <f t="shared" si="1"/>
        <v>354.10320000000002</v>
      </c>
      <c r="K66" s="113" t="s">
        <v>989</v>
      </c>
      <c r="L66" s="113" t="s">
        <v>96</v>
      </c>
      <c r="M66" s="138">
        <v>0.26600000000000001</v>
      </c>
      <c r="N66" s="117">
        <f>H66*M66</f>
        <v>138.51684</v>
      </c>
      <c r="O66" s="113" t="s">
        <v>112</v>
      </c>
      <c r="P66" s="136">
        <v>5.4000000000000006E-2</v>
      </c>
      <c r="Q66" s="118">
        <f>H66*P66</f>
        <v>28.119960000000003</v>
      </c>
      <c r="R66" s="116" t="s">
        <v>1159</v>
      </c>
      <c r="S66" s="114"/>
    </row>
    <row r="67" spans="1:19">
      <c r="A67" s="107">
        <v>61</v>
      </c>
      <c r="B67" s="110" t="s">
        <v>95</v>
      </c>
      <c r="C67" s="141">
        <v>1.0273724E-2</v>
      </c>
      <c r="D67" s="103">
        <f>+C67*Totals!$G$20</f>
        <v>88755.583388636034</v>
      </c>
      <c r="E67" s="107"/>
      <c r="F67" s="111" t="s">
        <v>988</v>
      </c>
      <c r="G67" s="136">
        <v>6.7618699999999997E-5</v>
      </c>
      <c r="H67" s="103">
        <f>ROUND(+G67*Totals!$H$20,2)</f>
        <v>584.16</v>
      </c>
      <c r="I67" s="103">
        <f t="shared" si="0"/>
        <v>0</v>
      </c>
      <c r="J67" s="103">
        <f t="shared" si="1"/>
        <v>584.16</v>
      </c>
      <c r="K67" s="113"/>
      <c r="L67" s="113"/>
      <c r="N67" s="117">
        <v>0</v>
      </c>
      <c r="O67" s="117" t="s">
        <v>1159</v>
      </c>
      <c r="P67" s="114"/>
      <c r="Q67" s="118"/>
      <c r="R67" s="116"/>
      <c r="S67" s="114"/>
    </row>
    <row r="68" spans="1:19">
      <c r="A68" s="107">
        <v>62</v>
      </c>
      <c r="B68" s="110" t="s">
        <v>96</v>
      </c>
      <c r="C68" s="141">
        <v>1.00433489E-2</v>
      </c>
      <c r="D68" s="103">
        <f>+C68*Totals!$G$20</f>
        <v>86765.353127562703</v>
      </c>
      <c r="E68" s="107"/>
      <c r="F68" s="111" t="s">
        <v>987</v>
      </c>
      <c r="G68" s="136">
        <v>1.73877E-5</v>
      </c>
      <c r="H68" s="103">
        <f>ROUND(+G68*Totals!$H$20,2)</f>
        <v>150.21</v>
      </c>
      <c r="I68" s="103">
        <f t="shared" si="0"/>
        <v>78.781468531468533</v>
      </c>
      <c r="J68" s="103">
        <f t="shared" si="1"/>
        <v>71.428531468531475</v>
      </c>
      <c r="K68" s="113" t="s">
        <v>987</v>
      </c>
      <c r="L68" s="113" t="s">
        <v>53</v>
      </c>
      <c r="M68" s="138">
        <v>0.52447552447552448</v>
      </c>
      <c r="N68" s="117">
        <f>H68*M68</f>
        <v>78.781468531468533</v>
      </c>
      <c r="O68" s="117" t="s">
        <v>1159</v>
      </c>
      <c r="P68" s="114"/>
      <c r="Q68" s="118"/>
      <c r="R68" s="116"/>
      <c r="S68" s="114"/>
    </row>
    <row r="69" spans="1:19">
      <c r="A69" s="107">
        <v>63</v>
      </c>
      <c r="B69" s="110" t="s">
        <v>97</v>
      </c>
      <c r="C69" s="141">
        <v>1.1477196700000001E-2</v>
      </c>
      <c r="D69" s="103">
        <f>+C69*Totals!$G$20</f>
        <v>99152.487333183992</v>
      </c>
      <c r="E69" s="107"/>
      <c r="F69" s="111" t="s">
        <v>986</v>
      </c>
      <c r="G69" s="136">
        <v>1.661489E-4</v>
      </c>
      <c r="H69" s="103">
        <f>ROUND(+G69*Totals!$H$20,2)</f>
        <v>1435.37</v>
      </c>
      <c r="I69" s="103">
        <f t="shared" si="0"/>
        <v>310.30122629582803</v>
      </c>
      <c r="J69" s="103">
        <f t="shared" si="1"/>
        <v>1125.0687737041719</v>
      </c>
      <c r="K69" s="113" t="s">
        <v>986</v>
      </c>
      <c r="L69" s="113" t="s">
        <v>85</v>
      </c>
      <c r="M69" s="138">
        <v>0.2161820480404551</v>
      </c>
      <c r="N69" s="117">
        <f>H69*M69</f>
        <v>310.30122629582803</v>
      </c>
      <c r="O69" s="113" t="s">
        <v>1159</v>
      </c>
      <c r="P69" s="114"/>
      <c r="Q69" s="118"/>
      <c r="R69" s="116"/>
      <c r="S69" s="114"/>
    </row>
    <row r="70" spans="1:19">
      <c r="A70" s="107">
        <v>64</v>
      </c>
      <c r="B70" s="110" t="s">
        <v>98</v>
      </c>
      <c r="C70" s="141">
        <v>1.0926811199999999E-2</v>
      </c>
      <c r="D70" s="103">
        <f>+C70*Totals!$G$20</f>
        <v>94397.659761298055</v>
      </c>
      <c r="E70" s="107"/>
      <c r="F70" s="111" t="s">
        <v>985</v>
      </c>
      <c r="G70" s="136">
        <v>2.70475E-4</v>
      </c>
      <c r="H70" s="103">
        <f>ROUND(+G70*Totals!$H$20,2)</f>
        <v>2336.66</v>
      </c>
      <c r="I70" s="103">
        <f t="shared" si="0"/>
        <v>0</v>
      </c>
      <c r="J70" s="103">
        <f t="shared" si="1"/>
        <v>2336.66</v>
      </c>
      <c r="K70" s="113"/>
      <c r="L70" s="113"/>
      <c r="N70" s="117">
        <v>0</v>
      </c>
      <c r="O70" s="113" t="s">
        <v>1159</v>
      </c>
      <c r="P70" s="114"/>
      <c r="Q70" s="118"/>
      <c r="R70" s="116"/>
      <c r="S70" s="114"/>
    </row>
    <row r="71" spans="1:19">
      <c r="A71" s="107">
        <v>65</v>
      </c>
      <c r="B71" s="110" t="s">
        <v>99</v>
      </c>
      <c r="C71" s="141">
        <v>8.5481417000000011E-3</v>
      </c>
      <c r="D71" s="103">
        <f>+C71*Totals!$G$20</f>
        <v>73848.129799109563</v>
      </c>
      <c r="E71" s="107"/>
      <c r="F71" s="111" t="s">
        <v>984</v>
      </c>
      <c r="G71" s="136">
        <v>3.717099E-4</v>
      </c>
      <c r="H71" s="103">
        <f>ROUND(+G71*Totals!$H$20,2)</f>
        <v>3211.23</v>
      </c>
      <c r="I71" s="103">
        <f t="shared" ref="I71:I134" si="3">+N71+Q71+T71</f>
        <v>0</v>
      </c>
      <c r="J71" s="103">
        <f t="shared" ref="J71:J134" si="4">+H71-I71</f>
        <v>3211.23</v>
      </c>
      <c r="K71" s="113"/>
      <c r="L71" s="113"/>
      <c r="N71" s="117">
        <v>0</v>
      </c>
      <c r="O71" s="117" t="s">
        <v>1159</v>
      </c>
      <c r="P71" s="114"/>
      <c r="Q71" s="118"/>
      <c r="R71" s="116"/>
      <c r="S71" s="114"/>
    </row>
    <row r="72" spans="1:19">
      <c r="A72" s="107">
        <v>66</v>
      </c>
      <c r="B72" s="110" t="s">
        <v>100</v>
      </c>
      <c r="C72" s="141">
        <v>8.3837931999999997E-3</v>
      </c>
      <c r="D72" s="103">
        <f>+C72*Totals!$G$20</f>
        <v>72428.309002235197</v>
      </c>
      <c r="E72" s="107"/>
      <c r="F72" s="111" t="s">
        <v>983</v>
      </c>
      <c r="G72" s="136">
        <v>1.5648909999999998E-4</v>
      </c>
      <c r="H72" s="103">
        <f>ROUND(+G72*Totals!$H$20,2)</f>
        <v>1351.92</v>
      </c>
      <c r="I72" s="103">
        <f t="shared" si="3"/>
        <v>18.809321739130436</v>
      </c>
      <c r="J72" s="103">
        <f t="shared" si="4"/>
        <v>1333.1106782608697</v>
      </c>
      <c r="K72" s="113" t="s">
        <v>983</v>
      </c>
      <c r="L72" s="113" t="s">
        <v>73</v>
      </c>
      <c r="M72" s="138">
        <v>1.391304347826087E-2</v>
      </c>
      <c r="N72" s="117">
        <f>H72*M72</f>
        <v>18.809321739130436</v>
      </c>
      <c r="O72" s="117" t="s">
        <v>1159</v>
      </c>
      <c r="P72" s="114"/>
      <c r="Q72" s="118"/>
      <c r="R72" s="116"/>
      <c r="S72" s="114"/>
    </row>
    <row r="73" spans="1:19">
      <c r="A73" s="107">
        <v>67</v>
      </c>
      <c r="B73" s="110" t="s">
        <v>101</v>
      </c>
      <c r="C73" s="141">
        <v>9.9492577999999998E-3</v>
      </c>
      <c r="D73" s="103">
        <f>+C73*Totals!$G$20</f>
        <v>85952.492039199948</v>
      </c>
      <c r="E73" s="107"/>
      <c r="F73" s="111" t="s">
        <v>982</v>
      </c>
      <c r="G73" s="136">
        <v>1.7194480000000002E-4</v>
      </c>
      <c r="H73" s="103">
        <f>ROUND(+G73*Totals!$H$20,2)</f>
        <v>1485.45</v>
      </c>
      <c r="I73" s="103">
        <f t="shared" si="3"/>
        <v>490.84434782608702</v>
      </c>
      <c r="J73" s="103">
        <f t="shared" si="4"/>
        <v>994.60565217391309</v>
      </c>
      <c r="K73" s="113" t="s">
        <v>982</v>
      </c>
      <c r="L73" s="113" t="s">
        <v>96</v>
      </c>
      <c r="M73" s="138">
        <v>0.33043478260869569</v>
      </c>
      <c r="N73" s="117">
        <f>H73*M73</f>
        <v>490.84434782608702</v>
      </c>
      <c r="O73" s="117" t="s">
        <v>1159</v>
      </c>
      <c r="P73" s="114"/>
      <c r="Q73" s="118"/>
      <c r="R73" s="116"/>
      <c r="S73" s="114"/>
    </row>
    <row r="74" spans="1:19">
      <c r="A74" s="107">
        <v>68</v>
      </c>
      <c r="B74" s="110" t="s">
        <v>102</v>
      </c>
      <c r="C74" s="141">
        <v>6.1873251999999997E-3</v>
      </c>
      <c r="D74" s="103">
        <f>+C74*Totals!$G$20</f>
        <v>53452.833436172623</v>
      </c>
      <c r="E74" s="107"/>
      <c r="F74" s="111" t="s">
        <v>981</v>
      </c>
      <c r="G74" s="136">
        <v>5.7959000000000007E-6</v>
      </c>
      <c r="H74" s="103">
        <f>ROUND(+G74*Totals!$H$20,2)</f>
        <v>50.07</v>
      </c>
      <c r="I74" s="103">
        <f t="shared" si="3"/>
        <v>0</v>
      </c>
      <c r="J74" s="103">
        <f t="shared" si="4"/>
        <v>50.07</v>
      </c>
      <c r="K74" s="113"/>
      <c r="L74" s="113"/>
      <c r="N74" s="117"/>
      <c r="O74" s="117" t="s">
        <v>1159</v>
      </c>
      <c r="P74" s="114"/>
      <c r="Q74" s="118"/>
      <c r="R74" s="116"/>
      <c r="S74" s="114"/>
    </row>
    <row r="75" spans="1:19">
      <c r="A75" s="107">
        <v>69</v>
      </c>
      <c r="B75" s="110" t="s">
        <v>103</v>
      </c>
      <c r="C75" s="141">
        <v>7.0979933999999996E-3</v>
      </c>
      <c r="D75" s="103">
        <f>+C75*Totals!$G$20</f>
        <v>61320.174174981556</v>
      </c>
      <c r="E75" s="107"/>
      <c r="F75" s="111" t="s">
        <v>980</v>
      </c>
      <c r="G75" s="136">
        <v>6.2209200000000001E-5</v>
      </c>
      <c r="H75" s="103">
        <f>ROUND(+G75*Totals!$H$20,2)</f>
        <v>537.42999999999995</v>
      </c>
      <c r="I75" s="103">
        <f t="shared" si="3"/>
        <v>62.728422712933749</v>
      </c>
      <c r="J75" s="103">
        <f t="shared" si="4"/>
        <v>474.70157728706619</v>
      </c>
      <c r="K75" s="113" t="s">
        <v>980</v>
      </c>
      <c r="L75" s="113" t="s">
        <v>72</v>
      </c>
      <c r="M75" s="138">
        <v>0.1167192429022082</v>
      </c>
      <c r="N75" s="117">
        <f>H75*M75</f>
        <v>62.728422712933749</v>
      </c>
      <c r="O75" s="117" t="s">
        <v>1159</v>
      </c>
      <c r="P75" s="114"/>
      <c r="Q75" s="118"/>
      <c r="R75" s="116"/>
      <c r="S75" s="114"/>
    </row>
    <row r="76" spans="1:19">
      <c r="A76" s="107">
        <v>70</v>
      </c>
      <c r="B76" s="110" t="s">
        <v>104</v>
      </c>
      <c r="C76" s="141">
        <v>8.8962353000000011E-3</v>
      </c>
      <c r="D76" s="103">
        <f>+C76*Totals!$G$20</f>
        <v>76855.340284990874</v>
      </c>
      <c r="E76" s="107"/>
      <c r="F76" s="111" t="s">
        <v>979</v>
      </c>
      <c r="G76" s="136">
        <v>1.77741E-5</v>
      </c>
      <c r="H76" s="103">
        <f>ROUND(+G76*Totals!$H$20,2)</f>
        <v>153.55000000000001</v>
      </c>
      <c r="I76" s="103">
        <f t="shared" si="3"/>
        <v>25.254934210526319</v>
      </c>
      <c r="J76" s="103">
        <f t="shared" si="4"/>
        <v>128.29506578947368</v>
      </c>
      <c r="K76" s="113" t="s">
        <v>979</v>
      </c>
      <c r="L76" s="113" t="s">
        <v>42</v>
      </c>
      <c r="M76" s="138">
        <v>0.16447368421052633</v>
      </c>
      <c r="N76" s="117">
        <f>H76*M76</f>
        <v>25.254934210526319</v>
      </c>
      <c r="O76" s="113" t="s">
        <v>1159</v>
      </c>
      <c r="P76" s="114"/>
      <c r="Q76" s="118"/>
      <c r="R76" s="116"/>
      <c r="S76" s="114"/>
    </row>
    <row r="77" spans="1:19">
      <c r="A77" s="107">
        <v>71</v>
      </c>
      <c r="B77" s="110" t="s">
        <v>138</v>
      </c>
      <c r="C77" s="141">
        <v>1.0081781999999999E-2</v>
      </c>
      <c r="D77" s="103">
        <f>+C77*Totals!$G$20</f>
        <v>87097.379977021934</v>
      </c>
      <c r="E77" s="107"/>
      <c r="F77" s="111" t="s">
        <v>978</v>
      </c>
      <c r="G77" s="136">
        <v>5.8268030000000002E-4</v>
      </c>
      <c r="H77" s="103">
        <f>ROUND(+G77*Totals!$H$20,2)</f>
        <v>5033.83</v>
      </c>
      <c r="I77" s="103">
        <f t="shared" si="3"/>
        <v>0</v>
      </c>
      <c r="J77" s="103">
        <f t="shared" si="4"/>
        <v>5033.83</v>
      </c>
      <c r="K77" s="113"/>
      <c r="L77" s="113"/>
      <c r="N77" s="117">
        <v>0</v>
      </c>
      <c r="O77" s="113" t="s">
        <v>1159</v>
      </c>
      <c r="P77" s="114"/>
      <c r="Q77" s="118"/>
      <c r="R77" s="116"/>
      <c r="S77" s="114"/>
    </row>
    <row r="78" spans="1:19">
      <c r="A78" s="107">
        <v>72</v>
      </c>
      <c r="B78" s="110" t="s">
        <v>105</v>
      </c>
      <c r="C78" s="141">
        <v>7.2664826000000005E-3</v>
      </c>
      <c r="D78" s="103">
        <f>+C78*Totals!$G$20</f>
        <v>62775.766834535643</v>
      </c>
      <c r="E78" s="107"/>
      <c r="F78" s="111" t="s">
        <v>977</v>
      </c>
      <c r="G78" s="136">
        <v>9.0029520000000003E-4</v>
      </c>
      <c r="H78" s="103">
        <f>ROUND(+G78*Totals!$H$20,2)</f>
        <v>7777.73</v>
      </c>
      <c r="I78" s="103">
        <f t="shared" si="3"/>
        <v>0</v>
      </c>
      <c r="J78" s="103">
        <f t="shared" si="4"/>
        <v>7777.73</v>
      </c>
      <c r="K78" s="113"/>
      <c r="L78" s="113"/>
      <c r="N78" s="117">
        <v>0</v>
      </c>
      <c r="O78" s="113" t="s">
        <v>1159</v>
      </c>
      <c r="P78" s="114"/>
      <c r="Q78" s="118"/>
      <c r="R78" s="116"/>
      <c r="S78" s="114"/>
    </row>
    <row r="79" spans="1:19">
      <c r="A79" s="107">
        <v>73</v>
      </c>
      <c r="B79" s="110" t="s">
        <v>106</v>
      </c>
      <c r="C79" s="141">
        <v>9.1328060000000003E-3</v>
      </c>
      <c r="D79" s="103">
        <f>+C79*Totals!$G$20</f>
        <v>78899.094866207772</v>
      </c>
      <c r="E79" s="107"/>
      <c r="F79" s="111" t="s">
        <v>976</v>
      </c>
      <c r="G79" s="136">
        <v>9.130462E-4</v>
      </c>
      <c r="H79" s="103">
        <f>ROUND(+G79*Totals!$H$20,2)</f>
        <v>7887.88</v>
      </c>
      <c r="I79" s="103">
        <f t="shared" si="3"/>
        <v>0</v>
      </c>
      <c r="J79" s="103">
        <f t="shared" si="4"/>
        <v>7887.88</v>
      </c>
      <c r="K79" s="113"/>
      <c r="L79" s="113"/>
      <c r="N79" s="117">
        <v>0</v>
      </c>
      <c r="O79" s="113" t="s">
        <v>1159</v>
      </c>
      <c r="P79" s="114"/>
      <c r="Q79" s="118"/>
      <c r="R79" s="116"/>
      <c r="S79" s="114"/>
    </row>
    <row r="80" spans="1:19">
      <c r="A80" s="107">
        <v>74</v>
      </c>
      <c r="B80" s="110" t="s">
        <v>107</v>
      </c>
      <c r="C80" s="141">
        <v>8.7882628999999997E-3</v>
      </c>
      <c r="D80" s="103">
        <f>+C80*Totals!$G$20</f>
        <v>75922.557454551657</v>
      </c>
      <c r="E80" s="107"/>
      <c r="F80" s="111" t="s">
        <v>975</v>
      </c>
      <c r="G80" s="136">
        <v>9.5168539999999999E-4</v>
      </c>
      <c r="H80" s="103">
        <f>ROUND(+G80*Totals!$H$20,2)</f>
        <v>8221.69</v>
      </c>
      <c r="I80" s="103">
        <f t="shared" si="3"/>
        <v>0</v>
      </c>
      <c r="J80" s="103">
        <f t="shared" si="4"/>
        <v>8221.69</v>
      </c>
      <c r="K80" s="113"/>
      <c r="L80" s="113"/>
      <c r="N80" s="117">
        <v>0</v>
      </c>
      <c r="O80" s="117"/>
      <c r="P80" s="114"/>
      <c r="Q80" s="118"/>
      <c r="R80" s="116"/>
      <c r="S80" s="114"/>
    </row>
    <row r="81" spans="1:19">
      <c r="A81" s="107">
        <v>75</v>
      </c>
      <c r="B81" s="110" t="s">
        <v>108</v>
      </c>
      <c r="C81" s="141">
        <v>1.6376473900000001E-2</v>
      </c>
      <c r="D81" s="103">
        <f>+C81*Totals!$G$20</f>
        <v>141477.76354934898</v>
      </c>
      <c r="E81" s="107"/>
      <c r="F81" s="111" t="s">
        <v>974</v>
      </c>
      <c r="G81" s="136">
        <v>1.3407830000000001E-4</v>
      </c>
      <c r="H81" s="103">
        <f>ROUND(+G81*Totals!$H$20,2)</f>
        <v>1158.31</v>
      </c>
      <c r="I81" s="103">
        <f t="shared" si="3"/>
        <v>156.33631901840491</v>
      </c>
      <c r="J81" s="103">
        <f t="shared" si="4"/>
        <v>1001.9736809815951</v>
      </c>
      <c r="K81" s="113" t="s">
        <v>974</v>
      </c>
      <c r="L81" s="113" t="s">
        <v>50</v>
      </c>
      <c r="M81" s="138">
        <v>0.13496932515337423</v>
      </c>
      <c r="N81" s="117">
        <f>H81*M81</f>
        <v>156.33631901840491</v>
      </c>
      <c r="O81" s="113" t="s">
        <v>1159</v>
      </c>
      <c r="P81" s="114"/>
      <c r="Q81" s="118"/>
      <c r="R81" s="116"/>
      <c r="S81" s="114"/>
    </row>
    <row r="82" spans="1:19">
      <c r="A82" s="107">
        <v>76</v>
      </c>
      <c r="B82" s="110" t="s">
        <v>109</v>
      </c>
      <c r="C82" s="141">
        <v>9.2350542000000004E-3</v>
      </c>
      <c r="D82" s="103">
        <f>+C82*Totals!$G$20</f>
        <v>79782.425841561781</v>
      </c>
      <c r="E82" s="107"/>
      <c r="F82" s="111" t="s">
        <v>41</v>
      </c>
      <c r="G82" s="136">
        <v>1.5069300000000002E-5</v>
      </c>
      <c r="H82" s="103">
        <f>ROUND(+G82*Totals!$H$20,2)</f>
        <v>130.18</v>
      </c>
      <c r="I82" s="103">
        <f t="shared" si="3"/>
        <v>0</v>
      </c>
      <c r="J82" s="103">
        <f t="shared" si="4"/>
        <v>130.18</v>
      </c>
      <c r="K82" s="113"/>
      <c r="L82" s="113"/>
      <c r="N82" s="117">
        <v>0</v>
      </c>
      <c r="O82" s="117" t="s">
        <v>1159</v>
      </c>
      <c r="P82" s="114"/>
      <c r="Q82" s="118"/>
      <c r="R82" s="116"/>
      <c r="S82" s="114"/>
    </row>
    <row r="83" spans="1:19">
      <c r="A83" s="107">
        <v>77</v>
      </c>
      <c r="B83" s="110" t="s">
        <v>110</v>
      </c>
      <c r="C83" s="141">
        <v>1.79415902E-2</v>
      </c>
      <c r="D83" s="103">
        <f>+C83*Totals!$G$20</f>
        <v>154998.93759272053</v>
      </c>
      <c r="E83" s="107"/>
      <c r="F83" s="111" t="s">
        <v>973</v>
      </c>
      <c r="G83" s="136">
        <v>8.8869999999999998E-6</v>
      </c>
      <c r="H83" s="103">
        <f>ROUND(+G83*Totals!$H$20,2)</f>
        <v>76.78</v>
      </c>
      <c r="I83" s="103">
        <f t="shared" si="3"/>
        <v>32.738680203045689</v>
      </c>
      <c r="J83" s="103">
        <f t="shared" si="4"/>
        <v>44.041319796954312</v>
      </c>
      <c r="K83" s="113" t="s">
        <v>973</v>
      </c>
      <c r="L83" s="113" t="s">
        <v>42</v>
      </c>
      <c r="M83" s="138">
        <v>0.42639593908629442</v>
      </c>
      <c r="N83" s="117">
        <f>H83*M83</f>
        <v>32.738680203045689</v>
      </c>
      <c r="O83" s="117" t="s">
        <v>1159</v>
      </c>
      <c r="P83" s="114"/>
      <c r="Q83" s="118"/>
      <c r="R83" s="116"/>
      <c r="S83" s="114"/>
    </row>
    <row r="84" spans="1:19" ht="37.5">
      <c r="A84" s="107">
        <v>78</v>
      </c>
      <c r="B84" s="110" t="s">
        <v>111</v>
      </c>
      <c r="C84" s="141">
        <v>1.8946176299999999E-2</v>
      </c>
      <c r="D84" s="103">
        <f>+C84*Totals!$G$20</f>
        <v>163677.64313022714</v>
      </c>
      <c r="E84" s="107"/>
      <c r="F84" s="111" t="s">
        <v>972</v>
      </c>
      <c r="G84" s="136">
        <v>4.4048799999999997E-5</v>
      </c>
      <c r="H84" s="103">
        <f>ROUND(+G84*Totals!$H$20,2)</f>
        <v>380.54</v>
      </c>
      <c r="I84" s="103">
        <f t="shared" si="3"/>
        <v>147.30580645161291</v>
      </c>
      <c r="J84" s="103">
        <f t="shared" si="4"/>
        <v>233.23419354838711</v>
      </c>
      <c r="K84" s="113" t="s">
        <v>972</v>
      </c>
      <c r="L84" s="113" t="s">
        <v>65</v>
      </c>
      <c r="M84" s="138">
        <v>0.38709677419354838</v>
      </c>
      <c r="N84" s="117">
        <f>H84*M84</f>
        <v>147.30580645161291</v>
      </c>
      <c r="O84" s="113" t="s">
        <v>1159</v>
      </c>
      <c r="P84" s="114"/>
      <c r="Q84" s="118"/>
      <c r="R84" s="116"/>
      <c r="S84" s="114"/>
    </row>
    <row r="85" spans="1:19">
      <c r="A85" s="107">
        <v>79</v>
      </c>
      <c r="B85" s="110" t="s">
        <v>112</v>
      </c>
      <c r="C85" s="141">
        <v>9.2641042999999992E-3</v>
      </c>
      <c r="D85" s="103">
        <f>+C85*Totals!$G$20</f>
        <v>80033.392148715662</v>
      </c>
      <c r="E85" s="107"/>
      <c r="F85" s="111" t="s">
        <v>971</v>
      </c>
      <c r="G85" s="136">
        <v>1.039397E-4</v>
      </c>
      <c r="H85" s="103">
        <f>ROUND(+G85*Totals!$H$20,2)</f>
        <v>897.94</v>
      </c>
      <c r="I85" s="103">
        <f t="shared" si="3"/>
        <v>0</v>
      </c>
      <c r="J85" s="103">
        <f t="shared" si="4"/>
        <v>897.94</v>
      </c>
      <c r="K85" s="113"/>
      <c r="L85" s="113"/>
      <c r="N85" s="117">
        <v>0</v>
      </c>
      <c r="O85" s="113" t="s">
        <v>1159</v>
      </c>
      <c r="P85" s="114"/>
      <c r="Q85" s="118"/>
      <c r="R85" s="116"/>
      <c r="S85" s="114"/>
    </row>
    <row r="86" spans="1:19">
      <c r="A86" s="107">
        <v>80</v>
      </c>
      <c r="B86" s="110" t="s">
        <v>113</v>
      </c>
      <c r="C86" s="141">
        <v>7.9202879999999993E-3</v>
      </c>
      <c r="D86" s="103">
        <f>+C86*Totals!$G$20</f>
        <v>68424.047798637897</v>
      </c>
      <c r="E86" s="107"/>
      <c r="F86" s="111" t="s">
        <v>970</v>
      </c>
      <c r="G86" s="136">
        <v>1.5108730900000001E-2</v>
      </c>
      <c r="H86" s="103">
        <f>ROUND(+G86*Totals!$H$20,2)</f>
        <v>130525.62</v>
      </c>
      <c r="I86" s="103">
        <f t="shared" si="3"/>
        <v>0</v>
      </c>
      <c r="J86" s="103">
        <f t="shared" si="4"/>
        <v>130525.62</v>
      </c>
      <c r="K86" s="113"/>
      <c r="L86" s="113"/>
      <c r="N86" s="117">
        <v>0</v>
      </c>
      <c r="O86" s="113" t="s">
        <v>1159</v>
      </c>
      <c r="P86" s="114"/>
      <c r="Q86" s="118"/>
      <c r="R86" s="116"/>
      <c r="S86" s="114"/>
    </row>
    <row r="87" spans="1:19">
      <c r="A87" s="107">
        <v>81</v>
      </c>
      <c r="B87" s="110" t="s">
        <v>114</v>
      </c>
      <c r="C87" s="141">
        <v>9.7816435999999989E-3</v>
      </c>
      <c r="D87" s="103">
        <f>+C87*Totals!$G$20</f>
        <v>84504.458579743616</v>
      </c>
      <c r="E87" s="107"/>
      <c r="F87" s="111" t="s">
        <v>969</v>
      </c>
      <c r="G87" s="136">
        <v>2.2024399999999999E-5</v>
      </c>
      <c r="H87" s="103">
        <f>ROUND(+G87*Totals!$H$20,2)</f>
        <v>190.27</v>
      </c>
      <c r="I87" s="103">
        <f t="shared" si="3"/>
        <v>40.77214285714286</v>
      </c>
      <c r="J87" s="103">
        <f t="shared" si="4"/>
        <v>149.49785714285716</v>
      </c>
      <c r="K87" s="113" t="s">
        <v>969</v>
      </c>
      <c r="L87" s="113" t="s">
        <v>95</v>
      </c>
      <c r="M87" s="138">
        <v>0.10714285714285715</v>
      </c>
      <c r="N87" s="117">
        <f>H87*M87</f>
        <v>20.38607142857143</v>
      </c>
      <c r="O87" s="117" t="s">
        <v>124</v>
      </c>
      <c r="P87" s="138">
        <v>0.10714285714285715</v>
      </c>
      <c r="Q87" s="118">
        <f>H87*P87</f>
        <v>20.38607142857143</v>
      </c>
      <c r="R87" s="116" t="s">
        <v>1159</v>
      </c>
      <c r="S87" s="114"/>
    </row>
    <row r="88" spans="1:19">
      <c r="A88" s="107">
        <v>82</v>
      </c>
      <c r="B88" s="110" t="s">
        <v>115</v>
      </c>
      <c r="C88" s="141">
        <v>1.0811474000000001E-2</v>
      </c>
      <c r="D88" s="103">
        <f>+C88*Totals!$G$20</f>
        <v>93401.251791567556</v>
      </c>
      <c r="E88" s="107"/>
      <c r="F88" s="111" t="s">
        <v>968</v>
      </c>
      <c r="G88" s="136">
        <v>1.418062E-4</v>
      </c>
      <c r="H88" s="103">
        <f>ROUND(+G88*Totals!$H$20,2)</f>
        <v>1225.08</v>
      </c>
      <c r="I88" s="103">
        <f t="shared" si="3"/>
        <v>326.9866179159049</v>
      </c>
      <c r="J88" s="103">
        <f t="shared" si="4"/>
        <v>898.09338208409508</v>
      </c>
      <c r="K88" s="113" t="s">
        <v>968</v>
      </c>
      <c r="L88" s="113" t="s">
        <v>122</v>
      </c>
      <c r="M88" s="138">
        <v>0.26691042047531993</v>
      </c>
      <c r="N88" s="117">
        <f>H88*M88</f>
        <v>326.9866179159049</v>
      </c>
      <c r="O88" s="117" t="s">
        <v>1159</v>
      </c>
      <c r="P88" s="114"/>
      <c r="Q88" s="118"/>
      <c r="R88" s="116"/>
      <c r="S88" s="114"/>
    </row>
    <row r="89" spans="1:19">
      <c r="A89" s="107">
        <v>83</v>
      </c>
      <c r="B89" s="110" t="s">
        <v>116</v>
      </c>
      <c r="C89" s="141">
        <v>9.3754547000000008E-3</v>
      </c>
      <c r="D89" s="103">
        <f>+C89*Totals!$G$20</f>
        <v>80995.357811075097</v>
      </c>
      <c r="E89" s="107"/>
      <c r="F89" s="111" t="s">
        <v>967</v>
      </c>
      <c r="G89" s="136">
        <v>6.8005100000000004E-5</v>
      </c>
      <c r="H89" s="103">
        <f>ROUND(+G89*Totals!$H$20,2)</f>
        <v>587.5</v>
      </c>
      <c r="I89" s="103">
        <f t="shared" si="3"/>
        <v>77.917771883289134</v>
      </c>
      <c r="J89" s="103">
        <f t="shared" si="4"/>
        <v>509.58222811671089</v>
      </c>
      <c r="K89" s="113" t="s">
        <v>967</v>
      </c>
      <c r="L89" s="113" t="s">
        <v>74</v>
      </c>
      <c r="M89" s="138">
        <v>0.13262599469496023</v>
      </c>
      <c r="N89" s="117">
        <f>H89*M89</f>
        <v>77.917771883289134</v>
      </c>
      <c r="O89" s="113" t="s">
        <v>1159</v>
      </c>
      <c r="P89" s="114"/>
      <c r="Q89" s="118"/>
      <c r="R89" s="116"/>
      <c r="S89" s="114"/>
    </row>
    <row r="90" spans="1:19">
      <c r="A90" s="107">
        <v>84</v>
      </c>
      <c r="B90" s="110" t="s">
        <v>117</v>
      </c>
      <c r="C90" s="141">
        <v>1.5764684099999999E-2</v>
      </c>
      <c r="D90" s="103">
        <f>+C90*Totals!$G$20</f>
        <v>136192.45895967758</v>
      </c>
      <c r="E90" s="107"/>
      <c r="F90" s="111" t="s">
        <v>966</v>
      </c>
      <c r="G90" s="136">
        <v>2.7549810000000003E-4</v>
      </c>
      <c r="H90" s="103">
        <f>ROUND(+G90*Totals!$H$20,2)</f>
        <v>2380.0500000000002</v>
      </c>
      <c r="I90" s="103">
        <f t="shared" si="3"/>
        <v>0</v>
      </c>
      <c r="J90" s="103">
        <f t="shared" si="4"/>
        <v>2380.0500000000002</v>
      </c>
      <c r="K90" s="113"/>
      <c r="L90" s="113"/>
      <c r="N90" s="117">
        <v>0</v>
      </c>
      <c r="O90" s="117" t="s">
        <v>1159</v>
      </c>
      <c r="P90" s="114"/>
      <c r="Q90" s="118"/>
      <c r="R90" s="116"/>
      <c r="S90" s="114"/>
    </row>
    <row r="91" spans="1:19">
      <c r="A91" s="107">
        <v>85</v>
      </c>
      <c r="B91" s="110" t="s">
        <v>118</v>
      </c>
      <c r="C91" s="141">
        <v>1.1401374299999999E-2</v>
      </c>
      <c r="D91" s="103">
        <f>+C91*Totals!$G$20</f>
        <v>98497.45111205068</v>
      </c>
      <c r="E91" s="107"/>
      <c r="F91" s="111" t="s">
        <v>965</v>
      </c>
      <c r="G91" s="136">
        <v>1.058716E-4</v>
      </c>
      <c r="H91" s="103">
        <f>ROUND(+G91*Totals!$H$20,2)</f>
        <v>914.63</v>
      </c>
      <c r="I91" s="103">
        <f t="shared" si="3"/>
        <v>271.43858064516132</v>
      </c>
      <c r="J91" s="103">
        <f t="shared" si="4"/>
        <v>643.19141935483867</v>
      </c>
      <c r="K91" s="143" t="s">
        <v>965</v>
      </c>
      <c r="L91" s="143" t="s">
        <v>102</v>
      </c>
      <c r="M91" s="140">
        <v>6.4516129032258056E-3</v>
      </c>
      <c r="N91" s="144">
        <f>H91*M91</f>
        <v>5.9008387096774184</v>
      </c>
      <c r="O91" s="143" t="s">
        <v>123</v>
      </c>
      <c r="P91" s="140">
        <v>0.29032258064516131</v>
      </c>
      <c r="Q91" s="118">
        <f>H91*P91</f>
        <v>265.53774193548389</v>
      </c>
      <c r="R91" s="116"/>
      <c r="S91" s="114"/>
    </row>
    <row r="92" spans="1:19">
      <c r="A92" s="107">
        <v>86</v>
      </c>
      <c r="B92" s="110" t="s">
        <v>119</v>
      </c>
      <c r="C92" s="141">
        <v>1.20491769E-2</v>
      </c>
      <c r="D92" s="103">
        <f>+C92*Totals!$G$20</f>
        <v>104093.87337175664</v>
      </c>
      <c r="E92" s="107"/>
      <c r="F92" s="111" t="s">
        <v>964</v>
      </c>
      <c r="G92" s="136">
        <v>1.1205399999999999E-5</v>
      </c>
      <c r="H92" s="103">
        <f>ROUND(+G92*Totals!$H$20,2)</f>
        <v>96.8</v>
      </c>
      <c r="I92" s="103">
        <f t="shared" si="3"/>
        <v>33.150684931506845</v>
      </c>
      <c r="J92" s="103">
        <f t="shared" si="4"/>
        <v>63.649315068493152</v>
      </c>
      <c r="K92" s="113" t="s">
        <v>964</v>
      </c>
      <c r="L92" s="113" t="s">
        <v>106</v>
      </c>
      <c r="M92" s="138">
        <v>0.34246575342465752</v>
      </c>
      <c r="N92" s="117">
        <f>H92*M92</f>
        <v>33.150684931506845</v>
      </c>
      <c r="O92" s="117" t="s">
        <v>1159</v>
      </c>
      <c r="P92" s="138"/>
      <c r="Q92" s="118"/>
      <c r="R92" s="116"/>
      <c r="S92" s="114"/>
    </row>
    <row r="93" spans="1:19">
      <c r="A93" s="107">
        <v>87</v>
      </c>
      <c r="B93" s="110" t="s">
        <v>120</v>
      </c>
      <c r="C93" s="141">
        <v>8.1133587999999996E-3</v>
      </c>
      <c r="D93" s="103">
        <f>+C93*Totals!$G$20</f>
        <v>70092.003010332381</v>
      </c>
      <c r="E93" s="107"/>
      <c r="F93" s="111" t="s">
        <v>963</v>
      </c>
      <c r="G93" s="136">
        <v>9.0029499999999996E-5</v>
      </c>
      <c r="H93" s="103">
        <f>ROUND(+G93*Totals!$H$20,2)</f>
        <v>777.77</v>
      </c>
      <c r="I93" s="103">
        <f t="shared" si="3"/>
        <v>213.80928286852588</v>
      </c>
      <c r="J93" s="103">
        <f t="shared" si="4"/>
        <v>563.9607171314741</v>
      </c>
      <c r="K93" s="113" t="s">
        <v>963</v>
      </c>
      <c r="L93" s="113" t="s">
        <v>101</v>
      </c>
      <c r="M93" s="138">
        <v>0.27490039840637448</v>
      </c>
      <c r="N93" s="117">
        <f>H93*M93</f>
        <v>213.80928286852588</v>
      </c>
      <c r="O93" s="117" t="s">
        <v>1159</v>
      </c>
      <c r="P93" s="138"/>
      <c r="Q93" s="118"/>
      <c r="R93" s="116"/>
      <c r="S93" s="114"/>
    </row>
    <row r="94" spans="1:19">
      <c r="A94" s="107">
        <v>88</v>
      </c>
      <c r="B94" s="110" t="s">
        <v>121</v>
      </c>
      <c r="C94" s="141">
        <v>6.6834490000000002E-3</v>
      </c>
      <c r="D94" s="103">
        <f>+C94*Totals!$G$20</f>
        <v>57738.889524693885</v>
      </c>
      <c r="E94" s="107"/>
      <c r="F94" s="111" t="s">
        <v>962</v>
      </c>
      <c r="G94" s="136">
        <v>4.82991E-5</v>
      </c>
      <c r="H94" s="103">
        <f>ROUND(+G94*Totals!$H$20,2)</f>
        <v>417.26</v>
      </c>
      <c r="I94" s="103">
        <f t="shared" si="3"/>
        <v>74.11855263157895</v>
      </c>
      <c r="J94" s="103">
        <f t="shared" si="4"/>
        <v>343.14144736842104</v>
      </c>
      <c r="K94" s="113" t="s">
        <v>962</v>
      </c>
      <c r="L94" s="113" t="s">
        <v>113</v>
      </c>
      <c r="M94" s="138">
        <v>4.1118421052631582E-2</v>
      </c>
      <c r="N94" s="117">
        <f>H94*M94</f>
        <v>17.157072368421055</v>
      </c>
      <c r="O94" s="113" t="s">
        <v>120</v>
      </c>
      <c r="P94" s="138">
        <v>0.13651315789473684</v>
      </c>
      <c r="Q94" s="118">
        <f>H94*P94</f>
        <v>56.961480263157888</v>
      </c>
      <c r="R94" s="116" t="s">
        <v>1159</v>
      </c>
      <c r="S94" s="114"/>
    </row>
    <row r="95" spans="1:19">
      <c r="A95" s="107">
        <v>89</v>
      </c>
      <c r="B95" s="110" t="s">
        <v>122</v>
      </c>
      <c r="C95" s="141">
        <v>7.7474712999999994E-3</v>
      </c>
      <c r="D95" s="103">
        <f>+C95*Totals!$G$20</f>
        <v>66931.069495171803</v>
      </c>
      <c r="E95" s="107"/>
      <c r="F95" s="111" t="s">
        <v>961</v>
      </c>
      <c r="G95" s="136">
        <v>1.0363055000000001E-3</v>
      </c>
      <c r="H95" s="103">
        <f>ROUND(+G95*Totals!$H$20,2)</f>
        <v>8952.73</v>
      </c>
      <c r="I95" s="103">
        <f t="shared" si="3"/>
        <v>0</v>
      </c>
      <c r="J95" s="103">
        <f t="shared" si="4"/>
        <v>8952.73</v>
      </c>
      <c r="K95" s="113"/>
      <c r="L95" s="113"/>
      <c r="N95" s="117">
        <v>0</v>
      </c>
      <c r="O95" s="113"/>
      <c r="P95" s="114"/>
      <c r="Q95" s="118"/>
      <c r="R95" s="116"/>
      <c r="S95" s="114"/>
    </row>
    <row r="96" spans="1:19">
      <c r="A96" s="107">
        <v>90</v>
      </c>
      <c r="B96" s="110" t="s">
        <v>123</v>
      </c>
      <c r="C96" s="141">
        <v>8.485768900000001E-3</v>
      </c>
      <c r="D96" s="103">
        <f>+C96*Totals!$G$20</f>
        <v>73309.285826701627</v>
      </c>
      <c r="E96" s="107"/>
      <c r="F96" s="111" t="s">
        <v>960</v>
      </c>
      <c r="G96" s="136">
        <v>6.4373040000000005E-4</v>
      </c>
      <c r="H96" s="103">
        <f>ROUND(+G96*Totals!$H$20,2)</f>
        <v>5561.24</v>
      </c>
      <c r="I96" s="103">
        <f t="shared" si="3"/>
        <v>0</v>
      </c>
      <c r="J96" s="103">
        <f t="shared" si="4"/>
        <v>5561.24</v>
      </c>
      <c r="K96" s="113"/>
      <c r="L96" s="113"/>
      <c r="N96" s="117">
        <v>0</v>
      </c>
      <c r="O96" s="117"/>
      <c r="P96" s="114"/>
      <c r="Q96" s="118"/>
      <c r="R96" s="116"/>
      <c r="S96" s="114"/>
    </row>
    <row r="97" spans="1:19">
      <c r="A97" s="107">
        <v>91</v>
      </c>
      <c r="B97" s="110" t="s">
        <v>124</v>
      </c>
      <c r="C97" s="141">
        <v>1.23204453E-2</v>
      </c>
      <c r="D97" s="103">
        <f>+C97*Totals!$G$20</f>
        <v>106437.38436123834</v>
      </c>
      <c r="E97" s="107"/>
      <c r="F97" s="111" t="s">
        <v>959</v>
      </c>
      <c r="G97" s="136">
        <v>1.166906E-4</v>
      </c>
      <c r="H97" s="103">
        <f>ROUND(+G97*Totals!$H$20,2)</f>
        <v>1008.1</v>
      </c>
      <c r="I97" s="103">
        <f t="shared" si="3"/>
        <v>297.12421052631578</v>
      </c>
      <c r="J97" s="103">
        <f t="shared" si="4"/>
        <v>710.97578947368424</v>
      </c>
      <c r="K97" s="113" t="s">
        <v>959</v>
      </c>
      <c r="L97" s="113" t="s">
        <v>80</v>
      </c>
      <c r="M97" s="138">
        <v>0.29473684210526313</v>
      </c>
      <c r="N97" s="117">
        <f>H97*M97</f>
        <v>297.12421052631578</v>
      </c>
      <c r="O97" s="117" t="s">
        <v>1159</v>
      </c>
      <c r="P97" s="114"/>
      <c r="Q97" s="118"/>
      <c r="R97" s="116"/>
      <c r="S97" s="114"/>
    </row>
    <row r="98" spans="1:19">
      <c r="A98" s="107">
        <v>92</v>
      </c>
      <c r="B98" s="110" t="s">
        <v>125</v>
      </c>
      <c r="C98" s="141">
        <v>1.0202721100000001E-2</v>
      </c>
      <c r="D98" s="103">
        <f>+C98*Totals!$G$20</f>
        <v>88142.183241641149</v>
      </c>
      <c r="E98" s="107"/>
      <c r="F98" s="111" t="s">
        <v>958</v>
      </c>
      <c r="G98" s="136">
        <v>1.38715E-4</v>
      </c>
      <c r="H98" s="103">
        <f>ROUND(+G98*Totals!$H$20,2)</f>
        <v>1198.3699999999999</v>
      </c>
      <c r="I98" s="103">
        <f t="shared" si="3"/>
        <v>304.70888045540801</v>
      </c>
      <c r="J98" s="103">
        <f t="shared" si="4"/>
        <v>893.66111954459188</v>
      </c>
      <c r="K98" s="113" t="s">
        <v>958</v>
      </c>
      <c r="L98" s="113" t="s">
        <v>122</v>
      </c>
      <c r="M98" s="138">
        <v>0.25426944971537008</v>
      </c>
      <c r="N98" s="117">
        <f>H98*M98</f>
        <v>304.70888045540801</v>
      </c>
      <c r="O98" s="113" t="s">
        <v>1159</v>
      </c>
      <c r="P98" s="114"/>
      <c r="Q98" s="118"/>
      <c r="R98" s="116"/>
      <c r="S98" s="114"/>
    </row>
    <row r="99" spans="1:19">
      <c r="A99" s="107">
        <v>93</v>
      </c>
      <c r="B99" s="110" t="s">
        <v>126</v>
      </c>
      <c r="C99" s="141">
        <v>7.4894877000000002E-3</v>
      </c>
      <c r="D99" s="103">
        <f>+C99*Totals!$G$20</f>
        <v>64702.327033071349</v>
      </c>
      <c r="E99" s="107"/>
      <c r="F99" s="111" t="s">
        <v>957</v>
      </c>
      <c r="G99" s="136">
        <v>3.6293874999999997E-3</v>
      </c>
      <c r="H99" s="103">
        <f>ROUND(+G99*Totals!$H$20,2)</f>
        <v>31354.59</v>
      </c>
      <c r="I99" s="103">
        <f t="shared" si="3"/>
        <v>0</v>
      </c>
      <c r="J99" s="103">
        <f t="shared" si="4"/>
        <v>31354.59</v>
      </c>
      <c r="K99" s="113"/>
      <c r="L99" s="113"/>
      <c r="N99" s="117">
        <v>0</v>
      </c>
      <c r="O99" s="113"/>
      <c r="P99" s="114"/>
      <c r="Q99" s="118"/>
      <c r="R99" s="116"/>
      <c r="S99" s="114"/>
    </row>
    <row r="100" spans="1:19">
      <c r="A100" s="107">
        <v>94</v>
      </c>
      <c r="B100" s="110" t="s">
        <v>127</v>
      </c>
      <c r="C100" s="141">
        <v>1.3323130700000001E-2</v>
      </c>
      <c r="D100" s="103">
        <f>+C100*Totals!$G$20</f>
        <v>115099.66958831549</v>
      </c>
      <c r="E100" s="107"/>
      <c r="F100" s="111" t="s">
        <v>42</v>
      </c>
      <c r="G100" s="136">
        <v>4.8144542000000002E-3</v>
      </c>
      <c r="H100" s="103">
        <f>ROUND(+G100*Totals!$H$20,2)</f>
        <v>41592.480000000003</v>
      </c>
      <c r="I100" s="103">
        <f t="shared" si="3"/>
        <v>0</v>
      </c>
      <c r="J100" s="103">
        <f t="shared" si="4"/>
        <v>41592.480000000003</v>
      </c>
      <c r="K100" s="113"/>
      <c r="L100" s="113"/>
      <c r="N100" s="117">
        <v>0</v>
      </c>
      <c r="O100" s="117"/>
      <c r="P100" s="114"/>
      <c r="Q100" s="118"/>
      <c r="R100" s="116"/>
      <c r="S100" s="114"/>
    </row>
    <row r="101" spans="1:19">
      <c r="A101" s="107">
        <v>95</v>
      </c>
      <c r="B101" s="110" t="s">
        <v>128</v>
      </c>
      <c r="C101" s="141">
        <v>6.3186138000000001E-3</v>
      </c>
      <c r="D101" s="103">
        <f>+C101*Totals!$G$20</f>
        <v>54587.046919548011</v>
      </c>
      <c r="E101" s="107"/>
      <c r="F101" s="111" t="s">
        <v>956</v>
      </c>
      <c r="G101" s="136">
        <v>4.9071899999999993E-5</v>
      </c>
      <c r="H101" s="103">
        <f>ROUND(+G101*Totals!$H$20,2)</f>
        <v>423.94</v>
      </c>
      <c r="I101" s="103">
        <f t="shared" si="3"/>
        <v>114.96677966101694</v>
      </c>
      <c r="J101" s="103">
        <f t="shared" si="4"/>
        <v>308.97322033898308</v>
      </c>
      <c r="K101" s="113" t="s">
        <v>956</v>
      </c>
      <c r="L101" s="113" t="s">
        <v>59</v>
      </c>
      <c r="M101" s="138">
        <v>0.2711864406779661</v>
      </c>
      <c r="N101" s="117">
        <f>H101*M101</f>
        <v>114.96677966101694</v>
      </c>
      <c r="O101" s="117" t="s">
        <v>1159</v>
      </c>
      <c r="P101" s="114"/>
      <c r="Q101" s="118"/>
      <c r="R101" s="116"/>
      <c r="S101" s="114"/>
    </row>
    <row r="102" spans="1:19">
      <c r="A102" s="107">
        <v>96</v>
      </c>
      <c r="B102" s="110" t="s">
        <v>129</v>
      </c>
      <c r="C102" s="141">
        <v>1.28964033E-2</v>
      </c>
      <c r="D102" s="103">
        <f>+C102*Totals!$G$20</f>
        <v>111413.13495540964</v>
      </c>
      <c r="E102" s="107"/>
      <c r="F102" s="111" t="s">
        <v>955</v>
      </c>
      <c r="G102" s="136">
        <v>6.9937099999999998E-5</v>
      </c>
      <c r="H102" s="103">
        <f>ROUND(+G102*Totals!$H$20,2)</f>
        <v>604.19000000000005</v>
      </c>
      <c r="I102" s="103">
        <f t="shared" si="3"/>
        <v>82.765753424657532</v>
      </c>
      <c r="J102" s="103">
        <f t="shared" si="4"/>
        <v>521.42424657534252</v>
      </c>
      <c r="K102" s="113" t="s">
        <v>955</v>
      </c>
      <c r="L102" s="113" t="s">
        <v>42</v>
      </c>
      <c r="M102" s="138">
        <v>0.13698630136986301</v>
      </c>
      <c r="N102" s="117">
        <f>H102*M102</f>
        <v>82.765753424657532</v>
      </c>
      <c r="O102" s="113" t="s">
        <v>1159</v>
      </c>
      <c r="P102" s="114"/>
      <c r="Q102" s="118"/>
      <c r="R102" s="116"/>
      <c r="S102" s="114"/>
    </row>
    <row r="103" spans="1:19">
      <c r="A103" s="107">
        <v>97</v>
      </c>
      <c r="B103" s="110" t="s">
        <v>130</v>
      </c>
      <c r="C103" s="141">
        <v>1.5474697799999999E-2</v>
      </c>
      <c r="D103" s="103">
        <f>+C103*Totals!$G$20</f>
        <v>133687.2424256134</v>
      </c>
      <c r="E103" s="107"/>
      <c r="F103" s="111" t="s">
        <v>954</v>
      </c>
      <c r="G103" s="136">
        <v>2.708613E-4</v>
      </c>
      <c r="H103" s="103">
        <f>ROUND(+G103*Totals!$H$20,2)</f>
        <v>2339.9899999999998</v>
      </c>
      <c r="I103" s="103">
        <f t="shared" si="3"/>
        <v>0</v>
      </c>
      <c r="J103" s="103">
        <f t="shared" si="4"/>
        <v>2339.9899999999998</v>
      </c>
      <c r="K103" s="113"/>
      <c r="L103" s="113"/>
      <c r="N103" s="117">
        <v>0</v>
      </c>
      <c r="O103" s="117"/>
      <c r="P103" s="114"/>
      <c r="Q103" s="118"/>
      <c r="R103" s="116"/>
      <c r="S103" s="114"/>
    </row>
    <row r="104" spans="1:19">
      <c r="A104" s="107">
        <v>98</v>
      </c>
      <c r="B104" s="110" t="s">
        <v>131</v>
      </c>
      <c r="C104" s="141">
        <v>6.8143408000000006E-3</v>
      </c>
      <c r="D104" s="103">
        <f>+C104*Totals!$G$20</f>
        <v>58869.675018813512</v>
      </c>
      <c r="E104" s="107"/>
      <c r="F104" s="111" t="s">
        <v>953</v>
      </c>
      <c r="G104" s="136">
        <v>5.6799700000000004E-5</v>
      </c>
      <c r="H104" s="103">
        <f>ROUND(+G104*Totals!$H$20,2)</f>
        <v>490.7</v>
      </c>
      <c r="I104" s="103">
        <f t="shared" si="3"/>
        <v>58.942942942942942</v>
      </c>
      <c r="J104" s="103">
        <f t="shared" si="4"/>
        <v>431.75705705705707</v>
      </c>
      <c r="K104" s="113" t="s">
        <v>953</v>
      </c>
      <c r="L104" s="113" t="s">
        <v>106</v>
      </c>
      <c r="M104" s="138">
        <v>0.12012012012012012</v>
      </c>
      <c r="N104" s="117">
        <f>H104*M104</f>
        <v>58.942942942942942</v>
      </c>
      <c r="O104" s="117" t="s">
        <v>1159</v>
      </c>
      <c r="P104" s="114"/>
      <c r="Q104" s="118"/>
      <c r="R104" s="116"/>
      <c r="S104" s="114"/>
    </row>
    <row r="105" spans="1:19">
      <c r="A105" s="107">
        <v>99</v>
      </c>
      <c r="B105" s="110" t="s">
        <v>132</v>
      </c>
      <c r="C105" s="141">
        <v>9.2972011999999989E-3</v>
      </c>
      <c r="D105" s="103">
        <f>+C105*Totals!$G$20</f>
        <v>80319.319108390191</v>
      </c>
      <c r="E105" s="107"/>
      <c r="F105" s="111" t="s">
        <v>952</v>
      </c>
      <c r="G105" s="136">
        <v>2.8979499999999999E-5</v>
      </c>
      <c r="H105" s="103">
        <f>ROUND(+G105*Totals!$H$20,2)</f>
        <v>250.36</v>
      </c>
      <c r="I105" s="103">
        <f t="shared" si="3"/>
        <v>90.27064788732396</v>
      </c>
      <c r="J105" s="103">
        <f t="shared" si="4"/>
        <v>160.08935211267607</v>
      </c>
      <c r="K105" s="113" t="s">
        <v>952</v>
      </c>
      <c r="L105" s="113" t="s">
        <v>80</v>
      </c>
      <c r="M105" s="138">
        <v>0.36056338028169016</v>
      </c>
      <c r="N105" s="117">
        <f t="shared" ref="N105:N113" si="5">H105*M105</f>
        <v>90.27064788732396</v>
      </c>
      <c r="O105" s="117" t="s">
        <v>1159</v>
      </c>
      <c r="P105" s="114"/>
      <c r="Q105" s="118"/>
      <c r="R105" s="116"/>
      <c r="S105" s="114"/>
    </row>
    <row r="106" spans="1:19">
      <c r="C106" s="119">
        <f>SUM(C7:C105)</f>
        <v>0.99999999999999989</v>
      </c>
      <c r="D106" s="120">
        <f>SUM(D7:D105)</f>
        <v>8639085.8260000013</v>
      </c>
      <c r="F106" s="111" t="s">
        <v>951</v>
      </c>
      <c r="G106" s="136">
        <v>1.3175989999999999E-4</v>
      </c>
      <c r="H106" s="103">
        <f>ROUND(+G106*Totals!$H$20,2)</f>
        <v>1138.29</v>
      </c>
      <c r="I106" s="103">
        <f t="shared" si="3"/>
        <v>277.12295811518328</v>
      </c>
      <c r="J106" s="103">
        <f t="shared" si="4"/>
        <v>861.16704188481663</v>
      </c>
      <c r="K106" s="113" t="s">
        <v>951</v>
      </c>
      <c r="L106" s="113" t="s">
        <v>44</v>
      </c>
      <c r="M106" s="138">
        <v>0.24345549738219899</v>
      </c>
      <c r="N106" s="117">
        <f t="shared" si="5"/>
        <v>277.12295811518328</v>
      </c>
      <c r="O106" s="117" t="s">
        <v>1159</v>
      </c>
      <c r="P106" s="114"/>
      <c r="Q106" s="118"/>
      <c r="R106" s="116"/>
      <c r="S106" s="114"/>
    </row>
    <row r="107" spans="1:19">
      <c r="F107" s="111" t="s">
        <v>950</v>
      </c>
      <c r="G107" s="136">
        <v>5.5254199999999997E-5</v>
      </c>
      <c r="H107" s="103">
        <f>ROUND(+G107*Totals!$H$20,2)</f>
        <v>477.35</v>
      </c>
      <c r="I107" s="103">
        <f t="shared" si="3"/>
        <v>196.82203791469198</v>
      </c>
      <c r="J107" s="103">
        <f t="shared" si="4"/>
        <v>280.52796208530805</v>
      </c>
      <c r="K107" s="113" t="s">
        <v>950</v>
      </c>
      <c r="L107" s="113" t="s">
        <v>40</v>
      </c>
      <c r="M107" s="138">
        <v>0.41232227488151663</v>
      </c>
      <c r="N107" s="117">
        <f t="shared" si="5"/>
        <v>196.82203791469198</v>
      </c>
      <c r="O107" s="117" t="s">
        <v>1159</v>
      </c>
      <c r="P107" s="114"/>
      <c r="Q107" s="118"/>
      <c r="R107" s="116"/>
      <c r="S107" s="114"/>
    </row>
    <row r="108" spans="1:19">
      <c r="F108" s="111" t="s">
        <v>949</v>
      </c>
      <c r="G108" s="136">
        <v>1.931964E-4</v>
      </c>
      <c r="H108" s="103">
        <f>ROUND(+G108*Totals!$H$20,2)</f>
        <v>1669.04</v>
      </c>
      <c r="I108" s="103">
        <f t="shared" si="3"/>
        <v>277.67030741410485</v>
      </c>
      <c r="J108" s="103">
        <f t="shared" si="4"/>
        <v>1391.3696925858951</v>
      </c>
      <c r="K108" s="113" t="s">
        <v>949</v>
      </c>
      <c r="L108" s="113" t="s">
        <v>48</v>
      </c>
      <c r="M108" s="138">
        <v>0.16636528028933092</v>
      </c>
      <c r="N108" s="117">
        <f t="shared" si="5"/>
        <v>277.67030741410485</v>
      </c>
      <c r="O108" s="117" t="s">
        <v>1159</v>
      </c>
      <c r="P108" s="114"/>
      <c r="Q108" s="118"/>
      <c r="R108" s="116"/>
      <c r="S108" s="114"/>
    </row>
    <row r="109" spans="1:19">
      <c r="F109" s="111" t="s">
        <v>948</v>
      </c>
      <c r="G109" s="136">
        <v>5.7186099999999998E-5</v>
      </c>
      <c r="H109" s="103">
        <f>ROUND(+G109*Totals!$H$20,2)</f>
        <v>494.04</v>
      </c>
      <c r="I109" s="103">
        <f t="shared" si="3"/>
        <v>149.40041237113402</v>
      </c>
      <c r="J109" s="103">
        <f t="shared" si="4"/>
        <v>344.63958762886602</v>
      </c>
      <c r="K109" s="143" t="s">
        <v>948</v>
      </c>
      <c r="L109" s="143" t="s">
        <v>36</v>
      </c>
      <c r="M109" s="140">
        <v>0.30240549828178692</v>
      </c>
      <c r="N109" s="144">
        <f t="shared" si="5"/>
        <v>149.40041237113402</v>
      </c>
      <c r="O109" s="143" t="s">
        <v>1159</v>
      </c>
      <c r="P109" s="146"/>
      <c r="Q109" s="145"/>
      <c r="R109" s="116"/>
      <c r="S109" s="114"/>
    </row>
    <row r="110" spans="1:19">
      <c r="F110" s="111" t="s">
        <v>947</v>
      </c>
      <c r="G110" s="136">
        <v>2.318357E-4</v>
      </c>
      <c r="H110" s="103">
        <f>ROUND(+G110*Totals!$H$20,2)</f>
        <v>2002.85</v>
      </c>
      <c r="I110" s="103">
        <f t="shared" si="3"/>
        <v>0</v>
      </c>
      <c r="J110" s="103">
        <f t="shared" si="4"/>
        <v>2002.85</v>
      </c>
      <c r="K110" s="113"/>
      <c r="L110" s="113"/>
      <c r="N110" s="117">
        <v>0</v>
      </c>
      <c r="O110" s="117"/>
      <c r="P110" s="114"/>
      <c r="Q110" s="118"/>
      <c r="R110" s="116"/>
      <c r="S110" s="114"/>
    </row>
    <row r="111" spans="1:19">
      <c r="F111" s="111" t="s">
        <v>946</v>
      </c>
      <c r="G111" s="136">
        <v>5.6027000000000004E-5</v>
      </c>
      <c r="H111" s="103">
        <f>ROUND(+G111*Totals!$H$20,2)</f>
        <v>484.02</v>
      </c>
      <c r="I111" s="103">
        <f t="shared" si="3"/>
        <v>191.24211812627291</v>
      </c>
      <c r="J111" s="103">
        <f t="shared" si="4"/>
        <v>292.7778818737271</v>
      </c>
      <c r="K111" s="113" t="s">
        <v>946</v>
      </c>
      <c r="L111" s="113" t="s">
        <v>46</v>
      </c>
      <c r="M111" s="138">
        <v>0.39511201629327902</v>
      </c>
      <c r="N111" s="117">
        <f t="shared" si="5"/>
        <v>191.24211812627291</v>
      </c>
      <c r="O111" s="113" t="s">
        <v>1159</v>
      </c>
      <c r="P111" s="114"/>
      <c r="Q111" s="118"/>
      <c r="R111" s="116"/>
      <c r="S111" s="114"/>
    </row>
    <row r="112" spans="1:19">
      <c r="F112" s="111" t="s">
        <v>945</v>
      </c>
      <c r="G112" s="136">
        <v>7.8978690000000009E-4</v>
      </c>
      <c r="H112" s="103">
        <f>ROUND(+G112*Totals!$H$20,2)</f>
        <v>6823.04</v>
      </c>
      <c r="I112" s="103">
        <f t="shared" si="3"/>
        <v>0</v>
      </c>
      <c r="J112" s="103">
        <f t="shared" si="4"/>
        <v>6823.04</v>
      </c>
      <c r="K112" s="113"/>
      <c r="L112" s="113"/>
      <c r="N112" s="117">
        <v>0</v>
      </c>
      <c r="O112" s="117"/>
      <c r="P112" s="114"/>
      <c r="Q112" s="118"/>
      <c r="R112" s="116"/>
      <c r="S112" s="114"/>
    </row>
    <row r="113" spans="6:19">
      <c r="F113" s="111" t="s">
        <v>944</v>
      </c>
      <c r="G113" s="136">
        <v>1.135995E-4</v>
      </c>
      <c r="H113" s="103">
        <f>ROUND(+G113*Totals!$H$20,2)</f>
        <v>981.4</v>
      </c>
      <c r="I113" s="103">
        <f t="shared" si="3"/>
        <v>206.92168674698794</v>
      </c>
      <c r="J113" s="103">
        <f t="shared" si="4"/>
        <v>774.47831325301206</v>
      </c>
      <c r="K113" s="113" t="s">
        <v>944</v>
      </c>
      <c r="L113" s="113" t="s">
        <v>130</v>
      </c>
      <c r="M113" s="138">
        <v>0.21084337349397589</v>
      </c>
      <c r="N113" s="117">
        <f t="shared" si="5"/>
        <v>206.92168674698794</v>
      </c>
      <c r="O113" s="113" t="s">
        <v>1159</v>
      </c>
      <c r="P113" s="114"/>
      <c r="Q113" s="118"/>
      <c r="R113" s="116"/>
      <c r="S113" s="114"/>
    </row>
    <row r="114" spans="6:19">
      <c r="F114" s="111" t="s">
        <v>943</v>
      </c>
      <c r="G114" s="136">
        <v>5.8036200000000007E-4</v>
      </c>
      <c r="H114" s="103">
        <f>ROUND(+G114*Totals!$H$20,2)</f>
        <v>5013.8</v>
      </c>
      <c r="I114" s="103">
        <f t="shared" si="3"/>
        <v>0</v>
      </c>
      <c r="J114" s="103">
        <f t="shared" si="4"/>
        <v>5013.8</v>
      </c>
      <c r="K114" s="113"/>
      <c r="L114" s="113"/>
      <c r="N114" s="117">
        <v>0</v>
      </c>
      <c r="O114" s="113"/>
      <c r="P114" s="114"/>
      <c r="Q114" s="118"/>
      <c r="R114" s="116"/>
      <c r="S114" s="114"/>
    </row>
    <row r="115" spans="6:19">
      <c r="F115" s="111" t="s">
        <v>942</v>
      </c>
      <c r="G115" s="136">
        <v>4.9844700000000001E-5</v>
      </c>
      <c r="H115" s="103">
        <f>ROUND(+G115*Totals!$H$20,2)</f>
        <v>430.61</v>
      </c>
      <c r="I115" s="103">
        <f t="shared" si="3"/>
        <v>0</v>
      </c>
      <c r="J115" s="103">
        <f t="shared" si="4"/>
        <v>430.61</v>
      </c>
      <c r="K115" s="113"/>
      <c r="L115" s="113"/>
      <c r="N115" s="117">
        <v>0</v>
      </c>
      <c r="O115" s="117"/>
      <c r="P115" s="114"/>
      <c r="Q115" s="118"/>
      <c r="R115" s="116"/>
      <c r="S115" s="114"/>
    </row>
    <row r="116" spans="6:19">
      <c r="F116" s="111" t="s">
        <v>941</v>
      </c>
      <c r="G116" s="136">
        <v>1.3137400000000001E-5</v>
      </c>
      <c r="H116" s="103">
        <f>ROUND(+G116*Totals!$H$20,2)</f>
        <v>113.5</v>
      </c>
      <c r="I116" s="103">
        <f t="shared" si="3"/>
        <v>31.556053811659197</v>
      </c>
      <c r="J116" s="103">
        <f t="shared" si="4"/>
        <v>81.943946188340803</v>
      </c>
      <c r="K116" s="113" t="s">
        <v>941</v>
      </c>
      <c r="L116" s="113" t="s">
        <v>58</v>
      </c>
      <c r="M116" s="138">
        <v>0.27802690582959644</v>
      </c>
      <c r="N116" s="117">
        <f>H116*M116</f>
        <v>31.556053811659197</v>
      </c>
      <c r="O116" s="117"/>
      <c r="P116" s="114"/>
      <c r="Q116" s="118"/>
      <c r="R116" s="116"/>
      <c r="S116" s="114"/>
    </row>
    <row r="117" spans="6:19">
      <c r="F117" s="111" t="s">
        <v>940</v>
      </c>
      <c r="G117" s="136">
        <v>3.3229799999999998E-5</v>
      </c>
      <c r="H117" s="103">
        <f>ROUND(+G117*Totals!$H$20,2)</f>
        <v>287.08</v>
      </c>
      <c r="I117" s="103">
        <f t="shared" si="3"/>
        <v>140.02186274509802</v>
      </c>
      <c r="J117" s="103">
        <f t="shared" si="4"/>
        <v>147.05813725490196</v>
      </c>
      <c r="K117" s="113" t="s">
        <v>940</v>
      </c>
      <c r="L117" s="113" t="s">
        <v>76</v>
      </c>
      <c r="M117" s="138">
        <v>0.48774509803921567</v>
      </c>
      <c r="N117" s="117">
        <f>H117*M117</f>
        <v>140.02186274509802</v>
      </c>
      <c r="O117" s="113" t="s">
        <v>1159</v>
      </c>
      <c r="P117" s="114"/>
      <c r="Q117" s="118"/>
      <c r="R117" s="116"/>
      <c r="S117" s="114"/>
    </row>
    <row r="118" spans="6:19">
      <c r="F118" s="111" t="s">
        <v>939</v>
      </c>
      <c r="G118" s="136">
        <v>4.5439790000000003E-4</v>
      </c>
      <c r="H118" s="103">
        <f>ROUND(+G118*Totals!$H$20,2)</f>
        <v>3925.58</v>
      </c>
      <c r="I118" s="103">
        <f t="shared" si="3"/>
        <v>0</v>
      </c>
      <c r="J118" s="103">
        <f t="shared" si="4"/>
        <v>3925.58</v>
      </c>
      <c r="K118" s="113"/>
      <c r="L118" s="113"/>
      <c r="N118" s="117">
        <v>0</v>
      </c>
      <c r="O118" s="113"/>
      <c r="P118" s="114"/>
      <c r="Q118" s="118"/>
      <c r="R118" s="116"/>
      <c r="S118" s="114"/>
    </row>
    <row r="119" spans="6:19">
      <c r="F119" s="111" t="s">
        <v>938</v>
      </c>
      <c r="G119" s="136">
        <v>3.3113860000000001E-4</v>
      </c>
      <c r="H119" s="103">
        <f>ROUND(+G119*Totals!$H$20,2)</f>
        <v>2860.73</v>
      </c>
      <c r="I119" s="103">
        <f t="shared" si="3"/>
        <v>0</v>
      </c>
      <c r="J119" s="103">
        <f t="shared" si="4"/>
        <v>2860.73</v>
      </c>
      <c r="K119" s="113"/>
      <c r="L119" s="113"/>
      <c r="N119" s="117">
        <v>0</v>
      </c>
      <c r="O119" s="113"/>
      <c r="P119" s="114"/>
      <c r="Q119" s="118"/>
      <c r="R119" s="116"/>
      <c r="S119" s="114"/>
    </row>
    <row r="120" spans="6:19">
      <c r="F120" s="111" t="s">
        <v>937</v>
      </c>
      <c r="G120" s="136">
        <v>9.2803820999999998E-3</v>
      </c>
      <c r="H120" s="103">
        <f>ROUND(+G120*Totals!$H$20,2)</f>
        <v>80174.02</v>
      </c>
      <c r="I120" s="103">
        <f t="shared" si="3"/>
        <v>0</v>
      </c>
      <c r="J120" s="103">
        <f t="shared" si="4"/>
        <v>80174.02</v>
      </c>
      <c r="K120" s="113"/>
      <c r="L120" s="113"/>
      <c r="N120" s="117"/>
      <c r="O120" s="113"/>
      <c r="P120" s="114"/>
      <c r="Q120" s="118"/>
      <c r="R120" s="116"/>
      <c r="S120" s="114"/>
    </row>
    <row r="121" spans="6:19">
      <c r="F121" s="111" t="s">
        <v>936</v>
      </c>
      <c r="G121" s="136">
        <v>1.6151220000000001E-4</v>
      </c>
      <c r="H121" s="103">
        <f>ROUND(+G121*Totals!$H$20,2)</f>
        <v>1395.32</v>
      </c>
      <c r="I121" s="103">
        <f t="shared" si="3"/>
        <v>214.66461538461539</v>
      </c>
      <c r="J121" s="103">
        <f t="shared" si="4"/>
        <v>1180.6553846153845</v>
      </c>
      <c r="K121" s="137" t="s">
        <v>936</v>
      </c>
      <c r="L121" s="137" t="s">
        <v>89</v>
      </c>
      <c r="M121" s="138">
        <v>0.15384615384615385</v>
      </c>
      <c r="N121" s="117">
        <f>H121*M121</f>
        <v>214.66461538461539</v>
      </c>
      <c r="O121" s="117"/>
      <c r="P121" s="114"/>
      <c r="Q121" s="118"/>
      <c r="R121" s="116"/>
      <c r="S121" s="114"/>
    </row>
    <row r="122" spans="6:19">
      <c r="F122" s="111" t="s">
        <v>935</v>
      </c>
      <c r="G122" s="136">
        <v>1.49534E-4</v>
      </c>
      <c r="H122" s="103">
        <f>ROUND(+G122*Totals!$H$20,2)</f>
        <v>1291.8399999999999</v>
      </c>
      <c r="I122" s="103">
        <f t="shared" si="3"/>
        <v>252.00666666666663</v>
      </c>
      <c r="J122" s="103">
        <f t="shared" si="4"/>
        <v>1039.8333333333333</v>
      </c>
      <c r="K122" s="113" t="s">
        <v>935</v>
      </c>
      <c r="L122" s="113" t="s">
        <v>97</v>
      </c>
      <c r="M122" s="138">
        <v>0.19507575757575757</v>
      </c>
      <c r="N122" s="117">
        <f>H122*M122</f>
        <v>252.00666666666663</v>
      </c>
      <c r="O122" s="117" t="s">
        <v>1159</v>
      </c>
      <c r="P122" s="114"/>
      <c r="Q122" s="118"/>
      <c r="R122" s="116"/>
      <c r="S122" s="114"/>
    </row>
    <row r="123" spans="6:19">
      <c r="F123" s="111" t="s">
        <v>934</v>
      </c>
      <c r="G123" s="136">
        <v>1.3755580000000001E-4</v>
      </c>
      <c r="H123" s="103">
        <f>ROUND(+G123*Totals!$H$20,2)</f>
        <v>1188.3599999999999</v>
      </c>
      <c r="I123" s="103">
        <f t="shared" si="3"/>
        <v>297.08999999999997</v>
      </c>
      <c r="J123" s="103">
        <f t="shared" si="4"/>
        <v>891.27</v>
      </c>
      <c r="K123" s="113" t="s">
        <v>934</v>
      </c>
      <c r="L123" s="113" t="s">
        <v>57</v>
      </c>
      <c r="M123" s="138">
        <v>0.25</v>
      </c>
      <c r="N123" s="117">
        <f>H123*M123</f>
        <v>297.08999999999997</v>
      </c>
      <c r="O123" s="117" t="s">
        <v>1159</v>
      </c>
      <c r="P123" s="114"/>
      <c r="Q123" s="118"/>
      <c r="R123" s="116"/>
      <c r="S123" s="114"/>
    </row>
    <row r="124" spans="6:19">
      <c r="F124" s="111" t="s">
        <v>933</v>
      </c>
      <c r="G124" s="136">
        <v>1.421925E-4</v>
      </c>
      <c r="H124" s="103">
        <f>ROUND(+G124*Totals!$H$20,2)</f>
        <v>1228.4100000000001</v>
      </c>
      <c r="I124" s="103">
        <f t="shared" si="3"/>
        <v>332.74649694501022</v>
      </c>
      <c r="J124" s="103">
        <f t="shared" si="4"/>
        <v>895.66350305498986</v>
      </c>
      <c r="K124" s="113" t="s">
        <v>933</v>
      </c>
      <c r="L124" s="113" t="s">
        <v>127</v>
      </c>
      <c r="M124" s="138">
        <v>0.2708757637474542</v>
      </c>
      <c r="N124" s="117">
        <f>H124*M124</f>
        <v>332.74649694501022</v>
      </c>
      <c r="O124" s="113" t="s">
        <v>1159</v>
      </c>
      <c r="P124" s="114"/>
      <c r="Q124" s="118"/>
      <c r="R124" s="116"/>
      <c r="S124" s="114"/>
    </row>
    <row r="125" spans="6:19">
      <c r="F125" s="111" t="s">
        <v>932</v>
      </c>
      <c r="G125" s="136">
        <v>4.346919E-4</v>
      </c>
      <c r="H125" s="103">
        <f>ROUND(+G125*Totals!$H$20,2)</f>
        <v>3755.34</v>
      </c>
      <c r="I125" s="103">
        <f t="shared" si="3"/>
        <v>0</v>
      </c>
      <c r="J125" s="103">
        <f t="shared" si="4"/>
        <v>3755.34</v>
      </c>
      <c r="K125" s="113"/>
      <c r="L125" s="113"/>
      <c r="N125" s="117"/>
      <c r="O125" s="117"/>
      <c r="P125" s="114"/>
      <c r="Q125" s="118"/>
      <c r="R125" s="116"/>
      <c r="S125" s="114"/>
    </row>
    <row r="126" spans="6:19">
      <c r="F126" s="111" t="s">
        <v>931</v>
      </c>
      <c r="G126" s="136">
        <v>5.6413299999999997E-5</v>
      </c>
      <c r="H126" s="103">
        <f>ROUND(+G126*Totals!$H$20,2)</f>
        <v>487.36</v>
      </c>
      <c r="I126" s="103">
        <f t="shared" si="3"/>
        <v>73.333166144200632</v>
      </c>
      <c r="J126" s="103">
        <f t="shared" si="4"/>
        <v>414.0268338557994</v>
      </c>
      <c r="K126" s="113" t="s">
        <v>931</v>
      </c>
      <c r="L126" s="113" t="s">
        <v>138</v>
      </c>
      <c r="M126" s="138">
        <v>0.15047021943573669</v>
      </c>
      <c r="N126" s="117">
        <f>H126*M126</f>
        <v>73.333166144200632</v>
      </c>
      <c r="O126" s="113" t="s">
        <v>1159</v>
      </c>
      <c r="P126" s="114"/>
      <c r="Q126" s="118"/>
      <c r="R126" s="116"/>
      <c r="S126" s="114"/>
    </row>
    <row r="127" spans="6:19">
      <c r="F127" s="111" t="s">
        <v>930</v>
      </c>
      <c r="G127" s="136">
        <v>1.7658151E-3</v>
      </c>
      <c r="H127" s="103">
        <f>ROUND(+G127*Totals!$H$20,2)</f>
        <v>15255.03</v>
      </c>
      <c r="I127" s="103">
        <f t="shared" si="3"/>
        <v>0</v>
      </c>
      <c r="J127" s="103">
        <f t="shared" si="4"/>
        <v>15255.03</v>
      </c>
      <c r="K127" s="113"/>
      <c r="L127" s="113"/>
      <c r="N127" s="117"/>
      <c r="O127" s="113"/>
      <c r="P127" s="114"/>
      <c r="Q127" s="118"/>
      <c r="R127" s="116"/>
      <c r="S127" s="114"/>
    </row>
    <row r="128" spans="6:19">
      <c r="F128" s="111" t="s">
        <v>929</v>
      </c>
      <c r="G128" s="136">
        <v>3.1954679999999998E-4</v>
      </c>
      <c r="H128" s="103">
        <f>ROUND(+G128*Totals!$H$20,2)</f>
        <v>2760.59</v>
      </c>
      <c r="I128" s="103">
        <f t="shared" si="3"/>
        <v>0</v>
      </c>
      <c r="J128" s="103">
        <f t="shared" si="4"/>
        <v>2760.59</v>
      </c>
      <c r="K128" s="113"/>
      <c r="L128" s="113"/>
      <c r="N128" s="117"/>
      <c r="O128" s="117"/>
      <c r="P128" s="114"/>
      <c r="Q128" s="118"/>
      <c r="R128" s="116"/>
      <c r="S128" s="114"/>
    </row>
    <row r="129" spans="6:19">
      <c r="F129" s="111" t="s">
        <v>928</v>
      </c>
      <c r="G129" s="136">
        <v>8.6551999999999994E-5</v>
      </c>
      <c r="H129" s="103">
        <f>ROUND(+G129*Totals!$H$20,2)</f>
        <v>747.73</v>
      </c>
      <c r="I129" s="103">
        <f t="shared" si="3"/>
        <v>165.40279707495429</v>
      </c>
      <c r="J129" s="103">
        <f t="shared" si="4"/>
        <v>582.32720292504575</v>
      </c>
      <c r="K129" s="113" t="s">
        <v>928</v>
      </c>
      <c r="L129" s="113" t="s">
        <v>122</v>
      </c>
      <c r="M129" s="138">
        <v>0.22120658135283364</v>
      </c>
      <c r="N129" s="117">
        <f>H129*M129</f>
        <v>165.40279707495429</v>
      </c>
      <c r="O129" s="117" t="s">
        <v>1159</v>
      </c>
      <c r="P129" s="114"/>
      <c r="Q129" s="118"/>
      <c r="R129" s="116"/>
      <c r="S129" s="114"/>
    </row>
    <row r="130" spans="6:19">
      <c r="F130" s="111" t="s">
        <v>927</v>
      </c>
      <c r="G130" s="136">
        <v>1.3910100000000001E-5</v>
      </c>
      <c r="H130" s="103">
        <f>ROUND(+G130*Totals!$H$20,2)</f>
        <v>120.17</v>
      </c>
      <c r="I130" s="103">
        <f t="shared" si="3"/>
        <v>50.162706422018346</v>
      </c>
      <c r="J130" s="103">
        <f t="shared" si="4"/>
        <v>70.007293577981656</v>
      </c>
      <c r="K130" s="113" t="s">
        <v>927</v>
      </c>
      <c r="L130" s="113" t="s">
        <v>37</v>
      </c>
      <c r="M130" s="138">
        <v>0.41743119266055045</v>
      </c>
      <c r="N130" s="117">
        <f>H130*M130</f>
        <v>50.162706422018346</v>
      </c>
      <c r="O130" s="113" t="s">
        <v>1159</v>
      </c>
      <c r="P130" s="114"/>
      <c r="Q130" s="118"/>
      <c r="R130" s="116"/>
      <c r="S130" s="114"/>
    </row>
    <row r="131" spans="6:19">
      <c r="F131" s="111" t="s">
        <v>926</v>
      </c>
      <c r="G131" s="136">
        <v>1.6073940000000001E-3</v>
      </c>
      <c r="H131" s="103">
        <f>ROUND(+G131*Totals!$H$20,2)</f>
        <v>13886.41</v>
      </c>
      <c r="I131" s="103">
        <f t="shared" si="3"/>
        <v>0</v>
      </c>
      <c r="J131" s="103">
        <f t="shared" si="4"/>
        <v>13886.41</v>
      </c>
      <c r="K131" s="113"/>
      <c r="L131" s="113"/>
      <c r="N131" s="117"/>
      <c r="O131" s="117"/>
      <c r="P131" s="114"/>
      <c r="Q131" s="118"/>
      <c r="R131" s="116"/>
      <c r="S131" s="114"/>
    </row>
    <row r="132" spans="6:19">
      <c r="F132" s="111" t="s">
        <v>925</v>
      </c>
      <c r="G132" s="136">
        <v>3.3616199999999998E-5</v>
      </c>
      <c r="H132" s="103">
        <f>ROUND(+G132*Totals!$H$20,2)</f>
        <v>290.41000000000003</v>
      </c>
      <c r="I132" s="103">
        <f t="shared" si="3"/>
        <v>106.18515418502204</v>
      </c>
      <c r="J132" s="103">
        <f t="shared" si="4"/>
        <v>184.22484581497798</v>
      </c>
      <c r="K132" s="113" t="s">
        <v>925</v>
      </c>
      <c r="L132" s="113" t="s">
        <v>100</v>
      </c>
      <c r="M132" s="138">
        <v>0.33920704845814981</v>
      </c>
      <c r="N132" s="117">
        <f>H132*M132</f>
        <v>98.509118942731291</v>
      </c>
      <c r="O132" s="137" t="s">
        <v>131</v>
      </c>
      <c r="P132" s="138">
        <v>2.6431718061674006E-2</v>
      </c>
      <c r="Q132" s="118">
        <f>H132*P132</f>
        <v>7.676035242290749</v>
      </c>
      <c r="R132" s="116"/>
      <c r="S132" s="114"/>
    </row>
    <row r="133" spans="6:19">
      <c r="F133" s="111" t="s">
        <v>48</v>
      </c>
      <c r="G133" s="136">
        <v>3.9879599999999996E-3</v>
      </c>
      <c r="H133" s="103">
        <f>ROUND(+G133*Totals!$H$20,2)</f>
        <v>34452.33</v>
      </c>
      <c r="I133" s="103">
        <f t="shared" si="3"/>
        <v>0</v>
      </c>
      <c r="J133" s="103">
        <f t="shared" si="4"/>
        <v>34452.33</v>
      </c>
      <c r="K133" s="113"/>
      <c r="L133" s="113"/>
      <c r="N133" s="117"/>
      <c r="O133" s="113"/>
      <c r="P133" s="114"/>
      <c r="Q133" s="118"/>
      <c r="R133" s="116"/>
      <c r="S133" s="114"/>
    </row>
    <row r="134" spans="6:19">
      <c r="F134" s="111" t="s">
        <v>924</v>
      </c>
      <c r="G134" s="136">
        <v>2.9597689999999997E-4</v>
      </c>
      <c r="H134" s="103">
        <f>ROUND(+G134*Totals!$H$20,2)</f>
        <v>2556.9699999999998</v>
      </c>
      <c r="I134" s="103">
        <f t="shared" si="3"/>
        <v>0</v>
      </c>
      <c r="J134" s="103">
        <f t="shared" si="4"/>
        <v>2556.9699999999998</v>
      </c>
      <c r="K134" s="113"/>
      <c r="L134" s="113"/>
      <c r="N134" s="117"/>
      <c r="O134" s="113"/>
      <c r="P134" s="114"/>
      <c r="Q134" s="118"/>
      <c r="R134" s="116"/>
      <c r="S134" s="114"/>
    </row>
    <row r="135" spans="6:19">
      <c r="F135" s="111" t="s">
        <v>923</v>
      </c>
      <c r="G135" s="136">
        <v>1.4648151E-3</v>
      </c>
      <c r="H135" s="103">
        <f>ROUND(+G135*Totals!$H$20,2)</f>
        <v>12654.66</v>
      </c>
      <c r="I135" s="103">
        <f t="shared" ref="I135:I198" si="6">+N135+Q135+T135</f>
        <v>0</v>
      </c>
      <c r="J135" s="103">
        <f t="shared" ref="J135:J198" si="7">+H135-I135</f>
        <v>12654.66</v>
      </c>
      <c r="K135" s="113"/>
      <c r="L135" s="113"/>
      <c r="N135" s="117"/>
      <c r="O135" s="113"/>
      <c r="P135" s="114"/>
      <c r="Q135" s="118"/>
      <c r="R135" s="116"/>
      <c r="S135" s="114"/>
    </row>
    <row r="136" spans="6:19">
      <c r="F136" s="111" t="s">
        <v>922</v>
      </c>
      <c r="G136" s="136">
        <v>9.2193319999999996E-4</v>
      </c>
      <c r="H136" s="103">
        <f>ROUND(+G136*Totals!$H$20,2)</f>
        <v>7964.66</v>
      </c>
      <c r="I136" s="103">
        <f t="shared" si="6"/>
        <v>0</v>
      </c>
      <c r="J136" s="103">
        <f t="shared" si="7"/>
        <v>7964.66</v>
      </c>
      <c r="K136" s="113"/>
      <c r="L136" s="113"/>
      <c r="N136" s="117"/>
      <c r="O136" s="117"/>
      <c r="P136" s="114"/>
      <c r="Q136" s="118"/>
      <c r="R136" s="116"/>
      <c r="S136" s="114"/>
    </row>
    <row r="137" spans="6:19">
      <c r="F137" s="111" t="s">
        <v>921</v>
      </c>
      <c r="G137" s="136">
        <v>1.49534E-4</v>
      </c>
      <c r="H137" s="103">
        <f>ROUND(+G137*Totals!$H$20,2)</f>
        <v>1291.8399999999999</v>
      </c>
      <c r="I137" s="103">
        <f t="shared" si="6"/>
        <v>182.01735660847882</v>
      </c>
      <c r="J137" s="103">
        <f t="shared" si="7"/>
        <v>1109.8226433915211</v>
      </c>
      <c r="K137" s="113" t="s">
        <v>921</v>
      </c>
      <c r="L137" s="113" t="s">
        <v>36</v>
      </c>
      <c r="M137" s="138">
        <v>3.117206982543641E-2</v>
      </c>
      <c r="N137" s="117">
        <f>H137*M137</f>
        <v>40.269326683291773</v>
      </c>
      <c r="O137" s="117" t="s">
        <v>73</v>
      </c>
      <c r="P137" s="138">
        <v>0.10972568578553617</v>
      </c>
      <c r="Q137" s="118">
        <f>H137*P137</f>
        <v>141.74802992518704</v>
      </c>
      <c r="R137" s="116" t="s">
        <v>1159</v>
      </c>
      <c r="S137" s="114"/>
    </row>
    <row r="138" spans="6:19">
      <c r="F138" s="111" t="s">
        <v>920</v>
      </c>
      <c r="G138" s="136">
        <v>5.6027000000000004E-5</v>
      </c>
      <c r="H138" s="103">
        <f>ROUND(+G138*Totals!$H$20,2)</f>
        <v>484.02</v>
      </c>
      <c r="I138" s="103">
        <f t="shared" si="6"/>
        <v>193.60800000000003</v>
      </c>
      <c r="J138" s="103">
        <f t="shared" si="7"/>
        <v>290.41199999999992</v>
      </c>
      <c r="K138" s="113" t="s">
        <v>920</v>
      </c>
      <c r="L138" s="113" t="s">
        <v>129</v>
      </c>
      <c r="M138" s="138">
        <v>0.40000000000000008</v>
      </c>
      <c r="N138" s="117">
        <f>H138*M138</f>
        <v>193.60800000000003</v>
      </c>
      <c r="O138" s="113" t="s">
        <v>1159</v>
      </c>
      <c r="P138" s="114"/>
      <c r="Q138" s="118"/>
      <c r="R138" s="116"/>
      <c r="S138" s="114"/>
    </row>
    <row r="139" spans="6:19">
      <c r="F139" s="111" t="s">
        <v>919</v>
      </c>
      <c r="G139" s="136">
        <v>4.1343999999999996E-5</v>
      </c>
      <c r="H139" s="103">
        <f>ROUND(+G139*Totals!$H$20,2)</f>
        <v>357.17</v>
      </c>
      <c r="I139" s="103">
        <f t="shared" si="6"/>
        <v>53.268183556405347</v>
      </c>
      <c r="J139" s="103">
        <f t="shared" si="7"/>
        <v>303.90181644359467</v>
      </c>
      <c r="K139" s="113" t="s">
        <v>919</v>
      </c>
      <c r="L139" s="113" t="s">
        <v>101</v>
      </c>
      <c r="M139" s="138">
        <v>0.14913957934990438</v>
      </c>
      <c r="N139" s="117">
        <f>H139*M139</f>
        <v>53.268183556405347</v>
      </c>
      <c r="O139" s="113" t="s">
        <v>1159</v>
      </c>
      <c r="P139" s="114"/>
      <c r="Q139" s="118"/>
      <c r="R139" s="116"/>
      <c r="S139" s="114"/>
    </row>
    <row r="140" spans="6:19">
      <c r="F140" s="111" t="s">
        <v>918</v>
      </c>
      <c r="G140" s="136">
        <v>1.5731982499999998E-2</v>
      </c>
      <c r="H140" s="103">
        <f>ROUND(+G140*Totals!$H$20,2)</f>
        <v>135909.95000000001</v>
      </c>
      <c r="I140" s="103">
        <f t="shared" si="6"/>
        <v>0</v>
      </c>
      <c r="J140" s="103">
        <f t="shared" si="7"/>
        <v>135909.95000000001</v>
      </c>
      <c r="K140" s="113"/>
      <c r="L140" s="113"/>
      <c r="N140" s="117"/>
      <c r="O140" s="113"/>
      <c r="P140" s="114"/>
      <c r="Q140" s="118"/>
      <c r="R140" s="116"/>
      <c r="S140" s="114"/>
    </row>
    <row r="141" spans="6:19">
      <c r="F141" s="111" t="s">
        <v>917</v>
      </c>
      <c r="G141" s="136">
        <v>5.3210151300000001E-2</v>
      </c>
      <c r="H141" s="103">
        <f>ROUND(+G141*Totals!$H$20,2)</f>
        <v>459687.06</v>
      </c>
      <c r="I141" s="103">
        <f t="shared" si="6"/>
        <v>0</v>
      </c>
      <c r="J141" s="103">
        <f t="shared" si="7"/>
        <v>459687.06</v>
      </c>
      <c r="K141" s="113"/>
      <c r="L141" s="113"/>
      <c r="N141" s="117"/>
      <c r="O141" s="113"/>
      <c r="P141" s="114"/>
      <c r="Q141" s="118"/>
      <c r="R141" s="116"/>
      <c r="S141" s="114"/>
    </row>
    <row r="142" spans="6:19">
      <c r="F142" s="111" t="s">
        <v>916</v>
      </c>
      <c r="G142" s="136">
        <v>9.9650699999999999E-4</v>
      </c>
      <c r="H142" s="103">
        <f>ROUND(+G142*Totals!$H$20,2)</f>
        <v>8608.91</v>
      </c>
      <c r="I142" s="103">
        <f t="shared" si="6"/>
        <v>0</v>
      </c>
      <c r="J142" s="103">
        <f t="shared" si="7"/>
        <v>8608.91</v>
      </c>
      <c r="K142" s="113"/>
      <c r="L142" s="113"/>
      <c r="N142" s="117"/>
      <c r="O142" s="113"/>
      <c r="P142" s="114"/>
      <c r="Q142" s="118"/>
      <c r="R142" s="116"/>
      <c r="S142" s="114"/>
    </row>
    <row r="143" spans="6:19">
      <c r="F143" s="111" t="s">
        <v>915</v>
      </c>
      <c r="G143" s="136">
        <v>2.0930898000000001E-3</v>
      </c>
      <c r="H143" s="103">
        <f>ROUND(+G143*Totals!$H$20,2)</f>
        <v>18082.38</v>
      </c>
      <c r="I143" s="103">
        <f t="shared" si="6"/>
        <v>0</v>
      </c>
      <c r="J143" s="103">
        <f t="shared" si="7"/>
        <v>18082.38</v>
      </c>
      <c r="K143" s="113"/>
      <c r="L143" s="113"/>
      <c r="N143" s="117"/>
      <c r="O143" s="117"/>
      <c r="P143" s="114"/>
      <c r="Q143" s="118"/>
      <c r="R143" s="116"/>
      <c r="S143" s="114"/>
    </row>
    <row r="144" spans="6:19">
      <c r="F144" s="111" t="s">
        <v>914</v>
      </c>
      <c r="G144" s="136">
        <v>4.8840050000000001E-4</v>
      </c>
      <c r="H144" s="103">
        <f>ROUND(+G144*Totals!$H$20,2)</f>
        <v>4219.33</v>
      </c>
      <c r="I144" s="103">
        <f t="shared" si="6"/>
        <v>0</v>
      </c>
      <c r="J144" s="103">
        <f t="shared" si="7"/>
        <v>4219.33</v>
      </c>
      <c r="K144" s="113"/>
      <c r="L144" s="113"/>
      <c r="N144" s="117"/>
      <c r="O144" s="117"/>
      <c r="P144" s="114"/>
      <c r="Q144" s="118"/>
      <c r="R144" s="116"/>
      <c r="S144" s="114"/>
    </row>
    <row r="145" spans="6:19">
      <c r="F145" s="111" t="s">
        <v>913</v>
      </c>
      <c r="G145" s="136">
        <v>4.4821599999999998E-5</v>
      </c>
      <c r="H145" s="103">
        <f>ROUND(+G145*Totals!$H$20,2)</f>
        <v>387.22</v>
      </c>
      <c r="I145" s="103">
        <f t="shared" si="6"/>
        <v>216.93650602409645</v>
      </c>
      <c r="J145" s="103">
        <f t="shared" si="7"/>
        <v>170.28349397590358</v>
      </c>
      <c r="K145" s="113" t="s">
        <v>913</v>
      </c>
      <c r="L145" s="113" t="s">
        <v>65</v>
      </c>
      <c r="M145" s="138">
        <v>0.56024096385542177</v>
      </c>
      <c r="N145" s="117">
        <f>H145*M145</f>
        <v>216.93650602409645</v>
      </c>
      <c r="O145" s="113" t="s">
        <v>1159</v>
      </c>
      <c r="P145" s="114"/>
      <c r="Q145" s="118"/>
      <c r="R145" s="116"/>
      <c r="S145" s="114"/>
    </row>
    <row r="146" spans="6:19">
      <c r="F146" s="111" t="s">
        <v>912</v>
      </c>
      <c r="G146" s="136">
        <v>1.6201450000000001E-3</v>
      </c>
      <c r="H146" s="103">
        <f>ROUND(+G146*Totals!$H$20,2)</f>
        <v>13996.57</v>
      </c>
      <c r="I146" s="103">
        <f t="shared" si="6"/>
        <v>0</v>
      </c>
      <c r="J146" s="103">
        <f>+H146-I146</f>
        <v>13996.57</v>
      </c>
      <c r="O146" s="113" t="s">
        <v>1159</v>
      </c>
      <c r="P146" s="114"/>
      <c r="Q146" s="118"/>
      <c r="R146" s="116"/>
      <c r="S146" s="114"/>
    </row>
    <row r="147" spans="6:19">
      <c r="F147" s="111" t="s">
        <v>911</v>
      </c>
      <c r="G147" s="136">
        <v>2.8577611000000004E-3</v>
      </c>
      <c r="H147" s="103">
        <f>ROUND(+G147*Totals!$H$20,2)</f>
        <v>24688.44</v>
      </c>
      <c r="I147" s="103">
        <f t="shared" si="6"/>
        <v>0</v>
      </c>
      <c r="J147" s="103">
        <f>+H147-I147</f>
        <v>24688.44</v>
      </c>
      <c r="K147" s="113"/>
      <c r="L147" s="113"/>
      <c r="N147" s="117"/>
      <c r="O147" s="113"/>
      <c r="P147" s="114"/>
      <c r="Q147" s="118"/>
      <c r="R147" s="116"/>
      <c r="S147" s="114"/>
    </row>
    <row r="148" spans="6:19">
      <c r="F148" s="111" t="s">
        <v>910</v>
      </c>
      <c r="G148" s="136">
        <v>1.5030679999999998E-4</v>
      </c>
      <c r="H148" s="103">
        <f>ROUND(+G148*Totals!$H$20,2)</f>
        <v>1298.51</v>
      </c>
      <c r="I148" s="103">
        <f t="shared" si="6"/>
        <v>425.46923404255313</v>
      </c>
      <c r="J148" s="103">
        <f>+H148-I148</f>
        <v>873.04076595744687</v>
      </c>
      <c r="K148" s="113" t="s">
        <v>910</v>
      </c>
      <c r="L148" s="113" t="s">
        <v>57</v>
      </c>
      <c r="M148" s="138">
        <v>0.32765957446808508</v>
      </c>
      <c r="N148" s="117">
        <f>+H148*M148</f>
        <v>425.46923404255313</v>
      </c>
      <c r="O148" s="117"/>
      <c r="P148" s="114"/>
      <c r="Q148" s="118"/>
      <c r="R148" s="116"/>
      <c r="S148" s="114"/>
    </row>
    <row r="149" spans="6:19">
      <c r="F149" s="111" t="s">
        <v>909</v>
      </c>
      <c r="G149" s="136">
        <v>2.0672010000000001E-4</v>
      </c>
      <c r="H149" s="103">
        <f>ROUND(+G149*Totals!$H$20,2)</f>
        <v>1785.87</v>
      </c>
      <c r="I149" s="103">
        <f t="shared" si="6"/>
        <v>0</v>
      </c>
      <c r="J149" s="103">
        <f>+H149-I149</f>
        <v>1785.87</v>
      </c>
      <c r="K149" s="113"/>
      <c r="L149" s="113"/>
      <c r="N149" s="117"/>
      <c r="O149" s="117"/>
      <c r="P149" s="114"/>
      <c r="Q149" s="118"/>
      <c r="R149" s="116"/>
      <c r="S149" s="114"/>
    </row>
    <row r="150" spans="6:19">
      <c r="F150" s="111" t="s">
        <v>908</v>
      </c>
      <c r="G150" s="136">
        <v>2.8979499999999999E-5</v>
      </c>
      <c r="H150" s="103">
        <f>ROUND(+G150*Totals!$H$20,2)</f>
        <v>250.36</v>
      </c>
      <c r="I150" s="103">
        <f t="shared" si="6"/>
        <v>17.958312236286922</v>
      </c>
      <c r="J150" s="103">
        <f t="shared" si="7"/>
        <v>232.40168776371308</v>
      </c>
      <c r="K150" s="113" t="s">
        <v>908</v>
      </c>
      <c r="L150" s="113" t="s">
        <v>117</v>
      </c>
      <c r="M150" s="138">
        <v>7.1729957805907171E-2</v>
      </c>
      <c r="N150" s="117">
        <f>H150*M150</f>
        <v>17.958312236286922</v>
      </c>
      <c r="O150" s="113" t="s">
        <v>1159</v>
      </c>
      <c r="P150" s="114"/>
      <c r="Q150" s="118"/>
      <c r="R150" s="116"/>
      <c r="S150" s="114"/>
    </row>
    <row r="151" spans="6:19">
      <c r="F151" s="111" t="s">
        <v>907</v>
      </c>
      <c r="G151" s="136">
        <v>8.8483899999999995E-5</v>
      </c>
      <c r="H151" s="103">
        <f>ROUND(+G151*Totals!$H$20,2)</f>
        <v>764.42</v>
      </c>
      <c r="I151" s="103">
        <f t="shared" si="6"/>
        <v>312.98170471841701</v>
      </c>
      <c r="J151" s="103">
        <f t="shared" si="7"/>
        <v>451.43829528158295</v>
      </c>
      <c r="K151" s="113" t="s">
        <v>907</v>
      </c>
      <c r="L151" s="113" t="s">
        <v>119</v>
      </c>
      <c r="M151" s="138">
        <v>0.40943683409436832</v>
      </c>
      <c r="N151" s="117">
        <f>H151*M151</f>
        <v>312.98170471841701</v>
      </c>
      <c r="O151" s="117" t="s">
        <v>1159</v>
      </c>
      <c r="P151" s="114"/>
      <c r="Q151" s="118"/>
      <c r="R151" s="116"/>
      <c r="S151" s="114"/>
    </row>
    <row r="152" spans="6:19">
      <c r="F152" s="111" t="s">
        <v>52</v>
      </c>
      <c r="G152" s="136">
        <v>2.0088560999999999E-3</v>
      </c>
      <c r="H152" s="103">
        <f>ROUND(+G152*Totals!$H$20,2)</f>
        <v>17354.68</v>
      </c>
      <c r="I152" s="103">
        <f t="shared" si="6"/>
        <v>0</v>
      </c>
      <c r="J152" s="103">
        <f t="shared" si="7"/>
        <v>17354.68</v>
      </c>
      <c r="K152" s="113"/>
      <c r="L152" s="113"/>
      <c r="N152" s="117"/>
      <c r="O152" s="117"/>
      <c r="P152" s="114"/>
      <c r="Q152" s="118"/>
      <c r="R152" s="116"/>
      <c r="S152" s="114"/>
    </row>
    <row r="153" spans="6:19">
      <c r="F153" s="111" t="s">
        <v>906</v>
      </c>
      <c r="G153" s="136">
        <v>5.3708599999999996E-5</v>
      </c>
      <c r="H153" s="103">
        <f>ROUND(+G153*Totals!$H$20,2)</f>
        <v>463.99</v>
      </c>
      <c r="I153" s="103">
        <f t="shared" si="6"/>
        <v>198.00847133757964</v>
      </c>
      <c r="J153" s="103">
        <f t="shared" si="7"/>
        <v>265.98152866242037</v>
      </c>
      <c r="K153" s="113" t="s">
        <v>906</v>
      </c>
      <c r="L153" s="113" t="s">
        <v>79</v>
      </c>
      <c r="M153" s="138">
        <v>0.42675159235668791</v>
      </c>
      <c r="N153" s="117">
        <f>H153*M153</f>
        <v>198.00847133757964</v>
      </c>
      <c r="O153" s="117" t="s">
        <v>1159</v>
      </c>
      <c r="P153" s="114"/>
      <c r="Q153" s="118"/>
      <c r="R153" s="116"/>
      <c r="S153" s="114"/>
    </row>
    <row r="154" spans="6:19">
      <c r="F154" s="111" t="s">
        <v>905</v>
      </c>
      <c r="G154" s="136">
        <v>2.9365900000000003E-5</v>
      </c>
      <c r="H154" s="103">
        <f>ROUND(+G154*Totals!$H$20,2)</f>
        <v>253.69</v>
      </c>
      <c r="I154" s="103">
        <f t="shared" si="6"/>
        <v>153.83329787234041</v>
      </c>
      <c r="J154" s="103">
        <f t="shared" si="7"/>
        <v>99.856702127659588</v>
      </c>
      <c r="K154" s="113" t="s">
        <v>905</v>
      </c>
      <c r="L154" s="113" t="s">
        <v>123</v>
      </c>
      <c r="M154" s="138">
        <v>0.60638297872340419</v>
      </c>
      <c r="N154" s="117">
        <f>H154*M154</f>
        <v>153.83329787234041</v>
      </c>
      <c r="O154" s="117" t="s">
        <v>1159</v>
      </c>
      <c r="P154" s="114"/>
      <c r="Q154" s="118"/>
      <c r="R154" s="116"/>
      <c r="S154" s="114"/>
    </row>
    <row r="155" spans="6:19">
      <c r="F155" s="111" t="s">
        <v>904</v>
      </c>
      <c r="G155" s="136">
        <v>1.4103340000000002E-4</v>
      </c>
      <c r="H155" s="103">
        <f>ROUND(+G155*Totals!$H$20,2)</f>
        <v>1218.4000000000001</v>
      </c>
      <c r="I155" s="103">
        <f t="shared" si="6"/>
        <v>299.96142131979695</v>
      </c>
      <c r="J155" s="103">
        <f t="shared" si="7"/>
        <v>918.43857868020314</v>
      </c>
      <c r="K155" s="113" t="s">
        <v>904</v>
      </c>
      <c r="L155" s="113" t="s">
        <v>71</v>
      </c>
      <c r="M155" s="138">
        <v>0.24619289340101522</v>
      </c>
      <c r="N155" s="117">
        <f>H155*M155</f>
        <v>299.96142131979695</v>
      </c>
      <c r="O155" s="117" t="s">
        <v>1159</v>
      </c>
      <c r="P155" s="114"/>
      <c r="Q155" s="118"/>
      <c r="R155" s="116"/>
      <c r="S155" s="114"/>
    </row>
    <row r="156" spans="6:19">
      <c r="F156" s="111" t="s">
        <v>903</v>
      </c>
      <c r="G156" s="136">
        <v>1.1205390000000001E-4</v>
      </c>
      <c r="H156" s="103">
        <f>ROUND(+G156*Totals!$H$20,2)</f>
        <v>968.04</v>
      </c>
      <c r="I156" s="103">
        <f t="shared" si="6"/>
        <v>250.03476439790572</v>
      </c>
      <c r="J156" s="103">
        <f t="shared" si="7"/>
        <v>718.00523560209422</v>
      </c>
      <c r="K156" s="113" t="s">
        <v>903</v>
      </c>
      <c r="L156" s="113" t="s">
        <v>39</v>
      </c>
      <c r="M156" s="138">
        <v>0.2582897033158813</v>
      </c>
      <c r="N156" s="117">
        <f>H156*M156</f>
        <v>250.03476439790572</v>
      </c>
      <c r="O156" s="113" t="s">
        <v>1159</v>
      </c>
      <c r="P156" s="114"/>
      <c r="Q156" s="118"/>
      <c r="R156" s="116"/>
      <c r="S156" s="114"/>
    </row>
    <row r="157" spans="6:19">
      <c r="F157" s="111" t="s">
        <v>902</v>
      </c>
      <c r="G157" s="136">
        <v>5.2549399999999995E-5</v>
      </c>
      <c r="H157" s="103">
        <f>ROUND(+G157*Totals!$H$20,2)</f>
        <v>453.98</v>
      </c>
      <c r="I157" s="103">
        <f t="shared" si="6"/>
        <v>260.68382812499999</v>
      </c>
      <c r="J157" s="103">
        <f t="shared" si="7"/>
        <v>193.29617187500003</v>
      </c>
      <c r="K157" s="113" t="s">
        <v>902</v>
      </c>
      <c r="L157" s="113" t="s">
        <v>127</v>
      </c>
      <c r="M157" s="138">
        <v>0.57421875</v>
      </c>
      <c r="N157" s="117">
        <f>H157*M157</f>
        <v>260.68382812499999</v>
      </c>
      <c r="O157" s="113" t="s">
        <v>1159</v>
      </c>
      <c r="P157" s="114"/>
      <c r="Q157" s="118"/>
      <c r="R157" s="116"/>
      <c r="S157" s="114"/>
    </row>
    <row r="158" spans="6:19">
      <c r="F158" s="111" t="s">
        <v>901</v>
      </c>
      <c r="G158" s="136">
        <v>4.0146210000000003E-4</v>
      </c>
      <c r="H158" s="103">
        <f>ROUND(+G158*Totals!$H$20,2)</f>
        <v>3468.27</v>
      </c>
      <c r="I158" s="103">
        <f t="shared" si="6"/>
        <v>0</v>
      </c>
      <c r="J158" s="103">
        <f t="shared" si="7"/>
        <v>3468.27</v>
      </c>
      <c r="K158" s="113"/>
      <c r="L158" s="113"/>
      <c r="N158" s="117"/>
      <c r="O158" s="113"/>
      <c r="P158" s="114"/>
      <c r="Q158" s="118"/>
      <c r="R158" s="116"/>
      <c r="S158" s="114"/>
    </row>
    <row r="159" spans="6:19">
      <c r="F159" s="111" t="s">
        <v>900</v>
      </c>
      <c r="G159" s="136">
        <v>2.0745429000000003E-3</v>
      </c>
      <c r="H159" s="103">
        <f>ROUND(+G159*Totals!$H$20,2)</f>
        <v>17922.150000000001</v>
      </c>
      <c r="I159" s="103">
        <f t="shared" si="6"/>
        <v>0</v>
      </c>
      <c r="J159" s="103">
        <f t="shared" si="7"/>
        <v>17922.150000000001</v>
      </c>
      <c r="K159" s="113"/>
      <c r="L159" s="113"/>
      <c r="N159" s="117"/>
      <c r="O159" s="113"/>
      <c r="P159" s="114"/>
      <c r="Q159" s="118"/>
      <c r="R159" s="116"/>
      <c r="S159" s="114"/>
    </row>
    <row r="160" spans="6:19">
      <c r="F160" s="111" t="s">
        <v>899</v>
      </c>
      <c r="G160" s="136">
        <v>1.0857637E-3</v>
      </c>
      <c r="H160" s="103">
        <f>ROUND(+G160*Totals!$H$20,2)</f>
        <v>9380.01</v>
      </c>
      <c r="I160" s="103">
        <f t="shared" si="6"/>
        <v>0</v>
      </c>
      <c r="J160" s="103">
        <f t="shared" si="7"/>
        <v>9380.01</v>
      </c>
      <c r="K160" s="113"/>
      <c r="L160" s="113"/>
      <c r="N160" s="117"/>
      <c r="O160" s="117"/>
      <c r="P160" s="114"/>
      <c r="Q160" s="118"/>
      <c r="R160" s="116"/>
      <c r="S160" s="114"/>
    </row>
    <row r="161" spans="6:19">
      <c r="F161" s="111" t="s">
        <v>898</v>
      </c>
      <c r="G161" s="136">
        <v>4.8840050000000001E-4</v>
      </c>
      <c r="H161" s="103">
        <f>ROUND(+G161*Totals!$H$20,2)</f>
        <v>4219.33</v>
      </c>
      <c r="I161" s="103">
        <f t="shared" si="6"/>
        <v>0</v>
      </c>
      <c r="J161" s="103">
        <f t="shared" si="7"/>
        <v>4219.33</v>
      </c>
      <c r="K161" s="113"/>
      <c r="L161" s="113"/>
      <c r="N161" s="117"/>
      <c r="O161" s="113"/>
      <c r="P161" s="114"/>
      <c r="Q161" s="118"/>
      <c r="R161" s="116"/>
      <c r="S161" s="114"/>
    </row>
    <row r="162" spans="6:19">
      <c r="F162" s="111" t="s">
        <v>56</v>
      </c>
      <c r="G162" s="136">
        <v>1.73877E-5</v>
      </c>
      <c r="H162" s="103">
        <f>ROUND(+G162*Totals!$H$20,2)</f>
        <v>150.21</v>
      </c>
      <c r="I162" s="103">
        <f t="shared" si="6"/>
        <v>53.199375000000003</v>
      </c>
      <c r="J162" s="103">
        <f t="shared" si="7"/>
        <v>97.010625000000005</v>
      </c>
      <c r="K162" s="113" t="s">
        <v>56</v>
      </c>
      <c r="L162" s="113" t="s">
        <v>56</v>
      </c>
      <c r="M162" s="138">
        <v>0.35416666666666669</v>
      </c>
      <c r="N162" s="117">
        <f>H162*M162</f>
        <v>53.199375000000003</v>
      </c>
      <c r="O162" s="117" t="s">
        <v>1159</v>
      </c>
      <c r="P162" s="114"/>
      <c r="Q162" s="118"/>
      <c r="R162" s="116"/>
      <c r="S162" s="114"/>
    </row>
    <row r="163" spans="6:19">
      <c r="F163" s="111" t="s">
        <v>897</v>
      </c>
      <c r="G163" s="136">
        <v>2.9702013999999997E-3</v>
      </c>
      <c r="H163" s="103">
        <f>ROUND(+G163*Totals!$H$20,2)</f>
        <v>25659.82</v>
      </c>
      <c r="I163" s="103">
        <f t="shared" si="6"/>
        <v>0</v>
      </c>
      <c r="J163" s="103">
        <f t="shared" si="7"/>
        <v>25659.82</v>
      </c>
      <c r="K163" s="113"/>
      <c r="L163" s="113"/>
      <c r="N163" s="117"/>
      <c r="O163" s="117"/>
      <c r="P163" s="114"/>
      <c r="Q163" s="118"/>
      <c r="R163" s="116"/>
      <c r="S163" s="114"/>
    </row>
    <row r="164" spans="6:19">
      <c r="F164" s="111" t="s">
        <v>896</v>
      </c>
      <c r="G164" s="136">
        <v>1.0741719999999999E-4</v>
      </c>
      <c r="H164" s="103">
        <f>ROUND(+G164*Totals!$H$20,2)</f>
        <v>927.99</v>
      </c>
      <c r="I164" s="103">
        <f t="shared" si="6"/>
        <v>141.79094640820981</v>
      </c>
      <c r="J164" s="103">
        <f t="shared" si="7"/>
        <v>786.19905359179018</v>
      </c>
      <c r="K164" s="113" t="s">
        <v>896</v>
      </c>
      <c r="L164" s="113" t="s">
        <v>120</v>
      </c>
      <c r="M164" s="138">
        <v>0.15279361459521096</v>
      </c>
      <c r="N164" s="117">
        <f>H164*M164</f>
        <v>141.79094640820981</v>
      </c>
      <c r="O164" s="117" t="s">
        <v>1159</v>
      </c>
      <c r="P164" s="114"/>
      <c r="Q164" s="118"/>
      <c r="R164" s="116"/>
      <c r="S164" s="114"/>
    </row>
    <row r="165" spans="6:19">
      <c r="F165" s="111" t="s">
        <v>895</v>
      </c>
      <c r="G165" s="136">
        <v>9.2734299999999991E-5</v>
      </c>
      <c r="H165" s="103">
        <f>ROUND(+G165*Totals!$H$20,2)</f>
        <v>801.14</v>
      </c>
      <c r="I165" s="103">
        <f t="shared" si="6"/>
        <v>22.165928853754941</v>
      </c>
      <c r="J165" s="103">
        <f t="shared" si="7"/>
        <v>778.97407114624502</v>
      </c>
      <c r="K165" s="113" t="s">
        <v>895</v>
      </c>
      <c r="L165" s="113" t="s">
        <v>52</v>
      </c>
      <c r="M165" s="138">
        <v>2.7667984189723323E-2</v>
      </c>
      <c r="N165" s="117">
        <f>H165*M165</f>
        <v>22.165928853754941</v>
      </c>
      <c r="O165" s="113" t="s">
        <v>1159</v>
      </c>
      <c r="P165" s="114"/>
      <c r="Q165" s="118"/>
      <c r="R165" s="116"/>
      <c r="S165" s="114"/>
    </row>
    <row r="166" spans="6:19">
      <c r="F166" s="111" t="s">
        <v>894</v>
      </c>
      <c r="G166" s="136">
        <v>5.4095000000000003E-5</v>
      </c>
      <c r="H166" s="103">
        <f>ROUND(+G166*Totals!$H$20,2)</f>
        <v>467.33</v>
      </c>
      <c r="I166" s="103">
        <f t="shared" si="6"/>
        <v>119.31829787234041</v>
      </c>
      <c r="J166" s="103">
        <f t="shared" si="7"/>
        <v>348.01170212765959</v>
      </c>
      <c r="K166" s="113" t="s">
        <v>894</v>
      </c>
      <c r="L166" s="113" t="s">
        <v>98</v>
      </c>
      <c r="M166" s="138">
        <v>0.25531914893617019</v>
      </c>
      <c r="N166" s="117">
        <f>H166*M166</f>
        <v>119.31829787234041</v>
      </c>
      <c r="O166" s="113" t="s">
        <v>1159</v>
      </c>
      <c r="P166" s="114"/>
      <c r="Q166" s="118"/>
      <c r="R166" s="116"/>
      <c r="S166" s="114"/>
    </row>
    <row r="167" spans="6:19">
      <c r="F167" s="111" t="s">
        <v>893</v>
      </c>
      <c r="G167" s="136">
        <v>2.2642619999999999E-4</v>
      </c>
      <c r="H167" s="103">
        <f>ROUND(+G167*Totals!$H$20,2)</f>
        <v>1956.12</v>
      </c>
      <c r="I167" s="103">
        <f t="shared" si="6"/>
        <v>0</v>
      </c>
      <c r="J167" s="103">
        <f t="shared" si="7"/>
        <v>1956.12</v>
      </c>
      <c r="K167" s="113"/>
      <c r="L167" s="113"/>
      <c r="N167" s="117"/>
      <c r="O167" s="117"/>
      <c r="P167" s="114"/>
      <c r="Q167" s="118"/>
      <c r="R167" s="116"/>
      <c r="S167" s="114"/>
    </row>
    <row r="168" spans="6:19">
      <c r="F168" s="111" t="s">
        <v>57</v>
      </c>
      <c r="G168" s="136">
        <v>9.4546452000000003E-3</v>
      </c>
      <c r="H168" s="103">
        <f>ROUND(+G168*Totals!$H$20,2)</f>
        <v>81679.490000000005</v>
      </c>
      <c r="I168" s="103">
        <f t="shared" si="6"/>
        <v>0</v>
      </c>
      <c r="J168" s="103">
        <f t="shared" si="7"/>
        <v>81679.490000000005</v>
      </c>
      <c r="K168" s="113"/>
      <c r="L168" s="113"/>
      <c r="N168" s="117"/>
      <c r="O168" s="113"/>
      <c r="P168" s="114"/>
      <c r="Q168" s="118"/>
      <c r="R168" s="116"/>
      <c r="S168" s="114"/>
    </row>
    <row r="169" spans="6:19">
      <c r="F169" s="111" t="s">
        <v>892</v>
      </c>
      <c r="G169" s="136">
        <v>2.5888299999999997E-5</v>
      </c>
      <c r="H169" s="103">
        <f>ROUND(+G169*Totals!$H$20,2)</f>
        <v>223.65</v>
      </c>
      <c r="I169" s="103">
        <f t="shared" si="6"/>
        <v>0</v>
      </c>
      <c r="J169" s="103">
        <f t="shared" si="7"/>
        <v>223.65</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ROUND(+G170*Totals!$H$20,2)</f>
        <v>62091.64</v>
      </c>
      <c r="I170" s="103">
        <f t="shared" si="6"/>
        <v>0</v>
      </c>
      <c r="J170" s="103">
        <f t="shared" si="7"/>
        <v>62091.64</v>
      </c>
      <c r="K170" s="113"/>
      <c r="L170" s="113"/>
      <c r="N170" s="117"/>
      <c r="O170" s="117"/>
      <c r="P170" s="114"/>
      <c r="Q170" s="118"/>
      <c r="R170" s="116"/>
      <c r="S170" s="114"/>
    </row>
    <row r="171" spans="6:19">
      <c r="F171" s="111" t="s">
        <v>890</v>
      </c>
      <c r="G171" s="136">
        <v>8.2301700000000005E-5</v>
      </c>
      <c r="H171" s="103">
        <f>ROUND(+G171*Totals!$H$20,2)</f>
        <v>711.01</v>
      </c>
      <c r="I171" s="103">
        <f t="shared" si="6"/>
        <v>244.10697547683924</v>
      </c>
      <c r="J171" s="103">
        <f t="shared" si="7"/>
        <v>466.90302452316075</v>
      </c>
      <c r="K171" s="113" t="s">
        <v>890</v>
      </c>
      <c r="L171" s="113" t="s">
        <v>119</v>
      </c>
      <c r="M171" s="138">
        <v>0.34332425068119893</v>
      </c>
      <c r="N171" s="117">
        <f>H171*M171</f>
        <v>244.10697547683924</v>
      </c>
      <c r="O171" s="113" t="s">
        <v>1159</v>
      </c>
      <c r="P171" s="114"/>
      <c r="Q171" s="118"/>
      <c r="R171" s="116"/>
      <c r="S171" s="114"/>
    </row>
    <row r="172" spans="6:19">
      <c r="F172" s="111" t="s">
        <v>889</v>
      </c>
      <c r="G172" s="136">
        <v>1.0046199999999999E-5</v>
      </c>
      <c r="H172" s="103">
        <f>ROUND(+G172*Totals!$H$20,2)</f>
        <v>86.79</v>
      </c>
      <c r="I172" s="103">
        <f t="shared" si="6"/>
        <v>17.79195</v>
      </c>
      <c r="J172" s="103">
        <f t="shared" si="7"/>
        <v>68.998050000000006</v>
      </c>
      <c r="K172" s="113" t="s">
        <v>889</v>
      </c>
      <c r="L172" s="113" t="s">
        <v>103</v>
      </c>
      <c r="M172" s="138">
        <v>0.20499999999999999</v>
      </c>
      <c r="N172" s="117">
        <f>H172*M172</f>
        <v>17.79195</v>
      </c>
      <c r="O172" s="117" t="s">
        <v>1159</v>
      </c>
      <c r="P172" s="114"/>
      <c r="Q172" s="118"/>
      <c r="R172" s="116"/>
      <c r="S172" s="114"/>
    </row>
    <row r="173" spans="6:19">
      <c r="F173" s="111" t="s">
        <v>888</v>
      </c>
      <c r="G173" s="136">
        <v>2.7163410000000002E-4</v>
      </c>
      <c r="H173" s="103">
        <f>ROUND(+G173*Totals!$H$20,2)</f>
        <v>2346.67</v>
      </c>
      <c r="I173" s="103">
        <f t="shared" si="6"/>
        <v>0</v>
      </c>
      <c r="J173" s="103">
        <f t="shared" si="7"/>
        <v>2346.67</v>
      </c>
      <c r="K173" s="113"/>
      <c r="L173" s="113"/>
      <c r="N173" s="117"/>
      <c r="O173" s="117"/>
      <c r="P173" s="114"/>
      <c r="Q173" s="118"/>
      <c r="R173" s="116"/>
      <c r="S173" s="114"/>
    </row>
    <row r="174" spans="6:19">
      <c r="F174" s="111" t="s">
        <v>887</v>
      </c>
      <c r="G174" s="136">
        <v>6.8005100000000004E-5</v>
      </c>
      <c r="H174" s="103">
        <f>ROUND(+G174*Totals!$H$20,2)</f>
        <v>587.5</v>
      </c>
      <c r="I174" s="103">
        <f t="shared" si="6"/>
        <v>161.60714285714286</v>
      </c>
      <c r="J174" s="103">
        <f t="shared" si="7"/>
        <v>425.89285714285711</v>
      </c>
      <c r="K174" s="113" t="s">
        <v>887</v>
      </c>
      <c r="L174" s="113" t="s">
        <v>106</v>
      </c>
      <c r="M174" s="138">
        <v>0.27507598784194531</v>
      </c>
      <c r="N174" s="117">
        <f>H174*M174</f>
        <v>161.60714285714286</v>
      </c>
      <c r="O174" s="113" t="s">
        <v>1159</v>
      </c>
      <c r="P174" s="114"/>
      <c r="Q174" s="118"/>
      <c r="R174" s="116"/>
      <c r="S174" s="114"/>
    </row>
    <row r="175" spans="6:19">
      <c r="F175" s="111" t="s">
        <v>886</v>
      </c>
      <c r="G175" s="136">
        <v>1.4914760000000002E-4</v>
      </c>
      <c r="H175" s="103">
        <f>ROUND(+G175*Totals!$H$20,2)</f>
        <v>1288.5</v>
      </c>
      <c r="I175" s="103">
        <f t="shared" si="6"/>
        <v>325.55186170212772</v>
      </c>
      <c r="J175" s="147">
        <f t="shared" si="7"/>
        <v>962.94813829787222</v>
      </c>
      <c r="K175" s="143" t="s">
        <v>886</v>
      </c>
      <c r="L175" s="143" t="s">
        <v>56</v>
      </c>
      <c r="M175" s="140">
        <v>5.3191489361702135E-3</v>
      </c>
      <c r="N175" s="144">
        <f>H175*M175</f>
        <v>6.8537234042553203</v>
      </c>
      <c r="O175" s="113" t="s">
        <v>62</v>
      </c>
      <c r="P175" s="140">
        <v>0.24734042553191493</v>
      </c>
      <c r="Q175" s="118">
        <f>H175*P175</f>
        <v>318.69813829787239</v>
      </c>
      <c r="R175" s="148"/>
      <c r="S175" s="114"/>
    </row>
    <row r="176" spans="6:19">
      <c r="F176" s="111" t="s">
        <v>885</v>
      </c>
      <c r="G176" s="136">
        <v>8.7131570000000002E-4</v>
      </c>
      <c r="H176" s="103">
        <f>ROUND(+G176*Totals!$H$20,2)</f>
        <v>7527.37</v>
      </c>
      <c r="I176" s="103">
        <f t="shared" si="6"/>
        <v>0</v>
      </c>
      <c r="J176" s="103">
        <f t="shared" si="7"/>
        <v>7527.37</v>
      </c>
      <c r="K176" s="113"/>
      <c r="L176" s="113"/>
      <c r="N176" s="117"/>
      <c r="O176" s="117"/>
      <c r="P176" s="114"/>
      <c r="Q176" s="118"/>
      <c r="R176" s="116"/>
      <c r="S176" s="114"/>
    </row>
    <row r="177" spans="6:19">
      <c r="F177" s="111" t="s">
        <v>884</v>
      </c>
      <c r="G177" s="136">
        <v>6.6459599999999996E-5</v>
      </c>
      <c r="H177" s="103">
        <f>ROUND(+G177*Totals!$H$20,2)</f>
        <v>574.15</v>
      </c>
      <c r="I177" s="103">
        <f t="shared" si="6"/>
        <v>145.0612526539278</v>
      </c>
      <c r="J177" s="103">
        <f t="shared" si="7"/>
        <v>429.08874734607218</v>
      </c>
      <c r="K177" s="113" t="s">
        <v>884</v>
      </c>
      <c r="L177" s="113" t="s">
        <v>106</v>
      </c>
      <c r="M177" s="138">
        <v>0.25265392781316348</v>
      </c>
      <c r="N177" s="117">
        <f>H177*M177</f>
        <v>145.0612526539278</v>
      </c>
      <c r="O177" s="113" t="s">
        <v>1159</v>
      </c>
      <c r="P177" s="114"/>
      <c r="Q177" s="118"/>
      <c r="R177" s="116"/>
      <c r="S177" s="114"/>
    </row>
    <row r="178" spans="6:19">
      <c r="F178" s="111" t="s">
        <v>883</v>
      </c>
      <c r="G178" s="136">
        <v>1.9126440000000002E-4</v>
      </c>
      <c r="H178" s="103">
        <f>ROUND(+G178*Totals!$H$20,2)</f>
        <v>1652.35</v>
      </c>
      <c r="I178" s="103">
        <f t="shared" si="6"/>
        <v>102.5031017369727</v>
      </c>
      <c r="J178" s="103">
        <f t="shared" si="7"/>
        <v>1549.8468982630272</v>
      </c>
      <c r="K178" s="113" t="s">
        <v>883</v>
      </c>
      <c r="L178" s="113" t="s">
        <v>118</v>
      </c>
      <c r="M178" s="138">
        <v>6.2034739454094288E-2</v>
      </c>
      <c r="N178" s="117">
        <f>H178*M178</f>
        <v>102.5031017369727</v>
      </c>
      <c r="O178" s="117" t="s">
        <v>1159</v>
      </c>
      <c r="P178" s="114"/>
      <c r="Q178" s="118"/>
      <c r="R178" s="116"/>
      <c r="S178" s="114"/>
    </row>
    <row r="179" spans="6:19">
      <c r="F179" s="111" t="s">
        <v>882</v>
      </c>
      <c r="G179" s="136">
        <v>3.2650190000000002E-4</v>
      </c>
      <c r="H179" s="103">
        <f>ROUND(+G179*Totals!$H$20,2)</f>
        <v>2820.68</v>
      </c>
      <c r="I179" s="103">
        <f t="shared" si="6"/>
        <v>0</v>
      </c>
      <c r="J179" s="103">
        <f t="shared" si="7"/>
        <v>2820.68</v>
      </c>
      <c r="K179" s="113"/>
      <c r="L179" s="113"/>
      <c r="N179" s="117"/>
      <c r="O179" s="113"/>
      <c r="P179" s="114"/>
      <c r="Q179" s="118"/>
      <c r="R179" s="116"/>
      <c r="S179" s="114"/>
    </row>
    <row r="180" spans="6:19">
      <c r="F180" s="111" t="s">
        <v>881</v>
      </c>
      <c r="G180" s="136">
        <v>1.51466E-4</v>
      </c>
      <c r="H180" s="103">
        <f>ROUND(+G180*Totals!$H$20,2)</f>
        <v>1308.53</v>
      </c>
      <c r="I180" s="103">
        <f t="shared" si="6"/>
        <v>302.35935922330094</v>
      </c>
      <c r="J180" s="103">
        <f t="shared" si="7"/>
        <v>1006.170640776699</v>
      </c>
      <c r="K180" s="113" t="s">
        <v>881</v>
      </c>
      <c r="L180" s="113" t="s">
        <v>92</v>
      </c>
      <c r="M180" s="138">
        <v>0.23106796116504852</v>
      </c>
      <c r="N180" s="117">
        <f>H180*M180</f>
        <v>302.35935922330094</v>
      </c>
      <c r="O180" s="117" t="s">
        <v>1159</v>
      </c>
      <c r="P180" s="114"/>
      <c r="Q180" s="118"/>
      <c r="R180" s="116"/>
      <c r="S180" s="114"/>
    </row>
    <row r="181" spans="6:19" ht="37.5">
      <c r="F181" s="111" t="s">
        <v>880</v>
      </c>
      <c r="G181" s="136">
        <v>7.0709880000000003E-4</v>
      </c>
      <c r="H181" s="103">
        <f>ROUND(+G181*Totals!$H$20,2)</f>
        <v>6108.69</v>
      </c>
      <c r="I181" s="103">
        <f t="shared" si="6"/>
        <v>0</v>
      </c>
      <c r="J181" s="103">
        <f t="shared" si="7"/>
        <v>6108.69</v>
      </c>
      <c r="K181" s="113"/>
      <c r="L181" s="113"/>
      <c r="N181" s="117"/>
      <c r="O181" s="117"/>
      <c r="P181" s="114"/>
      <c r="Q181" s="118"/>
      <c r="R181" s="116"/>
      <c r="S181" s="114"/>
    </row>
    <row r="182" spans="6:19">
      <c r="F182" s="111" t="s">
        <v>879</v>
      </c>
      <c r="G182" s="136">
        <v>2.1251600000000002E-5</v>
      </c>
      <c r="H182" s="103">
        <f>ROUND(+G182*Totals!$H$20,2)</f>
        <v>183.59</v>
      </c>
      <c r="I182" s="103">
        <f t="shared" si="6"/>
        <v>103.82331034482759</v>
      </c>
      <c r="J182" s="103">
        <f t="shared" si="7"/>
        <v>79.766689655172414</v>
      </c>
      <c r="K182" s="113" t="s">
        <v>879</v>
      </c>
      <c r="L182" s="113" t="s">
        <v>68</v>
      </c>
      <c r="M182" s="138">
        <v>0.56551724137931036</v>
      </c>
      <c r="N182" s="117">
        <f>H182*M182</f>
        <v>103.82331034482759</v>
      </c>
      <c r="O182" s="117" t="s">
        <v>1159</v>
      </c>
      <c r="P182" s="114"/>
      <c r="Q182" s="118"/>
      <c r="R182" s="116"/>
      <c r="S182" s="114"/>
    </row>
    <row r="183" spans="6:19">
      <c r="F183" s="111" t="s">
        <v>878</v>
      </c>
      <c r="G183" s="136">
        <v>1.3601029999999999E-4</v>
      </c>
      <c r="H183" s="103">
        <f>ROUND(+G183*Totals!$H$20,2)</f>
        <v>1175</v>
      </c>
      <c r="I183" s="103">
        <f t="shared" si="6"/>
        <v>55.23504273504274</v>
      </c>
      <c r="J183" s="103">
        <f t="shared" si="7"/>
        <v>1119.7649572649573</v>
      </c>
      <c r="K183" s="113" t="s">
        <v>878</v>
      </c>
      <c r="L183" s="113" t="s">
        <v>104</v>
      </c>
      <c r="M183" s="138">
        <v>4.7008547008547015E-2</v>
      </c>
      <c r="N183" s="117">
        <f>H183*M183</f>
        <v>55.23504273504274</v>
      </c>
      <c r="O183" s="113" t="s">
        <v>1159</v>
      </c>
      <c r="P183" s="114"/>
      <c r="Q183" s="118"/>
      <c r="R183" s="116"/>
      <c r="S183" s="114"/>
    </row>
    <row r="184" spans="6:19">
      <c r="F184" s="111" t="s">
        <v>877</v>
      </c>
      <c r="G184" s="136">
        <v>4.223273E-4</v>
      </c>
      <c r="H184" s="103">
        <f>ROUND(+G184*Totals!$H$20,2)</f>
        <v>3648.52</v>
      </c>
      <c r="I184" s="103">
        <f t="shared" si="6"/>
        <v>0</v>
      </c>
      <c r="J184" s="103">
        <f>+H184-I184</f>
        <v>3648.52</v>
      </c>
      <c r="O184" s="113" t="s">
        <v>1159</v>
      </c>
      <c r="P184" s="114"/>
      <c r="Q184" s="118"/>
      <c r="R184" s="116"/>
      <c r="S184" s="114"/>
    </row>
    <row r="185" spans="6:19">
      <c r="F185" s="111" t="s">
        <v>876</v>
      </c>
      <c r="G185" s="136">
        <v>6.5687000000000003E-6</v>
      </c>
      <c r="H185" s="103">
        <f>ROUND(+G185*Totals!$H$20,2)</f>
        <v>56.75</v>
      </c>
      <c r="I185" s="103">
        <f t="shared" si="6"/>
        <v>20.017272727272726</v>
      </c>
      <c r="J185" s="103">
        <f>+H185-I185</f>
        <v>36.732727272727274</v>
      </c>
      <c r="K185" s="113" t="s">
        <v>876</v>
      </c>
      <c r="L185" s="113" t="s">
        <v>120</v>
      </c>
      <c r="M185" s="138">
        <v>0.35272727272727272</v>
      </c>
      <c r="N185" s="117">
        <f>+H185*M185</f>
        <v>20.017272727272726</v>
      </c>
      <c r="O185" s="117"/>
      <c r="P185" s="114"/>
      <c r="Q185" s="118"/>
      <c r="R185" s="116"/>
      <c r="S185" s="114"/>
    </row>
    <row r="186" spans="6:19">
      <c r="F186" s="111" t="s">
        <v>875</v>
      </c>
      <c r="G186" s="136">
        <v>5.0231060000000005E-4</v>
      </c>
      <c r="H186" s="103">
        <f>ROUND(+G186*Totals!$H$20,2)</f>
        <v>4339.5</v>
      </c>
      <c r="I186" s="103">
        <f t="shared" si="6"/>
        <v>0</v>
      </c>
      <c r="J186" s="103">
        <f t="shared" si="7"/>
        <v>4339.5</v>
      </c>
      <c r="K186" s="113"/>
      <c r="L186" s="113"/>
      <c r="N186" s="117"/>
      <c r="O186" s="113"/>
      <c r="P186" s="114"/>
      <c r="Q186" s="118"/>
      <c r="R186" s="116"/>
      <c r="S186" s="114"/>
    </row>
    <row r="187" spans="6:19">
      <c r="F187" s="111" t="s">
        <v>874</v>
      </c>
      <c r="G187" s="136">
        <v>1.3910100000000001E-5</v>
      </c>
      <c r="H187" s="103">
        <f>ROUND(+G187*Totals!$H$20,2)</f>
        <v>120.17</v>
      </c>
      <c r="I187" s="103">
        <f t="shared" si="6"/>
        <v>35.686848484848483</v>
      </c>
      <c r="J187" s="103">
        <f t="shared" si="7"/>
        <v>84.483151515151519</v>
      </c>
      <c r="K187" s="113" t="s">
        <v>874</v>
      </c>
      <c r="L187" s="113" t="s">
        <v>78</v>
      </c>
      <c r="M187" s="138">
        <v>0.1393939393939394</v>
      </c>
      <c r="N187" s="117">
        <f>H187*M187</f>
        <v>16.750969696969698</v>
      </c>
      <c r="O187" s="113" t="s">
        <v>125</v>
      </c>
      <c r="P187" s="138">
        <v>0.15757575757575759</v>
      </c>
      <c r="Q187" s="118">
        <f>H187*P187</f>
        <v>18.935878787878789</v>
      </c>
      <c r="R187" s="116" t="s">
        <v>1159</v>
      </c>
      <c r="S187" s="114"/>
    </row>
    <row r="188" spans="6:19">
      <c r="F188" s="111" t="s">
        <v>873</v>
      </c>
      <c r="G188" s="136">
        <v>8.6235143000000011E-3</v>
      </c>
      <c r="H188" s="103">
        <f>ROUND(+G188*Totals!$H$20,2)</f>
        <v>74499.28</v>
      </c>
      <c r="I188" s="103">
        <f t="shared" si="6"/>
        <v>0</v>
      </c>
      <c r="J188" s="103">
        <f t="shared" si="7"/>
        <v>74499.28</v>
      </c>
      <c r="K188" s="113"/>
      <c r="L188" s="113"/>
      <c r="N188" s="117"/>
      <c r="O188" s="113"/>
      <c r="P188" s="114"/>
      <c r="Q188" s="118"/>
      <c r="R188" s="116"/>
      <c r="S188" s="114"/>
    </row>
    <row r="189" spans="6:19">
      <c r="F189" s="111" t="s">
        <v>872</v>
      </c>
      <c r="G189" s="136">
        <v>6.0431829999999995E-4</v>
      </c>
      <c r="H189" s="103">
        <f>ROUND(+G189*Totals!$H$20,2)</f>
        <v>5220.76</v>
      </c>
      <c r="I189" s="103">
        <f t="shared" si="6"/>
        <v>0</v>
      </c>
      <c r="J189" s="103">
        <f t="shared" si="7"/>
        <v>5220.76</v>
      </c>
      <c r="K189" s="113"/>
      <c r="L189" s="113"/>
      <c r="N189" s="117"/>
      <c r="O189" s="117"/>
      <c r="P189" s="114"/>
      <c r="Q189" s="118"/>
      <c r="R189" s="116"/>
      <c r="S189" s="114"/>
    </row>
    <row r="190" spans="6:19">
      <c r="F190" s="111" t="s">
        <v>871</v>
      </c>
      <c r="G190" s="136">
        <v>2.9597689999999997E-4</v>
      </c>
      <c r="H190" s="103">
        <f>ROUND(+G190*Totals!$H$20,2)</f>
        <v>2556.9699999999998</v>
      </c>
      <c r="I190" s="103">
        <f t="shared" si="6"/>
        <v>0</v>
      </c>
      <c r="J190" s="103">
        <f t="shared" si="7"/>
        <v>2556.9699999999998</v>
      </c>
      <c r="K190" s="113"/>
      <c r="L190" s="113"/>
      <c r="N190" s="117"/>
      <c r="O190" s="113"/>
      <c r="P190" s="114"/>
      <c r="Q190" s="118"/>
      <c r="R190" s="116"/>
      <c r="S190" s="114"/>
    </row>
    <row r="191" spans="6:19">
      <c r="F191" s="111" t="s">
        <v>870</v>
      </c>
      <c r="G191" s="136">
        <v>1.0278050000000001E-4</v>
      </c>
      <c r="H191" s="103">
        <f>ROUND(+G191*Totals!$H$20,2)</f>
        <v>887.93</v>
      </c>
      <c r="I191" s="103">
        <f t="shared" si="6"/>
        <v>343.06386363636364</v>
      </c>
      <c r="J191" s="103">
        <f t="shared" si="7"/>
        <v>544.86613636363631</v>
      </c>
      <c r="K191" s="113" t="s">
        <v>870</v>
      </c>
      <c r="L191" s="113" t="s">
        <v>75</v>
      </c>
      <c r="M191" s="138">
        <v>0.38636363636363635</v>
      </c>
      <c r="N191" s="117">
        <f>H191*M191</f>
        <v>343.06386363636364</v>
      </c>
      <c r="O191" s="117" t="s">
        <v>1159</v>
      </c>
      <c r="P191" s="114"/>
      <c r="Q191" s="118"/>
      <c r="R191" s="116"/>
      <c r="S191" s="114"/>
    </row>
    <row r="192" spans="6:19">
      <c r="F192" s="111" t="s">
        <v>869</v>
      </c>
      <c r="G192" s="136">
        <v>5.8963540000000006E-4</v>
      </c>
      <c r="H192" s="103">
        <f>ROUND(+G192*Totals!$H$20,2)</f>
        <v>5093.91</v>
      </c>
      <c r="I192" s="103">
        <f t="shared" si="6"/>
        <v>0</v>
      </c>
      <c r="J192" s="103">
        <f t="shared" si="7"/>
        <v>5093.91</v>
      </c>
      <c r="K192" s="113"/>
      <c r="L192" s="113"/>
      <c r="N192" s="117"/>
      <c r="O192" s="117"/>
      <c r="P192" s="114"/>
      <c r="Q192" s="118"/>
      <c r="R192" s="116"/>
      <c r="S192" s="114"/>
    </row>
    <row r="193" spans="6:19">
      <c r="F193" s="111" t="s">
        <v>868</v>
      </c>
      <c r="G193" s="136">
        <v>1.5069300000000002E-5</v>
      </c>
      <c r="H193" s="103">
        <f>ROUND(+G193*Totals!$H$20,2)</f>
        <v>130.18</v>
      </c>
      <c r="I193" s="103">
        <f t="shared" si="6"/>
        <v>39.054000000000002</v>
      </c>
      <c r="J193" s="103">
        <f t="shared" si="7"/>
        <v>91.126000000000005</v>
      </c>
      <c r="K193" s="113" t="s">
        <v>868</v>
      </c>
      <c r="L193" s="113" t="s">
        <v>92</v>
      </c>
      <c r="M193" s="138">
        <v>0.3</v>
      </c>
      <c r="N193" s="117">
        <f>H193*M193</f>
        <v>39.054000000000002</v>
      </c>
      <c r="O193" s="113" t="s">
        <v>1159</v>
      </c>
      <c r="P193" s="114"/>
      <c r="Q193" s="118"/>
      <c r="R193" s="116"/>
      <c r="S193" s="114"/>
    </row>
    <row r="194" spans="6:19">
      <c r="F194" s="111" t="s">
        <v>867</v>
      </c>
      <c r="G194" s="136">
        <v>8.4620000000000013E-5</v>
      </c>
      <c r="H194" s="103">
        <f>ROUND(+G194*Totals!$H$20,2)</f>
        <v>731.04</v>
      </c>
      <c r="I194" s="103">
        <f t="shared" si="6"/>
        <v>213.93952755905511</v>
      </c>
      <c r="J194" s="103">
        <f t="shared" si="7"/>
        <v>517.10047244094483</v>
      </c>
      <c r="K194" s="113" t="s">
        <v>867</v>
      </c>
      <c r="L194" s="113" t="s">
        <v>69</v>
      </c>
      <c r="M194" s="138">
        <v>0.29265091863517062</v>
      </c>
      <c r="N194" s="117">
        <f>H194*M194</f>
        <v>213.93952755905511</v>
      </c>
      <c r="O194" s="117" t="s">
        <v>1159</v>
      </c>
      <c r="P194" s="114"/>
      <c r="Q194" s="118"/>
      <c r="R194" s="116"/>
      <c r="S194" s="114"/>
    </row>
    <row r="195" spans="6:19">
      <c r="F195" s="111" t="s">
        <v>866</v>
      </c>
      <c r="G195" s="136">
        <v>2.42650809E-2</v>
      </c>
      <c r="H195" s="103">
        <f>ROUND(+G195*Totals!$H$20,2)</f>
        <v>209628.12</v>
      </c>
      <c r="I195" s="103">
        <f t="shared" si="6"/>
        <v>0</v>
      </c>
      <c r="J195" s="103">
        <f t="shared" si="7"/>
        <v>209628.12</v>
      </c>
      <c r="K195" s="113"/>
      <c r="L195" s="113"/>
      <c r="N195" s="117"/>
      <c r="O195" s="117"/>
      <c r="P195" s="114"/>
      <c r="Q195" s="118"/>
      <c r="R195" s="116"/>
      <c r="S195" s="114"/>
    </row>
    <row r="196" spans="6:19">
      <c r="F196" s="111" t="s">
        <v>865</v>
      </c>
      <c r="G196" s="136">
        <v>3.0525000000000003E-5</v>
      </c>
      <c r="H196" s="103">
        <f>ROUND(+G196*Totals!$H$20,2)</f>
        <v>263.70999999999998</v>
      </c>
      <c r="I196" s="103">
        <f t="shared" si="6"/>
        <v>72.867236842105257</v>
      </c>
      <c r="J196" s="103">
        <f t="shared" si="7"/>
        <v>190.84276315789472</v>
      </c>
      <c r="K196" s="113" t="s">
        <v>865</v>
      </c>
      <c r="L196" s="113" t="s">
        <v>108</v>
      </c>
      <c r="M196" s="138">
        <v>0.27631578947368418</v>
      </c>
      <c r="N196" s="117">
        <f>H196*M196</f>
        <v>72.867236842105257</v>
      </c>
      <c r="O196" s="113" t="s">
        <v>1159</v>
      </c>
      <c r="P196" s="114"/>
      <c r="Q196" s="118"/>
      <c r="R196" s="116"/>
      <c r="S196" s="114"/>
    </row>
    <row r="197" spans="6:19">
      <c r="F197" s="111" t="s">
        <v>864</v>
      </c>
      <c r="G197" s="136">
        <v>1.070308E-4</v>
      </c>
      <c r="H197" s="103">
        <f>ROUND(+G197*Totals!$H$20,2)</f>
        <v>924.65</v>
      </c>
      <c r="I197" s="103">
        <f t="shared" si="6"/>
        <v>351.85796460176988</v>
      </c>
      <c r="J197" s="103">
        <f t="shared" si="7"/>
        <v>572.79203539823015</v>
      </c>
      <c r="K197" s="113" t="s">
        <v>864</v>
      </c>
      <c r="L197" s="113" t="s">
        <v>125</v>
      </c>
      <c r="M197" s="138">
        <v>0.38053097345132741</v>
      </c>
      <c r="N197" s="117">
        <f>H197*M197</f>
        <v>351.85796460176988</v>
      </c>
      <c r="O197" s="113" t="s">
        <v>1159</v>
      </c>
      <c r="P197" s="114"/>
      <c r="Q197" s="118"/>
      <c r="R197" s="116"/>
      <c r="S197" s="114"/>
    </row>
    <row r="198" spans="6:19">
      <c r="F198" s="111" t="s">
        <v>863</v>
      </c>
      <c r="G198" s="136">
        <v>2.4265470000000002E-4</v>
      </c>
      <c r="H198" s="103">
        <f>ROUND(+G198*Totals!$H$20,2)</f>
        <v>2096.31</v>
      </c>
      <c r="I198" s="103">
        <f t="shared" si="6"/>
        <v>0</v>
      </c>
      <c r="J198" s="103">
        <f t="shared" si="7"/>
        <v>2096.31</v>
      </c>
      <c r="K198" s="113"/>
      <c r="L198" s="113"/>
      <c r="N198" s="117"/>
      <c r="O198" s="113"/>
      <c r="P198" s="114"/>
      <c r="Q198" s="118"/>
      <c r="R198" s="116"/>
      <c r="S198" s="114"/>
    </row>
    <row r="199" spans="6:19">
      <c r="F199" s="111" t="s">
        <v>862</v>
      </c>
      <c r="G199" s="136">
        <v>1.5022952000000001E-3</v>
      </c>
      <c r="H199" s="103">
        <f>ROUND(+G199*Totals!$H$20,2)</f>
        <v>12978.46</v>
      </c>
      <c r="I199" s="103">
        <f t="shared" ref="I199:I262" si="8">+N199+Q199+T199</f>
        <v>0</v>
      </c>
      <c r="J199" s="103">
        <f t="shared" ref="J199:J262" si="9">+H199-I199</f>
        <v>12978.46</v>
      </c>
      <c r="K199" s="113"/>
      <c r="L199" s="113"/>
      <c r="N199" s="117"/>
      <c r="O199" s="117"/>
      <c r="P199" s="114"/>
      <c r="Q199" s="118"/>
      <c r="R199" s="116"/>
      <c r="S199" s="114"/>
    </row>
    <row r="200" spans="6:19">
      <c r="F200" s="111" t="s">
        <v>861</v>
      </c>
      <c r="G200" s="136">
        <v>2.9118561E-3</v>
      </c>
      <c r="H200" s="103">
        <f>ROUND(+G200*Totals!$H$20,2)</f>
        <v>25155.77</v>
      </c>
      <c r="I200" s="103">
        <f t="shared" si="8"/>
        <v>0</v>
      </c>
      <c r="J200" s="103">
        <f t="shared" si="9"/>
        <v>25155.77</v>
      </c>
      <c r="K200" s="113"/>
      <c r="L200" s="113"/>
      <c r="N200" s="117"/>
      <c r="O200" s="117"/>
      <c r="P200" s="114"/>
      <c r="Q200" s="118"/>
      <c r="R200" s="116"/>
      <c r="S200" s="114"/>
    </row>
    <row r="201" spans="6:19">
      <c r="F201" s="111" t="s">
        <v>860</v>
      </c>
      <c r="G201" s="136">
        <v>4.0571200000000002E-5</v>
      </c>
      <c r="H201" s="103">
        <f>ROUND(+G201*Totals!$H$20,2)</f>
        <v>350.5</v>
      </c>
      <c r="I201" s="103">
        <f t="shared" si="8"/>
        <v>97.308625336927221</v>
      </c>
      <c r="J201" s="103">
        <f t="shared" si="9"/>
        <v>253.19137466307279</v>
      </c>
      <c r="K201" s="113" t="s">
        <v>860</v>
      </c>
      <c r="L201" s="113" t="s">
        <v>121</v>
      </c>
      <c r="M201" s="138">
        <v>0.27762803234501349</v>
      </c>
      <c r="N201" s="117">
        <f t="shared" ref="N201:N206" si="10">H201*M201</f>
        <v>97.308625336927221</v>
      </c>
      <c r="O201" s="117" t="s">
        <v>1159</v>
      </c>
      <c r="P201" s="114"/>
      <c r="Q201" s="118"/>
      <c r="R201" s="116"/>
      <c r="S201" s="114"/>
    </row>
    <row r="202" spans="6:19">
      <c r="F202" s="111" t="s">
        <v>859</v>
      </c>
      <c r="G202" s="136">
        <v>9.7757399999999993E-5</v>
      </c>
      <c r="H202" s="103">
        <f>ROUND(+G202*Totals!$H$20,2)</f>
        <v>844.53</v>
      </c>
      <c r="I202" s="103">
        <f t="shared" si="8"/>
        <v>267.90226586102722</v>
      </c>
      <c r="J202" s="103">
        <f t="shared" si="9"/>
        <v>576.62773413897276</v>
      </c>
      <c r="K202" s="113" t="s">
        <v>859</v>
      </c>
      <c r="L202" s="113" t="s">
        <v>75</v>
      </c>
      <c r="M202" s="138">
        <v>0.31722054380664655</v>
      </c>
      <c r="N202" s="117">
        <f t="shared" si="10"/>
        <v>267.90226586102722</v>
      </c>
      <c r="O202" s="117" t="s">
        <v>1159</v>
      </c>
      <c r="P202" s="114"/>
      <c r="Q202" s="118"/>
      <c r="R202" s="116"/>
      <c r="S202" s="114"/>
    </row>
    <row r="203" spans="6:19">
      <c r="F203" s="111" t="s">
        <v>858</v>
      </c>
      <c r="G203" s="136">
        <v>9.6984600000000007E-5</v>
      </c>
      <c r="H203" s="103">
        <f>ROUND(+G203*Totals!$H$20,2)</f>
        <v>837.86</v>
      </c>
      <c r="I203" s="103">
        <f t="shared" si="8"/>
        <v>173.01517401392115</v>
      </c>
      <c r="J203" s="103">
        <f t="shared" si="9"/>
        <v>664.84482598607883</v>
      </c>
      <c r="K203" s="113" t="s">
        <v>858</v>
      </c>
      <c r="L203" s="113" t="s">
        <v>49</v>
      </c>
      <c r="M203" s="138">
        <v>0.20649651972157776</v>
      </c>
      <c r="N203" s="117">
        <f t="shared" si="10"/>
        <v>173.01517401392115</v>
      </c>
      <c r="O203" s="117"/>
      <c r="P203" s="114"/>
      <c r="Q203" s="118"/>
      <c r="R203" s="116"/>
      <c r="S203" s="114"/>
    </row>
    <row r="204" spans="6:19">
      <c r="F204" s="111" t="s">
        <v>857</v>
      </c>
      <c r="G204" s="136">
        <v>1.7001280000000001E-4</v>
      </c>
      <c r="H204" s="103">
        <f>ROUND(+G204*Totals!$H$20,2)</f>
        <v>1468.76</v>
      </c>
      <c r="I204" s="103">
        <f t="shared" si="8"/>
        <v>482.45892629663325</v>
      </c>
      <c r="J204" s="147">
        <f t="shared" si="9"/>
        <v>986.30107370336668</v>
      </c>
      <c r="K204" s="143" t="s">
        <v>857</v>
      </c>
      <c r="L204" s="143" t="s">
        <v>95</v>
      </c>
      <c r="M204" s="140">
        <v>1.7288444040036398E-2</v>
      </c>
      <c r="N204" s="144">
        <f t="shared" si="10"/>
        <v>25.392575068243861</v>
      </c>
      <c r="O204" s="142" t="s">
        <v>124</v>
      </c>
      <c r="P204" s="140">
        <v>0.31119199272065512</v>
      </c>
      <c r="Q204" s="118">
        <f>H204*P204</f>
        <v>457.06635122838941</v>
      </c>
      <c r="R204" s="116"/>
      <c r="S204" s="114"/>
    </row>
    <row r="205" spans="6:19">
      <c r="F205" s="111" t="s">
        <v>856</v>
      </c>
      <c r="G205" s="136">
        <v>1.4296499999999999E-5</v>
      </c>
      <c r="H205" s="103">
        <f>ROUND(+G205*Totals!$H$20,2)</f>
        <v>123.51</v>
      </c>
      <c r="I205" s="103">
        <f t="shared" si="8"/>
        <v>78.433357664233583</v>
      </c>
      <c r="J205" s="147">
        <f t="shared" si="9"/>
        <v>45.076642335766422</v>
      </c>
      <c r="K205" s="143" t="s">
        <v>856</v>
      </c>
      <c r="L205" s="143" t="s">
        <v>107</v>
      </c>
      <c r="M205" s="140">
        <v>0.63503649635036497</v>
      </c>
      <c r="N205" s="144">
        <f t="shared" si="10"/>
        <v>78.433357664233583</v>
      </c>
      <c r="O205" s="143"/>
      <c r="P205" s="146"/>
      <c r="Q205" s="145"/>
      <c r="R205" s="116"/>
      <c r="S205" s="114"/>
    </row>
    <row r="206" spans="6:19">
      <c r="F206" s="111" t="s">
        <v>855</v>
      </c>
      <c r="G206" s="136">
        <v>8.8870300000000002E-5</v>
      </c>
      <c r="H206" s="103">
        <f>ROUND(+G206*Totals!$H$20,2)</f>
        <v>767.76</v>
      </c>
      <c r="I206" s="103">
        <f t="shared" si="8"/>
        <v>222.5753745928339</v>
      </c>
      <c r="J206" s="103">
        <f t="shared" si="9"/>
        <v>545.1846254071661</v>
      </c>
      <c r="K206" s="113" t="s">
        <v>855</v>
      </c>
      <c r="L206" s="113" t="s">
        <v>130</v>
      </c>
      <c r="M206" s="138">
        <v>0.28990228013029318</v>
      </c>
      <c r="N206" s="144">
        <f t="shared" si="10"/>
        <v>222.5753745928339</v>
      </c>
      <c r="O206" s="113" t="s">
        <v>1159</v>
      </c>
      <c r="P206" s="114"/>
      <c r="Q206" s="118"/>
      <c r="R206" s="116"/>
      <c r="S206" s="114"/>
    </row>
    <row r="207" spans="6:19">
      <c r="F207" s="111" t="s">
        <v>854</v>
      </c>
      <c r="G207" s="136">
        <v>3.3616199999999998E-5</v>
      </c>
      <c r="H207" s="103">
        <f>ROUND(+G207*Totals!$H$20,2)</f>
        <v>290.41000000000003</v>
      </c>
      <c r="I207" s="103">
        <f t="shared" si="8"/>
        <v>0</v>
      </c>
      <c r="J207" s="103">
        <f t="shared" si="9"/>
        <v>290.41000000000003</v>
      </c>
      <c r="K207" s="142"/>
      <c r="L207" s="142"/>
      <c r="M207" s="140"/>
      <c r="N207" s="117"/>
      <c r="O207" s="113"/>
      <c r="P207" s="114"/>
      <c r="Q207" s="118"/>
      <c r="R207" s="116"/>
      <c r="S207" s="114"/>
    </row>
    <row r="208" spans="6:19">
      <c r="F208" s="111" t="s">
        <v>853</v>
      </c>
      <c r="G208" s="136">
        <v>2.932721E-4</v>
      </c>
      <c r="H208" s="103">
        <f>ROUND(+G208*Totals!$H$20,2)</f>
        <v>2533.6</v>
      </c>
      <c r="I208" s="103">
        <f t="shared" si="8"/>
        <v>0</v>
      </c>
      <c r="J208" s="103">
        <f t="shared" si="9"/>
        <v>2533.6</v>
      </c>
      <c r="K208" s="113"/>
      <c r="L208" s="113"/>
      <c r="N208" s="117"/>
      <c r="O208" s="117"/>
      <c r="P208" s="114"/>
      <c r="Q208" s="118"/>
      <c r="R208" s="116"/>
      <c r="S208" s="114"/>
    </row>
    <row r="209" spans="6:19">
      <c r="F209" s="111" t="s">
        <v>852</v>
      </c>
      <c r="G209" s="136">
        <v>7.345327E-4</v>
      </c>
      <c r="H209" s="103">
        <f>ROUND(+G209*Totals!$H$20,2)</f>
        <v>6345.69</v>
      </c>
      <c r="I209" s="103">
        <f t="shared" si="8"/>
        <v>0</v>
      </c>
      <c r="J209" s="103">
        <f t="shared" si="9"/>
        <v>6345.69</v>
      </c>
      <c r="K209" s="113"/>
      <c r="L209" s="113"/>
      <c r="N209" s="117"/>
      <c r="O209" s="117"/>
      <c r="P209" s="114"/>
      <c r="Q209" s="118"/>
      <c r="R209" s="116"/>
      <c r="S209" s="114"/>
    </row>
    <row r="210" spans="6:19">
      <c r="F210" s="111" t="s">
        <v>851</v>
      </c>
      <c r="G210" s="136">
        <v>1.46829E-5</v>
      </c>
      <c r="H210" s="103">
        <f>ROUND(+G210*Totals!$H$20,2)</f>
        <v>126.85</v>
      </c>
      <c r="I210" s="103">
        <f t="shared" si="8"/>
        <v>44.508771929824555</v>
      </c>
      <c r="J210" s="103">
        <f t="shared" si="9"/>
        <v>82.341228070175447</v>
      </c>
      <c r="K210" s="113" t="s">
        <v>851</v>
      </c>
      <c r="L210" s="113" t="s">
        <v>71</v>
      </c>
      <c r="M210" s="138">
        <v>0.35087719298245612</v>
      </c>
      <c r="N210" s="117">
        <f>H210*M210</f>
        <v>44.508771929824555</v>
      </c>
      <c r="O210" s="113" t="s">
        <v>1159</v>
      </c>
      <c r="P210" s="114"/>
      <c r="Q210" s="118"/>
      <c r="R210" s="116"/>
      <c r="S210" s="114"/>
    </row>
    <row r="211" spans="6:19">
      <c r="F211" s="111" t="s">
        <v>850</v>
      </c>
      <c r="G211" s="136">
        <v>1.2364569999999999E-4</v>
      </c>
      <c r="H211" s="103">
        <f>ROUND(+G211*Totals!$H$20,2)</f>
        <v>1068.19</v>
      </c>
      <c r="I211" s="103">
        <f t="shared" si="8"/>
        <v>293.04327433628322</v>
      </c>
      <c r="J211" s="103">
        <f t="shared" si="9"/>
        <v>775.14672566371678</v>
      </c>
      <c r="K211" s="113" t="s">
        <v>850</v>
      </c>
      <c r="L211" s="113" t="s">
        <v>130</v>
      </c>
      <c r="M211" s="138">
        <v>0.27433628318584075</v>
      </c>
      <c r="N211" s="117">
        <f>H211*M211</f>
        <v>293.04327433628322</v>
      </c>
      <c r="O211" s="113" t="s">
        <v>1159</v>
      </c>
      <c r="P211" s="114"/>
      <c r="Q211" s="118"/>
      <c r="R211" s="116"/>
      <c r="S211" s="114"/>
    </row>
    <row r="212" spans="6:19">
      <c r="F212" s="111" t="s">
        <v>849</v>
      </c>
      <c r="G212" s="136">
        <v>3.5818610000000001E-4</v>
      </c>
      <c r="H212" s="103">
        <f>ROUND(+G212*Totals!$H$20,2)</f>
        <v>3094.4</v>
      </c>
      <c r="I212" s="103">
        <f t="shared" si="8"/>
        <v>0</v>
      </c>
      <c r="J212" s="103">
        <f t="shared" si="9"/>
        <v>3094.4</v>
      </c>
      <c r="K212" s="113"/>
      <c r="L212" s="113"/>
      <c r="N212" s="117"/>
      <c r="O212" s="117"/>
      <c r="P212" s="114"/>
      <c r="Q212" s="118"/>
      <c r="R212" s="116"/>
      <c r="S212" s="114"/>
    </row>
    <row r="213" spans="6:19">
      <c r="F213" s="111" t="s">
        <v>848</v>
      </c>
      <c r="G213" s="136">
        <v>3.9305420299999998E-2</v>
      </c>
      <c r="H213" s="103">
        <f>ROUND(+G213*Totals!$H$20,2)</f>
        <v>339562.9</v>
      </c>
      <c r="I213" s="103">
        <f t="shared" si="8"/>
        <v>0</v>
      </c>
      <c r="J213" s="103">
        <f t="shared" si="9"/>
        <v>339562.9</v>
      </c>
      <c r="K213" s="113"/>
      <c r="L213" s="113"/>
      <c r="N213" s="117"/>
      <c r="O213" s="117"/>
      <c r="P213" s="114"/>
      <c r="Q213" s="118"/>
      <c r="R213" s="116"/>
      <c r="S213" s="114"/>
    </row>
    <row r="214" spans="6:19">
      <c r="F214" s="111" t="s">
        <v>847</v>
      </c>
      <c r="G214" s="136">
        <v>6.9164299999999998E-5</v>
      </c>
      <c r="H214" s="103">
        <f>ROUND(+G214*Totals!$H$20,2)</f>
        <v>597.52</v>
      </c>
      <c r="I214" s="103">
        <f t="shared" si="8"/>
        <v>87.313661971830982</v>
      </c>
      <c r="J214" s="103">
        <f t="shared" si="9"/>
        <v>510.206338028169</v>
      </c>
      <c r="K214" s="113" t="s">
        <v>847</v>
      </c>
      <c r="L214" s="113" t="s">
        <v>61</v>
      </c>
      <c r="M214" s="138">
        <v>0.14612676056338028</v>
      </c>
      <c r="N214" s="117">
        <f>H214*M214</f>
        <v>87.313661971830982</v>
      </c>
      <c r="O214" s="113" t="s">
        <v>1159</v>
      </c>
      <c r="P214" s="114"/>
      <c r="Q214" s="118"/>
      <c r="R214" s="116"/>
      <c r="S214" s="114"/>
    </row>
    <row r="215" spans="6:19">
      <c r="F215" s="111" t="s">
        <v>846</v>
      </c>
      <c r="G215" s="136">
        <v>4.4821599999999998E-5</v>
      </c>
      <c r="H215" s="103">
        <f>ROUND(+G215*Totals!$H$20,2)</f>
        <v>387.22</v>
      </c>
      <c r="I215" s="103">
        <f t="shared" si="8"/>
        <v>165.08438871473356</v>
      </c>
      <c r="J215" s="103">
        <f t="shared" si="9"/>
        <v>222.13561128526646</v>
      </c>
      <c r="K215" s="113" t="s">
        <v>846</v>
      </c>
      <c r="L215" s="113" t="s">
        <v>59</v>
      </c>
      <c r="M215" s="138">
        <v>0.42633228840125398</v>
      </c>
      <c r="N215" s="117">
        <f>H215*M215</f>
        <v>165.08438871473356</v>
      </c>
      <c r="O215" s="113" t="s">
        <v>1159</v>
      </c>
      <c r="P215" s="114"/>
      <c r="Q215" s="118"/>
      <c r="R215" s="116"/>
      <c r="S215" s="114"/>
    </row>
    <row r="216" spans="6:19">
      <c r="F216" s="111" t="s">
        <v>845</v>
      </c>
      <c r="G216" s="136">
        <v>2.9829520000000003E-4</v>
      </c>
      <c r="H216" s="103">
        <f>ROUND(+G216*Totals!$H$20,2)</f>
        <v>2577</v>
      </c>
      <c r="I216" s="103">
        <f t="shared" si="8"/>
        <v>0</v>
      </c>
      <c r="J216" s="103">
        <f t="shared" si="9"/>
        <v>2577</v>
      </c>
      <c r="K216" s="113"/>
      <c r="L216" s="113"/>
      <c r="N216" s="117"/>
      <c r="O216" s="113"/>
      <c r="P216" s="114"/>
      <c r="Q216" s="118"/>
      <c r="R216" s="116"/>
      <c r="S216" s="114"/>
    </row>
    <row r="217" spans="6:19">
      <c r="F217" s="111" t="s">
        <v>844</v>
      </c>
      <c r="G217" s="136">
        <v>3.5354940000000001E-4</v>
      </c>
      <c r="H217" s="103">
        <f>ROUND(+G217*Totals!$H$20,2)</f>
        <v>3054.34</v>
      </c>
      <c r="I217" s="103">
        <f t="shared" si="8"/>
        <v>0</v>
      </c>
      <c r="J217" s="103">
        <f t="shared" si="9"/>
        <v>3054.34</v>
      </c>
      <c r="K217" s="113"/>
      <c r="L217" s="113"/>
      <c r="N217" s="117"/>
      <c r="O217" s="117"/>
      <c r="P217" s="114"/>
      <c r="Q217" s="118"/>
      <c r="R217" s="116"/>
      <c r="S217" s="114"/>
    </row>
    <row r="218" spans="6:19">
      <c r="F218" s="111" t="s">
        <v>843</v>
      </c>
      <c r="G218" s="136">
        <v>2.1305699E-3</v>
      </c>
      <c r="H218" s="103">
        <f>ROUND(+G218*Totals!$H$20,2)</f>
        <v>18406.18</v>
      </c>
      <c r="I218" s="103">
        <f t="shared" si="8"/>
        <v>0</v>
      </c>
      <c r="J218" s="103">
        <f t="shared" si="9"/>
        <v>18406.18</v>
      </c>
      <c r="K218" s="113"/>
      <c r="L218" s="113"/>
      <c r="N218" s="117"/>
      <c r="O218" s="113"/>
      <c r="P218" s="114"/>
      <c r="Q218" s="118"/>
      <c r="R218" s="116"/>
      <c r="S218" s="114"/>
    </row>
    <row r="219" spans="6:19">
      <c r="F219" s="111" t="s">
        <v>61</v>
      </c>
      <c r="G219" s="136">
        <v>6.7618699999999997E-5</v>
      </c>
      <c r="H219" s="103">
        <f>ROUND(+G219*Totals!$H$20,2)</f>
        <v>584.16</v>
      </c>
      <c r="I219" s="103">
        <f t="shared" si="8"/>
        <v>89.453735498839919</v>
      </c>
      <c r="J219" s="103">
        <f t="shared" si="9"/>
        <v>494.70626450116004</v>
      </c>
      <c r="K219" s="113" t="s">
        <v>61</v>
      </c>
      <c r="L219" s="113" t="s">
        <v>61</v>
      </c>
      <c r="M219" s="138">
        <v>0.15313225058004643</v>
      </c>
      <c r="N219" s="117">
        <f>H219*M219</f>
        <v>89.453735498839919</v>
      </c>
      <c r="O219" s="117" t="s">
        <v>1159</v>
      </c>
      <c r="P219" s="114"/>
      <c r="Q219" s="118"/>
      <c r="R219" s="116"/>
      <c r="S219" s="114"/>
    </row>
    <row r="220" spans="6:19">
      <c r="F220" s="111" t="s">
        <v>842</v>
      </c>
      <c r="G220" s="136">
        <v>2.9315620999999996E-3</v>
      </c>
      <c r="H220" s="103">
        <f>ROUND(+G220*Totals!$H$20,2)</f>
        <v>25326.02</v>
      </c>
      <c r="I220" s="103">
        <f t="shared" si="8"/>
        <v>0</v>
      </c>
      <c r="J220" s="103">
        <f t="shared" si="9"/>
        <v>25326.02</v>
      </c>
      <c r="K220" s="113"/>
      <c r="L220" s="113"/>
      <c r="N220" s="117"/>
      <c r="O220" s="117"/>
      <c r="P220" s="114"/>
      <c r="Q220" s="118"/>
      <c r="R220" s="116"/>
      <c r="S220" s="114"/>
    </row>
    <row r="221" spans="6:19">
      <c r="F221" s="111" t="s">
        <v>841</v>
      </c>
      <c r="G221" s="136">
        <v>8.6551999999999994E-5</v>
      </c>
      <c r="H221" s="103">
        <f>ROUND(+G221*Totals!$H$20,2)</f>
        <v>747.73</v>
      </c>
      <c r="I221" s="103">
        <f t="shared" si="8"/>
        <v>277.28320833333333</v>
      </c>
      <c r="J221" s="103">
        <f t="shared" si="9"/>
        <v>470.44679166666668</v>
      </c>
      <c r="K221" s="113" t="s">
        <v>841</v>
      </c>
      <c r="L221" s="113" t="s">
        <v>48</v>
      </c>
      <c r="M221" s="138">
        <v>0.37083333333333335</v>
      </c>
      <c r="N221" s="117">
        <f>H221*M221</f>
        <v>277.28320833333333</v>
      </c>
      <c r="O221" s="117" t="s">
        <v>1159</v>
      </c>
      <c r="P221" s="114"/>
      <c r="Q221" s="118"/>
      <c r="R221" s="116"/>
      <c r="S221" s="114"/>
    </row>
    <row r="222" spans="6:19">
      <c r="F222" s="111" t="s">
        <v>840</v>
      </c>
      <c r="G222" s="136">
        <v>9.6211800000000006E-5</v>
      </c>
      <c r="H222" s="103">
        <f>ROUND(+G222*Totals!$H$20,2)</f>
        <v>831.18</v>
      </c>
      <c r="I222" s="103">
        <f t="shared" si="8"/>
        <v>72.681659192825109</v>
      </c>
      <c r="J222" s="103">
        <f t="shared" si="9"/>
        <v>758.49834080717483</v>
      </c>
      <c r="K222" s="113" t="s">
        <v>840</v>
      </c>
      <c r="L222" s="113" t="s">
        <v>112</v>
      </c>
      <c r="M222" s="138">
        <v>8.744394618834081E-2</v>
      </c>
      <c r="N222" s="117">
        <f>H222*M222</f>
        <v>72.681659192825109</v>
      </c>
      <c r="O222" s="113" t="s">
        <v>1159</v>
      </c>
      <c r="P222" s="114"/>
      <c r="Q222" s="118"/>
      <c r="R222" s="116"/>
      <c r="S222" s="114"/>
    </row>
    <row r="223" spans="6:19">
      <c r="F223" s="111" t="s">
        <v>839</v>
      </c>
      <c r="G223" s="136">
        <v>9.4666200000000005E-5</v>
      </c>
      <c r="H223" s="103">
        <f>ROUND(+G223*Totals!$H$20,2)</f>
        <v>817.83</v>
      </c>
      <c r="I223" s="103">
        <f t="shared" si="8"/>
        <v>65.95403225806453</v>
      </c>
      <c r="J223" s="103">
        <f t="shared" si="9"/>
        <v>751.87596774193548</v>
      </c>
      <c r="K223" s="113" t="s">
        <v>839</v>
      </c>
      <c r="L223" s="113" t="s">
        <v>116</v>
      </c>
      <c r="M223" s="138">
        <v>8.0645161290322592E-2</v>
      </c>
      <c r="N223" s="117">
        <f>H223*M223</f>
        <v>65.95403225806453</v>
      </c>
      <c r="O223" s="117" t="s">
        <v>1159</v>
      </c>
      <c r="P223" s="114"/>
      <c r="Q223" s="118"/>
      <c r="R223" s="116"/>
      <c r="S223" s="114"/>
    </row>
    <row r="224" spans="6:19">
      <c r="F224" s="111" t="s">
        <v>62</v>
      </c>
      <c r="G224" s="136">
        <v>5.4867800000000003E-5</v>
      </c>
      <c r="H224" s="103">
        <f>ROUND(+G224*Totals!$H$20,2)</f>
        <v>474.01</v>
      </c>
      <c r="I224" s="103">
        <f t="shared" si="8"/>
        <v>0</v>
      </c>
      <c r="J224" s="103">
        <f t="shared" si="9"/>
        <v>474.01</v>
      </c>
      <c r="K224" s="113"/>
      <c r="L224" s="113"/>
      <c r="N224" s="117"/>
      <c r="O224" s="113"/>
      <c r="P224" s="114"/>
      <c r="Q224" s="118"/>
      <c r="R224" s="116"/>
      <c r="S224" s="114"/>
    </row>
    <row r="225" spans="6:19">
      <c r="F225" s="111" t="s">
        <v>838</v>
      </c>
      <c r="G225" s="136">
        <v>1.62285E-4</v>
      </c>
      <c r="H225" s="103">
        <f>ROUND(+G225*Totals!$H$20,2)</f>
        <v>1401.99</v>
      </c>
      <c r="I225" s="103">
        <f t="shared" si="8"/>
        <v>353.4627918781726</v>
      </c>
      <c r="J225" s="103">
        <f t="shared" si="9"/>
        <v>1048.5272081218275</v>
      </c>
      <c r="K225" s="113" t="s">
        <v>838</v>
      </c>
      <c r="L225" s="113" t="s">
        <v>62</v>
      </c>
      <c r="M225" s="138">
        <v>0.25211505922165822</v>
      </c>
      <c r="N225" s="117">
        <f>H225*M225</f>
        <v>353.4627918781726</v>
      </c>
      <c r="O225" s="117" t="s">
        <v>1159</v>
      </c>
      <c r="P225" s="114"/>
      <c r="Q225" s="118"/>
      <c r="R225" s="116"/>
      <c r="S225" s="114"/>
    </row>
    <row r="226" spans="6:19">
      <c r="F226" s="111" t="s">
        <v>837</v>
      </c>
      <c r="G226" s="136">
        <v>2.094249E-4</v>
      </c>
      <c r="H226" s="103">
        <f>ROUND(+G226*Totals!$H$20,2)</f>
        <v>1809.24</v>
      </c>
      <c r="I226" s="103">
        <f t="shared" si="8"/>
        <v>0</v>
      </c>
      <c r="J226" s="103">
        <f t="shared" si="9"/>
        <v>1809.24</v>
      </c>
      <c r="K226" s="113"/>
      <c r="L226" s="113"/>
      <c r="N226" s="117"/>
      <c r="O226" s="117"/>
      <c r="P226" s="114"/>
      <c r="Q226" s="118"/>
      <c r="R226" s="116"/>
      <c r="S226" s="114"/>
    </row>
    <row r="227" spans="6:19">
      <c r="F227" s="111" t="s">
        <v>836</v>
      </c>
      <c r="G227" s="136">
        <v>9.65982E-5</v>
      </c>
      <c r="H227" s="103">
        <f>ROUND(+G227*Totals!$H$20,2)</f>
        <v>834.52</v>
      </c>
      <c r="I227" s="103">
        <f t="shared" si="8"/>
        <v>234.82164502164503</v>
      </c>
      <c r="J227" s="103">
        <f t="shared" si="9"/>
        <v>599.69835497835493</v>
      </c>
      <c r="K227" s="113" t="s">
        <v>836</v>
      </c>
      <c r="L227" s="113" t="s">
        <v>58</v>
      </c>
      <c r="M227" s="138">
        <v>0.2813852813852814</v>
      </c>
      <c r="N227" s="117">
        <f>H227*M227</f>
        <v>234.82164502164503</v>
      </c>
      <c r="O227" s="117" t="s">
        <v>1159</v>
      </c>
      <c r="P227" s="114"/>
      <c r="Q227" s="118"/>
      <c r="R227" s="116"/>
      <c r="S227" s="114"/>
    </row>
    <row r="228" spans="6:19">
      <c r="F228" s="111" t="s">
        <v>835</v>
      </c>
      <c r="G228" s="136">
        <v>0</v>
      </c>
      <c r="H228" s="103">
        <f>ROUND(+G228*Totals!$H$20,2)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ROUND(+G229*Totals!$H$20,2)</f>
        <v>881.25</v>
      </c>
      <c r="I229" s="103">
        <f t="shared" si="8"/>
        <v>237.83735795454547</v>
      </c>
      <c r="J229" s="103">
        <f t="shared" si="9"/>
        <v>643.4126420454545</v>
      </c>
      <c r="K229" s="113" t="s">
        <v>834</v>
      </c>
      <c r="L229" s="113" t="s">
        <v>88</v>
      </c>
      <c r="M229" s="138">
        <v>0.26988636363636365</v>
      </c>
      <c r="N229" s="117">
        <f>H229*M229</f>
        <v>237.83735795454547</v>
      </c>
      <c r="O229" s="113" t="s">
        <v>1159</v>
      </c>
      <c r="P229" s="114"/>
      <c r="Q229" s="118"/>
      <c r="R229" s="116"/>
      <c r="S229" s="114"/>
    </row>
    <row r="230" spans="6:19">
      <c r="F230" s="111" t="s">
        <v>833</v>
      </c>
      <c r="G230" s="136">
        <v>3.2352667999999999E-3</v>
      </c>
      <c r="H230" s="103">
        <f>ROUND(+G230*Totals!$H$20,2)</f>
        <v>27949.75</v>
      </c>
      <c r="I230" s="103">
        <f t="shared" si="8"/>
        <v>0</v>
      </c>
      <c r="J230" s="103">
        <f t="shared" si="9"/>
        <v>27949.75</v>
      </c>
      <c r="K230" s="113"/>
      <c r="L230" s="113"/>
      <c r="N230" s="117"/>
      <c r="O230" s="117"/>
      <c r="P230" s="114"/>
      <c r="Q230" s="118"/>
      <c r="R230" s="116"/>
      <c r="S230" s="114"/>
    </row>
    <row r="231" spans="6:19">
      <c r="F231" s="111" t="s">
        <v>832</v>
      </c>
      <c r="G231" s="136">
        <v>7.4148779999999993E-4</v>
      </c>
      <c r="H231" s="103">
        <f>ROUND(+G231*Totals!$H$20,2)</f>
        <v>6405.78</v>
      </c>
      <c r="I231" s="103">
        <f t="shared" si="8"/>
        <v>0</v>
      </c>
      <c r="J231" s="103">
        <f t="shared" si="9"/>
        <v>6405.78</v>
      </c>
      <c r="K231" s="113"/>
      <c r="L231" s="113"/>
      <c r="N231" s="117"/>
      <c r="O231" s="113"/>
      <c r="P231" s="114"/>
      <c r="Q231" s="118"/>
      <c r="R231" s="116"/>
      <c r="S231" s="114"/>
    </row>
    <row r="232" spans="6:19">
      <c r="F232" s="111" t="s">
        <v>831</v>
      </c>
      <c r="G232" s="136">
        <v>3.4775399999999999E-5</v>
      </c>
      <c r="H232" s="103">
        <f>ROUND(+G232*Totals!$H$20,2)</f>
        <v>300.43</v>
      </c>
      <c r="I232" s="103">
        <f t="shared" si="8"/>
        <v>52.719687499999999</v>
      </c>
      <c r="J232" s="103">
        <f t="shared" si="9"/>
        <v>247.71031250000001</v>
      </c>
      <c r="K232" s="113" t="s">
        <v>831</v>
      </c>
      <c r="L232" s="113" t="s">
        <v>93</v>
      </c>
      <c r="M232" s="138">
        <v>0.17548076923076922</v>
      </c>
      <c r="N232" s="117">
        <f>H232*M232</f>
        <v>52.719687499999999</v>
      </c>
      <c r="O232" s="113" t="s">
        <v>1159</v>
      </c>
      <c r="P232" s="114"/>
      <c r="Q232" s="118"/>
      <c r="R232" s="116"/>
      <c r="S232" s="114"/>
    </row>
    <row r="233" spans="6:19">
      <c r="F233" s="111" t="s">
        <v>63</v>
      </c>
      <c r="G233" s="136">
        <v>8.2739448600000001E-2</v>
      </c>
      <c r="H233" s="103">
        <f>ROUND(+G233*Totals!$H$20,2)</f>
        <v>714793.2</v>
      </c>
      <c r="I233" s="103">
        <f t="shared" si="8"/>
        <v>0</v>
      </c>
      <c r="J233" s="103">
        <f t="shared" si="9"/>
        <v>714793.2</v>
      </c>
      <c r="K233" s="113"/>
      <c r="L233" s="113"/>
      <c r="N233" s="117"/>
      <c r="O233" s="117"/>
      <c r="P233" s="114"/>
      <c r="Q233" s="118"/>
      <c r="R233" s="116"/>
      <c r="S233" s="114"/>
    </row>
    <row r="234" spans="6:19">
      <c r="F234" s="111" t="s">
        <v>830</v>
      </c>
      <c r="G234" s="136">
        <v>2.4729139999999999E-4</v>
      </c>
      <c r="H234" s="103">
        <f>ROUND(+G234*Totals!$H$20,2)</f>
        <v>2136.37</v>
      </c>
      <c r="I234" s="103">
        <f t="shared" si="8"/>
        <v>0</v>
      </c>
      <c r="J234" s="103">
        <f t="shared" si="9"/>
        <v>2136.37</v>
      </c>
      <c r="K234" s="113"/>
      <c r="L234" s="113"/>
      <c r="N234" s="117"/>
      <c r="O234" s="117"/>
      <c r="P234" s="114"/>
      <c r="Q234" s="118"/>
      <c r="R234" s="116"/>
      <c r="S234" s="114"/>
    </row>
    <row r="235" spans="6:19">
      <c r="F235" s="111" t="s">
        <v>829</v>
      </c>
      <c r="G235" s="136">
        <v>1.3291910000000001E-4</v>
      </c>
      <c r="H235" s="103">
        <f>ROUND(+G235*Totals!$H$20,2)</f>
        <v>1148.3</v>
      </c>
      <c r="I235" s="103">
        <f t="shared" si="8"/>
        <v>281.50564373897703</v>
      </c>
      <c r="J235" s="103">
        <f t="shared" si="9"/>
        <v>866.79435626102293</v>
      </c>
      <c r="K235" s="113" t="s">
        <v>829</v>
      </c>
      <c r="L235" s="113" t="s">
        <v>113</v>
      </c>
      <c r="M235" s="138">
        <v>0.24514991181657847</v>
      </c>
      <c r="N235" s="117">
        <f>H235*M235</f>
        <v>281.50564373897703</v>
      </c>
      <c r="O235" s="113" t="s">
        <v>1159</v>
      </c>
      <c r="P235" s="114"/>
      <c r="Q235" s="118"/>
      <c r="R235" s="116"/>
      <c r="S235" s="114"/>
    </row>
    <row r="236" spans="6:19">
      <c r="F236" s="111" t="s">
        <v>828</v>
      </c>
      <c r="G236" s="136">
        <v>5.6413299999999997E-5</v>
      </c>
      <c r="H236" s="103">
        <f>ROUND(+G236*Totals!$H$20,2)</f>
        <v>487.36</v>
      </c>
      <c r="I236" s="103">
        <f t="shared" si="8"/>
        <v>150.82509473684209</v>
      </c>
      <c r="J236" s="103">
        <f t="shared" si="9"/>
        <v>336.53490526315795</v>
      </c>
      <c r="K236" s="113" t="s">
        <v>828</v>
      </c>
      <c r="L236" s="113" t="s">
        <v>55</v>
      </c>
      <c r="M236" s="138">
        <v>0.30947368421052629</v>
      </c>
      <c r="N236" s="117">
        <f>H236*M236</f>
        <v>150.82509473684209</v>
      </c>
      <c r="O236" s="117" t="s">
        <v>1159</v>
      </c>
      <c r="P236" s="114"/>
      <c r="Q236" s="118"/>
      <c r="R236" s="116"/>
      <c r="S236" s="114"/>
    </row>
    <row r="237" spans="6:19">
      <c r="F237" s="111" t="s">
        <v>827</v>
      </c>
      <c r="G237" s="136">
        <v>5.0385619999999997E-4</v>
      </c>
      <c r="H237" s="103">
        <f>ROUND(+G237*Totals!$H$20,2)</f>
        <v>4352.8599999999997</v>
      </c>
      <c r="I237" s="103">
        <f t="shared" si="8"/>
        <v>0</v>
      </c>
      <c r="J237" s="103">
        <f t="shared" si="9"/>
        <v>4352.8599999999997</v>
      </c>
      <c r="K237" s="113"/>
      <c r="L237" s="113"/>
      <c r="N237" s="117"/>
      <c r="O237" s="117"/>
      <c r="P237" s="114"/>
      <c r="Q237" s="118"/>
      <c r="R237" s="116"/>
      <c r="S237" s="114"/>
    </row>
    <row r="238" spans="6:19">
      <c r="F238" s="111" t="s">
        <v>826</v>
      </c>
      <c r="G238" s="136">
        <v>7.8051300000000009E-5</v>
      </c>
      <c r="H238" s="103">
        <f>ROUND(+G238*Totals!$H$20,2)</f>
        <v>674.29</v>
      </c>
      <c r="I238" s="103">
        <f t="shared" si="8"/>
        <v>207.70540178571426</v>
      </c>
      <c r="J238" s="103">
        <f t="shared" si="9"/>
        <v>466.58459821428573</v>
      </c>
      <c r="K238" s="113" t="s">
        <v>826</v>
      </c>
      <c r="L238" s="113" t="s">
        <v>115</v>
      </c>
      <c r="M238" s="138">
        <v>0.30803571428571425</v>
      </c>
      <c r="N238" s="117">
        <f>H238*M238</f>
        <v>207.70540178571426</v>
      </c>
      <c r="O238" s="117" t="s">
        <v>1159</v>
      </c>
      <c r="P238" s="114"/>
      <c r="Q238" s="118"/>
      <c r="R238" s="116"/>
      <c r="S238" s="114"/>
    </row>
    <row r="239" spans="6:19">
      <c r="F239" s="111" t="s">
        <v>825</v>
      </c>
      <c r="G239" s="136">
        <v>2.51155E-5</v>
      </c>
      <c r="H239" s="103">
        <f>ROUND(+G239*Totals!$H$20,2)</f>
        <v>216.97</v>
      </c>
      <c r="I239" s="103">
        <f t="shared" si="8"/>
        <v>74.468516949152544</v>
      </c>
      <c r="J239" s="103">
        <f t="shared" si="9"/>
        <v>142.50148305084747</v>
      </c>
      <c r="K239" s="113" t="s">
        <v>825</v>
      </c>
      <c r="L239" s="113" t="s">
        <v>66</v>
      </c>
      <c r="M239" s="138">
        <v>0.34322033898305088</v>
      </c>
      <c r="N239" s="117">
        <f>H239*M239</f>
        <v>74.468516949152544</v>
      </c>
      <c r="O239" s="113" t="s">
        <v>1159</v>
      </c>
      <c r="P239" s="114"/>
      <c r="Q239" s="118"/>
      <c r="R239" s="116"/>
      <c r="S239" s="114"/>
    </row>
    <row r="240" spans="6:19">
      <c r="F240" s="111" t="s">
        <v>824</v>
      </c>
      <c r="G240" s="136">
        <v>1.2944159999999998E-4</v>
      </c>
      <c r="H240" s="103">
        <f>ROUND(+G240*Totals!$H$20,2)</f>
        <v>1118.26</v>
      </c>
      <c r="I240" s="103">
        <f t="shared" si="8"/>
        <v>501.01254480286741</v>
      </c>
      <c r="J240" s="103">
        <f t="shared" si="9"/>
        <v>617.24745519713258</v>
      </c>
      <c r="K240" s="113" t="s">
        <v>824</v>
      </c>
      <c r="L240" s="113" t="s">
        <v>115</v>
      </c>
      <c r="M240" s="138">
        <v>0.44802867383512546</v>
      </c>
      <c r="N240" s="117">
        <f>H240*M240</f>
        <v>501.01254480286741</v>
      </c>
      <c r="O240" s="113" t="s">
        <v>1159</v>
      </c>
      <c r="P240" s="114"/>
      <c r="Q240" s="118"/>
      <c r="R240" s="116"/>
      <c r="S240" s="114"/>
    </row>
    <row r="241" spans="6:19">
      <c r="F241" s="111" t="s">
        <v>823</v>
      </c>
      <c r="G241" s="136">
        <v>3.4195759999999998E-4</v>
      </c>
      <c r="H241" s="103">
        <f>ROUND(+G241*Totals!$H$20,2)</f>
        <v>2954.2</v>
      </c>
      <c r="I241" s="103">
        <f t="shared" si="8"/>
        <v>0</v>
      </c>
      <c r="J241" s="103">
        <f t="shared" si="9"/>
        <v>2954.2</v>
      </c>
      <c r="K241" s="113"/>
      <c r="L241" s="113"/>
      <c r="N241" s="117"/>
      <c r="O241" s="117"/>
      <c r="P241" s="114"/>
      <c r="Q241" s="118"/>
      <c r="R241" s="116"/>
      <c r="S241" s="114"/>
    </row>
    <row r="242" spans="6:19">
      <c r="F242" s="111" t="s">
        <v>822</v>
      </c>
      <c r="G242" s="136">
        <v>2.3917709999999998E-4</v>
      </c>
      <c r="H242" s="103">
        <f>ROUND(+G242*Totals!$H$20,2)</f>
        <v>2066.27</v>
      </c>
      <c r="I242" s="103">
        <f t="shared" si="8"/>
        <v>0</v>
      </c>
      <c r="J242" s="103">
        <f t="shared" si="9"/>
        <v>2066.27</v>
      </c>
      <c r="K242" s="113"/>
      <c r="L242" s="113"/>
      <c r="N242" s="117"/>
      <c r="O242" s="113"/>
      <c r="P242" s="114"/>
      <c r="Q242" s="118"/>
      <c r="R242" s="116"/>
      <c r="S242" s="114"/>
    </row>
    <row r="243" spans="6:19">
      <c r="F243" s="111" t="s">
        <v>821</v>
      </c>
      <c r="G243" s="136">
        <v>2.39564E-5</v>
      </c>
      <c r="H243" s="103">
        <f>ROUND(+G243*Totals!$H$20,2)</f>
        <v>206.96</v>
      </c>
      <c r="I243" s="103">
        <f t="shared" si="8"/>
        <v>112.37003436426116</v>
      </c>
      <c r="J243" s="103">
        <f t="shared" si="9"/>
        <v>94.589965635738849</v>
      </c>
      <c r="K243" s="113" t="s">
        <v>821</v>
      </c>
      <c r="L243" s="113" t="s">
        <v>51</v>
      </c>
      <c r="M243" s="138">
        <v>0.54295532646048106</v>
      </c>
      <c r="N243" s="117">
        <f>H243*M243</f>
        <v>112.37003436426116</v>
      </c>
      <c r="O243" s="113" t="s">
        <v>1159</v>
      </c>
      <c r="P243" s="114"/>
      <c r="Q243" s="118"/>
      <c r="R243" s="116"/>
      <c r="S243" s="114"/>
    </row>
    <row r="244" spans="6:19">
      <c r="F244" s="111" t="s">
        <v>820</v>
      </c>
      <c r="G244" s="136">
        <v>1.8740050000000001E-4</v>
      </c>
      <c r="H244" s="103">
        <f>ROUND(+G244*Totals!$H$20,2)</f>
        <v>1618.97</v>
      </c>
      <c r="I244" s="103">
        <f t="shared" si="8"/>
        <v>312.22992857142862</v>
      </c>
      <c r="J244" s="103">
        <f t="shared" si="9"/>
        <v>1306.7400714285714</v>
      </c>
      <c r="K244" s="137" t="s">
        <v>820</v>
      </c>
      <c r="L244" s="137" t="s">
        <v>58</v>
      </c>
      <c r="M244" s="138">
        <v>0.19285714285714287</v>
      </c>
      <c r="N244" s="117">
        <f>H244*M244</f>
        <v>312.22992857142862</v>
      </c>
      <c r="O244" s="117"/>
      <c r="P244" s="114"/>
      <c r="Q244" s="118"/>
      <c r="R244" s="116"/>
      <c r="S244" s="114"/>
    </row>
    <row r="245" spans="6:19">
      <c r="F245" s="111" t="s">
        <v>819</v>
      </c>
      <c r="G245" s="136">
        <v>2.013106E-4</v>
      </c>
      <c r="H245" s="103">
        <f>ROUND(+G245*Totals!$H$20,2)</f>
        <v>1739.14</v>
      </c>
      <c r="I245" s="103">
        <f t="shared" si="8"/>
        <v>0</v>
      </c>
      <c r="J245" s="103">
        <f t="shared" si="9"/>
        <v>1739.14</v>
      </c>
      <c r="K245" s="113"/>
      <c r="L245" s="113"/>
      <c r="N245" s="117"/>
      <c r="O245" s="113"/>
      <c r="P245" s="114"/>
      <c r="Q245" s="118"/>
      <c r="R245" s="116"/>
      <c r="S245" s="114"/>
    </row>
    <row r="246" spans="6:19">
      <c r="F246" s="111" t="s">
        <v>818</v>
      </c>
      <c r="G246" s="136">
        <v>6.3368399999999995E-5</v>
      </c>
      <c r="H246" s="103">
        <f>ROUND(+G246*Totals!$H$20,2)</f>
        <v>547.45000000000005</v>
      </c>
      <c r="I246" s="103">
        <f t="shared" si="8"/>
        <v>170.76422018348626</v>
      </c>
      <c r="J246" s="103">
        <f t="shared" si="9"/>
        <v>376.68577981651379</v>
      </c>
      <c r="K246" s="113" t="s">
        <v>818</v>
      </c>
      <c r="L246" s="113" t="s">
        <v>60</v>
      </c>
      <c r="M246" s="138">
        <v>0.31192660550458717</v>
      </c>
      <c r="N246" s="117">
        <f>H246*M246</f>
        <v>170.76422018348626</v>
      </c>
      <c r="O246" s="113" t="s">
        <v>1159</v>
      </c>
      <c r="P246" s="114"/>
      <c r="Q246" s="118"/>
      <c r="R246" s="116"/>
      <c r="S246" s="114"/>
    </row>
    <row r="247" spans="6:19">
      <c r="F247" s="111" t="s">
        <v>65</v>
      </c>
      <c r="G247" s="136">
        <v>2.3054898700000003E-2</v>
      </c>
      <c r="H247" s="103">
        <f>ROUND(+G247*Totals!$H$20,2)</f>
        <v>199173.25</v>
      </c>
      <c r="I247" s="103">
        <f t="shared" si="8"/>
        <v>0</v>
      </c>
      <c r="J247" s="103">
        <f t="shared" si="9"/>
        <v>199173.25</v>
      </c>
      <c r="K247" s="113"/>
      <c r="L247" s="113"/>
      <c r="N247" s="117"/>
      <c r="O247" s="117"/>
      <c r="P247" s="114"/>
      <c r="Q247" s="118"/>
      <c r="R247" s="116"/>
      <c r="S247" s="114"/>
    </row>
    <row r="248" spans="6:19">
      <c r="F248" s="111" t="s">
        <v>817</v>
      </c>
      <c r="G248" s="136">
        <v>2.44973E-4</v>
      </c>
      <c r="H248" s="103">
        <f>ROUND(+G248*Totals!$H$20,2)</f>
        <v>2116.34</v>
      </c>
      <c r="I248" s="103">
        <f t="shared" si="8"/>
        <v>0</v>
      </c>
      <c r="J248" s="103">
        <f t="shared" si="9"/>
        <v>2116.34</v>
      </c>
      <c r="K248" s="113"/>
      <c r="L248" s="113"/>
      <c r="N248" s="117"/>
      <c r="O248" s="117"/>
      <c r="P248" s="114"/>
      <c r="Q248" s="118"/>
      <c r="R248" s="116"/>
      <c r="S248" s="114"/>
    </row>
    <row r="249" spans="6:19">
      <c r="F249" s="111" t="s">
        <v>816</v>
      </c>
      <c r="G249" s="136">
        <v>1.4721569999999999E-4</v>
      </c>
      <c r="H249" s="103">
        <f>ROUND(+G249*Totals!$H$20,2)</f>
        <v>1271.81</v>
      </c>
      <c r="I249" s="103">
        <f t="shared" si="8"/>
        <v>335.70619289340101</v>
      </c>
      <c r="J249" s="103">
        <f t="shared" si="9"/>
        <v>936.10380710659888</v>
      </c>
      <c r="K249" s="113" t="s">
        <v>816</v>
      </c>
      <c r="L249" s="113" t="s">
        <v>127</v>
      </c>
      <c r="M249" s="138">
        <v>0.26395939086294418</v>
      </c>
      <c r="N249" s="117">
        <f>H249*M249</f>
        <v>335.70619289340101</v>
      </c>
      <c r="O249" s="113" t="s">
        <v>1159</v>
      </c>
      <c r="P249" s="114"/>
      <c r="Q249" s="118"/>
      <c r="R249" s="116"/>
      <c r="S249" s="114"/>
    </row>
    <row r="250" spans="6:19">
      <c r="F250" s="111" t="s">
        <v>815</v>
      </c>
      <c r="G250" s="136">
        <v>7.6505800000000002E-5</v>
      </c>
      <c r="H250" s="103">
        <f>ROUND(+G250*Totals!$H$20,2)</f>
        <v>660.94</v>
      </c>
      <c r="I250" s="103">
        <f t="shared" si="8"/>
        <v>225.52344594594598</v>
      </c>
      <c r="J250" s="103">
        <f t="shared" si="9"/>
        <v>435.41655405405407</v>
      </c>
      <c r="K250" s="113" t="s">
        <v>815</v>
      </c>
      <c r="L250" s="113" t="s">
        <v>62</v>
      </c>
      <c r="M250" s="138">
        <v>0.34121621621621623</v>
      </c>
      <c r="N250" s="117">
        <f>H250*M250</f>
        <v>225.52344594594598</v>
      </c>
      <c r="O250" s="113" t="s">
        <v>1159</v>
      </c>
      <c r="P250" s="114"/>
      <c r="Q250" s="118"/>
      <c r="R250" s="116"/>
      <c r="S250" s="114"/>
    </row>
    <row r="251" spans="6:19">
      <c r="F251" s="111" t="s">
        <v>814</v>
      </c>
      <c r="G251" s="136">
        <v>3.2534269999999997E-4</v>
      </c>
      <c r="H251" s="103">
        <f>ROUND(+G251*Totals!$H$20,2)</f>
        <v>2810.66</v>
      </c>
      <c r="I251" s="103">
        <f t="shared" si="8"/>
        <v>0</v>
      </c>
      <c r="J251" s="103">
        <f t="shared" si="9"/>
        <v>2810.66</v>
      </c>
      <c r="K251" s="113"/>
      <c r="L251" s="113"/>
      <c r="N251" s="117"/>
      <c r="O251" s="117"/>
      <c r="P251" s="114"/>
      <c r="Q251" s="118"/>
      <c r="R251" s="116"/>
      <c r="S251" s="114"/>
    </row>
    <row r="252" spans="6:19">
      <c r="F252" s="111" t="s">
        <v>813</v>
      </c>
      <c r="G252" s="136">
        <v>4.010757E-4</v>
      </c>
      <c r="H252" s="103">
        <f>ROUND(+G252*Totals!$H$20,2)</f>
        <v>3464.93</v>
      </c>
      <c r="I252" s="103">
        <f t="shared" si="8"/>
        <v>0</v>
      </c>
      <c r="J252" s="103">
        <f t="shared" si="9"/>
        <v>3464.93</v>
      </c>
      <c r="K252" s="113"/>
      <c r="L252" s="113"/>
      <c r="N252" s="117"/>
      <c r="O252" s="113"/>
      <c r="P252" s="114"/>
      <c r="Q252" s="118"/>
      <c r="R252" s="116"/>
      <c r="S252" s="114"/>
    </row>
    <row r="253" spans="6:19">
      <c r="F253" s="111" t="s">
        <v>812</v>
      </c>
      <c r="G253" s="136">
        <v>7.7278999999999993E-6</v>
      </c>
      <c r="H253" s="103">
        <f>ROUND(+G253*Totals!$H$20,2)</f>
        <v>66.760000000000005</v>
      </c>
      <c r="I253" s="103">
        <f t="shared" si="8"/>
        <v>24.595789473684214</v>
      </c>
      <c r="J253" s="103">
        <f t="shared" si="9"/>
        <v>42.164210526315792</v>
      </c>
      <c r="K253" s="113" t="s">
        <v>812</v>
      </c>
      <c r="L253" s="113" t="s">
        <v>65</v>
      </c>
      <c r="M253" s="138">
        <v>0.36842105263157898</v>
      </c>
      <c r="N253" s="117">
        <f>H253*M253</f>
        <v>24.595789473684214</v>
      </c>
      <c r="O253" s="113" t="s">
        <v>1159</v>
      </c>
      <c r="P253" s="114"/>
      <c r="Q253" s="118"/>
      <c r="R253" s="116"/>
      <c r="S253" s="114"/>
    </row>
    <row r="254" spans="6:19">
      <c r="F254" s="111" t="s">
        <v>811</v>
      </c>
      <c r="G254" s="136">
        <v>7.2294090000000002E-4</v>
      </c>
      <c r="H254" s="103">
        <f>ROUND(+G254*Totals!$H$20,2)</f>
        <v>6245.55</v>
      </c>
      <c r="I254" s="103">
        <f t="shared" si="8"/>
        <v>0</v>
      </c>
      <c r="J254" s="103">
        <f t="shared" si="9"/>
        <v>6245.55</v>
      </c>
      <c r="K254" s="113"/>
      <c r="L254" s="113"/>
      <c r="N254" s="117"/>
      <c r="O254" s="113"/>
      <c r="P254" s="114"/>
      <c r="Q254" s="118"/>
      <c r="R254" s="116"/>
      <c r="S254" s="114"/>
    </row>
    <row r="255" spans="6:19">
      <c r="F255" s="111" t="s">
        <v>810</v>
      </c>
      <c r="G255" s="136">
        <v>1.7298805E-3</v>
      </c>
      <c r="H255" s="103">
        <f>ROUND(+G255*Totals!$H$20,2)</f>
        <v>14944.59</v>
      </c>
      <c r="I255" s="103">
        <f t="shared" si="8"/>
        <v>0</v>
      </c>
      <c r="J255" s="103">
        <f t="shared" si="9"/>
        <v>14944.59</v>
      </c>
      <c r="K255" s="113"/>
      <c r="L255" s="113"/>
      <c r="N255" s="117"/>
      <c r="O255" s="113"/>
      <c r="P255" s="114"/>
      <c r="Q255" s="118"/>
      <c r="R255" s="116"/>
      <c r="S255" s="114"/>
    </row>
    <row r="256" spans="6:19">
      <c r="F256" s="111" t="s">
        <v>809</v>
      </c>
      <c r="G256" s="136">
        <v>4.9496920000000001E-4</v>
      </c>
      <c r="H256" s="103">
        <f>ROUND(+G256*Totals!$H$20,2)</f>
        <v>4276.08</v>
      </c>
      <c r="I256" s="103">
        <f t="shared" si="8"/>
        <v>0</v>
      </c>
      <c r="J256" s="103">
        <f t="shared" si="9"/>
        <v>4276.08</v>
      </c>
      <c r="K256" s="113"/>
      <c r="L256" s="113"/>
      <c r="N256" s="117"/>
      <c r="O256" s="113"/>
      <c r="P256" s="114"/>
      <c r="Q256" s="118"/>
      <c r="R256" s="116"/>
      <c r="S256" s="114"/>
    </row>
    <row r="257" spans="6:19">
      <c r="F257" s="111" t="s">
        <v>808</v>
      </c>
      <c r="G257" s="136">
        <v>1.3914004E-3</v>
      </c>
      <c r="H257" s="103">
        <f>ROUND(+G257*Totals!$H$20,2)</f>
        <v>12020.43</v>
      </c>
      <c r="I257" s="103">
        <f t="shared" si="8"/>
        <v>0</v>
      </c>
      <c r="J257" s="103">
        <f t="shared" si="9"/>
        <v>12020.43</v>
      </c>
      <c r="K257" s="113"/>
      <c r="L257" s="113"/>
      <c r="N257" s="117"/>
      <c r="O257" s="117"/>
      <c r="P257" s="114"/>
      <c r="Q257" s="118"/>
      <c r="R257" s="116"/>
      <c r="S257" s="114"/>
    </row>
    <row r="258" spans="6:19">
      <c r="F258" s="111" t="s">
        <v>807</v>
      </c>
      <c r="G258" s="136">
        <v>5.4481380000000006E-4</v>
      </c>
      <c r="H258" s="103">
        <f>ROUND(+G258*Totals!$H$20,2)</f>
        <v>4706.6899999999996</v>
      </c>
      <c r="I258" s="103">
        <f t="shared" si="8"/>
        <v>0</v>
      </c>
      <c r="J258" s="103">
        <f t="shared" si="9"/>
        <v>4706.6899999999996</v>
      </c>
      <c r="K258" s="113"/>
      <c r="L258" s="113"/>
      <c r="N258" s="117"/>
      <c r="O258" s="113"/>
      <c r="P258" s="114"/>
      <c r="Q258" s="118"/>
      <c r="R258" s="116"/>
      <c r="S258" s="114"/>
    </row>
    <row r="259" spans="6:19">
      <c r="F259" s="111" t="s">
        <v>806</v>
      </c>
      <c r="G259" s="136">
        <v>1.533979E-4</v>
      </c>
      <c r="H259" s="103">
        <f>ROUND(+G259*Totals!$H$20,2)</f>
        <v>1325.22</v>
      </c>
      <c r="I259" s="103">
        <f t="shared" si="8"/>
        <v>245.05284671532846</v>
      </c>
      <c r="J259" s="103">
        <f t="shared" si="9"/>
        <v>1080.1671532846715</v>
      </c>
      <c r="K259" s="113" t="s">
        <v>806</v>
      </c>
      <c r="L259" s="113" t="s">
        <v>116</v>
      </c>
      <c r="M259" s="138">
        <v>0.18491484184914841</v>
      </c>
      <c r="N259" s="117">
        <f>H259*M259</f>
        <v>245.05284671532846</v>
      </c>
      <c r="O259" s="113" t="s">
        <v>1159</v>
      </c>
      <c r="P259" s="114"/>
      <c r="Q259" s="118"/>
      <c r="R259" s="116"/>
      <c r="S259" s="114"/>
    </row>
    <row r="260" spans="6:19">
      <c r="F260" s="111" t="s">
        <v>805</v>
      </c>
      <c r="G260" s="136">
        <v>2.7665719999999999E-4</v>
      </c>
      <c r="H260" s="103">
        <f>ROUND(+G260*Totals!$H$20,2)</f>
        <v>2390.0700000000002</v>
      </c>
      <c r="I260" s="103">
        <f t="shared" si="8"/>
        <v>0</v>
      </c>
      <c r="J260" s="103">
        <f t="shared" si="9"/>
        <v>2390.0700000000002</v>
      </c>
      <c r="K260" s="113"/>
      <c r="L260" s="113"/>
      <c r="N260" s="117"/>
      <c r="O260" s="117"/>
      <c r="P260" s="114"/>
      <c r="Q260" s="118"/>
      <c r="R260" s="116"/>
      <c r="S260" s="114"/>
    </row>
    <row r="261" spans="6:19">
      <c r="F261" s="111" t="s">
        <v>804</v>
      </c>
      <c r="G261" s="136">
        <v>2.2681260000000002E-4</v>
      </c>
      <c r="H261" s="103">
        <f>ROUND(+G261*Totals!$H$20,2)</f>
        <v>1959.45</v>
      </c>
      <c r="I261" s="103">
        <f t="shared" si="8"/>
        <v>0</v>
      </c>
      <c r="J261" s="103">
        <f t="shared" si="9"/>
        <v>1959.45</v>
      </c>
      <c r="K261" s="113"/>
      <c r="L261" s="113"/>
      <c r="N261" s="117"/>
      <c r="O261" s="113"/>
      <c r="P261" s="114"/>
      <c r="Q261" s="118"/>
      <c r="R261" s="116"/>
      <c r="S261" s="114"/>
    </row>
    <row r="262" spans="6:19">
      <c r="F262" s="111" t="s">
        <v>803</v>
      </c>
      <c r="G262" s="136">
        <v>4.4435200000000004E-5</v>
      </c>
      <c r="H262" s="103">
        <f>ROUND(+G262*Totals!$H$20,2)</f>
        <v>383.88</v>
      </c>
      <c r="I262" s="103">
        <f t="shared" si="8"/>
        <v>262.28450261780108</v>
      </c>
      <c r="J262" s="103">
        <f t="shared" si="9"/>
        <v>121.59549738219891</v>
      </c>
      <c r="K262" s="113" t="s">
        <v>803</v>
      </c>
      <c r="L262" s="113" t="s">
        <v>95</v>
      </c>
      <c r="M262" s="138">
        <v>0.68324607329842935</v>
      </c>
      <c r="N262" s="117">
        <f>H262*M262</f>
        <v>262.28450261780108</v>
      </c>
      <c r="O262" s="113" t="s">
        <v>1159</v>
      </c>
      <c r="P262" s="114"/>
      <c r="Q262" s="118"/>
      <c r="R262" s="116"/>
      <c r="S262" s="114"/>
    </row>
    <row r="263" spans="6:19">
      <c r="F263" s="111" t="s">
        <v>802</v>
      </c>
      <c r="G263" s="136">
        <v>3.7480100000000002E-4</v>
      </c>
      <c r="H263" s="103">
        <f>ROUND(+G263*Totals!$H$20,2)</f>
        <v>3237.94</v>
      </c>
      <c r="I263" s="103">
        <f t="shared" ref="I263:I326" si="11">+N263+Q263+T263</f>
        <v>0</v>
      </c>
      <c r="J263" s="103">
        <f t="shared" ref="J263:J326" si="12">+H263-I263</f>
        <v>3237.94</v>
      </c>
      <c r="K263" s="113"/>
      <c r="L263" s="113"/>
      <c r="N263" s="117"/>
      <c r="O263" s="117"/>
      <c r="P263" s="114"/>
      <c r="Q263" s="118"/>
      <c r="R263" s="116"/>
      <c r="S263" s="114"/>
    </row>
    <row r="264" spans="6:19">
      <c r="F264" s="111" t="s">
        <v>801</v>
      </c>
      <c r="G264" s="136">
        <v>3.5123099999999997E-4</v>
      </c>
      <c r="H264" s="103">
        <f>ROUND(+G264*Totals!$H$20,2)</f>
        <v>3034.31</v>
      </c>
      <c r="I264" s="103">
        <f t="shared" si="11"/>
        <v>0</v>
      </c>
      <c r="J264" s="103">
        <f t="shared" si="12"/>
        <v>3034.31</v>
      </c>
      <c r="K264" s="113"/>
      <c r="L264" s="113"/>
      <c r="N264" s="117"/>
      <c r="O264" s="113"/>
      <c r="P264" s="114"/>
      <c r="Q264" s="118"/>
      <c r="R264" s="116"/>
      <c r="S264" s="114"/>
    </row>
    <row r="265" spans="6:19">
      <c r="F265" s="111" t="s">
        <v>800</v>
      </c>
      <c r="G265" s="136">
        <v>7.1096299999999992E-5</v>
      </c>
      <c r="H265" s="103">
        <f>ROUND(+G265*Totals!$H$20,2)</f>
        <v>614.21</v>
      </c>
      <c r="I265" s="103">
        <f t="shared" si="11"/>
        <v>133.6475462962963</v>
      </c>
      <c r="J265" s="103">
        <f t="shared" si="12"/>
        <v>480.56245370370374</v>
      </c>
      <c r="K265" s="113" t="s">
        <v>800</v>
      </c>
      <c r="L265" s="113" t="s">
        <v>119</v>
      </c>
      <c r="M265" s="138">
        <v>0.21759259259259256</v>
      </c>
      <c r="N265" s="117">
        <f>H265*M265</f>
        <v>133.6475462962963</v>
      </c>
      <c r="O265" s="113" t="s">
        <v>1159</v>
      </c>
      <c r="P265" s="114"/>
      <c r="Q265" s="118"/>
      <c r="R265" s="116"/>
      <c r="S265" s="114"/>
    </row>
    <row r="266" spans="6:19">
      <c r="F266" s="111" t="s">
        <v>799</v>
      </c>
      <c r="G266" s="136">
        <v>3.0254559999999997E-4</v>
      </c>
      <c r="H266" s="103">
        <f>ROUND(+G266*Totals!$H$20,2)</f>
        <v>2613.7199999999998</v>
      </c>
      <c r="I266" s="103">
        <f t="shared" si="11"/>
        <v>0</v>
      </c>
      <c r="J266" s="103">
        <f t="shared" si="12"/>
        <v>2613.7199999999998</v>
      </c>
      <c r="K266" s="113"/>
      <c r="L266" s="113"/>
      <c r="N266" s="117"/>
      <c r="O266" s="113"/>
      <c r="P266" s="114"/>
      <c r="Q266" s="118"/>
      <c r="R266" s="116"/>
      <c r="S266" s="114"/>
    </row>
    <row r="267" spans="6:19">
      <c r="F267" s="111" t="s">
        <v>798</v>
      </c>
      <c r="G267" s="136">
        <v>1.0289640000000001E-3</v>
      </c>
      <c r="H267" s="103">
        <f>ROUND(+G267*Totals!$H$20,2)</f>
        <v>8889.31</v>
      </c>
      <c r="I267" s="103">
        <f t="shared" si="11"/>
        <v>0</v>
      </c>
      <c r="J267" s="103">
        <f t="shared" si="12"/>
        <v>8889.31</v>
      </c>
      <c r="K267" s="113"/>
      <c r="L267" s="113"/>
      <c r="N267" s="117"/>
      <c r="O267" s="113"/>
      <c r="P267" s="114"/>
      <c r="Q267" s="118"/>
      <c r="R267" s="116"/>
      <c r="S267" s="114"/>
    </row>
    <row r="268" spans="6:19">
      <c r="F268" s="111" t="s">
        <v>797</v>
      </c>
      <c r="G268" s="136">
        <v>2.5988779000000002E-3</v>
      </c>
      <c r="H268" s="103">
        <f>ROUND(+G268*Totals!$H$20,2)</f>
        <v>22451.93</v>
      </c>
      <c r="I268" s="103">
        <f t="shared" si="11"/>
        <v>0</v>
      </c>
      <c r="J268" s="103">
        <f t="shared" si="12"/>
        <v>22451.93</v>
      </c>
      <c r="K268" s="113"/>
      <c r="L268" s="113"/>
      <c r="N268" s="117"/>
      <c r="O268" s="113"/>
      <c r="P268" s="114"/>
      <c r="Q268" s="118"/>
      <c r="R268" s="116"/>
      <c r="S268" s="114"/>
    </row>
    <row r="269" spans="6:19">
      <c r="F269" s="111" t="s">
        <v>796</v>
      </c>
      <c r="G269" s="136">
        <v>2.6467910000000001E-4</v>
      </c>
      <c r="H269" s="103">
        <f>ROUND(+G269*Totals!$H$20,2)</f>
        <v>2286.59</v>
      </c>
      <c r="I269" s="103">
        <f t="shared" si="11"/>
        <v>0</v>
      </c>
      <c r="J269" s="103">
        <f t="shared" si="12"/>
        <v>2286.59</v>
      </c>
      <c r="K269" s="113"/>
      <c r="L269" s="113"/>
      <c r="N269" s="117"/>
      <c r="O269" s="113"/>
      <c r="P269" s="114"/>
      <c r="Q269" s="118"/>
      <c r="R269" s="116"/>
      <c r="S269" s="114"/>
    </row>
    <row r="270" spans="6:19">
      <c r="F270" s="111" t="s">
        <v>795</v>
      </c>
      <c r="G270" s="136">
        <v>2.3222210000000001E-4</v>
      </c>
      <c r="H270" s="103">
        <f>ROUND(+G270*Totals!$H$20,2)</f>
        <v>2006.19</v>
      </c>
      <c r="I270" s="103">
        <f t="shared" si="11"/>
        <v>0</v>
      </c>
      <c r="J270" s="103">
        <f t="shared" si="12"/>
        <v>2006.19</v>
      </c>
      <c r="K270" s="113"/>
      <c r="L270" s="113"/>
      <c r="N270" s="117"/>
      <c r="O270" s="113"/>
      <c r="P270" s="114"/>
      <c r="Q270" s="118"/>
      <c r="R270" s="116"/>
      <c r="S270" s="114"/>
    </row>
    <row r="271" spans="6:19">
      <c r="F271" s="111" t="s">
        <v>794</v>
      </c>
      <c r="G271" s="136">
        <v>4.1305389999999996E-4</v>
      </c>
      <c r="H271" s="103">
        <f>ROUND(+G271*Totals!$H$20,2)</f>
        <v>3568.41</v>
      </c>
      <c r="I271" s="103">
        <f t="shared" si="11"/>
        <v>0</v>
      </c>
      <c r="J271" s="103">
        <f t="shared" si="12"/>
        <v>3568.41</v>
      </c>
      <c r="K271" s="113"/>
      <c r="L271" s="113"/>
      <c r="N271" s="117"/>
      <c r="O271" s="117"/>
      <c r="P271" s="114"/>
      <c r="Q271" s="118"/>
      <c r="R271" s="116"/>
      <c r="S271" s="114"/>
    </row>
    <row r="272" spans="6:19">
      <c r="F272" s="111" t="s">
        <v>793</v>
      </c>
      <c r="G272" s="136">
        <v>4.671489E-4</v>
      </c>
      <c r="H272" s="103">
        <f>ROUND(+G272*Totals!$H$20,2)</f>
        <v>4035.74</v>
      </c>
      <c r="I272" s="103">
        <f t="shared" si="11"/>
        <v>0</v>
      </c>
      <c r="J272" s="103">
        <f t="shared" si="12"/>
        <v>4035.74</v>
      </c>
      <c r="K272" s="113"/>
      <c r="L272" s="113"/>
      <c r="N272" s="117"/>
      <c r="O272" s="117"/>
      <c r="P272" s="114"/>
      <c r="Q272" s="118"/>
      <c r="R272" s="116"/>
      <c r="S272" s="114"/>
    </row>
    <row r="273" spans="6:19">
      <c r="F273" s="111" t="s">
        <v>792</v>
      </c>
      <c r="G273" s="136">
        <v>3.4079839999999999E-4</v>
      </c>
      <c r="H273" s="103">
        <f>ROUND(+G273*Totals!$H$20,2)</f>
        <v>2944.19</v>
      </c>
      <c r="I273" s="103">
        <f t="shared" si="11"/>
        <v>0</v>
      </c>
      <c r="J273" s="103">
        <f t="shared" si="12"/>
        <v>2944.19</v>
      </c>
      <c r="K273" s="113"/>
      <c r="L273" s="113"/>
      <c r="N273" s="117"/>
      <c r="O273" s="117" t="s">
        <v>1159</v>
      </c>
      <c r="P273" s="114"/>
      <c r="Q273" s="118"/>
      <c r="R273" s="116"/>
      <c r="S273" s="114"/>
    </row>
    <row r="274" spans="6:19">
      <c r="F274" s="111" t="s">
        <v>791</v>
      </c>
      <c r="G274" s="136">
        <v>1.1205399999999999E-5</v>
      </c>
      <c r="H274" s="103">
        <f>ROUND(+G274*Totals!$H$20,2)</f>
        <v>96.8</v>
      </c>
      <c r="I274" s="103">
        <f t="shared" si="11"/>
        <v>50.335999999999999</v>
      </c>
      <c r="J274" s="103">
        <f t="shared" si="12"/>
        <v>46.463999999999999</v>
      </c>
      <c r="K274" s="113" t="s">
        <v>791</v>
      </c>
      <c r="L274" s="113" t="s">
        <v>56</v>
      </c>
      <c r="M274" s="138">
        <v>0.52</v>
      </c>
      <c r="N274" s="117">
        <f>H274*M274</f>
        <v>50.335999999999999</v>
      </c>
      <c r="O274" s="117" t="s">
        <v>1159</v>
      </c>
      <c r="P274" s="114"/>
      <c r="Q274" s="118"/>
      <c r="R274" s="116"/>
      <c r="S274" s="114"/>
    </row>
    <row r="275" spans="6:19">
      <c r="F275" s="111" t="s">
        <v>790</v>
      </c>
      <c r="G275" s="136">
        <v>1.306008E-4</v>
      </c>
      <c r="H275" s="103">
        <f>ROUND(+G275*Totals!$H$20,2)</f>
        <v>1128.27</v>
      </c>
      <c r="I275" s="103">
        <f t="shared" si="11"/>
        <v>118.76526315789475</v>
      </c>
      <c r="J275" s="103">
        <f t="shared" si="12"/>
        <v>1009.5047368421052</v>
      </c>
      <c r="K275" s="113" t="s">
        <v>790</v>
      </c>
      <c r="L275" s="113" t="s">
        <v>103</v>
      </c>
      <c r="M275" s="138">
        <v>0.10526315789473685</v>
      </c>
      <c r="N275" s="117">
        <f>H275*M275</f>
        <v>118.76526315789475</v>
      </c>
      <c r="O275" s="113" t="s">
        <v>1159</v>
      </c>
      <c r="P275" s="114"/>
      <c r="Q275" s="118"/>
      <c r="R275" s="116"/>
      <c r="S275" s="114"/>
    </row>
    <row r="276" spans="6:19">
      <c r="F276" s="111" t="s">
        <v>789</v>
      </c>
      <c r="G276" s="136">
        <v>7.3415000000000008E-6</v>
      </c>
      <c r="H276" s="103">
        <f>ROUND(+G276*Totals!$H$20,2)</f>
        <v>63.42</v>
      </c>
      <c r="I276" s="103">
        <f t="shared" si="11"/>
        <v>22.989750000000001</v>
      </c>
      <c r="J276" s="103">
        <f t="shared" si="12"/>
        <v>40.430250000000001</v>
      </c>
      <c r="K276" s="113" t="s">
        <v>789</v>
      </c>
      <c r="L276" s="113" t="s">
        <v>113</v>
      </c>
      <c r="M276" s="138">
        <v>0.36249999999999999</v>
      </c>
      <c r="N276" s="117">
        <f>H276*M276</f>
        <v>22.989750000000001</v>
      </c>
      <c r="O276" s="113" t="s">
        <v>1159</v>
      </c>
      <c r="P276" s="114"/>
      <c r="Q276" s="118"/>
      <c r="R276" s="116"/>
      <c r="S276" s="114"/>
    </row>
    <row r="277" spans="6:19">
      <c r="F277" s="111" t="s">
        <v>788</v>
      </c>
      <c r="G277" s="136">
        <v>1.9628749999999999E-4</v>
      </c>
      <c r="H277" s="103">
        <f>ROUND(+G277*Totals!$H$20,2)</f>
        <v>1695.74</v>
      </c>
      <c r="I277" s="103">
        <f t="shared" si="11"/>
        <v>0</v>
      </c>
      <c r="J277" s="103">
        <f t="shared" si="12"/>
        <v>1695.74</v>
      </c>
      <c r="K277" s="113"/>
      <c r="L277" s="113"/>
      <c r="N277" s="117"/>
      <c r="O277" s="113"/>
      <c r="P277" s="114"/>
      <c r="Q277" s="118"/>
      <c r="R277" s="116"/>
      <c r="S277" s="114"/>
    </row>
    <row r="278" spans="6:19">
      <c r="F278" s="111" t="s">
        <v>787</v>
      </c>
      <c r="G278" s="136">
        <v>1.9512840000000001E-4</v>
      </c>
      <c r="H278" s="103">
        <f>ROUND(+G278*Totals!$H$20,2)</f>
        <v>1685.73</v>
      </c>
      <c r="I278" s="103">
        <f t="shared" si="11"/>
        <v>0</v>
      </c>
      <c r="J278" s="103">
        <f t="shared" si="12"/>
        <v>1685.73</v>
      </c>
      <c r="K278" s="113"/>
      <c r="L278" s="113"/>
      <c r="N278" s="117"/>
      <c r="O278" s="117"/>
      <c r="P278" s="114"/>
      <c r="Q278" s="118"/>
      <c r="R278" s="116"/>
      <c r="S278" s="114"/>
    </row>
    <row r="279" spans="6:19">
      <c r="F279" s="111" t="s">
        <v>786</v>
      </c>
      <c r="G279" s="136">
        <v>8.9952240000000007E-4</v>
      </c>
      <c r="H279" s="103">
        <f>ROUND(+G279*Totals!$H$20,2)</f>
        <v>7771.05</v>
      </c>
      <c r="I279" s="103">
        <f t="shared" si="11"/>
        <v>0</v>
      </c>
      <c r="J279" s="103">
        <f t="shared" si="12"/>
        <v>7771.05</v>
      </c>
      <c r="K279" s="113"/>
      <c r="L279" s="113"/>
      <c r="N279" s="117"/>
      <c r="O279" s="113"/>
      <c r="P279" s="114"/>
      <c r="Q279" s="118"/>
      <c r="R279" s="116"/>
      <c r="S279" s="114"/>
    </row>
    <row r="280" spans="6:19">
      <c r="F280" s="111" t="s">
        <v>785</v>
      </c>
      <c r="G280" s="136">
        <v>1.5571629999999999E-4</v>
      </c>
      <c r="H280" s="103">
        <f>ROUND(+G280*Totals!$H$20,2)</f>
        <v>1345.25</v>
      </c>
      <c r="I280" s="103">
        <f t="shared" si="11"/>
        <v>155.42729083665338</v>
      </c>
      <c r="J280" s="103">
        <f t="shared" si="12"/>
        <v>1189.8227091633466</v>
      </c>
      <c r="K280" s="113" t="s">
        <v>785</v>
      </c>
      <c r="L280" s="113" t="s">
        <v>99</v>
      </c>
      <c r="M280" s="138">
        <v>0.1155378486055777</v>
      </c>
      <c r="N280" s="117">
        <f>H280*M280</f>
        <v>155.42729083665338</v>
      </c>
      <c r="O280" s="113" t="s">
        <v>1159</v>
      </c>
      <c r="P280" s="114"/>
      <c r="Q280" s="118"/>
      <c r="R280" s="116"/>
      <c r="S280" s="114"/>
    </row>
    <row r="281" spans="6:19">
      <c r="F281" s="111" t="s">
        <v>784</v>
      </c>
      <c r="G281" s="136">
        <v>1.4319717000000002E-3</v>
      </c>
      <c r="H281" s="103">
        <f>ROUND(+G281*Totals!$H$20,2)</f>
        <v>12370.93</v>
      </c>
      <c r="I281" s="103">
        <f t="shared" si="11"/>
        <v>0</v>
      </c>
      <c r="J281" s="103">
        <f t="shared" si="12"/>
        <v>12370.93</v>
      </c>
      <c r="K281" s="113"/>
      <c r="L281" s="113"/>
      <c r="N281" s="117"/>
      <c r="O281" s="113"/>
      <c r="P281" s="114"/>
      <c r="Q281" s="118"/>
      <c r="R281" s="116"/>
      <c r="S281" s="114"/>
    </row>
    <row r="282" spans="6:19">
      <c r="F282" s="111" t="s">
        <v>783</v>
      </c>
      <c r="G282" s="136">
        <v>7.8167260000000006E-4</v>
      </c>
      <c r="H282" s="103">
        <f>ROUND(+G282*Totals!$H$20,2)</f>
        <v>6752.94</v>
      </c>
      <c r="I282" s="103">
        <f t="shared" si="11"/>
        <v>0</v>
      </c>
      <c r="J282" s="103">
        <f t="shared" si="12"/>
        <v>6752.94</v>
      </c>
      <c r="K282" s="113"/>
      <c r="L282" s="113"/>
      <c r="N282" s="117"/>
      <c r="O282" s="113"/>
      <c r="P282" s="114"/>
      <c r="Q282" s="118"/>
      <c r="R282" s="116"/>
      <c r="S282" s="114"/>
    </row>
    <row r="283" spans="6:19">
      <c r="F283" s="111" t="s">
        <v>782</v>
      </c>
      <c r="G283" s="136">
        <v>2.7897559999999998E-4</v>
      </c>
      <c r="H283" s="103">
        <f>ROUND(+G283*Totals!$H$20,2)</f>
        <v>2410.09</v>
      </c>
      <c r="I283" s="103">
        <f t="shared" si="11"/>
        <v>0</v>
      </c>
      <c r="J283" s="103">
        <f t="shared" si="12"/>
        <v>2410.09</v>
      </c>
      <c r="K283" s="113"/>
      <c r="L283" s="113"/>
      <c r="N283" s="117"/>
      <c r="O283" s="113"/>
      <c r="P283" s="114"/>
      <c r="Q283" s="118"/>
      <c r="R283" s="116"/>
      <c r="S283" s="114"/>
    </row>
    <row r="284" spans="6:19">
      <c r="F284" s="111" t="s">
        <v>781</v>
      </c>
      <c r="G284" s="136">
        <v>2.281263E-3</v>
      </c>
      <c r="H284" s="103">
        <f>ROUND(+G284*Totals!$H$20,2)</f>
        <v>19708.03</v>
      </c>
      <c r="I284" s="103">
        <f t="shared" si="11"/>
        <v>0</v>
      </c>
      <c r="J284" s="103">
        <f t="shared" si="12"/>
        <v>19708.03</v>
      </c>
      <c r="K284" s="113"/>
      <c r="L284" s="113"/>
      <c r="N284" s="117"/>
      <c r="O284" s="113"/>
      <c r="P284" s="114"/>
      <c r="Q284" s="118"/>
      <c r="R284" s="116"/>
      <c r="S284" s="114"/>
    </row>
    <row r="285" spans="6:19">
      <c r="F285" s="111" t="s">
        <v>780</v>
      </c>
      <c r="G285" s="136">
        <v>1.7623374999999998E-3</v>
      </c>
      <c r="H285" s="103">
        <f>ROUND(+G285*Totals!$H$20,2)</f>
        <v>15224.98</v>
      </c>
      <c r="I285" s="103">
        <f t="shared" si="11"/>
        <v>0</v>
      </c>
      <c r="J285" s="103">
        <f t="shared" si="12"/>
        <v>15224.98</v>
      </c>
      <c r="K285" s="113"/>
      <c r="L285" s="113"/>
      <c r="N285" s="117"/>
      <c r="O285" s="113"/>
      <c r="P285" s="114"/>
      <c r="Q285" s="118"/>
      <c r="R285" s="116"/>
      <c r="S285" s="114"/>
    </row>
    <row r="286" spans="6:19">
      <c r="F286" s="111" t="s">
        <v>779</v>
      </c>
      <c r="G286" s="136">
        <v>2.221759E-4</v>
      </c>
      <c r="H286" s="103">
        <f>ROUND(+G286*Totals!$H$20,2)</f>
        <v>1919.4</v>
      </c>
      <c r="I286" s="103">
        <f t="shared" si="11"/>
        <v>0</v>
      </c>
      <c r="J286" s="103">
        <f t="shared" si="12"/>
        <v>1919.4</v>
      </c>
      <c r="K286" s="113"/>
      <c r="L286" s="113"/>
      <c r="N286" s="117"/>
      <c r="O286" s="117"/>
      <c r="P286" s="114"/>
      <c r="Q286" s="118"/>
      <c r="R286" s="116"/>
      <c r="S286" s="114"/>
    </row>
    <row r="287" spans="6:19">
      <c r="F287" s="111" t="s">
        <v>778</v>
      </c>
      <c r="G287" s="136">
        <v>3.0409110000000002E-4</v>
      </c>
      <c r="H287" s="103">
        <f>ROUND(+G287*Totals!$H$20,2)</f>
        <v>2627.07</v>
      </c>
      <c r="I287" s="103">
        <f t="shared" si="11"/>
        <v>0</v>
      </c>
      <c r="J287" s="103">
        <f t="shared" si="12"/>
        <v>2627.07</v>
      </c>
      <c r="K287" s="113"/>
      <c r="L287" s="113"/>
      <c r="N287" s="117"/>
      <c r="O287" s="113"/>
      <c r="P287" s="114"/>
      <c r="Q287" s="118"/>
      <c r="R287" s="116"/>
      <c r="S287" s="114"/>
    </row>
    <row r="288" spans="6:19">
      <c r="F288" s="111" t="s">
        <v>777</v>
      </c>
      <c r="G288" s="136">
        <v>6.1822800000000007E-5</v>
      </c>
      <c r="H288" s="103">
        <f>ROUND(+G288*Totals!$H$20,2)</f>
        <v>534.09</v>
      </c>
      <c r="I288" s="103">
        <f t="shared" si="11"/>
        <v>229.62794625719775</v>
      </c>
      <c r="J288" s="103">
        <f t="shared" si="12"/>
        <v>304.46205374280225</v>
      </c>
      <c r="K288" s="113" t="s">
        <v>777</v>
      </c>
      <c r="L288" s="113" t="s">
        <v>39</v>
      </c>
      <c r="M288" s="138">
        <v>0.4299424184261037</v>
      </c>
      <c r="N288" s="117">
        <f>H288*M288</f>
        <v>229.62794625719775</v>
      </c>
      <c r="O288" s="113" t="s">
        <v>1159</v>
      </c>
      <c r="P288" s="114"/>
      <c r="Q288" s="118"/>
      <c r="R288" s="116"/>
      <c r="S288" s="114"/>
    </row>
    <row r="289" spans="6:19">
      <c r="F289" s="111" t="s">
        <v>776</v>
      </c>
      <c r="G289" s="136">
        <v>4.2928239999999999E-4</v>
      </c>
      <c r="H289" s="103">
        <f>ROUND(+G289*Totals!$H$20,2)</f>
        <v>3708.61</v>
      </c>
      <c r="I289" s="103">
        <f t="shared" si="11"/>
        <v>0</v>
      </c>
      <c r="J289" s="103">
        <f t="shared" si="12"/>
        <v>3708.61</v>
      </c>
      <c r="K289" s="113"/>
      <c r="L289" s="113"/>
      <c r="N289" s="117"/>
      <c r="O289" s="113"/>
      <c r="P289" s="114"/>
      <c r="Q289" s="118"/>
      <c r="R289" s="116"/>
      <c r="S289" s="114"/>
    </row>
    <row r="290" spans="6:19">
      <c r="F290" s="111" t="s">
        <v>775</v>
      </c>
      <c r="G290" s="136">
        <v>1.0927188E-3</v>
      </c>
      <c r="H290" s="103">
        <f>ROUND(+G290*Totals!$H$20,2)</f>
        <v>9440.09</v>
      </c>
      <c r="I290" s="103">
        <f t="shared" si="11"/>
        <v>0</v>
      </c>
      <c r="J290" s="103">
        <f t="shared" si="12"/>
        <v>9440.09</v>
      </c>
      <c r="K290" s="113"/>
      <c r="L290" s="113"/>
      <c r="N290" s="117"/>
      <c r="O290" s="113"/>
      <c r="P290" s="114"/>
      <c r="Q290" s="118"/>
      <c r="R290" s="116"/>
      <c r="S290" s="114"/>
    </row>
    <row r="291" spans="6:19">
      <c r="F291" s="111" t="s">
        <v>774</v>
      </c>
      <c r="G291" s="136">
        <v>3.6382745000000001E-3</v>
      </c>
      <c r="H291" s="103">
        <f>ROUND(+G291*Totals!$H$20,2)</f>
        <v>31431.37</v>
      </c>
      <c r="I291" s="103">
        <f t="shared" si="11"/>
        <v>0</v>
      </c>
      <c r="J291" s="103">
        <f t="shared" si="12"/>
        <v>31431.37</v>
      </c>
      <c r="K291" s="113"/>
      <c r="L291" s="113"/>
      <c r="N291" s="117"/>
      <c r="O291" s="117"/>
      <c r="P291" s="114"/>
      <c r="Q291" s="118"/>
      <c r="R291" s="116"/>
      <c r="S291" s="114"/>
    </row>
    <row r="292" spans="6:19">
      <c r="F292" s="111" t="s">
        <v>773</v>
      </c>
      <c r="G292" s="136">
        <v>6.8236969999999997E-4</v>
      </c>
      <c r="H292" s="103">
        <f>ROUND(+G292*Totals!$H$20,2)</f>
        <v>5895.05</v>
      </c>
      <c r="I292" s="103">
        <f t="shared" si="11"/>
        <v>0</v>
      </c>
      <c r="J292" s="103">
        <f t="shared" si="12"/>
        <v>5895.05</v>
      </c>
      <c r="K292" s="113"/>
      <c r="L292" s="113"/>
      <c r="N292" s="117"/>
      <c r="O292" s="113"/>
      <c r="P292" s="114"/>
      <c r="Q292" s="118"/>
      <c r="R292" s="116"/>
      <c r="S292" s="114"/>
    </row>
    <row r="293" spans="6:19">
      <c r="F293" s="111" t="s">
        <v>772</v>
      </c>
      <c r="G293" s="136">
        <v>1.047124E-4</v>
      </c>
      <c r="H293" s="103">
        <f>ROUND(+G293*Totals!$H$20,2)</f>
        <v>904.62</v>
      </c>
      <c r="I293" s="103">
        <f t="shared" si="11"/>
        <v>312.17365239294713</v>
      </c>
      <c r="J293" s="103">
        <f t="shared" si="12"/>
        <v>592.44634760705287</v>
      </c>
      <c r="K293" s="113" t="s">
        <v>772</v>
      </c>
      <c r="L293" s="113" t="s">
        <v>56</v>
      </c>
      <c r="M293" s="138">
        <v>0.34508816120906805</v>
      </c>
      <c r="N293" s="117">
        <f>H293*M293</f>
        <v>312.17365239294713</v>
      </c>
      <c r="O293" s="117" t="s">
        <v>1159</v>
      </c>
      <c r="P293" s="114"/>
      <c r="Q293" s="118"/>
      <c r="R293" s="116"/>
      <c r="S293" s="114"/>
    </row>
    <row r="294" spans="6:19">
      <c r="F294" s="111" t="s">
        <v>771</v>
      </c>
      <c r="G294" s="136">
        <v>2.237214E-4</v>
      </c>
      <c r="H294" s="103">
        <f>ROUND(+G294*Totals!$H$20,2)</f>
        <v>1932.75</v>
      </c>
      <c r="I294" s="103">
        <f t="shared" si="11"/>
        <v>0</v>
      </c>
      <c r="J294" s="103">
        <f t="shared" si="12"/>
        <v>1932.75</v>
      </c>
      <c r="K294" s="113"/>
      <c r="L294" s="113"/>
      <c r="N294" s="117"/>
      <c r="O294" s="117"/>
      <c r="P294" s="114"/>
      <c r="Q294" s="118"/>
      <c r="R294" s="116"/>
      <c r="S294" s="114"/>
    </row>
    <row r="295" spans="6:19">
      <c r="F295" s="111" t="s">
        <v>770</v>
      </c>
      <c r="G295" s="136">
        <v>1.4798839999999999E-4</v>
      </c>
      <c r="H295" s="103">
        <f>ROUND(+G295*Totals!$H$20,2)</f>
        <v>1278.48</v>
      </c>
      <c r="I295" s="103">
        <f t="shared" si="11"/>
        <v>203.39454545454549</v>
      </c>
      <c r="J295" s="103">
        <f t="shared" si="12"/>
        <v>1075.0854545454545</v>
      </c>
      <c r="K295" s="113" t="s">
        <v>770</v>
      </c>
      <c r="L295" s="113" t="s">
        <v>47</v>
      </c>
      <c r="M295" s="138">
        <v>0.15454545454545457</v>
      </c>
      <c r="N295" s="117">
        <f>H295*M295</f>
        <v>197.58327272727277</v>
      </c>
      <c r="O295" s="113" t="s">
        <v>127</v>
      </c>
      <c r="P295" s="138">
        <v>4.5454545454545452E-3</v>
      </c>
      <c r="Q295" s="118">
        <f>H295*P295</f>
        <v>5.8112727272727271</v>
      </c>
      <c r="R295" s="116" t="s">
        <v>1159</v>
      </c>
      <c r="S295" s="114"/>
    </row>
    <row r="296" spans="6:19">
      <c r="F296" s="111" t="s">
        <v>769</v>
      </c>
      <c r="G296" s="136">
        <v>1.8933249999999999E-4</v>
      </c>
      <c r="H296" s="103">
        <f>ROUND(+G296*Totals!$H$20,2)</f>
        <v>1635.66</v>
      </c>
      <c r="I296" s="103">
        <f t="shared" si="11"/>
        <v>319.922479338843</v>
      </c>
      <c r="J296" s="103">
        <f t="shared" si="12"/>
        <v>1315.7375206611571</v>
      </c>
      <c r="K296" s="113" t="s">
        <v>769</v>
      </c>
      <c r="L296" s="113" t="s">
        <v>70</v>
      </c>
      <c r="M296" s="138">
        <v>0.19559228650137742</v>
      </c>
      <c r="N296" s="117">
        <f>H296*M296</f>
        <v>319.922479338843</v>
      </c>
      <c r="O296" s="117" t="s">
        <v>1159</v>
      </c>
      <c r="P296" s="114"/>
      <c r="Q296" s="118"/>
      <c r="R296" s="116"/>
      <c r="S296" s="114"/>
    </row>
    <row r="297" spans="6:19">
      <c r="F297" s="111" t="s">
        <v>67</v>
      </c>
      <c r="G297" s="136">
        <v>4.8530930000000001E-4</v>
      </c>
      <c r="H297" s="103">
        <f>ROUND(+G297*Totals!$H$20,2)</f>
        <v>4192.63</v>
      </c>
      <c r="I297" s="103">
        <f t="shared" si="11"/>
        <v>0</v>
      </c>
      <c r="J297" s="103">
        <f t="shared" si="12"/>
        <v>4192.63</v>
      </c>
      <c r="K297" s="113"/>
      <c r="L297" s="113"/>
      <c r="N297" s="117"/>
      <c r="O297" s="117"/>
      <c r="P297" s="114"/>
      <c r="Q297" s="118"/>
      <c r="R297" s="116"/>
      <c r="S297" s="114"/>
    </row>
    <row r="298" spans="6:19">
      <c r="F298" s="111" t="s">
        <v>768</v>
      </c>
      <c r="G298" s="136">
        <v>1.047124E-4</v>
      </c>
      <c r="H298" s="103">
        <f>ROUND(+G298*Totals!$H$20,2)</f>
        <v>904.62</v>
      </c>
      <c r="I298" s="103">
        <f t="shared" si="11"/>
        <v>37.775340659340664</v>
      </c>
      <c r="J298" s="103">
        <f t="shared" si="12"/>
        <v>866.84465934065929</v>
      </c>
      <c r="K298" s="113" t="s">
        <v>768</v>
      </c>
      <c r="L298" s="113" t="s">
        <v>89</v>
      </c>
      <c r="M298" s="138">
        <v>4.1758241758241763E-2</v>
      </c>
      <c r="N298" s="117">
        <f>H298*M298</f>
        <v>37.775340659340664</v>
      </c>
      <c r="O298" s="117" t="s">
        <v>1159</v>
      </c>
      <c r="P298" s="114"/>
      <c r="Q298" s="118"/>
      <c r="R298" s="116"/>
      <c r="S298" s="114"/>
    </row>
    <row r="299" spans="6:19">
      <c r="F299" s="111" t="s">
        <v>767</v>
      </c>
      <c r="G299" s="136">
        <v>3.7480100000000001E-5</v>
      </c>
      <c r="H299" s="103">
        <f>ROUND(+G299*Totals!$H$20,2)</f>
        <v>323.79000000000002</v>
      </c>
      <c r="I299" s="103">
        <f t="shared" si="11"/>
        <v>98.602716049382721</v>
      </c>
      <c r="J299" s="103">
        <f t="shared" si="12"/>
        <v>225.18728395061731</v>
      </c>
      <c r="K299" s="113" t="s">
        <v>767</v>
      </c>
      <c r="L299" s="113" t="s">
        <v>98</v>
      </c>
      <c r="M299" s="138">
        <v>0.30452674897119342</v>
      </c>
      <c r="N299" s="117">
        <f>H299*M299</f>
        <v>98.602716049382721</v>
      </c>
      <c r="O299" s="117" t="s">
        <v>1159</v>
      </c>
      <c r="P299" s="114"/>
      <c r="Q299" s="118"/>
      <c r="R299" s="116"/>
      <c r="S299" s="114"/>
    </row>
    <row r="300" spans="6:19">
      <c r="F300" s="111" t="s">
        <v>766</v>
      </c>
      <c r="G300" s="136">
        <v>1.178498E-4</v>
      </c>
      <c r="H300" s="103">
        <f>ROUND(+G300*Totals!$H$20,2)</f>
        <v>1018.11</v>
      </c>
      <c r="I300" s="103">
        <f t="shared" si="11"/>
        <v>481.83280748663105</v>
      </c>
      <c r="J300" s="103">
        <f t="shared" si="12"/>
        <v>536.27719251336896</v>
      </c>
      <c r="K300" s="113" t="s">
        <v>766</v>
      </c>
      <c r="L300" s="113" t="s">
        <v>131</v>
      </c>
      <c r="M300" s="138">
        <v>0.4732620320855615</v>
      </c>
      <c r="N300" s="117">
        <f>H300*M300</f>
        <v>481.83280748663105</v>
      </c>
      <c r="O300" s="117" t="s">
        <v>1159</v>
      </c>
      <c r="P300" s="114"/>
      <c r="Q300" s="118"/>
      <c r="R300" s="116"/>
      <c r="S300" s="114"/>
    </row>
    <row r="301" spans="6:19">
      <c r="F301" s="111" t="s">
        <v>765</v>
      </c>
      <c r="G301" s="136">
        <v>4.4821599999999998E-5</v>
      </c>
      <c r="H301" s="103">
        <f>ROUND(+G301*Totals!$H$20,2)</f>
        <v>387.22</v>
      </c>
      <c r="I301" s="103">
        <f t="shared" si="11"/>
        <v>157.65385714285716</v>
      </c>
      <c r="J301" s="103">
        <f t="shared" si="12"/>
        <v>229.56614285714286</v>
      </c>
      <c r="K301" s="113" t="s">
        <v>765</v>
      </c>
      <c r="L301" s="113" t="s">
        <v>60</v>
      </c>
      <c r="M301" s="138">
        <v>0.40714285714285714</v>
      </c>
      <c r="N301" s="117">
        <f>H301*M301</f>
        <v>157.65385714285716</v>
      </c>
      <c r="O301" s="113" t="s">
        <v>1159</v>
      </c>
      <c r="P301" s="114"/>
      <c r="Q301" s="118"/>
      <c r="R301" s="116"/>
      <c r="S301" s="114"/>
    </row>
    <row r="302" spans="6:19">
      <c r="F302" s="111" t="s">
        <v>68</v>
      </c>
      <c r="G302" s="136">
        <v>1.209409E-4</v>
      </c>
      <c r="H302" s="103">
        <f>ROUND(+G302*Totals!$H$20,2)</f>
        <v>1044.82</v>
      </c>
      <c r="I302" s="103">
        <f t="shared" si="11"/>
        <v>130.60249999999999</v>
      </c>
      <c r="J302" s="103">
        <f t="shared" si="12"/>
        <v>914.21749999999997</v>
      </c>
      <c r="K302" s="113" t="s">
        <v>68</v>
      </c>
      <c r="L302" s="113" t="s">
        <v>68</v>
      </c>
      <c r="M302" s="138">
        <v>0.125</v>
      </c>
      <c r="N302" s="117">
        <f>H302*M302</f>
        <v>130.60249999999999</v>
      </c>
      <c r="O302" s="113" t="s">
        <v>1159</v>
      </c>
      <c r="P302" s="114"/>
      <c r="Q302" s="118"/>
      <c r="R302" s="116"/>
      <c r="S302" s="114"/>
    </row>
    <row r="303" spans="6:19">
      <c r="F303" s="111" t="s">
        <v>764</v>
      </c>
      <c r="G303" s="136">
        <v>2.4574579999999996E-4</v>
      </c>
      <c r="H303" s="103">
        <f>ROUND(+G303*Totals!$H$20,2)</f>
        <v>2123.02</v>
      </c>
      <c r="I303" s="103">
        <f t="shared" si="11"/>
        <v>0</v>
      </c>
      <c r="J303" s="103">
        <f t="shared" si="12"/>
        <v>2123.02</v>
      </c>
      <c r="K303" s="113"/>
      <c r="L303" s="113"/>
      <c r="N303" s="117"/>
      <c r="O303" s="113"/>
      <c r="P303" s="114"/>
      <c r="Q303" s="118"/>
      <c r="R303" s="116"/>
      <c r="S303" s="114"/>
    </row>
    <row r="304" spans="6:19">
      <c r="F304" s="111" t="s">
        <v>763</v>
      </c>
      <c r="G304" s="136">
        <v>2.6120150000000003E-4</v>
      </c>
      <c r="H304" s="103">
        <f>ROUND(+G304*Totals!$H$20,2)</f>
        <v>2256.54</v>
      </c>
      <c r="I304" s="103">
        <f t="shared" si="11"/>
        <v>0</v>
      </c>
      <c r="J304" s="103">
        <f t="shared" si="12"/>
        <v>2256.54</v>
      </c>
      <c r="K304" s="113"/>
      <c r="L304" s="113"/>
      <c r="N304" s="117"/>
      <c r="O304" s="117"/>
      <c r="P304" s="114"/>
      <c r="Q304" s="118"/>
      <c r="R304" s="116"/>
      <c r="S304" s="114"/>
    </row>
    <row r="305" spans="6:19">
      <c r="F305" s="111" t="s">
        <v>762</v>
      </c>
      <c r="G305" s="136">
        <v>1.6556931E-3</v>
      </c>
      <c r="H305" s="103">
        <f>ROUND(+G305*Totals!$H$20,2)</f>
        <v>14303.67</v>
      </c>
      <c r="I305" s="103">
        <f t="shared" si="11"/>
        <v>0</v>
      </c>
      <c r="J305" s="103">
        <f t="shared" si="12"/>
        <v>14303.67</v>
      </c>
      <c r="K305" s="113"/>
      <c r="L305" s="113"/>
      <c r="N305" s="117"/>
      <c r="O305" s="113"/>
      <c r="P305" s="114"/>
      <c r="Q305" s="118"/>
      <c r="R305" s="116"/>
      <c r="S305" s="114"/>
    </row>
    <row r="306" spans="6:19">
      <c r="F306" s="111" t="s">
        <v>761</v>
      </c>
      <c r="G306" s="136">
        <v>1.205546E-4</v>
      </c>
      <c r="H306" s="103">
        <f>ROUND(+G306*Totals!$H$20,2)</f>
        <v>1041.48</v>
      </c>
      <c r="I306" s="103">
        <f t="shared" si="11"/>
        <v>122.36710182767625</v>
      </c>
      <c r="J306" s="103">
        <f t="shared" si="12"/>
        <v>919.11289817232375</v>
      </c>
      <c r="K306" s="113" t="s">
        <v>761</v>
      </c>
      <c r="L306" s="113" t="s">
        <v>129</v>
      </c>
      <c r="M306" s="138">
        <v>0.1174934725848564</v>
      </c>
      <c r="N306" s="117">
        <f>H306*M306</f>
        <v>122.36710182767625</v>
      </c>
      <c r="O306" s="113" t="s">
        <v>1159</v>
      </c>
      <c r="P306" s="114"/>
      <c r="Q306" s="118"/>
      <c r="R306" s="116"/>
      <c r="S306" s="114"/>
    </row>
    <row r="307" spans="6:19">
      <c r="F307" s="111" t="s">
        <v>760</v>
      </c>
      <c r="G307" s="136">
        <v>9.6099750999999994E-3</v>
      </c>
      <c r="H307" s="103">
        <f>ROUND(+G307*Totals!$H$20,2)</f>
        <v>83021.399999999994</v>
      </c>
      <c r="I307" s="103">
        <f t="shared" si="11"/>
        <v>0</v>
      </c>
      <c r="J307" s="103">
        <f t="shared" si="12"/>
        <v>83021.399999999994</v>
      </c>
      <c r="K307" s="113"/>
      <c r="L307" s="113"/>
      <c r="N307" s="117"/>
      <c r="O307" s="117"/>
      <c r="P307" s="114"/>
      <c r="Q307" s="118"/>
      <c r="R307" s="116"/>
      <c r="S307" s="114"/>
    </row>
    <row r="308" spans="6:19">
      <c r="F308" s="111" t="s">
        <v>759</v>
      </c>
      <c r="G308" s="136">
        <v>3.9902784E-3</v>
      </c>
      <c r="H308" s="103">
        <f>ROUND(+G308*Totals!$H$20,2)</f>
        <v>34472.36</v>
      </c>
      <c r="I308" s="103">
        <f t="shared" si="11"/>
        <v>0</v>
      </c>
      <c r="J308" s="103">
        <f t="shared" si="12"/>
        <v>34472.36</v>
      </c>
      <c r="K308" s="113"/>
      <c r="L308" s="113"/>
      <c r="N308" s="117"/>
      <c r="O308" s="117"/>
      <c r="P308" s="114"/>
      <c r="Q308" s="118"/>
      <c r="R308" s="116"/>
      <c r="S308" s="114"/>
    </row>
    <row r="309" spans="6:19">
      <c r="F309" s="111" t="s">
        <v>758</v>
      </c>
      <c r="G309" s="136">
        <v>8.8870300000000002E-5</v>
      </c>
      <c r="H309" s="103">
        <f>ROUND(+G309*Totals!$H$20,2)</f>
        <v>767.76</v>
      </c>
      <c r="I309" s="103">
        <f t="shared" si="11"/>
        <v>151.73122529644272</v>
      </c>
      <c r="J309" s="103">
        <f t="shared" si="12"/>
        <v>616.02877470355725</v>
      </c>
      <c r="K309" s="113" t="s">
        <v>758</v>
      </c>
      <c r="L309" s="113" t="s">
        <v>55</v>
      </c>
      <c r="M309" s="138">
        <v>0.19762845849802374</v>
      </c>
      <c r="N309" s="117">
        <f>H309*M309</f>
        <v>151.73122529644272</v>
      </c>
      <c r="O309" s="117" t="s">
        <v>1159</v>
      </c>
      <c r="P309" s="114"/>
      <c r="Q309" s="118"/>
      <c r="R309" s="116"/>
      <c r="S309" s="114"/>
    </row>
    <row r="310" spans="6:19">
      <c r="F310" s="111" t="s">
        <v>69</v>
      </c>
      <c r="G310" s="136">
        <v>5.0617500000000001E-5</v>
      </c>
      <c r="H310" s="103">
        <f>ROUND(+G310*Totals!$H$20,2)</f>
        <v>437.29</v>
      </c>
      <c r="I310" s="103">
        <f t="shared" si="11"/>
        <v>68.464595959595968</v>
      </c>
      <c r="J310" s="103">
        <f t="shared" si="12"/>
        <v>368.82540404040407</v>
      </c>
      <c r="K310" s="113" t="s">
        <v>69</v>
      </c>
      <c r="L310" s="113" t="s">
        <v>90</v>
      </c>
      <c r="M310" s="138">
        <v>0.15656565656565657</v>
      </c>
      <c r="N310" s="117">
        <f>H310*M310</f>
        <v>68.464595959595968</v>
      </c>
      <c r="O310" s="113" t="s">
        <v>1159</v>
      </c>
      <c r="P310" s="114"/>
      <c r="Q310" s="118"/>
      <c r="R310" s="116"/>
      <c r="S310" s="114"/>
    </row>
    <row r="311" spans="6:19">
      <c r="F311" s="111" t="s">
        <v>757</v>
      </c>
      <c r="G311" s="136">
        <v>3.9025700000000001E-5</v>
      </c>
      <c r="H311" s="103">
        <f>ROUND(+G311*Totals!$H$20,2)</f>
        <v>337.15</v>
      </c>
      <c r="I311" s="103">
        <f t="shared" si="11"/>
        <v>133.89499105545619</v>
      </c>
      <c r="J311" s="103">
        <f t="shared" si="12"/>
        <v>203.25500894454379</v>
      </c>
      <c r="K311" s="113" t="s">
        <v>757</v>
      </c>
      <c r="L311" s="113" t="s">
        <v>42</v>
      </c>
      <c r="M311" s="138">
        <v>0.39713774597495533</v>
      </c>
      <c r="N311" s="117">
        <f>H311*M311</f>
        <v>133.89499105545619</v>
      </c>
      <c r="O311" s="117" t="s">
        <v>1159</v>
      </c>
      <c r="P311" s="114"/>
      <c r="Q311" s="118"/>
      <c r="R311" s="116"/>
      <c r="S311" s="114"/>
    </row>
    <row r="312" spans="6:19">
      <c r="F312" s="111" t="s">
        <v>756</v>
      </c>
      <c r="G312" s="136">
        <v>3.8136969999999997E-4</v>
      </c>
      <c r="H312" s="103">
        <f>ROUND(+G312*Totals!$H$20,2)</f>
        <v>3294.69</v>
      </c>
      <c r="I312" s="103">
        <f t="shared" si="11"/>
        <v>0</v>
      </c>
      <c r="J312" s="103">
        <f t="shared" si="12"/>
        <v>3294.69</v>
      </c>
      <c r="K312" s="113"/>
      <c r="L312" s="113"/>
      <c r="N312" s="117"/>
      <c r="O312" s="117"/>
      <c r="P312" s="114"/>
      <c r="Q312" s="118"/>
      <c r="R312" s="116"/>
      <c r="S312" s="114"/>
    </row>
    <row r="313" spans="6:19">
      <c r="F313" s="111" t="s">
        <v>755</v>
      </c>
      <c r="G313" s="136">
        <v>7.8824099999999996E-5</v>
      </c>
      <c r="H313" s="103">
        <f>ROUND(+G313*Totals!$H$20,2)</f>
        <v>680.97</v>
      </c>
      <c r="I313" s="103">
        <f t="shared" si="11"/>
        <v>187.91795081967211</v>
      </c>
      <c r="J313" s="103">
        <f t="shared" si="12"/>
        <v>493.05204918032791</v>
      </c>
      <c r="K313" s="113" t="s">
        <v>755</v>
      </c>
      <c r="L313" s="113" t="s">
        <v>43</v>
      </c>
      <c r="M313" s="138">
        <v>0.27595628415300544</v>
      </c>
      <c r="N313" s="117">
        <f>H313*M313</f>
        <v>187.91795081967211</v>
      </c>
      <c r="O313" s="113" t="s">
        <v>1159</v>
      </c>
      <c r="P313" s="114"/>
      <c r="Q313" s="118"/>
      <c r="R313" s="116"/>
      <c r="S313" s="114"/>
    </row>
    <row r="314" spans="6:19">
      <c r="F314" s="111" t="s">
        <v>754</v>
      </c>
      <c r="G314" s="136">
        <v>8.5779199999999993E-5</v>
      </c>
      <c r="H314" s="103">
        <f>ROUND(+G314*Totals!$H$20,2)</f>
        <v>741.05</v>
      </c>
      <c r="I314" s="103">
        <f t="shared" si="11"/>
        <v>107.29006734006732</v>
      </c>
      <c r="J314" s="103">
        <f t="shared" si="12"/>
        <v>633.75993265993259</v>
      </c>
      <c r="K314" s="113" t="s">
        <v>754</v>
      </c>
      <c r="L314" s="113" t="s">
        <v>92</v>
      </c>
      <c r="M314" s="138">
        <v>0.14478114478114476</v>
      </c>
      <c r="N314" s="117">
        <f>H314*M314</f>
        <v>107.29006734006732</v>
      </c>
      <c r="O314" s="113" t="s">
        <v>1159</v>
      </c>
      <c r="P314" s="114"/>
      <c r="Q314" s="118"/>
      <c r="R314" s="116"/>
      <c r="S314" s="114"/>
    </row>
    <row r="315" spans="6:19">
      <c r="F315" s="111" t="s">
        <v>70</v>
      </c>
      <c r="G315" s="136">
        <v>2.7356610000000002E-4</v>
      </c>
      <c r="H315" s="103">
        <f>ROUND(+G315*Totals!$H$20,2)</f>
        <v>2363.36</v>
      </c>
      <c r="I315" s="103">
        <f t="shared" si="11"/>
        <v>0</v>
      </c>
      <c r="J315" s="103">
        <f t="shared" si="12"/>
        <v>2363.36</v>
      </c>
      <c r="K315" s="113"/>
      <c r="L315" s="113"/>
      <c r="N315" s="117"/>
      <c r="O315" s="117"/>
      <c r="P315" s="114"/>
      <c r="Q315" s="118"/>
      <c r="R315" s="116"/>
      <c r="S315" s="114"/>
    </row>
    <row r="316" spans="6:19">
      <c r="F316" s="111" t="s">
        <v>753</v>
      </c>
      <c r="G316" s="136">
        <v>3.7209630000000003E-4</v>
      </c>
      <c r="H316" s="103">
        <f>ROUND(+G316*Totals!$H$20,2)</f>
        <v>3214.57</v>
      </c>
      <c r="I316" s="103">
        <f t="shared" si="11"/>
        <v>0</v>
      </c>
      <c r="J316" s="103">
        <f t="shared" si="12"/>
        <v>3214.57</v>
      </c>
      <c r="K316" s="113"/>
      <c r="L316" s="113"/>
      <c r="N316" s="117"/>
      <c r="O316" s="117"/>
      <c r="P316" s="114"/>
      <c r="Q316" s="118"/>
      <c r="R316" s="116"/>
      <c r="S316" s="114"/>
    </row>
    <row r="317" spans="6:19">
      <c r="F317" s="111" t="s">
        <v>752</v>
      </c>
      <c r="G317" s="136">
        <v>1.0046199999999999E-5</v>
      </c>
      <c r="H317" s="103">
        <f>ROUND(+G317*Totals!$H$20,2)</f>
        <v>86.79</v>
      </c>
      <c r="I317" s="103">
        <f t="shared" si="11"/>
        <v>22.287462235649546</v>
      </c>
      <c r="J317" s="103">
        <f t="shared" si="12"/>
        <v>64.502537764350464</v>
      </c>
      <c r="K317" s="113" t="s">
        <v>752</v>
      </c>
      <c r="L317" s="113" t="s">
        <v>132</v>
      </c>
      <c r="M317" s="138">
        <v>0.25679758308157097</v>
      </c>
      <c r="N317" s="117">
        <f>H317*M317</f>
        <v>22.287462235649546</v>
      </c>
      <c r="O317" s="117" t="s">
        <v>1159</v>
      </c>
      <c r="P317" s="114"/>
      <c r="Q317" s="118"/>
      <c r="R317" s="116"/>
      <c r="S317" s="114"/>
    </row>
    <row r="318" spans="6:19">
      <c r="F318" s="111" t="s">
        <v>751</v>
      </c>
      <c r="G318" s="136">
        <v>1.6808090000000001E-4</v>
      </c>
      <c r="H318" s="103">
        <f>ROUND(+G318*Totals!$H$20,2)</f>
        <v>1452.07</v>
      </c>
      <c r="I318" s="103">
        <f t="shared" si="11"/>
        <v>382.73410543130984</v>
      </c>
      <c r="J318" s="103">
        <f t="shared" si="12"/>
        <v>1069.33589456869</v>
      </c>
      <c r="K318" s="113" t="s">
        <v>751</v>
      </c>
      <c r="L318" s="113" t="s">
        <v>81</v>
      </c>
      <c r="M318" s="138">
        <v>0.26357827476038337</v>
      </c>
      <c r="N318" s="117">
        <f>H318*M318</f>
        <v>382.73410543130984</v>
      </c>
      <c r="O318" s="117" t="s">
        <v>1159</v>
      </c>
      <c r="P318" s="114"/>
      <c r="Q318" s="118"/>
      <c r="R318" s="116"/>
      <c r="S318" s="114"/>
    </row>
    <row r="319" spans="6:19">
      <c r="F319" s="111" t="s">
        <v>750</v>
      </c>
      <c r="G319" s="136">
        <v>2.9365900000000003E-5</v>
      </c>
      <c r="H319" s="103">
        <f>ROUND(+G319*Totals!$H$20,2)</f>
        <v>253.69</v>
      </c>
      <c r="I319" s="103">
        <f t="shared" si="11"/>
        <v>77.706846846846844</v>
      </c>
      <c r="J319" s="103">
        <f t="shared" si="12"/>
        <v>175.98315315315315</v>
      </c>
      <c r="K319" s="113" t="s">
        <v>750</v>
      </c>
      <c r="L319" s="113" t="s">
        <v>56</v>
      </c>
      <c r="M319" s="138">
        <v>0.30630630630630629</v>
      </c>
      <c r="N319" s="117">
        <f>H319*M319</f>
        <v>77.706846846846844</v>
      </c>
      <c r="O319" s="113" t="s">
        <v>1159</v>
      </c>
      <c r="P319" s="114"/>
      <c r="Q319" s="118"/>
      <c r="R319" s="116"/>
      <c r="S319" s="114"/>
    </row>
    <row r="320" spans="6:19">
      <c r="F320" s="111" t="s">
        <v>749</v>
      </c>
      <c r="G320" s="136">
        <v>6.7232300000000003E-5</v>
      </c>
      <c r="H320" s="103">
        <f>ROUND(+G320*Totals!$H$20,2)</f>
        <v>580.83000000000004</v>
      </c>
      <c r="I320" s="103">
        <f t="shared" si="11"/>
        <v>153.58485576923078</v>
      </c>
      <c r="J320" s="103">
        <f t="shared" si="12"/>
        <v>427.24514423076926</v>
      </c>
      <c r="K320" s="113" t="s">
        <v>749</v>
      </c>
      <c r="L320" s="113" t="s">
        <v>61</v>
      </c>
      <c r="M320" s="138">
        <v>0.26442307692307693</v>
      </c>
      <c r="N320" s="117">
        <f>H320*M320</f>
        <v>153.58485576923078</v>
      </c>
      <c r="O320" s="113" t="s">
        <v>1159</v>
      </c>
      <c r="P320" s="114"/>
      <c r="Q320" s="118"/>
      <c r="R320" s="116"/>
      <c r="S320" s="114"/>
    </row>
    <row r="321" spans="6:19">
      <c r="F321" s="111" t="s">
        <v>748</v>
      </c>
      <c r="G321" s="136">
        <v>2.9481770000000003E-4</v>
      </c>
      <c r="H321" s="103">
        <f>ROUND(+G321*Totals!$H$20,2)</f>
        <v>2546.96</v>
      </c>
      <c r="I321" s="103">
        <f t="shared" si="11"/>
        <v>0</v>
      </c>
      <c r="J321" s="103">
        <f t="shared" si="12"/>
        <v>2546.96</v>
      </c>
      <c r="K321" s="113"/>
      <c r="L321" s="113"/>
      <c r="N321" s="117"/>
      <c r="O321" s="117"/>
      <c r="P321" s="114"/>
      <c r="Q321" s="118"/>
      <c r="R321" s="116"/>
      <c r="S321" s="114"/>
    </row>
    <row r="322" spans="6:19">
      <c r="F322" s="111" t="s">
        <v>747</v>
      </c>
      <c r="G322" s="136">
        <v>1.1842939E-3</v>
      </c>
      <c r="H322" s="103">
        <f>ROUND(+G322*Totals!$H$20,2)</f>
        <v>10231.219999999999</v>
      </c>
      <c r="I322" s="103">
        <f t="shared" si="11"/>
        <v>0</v>
      </c>
      <c r="J322" s="103">
        <f t="shared" si="12"/>
        <v>10231.219999999999</v>
      </c>
      <c r="K322" s="113"/>
      <c r="L322" s="113"/>
      <c r="N322" s="117"/>
      <c r="O322" s="113"/>
      <c r="P322" s="114"/>
      <c r="Q322" s="118"/>
      <c r="R322" s="116"/>
      <c r="S322" s="114"/>
    </row>
    <row r="323" spans="6:19">
      <c r="F323" s="111" t="s">
        <v>746</v>
      </c>
      <c r="G323" s="136">
        <v>1.3291910000000001E-4</v>
      </c>
      <c r="H323" s="103">
        <f>ROUND(+G323*Totals!$H$20,2)</f>
        <v>1148.3</v>
      </c>
      <c r="I323" s="103">
        <f t="shared" si="11"/>
        <v>148.53631840796021</v>
      </c>
      <c r="J323" s="103">
        <f t="shared" si="12"/>
        <v>999.7636815920398</v>
      </c>
      <c r="K323" s="113" t="s">
        <v>746</v>
      </c>
      <c r="L323" s="113" t="s">
        <v>41</v>
      </c>
      <c r="M323" s="138">
        <v>0.12935323383084579</v>
      </c>
      <c r="N323" s="117">
        <f>H323*M323</f>
        <v>148.53631840796021</v>
      </c>
      <c r="O323" s="117" t="s">
        <v>1159</v>
      </c>
      <c r="P323" s="114"/>
      <c r="Q323" s="118"/>
      <c r="R323" s="116"/>
      <c r="S323" s="114"/>
    </row>
    <row r="324" spans="6:19">
      <c r="F324" s="111" t="s">
        <v>745</v>
      </c>
      <c r="G324" s="136">
        <v>1.8585490000000001E-4</v>
      </c>
      <c r="H324" s="103">
        <f>ROUND(+G324*Totals!$H$20,2)</f>
        <v>1605.62</v>
      </c>
      <c r="I324" s="103">
        <f t="shared" si="11"/>
        <v>427.69790393013102</v>
      </c>
      <c r="J324" s="103">
        <f t="shared" si="12"/>
        <v>1177.922096069869</v>
      </c>
      <c r="K324" s="137" t="s">
        <v>745</v>
      </c>
      <c r="L324" s="137" t="s">
        <v>119</v>
      </c>
      <c r="M324" s="138">
        <v>0.26637554585152839</v>
      </c>
      <c r="N324" s="117">
        <f>H324*M324</f>
        <v>427.69790393013102</v>
      </c>
      <c r="O324" s="113"/>
      <c r="P324" s="114"/>
      <c r="Q324" s="118"/>
      <c r="R324" s="116"/>
      <c r="S324" s="114"/>
    </row>
    <row r="325" spans="6:19">
      <c r="F325" s="111" t="s">
        <v>744</v>
      </c>
      <c r="G325" s="136">
        <v>5.2549399999999995E-5</v>
      </c>
      <c r="H325" s="103">
        <f>ROUND(+G325*Totals!$H$20,2)</f>
        <v>453.98</v>
      </c>
      <c r="I325" s="103">
        <f t="shared" si="11"/>
        <v>174.23880281690143</v>
      </c>
      <c r="J325" s="103">
        <f t="shared" si="12"/>
        <v>279.74119718309862</v>
      </c>
      <c r="K325" s="113" t="s">
        <v>744</v>
      </c>
      <c r="L325" s="113" t="s">
        <v>69</v>
      </c>
      <c r="M325" s="138">
        <v>0.38380281690140849</v>
      </c>
      <c r="N325" s="117">
        <f>H325*M325</f>
        <v>174.23880281690143</v>
      </c>
      <c r="O325" s="117" t="s">
        <v>1159</v>
      </c>
      <c r="P325" s="114"/>
      <c r="Q325" s="118"/>
      <c r="R325" s="116"/>
      <c r="S325" s="114"/>
    </row>
    <row r="326" spans="6:19">
      <c r="F326" s="111" t="s">
        <v>743</v>
      </c>
      <c r="G326" s="136">
        <v>4.1614499999999998E-4</v>
      </c>
      <c r="H326" s="103">
        <f>ROUND(+G326*Totals!$H$20,2)</f>
        <v>3595.11</v>
      </c>
      <c r="I326" s="103">
        <f t="shared" si="11"/>
        <v>0</v>
      </c>
      <c r="J326" s="103">
        <f t="shared" si="12"/>
        <v>3595.11</v>
      </c>
      <c r="K326" s="113"/>
      <c r="L326" s="113"/>
      <c r="N326" s="117"/>
      <c r="O326" s="113"/>
      <c r="P326" s="114"/>
      <c r="Q326" s="118"/>
      <c r="R326" s="116"/>
      <c r="S326" s="114"/>
    </row>
    <row r="327" spans="6:19">
      <c r="F327" s="111" t="s">
        <v>742</v>
      </c>
      <c r="G327" s="136">
        <v>2.43427E-5</v>
      </c>
      <c r="H327" s="103">
        <f>ROUND(+G327*Totals!$H$20,2)</f>
        <v>210.3</v>
      </c>
      <c r="I327" s="103">
        <f t="shared" ref="I327:I390" si="13">+N327+Q327+T327</f>
        <v>99.308333333333337</v>
      </c>
      <c r="J327" s="103">
        <f t="shared" ref="J327:J390" si="14">+H327-I327</f>
        <v>110.99166666666667</v>
      </c>
      <c r="K327" s="113" t="s">
        <v>742</v>
      </c>
      <c r="L327" s="113" t="s">
        <v>88</v>
      </c>
      <c r="M327" s="138">
        <v>0.47222222222222221</v>
      </c>
      <c r="N327" s="117">
        <f>H327*M327</f>
        <v>99.308333333333337</v>
      </c>
      <c r="O327" s="113" t="s">
        <v>1159</v>
      </c>
      <c r="P327" s="114"/>
      <c r="Q327" s="118"/>
      <c r="R327" s="116"/>
      <c r="S327" s="114"/>
    </row>
    <row r="328" spans="6:19">
      <c r="F328" s="111" t="s">
        <v>741</v>
      </c>
      <c r="G328" s="136">
        <v>4.6792170000000002E-4</v>
      </c>
      <c r="H328" s="103">
        <f>ROUND(+G328*Totals!$H$20,2)</f>
        <v>4042.42</v>
      </c>
      <c r="I328" s="103">
        <f t="shared" si="13"/>
        <v>0</v>
      </c>
      <c r="J328" s="103">
        <f t="shared" si="14"/>
        <v>4042.42</v>
      </c>
      <c r="K328" s="113"/>
      <c r="L328" s="113"/>
      <c r="N328" s="117"/>
      <c r="O328" s="117"/>
      <c r="P328" s="114"/>
      <c r="Q328" s="118"/>
      <c r="R328" s="116"/>
      <c r="S328" s="114"/>
    </row>
    <row r="329" spans="6:19">
      <c r="F329" s="111" t="s">
        <v>740</v>
      </c>
      <c r="G329" s="136">
        <v>3.0679589999999999E-4</v>
      </c>
      <c r="H329" s="103">
        <f>ROUND(+G329*Totals!$H$20,2)</f>
        <v>2650.44</v>
      </c>
      <c r="I329" s="103">
        <f t="shared" si="13"/>
        <v>0</v>
      </c>
      <c r="J329" s="103">
        <f t="shared" si="14"/>
        <v>2650.44</v>
      </c>
      <c r="K329" s="113"/>
      <c r="L329" s="113"/>
      <c r="N329" s="117"/>
      <c r="O329" s="113"/>
      <c r="P329" s="114"/>
      <c r="Q329" s="118"/>
      <c r="R329" s="116"/>
      <c r="S329" s="114"/>
    </row>
    <row r="330" spans="6:19">
      <c r="F330" s="111" t="s">
        <v>739</v>
      </c>
      <c r="G330" s="136">
        <v>1.1591800000000001E-5</v>
      </c>
      <c r="H330" s="103">
        <f>ROUND(+G330*Totals!$H$20,2)</f>
        <v>100.14</v>
      </c>
      <c r="I330" s="103">
        <f t="shared" si="13"/>
        <v>46.010270270270269</v>
      </c>
      <c r="J330" s="103">
        <f t="shared" si="14"/>
        <v>54.129729729729732</v>
      </c>
      <c r="K330" s="113" t="s">
        <v>739</v>
      </c>
      <c r="L330" s="113" t="s">
        <v>55</v>
      </c>
      <c r="M330" s="138">
        <v>0.45945945945945943</v>
      </c>
      <c r="N330" s="117">
        <f>H330*M330</f>
        <v>46.010270270270269</v>
      </c>
      <c r="O330" s="113" t="s">
        <v>1159</v>
      </c>
      <c r="P330" s="114"/>
      <c r="Q330" s="118"/>
      <c r="R330" s="116"/>
      <c r="S330" s="114"/>
    </row>
    <row r="331" spans="6:19">
      <c r="F331" s="111" t="s">
        <v>738</v>
      </c>
      <c r="G331" s="136">
        <v>2.094249E-4</v>
      </c>
      <c r="H331" s="103">
        <f>ROUND(+G331*Totals!$H$20,2)</f>
        <v>1809.24</v>
      </c>
      <c r="I331" s="103">
        <f t="shared" si="13"/>
        <v>0</v>
      </c>
      <c r="J331" s="103">
        <f t="shared" si="14"/>
        <v>1809.24</v>
      </c>
      <c r="K331" s="113"/>
      <c r="L331" s="113"/>
      <c r="N331" s="117"/>
      <c r="O331" s="113"/>
      <c r="P331" s="114"/>
      <c r="Q331" s="118"/>
      <c r="R331" s="116"/>
      <c r="S331" s="114"/>
    </row>
    <row r="332" spans="6:19">
      <c r="F332" s="111" t="s">
        <v>737</v>
      </c>
      <c r="G332" s="136">
        <v>1.881733E-4</v>
      </c>
      <c r="H332" s="103">
        <f>ROUND(+G332*Totals!$H$20,2)</f>
        <v>1625.65</v>
      </c>
      <c r="I332" s="103">
        <f t="shared" si="13"/>
        <v>209.87603938730854</v>
      </c>
      <c r="J332" s="103">
        <f t="shared" si="14"/>
        <v>1415.7739606126916</v>
      </c>
      <c r="K332" s="137" t="s">
        <v>737</v>
      </c>
      <c r="L332" s="137" t="s">
        <v>80</v>
      </c>
      <c r="M332" s="138">
        <v>5.142231947483588E-2</v>
      </c>
      <c r="N332" s="117">
        <f>H332*M332</f>
        <v>83.594693654266948</v>
      </c>
      <c r="O332" s="137" t="s">
        <v>109</v>
      </c>
      <c r="P332" s="138">
        <v>7.7680525164113778E-2</v>
      </c>
      <c r="Q332" s="118">
        <f>H332*P332</f>
        <v>126.28134573304158</v>
      </c>
      <c r="R332" s="116"/>
      <c r="S332" s="114"/>
    </row>
    <row r="333" spans="6:19">
      <c r="F333" s="111" t="s">
        <v>736</v>
      </c>
      <c r="G333" s="136">
        <v>3.0872780000000002E-4</v>
      </c>
      <c r="H333" s="103">
        <f>ROUND(+G333*Totals!$H$20,2)</f>
        <v>2667.13</v>
      </c>
      <c r="I333" s="103">
        <f t="shared" si="13"/>
        <v>0</v>
      </c>
      <c r="J333" s="103">
        <f t="shared" si="14"/>
        <v>2667.13</v>
      </c>
      <c r="K333" s="113"/>
      <c r="L333" s="113"/>
      <c r="N333" s="117"/>
      <c r="O333" s="113"/>
      <c r="P333" s="114"/>
      <c r="Q333" s="118"/>
      <c r="R333" s="116"/>
      <c r="S333" s="114"/>
    </row>
    <row r="334" spans="6:19">
      <c r="F334" s="111" t="s">
        <v>735</v>
      </c>
      <c r="G334" s="136">
        <v>1.9601706E-3</v>
      </c>
      <c r="H334" s="103">
        <f>ROUND(+G334*Totals!$H$20,2)</f>
        <v>16934.080000000002</v>
      </c>
      <c r="I334" s="103">
        <f t="shared" si="13"/>
        <v>0</v>
      </c>
      <c r="J334" s="103">
        <f t="shared" si="14"/>
        <v>16934.080000000002</v>
      </c>
      <c r="K334" s="113"/>
      <c r="L334" s="113"/>
      <c r="N334" s="117"/>
      <c r="O334" s="113"/>
      <c r="P334" s="114"/>
      <c r="Q334" s="118"/>
      <c r="R334" s="116"/>
      <c r="S334" s="114"/>
    </row>
    <row r="335" spans="6:19">
      <c r="F335" s="111" t="s">
        <v>734</v>
      </c>
      <c r="G335" s="136">
        <v>4.447381E-4</v>
      </c>
      <c r="H335" s="103">
        <f>ROUND(+G335*Totals!$H$20,2)</f>
        <v>3842.13</v>
      </c>
      <c r="I335" s="103">
        <f t="shared" si="13"/>
        <v>0</v>
      </c>
      <c r="J335" s="103">
        <f t="shared" si="14"/>
        <v>3842.13</v>
      </c>
      <c r="K335" s="113"/>
      <c r="L335" s="113"/>
      <c r="N335" s="117"/>
      <c r="O335" s="117"/>
      <c r="P335" s="114"/>
      <c r="Q335" s="118"/>
      <c r="R335" s="116"/>
      <c r="S335" s="114"/>
    </row>
    <row r="336" spans="6:19">
      <c r="F336" s="111" t="s">
        <v>733</v>
      </c>
      <c r="G336" s="136">
        <v>2.44973E-4</v>
      </c>
      <c r="H336" s="103">
        <f>ROUND(+G336*Totals!$H$20,2)</f>
        <v>2116.34</v>
      </c>
      <c r="I336" s="103">
        <f t="shared" si="13"/>
        <v>0</v>
      </c>
      <c r="J336" s="103">
        <f t="shared" si="14"/>
        <v>2116.34</v>
      </c>
      <c r="K336" s="113"/>
      <c r="L336" s="113"/>
      <c r="N336" s="117"/>
      <c r="O336" s="117"/>
      <c r="P336" s="114"/>
      <c r="Q336" s="118"/>
      <c r="R336" s="116"/>
      <c r="S336" s="114"/>
    </row>
    <row r="337" spans="6:19">
      <c r="F337" s="111" t="s">
        <v>732</v>
      </c>
      <c r="G337" s="136">
        <v>5.4095000000000003E-5</v>
      </c>
      <c r="H337" s="103">
        <f>ROUND(+G337*Totals!$H$20,2)</f>
        <v>467.33</v>
      </c>
      <c r="I337" s="103">
        <f t="shared" si="13"/>
        <v>124.2504365079365</v>
      </c>
      <c r="J337" s="103">
        <f t="shared" si="14"/>
        <v>343.07956349206347</v>
      </c>
      <c r="K337" s="113" t="s">
        <v>732</v>
      </c>
      <c r="L337" s="113" t="s">
        <v>75</v>
      </c>
      <c r="M337" s="138">
        <v>0.26587301587301587</v>
      </c>
      <c r="N337" s="117">
        <f>H337*M337</f>
        <v>124.2504365079365</v>
      </c>
      <c r="O337" s="113" t="s">
        <v>1159</v>
      </c>
      <c r="P337" s="114"/>
      <c r="Q337" s="118"/>
      <c r="R337" s="116"/>
      <c r="S337" s="114"/>
    </row>
    <row r="338" spans="6:19">
      <c r="F338" s="111" t="s">
        <v>731</v>
      </c>
      <c r="G338" s="136">
        <v>9.2347899999999997E-5</v>
      </c>
      <c r="H338" s="103">
        <f>ROUND(+G338*Totals!$H$20,2)</f>
        <v>797.8</v>
      </c>
      <c r="I338" s="103">
        <f t="shared" si="13"/>
        <v>233.50243902439021</v>
      </c>
      <c r="J338" s="103">
        <f t="shared" si="14"/>
        <v>564.29756097560971</v>
      </c>
      <c r="K338" s="113" t="s">
        <v>731</v>
      </c>
      <c r="L338" s="113" t="s">
        <v>57</v>
      </c>
      <c r="M338" s="138">
        <v>0.29268292682926828</v>
      </c>
      <c r="N338" s="117">
        <f>H338*M338</f>
        <v>233.50243902439021</v>
      </c>
      <c r="O338" s="113" t="s">
        <v>1159</v>
      </c>
      <c r="P338" s="114"/>
      <c r="Q338" s="118"/>
      <c r="R338" s="116"/>
      <c r="S338" s="114"/>
    </row>
    <row r="339" spans="6:19">
      <c r="F339" s="111" t="s">
        <v>730</v>
      </c>
      <c r="G339" s="136">
        <v>3.6784589999999998E-4</v>
      </c>
      <c r="H339" s="103">
        <f>ROUND(+G339*Totals!$H$20,2)</f>
        <v>3177.85</v>
      </c>
      <c r="I339" s="103">
        <f t="shared" si="13"/>
        <v>0</v>
      </c>
      <c r="J339" s="103">
        <f t="shared" si="14"/>
        <v>3177.85</v>
      </c>
      <c r="K339" s="113"/>
      <c r="L339" s="113"/>
      <c r="N339" s="117"/>
      <c r="O339" s="117"/>
      <c r="P339" s="114"/>
      <c r="Q339" s="118"/>
      <c r="R339" s="116"/>
      <c r="S339" s="114"/>
    </row>
    <row r="340" spans="6:19">
      <c r="F340" s="111" t="s">
        <v>729</v>
      </c>
      <c r="G340" s="136">
        <v>3.2147879999999999E-4</v>
      </c>
      <c r="H340" s="103">
        <f>ROUND(+G340*Totals!$H$20,2)</f>
        <v>2777.28</v>
      </c>
      <c r="I340" s="103">
        <f t="shared" si="13"/>
        <v>0</v>
      </c>
      <c r="J340" s="103">
        <f t="shared" si="14"/>
        <v>2777.28</v>
      </c>
      <c r="K340" s="113"/>
      <c r="L340" s="113"/>
      <c r="N340" s="117"/>
      <c r="O340" s="117"/>
      <c r="P340" s="114"/>
      <c r="Q340" s="118"/>
      <c r="R340" s="116"/>
      <c r="S340" s="114"/>
    </row>
    <row r="341" spans="6:19">
      <c r="F341" s="111" t="s">
        <v>728</v>
      </c>
      <c r="G341" s="136">
        <v>2.9365900000000003E-5</v>
      </c>
      <c r="H341" s="103">
        <f>ROUND(+G341*Totals!$H$20,2)</f>
        <v>253.69</v>
      </c>
      <c r="I341" s="103">
        <f t="shared" si="13"/>
        <v>135.08168831168831</v>
      </c>
      <c r="J341" s="103">
        <f t="shared" si="14"/>
        <v>118.60831168831169</v>
      </c>
      <c r="K341" s="113" t="s">
        <v>728</v>
      </c>
      <c r="L341" s="113" t="s">
        <v>65</v>
      </c>
      <c r="M341" s="138">
        <v>0.53246753246753242</v>
      </c>
      <c r="N341" s="117">
        <f>H341*M341</f>
        <v>135.08168831168831</v>
      </c>
      <c r="O341" s="113" t="s">
        <v>1159</v>
      </c>
      <c r="P341" s="114"/>
      <c r="Q341" s="118"/>
      <c r="R341" s="116"/>
      <c r="S341" s="114"/>
    </row>
    <row r="342" spans="6:19">
      <c r="F342" s="111" t="s">
        <v>727</v>
      </c>
      <c r="G342" s="136">
        <v>8.3460800000000006E-5</v>
      </c>
      <c r="H342" s="103">
        <f>ROUND(+G342*Totals!$H$20,2)</f>
        <v>721.03</v>
      </c>
      <c r="I342" s="103">
        <f t="shared" si="13"/>
        <v>287.11673652694611</v>
      </c>
      <c r="J342" s="103">
        <f t="shared" si="14"/>
        <v>433.91326347305386</v>
      </c>
      <c r="K342" s="113" t="s">
        <v>727</v>
      </c>
      <c r="L342" s="113" t="s">
        <v>131</v>
      </c>
      <c r="M342" s="138">
        <v>0.39820359281437129</v>
      </c>
      <c r="N342" s="117">
        <f>H342*M342</f>
        <v>287.11673652694611</v>
      </c>
      <c r="O342" s="113" t="s">
        <v>1159</v>
      </c>
      <c r="P342" s="114"/>
      <c r="Q342" s="118"/>
      <c r="R342" s="116"/>
      <c r="S342" s="114"/>
    </row>
    <row r="343" spans="6:19">
      <c r="F343" s="111" t="s">
        <v>726</v>
      </c>
      <c r="G343" s="136">
        <v>2.8013480000000003E-4</v>
      </c>
      <c r="H343" s="103">
        <f>ROUND(+G343*Totals!$H$20,2)</f>
        <v>2420.11</v>
      </c>
      <c r="I343" s="103">
        <f t="shared" si="13"/>
        <v>0</v>
      </c>
      <c r="J343" s="103">
        <f t="shared" si="14"/>
        <v>2420.11</v>
      </c>
      <c r="K343" s="113"/>
      <c r="L343" s="113"/>
      <c r="N343" s="117"/>
      <c r="O343" s="117"/>
      <c r="P343" s="114"/>
      <c r="Q343" s="118"/>
      <c r="R343" s="116"/>
      <c r="S343" s="114"/>
    </row>
    <row r="344" spans="6:19">
      <c r="F344" s="111" t="s">
        <v>725</v>
      </c>
      <c r="G344" s="136">
        <v>2.3763159999999999E-4</v>
      </c>
      <c r="H344" s="103">
        <f>ROUND(+G344*Totals!$H$20,2)</f>
        <v>2052.92</v>
      </c>
      <c r="I344" s="103">
        <f t="shared" si="13"/>
        <v>0</v>
      </c>
      <c r="J344" s="103">
        <f t="shared" si="14"/>
        <v>2052.92</v>
      </c>
      <c r="K344" s="113"/>
      <c r="L344" s="113"/>
      <c r="N344" s="117"/>
      <c r="O344" s="113"/>
      <c r="P344" s="114"/>
      <c r="Q344" s="118"/>
      <c r="R344" s="116"/>
      <c r="S344" s="114"/>
    </row>
    <row r="345" spans="6:19">
      <c r="F345" s="111" t="s">
        <v>724</v>
      </c>
      <c r="G345" s="136">
        <v>7.5733000000000001E-5</v>
      </c>
      <c r="H345" s="103">
        <f>ROUND(+G345*Totals!$H$20,2)</f>
        <v>654.26</v>
      </c>
      <c r="I345" s="103">
        <f t="shared" si="13"/>
        <v>122.00652680652681</v>
      </c>
      <c r="J345" s="103">
        <f t="shared" si="14"/>
        <v>532.25347319347316</v>
      </c>
      <c r="K345" s="113" t="s">
        <v>724</v>
      </c>
      <c r="L345" s="113" t="s">
        <v>61</v>
      </c>
      <c r="M345" s="138">
        <v>0.18648018648018649</v>
      </c>
      <c r="N345" s="117">
        <f>H345*M345</f>
        <v>122.00652680652681</v>
      </c>
      <c r="O345" s="113" t="s">
        <v>1159</v>
      </c>
      <c r="P345" s="114"/>
      <c r="Q345" s="118"/>
      <c r="R345" s="116"/>
      <c r="S345" s="114"/>
    </row>
    <row r="346" spans="6:19">
      <c r="F346" s="111" t="s">
        <v>723</v>
      </c>
      <c r="G346" s="136">
        <v>1.6885359999999999E-4</v>
      </c>
      <c r="H346" s="103">
        <f>ROUND(+G346*Totals!$H$20,2)</f>
        <v>1458.74</v>
      </c>
      <c r="I346" s="103">
        <f t="shared" si="13"/>
        <v>197.33618037135278</v>
      </c>
      <c r="J346" s="103">
        <f t="shared" si="14"/>
        <v>1261.4038196286472</v>
      </c>
      <c r="K346" s="137" t="s">
        <v>723</v>
      </c>
      <c r="L346" s="137" t="s">
        <v>92</v>
      </c>
      <c r="M346" s="138">
        <v>0.13527851458885942</v>
      </c>
      <c r="N346" s="117">
        <f>H346*M346</f>
        <v>197.33618037135278</v>
      </c>
      <c r="O346" s="117"/>
      <c r="P346" s="114"/>
      <c r="Q346" s="118"/>
      <c r="R346" s="116"/>
      <c r="S346" s="114"/>
    </row>
    <row r="347" spans="6:19">
      <c r="F347" s="111" t="s">
        <v>722</v>
      </c>
      <c r="G347" s="136">
        <v>6.3909369999999989E-4</v>
      </c>
      <c r="H347" s="103">
        <f>ROUND(+G347*Totals!$H$20,2)</f>
        <v>5521.19</v>
      </c>
      <c r="I347" s="103">
        <f t="shared" si="13"/>
        <v>0</v>
      </c>
      <c r="J347" s="103">
        <f t="shared" si="14"/>
        <v>5521.19</v>
      </c>
      <c r="K347" s="113"/>
      <c r="L347" s="113"/>
      <c r="N347" s="117"/>
      <c r="O347" s="117"/>
      <c r="P347" s="114"/>
      <c r="Q347" s="118"/>
      <c r="R347" s="116"/>
      <c r="S347" s="114"/>
    </row>
    <row r="348" spans="6:19">
      <c r="F348" s="111" t="s">
        <v>721</v>
      </c>
      <c r="G348" s="136">
        <v>3.3229799999999998E-5</v>
      </c>
      <c r="H348" s="103">
        <f>ROUND(+G348*Totals!$H$20,2)</f>
        <v>287.08</v>
      </c>
      <c r="I348" s="103">
        <f t="shared" si="13"/>
        <v>65.097505668934232</v>
      </c>
      <c r="J348" s="103">
        <f t="shared" si="14"/>
        <v>221.98249433106577</v>
      </c>
      <c r="K348" s="113" t="s">
        <v>721</v>
      </c>
      <c r="L348" s="113" t="s">
        <v>103</v>
      </c>
      <c r="M348" s="138">
        <v>0.22675736961451246</v>
      </c>
      <c r="N348" s="117">
        <f>H348*M348</f>
        <v>65.097505668934232</v>
      </c>
      <c r="O348" s="117" t="s">
        <v>1159</v>
      </c>
      <c r="P348" s="114"/>
      <c r="Q348" s="118"/>
      <c r="R348" s="116"/>
      <c r="S348" s="114"/>
    </row>
    <row r="349" spans="6:19">
      <c r="F349" s="111" t="s">
        <v>720</v>
      </c>
      <c r="G349" s="136">
        <v>1.197818E-4</v>
      </c>
      <c r="H349" s="103">
        <f>ROUND(+G349*Totals!$H$20,2)</f>
        <v>1034.81</v>
      </c>
      <c r="I349" s="103">
        <f t="shared" si="13"/>
        <v>11.309398907103825</v>
      </c>
      <c r="J349" s="103">
        <f t="shared" si="14"/>
        <v>1023.5006010928961</v>
      </c>
      <c r="K349" s="113" t="s">
        <v>720</v>
      </c>
      <c r="L349" s="113" t="s">
        <v>117</v>
      </c>
      <c r="M349" s="138">
        <v>1.092896174863388E-2</v>
      </c>
      <c r="N349" s="117">
        <f>H349*M349</f>
        <v>11.309398907103825</v>
      </c>
      <c r="O349" s="117" t="s">
        <v>1159</v>
      </c>
      <c r="P349" s="114"/>
      <c r="Q349" s="118"/>
      <c r="R349" s="116"/>
      <c r="S349" s="114"/>
    </row>
    <row r="350" spans="6:19">
      <c r="F350" s="111" t="s">
        <v>719</v>
      </c>
      <c r="G350" s="136">
        <v>5.9504500000000006E-5</v>
      </c>
      <c r="H350" s="103">
        <f>ROUND(+G350*Totals!$H$20,2)</f>
        <v>514.05999999999995</v>
      </c>
      <c r="I350" s="103">
        <f t="shared" si="13"/>
        <v>114.23555555555554</v>
      </c>
      <c r="J350" s="103">
        <f t="shared" si="14"/>
        <v>399.8244444444444</v>
      </c>
      <c r="K350" s="113" t="s">
        <v>719</v>
      </c>
      <c r="L350" s="113" t="s">
        <v>120</v>
      </c>
      <c r="M350" s="138">
        <v>0.22222222222222221</v>
      </c>
      <c r="N350" s="117">
        <f>H350*M350</f>
        <v>114.23555555555554</v>
      </c>
      <c r="O350" s="113" t="s">
        <v>1159</v>
      </c>
      <c r="P350" s="114"/>
      <c r="Q350" s="118"/>
      <c r="R350" s="116"/>
      <c r="S350" s="114"/>
    </row>
    <row r="351" spans="6:19">
      <c r="F351" s="111" t="s">
        <v>718</v>
      </c>
      <c r="G351" s="136">
        <v>2.3570000000000003E-5</v>
      </c>
      <c r="H351" s="103">
        <f>ROUND(+G351*Totals!$H$20,2)</f>
        <v>203.62</v>
      </c>
      <c r="I351" s="103">
        <f t="shared" si="13"/>
        <v>87.804391534391542</v>
      </c>
      <c r="J351" s="103">
        <f t="shared" si="14"/>
        <v>115.81560846560846</v>
      </c>
      <c r="K351" s="113" t="s">
        <v>718</v>
      </c>
      <c r="L351" s="113" t="s">
        <v>40</v>
      </c>
      <c r="M351" s="138">
        <v>0.43121693121693122</v>
      </c>
      <c r="N351" s="117">
        <f>H351*M351</f>
        <v>87.804391534391542</v>
      </c>
      <c r="O351" s="113" t="s">
        <v>1159</v>
      </c>
      <c r="P351" s="114"/>
      <c r="Q351" s="118"/>
      <c r="R351" s="116"/>
      <c r="S351" s="114"/>
    </row>
    <row r="352" spans="6:19">
      <c r="F352" s="111" t="s">
        <v>717</v>
      </c>
      <c r="G352" s="136">
        <v>8.3847199999999999E-5</v>
      </c>
      <c r="H352" s="103">
        <f>ROUND(+G352*Totals!$H$20,2)</f>
        <v>724.36</v>
      </c>
      <c r="I352" s="103">
        <f t="shared" si="13"/>
        <v>0</v>
      </c>
      <c r="J352" s="103">
        <f t="shared" si="14"/>
        <v>724.36</v>
      </c>
      <c r="K352" s="113"/>
      <c r="L352" s="113"/>
      <c r="N352" s="117"/>
      <c r="O352" s="113"/>
      <c r="P352" s="114"/>
      <c r="Q352" s="118"/>
      <c r="R352" s="116"/>
      <c r="S352" s="114"/>
    </row>
    <row r="353" spans="6:19">
      <c r="F353" s="111" t="s">
        <v>71</v>
      </c>
      <c r="G353" s="136">
        <v>3.8252889999999996E-4</v>
      </c>
      <c r="H353" s="103">
        <f>ROUND(+G353*Totals!$H$20,2)</f>
        <v>3304.7</v>
      </c>
      <c r="I353" s="103">
        <f t="shared" si="13"/>
        <v>0</v>
      </c>
      <c r="J353" s="103">
        <f t="shared" si="14"/>
        <v>3304.7</v>
      </c>
      <c r="K353" s="113"/>
      <c r="L353" s="113"/>
      <c r="N353" s="117"/>
      <c r="O353" s="117"/>
      <c r="P353" s="114"/>
      <c r="Q353" s="118"/>
      <c r="R353" s="116"/>
      <c r="S353" s="114"/>
    </row>
    <row r="354" spans="6:19">
      <c r="F354" s="111" t="s">
        <v>716</v>
      </c>
      <c r="G354" s="136">
        <v>7.967419000000001E-4</v>
      </c>
      <c r="H354" s="103">
        <f>ROUND(+G354*Totals!$H$20,2)</f>
        <v>6883.12</v>
      </c>
      <c r="I354" s="103">
        <f t="shared" si="13"/>
        <v>0</v>
      </c>
      <c r="J354" s="103">
        <f t="shared" si="14"/>
        <v>6883.12</v>
      </c>
      <c r="K354" s="113"/>
      <c r="L354" s="113"/>
      <c r="N354" s="117"/>
      <c r="O354" s="113"/>
      <c r="P354" s="114"/>
      <c r="Q354" s="118"/>
      <c r="R354" s="116"/>
      <c r="S354" s="114"/>
    </row>
    <row r="355" spans="6:19">
      <c r="F355" s="111" t="s">
        <v>715</v>
      </c>
      <c r="G355" s="136">
        <v>2.7433900000000002E-5</v>
      </c>
      <c r="H355" s="103">
        <f>ROUND(+G355*Totals!$H$20,2)</f>
        <v>237</v>
      </c>
      <c r="I355" s="103">
        <f t="shared" si="13"/>
        <v>59.873684210526321</v>
      </c>
      <c r="J355" s="103">
        <f>+H355-I355</f>
        <v>177.12631578947367</v>
      </c>
      <c r="K355" s="113" t="s">
        <v>715</v>
      </c>
      <c r="L355" s="113" t="s">
        <v>55</v>
      </c>
      <c r="M355" s="138">
        <v>0.25263157894736843</v>
      </c>
      <c r="N355" s="117">
        <f>H355*M355</f>
        <v>59.873684210526321</v>
      </c>
      <c r="O355" s="113"/>
      <c r="P355" s="114"/>
      <c r="Q355" s="118"/>
      <c r="R355" s="116"/>
      <c r="S355" s="114"/>
    </row>
    <row r="356" spans="6:19">
      <c r="F356" s="111" t="s">
        <v>714</v>
      </c>
      <c r="G356" s="136">
        <v>5.9500626000000001E-3</v>
      </c>
      <c r="H356" s="103">
        <f>ROUND(+G356*Totals!$H$20,2)</f>
        <v>51403.1</v>
      </c>
      <c r="I356" s="103">
        <f t="shared" si="13"/>
        <v>0</v>
      </c>
      <c r="J356" s="103">
        <f>+H356-I356</f>
        <v>51403.1</v>
      </c>
      <c r="K356" s="113"/>
      <c r="L356" s="113"/>
      <c r="N356" s="117"/>
      <c r="O356" s="113" t="s">
        <v>1159</v>
      </c>
      <c r="P356" s="114"/>
      <c r="Q356" s="118"/>
      <c r="R356" s="116"/>
      <c r="S356" s="114"/>
    </row>
    <row r="357" spans="6:19">
      <c r="F357" s="111" t="s">
        <v>713</v>
      </c>
      <c r="G357" s="136">
        <v>3.6954607E-3</v>
      </c>
      <c r="H357" s="103">
        <f>ROUND(+G357*Totals!$H$20,2)</f>
        <v>31925.4</v>
      </c>
      <c r="I357" s="103">
        <f t="shared" si="13"/>
        <v>0</v>
      </c>
      <c r="J357" s="103">
        <f t="shared" si="14"/>
        <v>31925.4</v>
      </c>
      <c r="K357" s="113"/>
      <c r="L357" s="113"/>
      <c r="N357" s="117"/>
      <c r="O357" s="113"/>
      <c r="P357" s="114"/>
      <c r="Q357" s="118"/>
      <c r="R357" s="116"/>
      <c r="S357" s="114"/>
    </row>
    <row r="358" spans="6:19">
      <c r="F358" s="111" t="s">
        <v>712</v>
      </c>
      <c r="G358" s="136">
        <v>3.8407440000000001E-4</v>
      </c>
      <c r="H358" s="103">
        <f>ROUND(+G358*Totals!$H$20,2)</f>
        <v>3318.05</v>
      </c>
      <c r="I358" s="103">
        <f t="shared" si="13"/>
        <v>0</v>
      </c>
      <c r="J358" s="103">
        <f t="shared" si="14"/>
        <v>3318.05</v>
      </c>
      <c r="K358" s="113"/>
      <c r="L358" s="113"/>
      <c r="N358" s="117"/>
      <c r="O358" s="117"/>
      <c r="P358" s="114"/>
      <c r="Q358" s="118"/>
      <c r="R358" s="116"/>
      <c r="S358" s="114"/>
    </row>
    <row r="359" spans="6:19">
      <c r="F359" s="111" t="s">
        <v>711</v>
      </c>
      <c r="G359" s="136">
        <v>1.0803542E-3</v>
      </c>
      <c r="H359" s="103">
        <f>ROUND(+G359*Totals!$H$20,2)</f>
        <v>9333.27</v>
      </c>
      <c r="I359" s="103">
        <f t="shared" si="13"/>
        <v>0</v>
      </c>
      <c r="J359" s="103">
        <f t="shared" si="14"/>
        <v>9333.27</v>
      </c>
      <c r="K359" s="113"/>
      <c r="L359" s="113"/>
      <c r="N359" s="117"/>
      <c r="O359" s="117"/>
      <c r="P359" s="114"/>
      <c r="Q359" s="118"/>
      <c r="R359" s="116"/>
      <c r="S359" s="114"/>
    </row>
    <row r="360" spans="6:19">
      <c r="F360" s="111" t="s">
        <v>710</v>
      </c>
      <c r="G360" s="136">
        <v>2.43427E-5</v>
      </c>
      <c r="H360" s="103">
        <f>ROUND(+G360*Totals!$H$20,2)</f>
        <v>210.3</v>
      </c>
      <c r="I360" s="103">
        <f t="shared" si="13"/>
        <v>10.014285714285714</v>
      </c>
      <c r="J360" s="103">
        <f>+H360-I360</f>
        <v>200.28571428571431</v>
      </c>
      <c r="K360" s="113" t="s">
        <v>710</v>
      </c>
      <c r="L360" s="113" t="s">
        <v>66</v>
      </c>
      <c r="M360" s="138">
        <v>4.7619047619047616E-2</v>
      </c>
      <c r="N360" s="117">
        <f>+H360*M360</f>
        <v>10.014285714285714</v>
      </c>
      <c r="O360" s="113"/>
      <c r="P360" s="114"/>
      <c r="Q360" s="118"/>
      <c r="R360" s="116"/>
      <c r="S360" s="114"/>
    </row>
    <row r="361" spans="6:19">
      <c r="F361" s="111" t="s">
        <v>709</v>
      </c>
      <c r="G361" s="136">
        <v>2.43427E-5</v>
      </c>
      <c r="H361" s="103">
        <f>ROUND(+G361*Totals!$H$20,2)</f>
        <v>210.3</v>
      </c>
      <c r="I361" s="103">
        <f t="shared" si="13"/>
        <v>72.621582733812957</v>
      </c>
      <c r="J361" s="103">
        <f>+H361-I361</f>
        <v>137.67841726618707</v>
      </c>
      <c r="K361" s="113" t="s">
        <v>709</v>
      </c>
      <c r="L361" s="113" t="s">
        <v>112</v>
      </c>
      <c r="M361" s="138">
        <v>0.34532374100719426</v>
      </c>
      <c r="N361" s="117">
        <f>+H361*M361</f>
        <v>72.621582733812957</v>
      </c>
      <c r="O361" s="113" t="s">
        <v>1159</v>
      </c>
      <c r="P361" s="114"/>
      <c r="Q361" s="118"/>
      <c r="R361" s="116"/>
      <c r="S361" s="114"/>
    </row>
    <row r="362" spans="6:19">
      <c r="F362" s="111" t="s">
        <v>708</v>
      </c>
      <c r="G362" s="136">
        <v>6.155237E-4</v>
      </c>
      <c r="H362" s="103">
        <f>ROUND(+G362*Totals!$H$20,2)</f>
        <v>5317.56</v>
      </c>
      <c r="I362" s="103">
        <f t="shared" si="13"/>
        <v>0</v>
      </c>
      <c r="J362" s="103">
        <f>+H362-I362</f>
        <v>5317.56</v>
      </c>
      <c r="O362" s="117" t="s">
        <v>1159</v>
      </c>
      <c r="P362" s="114"/>
      <c r="Q362" s="118"/>
      <c r="R362" s="116"/>
      <c r="S362" s="114"/>
    </row>
    <row r="363" spans="6:19">
      <c r="F363" s="111" t="s">
        <v>707</v>
      </c>
      <c r="G363" s="136">
        <v>7.0207569999999994E-4</v>
      </c>
      <c r="H363" s="103">
        <f>ROUND(+G363*Totals!$H$20,2)</f>
        <v>6065.29</v>
      </c>
      <c r="I363" s="103">
        <f t="shared" si="13"/>
        <v>0</v>
      </c>
      <c r="J363" s="103">
        <f>+H363-I363</f>
        <v>6065.29</v>
      </c>
      <c r="K363" s="113"/>
      <c r="L363" s="113"/>
      <c r="N363" s="117"/>
      <c r="O363" s="113"/>
      <c r="P363" s="114"/>
      <c r="Q363" s="118"/>
      <c r="R363" s="116"/>
      <c r="S363" s="114"/>
    </row>
    <row r="364" spans="6:19">
      <c r="F364" s="111" t="s">
        <v>706</v>
      </c>
      <c r="G364" s="136">
        <v>9.3893399999999991E-5</v>
      </c>
      <c r="H364" s="103">
        <f>ROUND(+G364*Totals!$H$20,2)</f>
        <v>811.15</v>
      </c>
      <c r="I364" s="103">
        <f t="shared" si="13"/>
        <v>239.91760563380279</v>
      </c>
      <c r="J364" s="103">
        <f t="shared" si="14"/>
        <v>571.23239436619724</v>
      </c>
      <c r="K364" s="113" t="s">
        <v>706</v>
      </c>
      <c r="L364" s="113" t="s">
        <v>48</v>
      </c>
      <c r="M364" s="138">
        <v>0.29577464788732394</v>
      </c>
      <c r="N364" s="117">
        <f>H364*M364</f>
        <v>239.91760563380279</v>
      </c>
      <c r="O364" s="117"/>
      <c r="P364" s="114"/>
      <c r="Q364" s="118"/>
      <c r="R364" s="116"/>
      <c r="S364" s="114"/>
    </row>
    <row r="365" spans="6:19">
      <c r="F365" s="111" t="s">
        <v>705</v>
      </c>
      <c r="G365" s="136">
        <v>3.4388960000000004E-4</v>
      </c>
      <c r="H365" s="103">
        <f>ROUND(+G365*Totals!$H$20,2)</f>
        <v>2970.89</v>
      </c>
      <c r="I365" s="103">
        <f t="shared" si="13"/>
        <v>0</v>
      </c>
      <c r="J365" s="103">
        <f t="shared" si="14"/>
        <v>2970.89</v>
      </c>
      <c r="K365" s="113"/>
      <c r="L365" s="113"/>
      <c r="N365" s="117"/>
      <c r="O365" s="113" t="s">
        <v>1159</v>
      </c>
      <c r="P365" s="114"/>
      <c r="Q365" s="118"/>
      <c r="R365" s="116"/>
      <c r="S365" s="114"/>
    </row>
    <row r="366" spans="6:19">
      <c r="F366" s="111" t="s">
        <v>74</v>
      </c>
      <c r="G366" s="136">
        <v>4.5980699999999998E-5</v>
      </c>
      <c r="H366" s="103">
        <f>ROUND(+G366*Totals!$H$20,2)</f>
        <v>397.23</v>
      </c>
      <c r="I366" s="103">
        <f t="shared" si="13"/>
        <v>143.10687772925763</v>
      </c>
      <c r="J366" s="103">
        <f t="shared" si="14"/>
        <v>254.12312227074239</v>
      </c>
      <c r="K366" s="113" t="s">
        <v>74</v>
      </c>
      <c r="L366" s="113" t="s">
        <v>97</v>
      </c>
      <c r="M366" s="138">
        <v>0.36026200873362441</v>
      </c>
      <c r="N366" s="117">
        <f>H366*M366</f>
        <v>143.10687772925763</v>
      </c>
      <c r="O366" s="117"/>
      <c r="P366" s="114"/>
      <c r="Q366" s="118"/>
      <c r="R366" s="116"/>
      <c r="S366" s="114"/>
    </row>
    <row r="367" spans="6:19">
      <c r="F367" s="111" t="s">
        <v>704</v>
      </c>
      <c r="G367" s="136">
        <v>1.6757854999999999E-3</v>
      </c>
      <c r="H367" s="103">
        <f>ROUND(+G367*Totals!$H$20,2)</f>
        <v>14477.25</v>
      </c>
      <c r="I367" s="103">
        <f t="shared" si="13"/>
        <v>0</v>
      </c>
      <c r="J367" s="103">
        <f t="shared" si="14"/>
        <v>14477.25</v>
      </c>
      <c r="K367" s="113"/>
      <c r="L367" s="113"/>
      <c r="N367" s="117"/>
      <c r="O367" s="117" t="s">
        <v>1159</v>
      </c>
      <c r="P367" s="114"/>
      <c r="Q367" s="118"/>
      <c r="R367" s="116"/>
      <c r="S367" s="114"/>
    </row>
    <row r="368" spans="6:19">
      <c r="F368" s="111" t="s">
        <v>75</v>
      </c>
      <c r="G368" s="136">
        <v>7.7278600000000002E-5</v>
      </c>
      <c r="H368" s="103">
        <f>ROUND(+G368*Totals!$H$20,2)</f>
        <v>667.62</v>
      </c>
      <c r="I368" s="103">
        <f t="shared" si="13"/>
        <v>121.12936708860758</v>
      </c>
      <c r="J368" s="103">
        <f t="shared" ref="J368:J373" si="15">+H368-I368</f>
        <v>546.49063291139237</v>
      </c>
      <c r="K368" s="113" t="s">
        <v>75</v>
      </c>
      <c r="L368" s="113" t="s">
        <v>111</v>
      </c>
      <c r="M368" s="138">
        <v>0.18143459915611812</v>
      </c>
      <c r="N368" s="117">
        <f>+H368*M368</f>
        <v>121.12936708860758</v>
      </c>
      <c r="O368" s="117"/>
      <c r="P368" s="114"/>
      <c r="Q368" s="118"/>
      <c r="R368" s="116"/>
      <c r="S368" s="114"/>
    </row>
    <row r="369" spans="6:19">
      <c r="F369" s="111" t="s">
        <v>703</v>
      </c>
      <c r="G369" s="136">
        <v>7.9596899999999997E-5</v>
      </c>
      <c r="H369" s="103">
        <f>ROUND(+G369*Totals!$H$20,2)</f>
        <v>687.64</v>
      </c>
      <c r="I369" s="103">
        <f t="shared" si="13"/>
        <v>125.1427392120075</v>
      </c>
      <c r="J369" s="103">
        <f t="shared" si="15"/>
        <v>562.49726078799245</v>
      </c>
      <c r="K369" s="113" t="s">
        <v>703</v>
      </c>
      <c r="L369" s="113" t="s">
        <v>131</v>
      </c>
      <c r="M369" s="138">
        <v>0.18198874296435272</v>
      </c>
      <c r="N369" s="117">
        <f>+H369*M369</f>
        <v>125.1427392120075</v>
      </c>
      <c r="O369" s="117" t="s">
        <v>1159</v>
      </c>
      <c r="P369" s="114"/>
      <c r="Q369" s="118"/>
      <c r="R369" s="116"/>
      <c r="S369" s="114"/>
    </row>
    <row r="370" spans="6:19">
      <c r="F370" s="111" t="s">
        <v>702</v>
      </c>
      <c r="G370" s="136">
        <v>3.1684199999999997E-5</v>
      </c>
      <c r="H370" s="103">
        <f>ROUND(+G370*Totals!$H$20,2)</f>
        <v>273.72000000000003</v>
      </c>
      <c r="I370" s="103">
        <f t="shared" si="13"/>
        <v>161.27286486486489</v>
      </c>
      <c r="J370" s="103">
        <f t="shared" si="15"/>
        <v>112.44713513513514</v>
      </c>
      <c r="K370" s="113" t="s">
        <v>702</v>
      </c>
      <c r="L370" s="113" t="s">
        <v>69</v>
      </c>
      <c r="M370" s="138">
        <v>0.58918918918918917</v>
      </c>
      <c r="N370" s="117">
        <f>+H370*M370</f>
        <v>161.27286486486489</v>
      </c>
      <c r="O370" s="117" t="s">
        <v>1159</v>
      </c>
      <c r="P370" s="114"/>
      <c r="Q370" s="118"/>
      <c r="R370" s="116"/>
      <c r="S370" s="114"/>
    </row>
    <row r="371" spans="6:19">
      <c r="F371" s="111" t="s">
        <v>701</v>
      </c>
      <c r="G371" s="136">
        <v>1.020077E-4</v>
      </c>
      <c r="H371" s="103">
        <f>ROUND(+G371*Totals!$H$20,2)</f>
        <v>881.25</v>
      </c>
      <c r="I371" s="103">
        <f t="shared" si="13"/>
        <v>83.293950850661631</v>
      </c>
      <c r="J371" s="103">
        <f t="shared" si="15"/>
        <v>797.95604914933836</v>
      </c>
      <c r="K371" s="113" t="s">
        <v>701</v>
      </c>
      <c r="L371" s="113" t="s">
        <v>127</v>
      </c>
      <c r="M371" s="138">
        <v>9.4517958412098299E-2</v>
      </c>
      <c r="N371" s="117">
        <f>+H371*M371</f>
        <v>83.293950850661631</v>
      </c>
      <c r="O371" s="113" t="s">
        <v>1159</v>
      </c>
      <c r="P371" s="114"/>
      <c r="Q371" s="118"/>
      <c r="R371" s="116"/>
      <c r="S371" s="114"/>
    </row>
    <row r="372" spans="6:19">
      <c r="F372" s="111" t="s">
        <v>700</v>
      </c>
      <c r="G372" s="136">
        <v>2.2024399999999999E-5</v>
      </c>
      <c r="H372" s="103">
        <f>ROUND(+G372*Totals!$H$20,2)</f>
        <v>190.27</v>
      </c>
      <c r="I372" s="103">
        <f t="shared" si="13"/>
        <v>94.307739130434783</v>
      </c>
      <c r="J372" s="103">
        <f t="shared" si="15"/>
        <v>95.962260869565227</v>
      </c>
      <c r="K372" s="113" t="s">
        <v>700</v>
      </c>
      <c r="L372" s="113" t="s">
        <v>80</v>
      </c>
      <c r="M372" s="138">
        <v>0.49565217391304345</v>
      </c>
      <c r="N372" s="117">
        <f>+H372*M372</f>
        <v>94.307739130434783</v>
      </c>
      <c r="O372" s="117" t="s">
        <v>1159</v>
      </c>
      <c r="P372" s="114"/>
      <c r="Q372" s="118"/>
      <c r="R372" s="116"/>
      <c r="S372" s="114"/>
    </row>
    <row r="373" spans="6:19">
      <c r="F373" s="111" t="s">
        <v>699</v>
      </c>
      <c r="G373" s="136">
        <v>1.8906199000000002E-3</v>
      </c>
      <c r="H373" s="103">
        <f>ROUND(+G373*Totals!$H$20,2)</f>
        <v>16333.23</v>
      </c>
      <c r="I373" s="103">
        <f t="shared" si="13"/>
        <v>0</v>
      </c>
      <c r="J373" s="103">
        <f t="shared" si="15"/>
        <v>16333.23</v>
      </c>
      <c r="O373" s="117" t="s">
        <v>1159</v>
      </c>
      <c r="P373" s="114"/>
      <c r="Q373" s="118"/>
      <c r="R373" s="116"/>
      <c r="S373" s="114"/>
    </row>
    <row r="374" spans="6:19">
      <c r="F374" s="111" t="s">
        <v>698</v>
      </c>
      <c r="G374" s="136">
        <v>4.5594299999999998E-5</v>
      </c>
      <c r="H374" s="103">
        <f>ROUND(+G374*Totals!$H$20,2)</f>
        <v>393.89</v>
      </c>
      <c r="I374" s="103">
        <f t="shared" si="13"/>
        <v>117.15702564102564</v>
      </c>
      <c r="J374" s="103">
        <f>+H374-I374</f>
        <v>276.73297435897433</v>
      </c>
      <c r="K374" s="113" t="s">
        <v>698</v>
      </c>
      <c r="L374" s="113" t="s">
        <v>88</v>
      </c>
      <c r="M374" s="138">
        <v>0.29743589743589743</v>
      </c>
      <c r="N374" s="117">
        <f>+H374*M374</f>
        <v>117.15702564102564</v>
      </c>
      <c r="O374" s="117"/>
      <c r="P374" s="114"/>
      <c r="Q374" s="118"/>
      <c r="R374" s="116"/>
      <c r="S374" s="114"/>
    </row>
    <row r="375" spans="6:19">
      <c r="F375" s="111" t="s">
        <v>697</v>
      </c>
      <c r="G375" s="136">
        <v>1.0123490000000001E-4</v>
      </c>
      <c r="H375" s="103">
        <f>ROUND(+G375*Totals!$H$20,2)</f>
        <v>874.58</v>
      </c>
      <c r="I375" s="103">
        <f t="shared" si="13"/>
        <v>133.70157082748952</v>
      </c>
      <c r="J375" s="103">
        <f>+H375-I375</f>
        <v>740.87842917251055</v>
      </c>
      <c r="K375" s="113" t="s">
        <v>697</v>
      </c>
      <c r="L375" s="113" t="s">
        <v>38</v>
      </c>
      <c r="M375" s="138">
        <v>0.15287517531556805</v>
      </c>
      <c r="N375" s="117">
        <f>+H375*M375</f>
        <v>133.70157082748952</v>
      </c>
      <c r="O375" s="113" t="s">
        <v>1159</v>
      </c>
      <c r="P375" s="114"/>
      <c r="Q375" s="118"/>
      <c r="R375" s="116"/>
      <c r="S375" s="114"/>
    </row>
    <row r="376" spans="6:19">
      <c r="F376" s="111" t="s">
        <v>696</v>
      </c>
      <c r="G376" s="136">
        <v>5.8345299999999999E-5</v>
      </c>
      <c r="H376" s="103">
        <f>ROUND(+G376*Totals!$H$20,2)</f>
        <v>504.05</v>
      </c>
      <c r="I376" s="103">
        <f t="shared" si="13"/>
        <v>209.62827102803737</v>
      </c>
      <c r="J376" s="103">
        <f>+H376-I376</f>
        <v>294.42172897196264</v>
      </c>
      <c r="K376" s="113" t="s">
        <v>696</v>
      </c>
      <c r="L376" s="113" t="s">
        <v>105</v>
      </c>
      <c r="M376" s="138">
        <v>0.41588785046728971</v>
      </c>
      <c r="N376" s="117">
        <f>+H376*M376</f>
        <v>209.62827102803737</v>
      </c>
      <c r="O376" s="113" t="s">
        <v>1159</v>
      </c>
      <c r="P376" s="114"/>
      <c r="Q376" s="118"/>
      <c r="R376" s="116"/>
      <c r="S376" s="114"/>
    </row>
    <row r="377" spans="6:19">
      <c r="F377" s="111" t="s">
        <v>695</v>
      </c>
      <c r="G377" s="136">
        <v>2.8322589999999999E-4</v>
      </c>
      <c r="H377" s="103">
        <f>ROUND(+G377*Totals!$H$20,2)</f>
        <v>2446.81</v>
      </c>
      <c r="I377" s="103">
        <f t="shared" si="13"/>
        <v>0</v>
      </c>
      <c r="J377" s="103">
        <f>+H377-I377</f>
        <v>2446.81</v>
      </c>
      <c r="O377" s="117" t="s">
        <v>1159</v>
      </c>
      <c r="P377" s="114"/>
      <c r="Q377" s="118"/>
      <c r="R377" s="116"/>
      <c r="S377" s="114"/>
    </row>
    <row r="378" spans="6:19">
      <c r="F378" s="111" t="s">
        <v>694</v>
      </c>
      <c r="G378" s="136">
        <v>6.2016040000000005E-4</v>
      </c>
      <c r="H378" s="103">
        <f>ROUND(+G378*Totals!$H$20,2)</f>
        <v>5357.62</v>
      </c>
      <c r="I378" s="103">
        <f t="shared" si="13"/>
        <v>0</v>
      </c>
      <c r="J378" s="103">
        <f t="shared" si="14"/>
        <v>5357.62</v>
      </c>
      <c r="K378" s="113"/>
      <c r="L378" s="113"/>
      <c r="N378" s="117"/>
      <c r="O378" s="117"/>
      <c r="P378" s="114"/>
      <c r="Q378" s="118"/>
      <c r="R378" s="116"/>
      <c r="S378" s="114"/>
    </row>
    <row r="379" spans="6:19">
      <c r="F379" s="111" t="s">
        <v>693</v>
      </c>
      <c r="G379" s="136">
        <v>3.5548099999999999E-5</v>
      </c>
      <c r="H379" s="103">
        <f>ROUND(+G379*Totals!$H$20,2)</f>
        <v>307.10000000000002</v>
      </c>
      <c r="I379" s="103">
        <f t="shared" si="13"/>
        <v>102.80042372881358</v>
      </c>
      <c r="J379" s="103">
        <f t="shared" ref="J379:J384" si="16">+H379-I379</f>
        <v>204.29957627118642</v>
      </c>
      <c r="K379" s="113" t="s">
        <v>693</v>
      </c>
      <c r="L379" s="113" t="s">
        <v>112</v>
      </c>
      <c r="M379" s="138">
        <v>0.33474576271186446</v>
      </c>
      <c r="N379" s="117">
        <f>+H379*M379</f>
        <v>102.80042372881358</v>
      </c>
      <c r="O379" s="117"/>
      <c r="P379" s="114"/>
      <c r="Q379" s="118"/>
      <c r="R379" s="116"/>
      <c r="S379" s="114"/>
    </row>
    <row r="380" spans="6:19">
      <c r="F380" s="111" t="s">
        <v>692</v>
      </c>
      <c r="G380" s="136">
        <v>9.118869999999999E-5</v>
      </c>
      <c r="H380" s="103">
        <f>ROUND(+G380*Totals!$H$20,2)</f>
        <v>787.79</v>
      </c>
      <c r="I380" s="103">
        <f t="shared" si="13"/>
        <v>57.034570135746606</v>
      </c>
      <c r="J380" s="103">
        <f t="shared" si="16"/>
        <v>730.7554298642533</v>
      </c>
      <c r="K380" s="113" t="s">
        <v>692</v>
      </c>
      <c r="L380" s="113" t="s">
        <v>97</v>
      </c>
      <c r="M380" s="138">
        <v>7.2398190045248875E-2</v>
      </c>
      <c r="N380" s="117">
        <f>+H380*M380</f>
        <v>57.034570135746606</v>
      </c>
      <c r="O380" s="117" t="s">
        <v>1159</v>
      </c>
      <c r="P380" s="114"/>
      <c r="Q380" s="118"/>
      <c r="R380" s="116"/>
      <c r="S380" s="114"/>
    </row>
    <row r="381" spans="6:19">
      <c r="F381" s="111" t="s">
        <v>691</v>
      </c>
      <c r="G381" s="136">
        <v>5.8731699999999999E-5</v>
      </c>
      <c r="H381" s="103">
        <f>ROUND(+G381*Totals!$H$20,2)</f>
        <v>507.39</v>
      </c>
      <c r="I381" s="103">
        <f t="shared" si="13"/>
        <v>67.975693779904319</v>
      </c>
      <c r="J381" s="103">
        <f t="shared" si="16"/>
        <v>439.41430622009568</v>
      </c>
      <c r="K381" s="113" t="s">
        <v>691</v>
      </c>
      <c r="L381" s="113" t="s">
        <v>99</v>
      </c>
      <c r="M381" s="138">
        <v>0.13397129186602874</v>
      </c>
      <c r="N381" s="117">
        <f>+H381*M381</f>
        <v>67.975693779904319</v>
      </c>
      <c r="O381" s="117" t="s">
        <v>1159</v>
      </c>
      <c r="P381" s="114"/>
      <c r="Q381" s="118"/>
      <c r="R381" s="116"/>
      <c r="S381" s="114"/>
    </row>
    <row r="382" spans="6:19">
      <c r="F382" s="111" t="s">
        <v>690</v>
      </c>
      <c r="G382" s="136">
        <v>5.0231100000000001E-5</v>
      </c>
      <c r="H382" s="103">
        <f>ROUND(+G382*Totals!$H$20,2)</f>
        <v>433.95</v>
      </c>
      <c r="I382" s="103">
        <f t="shared" si="13"/>
        <v>74.991359447004612</v>
      </c>
      <c r="J382" s="103">
        <f t="shared" si="16"/>
        <v>358.95864055299535</v>
      </c>
      <c r="K382" s="113" t="s">
        <v>690</v>
      </c>
      <c r="L382" s="113" t="s">
        <v>109</v>
      </c>
      <c r="M382" s="138">
        <v>0.1728110599078341</v>
      </c>
      <c r="N382" s="117">
        <f>+H382*M382</f>
        <v>74.991359447004612</v>
      </c>
      <c r="O382" s="113" t="s">
        <v>1159</v>
      </c>
      <c r="P382" s="114"/>
      <c r="Q382" s="118"/>
      <c r="R382" s="116"/>
      <c r="S382" s="114"/>
    </row>
    <row r="383" spans="6:19">
      <c r="F383" s="111" t="s">
        <v>689</v>
      </c>
      <c r="G383" s="136">
        <v>6.3754800000000002E-5</v>
      </c>
      <c r="H383" s="103">
        <f>ROUND(+G383*Totals!$H$20,2)</f>
        <v>550.78</v>
      </c>
      <c r="I383" s="103">
        <f t="shared" si="13"/>
        <v>102.24059880239521</v>
      </c>
      <c r="J383" s="103">
        <f t="shared" si="16"/>
        <v>448.53940119760478</v>
      </c>
      <c r="K383" s="113" t="s">
        <v>689</v>
      </c>
      <c r="L383" s="113" t="s">
        <v>98</v>
      </c>
      <c r="M383" s="138">
        <v>0.18562874251497008</v>
      </c>
      <c r="N383" s="117">
        <f>+H383*M383</f>
        <v>102.24059880239521</v>
      </c>
      <c r="O383" s="117" t="s">
        <v>1159</v>
      </c>
      <c r="P383" s="114"/>
      <c r="Q383" s="118"/>
      <c r="R383" s="116"/>
      <c r="S383" s="114"/>
    </row>
    <row r="384" spans="6:19">
      <c r="F384" s="111" t="s">
        <v>688</v>
      </c>
      <c r="G384" s="136">
        <v>1.0432605E-3</v>
      </c>
      <c r="H384" s="103">
        <f>ROUND(+G384*Totals!$H$20,2)</f>
        <v>9012.82</v>
      </c>
      <c r="I384" s="103">
        <f t="shared" si="13"/>
        <v>0</v>
      </c>
      <c r="J384" s="103">
        <f t="shared" si="16"/>
        <v>9012.82</v>
      </c>
      <c r="O384" s="117" t="s">
        <v>1159</v>
      </c>
      <c r="P384" s="114"/>
      <c r="Q384" s="118"/>
      <c r="R384" s="116"/>
      <c r="S384" s="114"/>
    </row>
    <row r="385" spans="6:19">
      <c r="F385" s="111" t="s">
        <v>687</v>
      </c>
      <c r="G385" s="136">
        <v>1.6924000000000003E-4</v>
      </c>
      <c r="H385" s="103">
        <f>ROUND(+G385*Totals!$H$20,2)</f>
        <v>1462.08</v>
      </c>
      <c r="I385" s="103">
        <f t="shared" si="13"/>
        <v>371.12422487223165</v>
      </c>
      <c r="J385" s="103">
        <f>+H385-I385</f>
        <v>1090.9557751277682</v>
      </c>
      <c r="K385" s="113" t="s">
        <v>687</v>
      </c>
      <c r="L385" s="113" t="s">
        <v>67</v>
      </c>
      <c r="M385" s="138">
        <v>0.25383304940374785</v>
      </c>
      <c r="N385" s="117">
        <f>+H385*M385</f>
        <v>371.12422487223165</v>
      </c>
      <c r="O385" s="113"/>
      <c r="P385" s="114"/>
      <c r="Q385" s="118"/>
      <c r="R385" s="116"/>
      <c r="S385" s="114"/>
    </row>
    <row r="386" spans="6:19">
      <c r="F386" s="111" t="s">
        <v>686</v>
      </c>
      <c r="G386" s="136">
        <v>1.5842099999999999E-5</v>
      </c>
      <c r="H386" s="103">
        <f>ROUND(+G386*Totals!$H$20,2)</f>
        <v>136.86000000000001</v>
      </c>
      <c r="I386" s="103">
        <f t="shared" si="13"/>
        <v>47.19310344827587</v>
      </c>
      <c r="J386" s="103">
        <f>+H386-I386</f>
        <v>89.666896551724136</v>
      </c>
      <c r="K386" s="113" t="s">
        <v>686</v>
      </c>
      <c r="L386" s="113" t="s">
        <v>88</v>
      </c>
      <c r="M386" s="138">
        <v>0.34482758620689657</v>
      </c>
      <c r="N386" s="117">
        <f>+H386*M386</f>
        <v>47.19310344827587</v>
      </c>
      <c r="O386" s="113" t="s">
        <v>1159</v>
      </c>
      <c r="P386" s="114"/>
      <c r="Q386" s="118"/>
      <c r="R386" s="116"/>
      <c r="S386" s="114"/>
    </row>
    <row r="387" spans="6:19">
      <c r="F387" s="111" t="s">
        <v>685</v>
      </c>
      <c r="G387" s="136">
        <v>2.7549810000000003E-4</v>
      </c>
      <c r="H387" s="103">
        <f>ROUND(+G387*Totals!$H$20,2)</f>
        <v>2380.0500000000002</v>
      </c>
      <c r="I387" s="103">
        <f t="shared" si="13"/>
        <v>0</v>
      </c>
      <c r="J387" s="103">
        <f>+H387-I387</f>
        <v>2380.0500000000002</v>
      </c>
      <c r="O387" s="117" t="s">
        <v>1159</v>
      </c>
      <c r="P387" s="114"/>
      <c r="Q387" s="118"/>
      <c r="R387" s="116"/>
      <c r="S387" s="114"/>
    </row>
    <row r="388" spans="6:19">
      <c r="F388" s="111" t="s">
        <v>684</v>
      </c>
      <c r="G388" s="136">
        <v>2.8129399999999997E-4</v>
      </c>
      <c r="H388" s="103">
        <f>ROUND(+G388*Totals!$H$20,2)</f>
        <v>2430.12</v>
      </c>
      <c r="I388" s="103">
        <f t="shared" si="13"/>
        <v>0</v>
      </c>
      <c r="J388" s="103">
        <f t="shared" si="14"/>
        <v>2430.12</v>
      </c>
      <c r="K388" s="113"/>
      <c r="L388" s="113"/>
      <c r="N388" s="117"/>
      <c r="O388" s="117"/>
      <c r="P388" s="114"/>
      <c r="Q388" s="118"/>
      <c r="R388" s="116"/>
      <c r="S388" s="114"/>
    </row>
    <row r="389" spans="6:19">
      <c r="F389" s="111" t="s">
        <v>683</v>
      </c>
      <c r="G389" s="136">
        <v>5.5640599999999997E-5</v>
      </c>
      <c r="H389" s="103">
        <f>ROUND(+G389*Totals!$H$20,2)</f>
        <v>480.68</v>
      </c>
      <c r="I389" s="103">
        <f t="shared" si="13"/>
        <v>110.77399176954732</v>
      </c>
      <c r="J389" s="103">
        <f t="shared" si="14"/>
        <v>369.9060082304527</v>
      </c>
      <c r="K389" s="113" t="s">
        <v>683</v>
      </c>
      <c r="L389" s="113" t="s">
        <v>99</v>
      </c>
      <c r="M389" s="138">
        <v>0.23045267489711935</v>
      </c>
      <c r="N389" s="117">
        <f>H389*M389</f>
        <v>110.77399176954732</v>
      </c>
      <c r="O389" s="113"/>
      <c r="P389" s="114"/>
      <c r="Q389" s="118"/>
      <c r="R389" s="116"/>
      <c r="S389" s="114"/>
    </row>
    <row r="390" spans="6:19">
      <c r="F390" s="111" t="s">
        <v>682</v>
      </c>
      <c r="G390" s="136">
        <v>0</v>
      </c>
      <c r="H390" s="103">
        <f>ROUND(+G390*Totals!$H$20,2)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ROUND(+G391*Totals!$H$20,2)</f>
        <v>23977.43</v>
      </c>
      <c r="I391" s="103">
        <f t="shared" ref="I391:I454" si="17">+N391+Q391+T391</f>
        <v>0</v>
      </c>
      <c r="J391" s="103">
        <f t="shared" ref="J391:J454" si="18">+H391-I391</f>
        <v>23977.43</v>
      </c>
      <c r="K391" s="113"/>
      <c r="L391" s="113"/>
      <c r="N391" s="117"/>
      <c r="O391" s="117" t="s">
        <v>1159</v>
      </c>
      <c r="P391" s="114"/>
      <c r="Q391" s="118"/>
      <c r="R391" s="116"/>
      <c r="S391" s="114"/>
    </row>
    <row r="392" spans="6:19">
      <c r="F392" s="111" t="s">
        <v>680</v>
      </c>
      <c r="G392" s="136">
        <v>3.33457E-4</v>
      </c>
      <c r="H392" s="103">
        <f>ROUND(+G392*Totals!$H$20,2)</f>
        <v>2880.76</v>
      </c>
      <c r="I392" s="103">
        <f t="shared" si="17"/>
        <v>0</v>
      </c>
      <c r="J392" s="103">
        <f t="shared" si="18"/>
        <v>2880.76</v>
      </c>
      <c r="K392" s="113"/>
      <c r="L392" s="113"/>
      <c r="N392" s="117"/>
      <c r="O392" s="113"/>
      <c r="P392" s="114"/>
      <c r="Q392" s="118"/>
      <c r="R392" s="116"/>
      <c r="S392" s="114"/>
    </row>
    <row r="393" spans="6:19">
      <c r="F393" s="111" t="s">
        <v>679</v>
      </c>
      <c r="G393" s="136">
        <v>6.2982000000000001E-5</v>
      </c>
      <c r="H393" s="103">
        <f>ROUND(+G393*Totals!$H$20,2)</f>
        <v>544.11</v>
      </c>
      <c r="I393" s="103">
        <f t="shared" si="17"/>
        <v>146.37741847826086</v>
      </c>
      <c r="J393" s="103">
        <f t="shared" si="18"/>
        <v>397.73258152173912</v>
      </c>
      <c r="K393" s="113" t="s">
        <v>679</v>
      </c>
      <c r="L393" s="113" t="s">
        <v>78</v>
      </c>
      <c r="M393" s="138">
        <v>0.26902173913043476</v>
      </c>
      <c r="N393" s="117">
        <f>H393*M393</f>
        <v>146.37741847826086</v>
      </c>
      <c r="O393" s="117"/>
      <c r="P393" s="114"/>
      <c r="Q393" s="118"/>
      <c r="R393" s="116"/>
      <c r="S393" s="114"/>
    </row>
    <row r="394" spans="6:19">
      <c r="F394" s="111" t="s">
        <v>678</v>
      </c>
      <c r="G394" s="136">
        <v>3.6127729999999996E-4</v>
      </c>
      <c r="H394" s="103">
        <f>ROUND(+G394*Totals!$H$20,2)</f>
        <v>3121.11</v>
      </c>
      <c r="I394" s="103">
        <f t="shared" si="17"/>
        <v>0</v>
      </c>
      <c r="J394" s="103">
        <f t="shared" si="18"/>
        <v>3121.11</v>
      </c>
      <c r="K394" s="113"/>
      <c r="L394" s="113"/>
      <c r="N394" s="117"/>
      <c r="O394" s="113" t="s">
        <v>1159</v>
      </c>
      <c r="P394" s="114"/>
      <c r="Q394" s="118"/>
      <c r="R394" s="116"/>
      <c r="S394" s="114"/>
    </row>
    <row r="395" spans="6:19">
      <c r="F395" s="111" t="s">
        <v>677</v>
      </c>
      <c r="G395" s="136">
        <v>1.039397E-4</v>
      </c>
      <c r="H395" s="103">
        <f>ROUND(+G395*Totals!$H$20,2)</f>
        <v>897.94</v>
      </c>
      <c r="I395" s="103">
        <f t="shared" si="17"/>
        <v>212.35067567567569</v>
      </c>
      <c r="J395" s="103">
        <f t="shared" si="18"/>
        <v>685.58932432432437</v>
      </c>
      <c r="K395" s="113" t="s">
        <v>677</v>
      </c>
      <c r="L395" s="113" t="s">
        <v>72</v>
      </c>
      <c r="M395" s="138">
        <v>0.23648648648648649</v>
      </c>
      <c r="N395" s="117">
        <f>H395*M395</f>
        <v>212.35067567567569</v>
      </c>
      <c r="O395" s="117"/>
      <c r="P395" s="114"/>
      <c r="Q395" s="118"/>
      <c r="R395" s="116"/>
      <c r="S395" s="114"/>
    </row>
    <row r="396" spans="6:19">
      <c r="F396" s="111" t="s">
        <v>676</v>
      </c>
      <c r="G396" s="136">
        <v>5.7997559999999992E-4</v>
      </c>
      <c r="H396" s="103">
        <f>ROUND(+G396*Totals!$H$20,2)</f>
        <v>5010.46</v>
      </c>
      <c r="I396" s="103">
        <f t="shared" si="17"/>
        <v>0</v>
      </c>
      <c r="J396" s="103">
        <f t="shared" si="18"/>
        <v>5010.46</v>
      </c>
      <c r="K396" s="113"/>
      <c r="L396" s="113"/>
      <c r="N396" s="117"/>
      <c r="O396" s="113" t="s">
        <v>1159</v>
      </c>
      <c r="P396" s="114"/>
      <c r="Q396" s="118"/>
      <c r="R396" s="116"/>
      <c r="S396" s="114"/>
    </row>
    <row r="397" spans="6:19">
      <c r="F397" s="111" t="s">
        <v>675</v>
      </c>
      <c r="G397" s="136">
        <v>1.3755580000000001E-4</v>
      </c>
      <c r="H397" s="103">
        <f>ROUND(+G397*Totals!$H$20,2)</f>
        <v>1188.3599999999999</v>
      </c>
      <c r="I397" s="103">
        <f t="shared" si="17"/>
        <v>368.29338842975204</v>
      </c>
      <c r="J397" s="103">
        <f t="shared" si="18"/>
        <v>820.06661157024791</v>
      </c>
      <c r="K397" s="113" t="s">
        <v>675</v>
      </c>
      <c r="L397" s="113" t="s">
        <v>65</v>
      </c>
      <c r="M397" s="138">
        <v>0.30991735537190085</v>
      </c>
      <c r="N397" s="117">
        <f>H397*M397</f>
        <v>368.29338842975204</v>
      </c>
      <c r="O397" s="117"/>
      <c r="P397" s="114"/>
      <c r="Q397" s="118"/>
      <c r="R397" s="116"/>
      <c r="S397" s="114"/>
    </row>
    <row r="398" spans="6:19">
      <c r="F398" s="111" t="s">
        <v>674</v>
      </c>
      <c r="G398" s="136">
        <v>2.403363E-4</v>
      </c>
      <c r="H398" s="103">
        <f>ROUND(+G398*Totals!$H$20,2)</f>
        <v>2076.29</v>
      </c>
      <c r="I398" s="103">
        <f t="shared" si="17"/>
        <v>0</v>
      </c>
      <c r="J398" s="103">
        <f t="shared" si="18"/>
        <v>2076.29</v>
      </c>
      <c r="K398" s="113"/>
      <c r="L398" s="113"/>
      <c r="N398" s="117"/>
      <c r="O398" s="113" t="s">
        <v>1159</v>
      </c>
      <c r="P398" s="114"/>
      <c r="Q398" s="118"/>
      <c r="R398" s="116"/>
      <c r="S398" s="114"/>
    </row>
    <row r="399" spans="6:19">
      <c r="F399" s="111" t="s">
        <v>673</v>
      </c>
      <c r="G399" s="136">
        <v>9.8530200000000007E-5</v>
      </c>
      <c r="H399" s="103">
        <f>ROUND(+G399*Totals!$H$20,2)</f>
        <v>851.21</v>
      </c>
      <c r="I399" s="103">
        <f t="shared" si="17"/>
        <v>159.75788856304985</v>
      </c>
      <c r="J399" s="103">
        <f t="shared" si="18"/>
        <v>691.45211143695019</v>
      </c>
      <c r="K399" s="113" t="s">
        <v>673</v>
      </c>
      <c r="L399" s="113" t="s">
        <v>130</v>
      </c>
      <c r="M399" s="138">
        <v>0.18768328445747801</v>
      </c>
      <c r="N399" s="117">
        <f>H399*M399</f>
        <v>159.75788856304985</v>
      </c>
      <c r="O399" s="117"/>
      <c r="P399" s="114"/>
      <c r="Q399" s="118"/>
      <c r="R399" s="116"/>
      <c r="S399" s="114"/>
    </row>
    <row r="400" spans="6:19">
      <c r="F400" s="111" t="s">
        <v>672</v>
      </c>
      <c r="G400" s="136">
        <v>2.7897559999999998E-4</v>
      </c>
      <c r="H400" s="103">
        <f>ROUND(+G400*Totals!$H$20,2)</f>
        <v>2410.09</v>
      </c>
      <c r="I400" s="103">
        <f t="shared" si="17"/>
        <v>0</v>
      </c>
      <c r="J400" s="103">
        <f t="shared" si="18"/>
        <v>2410.09</v>
      </c>
      <c r="K400" s="113"/>
      <c r="L400" s="113"/>
      <c r="N400" s="117"/>
      <c r="O400" s="113" t="s">
        <v>1159</v>
      </c>
      <c r="P400" s="114"/>
      <c r="Q400" s="118"/>
      <c r="R400" s="116"/>
      <c r="S400" s="114"/>
    </row>
    <row r="401" spans="6:19">
      <c r="F401" s="111" t="s">
        <v>671</v>
      </c>
      <c r="G401" s="136">
        <v>5.4481399999999996E-5</v>
      </c>
      <c r="H401" s="103">
        <f>ROUND(+G401*Totals!$H$20,2)</f>
        <v>470.67</v>
      </c>
      <c r="I401" s="103">
        <f t="shared" si="17"/>
        <v>62.938430232558147</v>
      </c>
      <c r="J401" s="103">
        <f t="shared" si="18"/>
        <v>407.7315697674419</v>
      </c>
      <c r="K401" s="113" t="s">
        <v>671</v>
      </c>
      <c r="L401" s="113" t="s">
        <v>90</v>
      </c>
      <c r="M401" s="138">
        <v>0.13372093023255816</v>
      </c>
      <c r="N401" s="117">
        <f>+H401*M401</f>
        <v>62.938430232558147</v>
      </c>
      <c r="O401" s="113"/>
      <c r="P401" s="114"/>
      <c r="Q401" s="118"/>
      <c r="R401" s="116"/>
      <c r="S401" s="114"/>
    </row>
    <row r="402" spans="6:19">
      <c r="F402" s="111" t="s">
        <v>670</v>
      </c>
      <c r="G402" s="136">
        <v>3.3229780000000001E-4</v>
      </c>
      <c r="H402" s="103">
        <f>ROUND(+G402*Totals!$H$20,2)</f>
        <v>2870.75</v>
      </c>
      <c r="I402" s="103">
        <f t="shared" si="17"/>
        <v>0</v>
      </c>
      <c r="J402" s="103">
        <f t="shared" si="18"/>
        <v>2870.75</v>
      </c>
      <c r="K402" s="113"/>
      <c r="L402" s="113"/>
      <c r="N402" s="117"/>
      <c r="O402" s="113" t="s">
        <v>1159</v>
      </c>
      <c r="P402" s="114"/>
      <c r="Q402" s="118"/>
      <c r="R402" s="116"/>
      <c r="S402" s="114"/>
    </row>
    <row r="403" spans="6:19">
      <c r="F403" s="111" t="s">
        <v>669</v>
      </c>
      <c r="G403" s="136">
        <v>9.8452879999999998E-4</v>
      </c>
      <c r="H403" s="103">
        <f>ROUND(+G403*Totals!$H$20,2)</f>
        <v>8505.43</v>
      </c>
      <c r="I403" s="103">
        <f t="shared" si="17"/>
        <v>0</v>
      </c>
      <c r="J403" s="103">
        <f t="shared" si="18"/>
        <v>8505.43</v>
      </c>
      <c r="K403" s="113"/>
      <c r="L403" s="113"/>
      <c r="N403" s="117"/>
      <c r="O403" s="113"/>
      <c r="P403" s="114"/>
      <c r="Q403" s="118"/>
      <c r="R403" s="116"/>
      <c r="S403" s="114"/>
    </row>
    <row r="404" spans="6:19">
      <c r="F404" s="111" t="s">
        <v>668</v>
      </c>
      <c r="G404" s="136">
        <v>9.2347879999999999E-4</v>
      </c>
      <c r="H404" s="103">
        <f>ROUND(+G404*Totals!$H$20,2)</f>
        <v>7978.01</v>
      </c>
      <c r="I404" s="103">
        <f t="shared" si="17"/>
        <v>0</v>
      </c>
      <c r="J404" s="103">
        <f t="shared" si="18"/>
        <v>7978.01</v>
      </c>
      <c r="K404" s="113"/>
      <c r="L404" s="113"/>
      <c r="N404" s="117"/>
      <c r="O404" s="117"/>
      <c r="P404" s="114"/>
      <c r="Q404" s="118"/>
      <c r="R404" s="116"/>
      <c r="S404" s="114"/>
    </row>
    <row r="405" spans="6:19">
      <c r="F405" s="111" t="s">
        <v>80</v>
      </c>
      <c r="G405" s="136">
        <v>1.8515943000000001E-3</v>
      </c>
      <c r="H405" s="103">
        <f>ROUND(+G405*Totals!$H$20,2)</f>
        <v>15996.08</v>
      </c>
      <c r="I405" s="103">
        <f t="shared" si="17"/>
        <v>0</v>
      </c>
      <c r="J405" s="103">
        <f t="shared" si="18"/>
        <v>15996.08</v>
      </c>
      <c r="K405" s="113"/>
      <c r="L405" s="113"/>
      <c r="N405" s="117"/>
      <c r="O405" s="113"/>
      <c r="P405" s="114"/>
      <c r="Q405" s="118"/>
      <c r="R405" s="116"/>
      <c r="S405" s="114"/>
    </row>
    <row r="406" spans="6:19">
      <c r="F406" s="111" t="s">
        <v>667</v>
      </c>
      <c r="G406" s="136">
        <v>1.7967259999999998E-4</v>
      </c>
      <c r="H406" s="103">
        <f>ROUND(+G406*Totals!$H$20,2)</f>
        <v>1552.21</v>
      </c>
      <c r="I406" s="103">
        <f t="shared" si="17"/>
        <v>143.2098511904762</v>
      </c>
      <c r="J406" s="103">
        <f t="shared" si="18"/>
        <v>1409.0001488095238</v>
      </c>
      <c r="K406" s="113" t="s">
        <v>667</v>
      </c>
      <c r="L406" s="113" t="s">
        <v>126</v>
      </c>
      <c r="M406" s="138">
        <v>9.2261904761904767E-2</v>
      </c>
      <c r="N406" s="117">
        <f>+H406*M406</f>
        <v>143.2098511904762</v>
      </c>
      <c r="O406" s="113"/>
      <c r="P406" s="114"/>
      <c r="Q406" s="118"/>
      <c r="R406" s="116"/>
      <c r="S406" s="114"/>
    </row>
    <row r="407" spans="6:19">
      <c r="F407" s="111" t="s">
        <v>666</v>
      </c>
      <c r="G407" s="136">
        <v>1.6398509999999999E-3</v>
      </c>
      <c r="H407" s="103">
        <f>ROUND(+G407*Totals!$H$20,2)</f>
        <v>14166.81</v>
      </c>
      <c r="I407" s="103">
        <f t="shared" si="17"/>
        <v>0</v>
      </c>
      <c r="J407" s="103">
        <f t="shared" si="18"/>
        <v>14166.81</v>
      </c>
      <c r="K407" s="113"/>
      <c r="L407" s="113"/>
      <c r="N407" s="117"/>
      <c r="O407" s="117" t="s">
        <v>1159</v>
      </c>
      <c r="P407" s="114"/>
      <c r="Q407" s="118"/>
      <c r="R407" s="116"/>
      <c r="S407" s="114"/>
    </row>
    <row r="408" spans="6:19">
      <c r="F408" s="111" t="s">
        <v>665</v>
      </c>
      <c r="G408" s="136">
        <v>7.9249159999999997E-4</v>
      </c>
      <c r="H408" s="103">
        <f>ROUND(+G408*Totals!$H$20,2)</f>
        <v>6846.4</v>
      </c>
      <c r="I408" s="103">
        <f t="shared" si="17"/>
        <v>0</v>
      </c>
      <c r="J408" s="103">
        <f t="shared" si="18"/>
        <v>6846.4</v>
      </c>
      <c r="K408" s="113"/>
      <c r="L408" s="113"/>
      <c r="N408" s="117"/>
      <c r="O408" s="113"/>
      <c r="P408" s="114"/>
      <c r="Q408" s="118"/>
      <c r="R408" s="116"/>
      <c r="S408" s="114"/>
    </row>
    <row r="409" spans="6:19">
      <c r="F409" s="111" t="s">
        <v>664</v>
      </c>
      <c r="G409" s="136">
        <v>1.5069300000000002E-5</v>
      </c>
      <c r="H409" s="103">
        <f>ROUND(+G409*Totals!$H$20,2)</f>
        <v>130.18</v>
      </c>
      <c r="I409" s="103">
        <f t="shared" si="17"/>
        <v>36.059248826291082</v>
      </c>
      <c r="J409" s="103">
        <f t="shared" si="18"/>
        <v>94.120751173708925</v>
      </c>
      <c r="K409" s="113" t="s">
        <v>664</v>
      </c>
      <c r="L409" s="113" t="s">
        <v>70</v>
      </c>
      <c r="M409" s="138">
        <v>0.27699530516431925</v>
      </c>
      <c r="N409" s="117">
        <f>+H409*M409</f>
        <v>36.059248826291082</v>
      </c>
      <c r="O409" s="113"/>
      <c r="P409" s="114"/>
      <c r="Q409" s="118"/>
      <c r="R409" s="116"/>
      <c r="S409" s="114"/>
    </row>
    <row r="410" spans="6:19">
      <c r="F410" s="111" t="s">
        <v>663</v>
      </c>
      <c r="G410" s="136">
        <v>2.3430859000000003E-3</v>
      </c>
      <c r="H410" s="103">
        <f>ROUND(+G410*Totals!$H$20,2)</f>
        <v>20242.12</v>
      </c>
      <c r="I410" s="103">
        <f t="shared" si="17"/>
        <v>0</v>
      </c>
      <c r="J410" s="103">
        <f t="shared" si="18"/>
        <v>20242.12</v>
      </c>
      <c r="K410" s="113"/>
      <c r="L410" s="113"/>
      <c r="N410" s="117"/>
      <c r="O410" s="113" t="s">
        <v>1159</v>
      </c>
      <c r="P410" s="114"/>
      <c r="Q410" s="118"/>
      <c r="R410" s="116"/>
      <c r="S410" s="114"/>
    </row>
    <row r="411" spans="6:19">
      <c r="F411" s="111" t="s">
        <v>662</v>
      </c>
      <c r="G411" s="136">
        <v>6.1177570999999993E-3</v>
      </c>
      <c r="H411" s="103">
        <f>ROUND(+G411*Totals!$H$20,2)</f>
        <v>52851.83</v>
      </c>
      <c r="I411" s="103">
        <f t="shared" si="17"/>
        <v>0</v>
      </c>
      <c r="J411" s="103">
        <f t="shared" si="18"/>
        <v>52851.83</v>
      </c>
      <c r="K411" s="113"/>
      <c r="L411" s="113"/>
      <c r="N411" s="117"/>
      <c r="O411" s="117"/>
      <c r="P411" s="114"/>
      <c r="Q411" s="118"/>
      <c r="R411" s="116"/>
      <c r="S411" s="114"/>
    </row>
    <row r="412" spans="6:19">
      <c r="F412" s="111" t="s">
        <v>661</v>
      </c>
      <c r="G412" s="136">
        <v>3.5857249999999999E-4</v>
      </c>
      <c r="H412" s="103">
        <f>ROUND(+G412*Totals!$H$20,2)</f>
        <v>3097.74</v>
      </c>
      <c r="I412" s="103">
        <f t="shared" si="17"/>
        <v>0</v>
      </c>
      <c r="J412" s="103">
        <f t="shared" si="18"/>
        <v>3097.74</v>
      </c>
      <c r="K412" s="113"/>
      <c r="L412" s="113"/>
      <c r="N412" s="117"/>
      <c r="O412" s="113"/>
      <c r="P412" s="114"/>
      <c r="Q412" s="118"/>
      <c r="R412" s="116"/>
      <c r="S412" s="114"/>
    </row>
    <row r="413" spans="6:19">
      <c r="F413" s="111" t="s">
        <v>660</v>
      </c>
      <c r="G413" s="136">
        <v>8.7324800000000008E-5</v>
      </c>
      <c r="H413" s="103">
        <f>ROUND(+G413*Totals!$H$20,2)</f>
        <v>754.41</v>
      </c>
      <c r="I413" s="103">
        <f t="shared" si="17"/>
        <v>290.15769230769229</v>
      </c>
      <c r="J413" s="103">
        <f t="shared" si="18"/>
        <v>464.25230769230768</v>
      </c>
      <c r="K413" s="113" t="s">
        <v>660</v>
      </c>
      <c r="L413" s="113" t="s">
        <v>53</v>
      </c>
      <c r="M413" s="138">
        <v>0.38461538461538464</v>
      </c>
      <c r="N413" s="117">
        <f>+H413*M413</f>
        <v>290.15769230769229</v>
      </c>
      <c r="O413" s="113"/>
      <c r="P413" s="114"/>
      <c r="Q413" s="118"/>
      <c r="R413" s="116"/>
      <c r="S413" s="114"/>
    </row>
    <row r="414" spans="6:19">
      <c r="F414" s="111" t="s">
        <v>659</v>
      </c>
      <c r="G414" s="136">
        <v>2.8912999799999999E-2</v>
      </c>
      <c r="H414" s="103">
        <f>ROUND(+G414*Totals!$H$20,2)</f>
        <v>249781.89</v>
      </c>
      <c r="I414" s="103">
        <f t="shared" si="17"/>
        <v>0</v>
      </c>
      <c r="J414" s="103">
        <f t="shared" si="18"/>
        <v>249781.89</v>
      </c>
      <c r="K414" s="113"/>
      <c r="L414" s="113"/>
      <c r="N414" s="117"/>
      <c r="O414" s="113" t="s">
        <v>1159</v>
      </c>
      <c r="P414" s="114"/>
      <c r="Q414" s="118"/>
      <c r="R414" s="116"/>
      <c r="S414" s="114"/>
    </row>
    <row r="415" spans="6:19">
      <c r="F415" s="111" t="s">
        <v>658</v>
      </c>
      <c r="G415" s="136">
        <v>1.9729216000000001E-3</v>
      </c>
      <c r="H415" s="103">
        <f>ROUND(+G415*Totals!$H$20,2)</f>
        <v>17044.240000000002</v>
      </c>
      <c r="I415" s="103">
        <f t="shared" si="17"/>
        <v>0</v>
      </c>
      <c r="J415" s="103">
        <f t="shared" si="18"/>
        <v>17044.240000000002</v>
      </c>
      <c r="K415" s="113"/>
      <c r="L415" s="113"/>
      <c r="N415" s="117"/>
      <c r="O415" s="117"/>
      <c r="P415" s="114"/>
      <c r="Q415" s="118"/>
      <c r="R415" s="116"/>
      <c r="S415" s="114"/>
    </row>
    <row r="416" spans="6:19">
      <c r="F416" s="111" t="s">
        <v>657</v>
      </c>
      <c r="G416" s="136">
        <v>2.2797169999999998E-4</v>
      </c>
      <c r="H416" s="103">
        <f>ROUND(+G416*Totals!$H$20,2)</f>
        <v>1969.47</v>
      </c>
      <c r="I416" s="103">
        <f t="shared" si="17"/>
        <v>0</v>
      </c>
      <c r="J416" s="103">
        <f t="shared" si="18"/>
        <v>1969.47</v>
      </c>
      <c r="K416" s="113"/>
      <c r="L416" s="113"/>
      <c r="N416" s="117"/>
      <c r="O416" s="117"/>
      <c r="P416" s="114"/>
      <c r="Q416" s="118"/>
      <c r="R416" s="116"/>
      <c r="S416" s="114"/>
    </row>
    <row r="417" spans="6:19">
      <c r="F417" s="111" t="s">
        <v>656</v>
      </c>
      <c r="G417" s="136">
        <v>1.2325930000000001E-4</v>
      </c>
      <c r="H417" s="103">
        <f>ROUND(+G417*Totals!$H$20,2)</f>
        <v>1064.8499999999999</v>
      </c>
      <c r="I417" s="103">
        <f t="shared" si="17"/>
        <v>391.01882217090065</v>
      </c>
      <c r="J417" s="103">
        <f t="shared" si="18"/>
        <v>673.83117782909926</v>
      </c>
      <c r="K417" s="113" t="s">
        <v>656</v>
      </c>
      <c r="L417" s="113" t="s">
        <v>116</v>
      </c>
      <c r="M417" s="138">
        <v>0.3672055427251732</v>
      </c>
      <c r="N417" s="117">
        <f>+H417*M417</f>
        <v>391.01882217090065</v>
      </c>
      <c r="O417" s="117"/>
      <c r="P417" s="114"/>
      <c r="Q417" s="118"/>
      <c r="R417" s="116"/>
      <c r="S417" s="114"/>
    </row>
    <row r="418" spans="6:19" ht="19.5" customHeight="1">
      <c r="F418" s="111" t="s">
        <v>655</v>
      </c>
      <c r="G418" s="136">
        <v>1.4296499999999999E-5</v>
      </c>
      <c r="H418" s="103">
        <f>ROUND(+G418*Totals!$H$20,2)</f>
        <v>123.51</v>
      </c>
      <c r="I418" s="103">
        <f t="shared" si="17"/>
        <v>33.024064171123001</v>
      </c>
      <c r="J418" s="103">
        <f t="shared" si="18"/>
        <v>90.485935828877004</v>
      </c>
      <c r="K418" s="113" t="s">
        <v>655</v>
      </c>
      <c r="L418" s="113" t="s">
        <v>129</v>
      </c>
      <c r="M418" s="138">
        <v>0.26737967914438504</v>
      </c>
      <c r="N418" s="117">
        <f>+H418*M418</f>
        <v>33.024064171123001</v>
      </c>
      <c r="O418" s="113" t="s">
        <v>1159</v>
      </c>
      <c r="P418" s="114"/>
      <c r="Q418" s="118"/>
      <c r="R418" s="116"/>
      <c r="S418" s="114"/>
    </row>
    <row r="419" spans="6:19">
      <c r="F419" s="111" t="s">
        <v>654</v>
      </c>
      <c r="G419" s="136">
        <v>7.5346600000000008E-5</v>
      </c>
      <c r="H419" s="103">
        <f>ROUND(+G419*Totals!$H$20,2)</f>
        <v>650.92999999999995</v>
      </c>
      <c r="I419" s="103">
        <f t="shared" si="17"/>
        <v>105.96534883720928</v>
      </c>
      <c r="J419" s="103">
        <f t="shared" si="18"/>
        <v>544.96465116279069</v>
      </c>
      <c r="K419" s="113" t="s">
        <v>654</v>
      </c>
      <c r="L419" s="113" t="s">
        <v>73</v>
      </c>
      <c r="M419" s="138">
        <v>0.16279069767441859</v>
      </c>
      <c r="N419" s="117">
        <f>+H419*M419</f>
        <v>105.96534883720928</v>
      </c>
      <c r="O419" s="113" t="s">
        <v>1159</v>
      </c>
      <c r="P419" s="114"/>
      <c r="Q419" s="118"/>
      <c r="R419" s="116"/>
      <c r="S419" s="114"/>
    </row>
    <row r="420" spans="6:19">
      <c r="F420" s="111" t="s">
        <v>653</v>
      </c>
      <c r="G420" s="136">
        <v>3.9953009999999997E-4</v>
      </c>
      <c r="H420" s="103">
        <f>ROUND(+G420*Totals!$H$20,2)</f>
        <v>3451.57</v>
      </c>
      <c r="I420" s="103">
        <f t="shared" si="17"/>
        <v>0</v>
      </c>
      <c r="J420" s="103">
        <f t="shared" si="18"/>
        <v>3451.57</v>
      </c>
      <c r="O420" s="113" t="s">
        <v>1159</v>
      </c>
      <c r="P420" s="114"/>
      <c r="Q420" s="118"/>
      <c r="R420" s="116"/>
      <c r="S420" s="114"/>
    </row>
    <row r="421" spans="6:19">
      <c r="F421" s="111" t="s">
        <v>85</v>
      </c>
      <c r="G421" s="136">
        <v>1.6158947000000001E-3</v>
      </c>
      <c r="H421" s="103">
        <f>ROUND(+G421*Totals!$H$20,2)</f>
        <v>13959.85</v>
      </c>
      <c r="I421" s="103">
        <f t="shared" si="17"/>
        <v>0</v>
      </c>
      <c r="J421" s="103">
        <f t="shared" si="18"/>
        <v>13959.85</v>
      </c>
      <c r="K421" s="113"/>
      <c r="L421" s="113"/>
      <c r="N421" s="117"/>
      <c r="O421" s="113"/>
      <c r="P421" s="114"/>
      <c r="Q421" s="118"/>
      <c r="R421" s="116"/>
      <c r="S421" s="114"/>
    </row>
    <row r="422" spans="6:19">
      <c r="F422" s="111" t="s">
        <v>652</v>
      </c>
      <c r="G422" s="136">
        <v>9.6907310000000002E-4</v>
      </c>
      <c r="H422" s="103">
        <f>ROUND(+G422*Totals!$H$20,2)</f>
        <v>8371.91</v>
      </c>
      <c r="I422" s="103">
        <f t="shared" si="17"/>
        <v>0</v>
      </c>
      <c r="J422" s="103">
        <f t="shared" si="18"/>
        <v>8371.91</v>
      </c>
      <c r="K422" s="113"/>
      <c r="L422" s="113"/>
      <c r="N422" s="117"/>
      <c r="O422" s="113"/>
      <c r="P422" s="114"/>
      <c r="Q422" s="118"/>
      <c r="R422" s="116"/>
      <c r="S422" s="114"/>
    </row>
    <row r="423" spans="6:19">
      <c r="F423" s="111" t="s">
        <v>651</v>
      </c>
      <c r="G423" s="136">
        <v>4.6985359999999999E-4</v>
      </c>
      <c r="H423" s="103">
        <f>ROUND(+G423*Totals!$H$20,2)</f>
        <v>4059.11</v>
      </c>
      <c r="I423" s="103">
        <f t="shared" si="17"/>
        <v>0</v>
      </c>
      <c r="J423" s="103">
        <f t="shared" si="18"/>
        <v>4059.11</v>
      </c>
      <c r="K423" s="113"/>
      <c r="L423" s="113"/>
      <c r="N423" s="117"/>
      <c r="O423" s="117"/>
      <c r="P423" s="114"/>
      <c r="Q423" s="118"/>
      <c r="R423" s="116"/>
      <c r="S423" s="114"/>
    </row>
    <row r="424" spans="6:19">
      <c r="F424" s="111" t="s">
        <v>650</v>
      </c>
      <c r="G424" s="136">
        <v>9.2981560999999997E-3</v>
      </c>
      <c r="H424" s="103">
        <f>ROUND(+G424*Totals!$H$20,2)</f>
        <v>80327.570000000007</v>
      </c>
      <c r="I424" s="103">
        <f t="shared" si="17"/>
        <v>0</v>
      </c>
      <c r="J424" s="103">
        <f t="shared" si="18"/>
        <v>80327.570000000007</v>
      </c>
      <c r="K424" s="113"/>
      <c r="L424" s="113"/>
      <c r="N424" s="117"/>
      <c r="O424" s="117"/>
      <c r="P424" s="114"/>
      <c r="Q424" s="118"/>
      <c r="R424" s="116"/>
      <c r="S424" s="114"/>
    </row>
    <row r="425" spans="6:19">
      <c r="F425" s="111" t="s">
        <v>649</v>
      </c>
      <c r="G425" s="136">
        <v>8.0369699999999997E-5</v>
      </c>
      <c r="H425" s="103">
        <f>ROUND(+G425*Totals!$H$20,2)</f>
        <v>694.32</v>
      </c>
      <c r="I425" s="103">
        <f t="shared" si="17"/>
        <v>319.7350289017341</v>
      </c>
      <c r="J425" s="103">
        <f t="shared" si="18"/>
        <v>374.58497109826595</v>
      </c>
      <c r="K425" s="113" t="s">
        <v>649</v>
      </c>
      <c r="L425" s="113" t="s">
        <v>131</v>
      </c>
      <c r="M425" s="138">
        <v>0.46050096339113678</v>
      </c>
      <c r="N425" s="117">
        <f>+H425*M425</f>
        <v>319.7350289017341</v>
      </c>
      <c r="O425" s="113" t="s">
        <v>1159</v>
      </c>
      <c r="P425" s="114"/>
      <c r="Q425" s="118"/>
      <c r="R425" s="116"/>
      <c r="S425" s="114"/>
    </row>
    <row r="426" spans="6:19">
      <c r="F426" s="111" t="s">
        <v>648</v>
      </c>
      <c r="G426" s="136">
        <v>1.0818999999999999E-5</v>
      </c>
      <c r="H426" s="103">
        <f>ROUND(+G426*Totals!$H$20,2)</f>
        <v>93.47</v>
      </c>
      <c r="I426" s="103">
        <f t="shared" si="17"/>
        <v>23.882202643171805</v>
      </c>
      <c r="J426" s="103">
        <f t="shared" si="18"/>
        <v>69.58779735682819</v>
      </c>
      <c r="K426" s="113" t="s">
        <v>648</v>
      </c>
      <c r="L426" s="113" t="s">
        <v>47</v>
      </c>
      <c r="M426" s="138">
        <v>0.25550660792951541</v>
      </c>
      <c r="N426" s="117">
        <f>+H426*M426</f>
        <v>23.882202643171805</v>
      </c>
      <c r="O426" s="117" t="s">
        <v>1159</v>
      </c>
      <c r="P426" s="114"/>
      <c r="Q426" s="118"/>
      <c r="R426" s="116"/>
      <c r="S426" s="114"/>
    </row>
    <row r="427" spans="6:19">
      <c r="F427" s="111" t="s">
        <v>647</v>
      </c>
      <c r="G427" s="136">
        <v>1.016213E-3</v>
      </c>
      <c r="H427" s="103">
        <f>ROUND(+G427*Totals!$H$20,2)</f>
        <v>8779.15</v>
      </c>
      <c r="I427" s="103">
        <f t="shared" si="17"/>
        <v>0</v>
      </c>
      <c r="J427" s="103">
        <f t="shared" si="18"/>
        <v>8779.15</v>
      </c>
      <c r="K427" s="113"/>
      <c r="L427" s="113"/>
      <c r="N427" s="117"/>
      <c r="O427" s="113"/>
      <c r="P427" s="114"/>
      <c r="Q427" s="118"/>
      <c r="R427" s="116"/>
      <c r="S427" s="114"/>
    </row>
    <row r="428" spans="6:19">
      <c r="F428" s="111" t="s">
        <v>646</v>
      </c>
      <c r="G428" s="136">
        <v>6.9164299999999998E-5</v>
      </c>
      <c r="H428" s="103">
        <f>ROUND(+G428*Totals!$H$20,2)</f>
        <v>597.52</v>
      </c>
      <c r="I428" s="103">
        <f t="shared" si="17"/>
        <v>277.99058823529407</v>
      </c>
      <c r="J428" s="103">
        <f t="shared" si="18"/>
        <v>319.52941176470591</v>
      </c>
      <c r="K428" s="113" t="s">
        <v>646</v>
      </c>
      <c r="L428" s="113" t="s">
        <v>74</v>
      </c>
      <c r="M428" s="138">
        <v>0.46524064171122992</v>
      </c>
      <c r="N428" s="117">
        <f>+H428*M428</f>
        <v>277.99058823529407</v>
      </c>
      <c r="O428" s="117" t="s">
        <v>1159</v>
      </c>
      <c r="P428" s="114"/>
      <c r="Q428" s="118"/>
      <c r="R428" s="116"/>
      <c r="S428" s="114"/>
    </row>
    <row r="429" spans="6:19">
      <c r="F429" s="111" t="s">
        <v>645</v>
      </c>
      <c r="G429" s="136">
        <v>2.5424650000000003E-4</v>
      </c>
      <c r="H429" s="103">
        <f>ROUND(+G429*Totals!$H$20,2)</f>
        <v>2196.46</v>
      </c>
      <c r="I429" s="103">
        <f t="shared" si="17"/>
        <v>0</v>
      </c>
      <c r="J429" s="103">
        <f t="shared" si="18"/>
        <v>2196.46</v>
      </c>
      <c r="K429" s="113"/>
      <c r="L429" s="113"/>
      <c r="N429" s="117"/>
      <c r="O429" s="117"/>
      <c r="P429" s="114"/>
      <c r="Q429" s="118"/>
      <c r="R429" s="116"/>
      <c r="S429" s="114"/>
    </row>
    <row r="430" spans="6:19">
      <c r="F430" s="111" t="s">
        <v>644</v>
      </c>
      <c r="G430" s="136">
        <v>9.3893399999999991E-5</v>
      </c>
      <c r="H430" s="103">
        <f>ROUND(+G430*Totals!$H$20,2)</f>
        <v>811.15</v>
      </c>
      <c r="I430" s="103">
        <f t="shared" si="17"/>
        <v>225.99811746987953</v>
      </c>
      <c r="J430" s="103">
        <f t="shared" si="18"/>
        <v>585.15188253012047</v>
      </c>
      <c r="K430" s="113" t="s">
        <v>644</v>
      </c>
      <c r="L430" s="113" t="s">
        <v>113</v>
      </c>
      <c r="M430" s="138">
        <v>0.27861445783132532</v>
      </c>
      <c r="N430" s="117">
        <f>+H430*M430</f>
        <v>225.99811746987953</v>
      </c>
      <c r="O430" s="113" t="s">
        <v>1159</v>
      </c>
      <c r="P430" s="114"/>
      <c r="Q430" s="118"/>
      <c r="R430" s="116"/>
      <c r="S430" s="114"/>
    </row>
    <row r="431" spans="6:19">
      <c r="F431" s="111" t="s">
        <v>643</v>
      </c>
      <c r="G431" s="136">
        <v>1.174634E-4</v>
      </c>
      <c r="H431" s="103">
        <f>ROUND(+G431*Totals!$H$20,2)</f>
        <v>1014.78</v>
      </c>
      <c r="I431" s="103">
        <f t="shared" si="17"/>
        <v>348.93066246056782</v>
      </c>
      <c r="J431" s="103">
        <f t="shared" si="18"/>
        <v>665.8493375394321</v>
      </c>
      <c r="K431" s="113" t="s">
        <v>643</v>
      </c>
      <c r="L431" s="113" t="s">
        <v>118</v>
      </c>
      <c r="M431" s="138">
        <v>0.34384858044164041</v>
      </c>
      <c r="N431" s="117">
        <f>+H431*M431</f>
        <v>348.93066246056782</v>
      </c>
      <c r="O431" s="117" t="s">
        <v>1159</v>
      </c>
      <c r="P431" s="114"/>
      <c r="Q431" s="118"/>
      <c r="R431" s="116"/>
      <c r="S431" s="114"/>
    </row>
    <row r="432" spans="6:19">
      <c r="F432" s="111" t="s">
        <v>642</v>
      </c>
      <c r="G432" s="136">
        <v>2.3415399999999998E-4</v>
      </c>
      <c r="H432" s="103">
        <f>ROUND(+G432*Totals!$H$20,2)</f>
        <v>2022.88</v>
      </c>
      <c r="I432" s="103">
        <f t="shared" si="17"/>
        <v>0</v>
      </c>
      <c r="J432" s="103">
        <f t="shared" si="18"/>
        <v>2022.88</v>
      </c>
      <c r="K432" s="113"/>
      <c r="L432" s="113"/>
      <c r="N432" s="117"/>
      <c r="O432" s="113"/>
      <c r="P432" s="114"/>
      <c r="Q432" s="118"/>
      <c r="R432" s="116"/>
      <c r="S432" s="114"/>
    </row>
    <row r="433" spans="6:19">
      <c r="F433" s="111" t="s">
        <v>641</v>
      </c>
      <c r="G433" s="136">
        <v>9.9302900000000001E-5</v>
      </c>
      <c r="H433" s="103">
        <f>ROUND(+G433*Totals!$H$20,2)</f>
        <v>857.89</v>
      </c>
      <c r="I433" s="103">
        <f t="shared" si="17"/>
        <v>159.57069981583797</v>
      </c>
      <c r="J433" s="103">
        <f t="shared" si="18"/>
        <v>698.31930018416199</v>
      </c>
      <c r="K433" s="113" t="s">
        <v>641</v>
      </c>
      <c r="L433" s="113" t="s">
        <v>131</v>
      </c>
      <c r="M433" s="138">
        <v>0.18600368324125233</v>
      </c>
      <c r="N433" s="117">
        <f>+H433*M433</f>
        <v>159.57069981583797</v>
      </c>
      <c r="O433" s="113" t="s">
        <v>1159</v>
      </c>
      <c r="P433" s="114"/>
      <c r="Q433" s="118"/>
      <c r="R433" s="116"/>
      <c r="S433" s="114"/>
    </row>
    <row r="434" spans="6:19">
      <c r="F434" s="111" t="s">
        <v>88</v>
      </c>
      <c r="G434" s="136">
        <v>3.8252886000000002E-3</v>
      </c>
      <c r="H434" s="103">
        <f>ROUND(+G434*Totals!$H$20,2)</f>
        <v>33047</v>
      </c>
      <c r="I434" s="103">
        <f t="shared" si="17"/>
        <v>0</v>
      </c>
      <c r="J434" s="103">
        <f t="shared" si="18"/>
        <v>33047</v>
      </c>
      <c r="K434" s="113"/>
      <c r="L434" s="113"/>
      <c r="N434" s="117"/>
      <c r="O434" s="113"/>
      <c r="P434" s="114"/>
      <c r="Q434" s="118"/>
      <c r="R434" s="116"/>
      <c r="S434" s="114"/>
    </row>
    <row r="435" spans="6:19">
      <c r="F435" s="111" t="s">
        <v>640</v>
      </c>
      <c r="G435" s="136">
        <v>4.2503200000000003E-5</v>
      </c>
      <c r="H435" s="103">
        <f>ROUND(+G435*Totals!$H$20,2)</f>
        <v>367.19</v>
      </c>
      <c r="I435" s="103">
        <f t="shared" si="17"/>
        <v>0</v>
      </c>
      <c r="J435" s="103">
        <f t="shared" si="18"/>
        <v>367.19</v>
      </c>
      <c r="K435" s="113"/>
      <c r="L435" s="113"/>
      <c r="N435" s="117"/>
      <c r="O435" s="113"/>
      <c r="P435" s="114"/>
      <c r="Q435" s="118"/>
      <c r="R435" s="116"/>
      <c r="S435" s="114"/>
    </row>
    <row r="436" spans="6:19">
      <c r="F436" s="111" t="s">
        <v>639</v>
      </c>
      <c r="G436" s="136">
        <v>3.6166370000000005E-4</v>
      </c>
      <c r="H436" s="103">
        <f>ROUND(+G436*Totals!$H$20,2)</f>
        <v>3124.44</v>
      </c>
      <c r="I436" s="103">
        <f t="shared" si="17"/>
        <v>0</v>
      </c>
      <c r="J436" s="103">
        <f t="shared" si="18"/>
        <v>3124.44</v>
      </c>
      <c r="K436" s="113"/>
      <c r="L436" s="113"/>
      <c r="N436" s="117"/>
      <c r="O436" s="117"/>
      <c r="P436" s="114"/>
      <c r="Q436" s="118"/>
      <c r="R436" s="116"/>
      <c r="S436" s="114"/>
    </row>
    <row r="437" spans="6:19">
      <c r="F437" s="111" t="s">
        <v>638</v>
      </c>
      <c r="G437" s="136">
        <v>3.4659429999999998E-4</v>
      </c>
      <c r="H437" s="103">
        <f>ROUND(+G437*Totals!$H$20,2)</f>
        <v>2994.26</v>
      </c>
      <c r="I437" s="103">
        <f t="shared" si="17"/>
        <v>0</v>
      </c>
      <c r="J437" s="103">
        <f t="shared" si="18"/>
        <v>2994.26</v>
      </c>
      <c r="K437" s="113"/>
      <c r="L437" s="113"/>
      <c r="N437" s="117"/>
      <c r="O437" s="113"/>
      <c r="P437" s="114"/>
      <c r="Q437" s="118"/>
      <c r="R437" s="116"/>
      <c r="S437" s="114"/>
    </row>
    <row r="438" spans="6:19">
      <c r="F438" s="111" t="s">
        <v>637</v>
      </c>
      <c r="G438" s="136">
        <v>9.3507100000000005E-5</v>
      </c>
      <c r="H438" s="103">
        <f>ROUND(+G438*Totals!$H$20,2)</f>
        <v>807.82</v>
      </c>
      <c r="I438" s="103">
        <f t="shared" si="17"/>
        <v>247.51387205387206</v>
      </c>
      <c r="J438" s="103">
        <f t="shared" si="18"/>
        <v>560.30612794612796</v>
      </c>
      <c r="K438" s="113" t="s">
        <v>637</v>
      </c>
      <c r="L438" s="113" t="s">
        <v>88</v>
      </c>
      <c r="M438" s="138">
        <v>0.30639730639730639</v>
      </c>
      <c r="N438" s="117">
        <f>+H438*M438</f>
        <v>247.51387205387206</v>
      </c>
      <c r="O438" s="117" t="s">
        <v>1159</v>
      </c>
      <c r="P438" s="114"/>
      <c r="Q438" s="118"/>
      <c r="R438" s="116"/>
      <c r="S438" s="114"/>
    </row>
    <row r="439" spans="6:19">
      <c r="F439" s="111" t="s">
        <v>636</v>
      </c>
      <c r="G439" s="136">
        <v>2.3144930000000002E-4</v>
      </c>
      <c r="H439" s="103">
        <f>ROUND(+G439*Totals!$H$20,2)</f>
        <v>1999.51</v>
      </c>
      <c r="I439" s="103">
        <f t="shared" si="17"/>
        <v>0</v>
      </c>
      <c r="J439" s="103">
        <f t="shared" si="18"/>
        <v>1999.51</v>
      </c>
      <c r="K439" s="113"/>
      <c r="L439" s="113"/>
      <c r="N439" s="117"/>
      <c r="O439" s="113"/>
      <c r="P439" s="114"/>
      <c r="Q439" s="118"/>
      <c r="R439" s="116"/>
      <c r="S439" s="114"/>
    </row>
    <row r="440" spans="6:19">
      <c r="F440" s="111" t="s">
        <v>635</v>
      </c>
      <c r="G440" s="136">
        <v>1.1244030000000001E-4</v>
      </c>
      <c r="H440" s="103">
        <f>ROUND(+G440*Totals!$H$20,2)</f>
        <v>971.38</v>
      </c>
      <c r="I440" s="103">
        <f t="shared" si="17"/>
        <v>91.986742424242422</v>
      </c>
      <c r="J440" s="103">
        <f t="shared" si="18"/>
        <v>879.39325757575762</v>
      </c>
      <c r="K440" s="113" t="s">
        <v>635</v>
      </c>
      <c r="L440" s="113" t="s">
        <v>40</v>
      </c>
      <c r="M440" s="138">
        <v>9.4696969696969696E-2</v>
      </c>
      <c r="N440" s="117">
        <f>+H440*M440</f>
        <v>91.986742424242422</v>
      </c>
      <c r="O440" s="117" t="s">
        <v>1159</v>
      </c>
      <c r="P440" s="114"/>
      <c r="Q440" s="118"/>
      <c r="R440" s="116"/>
      <c r="S440" s="114"/>
    </row>
    <row r="441" spans="6:19">
      <c r="F441" s="111" t="s">
        <v>634</v>
      </c>
      <c r="G441" s="136">
        <v>5.3940429999999994E-4</v>
      </c>
      <c r="H441" s="103">
        <f>ROUND(+G441*Totals!$H$20,2)</f>
        <v>4659.96</v>
      </c>
      <c r="I441" s="103">
        <f t="shared" si="17"/>
        <v>0</v>
      </c>
      <c r="J441" s="103">
        <f t="shared" si="18"/>
        <v>4659.96</v>
      </c>
      <c r="K441" s="113"/>
      <c r="L441" s="113"/>
      <c r="N441" s="117"/>
      <c r="O441" s="117"/>
      <c r="P441" s="114"/>
      <c r="Q441" s="118"/>
      <c r="R441" s="116"/>
      <c r="S441" s="114"/>
    </row>
    <row r="442" spans="6:19">
      <c r="F442" s="111" t="s">
        <v>633</v>
      </c>
      <c r="G442" s="136">
        <v>3.0911400000000004E-5</v>
      </c>
      <c r="H442" s="103">
        <f>ROUND(+G442*Totals!$H$20,2)</f>
        <v>267.05</v>
      </c>
      <c r="I442" s="103">
        <f t="shared" si="17"/>
        <v>72.122992700729924</v>
      </c>
      <c r="J442" s="103">
        <f t="shared" si="18"/>
        <v>194.92700729927009</v>
      </c>
      <c r="K442" s="113" t="s">
        <v>633</v>
      </c>
      <c r="L442" s="113" t="s">
        <v>88</v>
      </c>
      <c r="M442" s="138">
        <v>0.27007299270072993</v>
      </c>
      <c r="N442" s="117">
        <f t="shared" ref="N442:N447" si="19">+H442*M442</f>
        <v>72.122992700729924</v>
      </c>
      <c r="O442" s="117" t="s">
        <v>1159</v>
      </c>
      <c r="P442" s="114"/>
      <c r="Q442" s="118"/>
      <c r="R442" s="116"/>
      <c r="S442" s="114"/>
    </row>
    <row r="443" spans="6:19">
      <c r="F443" s="111" t="s">
        <v>632</v>
      </c>
      <c r="G443" s="136">
        <v>2.1637999999999998E-5</v>
      </c>
      <c r="H443" s="103">
        <f>ROUND(+G443*Totals!$H$20,2)</f>
        <v>186.93</v>
      </c>
      <c r="I443" s="103">
        <f t="shared" si="17"/>
        <v>91.497315789473689</v>
      </c>
      <c r="J443" s="103">
        <f t="shared" si="18"/>
        <v>95.432684210526318</v>
      </c>
      <c r="K443" s="113" t="s">
        <v>632</v>
      </c>
      <c r="L443" s="113" t="s">
        <v>116</v>
      </c>
      <c r="M443" s="138">
        <v>0.48947368421052634</v>
      </c>
      <c r="N443" s="117">
        <f t="shared" si="19"/>
        <v>91.497315789473689</v>
      </c>
      <c r="O443" s="117" t="s">
        <v>1159</v>
      </c>
      <c r="P443" s="114"/>
      <c r="Q443" s="118"/>
      <c r="R443" s="116"/>
      <c r="S443" s="114"/>
    </row>
    <row r="444" spans="6:19">
      <c r="F444" s="111" t="s">
        <v>631</v>
      </c>
      <c r="G444" s="136">
        <v>6.06637E-5</v>
      </c>
      <c r="H444" s="103">
        <f>ROUND(+G444*Totals!$H$20,2)</f>
        <v>524.08000000000004</v>
      </c>
      <c r="I444" s="103">
        <f t="shared" si="17"/>
        <v>196.34546478873244</v>
      </c>
      <c r="J444" s="103">
        <f t="shared" si="18"/>
        <v>327.7345352112676</v>
      </c>
      <c r="K444" s="113" t="s">
        <v>631</v>
      </c>
      <c r="L444" s="113" t="s">
        <v>123</v>
      </c>
      <c r="M444" s="138">
        <v>0.37464788732394372</v>
      </c>
      <c r="N444" s="117">
        <f t="shared" si="19"/>
        <v>196.34546478873244</v>
      </c>
      <c r="O444" s="113" t="s">
        <v>1159</v>
      </c>
      <c r="P444" s="114"/>
      <c r="Q444" s="118"/>
      <c r="R444" s="116"/>
      <c r="S444" s="114"/>
    </row>
    <row r="445" spans="6:19">
      <c r="F445" s="111" t="s">
        <v>630</v>
      </c>
      <c r="G445" s="136">
        <v>1.031669E-4</v>
      </c>
      <c r="H445" s="103">
        <f>ROUND(+G445*Totals!$H$20,2)</f>
        <v>891.27</v>
      </c>
      <c r="I445" s="103">
        <f t="shared" si="17"/>
        <v>164.58993031358887</v>
      </c>
      <c r="J445" s="103">
        <f t="shared" si="18"/>
        <v>726.68006968641112</v>
      </c>
      <c r="K445" s="113" t="s">
        <v>630</v>
      </c>
      <c r="L445" s="113" t="s">
        <v>58</v>
      </c>
      <c r="M445" s="138">
        <v>0.18466898954703834</v>
      </c>
      <c r="N445" s="117">
        <f t="shared" si="19"/>
        <v>164.58993031358887</v>
      </c>
      <c r="O445" s="117" t="s">
        <v>1159</v>
      </c>
      <c r="P445" s="114"/>
      <c r="Q445" s="118"/>
      <c r="R445" s="116"/>
      <c r="S445" s="114"/>
    </row>
    <row r="446" spans="6:19">
      <c r="F446" s="111" t="s">
        <v>629</v>
      </c>
      <c r="G446" s="136">
        <v>1.7039919999999999E-4</v>
      </c>
      <c r="H446" s="103">
        <f>ROUND(+G446*Totals!$H$20,2)</f>
        <v>1472.09</v>
      </c>
      <c r="I446" s="103">
        <f t="shared" si="17"/>
        <v>274.75652397260274</v>
      </c>
      <c r="J446" s="103">
        <f t="shared" si="18"/>
        <v>1197.3334760273972</v>
      </c>
      <c r="K446" s="137" t="s">
        <v>629</v>
      </c>
      <c r="L446" s="137" t="s">
        <v>75</v>
      </c>
      <c r="M446" s="138">
        <v>0.18664383561643838</v>
      </c>
      <c r="N446" s="117">
        <f t="shared" si="19"/>
        <v>274.75652397260274</v>
      </c>
      <c r="O446" s="113"/>
      <c r="P446" s="114"/>
      <c r="Q446" s="118"/>
      <c r="R446" s="116"/>
      <c r="S446" s="114"/>
    </row>
    <row r="447" spans="6:19">
      <c r="F447" s="111" t="s">
        <v>628</v>
      </c>
      <c r="G447" s="136">
        <v>2.0478800000000001E-5</v>
      </c>
      <c r="H447" s="103">
        <f>ROUND(+G447*Totals!$H$20,2)</f>
        <v>176.92</v>
      </c>
      <c r="I447" s="103">
        <f t="shared" si="17"/>
        <v>83.685968253968241</v>
      </c>
      <c r="J447" s="103">
        <f t="shared" si="18"/>
        <v>93.234031746031746</v>
      </c>
      <c r="K447" s="113" t="s">
        <v>628</v>
      </c>
      <c r="L447" s="113" t="s">
        <v>47</v>
      </c>
      <c r="M447" s="138">
        <v>0.473015873015873</v>
      </c>
      <c r="N447" s="117">
        <f t="shared" si="19"/>
        <v>83.685968253968241</v>
      </c>
      <c r="O447" s="117" t="s">
        <v>1159</v>
      </c>
      <c r="P447" s="114"/>
      <c r="Q447" s="118"/>
      <c r="R447" s="116"/>
      <c r="S447" s="114"/>
    </row>
    <row r="448" spans="6:19">
      <c r="F448" s="111" t="s">
        <v>627</v>
      </c>
      <c r="G448" s="136">
        <v>2.9346533000000003E-3</v>
      </c>
      <c r="H448" s="103">
        <f>ROUND(+G448*Totals!$H$20,2)</f>
        <v>25352.720000000001</v>
      </c>
      <c r="I448" s="103">
        <f t="shared" si="17"/>
        <v>0</v>
      </c>
      <c r="J448" s="103">
        <f t="shared" si="18"/>
        <v>25352.720000000001</v>
      </c>
      <c r="K448" s="113"/>
      <c r="L448" s="113"/>
      <c r="N448" s="117"/>
      <c r="O448" s="113"/>
      <c r="P448" s="114"/>
      <c r="Q448" s="118"/>
      <c r="R448" s="116"/>
      <c r="S448" s="114"/>
    </row>
    <row r="449" spans="6:19">
      <c r="F449" s="111" t="s">
        <v>626</v>
      </c>
      <c r="G449" s="136">
        <v>9.157510000000001E-5</v>
      </c>
      <c r="H449" s="103">
        <f>ROUND(+G449*Totals!$H$20,2)</f>
        <v>791.13</v>
      </c>
      <c r="I449" s="103">
        <f t="shared" si="17"/>
        <v>503.44636363636351</v>
      </c>
      <c r="J449" s="103">
        <f t="shared" si="18"/>
        <v>287.68363636363648</v>
      </c>
      <c r="K449" s="113" t="s">
        <v>626</v>
      </c>
      <c r="L449" s="113" t="s">
        <v>83</v>
      </c>
      <c r="M449" s="138">
        <v>0.63636363636363624</v>
      </c>
      <c r="N449" s="117">
        <f>+H449*M449</f>
        <v>503.44636363636351</v>
      </c>
      <c r="O449" s="117" t="s">
        <v>1159</v>
      </c>
      <c r="P449" s="114"/>
      <c r="Q449" s="118"/>
      <c r="R449" s="116"/>
      <c r="S449" s="114"/>
    </row>
    <row r="450" spans="6:19">
      <c r="F450" s="111" t="s">
        <v>625</v>
      </c>
      <c r="G450" s="136">
        <v>8.8252109999999997E-4</v>
      </c>
      <c r="H450" s="103">
        <f>ROUND(+G450*Totals!$H$20,2)</f>
        <v>7624.18</v>
      </c>
      <c r="I450" s="103">
        <f t="shared" si="17"/>
        <v>0</v>
      </c>
      <c r="J450" s="103">
        <f t="shared" si="18"/>
        <v>7624.18</v>
      </c>
      <c r="K450" s="113"/>
      <c r="L450" s="113"/>
      <c r="N450" s="117"/>
      <c r="O450" s="117"/>
      <c r="P450" s="114"/>
      <c r="Q450" s="118"/>
      <c r="R450" s="116"/>
      <c r="S450" s="114"/>
    </row>
    <row r="451" spans="6:19">
      <c r="F451" s="111" t="s">
        <v>624</v>
      </c>
      <c r="G451" s="136">
        <v>1.3330549999999999E-4</v>
      </c>
      <c r="H451" s="103">
        <f>ROUND(+G451*Totals!$H$20,2)</f>
        <v>1151.6400000000001</v>
      </c>
      <c r="I451" s="103">
        <f t="shared" si="17"/>
        <v>265.94573195876296</v>
      </c>
      <c r="J451" s="103">
        <f t="shared" si="18"/>
        <v>885.69426804123714</v>
      </c>
      <c r="K451" s="113" t="s">
        <v>624</v>
      </c>
      <c r="L451" s="113" t="s">
        <v>124</v>
      </c>
      <c r="M451" s="138">
        <v>0.23092783505154643</v>
      </c>
      <c r="N451" s="117">
        <f>+H451*M451</f>
        <v>265.94573195876296</v>
      </c>
      <c r="O451" s="113" t="s">
        <v>1159</v>
      </c>
      <c r="P451" s="114"/>
      <c r="Q451" s="118"/>
      <c r="R451" s="116"/>
      <c r="S451" s="114"/>
    </row>
    <row r="452" spans="6:19">
      <c r="F452" s="111" t="s">
        <v>623</v>
      </c>
      <c r="G452" s="136">
        <v>8.8483899999999995E-5</v>
      </c>
      <c r="H452" s="103">
        <f>ROUND(+G452*Totals!$H$20,2)</f>
        <v>764.42</v>
      </c>
      <c r="I452" s="103">
        <f t="shared" si="17"/>
        <v>156.00408163265303</v>
      </c>
      <c r="J452" s="103">
        <f t="shared" si="18"/>
        <v>608.41591836734688</v>
      </c>
      <c r="K452" s="113" t="s">
        <v>623</v>
      </c>
      <c r="L452" s="113" t="s">
        <v>82</v>
      </c>
      <c r="M452" s="138">
        <v>0.2040816326530612</v>
      </c>
      <c r="N452" s="117">
        <f>+H452*M452</f>
        <v>156.00408163265303</v>
      </c>
      <c r="O452" s="113"/>
      <c r="P452" s="114"/>
      <c r="Q452" s="118"/>
      <c r="R452" s="116"/>
      <c r="S452" s="114"/>
    </row>
    <row r="453" spans="6:19">
      <c r="F453" s="111" t="s">
        <v>622</v>
      </c>
      <c r="G453" s="136">
        <v>6.6884589999999992E-4</v>
      </c>
      <c r="H453" s="103">
        <f>ROUND(+G453*Totals!$H$20,2)</f>
        <v>5778.22</v>
      </c>
      <c r="I453" s="103">
        <f t="shared" si="17"/>
        <v>0</v>
      </c>
      <c r="J453" s="103">
        <f t="shared" si="18"/>
        <v>5778.22</v>
      </c>
      <c r="K453" s="113"/>
      <c r="L453" s="113"/>
      <c r="N453" s="117"/>
      <c r="O453" s="113"/>
      <c r="P453" s="114"/>
      <c r="Q453" s="118"/>
      <c r="R453" s="116"/>
      <c r="S453" s="114"/>
    </row>
    <row r="454" spans="6:19">
      <c r="F454" s="111" t="s">
        <v>621</v>
      </c>
      <c r="G454" s="136">
        <v>8.2803979999999998E-4</v>
      </c>
      <c r="H454" s="103">
        <f>ROUND(+G454*Totals!$H$20,2)</f>
        <v>7153.51</v>
      </c>
      <c r="I454" s="103">
        <f t="shared" si="17"/>
        <v>0</v>
      </c>
      <c r="J454" s="103">
        <f t="shared" si="18"/>
        <v>7153.51</v>
      </c>
      <c r="K454" s="113"/>
      <c r="L454" s="113"/>
      <c r="N454" s="117"/>
      <c r="O454" s="113"/>
      <c r="P454" s="114"/>
      <c r="Q454" s="118"/>
      <c r="R454" s="116"/>
      <c r="S454" s="114"/>
    </row>
    <row r="455" spans="6:19">
      <c r="F455" s="111" t="s">
        <v>620</v>
      </c>
      <c r="G455" s="136">
        <v>4.5092039999999997E-4</v>
      </c>
      <c r="H455" s="103">
        <f>ROUND(+G455*Totals!$H$20,2)</f>
        <v>3895.54</v>
      </c>
      <c r="I455" s="103">
        <f t="shared" ref="I455:I518" si="20">+N455+Q455+T455</f>
        <v>0</v>
      </c>
      <c r="J455" s="103">
        <f t="shared" ref="J455:J518" si="21">+H455-I455</f>
        <v>3895.54</v>
      </c>
      <c r="K455" s="113"/>
      <c r="L455" s="113"/>
      <c r="N455" s="117"/>
      <c r="O455" s="113"/>
      <c r="P455" s="114"/>
      <c r="Q455" s="118"/>
      <c r="R455" s="116"/>
      <c r="S455" s="114"/>
    </row>
    <row r="456" spans="6:19">
      <c r="F456" s="111" t="s">
        <v>619</v>
      </c>
      <c r="G456" s="136">
        <v>4.300552E-4</v>
      </c>
      <c r="H456" s="103">
        <f>ROUND(+G456*Totals!$H$20,2)</f>
        <v>3715.28</v>
      </c>
      <c r="I456" s="103">
        <f t="shared" si="20"/>
        <v>0</v>
      </c>
      <c r="J456" s="103">
        <f t="shared" si="21"/>
        <v>3715.28</v>
      </c>
      <c r="K456" s="113"/>
      <c r="L456" s="113"/>
      <c r="N456" s="117"/>
      <c r="O456" s="117"/>
      <c r="P456" s="114"/>
      <c r="Q456" s="118"/>
      <c r="R456" s="116"/>
      <c r="S456" s="114"/>
    </row>
    <row r="457" spans="6:19">
      <c r="F457" s="111" t="s">
        <v>618</v>
      </c>
      <c r="G457" s="136">
        <v>2.70475E-4</v>
      </c>
      <c r="H457" s="103">
        <f>ROUND(+G457*Totals!$H$20,2)</f>
        <v>2336.66</v>
      </c>
      <c r="I457" s="103">
        <f t="shared" si="20"/>
        <v>141.05821522309711</v>
      </c>
      <c r="J457" s="103">
        <f t="shared" si="21"/>
        <v>2195.6017847769026</v>
      </c>
      <c r="K457" s="137" t="s">
        <v>618</v>
      </c>
      <c r="L457" s="137" t="s">
        <v>45</v>
      </c>
      <c r="M457" s="138">
        <v>6.0367454068241469E-2</v>
      </c>
      <c r="N457" s="117">
        <f>+H457*M457</f>
        <v>141.05821522309711</v>
      </c>
      <c r="O457" s="117"/>
      <c r="P457" s="114"/>
      <c r="Q457" s="118"/>
      <c r="R457" s="116"/>
      <c r="S457" s="114"/>
    </row>
    <row r="458" spans="6:19">
      <c r="F458" s="111" t="s">
        <v>617</v>
      </c>
      <c r="G458" s="136">
        <v>1.031669E-4</v>
      </c>
      <c r="H458" s="103">
        <f>ROUND(+G458*Totals!$H$20,2)</f>
        <v>891.27</v>
      </c>
      <c r="I458" s="103">
        <f t="shared" si="20"/>
        <v>310.95018255578094</v>
      </c>
      <c r="J458" s="103">
        <f t="shared" si="21"/>
        <v>580.3198174442191</v>
      </c>
      <c r="K458" s="113" t="s">
        <v>617</v>
      </c>
      <c r="L458" s="113" t="s">
        <v>89</v>
      </c>
      <c r="M458" s="138">
        <v>0.34888438133874239</v>
      </c>
      <c r="N458" s="117">
        <f>+H458*M458</f>
        <v>310.95018255578094</v>
      </c>
      <c r="O458" s="113"/>
      <c r="P458" s="114"/>
      <c r="Q458" s="118"/>
      <c r="R458" s="116"/>
      <c r="S458" s="114"/>
    </row>
    <row r="459" spans="6:19">
      <c r="F459" s="111" t="s">
        <v>616</v>
      </c>
      <c r="G459" s="136">
        <v>6.7232300000000003E-5</v>
      </c>
      <c r="H459" s="103">
        <f>ROUND(+G459*Totals!$H$20,2)</f>
        <v>580.83000000000004</v>
      </c>
      <c r="I459" s="103">
        <f t="shared" si="20"/>
        <v>72.603750000000005</v>
      </c>
      <c r="J459" s="103">
        <f t="shared" si="21"/>
        <v>508.22625000000005</v>
      </c>
      <c r="K459" s="113" t="s">
        <v>616</v>
      </c>
      <c r="L459" s="113" t="s">
        <v>84</v>
      </c>
      <c r="M459" s="138">
        <v>0.125</v>
      </c>
      <c r="N459" s="117">
        <f>+H459*M459</f>
        <v>72.603750000000005</v>
      </c>
      <c r="O459" s="117"/>
      <c r="P459" s="114"/>
      <c r="Q459" s="118"/>
      <c r="R459" s="116"/>
      <c r="S459" s="114"/>
    </row>
    <row r="460" spans="6:19">
      <c r="F460" s="111" t="s">
        <v>615</v>
      </c>
      <c r="G460" s="136">
        <v>7.6080739999999998E-4</v>
      </c>
      <c r="H460" s="103">
        <f>ROUND(+G460*Totals!$H$20,2)</f>
        <v>6572.68</v>
      </c>
      <c r="I460" s="103">
        <f t="shared" si="20"/>
        <v>0</v>
      </c>
      <c r="J460" s="103">
        <f t="shared" si="21"/>
        <v>6572.68</v>
      </c>
      <c r="K460" s="113"/>
      <c r="L460" s="113"/>
      <c r="N460" s="117"/>
      <c r="O460" s="117"/>
      <c r="P460" s="114"/>
      <c r="Q460" s="118"/>
      <c r="R460" s="116"/>
      <c r="S460" s="114"/>
    </row>
    <row r="461" spans="6:19">
      <c r="F461" s="111" t="s">
        <v>614</v>
      </c>
      <c r="G461" s="136">
        <v>1.657625E-4</v>
      </c>
      <c r="H461" s="103">
        <f>ROUND(+G461*Totals!$H$20,2)</f>
        <v>1432.04</v>
      </c>
      <c r="I461" s="103">
        <f t="shared" si="20"/>
        <v>96.82832740213523</v>
      </c>
      <c r="J461" s="103">
        <f t="shared" si="21"/>
        <v>1335.2116725978647</v>
      </c>
      <c r="K461" s="113" t="s">
        <v>614</v>
      </c>
      <c r="L461" s="113" t="s">
        <v>44</v>
      </c>
      <c r="M461" s="138">
        <v>6.7615658362989328E-2</v>
      </c>
      <c r="N461" s="117">
        <f>+H461*M461</f>
        <v>96.82832740213523</v>
      </c>
      <c r="O461" s="113"/>
      <c r="P461" s="114"/>
      <c r="Q461" s="118"/>
      <c r="R461" s="116"/>
      <c r="S461" s="114"/>
    </row>
    <row r="462" spans="6:19">
      <c r="F462" s="111" t="s">
        <v>613</v>
      </c>
      <c r="G462" s="136">
        <v>4.5980699999999998E-5</v>
      </c>
      <c r="H462" s="103">
        <f>ROUND(+G462*Totals!$H$20,2)</f>
        <v>397.23</v>
      </c>
      <c r="I462" s="103">
        <f t="shared" si="20"/>
        <v>117.85945054945056</v>
      </c>
      <c r="J462" s="103">
        <f t="shared" si="21"/>
        <v>279.37054945054945</v>
      </c>
      <c r="K462" s="113" t="s">
        <v>613</v>
      </c>
      <c r="L462" s="113" t="s">
        <v>48</v>
      </c>
      <c r="M462" s="138">
        <v>0.2967032967032967</v>
      </c>
      <c r="N462" s="117">
        <f>+H462*M462</f>
        <v>117.85945054945056</v>
      </c>
      <c r="O462" s="113" t="s">
        <v>1159</v>
      </c>
      <c r="P462" s="114"/>
      <c r="Q462" s="118"/>
      <c r="R462" s="116"/>
      <c r="S462" s="114"/>
    </row>
    <row r="463" spans="6:19">
      <c r="F463" s="111" t="s">
        <v>612</v>
      </c>
      <c r="G463" s="136">
        <v>3.7402820000000006E-4</v>
      </c>
      <c r="H463" s="103">
        <f>ROUND(+G463*Totals!$H$20,2)</f>
        <v>3231.26</v>
      </c>
      <c r="I463" s="103">
        <f t="shared" si="20"/>
        <v>0</v>
      </c>
      <c r="J463" s="103">
        <f t="shared" si="21"/>
        <v>3231.26</v>
      </c>
      <c r="K463" s="113"/>
      <c r="L463" s="113"/>
      <c r="N463" s="117"/>
      <c r="O463" s="117"/>
      <c r="P463" s="114"/>
      <c r="Q463" s="118"/>
      <c r="R463" s="116"/>
      <c r="S463" s="114"/>
    </row>
    <row r="464" spans="6:19">
      <c r="F464" s="111" t="s">
        <v>611</v>
      </c>
      <c r="G464" s="136">
        <v>3.5779970000000003E-4</v>
      </c>
      <c r="H464" s="103">
        <f>ROUND(+G464*Totals!$H$20,2)</f>
        <v>3091.06</v>
      </c>
      <c r="I464" s="103">
        <f t="shared" si="20"/>
        <v>0</v>
      </c>
      <c r="J464" s="103">
        <f t="shared" si="21"/>
        <v>3091.06</v>
      </c>
      <c r="K464" s="113"/>
      <c r="L464" s="113"/>
      <c r="N464" s="117"/>
      <c r="O464" s="113"/>
      <c r="P464" s="114"/>
      <c r="Q464" s="118"/>
      <c r="R464" s="116"/>
      <c r="S464" s="114"/>
    </row>
    <row r="465" spans="6:19">
      <c r="F465" s="111" t="s">
        <v>610</v>
      </c>
      <c r="G465" s="136">
        <v>4.7526299999999999E-5</v>
      </c>
      <c r="H465" s="103">
        <f>ROUND(+G465*Totals!$H$20,2)</f>
        <v>410.58</v>
      </c>
      <c r="I465" s="103">
        <f t="shared" si="20"/>
        <v>23.732947976878613</v>
      </c>
      <c r="J465" s="103">
        <f t="shared" si="21"/>
        <v>386.84705202312136</v>
      </c>
      <c r="K465" s="113" t="s">
        <v>610</v>
      </c>
      <c r="L465" s="113" t="s">
        <v>52</v>
      </c>
      <c r="M465" s="138">
        <v>5.7803468208092491E-2</v>
      </c>
      <c r="N465" s="117">
        <f>+H465*M465</f>
        <v>23.732947976878613</v>
      </c>
      <c r="O465" s="117" t="s">
        <v>1159</v>
      </c>
      <c r="P465" s="114"/>
      <c r="Q465" s="118"/>
      <c r="R465" s="116"/>
      <c r="S465" s="114"/>
    </row>
    <row r="466" spans="6:19">
      <c r="F466" s="111" t="s">
        <v>609</v>
      </c>
      <c r="G466" s="136">
        <v>1.8430939999999999E-4</v>
      </c>
      <c r="H466" s="103">
        <f>ROUND(+G466*Totals!$H$20,2)</f>
        <v>1592.26</v>
      </c>
      <c r="I466" s="103">
        <f t="shared" si="20"/>
        <v>551.7041228070176</v>
      </c>
      <c r="J466" s="103">
        <f t="shared" si="21"/>
        <v>1040.5558771929823</v>
      </c>
      <c r="K466" s="137" t="s">
        <v>609</v>
      </c>
      <c r="L466" s="137" t="s">
        <v>69</v>
      </c>
      <c r="M466" s="138">
        <v>0.34649122807017546</v>
      </c>
      <c r="N466" s="117">
        <f>+H466*M466</f>
        <v>551.7041228070176</v>
      </c>
      <c r="O466" s="113"/>
      <c r="P466" s="114"/>
      <c r="Q466" s="118"/>
      <c r="R466" s="116"/>
      <c r="S466" s="114"/>
    </row>
    <row r="467" spans="6:19">
      <c r="F467" s="111" t="s">
        <v>608</v>
      </c>
      <c r="G467" s="136">
        <v>8.5006400000000007E-5</v>
      </c>
      <c r="H467" s="103">
        <f>ROUND(+G467*Totals!$H$20,2)</f>
        <v>734.38</v>
      </c>
      <c r="I467" s="103">
        <f t="shared" si="20"/>
        <v>144.56299212598424</v>
      </c>
      <c r="J467" s="103">
        <f t="shared" si="21"/>
        <v>589.81700787401576</v>
      </c>
      <c r="K467" s="113" t="s">
        <v>608</v>
      </c>
      <c r="L467" s="113" t="s">
        <v>98</v>
      </c>
      <c r="M467" s="138">
        <v>0.19685039370078738</v>
      </c>
      <c r="N467" s="117">
        <f>+H467*M467</f>
        <v>144.56299212598424</v>
      </c>
      <c r="O467" s="117" t="s">
        <v>1159</v>
      </c>
      <c r="P467" s="114"/>
      <c r="Q467" s="118"/>
      <c r="R467" s="116"/>
      <c r="S467" s="114"/>
    </row>
    <row r="468" spans="6:19">
      <c r="F468" s="111" t="s">
        <v>607</v>
      </c>
      <c r="G468" s="136">
        <v>4.8840050000000001E-4</v>
      </c>
      <c r="H468" s="103">
        <f>ROUND(+G468*Totals!$H$20,2)</f>
        <v>4219.33</v>
      </c>
      <c r="I468" s="103">
        <f t="shared" si="20"/>
        <v>0</v>
      </c>
      <c r="J468" s="103">
        <f t="shared" si="21"/>
        <v>4219.33</v>
      </c>
      <c r="K468" s="113"/>
      <c r="L468" s="113"/>
      <c r="N468" s="117"/>
      <c r="O468" s="113"/>
      <c r="P468" s="114"/>
      <c r="Q468" s="118"/>
      <c r="R468" s="116"/>
      <c r="S468" s="114"/>
    </row>
    <row r="469" spans="6:19">
      <c r="F469" s="111" t="s">
        <v>606</v>
      </c>
      <c r="G469" s="136">
        <v>1.5687550000000001E-4</v>
      </c>
      <c r="H469" s="103">
        <f>ROUND(+G469*Totals!$H$20,2)</f>
        <v>1355.26</v>
      </c>
      <c r="I469" s="103">
        <f t="shared" si="20"/>
        <v>215.65451094890511</v>
      </c>
      <c r="J469" s="103">
        <f t="shared" si="21"/>
        <v>1139.605489051095</v>
      </c>
      <c r="K469" s="113" t="s">
        <v>606</v>
      </c>
      <c r="L469" s="113" t="s">
        <v>53</v>
      </c>
      <c r="M469" s="138">
        <v>0.15912408759124089</v>
      </c>
      <c r="N469" s="117">
        <f>+H469*M469</f>
        <v>215.65451094890511</v>
      </c>
      <c r="O469" s="113" t="s">
        <v>1159</v>
      </c>
      <c r="P469" s="114"/>
      <c r="Q469" s="118"/>
      <c r="R469" s="116"/>
      <c r="S469" s="114"/>
    </row>
    <row r="470" spans="6:19">
      <c r="F470" s="111" t="s">
        <v>605</v>
      </c>
      <c r="G470" s="136">
        <v>3.6436839999999998E-4</v>
      </c>
      <c r="H470" s="103">
        <f>ROUND(+G470*Totals!$H$20,2)</f>
        <v>3147.81</v>
      </c>
      <c r="I470" s="103">
        <f t="shared" si="20"/>
        <v>0</v>
      </c>
      <c r="J470" s="103">
        <f t="shared" si="21"/>
        <v>3147.81</v>
      </c>
      <c r="K470" s="113"/>
      <c r="L470" s="113"/>
      <c r="N470" s="117"/>
      <c r="O470" s="113"/>
      <c r="P470" s="114"/>
      <c r="Q470" s="118"/>
      <c r="R470" s="116"/>
      <c r="S470" s="114"/>
    </row>
    <row r="471" spans="6:19">
      <c r="F471" s="111" t="s">
        <v>604</v>
      </c>
      <c r="G471" s="136">
        <v>1.8199100000000001E-3</v>
      </c>
      <c r="H471" s="103">
        <f>ROUND(+G471*Totals!$H$20,2)</f>
        <v>15722.36</v>
      </c>
      <c r="I471" s="103">
        <f t="shared" si="20"/>
        <v>0</v>
      </c>
      <c r="J471" s="103">
        <f t="shared" si="21"/>
        <v>15722.36</v>
      </c>
      <c r="K471" s="113"/>
      <c r="L471" s="113"/>
      <c r="N471" s="117"/>
      <c r="O471" s="113"/>
      <c r="P471" s="114"/>
      <c r="Q471" s="118"/>
      <c r="R471" s="116"/>
      <c r="S471" s="114"/>
    </row>
    <row r="472" spans="6:19">
      <c r="F472" s="111" t="s">
        <v>603</v>
      </c>
      <c r="G472" s="136">
        <v>3.4968550000000003E-4</v>
      </c>
      <c r="H472" s="103">
        <f>ROUND(+G472*Totals!$H$20,2)</f>
        <v>3020.96</v>
      </c>
      <c r="I472" s="103">
        <f t="shared" si="20"/>
        <v>0</v>
      </c>
      <c r="J472" s="103">
        <f t="shared" si="21"/>
        <v>3020.96</v>
      </c>
      <c r="K472" s="113"/>
      <c r="L472" s="113"/>
      <c r="N472" s="117"/>
      <c r="O472" s="117"/>
      <c r="P472" s="114"/>
      <c r="Q472" s="118"/>
      <c r="R472" s="116"/>
      <c r="S472" s="114"/>
    </row>
    <row r="473" spans="6:19">
      <c r="F473" s="111" t="s">
        <v>602</v>
      </c>
      <c r="G473" s="136">
        <v>4.0845582000000004E-3</v>
      </c>
      <c r="H473" s="103">
        <f>ROUND(+G473*Totals!$H$20,2)</f>
        <v>35286.85</v>
      </c>
      <c r="I473" s="103">
        <f t="shared" si="20"/>
        <v>0</v>
      </c>
      <c r="J473" s="103">
        <f t="shared" si="21"/>
        <v>35286.85</v>
      </c>
      <c r="K473" s="113"/>
      <c r="L473" s="113"/>
      <c r="N473" s="117"/>
      <c r="O473" s="117"/>
      <c r="P473" s="114"/>
      <c r="Q473" s="118"/>
      <c r="R473" s="116"/>
      <c r="S473" s="114"/>
    </row>
    <row r="474" spans="6:19">
      <c r="F474" s="111" t="s">
        <v>601</v>
      </c>
      <c r="G474" s="136">
        <v>4.6753499999999999E-5</v>
      </c>
      <c r="H474" s="103">
        <f>ROUND(+G474*Totals!$H$20,2)</f>
        <v>403.91</v>
      </c>
      <c r="I474" s="103">
        <f t="shared" si="20"/>
        <v>108.49362459546926</v>
      </c>
      <c r="J474" s="103">
        <f t="shared" si="21"/>
        <v>295.41637540453075</v>
      </c>
      <c r="K474" s="113" t="s">
        <v>601</v>
      </c>
      <c r="L474" s="113" t="s">
        <v>89</v>
      </c>
      <c r="M474" s="138">
        <v>0.26860841423948217</v>
      </c>
      <c r="N474" s="117">
        <f>+H474*M474</f>
        <v>108.49362459546926</v>
      </c>
      <c r="O474" s="117" t="s">
        <v>1159</v>
      </c>
      <c r="P474" s="114"/>
      <c r="Q474" s="118"/>
      <c r="R474" s="116"/>
      <c r="S474" s="114"/>
    </row>
    <row r="475" spans="6:19">
      <c r="F475" s="111" t="s">
        <v>600</v>
      </c>
      <c r="G475" s="136">
        <v>1.526252E-4</v>
      </c>
      <c r="H475" s="103">
        <f>ROUND(+G475*Totals!$H$20,2)</f>
        <v>1318.54</v>
      </c>
      <c r="I475" s="103">
        <f t="shared" si="20"/>
        <v>331.06695047784535</v>
      </c>
      <c r="J475" s="103">
        <f t="shared" si="21"/>
        <v>987.47304952215461</v>
      </c>
      <c r="K475" s="113" t="s">
        <v>600</v>
      </c>
      <c r="L475" s="113" t="s">
        <v>127</v>
      </c>
      <c r="M475" s="138">
        <v>0.25108601216333626</v>
      </c>
      <c r="N475" s="117">
        <f>+H475*M475</f>
        <v>331.06695047784535</v>
      </c>
      <c r="O475" s="117" t="s">
        <v>1159</v>
      </c>
      <c r="P475" s="114"/>
      <c r="Q475" s="118"/>
      <c r="R475" s="116"/>
      <c r="S475" s="114"/>
    </row>
    <row r="476" spans="6:19">
      <c r="F476" s="111" t="s">
        <v>599</v>
      </c>
      <c r="G476" s="136">
        <v>6.10501E-5</v>
      </c>
      <c r="H476" s="103">
        <f>ROUND(+G476*Totals!$H$20,2)</f>
        <v>527.41999999999996</v>
      </c>
      <c r="I476" s="103">
        <f t="shared" si="20"/>
        <v>186.5703401360544</v>
      </c>
      <c r="J476" s="103">
        <f t="shared" si="21"/>
        <v>340.84965986394559</v>
      </c>
      <c r="K476" s="113" t="s">
        <v>599</v>
      </c>
      <c r="L476" s="113" t="s">
        <v>96</v>
      </c>
      <c r="M476" s="138">
        <v>0.35374149659863946</v>
      </c>
      <c r="N476" s="117">
        <f>+H476*M476</f>
        <v>186.5703401360544</v>
      </c>
      <c r="O476" s="113" t="s">
        <v>1159</v>
      </c>
      <c r="P476" s="114"/>
      <c r="Q476" s="118"/>
      <c r="R476" s="116"/>
      <c r="S476" s="114"/>
    </row>
    <row r="477" spans="6:19">
      <c r="F477" s="111" t="s">
        <v>598</v>
      </c>
      <c r="G477" s="136">
        <v>9.6211800000000006E-5</v>
      </c>
      <c r="H477" s="103">
        <f>ROUND(+G477*Totals!$H$20,2)</f>
        <v>831.18</v>
      </c>
      <c r="I477" s="103">
        <f t="shared" si="20"/>
        <v>165.89395061728393</v>
      </c>
      <c r="J477" s="103">
        <f t="shared" si="21"/>
        <v>665.28604938271599</v>
      </c>
      <c r="K477" s="113" t="s">
        <v>598</v>
      </c>
      <c r="L477" s="113" t="s">
        <v>128</v>
      </c>
      <c r="M477" s="138">
        <v>0.19958847736625512</v>
      </c>
      <c r="N477" s="117">
        <f>+H477*M477</f>
        <v>165.89395061728393</v>
      </c>
      <c r="O477" s="113" t="s">
        <v>1159</v>
      </c>
      <c r="P477" s="114"/>
      <c r="Q477" s="118"/>
      <c r="R477" s="116"/>
      <c r="S477" s="114"/>
    </row>
    <row r="478" spans="6:19">
      <c r="F478" s="111" t="s">
        <v>597</v>
      </c>
      <c r="G478" s="136">
        <v>5.1737989999999998E-4</v>
      </c>
      <c r="H478" s="103">
        <f>ROUND(+G478*Totals!$H$20,2)</f>
        <v>4469.6899999999996</v>
      </c>
      <c r="I478" s="103">
        <f t="shared" si="20"/>
        <v>0</v>
      </c>
      <c r="J478" s="103">
        <f t="shared" si="21"/>
        <v>4469.6899999999996</v>
      </c>
      <c r="K478" s="113"/>
      <c r="L478" s="113"/>
      <c r="N478" s="117"/>
      <c r="O478" s="117"/>
      <c r="P478" s="114"/>
      <c r="Q478" s="118"/>
      <c r="R478" s="116"/>
      <c r="S478" s="114"/>
    </row>
    <row r="479" spans="6:19">
      <c r="F479" s="111" t="s">
        <v>596</v>
      </c>
      <c r="G479" s="136">
        <v>7.0400770000000001E-4</v>
      </c>
      <c r="H479" s="103">
        <f>ROUND(+G479*Totals!$H$20,2)</f>
        <v>6081.98</v>
      </c>
      <c r="I479" s="103">
        <f t="shared" si="20"/>
        <v>0</v>
      </c>
      <c r="J479" s="103">
        <f t="shared" si="21"/>
        <v>6081.98</v>
      </c>
      <c r="K479" s="113"/>
      <c r="L479" s="113"/>
      <c r="N479" s="117"/>
      <c r="O479" s="117"/>
      <c r="P479" s="114"/>
      <c r="Q479" s="118"/>
      <c r="R479" s="116"/>
      <c r="S479" s="114"/>
    </row>
    <row r="480" spans="6:19">
      <c r="F480" s="111" t="s">
        <v>595</v>
      </c>
      <c r="G480" s="136">
        <v>0</v>
      </c>
      <c r="H480" s="103">
        <f>ROUND(+G480*Totals!$H$20,2)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ROUND(+G481*Totals!$H$20,2)</f>
        <v>988.07</v>
      </c>
      <c r="I481" s="103">
        <f t="shared" si="20"/>
        <v>227.72660952380954</v>
      </c>
      <c r="J481" s="103">
        <f t="shared" si="21"/>
        <v>760.34339047619051</v>
      </c>
      <c r="K481" s="113" t="s">
        <v>594</v>
      </c>
      <c r="L481" s="113" t="s">
        <v>94</v>
      </c>
      <c r="M481" s="138">
        <v>0.23047619047619047</v>
      </c>
      <c r="N481" s="117">
        <f>+H481*M481</f>
        <v>227.72660952380954</v>
      </c>
      <c r="O481" s="117" t="s">
        <v>1159</v>
      </c>
      <c r="P481" s="114"/>
      <c r="Q481" s="118"/>
      <c r="R481" s="116"/>
      <c r="S481" s="114"/>
    </row>
    <row r="482" spans="6:19">
      <c r="F482" s="111" t="s">
        <v>593</v>
      </c>
      <c r="G482" s="136">
        <v>1.402606E-4</v>
      </c>
      <c r="H482" s="103">
        <f>ROUND(+G482*Totals!$H$20,2)</f>
        <v>1211.72</v>
      </c>
      <c r="I482" s="103">
        <f t="shared" si="20"/>
        <v>390.96686498855831</v>
      </c>
      <c r="J482" s="103">
        <f t="shared" si="21"/>
        <v>820.75313501144171</v>
      </c>
      <c r="K482" s="113" t="s">
        <v>593</v>
      </c>
      <c r="L482" s="113" t="s">
        <v>92</v>
      </c>
      <c r="M482" s="138">
        <v>0.32265446224256289</v>
      </c>
      <c r="N482" s="117">
        <f t="shared" ref="N482:N521" si="22">+H482*M482</f>
        <v>390.96686498855831</v>
      </c>
      <c r="O482" s="117" t="s">
        <v>1159</v>
      </c>
      <c r="P482" s="114"/>
      <c r="Q482" s="118"/>
      <c r="R482" s="116"/>
      <c r="S482" s="114"/>
    </row>
    <row r="483" spans="6:19">
      <c r="F483" s="111" t="s">
        <v>592</v>
      </c>
      <c r="G483" s="136">
        <v>1.3794219999999999E-4</v>
      </c>
      <c r="H483" s="103">
        <f>ROUND(+G483*Totals!$H$20,2)</f>
        <v>1191.69</v>
      </c>
      <c r="I483" s="103">
        <f t="shared" si="20"/>
        <v>137.5688311688312</v>
      </c>
      <c r="J483" s="103">
        <f t="shared" si="21"/>
        <v>1054.1211688311689</v>
      </c>
      <c r="K483" s="113" t="s">
        <v>592</v>
      </c>
      <c r="L483" s="113" t="s">
        <v>49</v>
      </c>
      <c r="M483" s="138">
        <v>0.11544011544011545</v>
      </c>
      <c r="N483" s="117">
        <f t="shared" si="22"/>
        <v>137.5688311688312</v>
      </c>
      <c r="O483" s="117" t="s">
        <v>1159</v>
      </c>
      <c r="P483" s="114"/>
      <c r="Q483" s="118"/>
      <c r="R483" s="116"/>
      <c r="S483" s="114"/>
    </row>
    <row r="484" spans="6:19">
      <c r="F484" s="111" t="s">
        <v>591</v>
      </c>
      <c r="G484" s="136">
        <v>1.058716E-4</v>
      </c>
      <c r="H484" s="103">
        <f>ROUND(+G484*Totals!$H$20,2)</f>
        <v>914.63</v>
      </c>
      <c r="I484" s="103">
        <f t="shared" si="20"/>
        <v>421.75967828418226</v>
      </c>
      <c r="J484" s="103">
        <f t="shared" si="21"/>
        <v>492.87032171581774</v>
      </c>
      <c r="K484" s="113" t="s">
        <v>591</v>
      </c>
      <c r="L484" s="113" t="s">
        <v>85</v>
      </c>
      <c r="M484" s="138">
        <v>0.46112600536193027</v>
      </c>
      <c r="N484" s="117">
        <f t="shared" si="22"/>
        <v>421.75967828418226</v>
      </c>
      <c r="O484" s="117" t="s">
        <v>1159</v>
      </c>
      <c r="P484" s="114"/>
      <c r="Q484" s="118"/>
      <c r="R484" s="116"/>
      <c r="S484" s="114"/>
    </row>
    <row r="485" spans="6:19">
      <c r="F485" s="111" t="s">
        <v>590</v>
      </c>
      <c r="G485" s="136">
        <v>6.4141199999999995E-5</v>
      </c>
      <c r="H485" s="103">
        <f>ROUND(+G485*Totals!$H$20,2)</f>
        <v>554.12</v>
      </c>
      <c r="I485" s="103">
        <f t="shared" si="20"/>
        <v>247.09335863377612</v>
      </c>
      <c r="J485" s="103">
        <f t="shared" si="21"/>
        <v>307.02664136622388</v>
      </c>
      <c r="K485" s="113" t="s">
        <v>590</v>
      </c>
      <c r="L485" s="113" t="s">
        <v>48</v>
      </c>
      <c r="M485" s="138">
        <v>0.44592030360531315</v>
      </c>
      <c r="N485" s="117">
        <f t="shared" si="22"/>
        <v>247.09335863377612</v>
      </c>
      <c r="O485" s="117" t="s">
        <v>1159</v>
      </c>
      <c r="P485" s="114"/>
      <c r="Q485" s="118"/>
      <c r="R485" s="116"/>
      <c r="S485" s="114"/>
    </row>
    <row r="486" spans="6:19">
      <c r="F486" s="111" t="s">
        <v>589</v>
      </c>
      <c r="G486" s="136">
        <v>1.8276379999999999E-4</v>
      </c>
      <c r="H486" s="103">
        <f>ROUND(+G486*Totals!$H$20,2)</f>
        <v>1578.91</v>
      </c>
      <c r="I486" s="103">
        <f t="shared" si="20"/>
        <v>492.32495879120881</v>
      </c>
      <c r="J486" s="103">
        <f t="shared" si="21"/>
        <v>1086.5850412087912</v>
      </c>
      <c r="K486" s="113" t="s">
        <v>589</v>
      </c>
      <c r="L486" s="113" t="s">
        <v>79</v>
      </c>
      <c r="M486" s="138">
        <v>0.31181318681318682</v>
      </c>
      <c r="N486" s="117">
        <f t="shared" si="22"/>
        <v>492.32495879120881</v>
      </c>
      <c r="O486" s="117" t="s">
        <v>1159</v>
      </c>
      <c r="P486" s="114"/>
      <c r="Q486" s="118"/>
      <c r="R486" s="116"/>
      <c r="S486" s="114"/>
    </row>
    <row r="487" spans="6:19">
      <c r="F487" s="111" t="s">
        <v>588</v>
      </c>
      <c r="G487" s="136">
        <v>4.6753499999999999E-5</v>
      </c>
      <c r="H487" s="103">
        <f>ROUND(+G487*Totals!$H$20,2)</f>
        <v>403.91</v>
      </c>
      <c r="I487" s="103">
        <f t="shared" si="20"/>
        <v>92.07674772036475</v>
      </c>
      <c r="J487" s="103">
        <f t="shared" si="21"/>
        <v>311.8332522796353</v>
      </c>
      <c r="K487" s="113" t="s">
        <v>588</v>
      </c>
      <c r="L487" s="113" t="s">
        <v>119</v>
      </c>
      <c r="M487" s="138">
        <v>0.22796352583586627</v>
      </c>
      <c r="N487" s="117">
        <f t="shared" si="22"/>
        <v>92.07674772036475</v>
      </c>
      <c r="O487" s="117" t="s">
        <v>1159</v>
      </c>
      <c r="P487" s="114"/>
      <c r="Q487" s="118"/>
      <c r="R487" s="116"/>
      <c r="S487" s="114"/>
    </row>
    <row r="488" spans="6:19">
      <c r="F488" s="111" t="s">
        <v>587</v>
      </c>
      <c r="G488" s="136">
        <v>7.7278600000000002E-5</v>
      </c>
      <c r="H488" s="103">
        <f>ROUND(+G488*Totals!$H$20,2)</f>
        <v>667.62</v>
      </c>
      <c r="I488" s="103">
        <f t="shared" si="20"/>
        <v>330.14175824175828</v>
      </c>
      <c r="J488" s="103">
        <f t="shared" si="21"/>
        <v>337.47824175824172</v>
      </c>
      <c r="K488" s="113" t="s">
        <v>587</v>
      </c>
      <c r="L488" s="113" t="s">
        <v>59</v>
      </c>
      <c r="M488" s="138">
        <v>0.49450549450549453</v>
      </c>
      <c r="N488" s="117">
        <f t="shared" si="22"/>
        <v>330.14175824175828</v>
      </c>
      <c r="O488" s="117" t="s">
        <v>1159</v>
      </c>
      <c r="P488" s="114"/>
      <c r="Q488" s="118"/>
      <c r="R488" s="116"/>
      <c r="S488" s="114"/>
    </row>
    <row r="489" spans="6:19">
      <c r="F489" s="111" t="s">
        <v>586</v>
      </c>
      <c r="G489" s="136">
        <v>7.5346600000000008E-5</v>
      </c>
      <c r="H489" s="103">
        <f>ROUND(+G489*Totals!$H$20,2)</f>
        <v>650.92999999999995</v>
      </c>
      <c r="I489" s="103">
        <f t="shared" si="20"/>
        <v>114.80443493150685</v>
      </c>
      <c r="J489" s="103">
        <f t="shared" si="21"/>
        <v>536.12556506849307</v>
      </c>
      <c r="K489" s="113" t="s">
        <v>586</v>
      </c>
      <c r="L489" s="113" t="s">
        <v>126</v>
      </c>
      <c r="M489" s="138">
        <v>0.17636986301369864</v>
      </c>
      <c r="N489" s="117">
        <f t="shared" si="22"/>
        <v>114.80443493150685</v>
      </c>
      <c r="O489" s="113" t="s">
        <v>1159</v>
      </c>
      <c r="P489" s="114"/>
      <c r="Q489" s="118"/>
      <c r="R489" s="116"/>
      <c r="S489" s="114"/>
    </row>
    <row r="490" spans="6:19">
      <c r="F490" s="111" t="s">
        <v>585</v>
      </c>
      <c r="G490" s="136">
        <v>6.2982000000000001E-5</v>
      </c>
      <c r="H490" s="103">
        <f>ROUND(+G490*Totals!$H$20,2)</f>
        <v>544.11</v>
      </c>
      <c r="I490" s="103">
        <f t="shared" si="20"/>
        <v>91.138425000000012</v>
      </c>
      <c r="J490" s="103">
        <f t="shared" si="21"/>
        <v>452.97157500000003</v>
      </c>
      <c r="K490" s="113" t="s">
        <v>585</v>
      </c>
      <c r="L490" s="113" t="s">
        <v>45</v>
      </c>
      <c r="M490" s="138">
        <v>0.16750000000000001</v>
      </c>
      <c r="N490" s="117">
        <f t="shared" si="22"/>
        <v>91.138425000000012</v>
      </c>
      <c r="O490" s="117" t="s">
        <v>1159</v>
      </c>
      <c r="P490" s="114"/>
      <c r="Q490" s="118"/>
      <c r="R490" s="116"/>
      <c r="S490" s="114"/>
    </row>
    <row r="491" spans="6:19">
      <c r="F491" s="111" t="s">
        <v>584</v>
      </c>
      <c r="G491" s="136">
        <v>8.628151000000001E-4</v>
      </c>
      <c r="H491" s="103">
        <f>ROUND(+G491*Totals!$H$20,2)</f>
        <v>7453.93</v>
      </c>
      <c r="I491" s="103">
        <f t="shared" si="20"/>
        <v>0</v>
      </c>
      <c r="J491" s="103">
        <f t="shared" si="21"/>
        <v>7453.93</v>
      </c>
      <c r="K491" s="113"/>
      <c r="L491" s="113"/>
      <c r="N491" s="117"/>
      <c r="O491" s="117"/>
      <c r="P491" s="114"/>
      <c r="Q491" s="118"/>
      <c r="R491" s="116"/>
      <c r="S491" s="114"/>
    </row>
    <row r="492" spans="6:19">
      <c r="F492" s="111" t="s">
        <v>583</v>
      </c>
      <c r="G492" s="136">
        <v>1.1244030000000001E-4</v>
      </c>
      <c r="H492" s="103">
        <f>ROUND(+G492*Totals!$H$20,2)</f>
        <v>971.38</v>
      </c>
      <c r="I492" s="103">
        <f t="shared" si="20"/>
        <v>369.39802816901414</v>
      </c>
      <c r="J492" s="103">
        <f t="shared" si="21"/>
        <v>601.98197183098591</v>
      </c>
      <c r="K492" s="113" t="s">
        <v>583</v>
      </c>
      <c r="L492" s="113" t="s">
        <v>98</v>
      </c>
      <c r="M492" s="138">
        <v>0.38028169014084512</v>
      </c>
      <c r="N492" s="117">
        <f t="shared" si="22"/>
        <v>369.39802816901414</v>
      </c>
      <c r="O492" s="117" t="s">
        <v>1159</v>
      </c>
      <c r="P492" s="114"/>
      <c r="Q492" s="118"/>
      <c r="R492" s="116"/>
      <c r="S492" s="114"/>
    </row>
    <row r="493" spans="6:19">
      <c r="F493" s="111" t="s">
        <v>582</v>
      </c>
      <c r="G493" s="136">
        <v>1.6962640000000001E-4</v>
      </c>
      <c r="H493" s="103">
        <f>ROUND(+G493*Totals!$H$20,2)</f>
        <v>1465.42</v>
      </c>
      <c r="I493" s="103">
        <f t="shared" si="20"/>
        <v>534.77412322274881</v>
      </c>
      <c r="J493" s="103">
        <f t="shared" si="21"/>
        <v>930.64587677725126</v>
      </c>
      <c r="K493" s="113" t="s">
        <v>582</v>
      </c>
      <c r="L493" s="113" t="s">
        <v>94</v>
      </c>
      <c r="M493" s="138">
        <v>0.36492890995260663</v>
      </c>
      <c r="N493" s="117">
        <f t="shared" si="22"/>
        <v>534.77412322274881</v>
      </c>
      <c r="O493" s="117" t="s">
        <v>1159</v>
      </c>
      <c r="P493" s="114"/>
      <c r="Q493" s="118"/>
      <c r="R493" s="116"/>
      <c r="S493" s="114"/>
    </row>
    <row r="494" spans="6:19">
      <c r="F494" s="111" t="s">
        <v>581</v>
      </c>
      <c r="G494" s="136">
        <v>6.4141199999999995E-5</v>
      </c>
      <c r="H494" s="103">
        <f>ROUND(+G494*Totals!$H$20,2)</f>
        <v>554.12</v>
      </c>
      <c r="I494" s="103">
        <f t="shared" si="20"/>
        <v>132.33990755007704</v>
      </c>
      <c r="J494" s="103">
        <f t="shared" si="21"/>
        <v>421.78009244992296</v>
      </c>
      <c r="K494" s="113" t="s">
        <v>581</v>
      </c>
      <c r="L494" s="113" t="s">
        <v>77</v>
      </c>
      <c r="M494" s="138">
        <v>0.23882896764252695</v>
      </c>
      <c r="N494" s="117">
        <f t="shared" si="22"/>
        <v>132.33990755007704</v>
      </c>
      <c r="O494" s="117" t="s">
        <v>1159</v>
      </c>
      <c r="P494" s="114"/>
      <c r="Q494" s="118"/>
      <c r="R494" s="116"/>
      <c r="S494" s="114"/>
    </row>
    <row r="495" spans="6:19">
      <c r="F495" s="111" t="s">
        <v>580</v>
      </c>
      <c r="G495" s="136">
        <v>1.4721569999999999E-4</v>
      </c>
      <c r="H495" s="103">
        <f>ROUND(+G495*Totals!$H$20,2)</f>
        <v>1271.81</v>
      </c>
      <c r="I495" s="103">
        <f t="shared" si="20"/>
        <v>286.72045088566824</v>
      </c>
      <c r="J495" s="103">
        <f t="shared" si="21"/>
        <v>985.0895491143317</v>
      </c>
      <c r="K495" s="113" t="s">
        <v>580</v>
      </c>
      <c r="L495" s="113" t="s">
        <v>80</v>
      </c>
      <c r="M495" s="138">
        <v>0.22544283413848629</v>
      </c>
      <c r="N495" s="117">
        <f t="shared" si="22"/>
        <v>286.72045088566824</v>
      </c>
      <c r="O495" s="113" t="s">
        <v>1159</v>
      </c>
      <c r="P495" s="114"/>
      <c r="Q495" s="118"/>
      <c r="R495" s="116"/>
      <c r="S495" s="114"/>
    </row>
    <row r="496" spans="6:19">
      <c r="F496" s="111" t="s">
        <v>579</v>
      </c>
      <c r="G496" s="136">
        <v>9.4279800000000012E-5</v>
      </c>
      <c r="H496" s="103">
        <f>ROUND(+G496*Totals!$H$20,2)</f>
        <v>814.49</v>
      </c>
      <c r="I496" s="103">
        <f t="shared" si="20"/>
        <v>434.1833852140079</v>
      </c>
      <c r="J496" s="103">
        <f t="shared" si="21"/>
        <v>380.30661478599211</v>
      </c>
      <c r="K496" s="113" t="s">
        <v>579</v>
      </c>
      <c r="L496" s="113" t="s">
        <v>85</v>
      </c>
      <c r="M496" s="138">
        <v>0.5330739299610896</v>
      </c>
      <c r="N496" s="117">
        <f t="shared" si="22"/>
        <v>434.1833852140079</v>
      </c>
      <c r="O496" s="117" t="s">
        <v>1159</v>
      </c>
      <c r="P496" s="114"/>
      <c r="Q496" s="118"/>
      <c r="R496" s="116"/>
      <c r="S496" s="114"/>
    </row>
    <row r="497" spans="6:19">
      <c r="F497" s="111" t="s">
        <v>578</v>
      </c>
      <c r="G497" s="136">
        <v>5.3979069999999997E-4</v>
      </c>
      <c r="H497" s="103">
        <f>ROUND(+G497*Totals!$H$20,2)</f>
        <v>4663.3</v>
      </c>
      <c r="I497" s="103">
        <f t="shared" si="20"/>
        <v>0</v>
      </c>
      <c r="J497" s="103">
        <f t="shared" si="21"/>
        <v>4663.3</v>
      </c>
      <c r="K497" s="113"/>
      <c r="L497" s="113"/>
      <c r="N497" s="117"/>
      <c r="O497" s="117"/>
      <c r="P497" s="114"/>
      <c r="Q497" s="118"/>
      <c r="R497" s="116"/>
      <c r="S497" s="114"/>
    </row>
    <row r="498" spans="6:19">
      <c r="F498" s="111" t="s">
        <v>577</v>
      </c>
      <c r="G498" s="136">
        <v>1.4721569999999999E-4</v>
      </c>
      <c r="H498" s="103">
        <f>ROUND(+G498*Totals!$H$20,2)</f>
        <v>1271.81</v>
      </c>
      <c r="I498" s="103">
        <f t="shared" si="20"/>
        <v>146.55294039735099</v>
      </c>
      <c r="J498" s="103">
        <f t="shared" si="21"/>
        <v>1125.257059602649</v>
      </c>
      <c r="K498" s="113" t="s">
        <v>577</v>
      </c>
      <c r="L498" s="113" t="s">
        <v>47</v>
      </c>
      <c r="M498" s="138">
        <v>0.1152317880794702</v>
      </c>
      <c r="N498" s="117">
        <f t="shared" si="22"/>
        <v>146.55294039735099</v>
      </c>
      <c r="O498" s="113" t="s">
        <v>1159</v>
      </c>
      <c r="P498" s="114"/>
      <c r="Q498" s="118"/>
      <c r="R498" s="116"/>
      <c r="S498" s="114"/>
    </row>
    <row r="499" spans="6:19">
      <c r="F499" s="111" t="s">
        <v>576</v>
      </c>
      <c r="G499" s="136">
        <v>5.6413299999999997E-5</v>
      </c>
      <c r="H499" s="103">
        <f>ROUND(+G499*Totals!$H$20,2)</f>
        <v>487.36</v>
      </c>
      <c r="I499" s="103">
        <f t="shared" si="20"/>
        <v>70.93032863849767</v>
      </c>
      <c r="J499" s="103">
        <f t="shared" si="21"/>
        <v>416.42967136150236</v>
      </c>
      <c r="K499" s="113" t="s">
        <v>576</v>
      </c>
      <c r="L499" s="113" t="s">
        <v>89</v>
      </c>
      <c r="M499" s="138">
        <v>0.1455399061032864</v>
      </c>
      <c r="N499" s="117">
        <f t="shared" si="22"/>
        <v>70.93032863849767</v>
      </c>
      <c r="O499" s="113" t="s">
        <v>1159</v>
      </c>
      <c r="P499" s="114"/>
      <c r="Q499" s="118"/>
      <c r="R499" s="116"/>
      <c r="S499" s="114"/>
    </row>
    <row r="500" spans="6:19">
      <c r="F500" s="111" t="s">
        <v>575</v>
      </c>
      <c r="G500" s="136">
        <v>5.2433500000000001E-4</v>
      </c>
      <c r="H500" s="103">
        <f>ROUND(+G500*Totals!$H$20,2)</f>
        <v>4529.78</v>
      </c>
      <c r="I500" s="103">
        <f t="shared" si="20"/>
        <v>0</v>
      </c>
      <c r="J500" s="103">
        <f t="shared" si="21"/>
        <v>4529.78</v>
      </c>
      <c r="K500" s="113"/>
      <c r="L500" s="113"/>
      <c r="N500" s="117"/>
      <c r="O500" s="117"/>
      <c r="P500" s="114"/>
      <c r="Q500" s="118"/>
      <c r="R500" s="116"/>
      <c r="S500" s="114"/>
    </row>
    <row r="501" spans="6:19">
      <c r="F501" s="111" t="s">
        <v>574</v>
      </c>
      <c r="G501" s="136">
        <v>3.2379720000000003E-4</v>
      </c>
      <c r="H501" s="103">
        <f>ROUND(+G501*Totals!$H$20,2)</f>
        <v>2797.31</v>
      </c>
      <c r="I501" s="103">
        <f t="shared" si="20"/>
        <v>0</v>
      </c>
      <c r="J501" s="103">
        <f t="shared" si="21"/>
        <v>2797.31</v>
      </c>
      <c r="K501" s="113"/>
      <c r="L501" s="113"/>
      <c r="N501" s="117"/>
      <c r="O501" s="117"/>
      <c r="P501" s="114"/>
      <c r="Q501" s="118"/>
      <c r="R501" s="116"/>
      <c r="S501" s="114"/>
    </row>
    <row r="502" spans="6:19">
      <c r="F502" s="111" t="s">
        <v>573</v>
      </c>
      <c r="G502" s="136">
        <v>1.4914760000000002E-4</v>
      </c>
      <c r="H502" s="103">
        <f>ROUND(+G502*Totals!$H$20,2)</f>
        <v>1288.5</v>
      </c>
      <c r="I502" s="103">
        <f t="shared" si="20"/>
        <v>163.72029702970298</v>
      </c>
      <c r="J502" s="103">
        <f t="shared" si="21"/>
        <v>1124.779702970297</v>
      </c>
      <c r="K502" s="113" t="s">
        <v>573</v>
      </c>
      <c r="L502" s="113" t="s">
        <v>121</v>
      </c>
      <c r="M502" s="138">
        <v>0.12706270627062707</v>
      </c>
      <c r="N502" s="117">
        <f t="shared" si="22"/>
        <v>163.72029702970298</v>
      </c>
      <c r="O502" s="113" t="s">
        <v>1159</v>
      </c>
      <c r="P502" s="114"/>
      <c r="Q502" s="118"/>
      <c r="R502" s="116"/>
      <c r="S502" s="114"/>
    </row>
    <row r="503" spans="6:19">
      <c r="F503" s="111" t="s">
        <v>572</v>
      </c>
      <c r="G503" s="136">
        <v>1.6769450000000001E-4</v>
      </c>
      <c r="H503" s="103">
        <f>ROUND(+G503*Totals!$H$20,2)</f>
        <v>1448.73</v>
      </c>
      <c r="I503" s="103">
        <f t="shared" si="20"/>
        <v>258.27768442622954</v>
      </c>
      <c r="J503" s="103">
        <f t="shared" si="21"/>
        <v>1190.4523155737704</v>
      </c>
      <c r="K503" s="113" t="s">
        <v>572</v>
      </c>
      <c r="L503" s="113" t="s">
        <v>57</v>
      </c>
      <c r="M503" s="138">
        <v>0.17827868852459017</v>
      </c>
      <c r="N503" s="117">
        <f t="shared" si="22"/>
        <v>258.27768442622954</v>
      </c>
      <c r="O503" s="117" t="s">
        <v>1159</v>
      </c>
      <c r="P503" s="114"/>
      <c r="Q503" s="118"/>
      <c r="R503" s="116"/>
      <c r="S503" s="114"/>
    </row>
    <row r="504" spans="6:19">
      <c r="F504" s="111" t="s">
        <v>571</v>
      </c>
      <c r="G504" s="136">
        <v>1.8237739999999998E-4</v>
      </c>
      <c r="H504" s="103">
        <f>ROUND(+G504*Totals!$H$20,2)</f>
        <v>1575.57</v>
      </c>
      <c r="I504" s="103">
        <f t="shared" si="20"/>
        <v>144.96194570135748</v>
      </c>
      <c r="J504" s="103">
        <f t="shared" si="21"/>
        <v>1430.6080542986424</v>
      </c>
      <c r="K504" s="137" t="s">
        <v>571</v>
      </c>
      <c r="L504" s="137" t="s">
        <v>102</v>
      </c>
      <c r="M504" s="138">
        <v>9.2006033182503777E-2</v>
      </c>
      <c r="N504" s="117">
        <f t="shared" si="22"/>
        <v>144.96194570135748</v>
      </c>
      <c r="O504" s="113"/>
      <c r="P504" s="114"/>
      <c r="Q504" s="118"/>
      <c r="R504" s="116"/>
      <c r="S504" s="114"/>
    </row>
    <row r="505" spans="6:19">
      <c r="F505" s="111" t="s">
        <v>570</v>
      </c>
      <c r="G505" s="136">
        <v>9.65982E-5</v>
      </c>
      <c r="H505" s="103">
        <f>ROUND(+G505*Totals!$H$20,2)</f>
        <v>834.52</v>
      </c>
      <c r="I505" s="103">
        <f t="shared" si="20"/>
        <v>233.51247706422018</v>
      </c>
      <c r="J505" s="103">
        <f t="shared" si="21"/>
        <v>601.00752293577978</v>
      </c>
      <c r="K505" s="113" t="s">
        <v>570</v>
      </c>
      <c r="L505" s="113" t="s">
        <v>57</v>
      </c>
      <c r="M505" s="138">
        <v>0.27981651376146788</v>
      </c>
      <c r="N505" s="117">
        <f t="shared" si="22"/>
        <v>233.51247706422018</v>
      </c>
      <c r="O505" s="117" t="s">
        <v>1159</v>
      </c>
      <c r="P505" s="114"/>
      <c r="Q505" s="118"/>
      <c r="R505" s="116"/>
      <c r="S505" s="114"/>
    </row>
    <row r="506" spans="6:19">
      <c r="F506" s="111" t="s">
        <v>569</v>
      </c>
      <c r="G506" s="136">
        <v>3.1181899999999996E-4</v>
      </c>
      <c r="H506" s="103">
        <f>ROUND(+G506*Totals!$H$20,2)</f>
        <v>2693.83</v>
      </c>
      <c r="I506" s="103">
        <f t="shared" si="20"/>
        <v>0</v>
      </c>
      <c r="J506" s="103">
        <f t="shared" si="21"/>
        <v>2693.83</v>
      </c>
      <c r="K506" s="113"/>
      <c r="L506" s="113"/>
      <c r="N506" s="117"/>
      <c r="O506" s="117"/>
      <c r="P506" s="114"/>
      <c r="Q506" s="118"/>
      <c r="R506" s="116"/>
      <c r="S506" s="114"/>
    </row>
    <row r="507" spans="6:19">
      <c r="F507" s="111" t="s">
        <v>568</v>
      </c>
      <c r="G507" s="136">
        <v>1.163042E-4</v>
      </c>
      <c r="H507" s="103">
        <f>ROUND(+G507*Totals!$H$20,2)</f>
        <v>1004.76</v>
      </c>
      <c r="I507" s="103">
        <f t="shared" si="20"/>
        <v>509.60106776180697</v>
      </c>
      <c r="J507" s="103">
        <f t="shared" si="21"/>
        <v>495.15893223819302</v>
      </c>
      <c r="K507" s="113" t="s">
        <v>568</v>
      </c>
      <c r="L507" s="113" t="s">
        <v>56</v>
      </c>
      <c r="M507" s="138">
        <v>0.50718685831622179</v>
      </c>
      <c r="N507" s="117">
        <f t="shared" si="22"/>
        <v>509.60106776180697</v>
      </c>
      <c r="O507" s="117" t="s">
        <v>1159</v>
      </c>
      <c r="P507" s="114"/>
      <c r="Q507" s="118"/>
      <c r="R507" s="116"/>
      <c r="S507" s="114"/>
    </row>
    <row r="508" spans="6:19">
      <c r="F508" s="111" t="s">
        <v>93</v>
      </c>
      <c r="G508" s="136">
        <v>6.6459599999999996E-5</v>
      </c>
      <c r="H508" s="103">
        <f>ROUND(+G508*Totals!$H$20,2)</f>
        <v>574.15</v>
      </c>
      <c r="I508" s="103">
        <f t="shared" si="20"/>
        <v>54.393157894736831</v>
      </c>
      <c r="J508" s="103">
        <f t="shared" si="21"/>
        <v>519.7568421052631</v>
      </c>
      <c r="K508" s="113" t="s">
        <v>93</v>
      </c>
      <c r="L508" s="113" t="s">
        <v>93</v>
      </c>
      <c r="M508" s="138">
        <v>9.4736842105263147E-2</v>
      </c>
      <c r="N508" s="117">
        <f t="shared" si="22"/>
        <v>54.393157894736831</v>
      </c>
      <c r="O508" s="117" t="s">
        <v>1159</v>
      </c>
      <c r="P508" s="114"/>
      <c r="Q508" s="118"/>
      <c r="R508" s="116"/>
      <c r="S508" s="114"/>
    </row>
    <row r="509" spans="6:19">
      <c r="F509" s="111" t="s">
        <v>567</v>
      </c>
      <c r="G509" s="136">
        <v>5.8731699999999999E-5</v>
      </c>
      <c r="H509" s="103">
        <f>ROUND(+G509*Totals!$H$20,2)</f>
        <v>507.39</v>
      </c>
      <c r="I509" s="103">
        <f t="shared" si="20"/>
        <v>139.17989583333335</v>
      </c>
      <c r="J509" s="103">
        <f t="shared" si="21"/>
        <v>368.21010416666661</v>
      </c>
      <c r="K509" s="113" t="s">
        <v>567</v>
      </c>
      <c r="L509" s="113" t="s">
        <v>42</v>
      </c>
      <c r="M509" s="138">
        <v>0.27430555555555558</v>
      </c>
      <c r="N509" s="117">
        <f t="shared" si="22"/>
        <v>139.17989583333335</v>
      </c>
      <c r="O509" s="113" t="s">
        <v>1159</v>
      </c>
      <c r="P509" s="114"/>
      <c r="Q509" s="118"/>
      <c r="R509" s="116"/>
      <c r="S509" s="114"/>
    </row>
    <row r="510" spans="6:19">
      <c r="F510" s="111" t="s">
        <v>566</v>
      </c>
      <c r="G510" s="136">
        <v>9.9689300000000008E-5</v>
      </c>
      <c r="H510" s="103">
        <f>ROUND(+G510*Totals!$H$20,2)</f>
        <v>861.22</v>
      </c>
      <c r="I510" s="103">
        <f t="shared" si="20"/>
        <v>217.52463917525773</v>
      </c>
      <c r="J510" s="103">
        <f t="shared" si="21"/>
        <v>643.69536082474224</v>
      </c>
      <c r="K510" s="113" t="s">
        <v>566</v>
      </c>
      <c r="L510" s="113" t="s">
        <v>80</v>
      </c>
      <c r="M510" s="138">
        <v>7.3195876288659797E-2</v>
      </c>
      <c r="N510" s="117">
        <f t="shared" si="22"/>
        <v>63.037752577319594</v>
      </c>
      <c r="O510" s="117" t="s">
        <v>89</v>
      </c>
      <c r="P510" s="138">
        <v>0.17938144329896907</v>
      </c>
      <c r="Q510" s="118">
        <f>H510*P510</f>
        <v>154.48688659793814</v>
      </c>
      <c r="R510" s="116" t="s">
        <v>1159</v>
      </c>
      <c r="S510" s="114"/>
    </row>
    <row r="511" spans="6:19">
      <c r="F511" s="111" t="s">
        <v>565</v>
      </c>
      <c r="G511" s="136">
        <v>9.4666200000000005E-5</v>
      </c>
      <c r="H511" s="103">
        <f>ROUND(+G511*Totals!$H$20,2)</f>
        <v>817.83</v>
      </c>
      <c r="I511" s="103">
        <f t="shared" si="20"/>
        <v>0</v>
      </c>
      <c r="J511" s="103">
        <f t="shared" si="21"/>
        <v>817.83</v>
      </c>
      <c r="K511" s="113"/>
      <c r="L511" s="113"/>
      <c r="N511" s="117"/>
      <c r="O511" s="117"/>
      <c r="P511" s="114"/>
      <c r="Q511" s="118"/>
      <c r="R511" s="116"/>
      <c r="S511" s="114"/>
    </row>
    <row r="512" spans="6:19">
      <c r="F512" s="111" t="s">
        <v>564</v>
      </c>
      <c r="G512" s="136">
        <v>4.3275999999999997E-5</v>
      </c>
      <c r="H512" s="103">
        <f>ROUND(+G512*Totals!$H$20,2)</f>
        <v>373.87</v>
      </c>
      <c r="I512" s="103">
        <f t="shared" si="20"/>
        <v>132.41229166666668</v>
      </c>
      <c r="J512" s="103">
        <f t="shared" si="21"/>
        <v>241.45770833333333</v>
      </c>
      <c r="K512" s="113" t="s">
        <v>564</v>
      </c>
      <c r="L512" s="113" t="s">
        <v>41</v>
      </c>
      <c r="M512" s="138">
        <v>0.35416666666666669</v>
      </c>
      <c r="N512" s="117">
        <f t="shared" si="22"/>
        <v>132.41229166666668</v>
      </c>
      <c r="O512" s="117"/>
      <c r="P512" s="114"/>
      <c r="Q512" s="118"/>
      <c r="R512" s="116" t="s">
        <v>1159</v>
      </c>
      <c r="S512" s="114"/>
    </row>
    <row r="513" spans="6:19">
      <c r="F513" s="111" t="s">
        <v>563</v>
      </c>
      <c r="G513" s="136">
        <v>1.4682930000000001E-4</v>
      </c>
      <c r="H513" s="103">
        <f>ROUND(+G513*Totals!$H$20,2)</f>
        <v>1268.47</v>
      </c>
      <c r="I513" s="103">
        <f t="shared" si="20"/>
        <v>364.07639853747719</v>
      </c>
      <c r="J513" s="103">
        <f t="shared" si="21"/>
        <v>904.39360146252284</v>
      </c>
      <c r="K513" s="113" t="s">
        <v>563</v>
      </c>
      <c r="L513" s="113" t="s">
        <v>84</v>
      </c>
      <c r="M513" s="138">
        <v>0.28702010968921393</v>
      </c>
      <c r="N513" s="117">
        <f t="shared" si="22"/>
        <v>364.07639853747719</v>
      </c>
      <c r="O513" s="117"/>
      <c r="P513" s="114"/>
      <c r="Q513" s="118"/>
      <c r="R513" s="116" t="s">
        <v>1159</v>
      </c>
      <c r="S513" s="114"/>
    </row>
    <row r="514" spans="6:19">
      <c r="F514" s="111" t="s">
        <v>562</v>
      </c>
      <c r="G514" s="136">
        <v>1.0896279999999999E-4</v>
      </c>
      <c r="H514" s="103">
        <f>ROUND(+G514*Totals!$H$20,2)</f>
        <v>941.34</v>
      </c>
      <c r="I514" s="103">
        <f t="shared" si="20"/>
        <v>238.43968337730868</v>
      </c>
      <c r="J514" s="103">
        <f t="shared" si="21"/>
        <v>702.90031662269132</v>
      </c>
      <c r="K514" s="113" t="s">
        <v>562</v>
      </c>
      <c r="L514" s="113" t="s">
        <v>47</v>
      </c>
      <c r="M514" s="138">
        <v>6.5963060686015831E-2</v>
      </c>
      <c r="N514" s="117">
        <f t="shared" si="22"/>
        <v>62.093667546174146</v>
      </c>
      <c r="O514" s="117" t="s">
        <v>114</v>
      </c>
      <c r="P514" s="138">
        <v>0.18733509234828494</v>
      </c>
      <c r="Q514" s="118">
        <f>H514*P514</f>
        <v>176.34601583113454</v>
      </c>
      <c r="R514" s="116" t="s">
        <v>1159</v>
      </c>
      <c r="S514" s="114"/>
    </row>
    <row r="515" spans="6:19">
      <c r="F515" s="111" t="s">
        <v>561</v>
      </c>
      <c r="G515" s="136">
        <v>1.031669E-4</v>
      </c>
      <c r="H515" s="103">
        <f>ROUND(+G515*Totals!$H$20,2)</f>
        <v>891.27</v>
      </c>
      <c r="I515" s="103">
        <f t="shared" si="20"/>
        <v>196.81041009463721</v>
      </c>
      <c r="J515" s="103">
        <f t="shared" si="21"/>
        <v>694.4595899053628</v>
      </c>
      <c r="K515" s="113" t="s">
        <v>561</v>
      </c>
      <c r="L515" s="113" t="s">
        <v>111</v>
      </c>
      <c r="M515" s="138">
        <v>0.22082018927444794</v>
      </c>
      <c r="N515" s="117">
        <f t="shared" si="22"/>
        <v>196.81041009463721</v>
      </c>
      <c r="O515" s="113"/>
      <c r="P515" s="114"/>
      <c r="Q515" s="118"/>
      <c r="R515" s="116" t="s">
        <v>1159</v>
      </c>
      <c r="S515" s="114"/>
    </row>
    <row r="516" spans="6:19">
      <c r="F516" s="111" t="s">
        <v>560</v>
      </c>
      <c r="G516" s="136">
        <v>3.7480100000000001E-5</v>
      </c>
      <c r="H516" s="103">
        <f>ROUND(+G516*Totals!$H$20,2)</f>
        <v>323.79000000000002</v>
      </c>
      <c r="I516" s="103">
        <f t="shared" si="20"/>
        <v>109.39445047489825</v>
      </c>
      <c r="J516" s="103">
        <f t="shared" si="21"/>
        <v>214.39554952510179</v>
      </c>
      <c r="K516" s="113" t="s">
        <v>560</v>
      </c>
      <c r="L516" s="113" t="s">
        <v>95</v>
      </c>
      <c r="M516" s="138">
        <v>0.33785617367706922</v>
      </c>
      <c r="N516" s="117">
        <f t="shared" si="22"/>
        <v>109.39445047489825</v>
      </c>
      <c r="O516" s="117" t="s">
        <v>1159</v>
      </c>
      <c r="P516" s="114"/>
      <c r="Q516" s="118"/>
      <c r="R516" s="116"/>
      <c r="S516" s="114"/>
    </row>
    <row r="517" spans="6:19">
      <c r="F517" s="111" t="s">
        <v>559</v>
      </c>
      <c r="G517" s="136">
        <v>1.0826726E-3</v>
      </c>
      <c r="H517" s="103">
        <f>ROUND(+G517*Totals!$H$20,2)</f>
        <v>9353.2999999999993</v>
      </c>
      <c r="I517" s="103">
        <f t="shared" si="20"/>
        <v>0</v>
      </c>
      <c r="J517" s="103">
        <f t="shared" si="21"/>
        <v>9353.2999999999993</v>
      </c>
      <c r="K517" s="113"/>
      <c r="L517" s="113"/>
      <c r="N517" s="117"/>
      <c r="O517" s="117" t="s">
        <v>1159</v>
      </c>
      <c r="P517" s="114"/>
      <c r="Q517" s="118"/>
      <c r="R517" s="116"/>
      <c r="S517" s="114"/>
    </row>
    <row r="518" spans="6:19">
      <c r="F518" s="111" t="s">
        <v>558</v>
      </c>
      <c r="G518" s="136">
        <v>7.34146E-5</v>
      </c>
      <c r="H518" s="103">
        <f>ROUND(+G518*Totals!$H$20,2)</f>
        <v>634.24</v>
      </c>
      <c r="I518" s="103">
        <f t="shared" si="20"/>
        <v>84.565333333333328</v>
      </c>
      <c r="J518" s="103">
        <f t="shared" si="21"/>
        <v>549.67466666666667</v>
      </c>
      <c r="K518" s="113" t="s">
        <v>558</v>
      </c>
      <c r="L518" s="113" t="s">
        <v>77</v>
      </c>
      <c r="M518" s="138">
        <v>0.13333333333333333</v>
      </c>
      <c r="N518" s="117">
        <f t="shared" si="22"/>
        <v>84.565333333333328</v>
      </c>
      <c r="O518" s="117"/>
      <c r="P518" s="114"/>
      <c r="Q518" s="118"/>
      <c r="R518" s="116"/>
      <c r="S518" s="114"/>
    </row>
    <row r="519" spans="6:19">
      <c r="F519" s="111" t="s">
        <v>557</v>
      </c>
      <c r="G519" s="136">
        <v>1.043261E-4</v>
      </c>
      <c r="H519" s="103">
        <f>ROUND(+G519*Totals!$H$20,2)</f>
        <v>901.28</v>
      </c>
      <c r="I519" s="103">
        <f t="shared" ref="I519:I582" si="23">+N519+Q519+T519</f>
        <v>132.8379104477612</v>
      </c>
      <c r="J519" s="103">
        <f t="shared" ref="J519:J582" si="24">+H519-I519</f>
        <v>768.44208955223871</v>
      </c>
      <c r="K519" s="113" t="s">
        <v>557</v>
      </c>
      <c r="L519" s="113" t="s">
        <v>112</v>
      </c>
      <c r="M519" s="138">
        <v>0.14738805970149255</v>
      </c>
      <c r="N519" s="117">
        <f t="shared" si="22"/>
        <v>132.8379104477612</v>
      </c>
      <c r="O519" s="117"/>
      <c r="P519" s="114"/>
      <c r="Q519" s="118"/>
      <c r="R519" s="116"/>
      <c r="S519" s="114"/>
    </row>
    <row r="520" spans="6:19">
      <c r="F520" s="111" t="s">
        <v>556</v>
      </c>
      <c r="G520" s="136">
        <v>9.9302900000000001E-5</v>
      </c>
      <c r="H520" s="103">
        <f>ROUND(+G520*Totals!$H$20,2)</f>
        <v>857.89</v>
      </c>
      <c r="I520" s="103">
        <f t="shared" si="23"/>
        <v>76.033729096989958</v>
      </c>
      <c r="J520" s="103">
        <f t="shared" si="24"/>
        <v>781.85627090301</v>
      </c>
      <c r="K520" s="113" t="s">
        <v>556</v>
      </c>
      <c r="L520" s="113" t="s">
        <v>107</v>
      </c>
      <c r="M520" s="138">
        <v>8.8628762541806017E-2</v>
      </c>
      <c r="N520" s="117">
        <f t="shared" si="22"/>
        <v>76.033729096989958</v>
      </c>
      <c r="O520" s="113" t="s">
        <v>1159</v>
      </c>
      <c r="P520" s="114"/>
      <c r="Q520" s="118"/>
      <c r="R520" s="116"/>
      <c r="S520" s="114"/>
    </row>
    <row r="521" spans="6:19">
      <c r="F521" s="111" t="s">
        <v>555</v>
      </c>
      <c r="G521" s="136">
        <v>8.5005999999999996E-6</v>
      </c>
      <c r="H521" s="103">
        <f>ROUND(+G521*Totals!$H$20,2)</f>
        <v>73.44</v>
      </c>
      <c r="I521" s="103">
        <f t="shared" si="23"/>
        <v>25.687533632286996</v>
      </c>
      <c r="J521" s="103">
        <f t="shared" si="24"/>
        <v>47.752466367712998</v>
      </c>
      <c r="K521" s="113" t="s">
        <v>555</v>
      </c>
      <c r="L521" s="113" t="s">
        <v>113</v>
      </c>
      <c r="M521" s="138">
        <v>0.34977578475336324</v>
      </c>
      <c r="N521" s="117">
        <f t="shared" si="22"/>
        <v>25.687533632286996</v>
      </c>
      <c r="O521" s="113" t="s">
        <v>1159</v>
      </c>
      <c r="P521" s="114"/>
      <c r="Q521" s="118"/>
      <c r="R521" s="116"/>
      <c r="S521" s="114"/>
    </row>
    <row r="522" spans="6:19">
      <c r="F522" s="111" t="s">
        <v>554</v>
      </c>
      <c r="G522" s="136">
        <v>4.041669E-4</v>
      </c>
      <c r="H522" s="103">
        <f>ROUND(+G522*Totals!$H$20,2)</f>
        <v>3491.63</v>
      </c>
      <c r="I522" s="103">
        <f t="shared" si="23"/>
        <v>0</v>
      </c>
      <c r="J522" s="103">
        <f t="shared" si="24"/>
        <v>3491.63</v>
      </c>
      <c r="K522" s="113"/>
      <c r="L522" s="113"/>
      <c r="N522" s="117"/>
      <c r="O522" s="113"/>
      <c r="P522" s="114"/>
      <c r="Q522" s="118"/>
      <c r="R522" s="116"/>
      <c r="S522" s="114"/>
    </row>
    <row r="523" spans="6:19">
      <c r="F523" s="111" t="s">
        <v>553</v>
      </c>
      <c r="G523" s="136">
        <v>1.9570794999999998E-3</v>
      </c>
      <c r="H523" s="103">
        <f>ROUND(+G523*Totals!$H$20,2)</f>
        <v>16907.38</v>
      </c>
      <c r="I523" s="103">
        <f t="shared" si="23"/>
        <v>0</v>
      </c>
      <c r="J523" s="103">
        <f t="shared" si="24"/>
        <v>16907.38</v>
      </c>
      <c r="K523" s="113"/>
      <c r="L523" s="113"/>
      <c r="N523" s="117"/>
      <c r="O523" s="113"/>
      <c r="P523" s="114"/>
      <c r="Q523" s="118"/>
      <c r="R523" s="116"/>
      <c r="S523" s="114"/>
    </row>
    <row r="524" spans="6:19">
      <c r="F524" s="111" t="s">
        <v>552</v>
      </c>
      <c r="G524" s="136">
        <v>2.9945440000000002E-4</v>
      </c>
      <c r="H524" s="103">
        <f>ROUND(+G524*Totals!$H$20,2)</f>
        <v>2587.0100000000002</v>
      </c>
      <c r="I524" s="103">
        <f t="shared" si="23"/>
        <v>0</v>
      </c>
      <c r="J524" s="103">
        <f t="shared" si="24"/>
        <v>2587.0100000000002</v>
      </c>
      <c r="K524" s="113"/>
      <c r="L524" s="113"/>
      <c r="N524" s="117"/>
      <c r="O524" s="113"/>
      <c r="P524" s="114"/>
      <c r="Q524" s="118"/>
      <c r="R524" s="116"/>
      <c r="S524" s="114"/>
    </row>
    <row r="525" spans="6:19">
      <c r="F525" s="111" t="s">
        <v>551</v>
      </c>
      <c r="G525" s="136">
        <v>4.8530930000000001E-4</v>
      </c>
      <c r="H525" s="103">
        <f>ROUND(+G525*Totals!$H$20,2)</f>
        <v>4192.63</v>
      </c>
      <c r="I525" s="103">
        <f t="shared" si="23"/>
        <v>0</v>
      </c>
      <c r="J525" s="103">
        <f t="shared" si="24"/>
        <v>4192.63</v>
      </c>
      <c r="K525" s="113"/>
      <c r="L525" s="113"/>
      <c r="N525" s="117"/>
      <c r="O525" s="113"/>
      <c r="P525" s="114"/>
      <c r="Q525" s="118"/>
      <c r="R525" s="116"/>
      <c r="S525" s="114"/>
    </row>
    <row r="526" spans="6:19">
      <c r="F526" s="111" t="s">
        <v>550</v>
      </c>
      <c r="G526" s="136">
        <v>5.6220150000000008E-4</v>
      </c>
      <c r="H526" s="103">
        <f>ROUND(+G526*Totals!$H$20,2)</f>
        <v>4856.91</v>
      </c>
      <c r="I526" s="103">
        <f t="shared" si="23"/>
        <v>0</v>
      </c>
      <c r="J526" s="103">
        <f t="shared" si="24"/>
        <v>4856.91</v>
      </c>
      <c r="K526" s="113"/>
      <c r="L526" s="113"/>
      <c r="N526" s="117"/>
      <c r="O526" s="113"/>
      <c r="P526" s="114"/>
      <c r="Q526" s="118"/>
      <c r="R526" s="116"/>
      <c r="S526" s="114"/>
    </row>
    <row r="527" spans="6:19">
      <c r="F527" s="111" t="s">
        <v>549</v>
      </c>
      <c r="G527" s="136">
        <v>6.6034529999999989E-4</v>
      </c>
      <c r="H527" s="103">
        <f>ROUND(+G527*Totals!$H$20,2)</f>
        <v>5704.78</v>
      </c>
      <c r="I527" s="103">
        <f t="shared" si="23"/>
        <v>0</v>
      </c>
      <c r="J527" s="103">
        <f t="shared" si="24"/>
        <v>5704.78</v>
      </c>
      <c r="K527" s="113"/>
      <c r="L527" s="113"/>
      <c r="N527" s="117"/>
      <c r="O527" s="113"/>
      <c r="P527" s="114"/>
      <c r="Q527" s="118"/>
      <c r="R527" s="116"/>
      <c r="S527" s="114"/>
    </row>
    <row r="528" spans="6:19">
      <c r="F528" s="111" t="s">
        <v>548</v>
      </c>
      <c r="G528" s="136">
        <v>4.5014760000000001E-4</v>
      </c>
      <c r="H528" s="103">
        <f>ROUND(+G528*Totals!$H$20,2)</f>
        <v>3888.86</v>
      </c>
      <c r="I528" s="103">
        <f t="shared" si="23"/>
        <v>0</v>
      </c>
      <c r="J528" s="103">
        <f t="shared" si="24"/>
        <v>3888.86</v>
      </c>
      <c r="K528" s="113"/>
      <c r="L528" s="113"/>
      <c r="N528" s="117"/>
      <c r="O528" s="117"/>
      <c r="P528" s="114"/>
      <c r="Q528" s="118"/>
      <c r="R528" s="116"/>
      <c r="S528" s="114"/>
    </row>
    <row r="529" spans="6:19">
      <c r="F529" s="111" t="s">
        <v>547</v>
      </c>
      <c r="G529" s="136">
        <v>2.3678150000000001E-3</v>
      </c>
      <c r="H529" s="103">
        <f>ROUND(+G529*Totals!$H$20,2)</f>
        <v>20455.759999999998</v>
      </c>
      <c r="I529" s="103">
        <f t="shared" si="23"/>
        <v>0</v>
      </c>
      <c r="J529" s="103">
        <f t="shared" si="24"/>
        <v>20455.759999999998</v>
      </c>
      <c r="K529" s="113"/>
      <c r="L529" s="113"/>
      <c r="N529" s="117"/>
      <c r="O529" s="117"/>
      <c r="P529" s="114"/>
      <c r="Q529" s="118"/>
      <c r="R529" s="116"/>
      <c r="S529" s="114"/>
    </row>
    <row r="530" spans="6:19">
      <c r="F530" s="111" t="s">
        <v>546</v>
      </c>
      <c r="G530" s="136">
        <v>8.8870300000000002E-5</v>
      </c>
      <c r="H530" s="103">
        <f>ROUND(+G530*Totals!$H$20,2)</f>
        <v>767.76</v>
      </c>
      <c r="I530" s="103">
        <f t="shared" si="23"/>
        <v>220.08276771004941</v>
      </c>
      <c r="J530" s="103">
        <f t="shared" si="24"/>
        <v>547.67723228995055</v>
      </c>
      <c r="K530" s="113" t="s">
        <v>546</v>
      </c>
      <c r="L530" s="113" t="s">
        <v>45</v>
      </c>
      <c r="M530" s="138">
        <v>0.28665568369028005</v>
      </c>
      <c r="N530" s="117">
        <f>+H530*M530</f>
        <v>220.08276771004941</v>
      </c>
      <c r="O530" s="113" t="s">
        <v>1159</v>
      </c>
      <c r="P530" s="114"/>
      <c r="Q530" s="118"/>
      <c r="R530" s="116"/>
      <c r="S530" s="114"/>
    </row>
    <row r="531" spans="6:19">
      <c r="F531" s="111" t="s">
        <v>545</v>
      </c>
      <c r="G531" s="136">
        <v>1.047124E-4</v>
      </c>
      <c r="H531" s="103">
        <f>ROUND(+G531*Totals!$H$20,2)</f>
        <v>904.62</v>
      </c>
      <c r="I531" s="103">
        <f t="shared" si="23"/>
        <v>279.60981818181824</v>
      </c>
      <c r="J531" s="103">
        <f t="shared" si="24"/>
        <v>625.01018181818176</v>
      </c>
      <c r="K531" s="113" t="s">
        <v>545</v>
      </c>
      <c r="L531" s="113" t="s">
        <v>68</v>
      </c>
      <c r="M531" s="138">
        <v>0.30909090909090914</v>
      </c>
      <c r="N531" s="117">
        <f>+H531*M531</f>
        <v>279.60981818181824</v>
      </c>
      <c r="O531" s="113" t="s">
        <v>1159</v>
      </c>
      <c r="P531" s="114"/>
      <c r="Q531" s="118"/>
      <c r="R531" s="116"/>
      <c r="S531" s="114"/>
    </row>
    <row r="532" spans="6:19">
      <c r="F532" s="111" t="s">
        <v>544</v>
      </c>
      <c r="G532" s="136">
        <v>4.1691779999999999E-4</v>
      </c>
      <c r="H532" s="103">
        <f>ROUND(+G532*Totals!$H$20,2)</f>
        <v>3601.79</v>
      </c>
      <c r="I532" s="103">
        <f t="shared" si="23"/>
        <v>0</v>
      </c>
      <c r="J532" s="103">
        <f t="shared" si="24"/>
        <v>3601.79</v>
      </c>
      <c r="K532" s="113"/>
      <c r="L532" s="113"/>
      <c r="N532" s="117"/>
      <c r="O532" s="113"/>
      <c r="P532" s="114"/>
      <c r="Q532" s="118"/>
      <c r="R532" s="116"/>
      <c r="S532" s="114"/>
    </row>
    <row r="533" spans="6:19">
      <c r="F533" s="111" t="s">
        <v>543</v>
      </c>
      <c r="G533" s="136">
        <v>9.4086639999999997E-4</v>
      </c>
      <c r="H533" s="103">
        <f>ROUND(+G533*Totals!$H$20,2)</f>
        <v>8128.23</v>
      </c>
      <c r="I533" s="103">
        <f t="shared" si="23"/>
        <v>0</v>
      </c>
      <c r="J533" s="103">
        <f t="shared" si="24"/>
        <v>8128.23</v>
      </c>
      <c r="K533" s="113"/>
      <c r="L533" s="113"/>
      <c r="N533" s="117"/>
      <c r="O533" s="117"/>
      <c r="P533" s="114"/>
      <c r="Q533" s="118"/>
      <c r="R533" s="116"/>
      <c r="S533" s="114"/>
    </row>
    <row r="534" spans="6:19">
      <c r="F534" s="111" t="s">
        <v>97</v>
      </c>
      <c r="G534" s="136">
        <v>1.6048824600000001E-2</v>
      </c>
      <c r="H534" s="103">
        <f>ROUND(+G534*Totals!$H$20,2)</f>
        <v>138647.17000000001</v>
      </c>
      <c r="I534" s="103">
        <f t="shared" si="23"/>
        <v>0</v>
      </c>
      <c r="J534" s="103">
        <f t="shared" si="24"/>
        <v>138647.17000000001</v>
      </c>
      <c r="K534" s="113"/>
      <c r="L534" s="113"/>
      <c r="N534" s="117"/>
      <c r="O534" s="117"/>
      <c r="P534" s="114"/>
      <c r="Q534" s="118"/>
      <c r="R534" s="116"/>
      <c r="S534" s="114"/>
    </row>
    <row r="535" spans="6:19">
      <c r="F535" s="111" t="s">
        <v>542</v>
      </c>
      <c r="G535" s="136">
        <v>4.2503200000000003E-5</v>
      </c>
      <c r="H535" s="103">
        <f>ROUND(+G535*Totals!$H$20,2)</f>
        <v>367.19</v>
      </c>
      <c r="I535" s="103">
        <f t="shared" si="23"/>
        <v>102.19820197044335</v>
      </c>
      <c r="J535" s="103">
        <f t="shared" si="24"/>
        <v>264.99179802955666</v>
      </c>
      <c r="K535" s="113" t="s">
        <v>542</v>
      </c>
      <c r="L535" s="113" t="s">
        <v>49</v>
      </c>
      <c r="M535" s="138">
        <v>0.27832512315270935</v>
      </c>
      <c r="N535" s="117">
        <f t="shared" ref="N535:N594" si="25">+H535*M535</f>
        <v>102.19820197044335</v>
      </c>
      <c r="O535" s="113" t="s">
        <v>1159</v>
      </c>
      <c r="P535" s="114"/>
      <c r="Q535" s="118"/>
      <c r="R535" s="116"/>
      <c r="S535" s="114"/>
    </row>
    <row r="536" spans="6:19">
      <c r="F536" s="111" t="s">
        <v>541</v>
      </c>
      <c r="G536" s="136">
        <v>1.657625E-4</v>
      </c>
      <c r="H536" s="103">
        <f>ROUND(+G536*Totals!$H$20,2)</f>
        <v>1432.04</v>
      </c>
      <c r="I536" s="103">
        <f t="shared" si="23"/>
        <v>216.15698113207546</v>
      </c>
      <c r="J536" s="103">
        <f t="shared" si="24"/>
        <v>1215.8830188679244</v>
      </c>
      <c r="K536" s="113" t="s">
        <v>541</v>
      </c>
      <c r="L536" s="113" t="s">
        <v>56</v>
      </c>
      <c r="M536" s="138">
        <v>0.15094339622641509</v>
      </c>
      <c r="N536" s="117">
        <f t="shared" si="25"/>
        <v>216.15698113207546</v>
      </c>
      <c r="O536" s="117" t="s">
        <v>1159</v>
      </c>
      <c r="P536" s="114"/>
      <c r="Q536" s="118"/>
      <c r="R536" s="116"/>
      <c r="S536" s="114"/>
    </row>
    <row r="537" spans="6:19">
      <c r="F537" s="111" t="s">
        <v>540</v>
      </c>
      <c r="G537" s="136">
        <v>1.06617363E-2</v>
      </c>
      <c r="H537" s="103">
        <f>ROUND(+G537*Totals!$H$20,2)</f>
        <v>92107.65</v>
      </c>
      <c r="I537" s="103">
        <f t="shared" si="23"/>
        <v>0</v>
      </c>
      <c r="J537" s="103">
        <f t="shared" si="24"/>
        <v>92107.65</v>
      </c>
      <c r="K537" s="113"/>
      <c r="L537" s="113"/>
      <c r="N537" s="117"/>
      <c r="O537" s="113"/>
      <c r="P537" s="114"/>
      <c r="Q537" s="118"/>
      <c r="R537" s="116"/>
      <c r="S537" s="114"/>
    </row>
    <row r="538" spans="6:19">
      <c r="F538" s="111" t="s">
        <v>539</v>
      </c>
      <c r="G538" s="136">
        <v>9.6211800000000006E-5</v>
      </c>
      <c r="H538" s="103">
        <f>ROUND(+G538*Totals!$H$20,2)</f>
        <v>831.18</v>
      </c>
      <c r="I538" s="103">
        <f t="shared" si="23"/>
        <v>179.10949494949494</v>
      </c>
      <c r="J538" s="103">
        <f t="shared" si="24"/>
        <v>652.07050505050506</v>
      </c>
      <c r="K538" s="113" t="s">
        <v>539</v>
      </c>
      <c r="L538" s="113" t="s">
        <v>87</v>
      </c>
      <c r="M538" s="138">
        <v>0.21548821548821548</v>
      </c>
      <c r="N538" s="117">
        <f t="shared" si="25"/>
        <v>179.10949494949494</v>
      </c>
      <c r="O538" s="117" t="s">
        <v>1159</v>
      </c>
      <c r="P538" s="114"/>
      <c r="Q538" s="118"/>
      <c r="R538" s="116"/>
      <c r="S538" s="114"/>
    </row>
    <row r="539" spans="6:19">
      <c r="F539" s="111" t="s">
        <v>538</v>
      </c>
      <c r="G539" s="136">
        <v>1.626714E-4</v>
      </c>
      <c r="H539" s="103">
        <f>ROUND(+G539*Totals!$H$20,2)</f>
        <v>1405.33</v>
      </c>
      <c r="I539" s="103">
        <f t="shared" si="23"/>
        <v>0</v>
      </c>
      <c r="J539" s="103">
        <f t="shared" si="24"/>
        <v>1405.33</v>
      </c>
      <c r="K539" s="113"/>
      <c r="L539" s="113"/>
      <c r="N539" s="117"/>
      <c r="O539" s="117"/>
      <c r="P539" s="114"/>
      <c r="Q539" s="118"/>
      <c r="R539" s="116"/>
      <c r="S539" s="114"/>
    </row>
    <row r="540" spans="6:19">
      <c r="F540" s="111" t="s">
        <v>537</v>
      </c>
      <c r="G540" s="136">
        <v>4.2503200000000003E-5</v>
      </c>
      <c r="H540" s="103">
        <f>ROUND(+G540*Totals!$H$20,2)</f>
        <v>367.19</v>
      </c>
      <c r="I540" s="103">
        <f t="shared" si="23"/>
        <v>104.44515555555556</v>
      </c>
      <c r="J540" s="103">
        <f t="shared" si="24"/>
        <v>262.74484444444442</v>
      </c>
      <c r="K540" s="113" t="s">
        <v>537</v>
      </c>
      <c r="L540" s="113" t="s">
        <v>88</v>
      </c>
      <c r="M540" s="138">
        <v>0.28444444444444444</v>
      </c>
      <c r="N540" s="117">
        <f t="shared" si="25"/>
        <v>104.44515555555556</v>
      </c>
      <c r="O540" s="113" t="s">
        <v>1159</v>
      </c>
      <c r="P540" s="114"/>
      <c r="Q540" s="118"/>
      <c r="R540" s="116"/>
      <c r="S540" s="114"/>
    </row>
    <row r="541" spans="6:19">
      <c r="F541" s="111" t="s">
        <v>536</v>
      </c>
      <c r="G541" s="136">
        <v>1.7001299999999999E-5</v>
      </c>
      <c r="H541" s="103">
        <f>ROUND(+G541*Totals!$H$20,2)</f>
        <v>146.88</v>
      </c>
      <c r="I541" s="103">
        <f t="shared" si="23"/>
        <v>54.205714285714286</v>
      </c>
      <c r="J541" s="103">
        <f t="shared" si="24"/>
        <v>92.674285714285702</v>
      </c>
      <c r="K541" s="113" t="s">
        <v>536</v>
      </c>
      <c r="L541" s="113" t="s">
        <v>97</v>
      </c>
      <c r="M541" s="138">
        <v>0.36904761904761907</v>
      </c>
      <c r="N541" s="117">
        <f t="shared" si="25"/>
        <v>54.205714285714286</v>
      </c>
      <c r="O541" s="117" t="s">
        <v>1159</v>
      </c>
      <c r="P541" s="114"/>
      <c r="Q541" s="118"/>
      <c r="R541" s="116"/>
      <c r="S541" s="114"/>
    </row>
    <row r="542" spans="6:19">
      <c r="F542" s="111" t="s">
        <v>535</v>
      </c>
      <c r="G542" s="136">
        <v>1.05632061E-2</v>
      </c>
      <c r="H542" s="103">
        <f>ROUND(+G542*Totals!$H$20,2)</f>
        <v>91256.44</v>
      </c>
      <c r="I542" s="103">
        <f t="shared" si="23"/>
        <v>0</v>
      </c>
      <c r="J542" s="103">
        <f t="shared" si="24"/>
        <v>91256.44</v>
      </c>
      <c r="K542" s="113"/>
      <c r="L542" s="113"/>
      <c r="N542" s="117"/>
      <c r="O542" s="117"/>
      <c r="P542" s="114"/>
      <c r="Q542" s="118"/>
      <c r="R542" s="116"/>
      <c r="S542" s="114"/>
    </row>
    <row r="543" spans="6:19">
      <c r="F543" s="111" t="s">
        <v>534</v>
      </c>
      <c r="G543" s="136">
        <v>3.8252900000000001E-5</v>
      </c>
      <c r="H543" s="103">
        <f>ROUND(+G543*Totals!$H$20,2)</f>
        <v>330.47</v>
      </c>
      <c r="I543" s="103">
        <f t="shared" si="23"/>
        <v>33.493581081081082</v>
      </c>
      <c r="J543" s="103">
        <f t="shared" si="24"/>
        <v>296.97641891891897</v>
      </c>
      <c r="K543" s="113" t="s">
        <v>534</v>
      </c>
      <c r="L543" s="113" t="s">
        <v>62</v>
      </c>
      <c r="M543" s="138">
        <v>0.10135135135135134</v>
      </c>
      <c r="N543" s="117">
        <f t="shared" si="25"/>
        <v>33.493581081081082</v>
      </c>
      <c r="O543" s="117" t="s">
        <v>1159</v>
      </c>
      <c r="P543" s="114"/>
      <c r="Q543" s="118"/>
      <c r="R543" s="116"/>
      <c r="S543" s="114"/>
    </row>
    <row r="544" spans="6:19">
      <c r="F544" s="111" t="s">
        <v>533</v>
      </c>
      <c r="G544" s="136">
        <v>1.38715E-4</v>
      </c>
      <c r="H544" s="103">
        <f>ROUND(+G544*Totals!$H$20,2)</f>
        <v>1198.3699999999999</v>
      </c>
      <c r="I544" s="103">
        <f t="shared" si="23"/>
        <v>290.00553999999994</v>
      </c>
      <c r="J544" s="103">
        <f t="shared" si="24"/>
        <v>908.36446000000001</v>
      </c>
      <c r="K544" s="113" t="s">
        <v>533</v>
      </c>
      <c r="L544" s="113" t="s">
        <v>49</v>
      </c>
      <c r="M544" s="138">
        <v>0.24199999999999999</v>
      </c>
      <c r="N544" s="117">
        <f t="shared" si="25"/>
        <v>290.00553999999994</v>
      </c>
      <c r="O544" s="117" t="s">
        <v>1159</v>
      </c>
      <c r="P544" s="114"/>
      <c r="Q544" s="118"/>
      <c r="R544" s="116"/>
      <c r="S544" s="114"/>
    </row>
    <row r="545" spans="6:19">
      <c r="F545" s="111" t="s">
        <v>532</v>
      </c>
      <c r="G545" s="136">
        <v>2.8593099999999999E-5</v>
      </c>
      <c r="H545" s="103">
        <f>ROUND(+G545*Totals!$H$20,2)</f>
        <v>247.02</v>
      </c>
      <c r="I545" s="103">
        <f t="shared" si="23"/>
        <v>87.773604060913698</v>
      </c>
      <c r="J545" s="103">
        <f t="shared" si="24"/>
        <v>159.24639593908631</v>
      </c>
      <c r="K545" s="113" t="s">
        <v>532</v>
      </c>
      <c r="L545" s="113" t="s">
        <v>117</v>
      </c>
      <c r="M545" s="138">
        <v>0.35532994923857864</v>
      </c>
      <c r="N545" s="117">
        <f t="shared" si="25"/>
        <v>87.773604060913698</v>
      </c>
      <c r="O545" s="113" t="s">
        <v>1159</v>
      </c>
      <c r="P545" s="114"/>
      <c r="Q545" s="118"/>
      <c r="R545" s="116"/>
      <c r="S545" s="114"/>
    </row>
    <row r="546" spans="6:19">
      <c r="F546" s="111" t="s">
        <v>531</v>
      </c>
      <c r="G546" s="136">
        <v>1.0239409999999999E-4</v>
      </c>
      <c r="H546" s="103">
        <f>ROUND(+G546*Totals!$H$20,2)</f>
        <v>884.59</v>
      </c>
      <c r="I546" s="103">
        <f t="shared" si="23"/>
        <v>171.87629533678756</v>
      </c>
      <c r="J546" s="103">
        <f t="shared" si="24"/>
        <v>712.71370466321241</v>
      </c>
      <c r="K546" s="113" t="s">
        <v>531</v>
      </c>
      <c r="L546" s="113" t="s">
        <v>117</v>
      </c>
      <c r="M546" s="138">
        <v>0.19430051813471502</v>
      </c>
      <c r="N546" s="117">
        <f t="shared" si="25"/>
        <v>171.87629533678756</v>
      </c>
      <c r="O546" s="113" t="s">
        <v>1159</v>
      </c>
      <c r="P546" s="114"/>
      <c r="Q546" s="118"/>
      <c r="R546" s="116"/>
      <c r="S546" s="114"/>
    </row>
    <row r="547" spans="6:19">
      <c r="F547" s="111" t="s">
        <v>530</v>
      </c>
      <c r="G547" s="136">
        <v>3.3191140000000003E-4</v>
      </c>
      <c r="H547" s="103">
        <f>ROUND(+G547*Totals!$H$20,2)</f>
        <v>2867.41</v>
      </c>
      <c r="I547" s="103">
        <f t="shared" si="23"/>
        <v>0</v>
      </c>
      <c r="J547" s="103">
        <f t="shared" si="24"/>
        <v>2867.41</v>
      </c>
      <c r="K547" s="113"/>
      <c r="L547" s="113"/>
      <c r="N547" s="117"/>
      <c r="O547" s="117"/>
      <c r="P547" s="114"/>
      <c r="Q547" s="118"/>
      <c r="R547" s="116"/>
      <c r="S547" s="114"/>
    </row>
    <row r="548" spans="6:19">
      <c r="F548" s="111" t="s">
        <v>529</v>
      </c>
      <c r="G548" s="136">
        <v>1.8392300000000001E-4</v>
      </c>
      <c r="H548" s="103">
        <f>ROUND(+G548*Totals!$H$20,2)</f>
        <v>1588.93</v>
      </c>
      <c r="I548" s="103">
        <f t="shared" si="23"/>
        <v>150.46685606060606</v>
      </c>
      <c r="J548" s="103">
        <f t="shared" si="24"/>
        <v>1438.4631439393941</v>
      </c>
      <c r="K548" s="137" t="s">
        <v>529</v>
      </c>
      <c r="L548" s="137" t="s">
        <v>67</v>
      </c>
      <c r="M548" s="138">
        <v>9.4696969696969696E-2</v>
      </c>
      <c r="N548" s="117">
        <f t="shared" si="25"/>
        <v>150.46685606060606</v>
      </c>
      <c r="O548" s="117"/>
      <c r="P548" s="114"/>
      <c r="Q548" s="118"/>
      <c r="R548" s="116"/>
      <c r="S548" s="114"/>
    </row>
    <row r="549" spans="6:19">
      <c r="F549" s="111" t="s">
        <v>528</v>
      </c>
      <c r="G549" s="136">
        <v>6.02773E-5</v>
      </c>
      <c r="H549" s="103">
        <f>ROUND(+G549*Totals!$H$20,2)</f>
        <v>520.74</v>
      </c>
      <c r="I549" s="103">
        <f t="shared" si="23"/>
        <v>118.58435643564357</v>
      </c>
      <c r="J549" s="103">
        <f t="shared" si="24"/>
        <v>402.15564356435641</v>
      </c>
      <c r="K549" s="113" t="s">
        <v>528</v>
      </c>
      <c r="L549" s="113" t="s">
        <v>115</v>
      </c>
      <c r="M549" s="138">
        <v>0.22772277227722773</v>
      </c>
      <c r="N549" s="117">
        <f t="shared" si="25"/>
        <v>118.58435643564357</v>
      </c>
      <c r="O549" s="117" t="s">
        <v>1159</v>
      </c>
      <c r="P549" s="114"/>
      <c r="Q549" s="118"/>
      <c r="R549" s="116"/>
      <c r="S549" s="114"/>
    </row>
    <row r="550" spans="6:19">
      <c r="F550" s="111" t="s">
        <v>527</v>
      </c>
      <c r="G550" s="136">
        <v>1.3639669999999999E-4</v>
      </c>
      <c r="H550" s="103">
        <f>ROUND(+G550*Totals!$H$20,2)</f>
        <v>1178.3399999999999</v>
      </c>
      <c r="I550" s="103">
        <f t="shared" si="23"/>
        <v>323.36981288981286</v>
      </c>
      <c r="J550" s="103">
        <f t="shared" si="24"/>
        <v>854.970187110187</v>
      </c>
      <c r="K550" s="113" t="s">
        <v>527</v>
      </c>
      <c r="L550" s="113" t="s">
        <v>118</v>
      </c>
      <c r="M550" s="138">
        <v>0.27442827442827444</v>
      </c>
      <c r="N550" s="117">
        <f t="shared" si="25"/>
        <v>323.36981288981286</v>
      </c>
      <c r="O550" s="117" t="s">
        <v>1159</v>
      </c>
      <c r="P550" s="114"/>
      <c r="Q550" s="118"/>
      <c r="R550" s="116"/>
      <c r="S550" s="114"/>
    </row>
    <row r="551" spans="6:19">
      <c r="F551" s="111" t="s">
        <v>526</v>
      </c>
      <c r="G551" s="136">
        <v>1.209409E-4</v>
      </c>
      <c r="H551" s="103">
        <f>ROUND(+G551*Totals!$H$20,2)</f>
        <v>1044.82</v>
      </c>
      <c r="I551" s="103">
        <f t="shared" si="23"/>
        <v>449.73879265091858</v>
      </c>
      <c r="J551" s="103">
        <f t="shared" si="24"/>
        <v>595.0812073490813</v>
      </c>
      <c r="K551" s="113" t="s">
        <v>526</v>
      </c>
      <c r="L551" s="113" t="s">
        <v>115</v>
      </c>
      <c r="M551" s="138">
        <v>0.43044619422572178</v>
      </c>
      <c r="N551" s="117">
        <f t="shared" si="25"/>
        <v>449.73879265091858</v>
      </c>
      <c r="O551" s="113" t="s">
        <v>1159</v>
      </c>
      <c r="P551" s="114"/>
      <c r="Q551" s="118"/>
      <c r="R551" s="116"/>
      <c r="S551" s="114"/>
    </row>
    <row r="552" spans="6:19">
      <c r="F552" s="111" t="s">
        <v>525</v>
      </c>
      <c r="G552" s="136">
        <v>5.6413299999999997E-5</v>
      </c>
      <c r="H552" s="103">
        <f>ROUND(+G552*Totals!$H$20,2)</f>
        <v>487.36</v>
      </c>
      <c r="I552" s="103">
        <f t="shared" si="23"/>
        <v>156.3544027303754</v>
      </c>
      <c r="J552" s="103">
        <f t="shared" si="24"/>
        <v>331.00559726962462</v>
      </c>
      <c r="K552" s="113" t="s">
        <v>525</v>
      </c>
      <c r="L552" s="113" t="s">
        <v>111</v>
      </c>
      <c r="M552" s="138">
        <v>0.32081911262798629</v>
      </c>
      <c r="N552" s="117">
        <f t="shared" si="25"/>
        <v>156.3544027303754</v>
      </c>
      <c r="O552" s="117" t="s">
        <v>1159</v>
      </c>
      <c r="P552" s="114"/>
      <c r="Q552" s="118"/>
      <c r="R552" s="116"/>
      <c r="S552" s="114"/>
    </row>
    <row r="553" spans="6:19">
      <c r="F553" s="111" t="s">
        <v>524</v>
      </c>
      <c r="G553" s="136">
        <v>2.8670350000000003E-4</v>
      </c>
      <c r="H553" s="103">
        <f>ROUND(+G553*Totals!$H$20,2)</f>
        <v>2476.86</v>
      </c>
      <c r="I553" s="103">
        <f t="shared" si="23"/>
        <v>0</v>
      </c>
      <c r="J553" s="103">
        <f t="shared" si="24"/>
        <v>2476.86</v>
      </c>
      <c r="K553" s="113"/>
      <c r="L553" s="113"/>
      <c r="N553" s="117"/>
      <c r="O553" s="113"/>
      <c r="P553" s="114"/>
      <c r="Q553" s="118"/>
      <c r="R553" s="116"/>
      <c r="S553" s="114"/>
    </row>
    <row r="554" spans="6:19">
      <c r="F554" s="111" t="s">
        <v>523</v>
      </c>
      <c r="G554" s="136">
        <v>4.3662400000000004E-5</v>
      </c>
      <c r="H554" s="103">
        <f>ROUND(+G554*Totals!$H$20,2)</f>
        <v>377.2</v>
      </c>
      <c r="I554" s="103">
        <f t="shared" si="23"/>
        <v>123.26797385620915</v>
      </c>
      <c r="J554" s="103">
        <f t="shared" si="24"/>
        <v>253.93202614379084</v>
      </c>
      <c r="K554" s="113" t="s">
        <v>523</v>
      </c>
      <c r="L554" s="113" t="s">
        <v>100</v>
      </c>
      <c r="M554" s="138">
        <v>0.32679738562091504</v>
      </c>
      <c r="N554" s="117">
        <f t="shared" si="25"/>
        <v>123.26797385620915</v>
      </c>
      <c r="O554" s="113" t="s">
        <v>1159</v>
      </c>
      <c r="P554" s="114"/>
      <c r="Q554" s="118"/>
      <c r="R554" s="116"/>
      <c r="S554" s="114"/>
    </row>
    <row r="555" spans="6:19">
      <c r="F555" s="111" t="s">
        <v>522</v>
      </c>
      <c r="G555" s="136">
        <v>3.9412059999999996E-4</v>
      </c>
      <c r="H555" s="103">
        <f>ROUND(+G555*Totals!$H$20,2)</f>
        <v>3404.84</v>
      </c>
      <c r="I555" s="103">
        <f t="shared" si="23"/>
        <v>0</v>
      </c>
      <c r="J555" s="103">
        <f t="shared" si="24"/>
        <v>3404.84</v>
      </c>
      <c r="K555" s="113"/>
      <c r="L555" s="113"/>
      <c r="N555" s="117"/>
      <c r="O555" s="113"/>
      <c r="P555" s="114"/>
      <c r="Q555" s="118"/>
      <c r="R555" s="116"/>
      <c r="S555" s="114"/>
    </row>
    <row r="556" spans="6:19">
      <c r="F556" s="111" t="s">
        <v>521</v>
      </c>
      <c r="G556" s="136">
        <v>6.5223100000000008E-4</v>
      </c>
      <c r="H556" s="103">
        <f>ROUND(+G556*Totals!$H$20,2)</f>
        <v>5634.68</v>
      </c>
      <c r="I556" s="103">
        <f t="shared" si="23"/>
        <v>0</v>
      </c>
      <c r="J556" s="103">
        <f t="shared" si="24"/>
        <v>5634.68</v>
      </c>
      <c r="K556" s="113"/>
      <c r="L556" s="113"/>
      <c r="N556" s="117"/>
      <c r="O556" s="113"/>
      <c r="P556" s="114"/>
      <c r="Q556" s="118"/>
      <c r="R556" s="116"/>
      <c r="S556" s="114"/>
    </row>
    <row r="557" spans="6:19">
      <c r="F557" s="111" t="s">
        <v>520</v>
      </c>
      <c r="G557" s="136">
        <v>3.0370469999999999E-4</v>
      </c>
      <c r="H557" s="103">
        <f>ROUND(+G557*Totals!$H$20,2)</f>
        <v>2623.73</v>
      </c>
      <c r="I557" s="103">
        <f t="shared" si="23"/>
        <v>0</v>
      </c>
      <c r="J557" s="103">
        <f t="shared" si="24"/>
        <v>2623.73</v>
      </c>
      <c r="K557" s="113"/>
      <c r="L557" s="113"/>
      <c r="N557" s="117"/>
      <c r="O557" s="117"/>
      <c r="P557" s="114"/>
      <c r="Q557" s="118"/>
      <c r="R557" s="116"/>
      <c r="S557" s="114"/>
    </row>
    <row r="558" spans="6:19">
      <c r="F558" s="111" t="s">
        <v>519</v>
      </c>
      <c r="G558" s="136">
        <v>4.6173939999999999E-4</v>
      </c>
      <c r="H558" s="103">
        <f>ROUND(+G558*Totals!$H$20,2)</f>
        <v>3989.01</v>
      </c>
      <c r="I558" s="103">
        <f t="shared" si="23"/>
        <v>0</v>
      </c>
      <c r="J558" s="103">
        <f t="shared" si="24"/>
        <v>3989.01</v>
      </c>
      <c r="K558" s="113"/>
      <c r="L558" s="113"/>
      <c r="N558" s="117"/>
      <c r="O558" s="117"/>
      <c r="P558" s="114"/>
      <c r="Q558" s="118"/>
      <c r="R558" s="116"/>
      <c r="S558" s="114"/>
    </row>
    <row r="559" spans="6:19">
      <c r="F559" s="111" t="s">
        <v>518</v>
      </c>
      <c r="G559" s="136">
        <v>4.2503200000000003E-5</v>
      </c>
      <c r="H559" s="103">
        <f>ROUND(+G559*Totals!$H$20,2)</f>
        <v>367.19</v>
      </c>
      <c r="I559" s="103">
        <f t="shared" si="23"/>
        <v>118.31677777777776</v>
      </c>
      <c r="J559" s="103">
        <f t="shared" si="24"/>
        <v>248.87322222222224</v>
      </c>
      <c r="K559" s="113" t="s">
        <v>518</v>
      </c>
      <c r="L559" s="113" t="s">
        <v>102</v>
      </c>
      <c r="M559" s="138">
        <v>0.32222222222222219</v>
      </c>
      <c r="N559" s="117">
        <f t="shared" si="25"/>
        <v>118.31677777777776</v>
      </c>
      <c r="O559" s="113" t="s">
        <v>1159</v>
      </c>
      <c r="P559" s="114"/>
      <c r="Q559" s="118"/>
      <c r="R559" s="116"/>
      <c r="S559" s="114"/>
    </row>
    <row r="560" spans="6:19">
      <c r="F560" s="111" t="s">
        <v>517</v>
      </c>
      <c r="G560" s="136">
        <v>7.6892199999999995E-5</v>
      </c>
      <c r="H560" s="103">
        <f>ROUND(+G560*Totals!$H$20,2)</f>
        <v>664.28</v>
      </c>
      <c r="I560" s="103">
        <f t="shared" si="23"/>
        <v>193.47961165048545</v>
      </c>
      <c r="J560" s="103">
        <f t="shared" si="24"/>
        <v>470.80038834951449</v>
      </c>
      <c r="K560" s="113" t="s">
        <v>517</v>
      </c>
      <c r="L560" s="113" t="s">
        <v>105</v>
      </c>
      <c r="M560" s="138">
        <v>0.29126213592233013</v>
      </c>
      <c r="N560" s="117">
        <f t="shared" si="25"/>
        <v>193.47961165048545</v>
      </c>
      <c r="O560" s="113" t="s">
        <v>1159</v>
      </c>
      <c r="P560" s="114"/>
      <c r="Q560" s="118"/>
      <c r="R560" s="116"/>
      <c r="S560" s="114"/>
    </row>
    <row r="561" spans="6:19">
      <c r="F561" s="111" t="s">
        <v>516</v>
      </c>
      <c r="G561" s="136">
        <v>1.3330549999999999E-4</v>
      </c>
      <c r="H561" s="103">
        <f>ROUND(+G561*Totals!$H$20,2)</f>
        <v>1151.6400000000001</v>
      </c>
      <c r="I561" s="103">
        <f t="shared" si="23"/>
        <v>130.11784148397979</v>
      </c>
      <c r="J561" s="103">
        <f t="shared" si="24"/>
        <v>1021.5221585160203</v>
      </c>
      <c r="K561" s="113" t="s">
        <v>516</v>
      </c>
      <c r="L561" s="113" t="s">
        <v>73</v>
      </c>
      <c r="M561" s="138">
        <v>0.11298482293423273</v>
      </c>
      <c r="N561" s="117">
        <f t="shared" si="25"/>
        <v>130.11784148397979</v>
      </c>
      <c r="O561" s="113" t="s">
        <v>1159</v>
      </c>
      <c r="P561" s="114"/>
      <c r="Q561" s="118"/>
      <c r="R561" s="116"/>
      <c r="S561" s="114"/>
    </row>
    <row r="562" spans="6:19">
      <c r="F562" s="111" t="s">
        <v>515</v>
      </c>
      <c r="G562" s="136">
        <v>6.2209200000000001E-5</v>
      </c>
      <c r="H562" s="103">
        <f>ROUND(+G562*Totals!$H$20,2)</f>
        <v>537.42999999999995</v>
      </c>
      <c r="I562" s="103">
        <f t="shared" si="23"/>
        <v>4.1661240310077519</v>
      </c>
      <c r="J562" s="103">
        <f t="shared" si="24"/>
        <v>533.26387596899224</v>
      </c>
      <c r="K562" s="137" t="s">
        <v>515</v>
      </c>
      <c r="L562" s="137" t="s">
        <v>52</v>
      </c>
      <c r="M562" s="138">
        <v>7.7519379844961239E-3</v>
      </c>
      <c r="N562" s="117">
        <f t="shared" si="25"/>
        <v>4.1661240310077519</v>
      </c>
      <c r="O562" s="117"/>
      <c r="P562" s="114"/>
      <c r="Q562" s="118"/>
      <c r="R562" s="116"/>
      <c r="S562" s="114"/>
    </row>
    <row r="563" spans="6:19">
      <c r="F563" s="111" t="s">
        <v>514</v>
      </c>
      <c r="G563" s="136">
        <v>2.7704360000000003E-4</v>
      </c>
      <c r="H563" s="103">
        <f>ROUND(+G563*Totals!$H$20,2)</f>
        <v>2393.4</v>
      </c>
      <c r="I563" s="103">
        <f t="shared" si="23"/>
        <v>0</v>
      </c>
      <c r="J563" s="103">
        <f t="shared" si="24"/>
        <v>2393.4</v>
      </c>
      <c r="K563" s="113"/>
      <c r="L563" s="113"/>
      <c r="N563" s="117"/>
      <c r="O563" s="113"/>
      <c r="P563" s="114"/>
      <c r="Q563" s="118"/>
      <c r="R563" s="116"/>
      <c r="S563" s="114"/>
    </row>
    <row r="564" spans="6:19">
      <c r="F564" s="111" t="s">
        <v>513</v>
      </c>
      <c r="G564" s="136">
        <v>8.5779199999999993E-5</v>
      </c>
      <c r="H564" s="103">
        <f>ROUND(+G564*Totals!$H$20,2)</f>
        <v>741.05</v>
      </c>
      <c r="I564" s="103">
        <f t="shared" si="23"/>
        <v>158.61515410958901</v>
      </c>
      <c r="J564" s="103">
        <f t="shared" si="24"/>
        <v>582.434845890411</v>
      </c>
      <c r="K564" s="113" t="s">
        <v>513</v>
      </c>
      <c r="L564" s="113" t="s">
        <v>51</v>
      </c>
      <c r="M564" s="138">
        <v>0.21404109589041095</v>
      </c>
      <c r="N564" s="117">
        <f t="shared" si="25"/>
        <v>158.61515410958901</v>
      </c>
      <c r="O564" s="117" t="s">
        <v>1159</v>
      </c>
      <c r="P564" s="114"/>
      <c r="Q564" s="118"/>
      <c r="R564" s="116"/>
      <c r="S564" s="114"/>
    </row>
    <row r="565" spans="6:19">
      <c r="F565" s="111" t="s">
        <v>512</v>
      </c>
      <c r="G565" s="136">
        <v>1.402606E-4</v>
      </c>
      <c r="H565" s="103">
        <f>ROUND(+G565*Totals!$H$20,2)</f>
        <v>1211.72</v>
      </c>
      <c r="I565" s="103">
        <f t="shared" si="23"/>
        <v>237.59215686274513</v>
      </c>
      <c r="J565" s="103">
        <f t="shared" si="24"/>
        <v>974.1278431372549</v>
      </c>
      <c r="K565" s="113" t="s">
        <v>512</v>
      </c>
      <c r="L565" s="113" t="s">
        <v>63</v>
      </c>
      <c r="M565" s="138">
        <v>0.19607843137254904</v>
      </c>
      <c r="N565" s="117">
        <f t="shared" si="25"/>
        <v>237.59215686274513</v>
      </c>
      <c r="O565" s="113" t="s">
        <v>1159</v>
      </c>
      <c r="P565" s="114"/>
      <c r="Q565" s="118"/>
      <c r="R565" s="116"/>
      <c r="S565" s="114"/>
    </row>
    <row r="566" spans="6:19">
      <c r="F566" s="111" t="s">
        <v>511</v>
      </c>
      <c r="G566" s="136">
        <v>1.576483E-4</v>
      </c>
      <c r="H566" s="103">
        <f>ROUND(+G566*Totals!$H$20,2)</f>
        <v>1361.94</v>
      </c>
      <c r="I566" s="103">
        <f t="shared" si="23"/>
        <v>472.21598308668069</v>
      </c>
      <c r="J566" s="103">
        <f t="shared" si="24"/>
        <v>889.72401691331936</v>
      </c>
      <c r="K566" s="113" t="s">
        <v>511</v>
      </c>
      <c r="L566" s="113" t="s">
        <v>83</v>
      </c>
      <c r="M566" s="138">
        <v>0.34672304439746293</v>
      </c>
      <c r="N566" s="117">
        <f t="shared" si="25"/>
        <v>472.21598308668069</v>
      </c>
      <c r="O566" s="117" t="s">
        <v>1159</v>
      </c>
      <c r="P566" s="114"/>
      <c r="Q566" s="118"/>
      <c r="R566" s="116"/>
      <c r="S566" s="114"/>
    </row>
    <row r="567" spans="6:19">
      <c r="F567" s="111" t="s">
        <v>510</v>
      </c>
      <c r="G567" s="136">
        <v>1.2832104999999999E-3</v>
      </c>
      <c r="H567" s="103">
        <f>ROUND(+G567*Totals!$H$20,2)</f>
        <v>11085.77</v>
      </c>
      <c r="I567" s="103">
        <f t="shared" si="23"/>
        <v>0</v>
      </c>
      <c r="J567" s="103">
        <f t="shared" si="24"/>
        <v>11085.77</v>
      </c>
      <c r="K567" s="113"/>
      <c r="L567" s="113"/>
      <c r="N567" s="117"/>
      <c r="O567" s="117"/>
      <c r="P567" s="114"/>
      <c r="Q567" s="118"/>
      <c r="R567" s="116"/>
      <c r="S567" s="114"/>
    </row>
    <row r="568" spans="6:19">
      <c r="F568" s="111" t="s">
        <v>509</v>
      </c>
      <c r="G568" s="136">
        <v>5.2163000000000002E-5</v>
      </c>
      <c r="H568" s="103">
        <f>ROUND(+G568*Totals!$H$20,2)</f>
        <v>450.64</v>
      </c>
      <c r="I568" s="103">
        <f t="shared" si="23"/>
        <v>117.46540284360191</v>
      </c>
      <c r="J568" s="103">
        <f t="shared" si="24"/>
        <v>333.17459715639808</v>
      </c>
      <c r="K568" s="113" t="s">
        <v>509</v>
      </c>
      <c r="L568" s="113" t="s">
        <v>82</v>
      </c>
      <c r="M568" s="138">
        <v>0.26066350710900477</v>
      </c>
      <c r="N568" s="117">
        <f t="shared" si="25"/>
        <v>117.46540284360191</v>
      </c>
      <c r="O568" s="117" t="s">
        <v>1159</v>
      </c>
      <c r="P568" s="114"/>
      <c r="Q568" s="118"/>
      <c r="R568" s="116"/>
      <c r="S568" s="114"/>
    </row>
    <row r="569" spans="6:19">
      <c r="F569" s="111" t="s">
        <v>508</v>
      </c>
      <c r="G569" s="136">
        <v>1.3910100000000001E-5</v>
      </c>
      <c r="H569" s="103">
        <f>ROUND(+G569*Totals!$H$20,2)</f>
        <v>120.17</v>
      </c>
      <c r="I569" s="103">
        <f t="shared" si="23"/>
        <v>31.903539823008852</v>
      </c>
      <c r="J569" s="103">
        <f t="shared" si="24"/>
        <v>88.266460176991146</v>
      </c>
      <c r="K569" s="113" t="s">
        <v>508</v>
      </c>
      <c r="L569" s="113" t="s">
        <v>126</v>
      </c>
      <c r="M569" s="138">
        <v>0.26548672566371684</v>
      </c>
      <c r="N569" s="117">
        <f t="shared" si="25"/>
        <v>31.903539823008852</v>
      </c>
      <c r="O569" s="113" t="s">
        <v>1159</v>
      </c>
      <c r="P569" s="114"/>
      <c r="Q569" s="118"/>
      <c r="R569" s="116"/>
      <c r="S569" s="114"/>
    </row>
    <row r="570" spans="6:19">
      <c r="F570" s="111" t="s">
        <v>506</v>
      </c>
      <c r="G570" s="136">
        <v>3.0061359999999996E-4</v>
      </c>
      <c r="H570" s="103">
        <f>ROUND(+G570*Totals!$H$20,2)</f>
        <v>2597.0300000000002</v>
      </c>
      <c r="I570" s="103">
        <f t="shared" si="23"/>
        <v>0</v>
      </c>
      <c r="J570" s="103">
        <f t="shared" si="24"/>
        <v>2597.0300000000002</v>
      </c>
      <c r="K570" s="113"/>
      <c r="L570" s="113"/>
      <c r="N570" s="117"/>
      <c r="O570" s="117"/>
      <c r="P570" s="114"/>
      <c r="Q570" s="118"/>
      <c r="R570" s="116"/>
      <c r="S570" s="114"/>
    </row>
    <row r="571" spans="6:19">
      <c r="F571" s="111" t="s">
        <v>505</v>
      </c>
      <c r="G571" s="136">
        <v>1.4682930000000001E-4</v>
      </c>
      <c r="H571" s="103">
        <f>ROUND(+G571*Totals!$H$20,2)</f>
        <v>1268.47</v>
      </c>
      <c r="I571" s="103">
        <f t="shared" si="23"/>
        <v>261.76339798293253</v>
      </c>
      <c r="J571" s="103">
        <f t="shared" si="24"/>
        <v>1006.7066020170676</v>
      </c>
      <c r="K571" s="113" t="s">
        <v>505</v>
      </c>
      <c r="L571" s="113" t="s">
        <v>122</v>
      </c>
      <c r="M571" s="138">
        <v>0.20636152055857254</v>
      </c>
      <c r="N571" s="117">
        <f t="shared" si="25"/>
        <v>261.76339798293253</v>
      </c>
      <c r="O571" s="113" t="s">
        <v>1159</v>
      </c>
      <c r="P571" s="114"/>
      <c r="Q571" s="118"/>
      <c r="R571" s="116"/>
      <c r="S571" s="114"/>
    </row>
    <row r="572" spans="6:19">
      <c r="F572" s="111" t="s">
        <v>504</v>
      </c>
      <c r="G572" s="136">
        <v>1.255777E-4</v>
      </c>
      <c r="H572" s="103">
        <f>ROUND(+G572*Totals!$H$20,2)</f>
        <v>1084.8800000000001</v>
      </c>
      <c r="I572" s="103">
        <f t="shared" si="23"/>
        <v>277.59331592689296</v>
      </c>
      <c r="J572" s="103">
        <f t="shared" si="24"/>
        <v>807.28668407310715</v>
      </c>
      <c r="K572" s="113" t="s">
        <v>504</v>
      </c>
      <c r="L572" s="113" t="s">
        <v>59</v>
      </c>
      <c r="M572" s="138">
        <v>0.25587467362924282</v>
      </c>
      <c r="N572" s="117">
        <f t="shared" si="25"/>
        <v>277.59331592689296</v>
      </c>
      <c r="O572" s="117" t="s">
        <v>1159</v>
      </c>
      <c r="P572" s="114"/>
      <c r="Q572" s="118"/>
      <c r="R572" s="116"/>
      <c r="S572" s="114"/>
    </row>
    <row r="573" spans="6:19">
      <c r="F573" s="111" t="s">
        <v>503</v>
      </c>
      <c r="G573" s="136">
        <v>2.318357E-4</v>
      </c>
      <c r="H573" s="103">
        <f>ROUND(+G573*Totals!$H$20,2)</f>
        <v>2002.85</v>
      </c>
      <c r="I573" s="103">
        <f t="shared" si="23"/>
        <v>0</v>
      </c>
      <c r="J573" s="103">
        <f t="shared" si="24"/>
        <v>2002.85</v>
      </c>
      <c r="K573" s="113"/>
      <c r="L573" s="113"/>
      <c r="N573" s="117"/>
      <c r="O573" s="113"/>
      <c r="P573" s="114"/>
      <c r="Q573" s="118"/>
      <c r="R573" s="116"/>
      <c r="S573" s="114"/>
    </row>
    <row r="574" spans="6:19">
      <c r="F574" s="111" t="s">
        <v>502</v>
      </c>
      <c r="G574" s="136">
        <v>1.166906E-4</v>
      </c>
      <c r="H574" s="103">
        <f>ROUND(+G574*Totals!$H$20,2)</f>
        <v>1008.1</v>
      </c>
      <c r="I574" s="103">
        <f t="shared" si="23"/>
        <v>215.63636363636363</v>
      </c>
      <c r="J574" s="103">
        <f t="shared" si="24"/>
        <v>792.4636363636364</v>
      </c>
      <c r="K574" s="113" t="s">
        <v>502</v>
      </c>
      <c r="L574" s="113" t="s">
        <v>84</v>
      </c>
      <c r="M574" s="138">
        <v>0.21390374331550802</v>
      </c>
      <c r="N574" s="117">
        <f t="shared" si="25"/>
        <v>215.63636363636363</v>
      </c>
      <c r="O574" s="117" t="s">
        <v>1159</v>
      </c>
      <c r="P574" s="114"/>
      <c r="Q574" s="118"/>
      <c r="R574" s="116"/>
      <c r="S574" s="114"/>
    </row>
    <row r="575" spans="6:19">
      <c r="F575" s="111" t="s">
        <v>501</v>
      </c>
      <c r="G575" s="136">
        <v>1.0347599E-3</v>
      </c>
      <c r="H575" s="103">
        <f>ROUND(+G575*Totals!$H$20,2)</f>
        <v>8939.3799999999992</v>
      </c>
      <c r="I575" s="103">
        <f t="shared" si="23"/>
        <v>0</v>
      </c>
      <c r="J575" s="103">
        <f t="shared" si="24"/>
        <v>8939.3799999999992</v>
      </c>
      <c r="K575" s="113"/>
      <c r="L575" s="113"/>
      <c r="N575" s="117"/>
      <c r="O575" s="113"/>
      <c r="P575" s="114"/>
      <c r="Q575" s="118"/>
      <c r="R575" s="116"/>
      <c r="S575" s="114"/>
    </row>
    <row r="576" spans="6:19">
      <c r="F576" s="111" t="s">
        <v>100</v>
      </c>
      <c r="G576" s="136">
        <v>4.79127E-5</v>
      </c>
      <c r="H576" s="103">
        <f>ROUND(+G576*Totals!$H$20,2)</f>
        <v>413.92</v>
      </c>
      <c r="I576" s="103">
        <f t="shared" si="23"/>
        <v>107.06003294892918</v>
      </c>
      <c r="J576" s="103">
        <f t="shared" si="24"/>
        <v>306.85996705107084</v>
      </c>
      <c r="K576" s="113" t="s">
        <v>100</v>
      </c>
      <c r="L576" s="113" t="s">
        <v>100</v>
      </c>
      <c r="M576" s="138">
        <v>0.25864909390444812</v>
      </c>
      <c r="N576" s="117">
        <f t="shared" si="25"/>
        <v>107.06003294892918</v>
      </c>
      <c r="O576" s="117" t="s">
        <v>1159</v>
      </c>
      <c r="P576" s="114"/>
      <c r="Q576" s="118"/>
      <c r="R576" s="116"/>
      <c r="S576" s="114"/>
    </row>
    <row r="577" spans="6:19">
      <c r="F577" s="111" t="s">
        <v>500</v>
      </c>
      <c r="G577" s="136">
        <v>9.6018610000000006E-4</v>
      </c>
      <c r="H577" s="103">
        <f>ROUND(+G577*Totals!$H$20,2)</f>
        <v>8295.1299999999992</v>
      </c>
      <c r="I577" s="103">
        <f t="shared" si="23"/>
        <v>0</v>
      </c>
      <c r="J577" s="103">
        <f t="shared" si="24"/>
        <v>8295.1299999999992</v>
      </c>
      <c r="K577" s="113"/>
      <c r="L577" s="113"/>
      <c r="N577" s="117"/>
      <c r="O577" s="113"/>
      <c r="P577" s="114"/>
      <c r="Q577" s="118"/>
      <c r="R577" s="116"/>
      <c r="S577" s="114"/>
    </row>
    <row r="578" spans="6:19">
      <c r="F578" s="111" t="s">
        <v>499</v>
      </c>
      <c r="G578" s="136">
        <v>1.0548520000000001E-4</v>
      </c>
      <c r="H578" s="103">
        <f>ROUND(+G578*Totals!$H$20,2)</f>
        <v>911.3</v>
      </c>
      <c r="I578" s="103">
        <f t="shared" si="23"/>
        <v>441.34708520179373</v>
      </c>
      <c r="J578" s="103">
        <f t="shared" si="24"/>
        <v>469.95291479820622</v>
      </c>
      <c r="K578" s="113" t="s">
        <v>499</v>
      </c>
      <c r="L578" s="113" t="s">
        <v>77</v>
      </c>
      <c r="M578" s="138">
        <v>0.48430493273542602</v>
      </c>
      <c r="N578" s="117">
        <f t="shared" si="25"/>
        <v>441.34708520179373</v>
      </c>
      <c r="O578" s="117" t="s">
        <v>1159</v>
      </c>
      <c r="P578" s="114"/>
      <c r="Q578" s="118"/>
      <c r="R578" s="116"/>
      <c r="S578" s="114"/>
    </row>
    <row r="579" spans="6:19">
      <c r="F579" s="111" t="s">
        <v>498</v>
      </c>
      <c r="G579" s="136">
        <v>1.3098719999999998E-4</v>
      </c>
      <c r="H579" s="103">
        <f>ROUND(+G579*Totals!$H$20,2)</f>
        <v>1131.6099999999999</v>
      </c>
      <c r="I579" s="103">
        <f t="shared" si="23"/>
        <v>0</v>
      </c>
      <c r="J579" s="103">
        <f t="shared" si="24"/>
        <v>1131.6099999999999</v>
      </c>
      <c r="K579" s="113"/>
      <c r="L579" s="113"/>
      <c r="N579" s="117"/>
      <c r="O579" s="113"/>
      <c r="P579" s="114"/>
      <c r="Q579" s="118"/>
      <c r="R579" s="116"/>
      <c r="S579" s="114"/>
    </row>
    <row r="580" spans="6:19">
      <c r="F580" s="111" t="s">
        <v>497</v>
      </c>
      <c r="G580" s="136">
        <v>4.9844700000000001E-5</v>
      </c>
      <c r="H580" s="103">
        <f>ROUND(+G580*Totals!$H$20,2)</f>
        <v>430.61</v>
      </c>
      <c r="I580" s="103">
        <f t="shared" si="23"/>
        <v>107.6525</v>
      </c>
      <c r="J580" s="103">
        <f t="shared" si="24"/>
        <v>322.95749999999998</v>
      </c>
      <c r="K580" s="113" t="s">
        <v>497</v>
      </c>
      <c r="L580" s="113" t="s">
        <v>83</v>
      </c>
      <c r="M580" s="138">
        <v>0.25</v>
      </c>
      <c r="N580" s="117">
        <f t="shared" si="25"/>
        <v>107.6525</v>
      </c>
      <c r="O580" s="113" t="s">
        <v>1159</v>
      </c>
      <c r="P580" s="114"/>
      <c r="Q580" s="118"/>
      <c r="R580" s="116"/>
      <c r="S580" s="114"/>
    </row>
    <row r="581" spans="6:19">
      <c r="F581" s="111" t="s">
        <v>101</v>
      </c>
      <c r="G581" s="136">
        <v>5.6838380000000005E-4</v>
      </c>
      <c r="H581" s="103">
        <f>ROUND(+G581*Totals!$H$20,2)</f>
        <v>4910.32</v>
      </c>
      <c r="I581" s="103">
        <f t="shared" si="23"/>
        <v>0</v>
      </c>
      <c r="J581" s="103">
        <f t="shared" si="24"/>
        <v>4910.32</v>
      </c>
      <c r="K581" s="113"/>
      <c r="L581" s="113"/>
      <c r="N581" s="117"/>
      <c r="O581" s="113"/>
      <c r="P581" s="114"/>
      <c r="Q581" s="118"/>
      <c r="R581" s="116"/>
      <c r="S581" s="114"/>
    </row>
    <row r="582" spans="6:19">
      <c r="F582" s="111" t="s">
        <v>102</v>
      </c>
      <c r="G582" s="136">
        <v>7.6003459999999991E-4</v>
      </c>
      <c r="H582" s="103">
        <f>ROUND(+G582*Totals!$H$20,2)</f>
        <v>6566</v>
      </c>
      <c r="I582" s="103">
        <f t="shared" si="23"/>
        <v>0</v>
      </c>
      <c r="J582" s="103">
        <f t="shared" si="24"/>
        <v>6566</v>
      </c>
      <c r="K582" s="113"/>
      <c r="L582" s="113"/>
      <c r="N582" s="117"/>
      <c r="O582" s="113"/>
      <c r="P582" s="114"/>
      <c r="Q582" s="118"/>
      <c r="R582" s="116"/>
      <c r="S582" s="114"/>
    </row>
    <row r="583" spans="6:19">
      <c r="F583" s="111" t="s">
        <v>496</v>
      </c>
      <c r="G583" s="136">
        <v>5.571784E-4</v>
      </c>
      <c r="H583" s="103">
        <f>ROUND(+G583*Totals!$H$20,2)</f>
        <v>4813.51</v>
      </c>
      <c r="I583" s="103">
        <f t="shared" ref="I583:I646" si="26">+N583+Q583+T583</f>
        <v>0</v>
      </c>
      <c r="J583" s="103">
        <f t="shared" ref="J583:J646" si="27">+H583-I583</f>
        <v>4813.51</v>
      </c>
      <c r="K583" s="113"/>
      <c r="L583" s="113"/>
      <c r="N583" s="117"/>
      <c r="O583" s="117"/>
      <c r="P583" s="114"/>
      <c r="Q583" s="118"/>
      <c r="R583" s="116"/>
      <c r="S583" s="114"/>
    </row>
    <row r="584" spans="6:19">
      <c r="F584" s="111" t="s">
        <v>495</v>
      </c>
      <c r="G584" s="136">
        <v>1.5664364E-3</v>
      </c>
      <c r="H584" s="103">
        <f>ROUND(+G584*Totals!$H$20,2)</f>
        <v>13532.58</v>
      </c>
      <c r="I584" s="103">
        <f t="shared" si="26"/>
        <v>0</v>
      </c>
      <c r="J584" s="103">
        <f t="shared" si="27"/>
        <v>13532.58</v>
      </c>
      <c r="K584" s="113"/>
      <c r="L584" s="113"/>
      <c r="N584" s="117"/>
      <c r="O584" s="113"/>
      <c r="P584" s="114"/>
      <c r="Q584" s="118"/>
      <c r="R584" s="116"/>
      <c r="S584" s="114"/>
    </row>
    <row r="585" spans="6:19">
      <c r="F585" s="111" t="s">
        <v>494</v>
      </c>
      <c r="G585" s="136">
        <v>7.8437700000000003E-5</v>
      </c>
      <c r="H585" s="103">
        <f>ROUND(+G585*Totals!$H$20,2)</f>
        <v>677.63</v>
      </c>
      <c r="I585" s="103">
        <f t="shared" si="26"/>
        <v>191.97128964059195</v>
      </c>
      <c r="J585" s="103">
        <f t="shared" si="27"/>
        <v>485.65871035940802</v>
      </c>
      <c r="K585" s="113" t="s">
        <v>494</v>
      </c>
      <c r="L585" s="113" t="s">
        <v>119</v>
      </c>
      <c r="M585" s="138">
        <v>0.28329809725158561</v>
      </c>
      <c r="N585" s="117">
        <f t="shared" si="25"/>
        <v>191.97128964059195</v>
      </c>
      <c r="O585" s="117" t="s">
        <v>1159</v>
      </c>
      <c r="P585" s="114"/>
      <c r="Q585" s="118"/>
      <c r="R585" s="116"/>
      <c r="S585" s="114"/>
    </row>
    <row r="586" spans="6:19">
      <c r="F586" s="111" t="s">
        <v>493</v>
      </c>
      <c r="G586" s="136">
        <v>2.851579E-4</v>
      </c>
      <c r="H586" s="103">
        <f>ROUND(+G586*Totals!$H$20,2)</f>
        <v>2463.5</v>
      </c>
      <c r="I586" s="103">
        <f t="shared" si="26"/>
        <v>0</v>
      </c>
      <c r="J586" s="103">
        <f t="shared" si="27"/>
        <v>2463.5</v>
      </c>
      <c r="K586" s="113"/>
      <c r="L586" s="113"/>
      <c r="N586" s="117"/>
      <c r="O586" s="117"/>
      <c r="P586" s="114"/>
      <c r="Q586" s="118"/>
      <c r="R586" s="116"/>
      <c r="S586" s="114"/>
    </row>
    <row r="587" spans="6:19">
      <c r="F587" s="111" t="s">
        <v>492</v>
      </c>
      <c r="G587" s="136">
        <v>7.6892199999999995E-5</v>
      </c>
      <c r="H587" s="103">
        <f>ROUND(+G587*Totals!$H$20,2)</f>
        <v>664.28</v>
      </c>
      <c r="I587" s="103">
        <f t="shared" si="26"/>
        <v>52.778410958904104</v>
      </c>
      <c r="J587" s="103">
        <f t="shared" si="27"/>
        <v>611.50158904109583</v>
      </c>
      <c r="K587" s="113" t="s">
        <v>492</v>
      </c>
      <c r="L587" s="113" t="s">
        <v>101</v>
      </c>
      <c r="M587" s="138">
        <v>7.9452054794520541E-2</v>
      </c>
      <c r="N587" s="117">
        <f t="shared" si="25"/>
        <v>52.778410958904104</v>
      </c>
      <c r="O587" s="113" t="s">
        <v>1159</v>
      </c>
      <c r="P587" s="114"/>
      <c r="Q587" s="118"/>
      <c r="R587" s="116"/>
      <c r="S587" s="114"/>
    </row>
    <row r="588" spans="6:19">
      <c r="F588" s="111" t="s">
        <v>491</v>
      </c>
      <c r="G588" s="136">
        <v>6.4913999999999995E-5</v>
      </c>
      <c r="H588" s="103">
        <f>ROUND(+G588*Totals!$H$20,2)</f>
        <v>560.79999999999995</v>
      </c>
      <c r="I588" s="103">
        <f t="shared" si="26"/>
        <v>199.76549165120591</v>
      </c>
      <c r="J588" s="103">
        <f t="shared" si="27"/>
        <v>361.03450834879402</v>
      </c>
      <c r="K588" s="113" t="s">
        <v>491</v>
      </c>
      <c r="L588" s="113" t="s">
        <v>127</v>
      </c>
      <c r="M588" s="138">
        <v>0.35621521335807049</v>
      </c>
      <c r="N588" s="117">
        <f t="shared" si="25"/>
        <v>199.76549165120591</v>
      </c>
      <c r="O588" s="117" t="s">
        <v>1159</v>
      </c>
      <c r="P588" s="114"/>
      <c r="Q588" s="118"/>
      <c r="R588" s="116"/>
      <c r="S588" s="114"/>
    </row>
    <row r="589" spans="6:19">
      <c r="F589" s="111" t="s">
        <v>490</v>
      </c>
      <c r="G589" s="136">
        <v>2.4613219999999999E-4</v>
      </c>
      <c r="H589" s="103">
        <f>ROUND(+G589*Totals!$H$20,2)</f>
        <v>2126.36</v>
      </c>
      <c r="I589" s="103">
        <f t="shared" si="26"/>
        <v>0</v>
      </c>
      <c r="J589" s="103">
        <f t="shared" si="27"/>
        <v>2126.36</v>
      </c>
      <c r="K589" s="113"/>
      <c r="L589" s="113"/>
      <c r="N589" s="117"/>
      <c r="O589" s="113"/>
      <c r="P589" s="114"/>
      <c r="Q589" s="118"/>
      <c r="R589" s="116"/>
      <c r="S589" s="114"/>
    </row>
    <row r="590" spans="6:19">
      <c r="F590" s="111" t="s">
        <v>489</v>
      </c>
      <c r="G590" s="136">
        <v>3.70937E-5</v>
      </c>
      <c r="H590" s="103">
        <f>ROUND(+G590*Totals!$H$20,2)</f>
        <v>320.45999999999998</v>
      </c>
      <c r="I590" s="103">
        <f t="shared" si="26"/>
        <v>131.95411764705884</v>
      </c>
      <c r="J590" s="103">
        <f t="shared" si="27"/>
        <v>188.50588235294114</v>
      </c>
      <c r="K590" s="113" t="s">
        <v>489</v>
      </c>
      <c r="L590" s="113" t="s">
        <v>87</v>
      </c>
      <c r="M590" s="138">
        <v>0.41176470588235298</v>
      </c>
      <c r="N590" s="117">
        <f t="shared" si="25"/>
        <v>131.95411764705884</v>
      </c>
      <c r="O590" s="117" t="s">
        <v>1159</v>
      </c>
      <c r="P590" s="114"/>
      <c r="Q590" s="118"/>
      <c r="R590" s="116"/>
      <c r="S590" s="114"/>
    </row>
    <row r="591" spans="6:19">
      <c r="F591" s="111" t="s">
        <v>488</v>
      </c>
      <c r="G591" s="136">
        <v>2.9056740000000001E-4</v>
      </c>
      <c r="H591" s="103">
        <f>ROUND(+G591*Totals!$H$20,2)</f>
        <v>2510.2399999999998</v>
      </c>
      <c r="I591" s="103">
        <f t="shared" si="26"/>
        <v>0</v>
      </c>
      <c r="J591" s="103">
        <f t="shared" si="27"/>
        <v>2510.2399999999998</v>
      </c>
      <c r="K591" s="113"/>
      <c r="L591" s="113"/>
      <c r="N591" s="117"/>
      <c r="O591" s="113"/>
      <c r="P591" s="114"/>
      <c r="Q591" s="118"/>
      <c r="R591" s="116"/>
      <c r="S591" s="114"/>
    </row>
    <row r="592" spans="6:19">
      <c r="F592" s="111" t="s">
        <v>487</v>
      </c>
      <c r="G592" s="136">
        <v>3.7866500000000001E-5</v>
      </c>
      <c r="H592" s="103">
        <f>ROUND(+G592*Totals!$H$20,2)</f>
        <v>327.13</v>
      </c>
      <c r="I592" s="103">
        <f t="shared" si="26"/>
        <v>10.117422680412371</v>
      </c>
      <c r="J592" s="103">
        <f t="shared" si="27"/>
        <v>317.01257731958765</v>
      </c>
      <c r="K592" s="113" t="s">
        <v>487</v>
      </c>
      <c r="L592" s="113" t="s">
        <v>72</v>
      </c>
      <c r="M592" s="138">
        <v>3.0927835051546393E-2</v>
      </c>
      <c r="N592" s="117">
        <f t="shared" si="25"/>
        <v>10.117422680412371</v>
      </c>
      <c r="O592" s="117" t="s">
        <v>1159</v>
      </c>
      <c r="P592" s="114"/>
      <c r="Q592" s="118"/>
      <c r="R592" s="116"/>
      <c r="S592" s="114"/>
    </row>
    <row r="593" spans="6:19">
      <c r="F593" s="111" t="s">
        <v>486</v>
      </c>
      <c r="G593" s="136">
        <v>2.3454039999999999E-4</v>
      </c>
      <c r="H593" s="103">
        <f>ROUND(+G593*Totals!$H$20,2)</f>
        <v>2026.21</v>
      </c>
      <c r="I593" s="103">
        <f t="shared" si="26"/>
        <v>0</v>
      </c>
      <c r="J593" s="103">
        <f t="shared" si="27"/>
        <v>2026.21</v>
      </c>
      <c r="K593" s="113"/>
      <c r="L593" s="113"/>
      <c r="N593" s="117"/>
      <c r="O593" s="113"/>
      <c r="P593" s="114"/>
      <c r="Q593" s="118"/>
      <c r="R593" s="116"/>
      <c r="S593" s="114"/>
    </row>
    <row r="594" spans="6:19">
      <c r="F594" s="111" t="s">
        <v>485</v>
      </c>
      <c r="G594" s="136">
        <v>6.2595599999999994E-5</v>
      </c>
      <c r="H594" s="103">
        <f>ROUND(+G594*Totals!$H$20,2)</f>
        <v>540.77</v>
      </c>
      <c r="I594" s="103">
        <f t="shared" si="26"/>
        <v>203.69811659192823</v>
      </c>
      <c r="J594" s="103">
        <f t="shared" si="27"/>
        <v>337.07188340807176</v>
      </c>
      <c r="K594" s="113" t="s">
        <v>485</v>
      </c>
      <c r="L594" s="113" t="s">
        <v>41</v>
      </c>
      <c r="M594" s="138">
        <v>0.37668161434977576</v>
      </c>
      <c r="N594" s="117">
        <f t="shared" si="25"/>
        <v>203.69811659192823</v>
      </c>
      <c r="O594" s="113" t="s">
        <v>1159</v>
      </c>
      <c r="P594" s="114"/>
      <c r="Q594" s="118"/>
      <c r="R594" s="116"/>
      <c r="S594" s="114"/>
    </row>
    <row r="595" spans="6:19">
      <c r="F595" s="111" t="s">
        <v>484</v>
      </c>
      <c r="G595" s="136">
        <v>6.2711550000000009E-4</v>
      </c>
      <c r="H595" s="103">
        <f>ROUND(+G595*Totals!$H$20,2)</f>
        <v>5417.7</v>
      </c>
      <c r="I595" s="103">
        <f t="shared" si="26"/>
        <v>0</v>
      </c>
      <c r="J595" s="103">
        <f t="shared" si="27"/>
        <v>5417.7</v>
      </c>
      <c r="K595" s="113"/>
      <c r="L595" s="113"/>
      <c r="N595" s="117"/>
      <c r="O595" s="117"/>
      <c r="P595" s="114"/>
      <c r="Q595" s="118"/>
      <c r="R595" s="116"/>
      <c r="S595" s="114"/>
    </row>
    <row r="596" spans="6:19">
      <c r="F596" s="111" t="s">
        <v>483</v>
      </c>
      <c r="G596" s="136">
        <v>3.5834066999999997E-3</v>
      </c>
      <c r="H596" s="103">
        <f>ROUND(+G596*Totals!$H$20,2)</f>
        <v>30957.360000000001</v>
      </c>
      <c r="I596" s="103">
        <f t="shared" si="26"/>
        <v>0</v>
      </c>
      <c r="J596" s="103">
        <f t="shared" si="27"/>
        <v>30957.360000000001</v>
      </c>
      <c r="K596" s="113"/>
      <c r="L596" s="113"/>
      <c r="N596" s="117"/>
      <c r="O596" s="113"/>
      <c r="P596" s="114"/>
      <c r="Q596" s="118"/>
      <c r="R596" s="116"/>
      <c r="S596" s="114"/>
    </row>
    <row r="597" spans="6:19">
      <c r="F597" s="111" t="s">
        <v>481</v>
      </c>
      <c r="G597" s="136">
        <v>0</v>
      </c>
      <c r="H597" s="103">
        <f>ROUND(+G597*Totals!$H$20,2)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ROUND(+G598*Totals!$H$20,2)</f>
        <v>15111.49</v>
      </c>
      <c r="I598" s="103">
        <f t="shared" si="26"/>
        <v>0</v>
      </c>
      <c r="J598" s="103">
        <f t="shared" si="27"/>
        <v>15111.49</v>
      </c>
      <c r="K598" s="113"/>
      <c r="L598" s="113"/>
      <c r="N598" s="117"/>
      <c r="O598" s="113"/>
      <c r="P598" s="114"/>
      <c r="Q598" s="118"/>
      <c r="R598" s="116"/>
      <c r="S598" s="114"/>
    </row>
    <row r="599" spans="6:19">
      <c r="F599" s="111" t="s">
        <v>479</v>
      </c>
      <c r="G599" s="136">
        <v>6.5184460000000004E-4</v>
      </c>
      <c r="H599" s="103">
        <f>ROUND(+G599*Totals!$H$20,2)</f>
        <v>5631.34</v>
      </c>
      <c r="I599" s="103">
        <f t="shared" si="26"/>
        <v>0</v>
      </c>
      <c r="J599" s="103">
        <f t="shared" si="27"/>
        <v>5631.34</v>
      </c>
      <c r="K599" s="113"/>
      <c r="L599" s="113"/>
      <c r="N599" s="117"/>
      <c r="O599" s="113"/>
      <c r="P599" s="114"/>
      <c r="Q599" s="118"/>
      <c r="R599" s="116"/>
      <c r="S599" s="114"/>
    </row>
    <row r="600" spans="6:19">
      <c r="F600" s="111" t="s">
        <v>478</v>
      </c>
      <c r="G600" s="136">
        <v>2.6429270000000003E-4</v>
      </c>
      <c r="H600" s="103">
        <f>ROUND(+G600*Totals!$H$20,2)</f>
        <v>2283.25</v>
      </c>
      <c r="I600" s="103">
        <f t="shared" si="26"/>
        <v>0</v>
      </c>
      <c r="J600" s="103">
        <f t="shared" si="27"/>
        <v>2283.25</v>
      </c>
      <c r="K600" s="113"/>
      <c r="L600" s="113"/>
      <c r="N600" s="117"/>
      <c r="O600" s="117"/>
      <c r="P600" s="114"/>
      <c r="Q600" s="118"/>
      <c r="R600" s="116"/>
      <c r="S600" s="114"/>
    </row>
    <row r="601" spans="6:19">
      <c r="F601" s="111" t="s">
        <v>104</v>
      </c>
      <c r="G601" s="136">
        <v>9.1949893000000012E-3</v>
      </c>
      <c r="H601" s="103">
        <f>ROUND(+G601*Totals!$H$20,2)</f>
        <v>79436.3</v>
      </c>
      <c r="I601" s="103">
        <f t="shared" si="26"/>
        <v>0</v>
      </c>
      <c r="J601" s="103">
        <f t="shared" si="27"/>
        <v>79436.3</v>
      </c>
      <c r="K601" s="113"/>
      <c r="L601" s="113"/>
      <c r="N601" s="117"/>
      <c r="O601" s="113"/>
      <c r="P601" s="114"/>
      <c r="Q601" s="118"/>
      <c r="R601" s="116"/>
      <c r="S601" s="114"/>
    </row>
    <row r="602" spans="6:19">
      <c r="F602" s="111" t="s">
        <v>477</v>
      </c>
      <c r="G602" s="136">
        <v>1.2441850000000001E-4</v>
      </c>
      <c r="H602" s="103">
        <f>ROUND(+G602*Totals!$H$20,2)</f>
        <v>1074.8599999999999</v>
      </c>
      <c r="I602" s="103">
        <f t="shared" si="26"/>
        <v>277.65797147385098</v>
      </c>
      <c r="J602" s="103">
        <f t="shared" si="27"/>
        <v>797.20202852614898</v>
      </c>
      <c r="K602" s="113" t="s">
        <v>477</v>
      </c>
      <c r="L602" s="113" t="s">
        <v>39</v>
      </c>
      <c r="M602" s="138">
        <v>0.2583201267828843</v>
      </c>
      <c r="N602" s="117">
        <f>+H602*M602</f>
        <v>277.65797147385098</v>
      </c>
      <c r="O602" s="117" t="s">
        <v>1159</v>
      </c>
      <c r="P602" s="114"/>
      <c r="Q602" s="118"/>
      <c r="R602" s="116"/>
      <c r="S602" s="114"/>
    </row>
    <row r="603" spans="6:19">
      <c r="F603" s="111" t="s">
        <v>476</v>
      </c>
      <c r="G603" s="136">
        <v>5.9929519999999997E-4</v>
      </c>
      <c r="H603" s="103">
        <f>ROUND(+G603*Totals!$H$20,2)</f>
        <v>5177.3599999999997</v>
      </c>
      <c r="I603" s="103">
        <f t="shared" si="26"/>
        <v>0</v>
      </c>
      <c r="J603" s="103">
        <f t="shared" si="27"/>
        <v>5177.3599999999997</v>
      </c>
      <c r="K603" s="113"/>
      <c r="L603" s="113"/>
      <c r="N603" s="117"/>
      <c r="O603" s="113"/>
      <c r="P603" s="114"/>
      <c r="Q603" s="118"/>
      <c r="R603" s="116"/>
      <c r="S603" s="114"/>
    </row>
    <row r="604" spans="6:19">
      <c r="F604" s="111" t="s">
        <v>475</v>
      </c>
      <c r="G604" s="136">
        <v>2.5501900000000001E-5</v>
      </c>
      <c r="H604" s="103">
        <f>ROUND(+G604*Totals!$H$20,2)</f>
        <v>220.31</v>
      </c>
      <c r="I604" s="103">
        <f t="shared" si="26"/>
        <v>38.018097345132745</v>
      </c>
      <c r="J604" s="103">
        <f t="shared" si="27"/>
        <v>182.29190265486727</v>
      </c>
      <c r="K604" s="113" t="s">
        <v>475</v>
      </c>
      <c r="L604" s="113" t="s">
        <v>114</v>
      </c>
      <c r="M604" s="138">
        <v>0.17256637168141595</v>
      </c>
      <c r="N604" s="117">
        <f>+H604*M604</f>
        <v>38.018097345132745</v>
      </c>
      <c r="O604" s="113" t="s">
        <v>1159</v>
      </c>
      <c r="P604" s="114"/>
      <c r="Q604" s="118"/>
      <c r="R604" s="116"/>
      <c r="S604" s="114"/>
    </row>
    <row r="605" spans="6:19">
      <c r="F605" s="111" t="s">
        <v>474</v>
      </c>
      <c r="G605" s="136">
        <v>3.5470860000000001E-4</v>
      </c>
      <c r="H605" s="103">
        <f>ROUND(+G605*Totals!$H$20,2)</f>
        <v>3064.36</v>
      </c>
      <c r="I605" s="103">
        <f t="shared" si="26"/>
        <v>0</v>
      </c>
      <c r="J605" s="103">
        <f t="shared" si="27"/>
        <v>3064.36</v>
      </c>
      <c r="K605" s="113"/>
      <c r="L605" s="113"/>
      <c r="N605" s="117"/>
      <c r="O605" s="113"/>
      <c r="P605" s="114"/>
      <c r="Q605" s="118"/>
      <c r="R605" s="116"/>
      <c r="S605" s="114"/>
    </row>
    <row r="606" spans="6:19">
      <c r="F606" s="111" t="s">
        <v>473</v>
      </c>
      <c r="G606" s="136">
        <v>2.6757701000000001E-3</v>
      </c>
      <c r="H606" s="103">
        <f>ROUND(+G606*Totals!$H$20,2)</f>
        <v>23116.21</v>
      </c>
      <c r="I606" s="103">
        <f t="shared" si="26"/>
        <v>0</v>
      </c>
      <c r="J606" s="103">
        <f t="shared" si="27"/>
        <v>23116.21</v>
      </c>
      <c r="K606" s="113"/>
      <c r="L606" s="113"/>
      <c r="N606" s="117"/>
      <c r="O606" s="113"/>
      <c r="P606" s="114"/>
      <c r="Q606" s="118"/>
      <c r="R606" s="116"/>
      <c r="S606" s="114"/>
    </row>
    <row r="607" spans="6:19">
      <c r="F607" s="111" t="s">
        <v>472</v>
      </c>
      <c r="G607" s="136">
        <v>1.6692169999999999E-4</v>
      </c>
      <c r="H607" s="103">
        <f>ROUND(+G607*Totals!$H$20,2)</f>
        <v>1442.05</v>
      </c>
      <c r="I607" s="103">
        <f t="shared" si="26"/>
        <v>0</v>
      </c>
      <c r="J607" s="103">
        <f t="shared" si="27"/>
        <v>1442.05</v>
      </c>
      <c r="K607" s="113"/>
      <c r="L607" s="113"/>
      <c r="N607" s="117"/>
      <c r="O607" s="113"/>
      <c r="P607" s="114"/>
      <c r="Q607" s="118"/>
      <c r="R607" s="116"/>
      <c r="S607" s="114"/>
    </row>
    <row r="608" spans="6:19">
      <c r="F608" s="111" t="s">
        <v>471</v>
      </c>
      <c r="G608" s="136">
        <v>1.3500564E-3</v>
      </c>
      <c r="H608" s="103">
        <f>ROUND(+G608*Totals!$H$20,2)</f>
        <v>11663.25</v>
      </c>
      <c r="I608" s="103">
        <f t="shared" si="26"/>
        <v>0</v>
      </c>
      <c r="J608" s="103">
        <f t="shared" si="27"/>
        <v>11663.25</v>
      </c>
      <c r="K608" s="113"/>
      <c r="L608" s="113"/>
      <c r="N608" s="117"/>
      <c r="O608" s="117"/>
      <c r="P608" s="114"/>
      <c r="Q608" s="118"/>
      <c r="R608" s="116"/>
      <c r="S608" s="114"/>
    </row>
    <row r="609" spans="6:19">
      <c r="F609" s="111" t="s">
        <v>470</v>
      </c>
      <c r="G609" s="136">
        <v>2.2024390000000002E-4</v>
      </c>
      <c r="H609" s="103">
        <f>ROUND(+G609*Totals!$H$20,2)</f>
        <v>1902.71</v>
      </c>
      <c r="I609" s="103">
        <f t="shared" si="26"/>
        <v>0</v>
      </c>
      <c r="J609" s="103">
        <f t="shared" si="27"/>
        <v>1902.71</v>
      </c>
      <c r="K609" s="113"/>
      <c r="L609" s="113"/>
      <c r="N609" s="117"/>
      <c r="O609" s="113"/>
      <c r="P609" s="114"/>
      <c r="Q609" s="118"/>
      <c r="R609" s="116"/>
      <c r="S609" s="114"/>
    </row>
    <row r="610" spans="6:19">
      <c r="F610" s="111" t="s">
        <v>469</v>
      </c>
      <c r="G610" s="136">
        <v>5.3322200000000003E-5</v>
      </c>
      <c r="H610" s="103">
        <f>ROUND(+G610*Totals!$H$20,2)</f>
        <v>460.66</v>
      </c>
      <c r="I610" s="103">
        <f t="shared" si="26"/>
        <v>29.196760563380284</v>
      </c>
      <c r="J610" s="103">
        <f t="shared" si="27"/>
        <v>431.46323943661974</v>
      </c>
      <c r="K610" s="113" t="s">
        <v>469</v>
      </c>
      <c r="L610" s="113" t="s">
        <v>115</v>
      </c>
      <c r="M610" s="138">
        <v>6.3380281690140844E-2</v>
      </c>
      <c r="N610" s="117">
        <f>+H610*M610</f>
        <v>29.196760563380284</v>
      </c>
      <c r="O610" s="117" t="s">
        <v>1159</v>
      </c>
      <c r="P610" s="114"/>
      <c r="Q610" s="118"/>
      <c r="R610" s="116"/>
      <c r="S610" s="114"/>
    </row>
    <row r="611" spans="6:19">
      <c r="F611" s="111" t="s">
        <v>468</v>
      </c>
      <c r="G611" s="136">
        <v>7.3801019999999995E-4</v>
      </c>
      <c r="H611" s="103">
        <f>ROUND(+G611*Totals!$H$20,2)</f>
        <v>6375.73</v>
      </c>
      <c r="I611" s="103">
        <f t="shared" si="26"/>
        <v>0</v>
      </c>
      <c r="J611" s="103">
        <f t="shared" si="27"/>
        <v>6375.73</v>
      </c>
      <c r="K611" s="113"/>
      <c r="L611" s="113"/>
      <c r="N611" s="117"/>
      <c r="O611" s="117"/>
      <c r="P611" s="114"/>
      <c r="Q611" s="118"/>
      <c r="R611" s="116"/>
      <c r="S611" s="114"/>
    </row>
    <row r="612" spans="6:19">
      <c r="F612" s="111" t="s">
        <v>467</v>
      </c>
      <c r="G612" s="136">
        <v>1.4876120000000001E-4</v>
      </c>
      <c r="H612" s="103">
        <f>ROUND(+G612*Totals!$H$20,2)</f>
        <v>1285.1600000000001</v>
      </c>
      <c r="I612" s="103">
        <f t="shared" si="26"/>
        <v>188.6242661448141</v>
      </c>
      <c r="J612" s="103">
        <f t="shared" si="27"/>
        <v>1096.535733855186</v>
      </c>
      <c r="K612" s="113" t="s">
        <v>467</v>
      </c>
      <c r="L612" s="113" t="s">
        <v>120</v>
      </c>
      <c r="M612" s="138">
        <v>0.14677103718199608</v>
      </c>
      <c r="N612" s="117">
        <f>+H612*M612</f>
        <v>188.6242661448141</v>
      </c>
      <c r="O612" s="113" t="s">
        <v>1159</v>
      </c>
      <c r="P612" s="114"/>
      <c r="Q612" s="118"/>
      <c r="R612" s="116"/>
      <c r="S612" s="114"/>
    </row>
    <row r="613" spans="6:19">
      <c r="F613" s="111" t="s">
        <v>466</v>
      </c>
      <c r="G613" s="136">
        <v>9.118869999999999E-5</v>
      </c>
      <c r="H613" s="103">
        <f>ROUND(+G613*Totals!$H$20,2)</f>
        <v>787.79</v>
      </c>
      <c r="I613" s="103">
        <f t="shared" si="26"/>
        <v>406.66466334164579</v>
      </c>
      <c r="J613" s="103">
        <f t="shared" si="27"/>
        <v>381.12533665835417</v>
      </c>
      <c r="K613" s="113" t="s">
        <v>466</v>
      </c>
      <c r="L613" s="113" t="s">
        <v>76</v>
      </c>
      <c r="M613" s="138">
        <v>0.51620947630922687</v>
      </c>
      <c r="N613" s="117">
        <f>+H613*M613</f>
        <v>406.66466334164579</v>
      </c>
      <c r="O613" s="117" t="s">
        <v>1159</v>
      </c>
      <c r="P613" s="114"/>
      <c r="Q613" s="118"/>
      <c r="R613" s="116"/>
      <c r="S613" s="114"/>
    </row>
    <row r="614" spans="6:19">
      <c r="F614" s="111" t="s">
        <v>465</v>
      </c>
      <c r="G614" s="136">
        <v>4.8762769999999999E-4</v>
      </c>
      <c r="H614" s="103">
        <f>ROUND(+G614*Totals!$H$20,2)</f>
        <v>4212.66</v>
      </c>
      <c r="I614" s="103">
        <f t="shared" si="26"/>
        <v>0</v>
      </c>
      <c r="J614" s="103">
        <f t="shared" si="27"/>
        <v>4212.66</v>
      </c>
      <c r="K614" s="113"/>
      <c r="L614" s="113"/>
      <c r="N614" s="117"/>
      <c r="O614" s="117"/>
      <c r="P614" s="114"/>
      <c r="Q614" s="118"/>
      <c r="R614" s="116"/>
      <c r="S614" s="114"/>
    </row>
    <row r="615" spans="6:19">
      <c r="F615" s="111" t="s">
        <v>464</v>
      </c>
      <c r="G615" s="136">
        <v>1.4760199999999999E-4</v>
      </c>
      <c r="H615" s="103">
        <f>ROUND(+G615*Totals!$H$20,2)</f>
        <v>1275.1500000000001</v>
      </c>
      <c r="I615" s="103">
        <f t="shared" si="26"/>
        <v>204.76861313868613</v>
      </c>
      <c r="J615" s="103">
        <f t="shared" si="27"/>
        <v>1070.381386861314</v>
      </c>
      <c r="K615" s="113" t="s">
        <v>464</v>
      </c>
      <c r="L615" s="113" t="s">
        <v>65</v>
      </c>
      <c r="M615" s="138">
        <v>0.16058394160583941</v>
      </c>
      <c r="N615" s="117">
        <f>+H615*M615</f>
        <v>204.76861313868613</v>
      </c>
      <c r="O615" s="113" t="s">
        <v>1159</v>
      </c>
      <c r="P615" s="114"/>
      <c r="Q615" s="118"/>
      <c r="R615" s="116"/>
      <c r="S615" s="114"/>
    </row>
    <row r="616" spans="6:19">
      <c r="F616" s="111" t="s">
        <v>463</v>
      </c>
      <c r="G616" s="136">
        <v>1.9242360000000001E-4</v>
      </c>
      <c r="H616" s="103">
        <f>ROUND(+G616*Totals!$H$20,2)</f>
        <v>1662.36</v>
      </c>
      <c r="I616" s="103">
        <f t="shared" si="26"/>
        <v>431.10995850622396</v>
      </c>
      <c r="J616" s="103">
        <f t="shared" si="27"/>
        <v>1231.2500414937758</v>
      </c>
      <c r="K616" s="113" t="s">
        <v>463</v>
      </c>
      <c r="L616" s="113" t="s">
        <v>124</v>
      </c>
      <c r="M616" s="138">
        <v>0.25933609958506221</v>
      </c>
      <c r="N616" s="117">
        <f>+H616*M616</f>
        <v>431.10995850622396</v>
      </c>
      <c r="O616" s="113" t="s">
        <v>1159</v>
      </c>
      <c r="P616" s="114"/>
      <c r="Q616" s="118"/>
      <c r="R616" s="116"/>
      <c r="S616" s="114"/>
    </row>
    <row r="617" spans="6:19">
      <c r="F617" s="111" t="s">
        <v>462</v>
      </c>
      <c r="G617" s="136">
        <v>3.5007190000000001E-4</v>
      </c>
      <c r="H617" s="103">
        <f>ROUND(+G617*Totals!$H$20,2)</f>
        <v>3024.3</v>
      </c>
      <c r="I617" s="103">
        <f t="shared" si="26"/>
        <v>0</v>
      </c>
      <c r="J617" s="103">
        <f t="shared" si="27"/>
        <v>3024.3</v>
      </c>
      <c r="K617" s="113"/>
      <c r="L617" s="113"/>
      <c r="N617" s="117"/>
      <c r="O617" s="113"/>
      <c r="P617" s="114"/>
      <c r="Q617" s="118"/>
      <c r="R617" s="116"/>
      <c r="S617" s="114"/>
    </row>
    <row r="618" spans="6:19">
      <c r="F618" s="111" t="s">
        <v>461</v>
      </c>
      <c r="G618" s="136">
        <v>3.3848009999999998E-4</v>
      </c>
      <c r="H618" s="103">
        <f>ROUND(+G618*Totals!$H$20,2)</f>
        <v>2924.16</v>
      </c>
      <c r="I618" s="103">
        <f t="shared" si="26"/>
        <v>0</v>
      </c>
      <c r="J618" s="103">
        <f t="shared" si="27"/>
        <v>2924.16</v>
      </c>
      <c r="K618" s="113"/>
      <c r="L618" s="113"/>
      <c r="N618" s="117"/>
      <c r="O618" s="113"/>
      <c r="P618" s="114"/>
      <c r="Q618" s="118"/>
      <c r="R618" s="116"/>
      <c r="S618" s="114"/>
    </row>
    <row r="619" spans="6:19">
      <c r="F619" s="111" t="s">
        <v>460</v>
      </c>
      <c r="G619" s="136">
        <v>6.0895504000000001E-3</v>
      </c>
      <c r="H619" s="103">
        <f>ROUND(+G619*Totals!$H$20,2)</f>
        <v>52608.15</v>
      </c>
      <c r="I619" s="103">
        <f t="shared" si="26"/>
        <v>0</v>
      </c>
      <c r="J619" s="103">
        <f t="shared" si="27"/>
        <v>52608.15</v>
      </c>
      <c r="K619" s="113"/>
      <c r="L619" s="113"/>
      <c r="N619" s="117"/>
      <c r="O619" s="117"/>
      <c r="P619" s="114"/>
      <c r="Q619" s="118"/>
      <c r="R619" s="116"/>
      <c r="S619" s="114"/>
    </row>
    <row r="620" spans="6:19">
      <c r="F620" s="111" t="s">
        <v>459</v>
      </c>
      <c r="G620" s="136">
        <v>1.3137350000000001E-4</v>
      </c>
      <c r="H620" s="103">
        <f>ROUND(+G620*Totals!$H$20,2)</f>
        <v>1134.95</v>
      </c>
      <c r="I620" s="103">
        <f t="shared" si="26"/>
        <v>0</v>
      </c>
      <c r="J620" s="103">
        <f t="shared" si="27"/>
        <v>1134.95</v>
      </c>
      <c r="K620" s="113"/>
      <c r="L620" s="113"/>
      <c r="N620" s="117"/>
      <c r="O620" s="113"/>
      <c r="P620" s="114"/>
      <c r="Q620" s="118"/>
      <c r="R620" s="116"/>
      <c r="S620" s="114"/>
    </row>
    <row r="621" spans="6:19">
      <c r="F621" s="111" t="s">
        <v>458</v>
      </c>
      <c r="G621" s="136">
        <v>2.8593099999999999E-5</v>
      </c>
      <c r="H621" s="103">
        <f>ROUND(+G621*Totals!$H$20,2)</f>
        <v>247.02</v>
      </c>
      <c r="I621" s="103">
        <f t="shared" si="26"/>
        <v>63.338461538461537</v>
      </c>
      <c r="J621" s="103">
        <f t="shared" si="27"/>
        <v>183.68153846153848</v>
      </c>
      <c r="K621" s="113" t="s">
        <v>458</v>
      </c>
      <c r="L621" s="113" t="s">
        <v>37</v>
      </c>
      <c r="M621" s="138">
        <v>0.25641025641025639</v>
      </c>
      <c r="N621" s="117">
        <f>+H621*M621</f>
        <v>63.338461538461537</v>
      </c>
      <c r="O621" s="117" t="s">
        <v>1159</v>
      </c>
      <c r="P621" s="114"/>
      <c r="Q621" s="118"/>
      <c r="R621" s="116"/>
      <c r="S621" s="114"/>
    </row>
    <row r="622" spans="6:19">
      <c r="F622" s="111" t="s">
        <v>457</v>
      </c>
      <c r="G622" s="136">
        <v>5.2897169999999996E-4</v>
      </c>
      <c r="H622" s="103">
        <f>ROUND(+G622*Totals!$H$20,2)</f>
        <v>4569.83</v>
      </c>
      <c r="I622" s="103">
        <f t="shared" si="26"/>
        <v>0</v>
      </c>
      <c r="J622" s="103">
        <f t="shared" si="27"/>
        <v>4569.83</v>
      </c>
      <c r="K622" s="113"/>
      <c r="L622" s="113"/>
      <c r="N622" s="117"/>
      <c r="O622" s="113"/>
      <c r="P622" s="114"/>
      <c r="Q622" s="118"/>
      <c r="R622" s="116"/>
      <c r="S622" s="114"/>
    </row>
    <row r="623" spans="6:19">
      <c r="F623" s="111" t="s">
        <v>456</v>
      </c>
      <c r="G623" s="136">
        <v>4.2116799999999996E-5</v>
      </c>
      <c r="H623" s="103">
        <f>ROUND(+G623*Totals!$H$20,2)</f>
        <v>363.85</v>
      </c>
      <c r="I623" s="103">
        <f t="shared" si="26"/>
        <v>127.29117647058824</v>
      </c>
      <c r="J623" s="103">
        <f t="shared" si="27"/>
        <v>236.55882352941177</v>
      </c>
      <c r="K623" s="113" t="s">
        <v>456</v>
      </c>
      <c r="L623" s="113" t="s">
        <v>56</v>
      </c>
      <c r="M623" s="138">
        <v>0.34984520123839008</v>
      </c>
      <c r="N623" s="117">
        <f>+H623*M623</f>
        <v>127.29117647058824</v>
      </c>
      <c r="O623" s="113" t="s">
        <v>1159</v>
      </c>
      <c r="P623" s="114"/>
      <c r="Q623" s="118"/>
      <c r="R623" s="116"/>
      <c r="S623" s="114"/>
    </row>
    <row r="624" spans="6:19">
      <c r="F624" s="111" t="s">
        <v>455</v>
      </c>
      <c r="G624" s="136">
        <v>4.1150829999999998E-4</v>
      </c>
      <c r="H624" s="103">
        <f>ROUND(+G624*Totals!$H$20,2)</f>
        <v>3555.06</v>
      </c>
      <c r="I624" s="103">
        <f t="shared" si="26"/>
        <v>0</v>
      </c>
      <c r="J624" s="103">
        <f t="shared" si="27"/>
        <v>3555.06</v>
      </c>
      <c r="K624" s="113"/>
      <c r="L624" s="113"/>
      <c r="N624" s="117"/>
      <c r="O624" s="117"/>
      <c r="P624" s="114"/>
      <c r="Q624" s="118"/>
      <c r="R624" s="116"/>
      <c r="S624" s="114"/>
    </row>
    <row r="625" spans="6:19">
      <c r="F625" s="111" t="s">
        <v>454</v>
      </c>
      <c r="G625" s="136">
        <v>7.9129380000000013E-3</v>
      </c>
      <c r="H625" s="103">
        <f>ROUND(+G625*Totals!$H$20,2)</f>
        <v>68360.55</v>
      </c>
      <c r="I625" s="103">
        <f t="shared" si="26"/>
        <v>0</v>
      </c>
      <c r="J625" s="103">
        <f t="shared" si="27"/>
        <v>68360.55</v>
      </c>
      <c r="K625" s="113"/>
      <c r="L625" s="113"/>
      <c r="N625" s="117"/>
      <c r="O625" s="117"/>
      <c r="P625" s="114"/>
      <c r="Q625" s="118"/>
      <c r="R625" s="116"/>
      <c r="S625" s="114"/>
    </row>
    <row r="626" spans="6:19" ht="37.5">
      <c r="F626" s="111" t="s">
        <v>453</v>
      </c>
      <c r="G626" s="136">
        <v>4.3275999999999997E-5</v>
      </c>
      <c r="H626" s="103">
        <f>ROUND(+G626*Totals!$H$20,2)</f>
        <v>373.87</v>
      </c>
      <c r="I626" s="103">
        <f t="shared" si="26"/>
        <v>192.96516129032258</v>
      </c>
      <c r="J626" s="103">
        <f t="shared" si="27"/>
        <v>180.90483870967742</v>
      </c>
      <c r="K626" s="113" t="s">
        <v>453</v>
      </c>
      <c r="L626" s="113" t="s">
        <v>53</v>
      </c>
      <c r="M626" s="138">
        <v>0.5161290322580645</v>
      </c>
      <c r="N626" s="117">
        <f>+H626*M626</f>
        <v>192.96516129032258</v>
      </c>
      <c r="O626" s="113"/>
      <c r="P626" s="114"/>
      <c r="Q626" s="118"/>
      <c r="R626" s="116"/>
      <c r="S626" s="114"/>
    </row>
    <row r="627" spans="6:19">
      <c r="F627" s="111" t="s">
        <v>452</v>
      </c>
      <c r="G627" s="136">
        <v>2.0092399999999998E-5</v>
      </c>
      <c r="H627" s="103">
        <f>ROUND(+G627*Totals!$H$20,2)</f>
        <v>173.58</v>
      </c>
      <c r="I627" s="103">
        <f t="shared" si="26"/>
        <v>43.893793103448282</v>
      </c>
      <c r="J627" s="103">
        <f t="shared" si="27"/>
        <v>129.68620689655174</v>
      </c>
      <c r="K627" s="113" t="s">
        <v>452</v>
      </c>
      <c r="L627" s="113" t="s">
        <v>106</v>
      </c>
      <c r="M627" s="138">
        <v>0.25287356321839083</v>
      </c>
      <c r="N627" s="117">
        <f>+H627*M627</f>
        <v>43.893793103448282</v>
      </c>
      <c r="O627" s="113"/>
      <c r="P627" s="114"/>
      <c r="Q627" s="118"/>
      <c r="R627" s="116"/>
      <c r="S627" s="114"/>
    </row>
    <row r="628" spans="6:19">
      <c r="F628" s="111" t="s">
        <v>451</v>
      </c>
      <c r="G628" s="136">
        <v>8.006059E-4</v>
      </c>
      <c r="H628" s="103">
        <f>ROUND(+G628*Totals!$H$20,2)</f>
        <v>6916.5</v>
      </c>
      <c r="I628" s="103">
        <f t="shared" si="26"/>
        <v>0</v>
      </c>
      <c r="J628" s="103">
        <f t="shared" si="27"/>
        <v>6916.5</v>
      </c>
      <c r="K628" s="113"/>
      <c r="L628" s="113"/>
      <c r="N628" s="117"/>
      <c r="O628" s="113"/>
      <c r="P628" s="114"/>
      <c r="Q628" s="118"/>
      <c r="R628" s="116"/>
      <c r="S628" s="114"/>
    </row>
    <row r="629" spans="6:19">
      <c r="F629" s="111" t="s">
        <v>450</v>
      </c>
      <c r="G629" s="136">
        <v>5.5385543000000008E-3</v>
      </c>
      <c r="H629" s="103">
        <f>ROUND(+G629*Totals!$H$20,2)</f>
        <v>47848.05</v>
      </c>
      <c r="I629" s="103">
        <f t="shared" si="26"/>
        <v>0</v>
      </c>
      <c r="J629" s="103">
        <f t="shared" si="27"/>
        <v>47848.05</v>
      </c>
      <c r="K629" s="113"/>
      <c r="L629" s="113"/>
      <c r="N629" s="117"/>
      <c r="O629" s="117"/>
      <c r="P629" s="114"/>
      <c r="Q629" s="118"/>
      <c r="R629" s="116"/>
      <c r="S629" s="114"/>
    </row>
    <row r="630" spans="6:19">
      <c r="F630" s="111" t="s">
        <v>449</v>
      </c>
      <c r="G630" s="136">
        <v>1.8005899999999999E-4</v>
      </c>
      <c r="H630" s="103">
        <f>ROUND(+G630*Totals!$H$20,2)</f>
        <v>1555.55</v>
      </c>
      <c r="I630" s="103">
        <f t="shared" si="26"/>
        <v>330.7935852372583</v>
      </c>
      <c r="J630" s="103">
        <f t="shared" si="27"/>
        <v>1224.7564147627418</v>
      </c>
      <c r="K630" s="137" t="s">
        <v>449</v>
      </c>
      <c r="L630" s="137" t="s">
        <v>41</v>
      </c>
      <c r="M630" s="138">
        <v>0.21265377855887521</v>
      </c>
      <c r="N630" s="117">
        <f>+H630*M630</f>
        <v>330.7935852372583</v>
      </c>
      <c r="O630" s="113"/>
      <c r="P630" s="114"/>
      <c r="Q630" s="118"/>
      <c r="R630" s="116"/>
      <c r="S630" s="114"/>
    </row>
    <row r="631" spans="6:19">
      <c r="F631" s="111" t="s">
        <v>448</v>
      </c>
      <c r="G631" s="136">
        <v>2.6274699999999998E-5</v>
      </c>
      <c r="H631" s="103">
        <f>ROUND(+G631*Totals!$H$20,2)</f>
        <v>226.99</v>
      </c>
      <c r="I631" s="103">
        <f t="shared" si="26"/>
        <v>72.309833795013859</v>
      </c>
      <c r="J631" s="103">
        <f t="shared" si="27"/>
        <v>154.68016620498616</v>
      </c>
      <c r="K631" s="113" t="s">
        <v>448</v>
      </c>
      <c r="L631" s="113" t="s">
        <v>39</v>
      </c>
      <c r="M631" s="138">
        <v>0.31855955678670361</v>
      </c>
      <c r="N631" s="117">
        <f>+H631*M631</f>
        <v>72.309833795013859</v>
      </c>
      <c r="O631" s="113"/>
      <c r="P631" s="114"/>
      <c r="Q631" s="118"/>
      <c r="R631" s="116"/>
      <c r="S631" s="114"/>
    </row>
    <row r="632" spans="6:19">
      <c r="F632" s="111" t="s">
        <v>447</v>
      </c>
      <c r="G632" s="136">
        <v>5.8886259999999999E-4</v>
      </c>
      <c r="H632" s="103">
        <f>ROUND(+G632*Totals!$H$20,2)</f>
        <v>5087.2299999999996</v>
      </c>
      <c r="I632" s="103">
        <f t="shared" si="26"/>
        <v>0</v>
      </c>
      <c r="J632" s="103">
        <f t="shared" si="27"/>
        <v>5087.2299999999996</v>
      </c>
      <c r="K632" s="113"/>
      <c r="L632" s="113"/>
      <c r="N632" s="117"/>
      <c r="O632" s="117"/>
      <c r="P632" s="114"/>
      <c r="Q632" s="118"/>
      <c r="R632" s="116"/>
      <c r="S632" s="114"/>
    </row>
    <row r="633" spans="6:19">
      <c r="F633" s="111" t="s">
        <v>446</v>
      </c>
      <c r="G633" s="136">
        <v>6.8005100000000004E-5</v>
      </c>
      <c r="H633" s="103">
        <f>ROUND(+G633*Totals!$H$20,2)</f>
        <v>587.5</v>
      </c>
      <c r="I633" s="103">
        <f t="shared" si="26"/>
        <v>0</v>
      </c>
      <c r="J633" s="103">
        <f t="shared" si="27"/>
        <v>587.5</v>
      </c>
      <c r="K633" s="113"/>
      <c r="L633" s="113"/>
      <c r="N633" s="117"/>
      <c r="O633" s="117"/>
      <c r="P633" s="114"/>
      <c r="Q633" s="118"/>
      <c r="R633" s="116"/>
      <c r="S633" s="114"/>
    </row>
    <row r="634" spans="6:19">
      <c r="F634" s="111" t="s">
        <v>445</v>
      </c>
      <c r="G634" s="136">
        <v>7.7278600000000002E-5</v>
      </c>
      <c r="H634" s="103">
        <f>ROUND(+G634*Totals!$H$20,2)</f>
        <v>667.62</v>
      </c>
      <c r="I634" s="103">
        <f t="shared" si="26"/>
        <v>159.21198396793588</v>
      </c>
      <c r="J634" s="103">
        <f t="shared" si="27"/>
        <v>508.4080160320641</v>
      </c>
      <c r="K634" s="113" t="s">
        <v>445</v>
      </c>
      <c r="L634" s="113" t="s">
        <v>92</v>
      </c>
      <c r="M634" s="138">
        <v>0.23847695390781562</v>
      </c>
      <c r="N634" s="117">
        <f>+H634*M634</f>
        <v>159.21198396793588</v>
      </c>
      <c r="O634" s="113"/>
      <c r="P634" s="114"/>
      <c r="Q634" s="118"/>
      <c r="R634" s="116"/>
      <c r="S634" s="114"/>
    </row>
    <row r="635" spans="6:19">
      <c r="F635" s="111" t="s">
        <v>444</v>
      </c>
      <c r="G635" s="136">
        <v>1.6962640000000001E-4</v>
      </c>
      <c r="H635" s="103">
        <f>ROUND(+G635*Totals!$H$20,2)</f>
        <v>1465.42</v>
      </c>
      <c r="I635" s="103">
        <f t="shared" si="26"/>
        <v>188.87635555555556</v>
      </c>
      <c r="J635" s="103">
        <f t="shared" si="27"/>
        <v>1276.5436444444445</v>
      </c>
      <c r="K635" s="113" t="s">
        <v>444</v>
      </c>
      <c r="L635" s="113" t="s">
        <v>105</v>
      </c>
      <c r="M635" s="138">
        <v>0.12888888888888889</v>
      </c>
      <c r="N635" s="117">
        <f>+H635*M635</f>
        <v>188.87635555555556</v>
      </c>
      <c r="O635" s="113"/>
      <c r="P635" s="114"/>
      <c r="Q635" s="118"/>
      <c r="R635" s="116"/>
      <c r="S635" s="114"/>
    </row>
    <row r="636" spans="6:19">
      <c r="F636" s="111" t="s">
        <v>443</v>
      </c>
      <c r="G636" s="136">
        <v>3.8407440000000001E-4</v>
      </c>
      <c r="H636" s="103">
        <f>ROUND(+G636*Totals!$H$20,2)</f>
        <v>3318.05</v>
      </c>
      <c r="I636" s="103">
        <f t="shared" si="26"/>
        <v>0</v>
      </c>
      <c r="J636" s="103">
        <f t="shared" si="27"/>
        <v>3318.05</v>
      </c>
      <c r="K636" s="113"/>
      <c r="L636" s="113"/>
      <c r="N636" s="117"/>
      <c r="O636" s="113"/>
      <c r="P636" s="114"/>
      <c r="Q636" s="118"/>
      <c r="R636" s="116"/>
      <c r="S636" s="114"/>
    </row>
    <row r="637" spans="6:19">
      <c r="F637" s="111" t="s">
        <v>442</v>
      </c>
      <c r="G637" s="136">
        <v>2.2874453E-3</v>
      </c>
      <c r="H637" s="103">
        <f>ROUND(+G637*Totals!$H$20,2)</f>
        <v>19761.439999999999</v>
      </c>
      <c r="I637" s="103">
        <f t="shared" si="26"/>
        <v>0</v>
      </c>
      <c r="J637" s="103">
        <f t="shared" si="27"/>
        <v>19761.439999999999</v>
      </c>
      <c r="K637" s="113"/>
      <c r="L637" s="113"/>
      <c r="N637" s="117"/>
      <c r="O637" s="113"/>
      <c r="P637" s="114"/>
      <c r="Q637" s="118"/>
      <c r="R637" s="116"/>
      <c r="S637" s="114"/>
    </row>
    <row r="638" spans="6:19">
      <c r="F638" s="111" t="s">
        <v>441</v>
      </c>
      <c r="G638" s="136">
        <v>7.7549030000000009E-4</v>
      </c>
      <c r="H638" s="103">
        <f>ROUND(+G638*Totals!$H$20,2)</f>
        <v>6699.53</v>
      </c>
      <c r="I638" s="103">
        <f t="shared" si="26"/>
        <v>0</v>
      </c>
      <c r="J638" s="103">
        <f t="shared" si="27"/>
        <v>6699.53</v>
      </c>
      <c r="K638" s="113"/>
      <c r="L638" s="113"/>
      <c r="N638" s="117"/>
      <c r="O638" s="113"/>
      <c r="P638" s="114"/>
      <c r="Q638" s="118"/>
      <c r="R638" s="116"/>
      <c r="S638" s="114"/>
    </row>
    <row r="639" spans="6:19">
      <c r="F639" s="111" t="s">
        <v>440</v>
      </c>
      <c r="G639" s="136">
        <v>2.9674969999999998E-4</v>
      </c>
      <c r="H639" s="103">
        <f>ROUND(+G639*Totals!$H$20,2)</f>
        <v>2563.65</v>
      </c>
      <c r="I639" s="103">
        <f t="shared" si="26"/>
        <v>0</v>
      </c>
      <c r="J639" s="103">
        <f t="shared" si="27"/>
        <v>2563.65</v>
      </c>
      <c r="K639" s="113"/>
      <c r="L639" s="113"/>
      <c r="N639" s="117"/>
      <c r="O639" s="113"/>
      <c r="P639" s="114"/>
      <c r="Q639" s="118"/>
      <c r="R639" s="116"/>
      <c r="S639" s="114"/>
    </row>
    <row r="640" spans="6:19">
      <c r="F640" s="111" t="s">
        <v>439</v>
      </c>
      <c r="G640" s="136">
        <v>7.4187400000000001E-5</v>
      </c>
      <c r="H640" s="103">
        <f>ROUND(+G640*Totals!$H$20,2)</f>
        <v>640.91</v>
      </c>
      <c r="I640" s="103">
        <f t="shared" si="26"/>
        <v>0</v>
      </c>
      <c r="J640" s="103">
        <f t="shared" si="27"/>
        <v>640.91</v>
      </c>
      <c r="K640" s="113"/>
      <c r="L640" s="113"/>
      <c r="N640" s="117"/>
      <c r="O640" s="117"/>
      <c r="P640" s="114"/>
      <c r="Q640" s="118"/>
      <c r="R640" s="116"/>
      <c r="S640" s="114"/>
    </row>
    <row r="641" spans="6:19">
      <c r="F641" s="111" t="s">
        <v>438</v>
      </c>
      <c r="G641" s="136">
        <v>2.515417E-4</v>
      </c>
      <c r="H641" s="103">
        <f>ROUND(+G641*Totals!$H$20,2)</f>
        <v>2173.09</v>
      </c>
      <c r="I641" s="103">
        <f t="shared" si="26"/>
        <v>0</v>
      </c>
      <c r="J641" s="103">
        <f t="shared" si="27"/>
        <v>2173.09</v>
      </c>
      <c r="K641" s="113"/>
      <c r="L641" s="113"/>
      <c r="N641" s="117"/>
      <c r="O641" s="113"/>
      <c r="P641" s="114"/>
      <c r="Q641" s="118"/>
      <c r="R641" s="116"/>
      <c r="S641" s="114"/>
    </row>
    <row r="642" spans="6:19">
      <c r="F642" s="111" t="s">
        <v>437</v>
      </c>
      <c r="G642" s="136">
        <v>7.7664999999999996E-5</v>
      </c>
      <c r="H642" s="103">
        <f>ROUND(+G642*Totals!$H$20,2)</f>
        <v>670.95</v>
      </c>
      <c r="I642" s="103">
        <f t="shared" si="26"/>
        <v>256.98650943396228</v>
      </c>
      <c r="J642" s="103">
        <f t="shared" si="27"/>
        <v>413.96349056603776</v>
      </c>
      <c r="K642" s="113" t="s">
        <v>437</v>
      </c>
      <c r="L642" s="113" t="s">
        <v>88</v>
      </c>
      <c r="M642" s="138">
        <v>0.38301886792452827</v>
      </c>
      <c r="N642" s="117">
        <f>+H642*M642</f>
        <v>256.98650943396228</v>
      </c>
      <c r="O642" s="117" t="s">
        <v>1159</v>
      </c>
      <c r="P642" s="114"/>
      <c r="Q642" s="118"/>
      <c r="R642" s="116"/>
      <c r="S642" s="114"/>
    </row>
    <row r="643" spans="6:19">
      <c r="F643" s="111" t="s">
        <v>436</v>
      </c>
      <c r="G643" s="136">
        <v>1.1228575000000001E-3</v>
      </c>
      <c r="H643" s="103">
        <f>ROUND(+G643*Totals!$H$20,2)</f>
        <v>9700.4599999999991</v>
      </c>
      <c r="I643" s="103">
        <f t="shared" si="26"/>
        <v>0</v>
      </c>
      <c r="J643" s="103">
        <f t="shared" si="27"/>
        <v>9700.4599999999991</v>
      </c>
      <c r="K643" s="113"/>
      <c r="L643" s="113"/>
      <c r="N643" s="117"/>
      <c r="O643" s="113"/>
      <c r="P643" s="114"/>
      <c r="Q643" s="118"/>
      <c r="R643" s="116"/>
      <c r="S643" s="114"/>
    </row>
    <row r="644" spans="6:19">
      <c r="F644" s="111" t="s">
        <v>435</v>
      </c>
      <c r="G644" s="136">
        <v>7.7664999999999996E-5</v>
      </c>
      <c r="H644" s="103">
        <f>ROUND(+G644*Totals!$H$20,2)</f>
        <v>670.95</v>
      </c>
      <c r="I644" s="103">
        <f t="shared" si="26"/>
        <v>108.8027027027027</v>
      </c>
      <c r="J644" s="103">
        <f t="shared" si="27"/>
        <v>562.14729729729731</v>
      </c>
      <c r="K644" s="113" t="s">
        <v>435</v>
      </c>
      <c r="L644" s="113" t="s">
        <v>87</v>
      </c>
      <c r="M644" s="138">
        <v>0.16216216216216214</v>
      </c>
      <c r="N644" s="117">
        <f>+H644*M644</f>
        <v>108.8027027027027</v>
      </c>
      <c r="O644" s="117" t="s">
        <v>1159</v>
      </c>
      <c r="P644" s="114"/>
      <c r="Q644" s="118"/>
      <c r="R644" s="116"/>
      <c r="S644" s="114"/>
    </row>
    <row r="645" spans="6:19">
      <c r="F645" s="111" t="s">
        <v>434</v>
      </c>
      <c r="G645" s="136">
        <v>2.4261603000000002E-3</v>
      </c>
      <c r="H645" s="103">
        <f>ROUND(+G645*Totals!$H$20,2)</f>
        <v>20959.810000000001</v>
      </c>
      <c r="I645" s="103">
        <f t="shared" si="26"/>
        <v>0</v>
      </c>
      <c r="J645" s="103">
        <f t="shared" si="27"/>
        <v>20959.810000000001</v>
      </c>
      <c r="K645" s="113"/>
      <c r="L645" s="113"/>
      <c r="N645" s="117"/>
      <c r="O645" s="117"/>
      <c r="P645" s="114"/>
      <c r="Q645" s="118"/>
      <c r="R645" s="116"/>
      <c r="S645" s="114"/>
    </row>
    <row r="646" spans="6:19">
      <c r="F646" s="111" t="s">
        <v>433</v>
      </c>
      <c r="G646" s="136">
        <v>2.6274699999999998E-5</v>
      </c>
      <c r="H646" s="103">
        <f>ROUND(+G646*Totals!$H$20,2)</f>
        <v>226.99</v>
      </c>
      <c r="I646" s="103">
        <f t="shared" si="26"/>
        <v>85.53246376811596</v>
      </c>
      <c r="J646" s="103">
        <f t="shared" si="27"/>
        <v>141.45753623188403</v>
      </c>
      <c r="K646" s="113" t="s">
        <v>433</v>
      </c>
      <c r="L646" s="113" t="s">
        <v>100</v>
      </c>
      <c r="M646" s="138">
        <v>0.37681159420289861</v>
      </c>
      <c r="N646" s="117">
        <f>+H646*M646</f>
        <v>85.53246376811596</v>
      </c>
      <c r="O646" s="113" t="s">
        <v>1159</v>
      </c>
      <c r="P646" s="114"/>
      <c r="Q646" s="118"/>
      <c r="R646" s="116"/>
      <c r="S646" s="114"/>
    </row>
    <row r="647" spans="6:19">
      <c r="F647" s="111" t="s">
        <v>432</v>
      </c>
      <c r="G647" s="136">
        <v>1.421925E-4</v>
      </c>
      <c r="H647" s="103">
        <f>ROUND(+G647*Totals!$H$20,2)</f>
        <v>1228.4100000000001</v>
      </c>
      <c r="I647" s="103">
        <f t="shared" ref="I647:I710" si="28">+N647+Q647+T647</f>
        <v>205.5224423076923</v>
      </c>
      <c r="J647" s="103">
        <f t="shared" ref="J647:J710" si="29">+H647-I647</f>
        <v>1022.8875576923078</v>
      </c>
      <c r="K647" s="113" t="s">
        <v>432</v>
      </c>
      <c r="L647" s="113" t="s">
        <v>36</v>
      </c>
      <c r="M647" s="138">
        <v>0.1673076923076923</v>
      </c>
      <c r="N647" s="117">
        <f>+H647*M647</f>
        <v>205.5224423076923</v>
      </c>
      <c r="O647" s="113" t="s">
        <v>1159</v>
      </c>
      <c r="P647" s="114"/>
      <c r="Q647" s="118"/>
      <c r="R647" s="116"/>
      <c r="S647" s="114"/>
    </row>
    <row r="648" spans="6:19">
      <c r="F648" s="111" t="s">
        <v>431</v>
      </c>
      <c r="G648" s="136">
        <v>2.013106E-4</v>
      </c>
      <c r="H648" s="103">
        <f>ROUND(+G648*Totals!$H$20,2)</f>
        <v>1739.14</v>
      </c>
      <c r="I648" s="103">
        <f t="shared" si="28"/>
        <v>0</v>
      </c>
      <c r="J648" s="103">
        <f t="shared" si="29"/>
        <v>1739.14</v>
      </c>
      <c r="K648" s="113"/>
      <c r="L648" s="113"/>
      <c r="N648" s="117"/>
      <c r="O648" s="113"/>
      <c r="P648" s="114"/>
      <c r="Q648" s="118"/>
      <c r="R648" s="116"/>
      <c r="S648" s="114"/>
    </row>
    <row r="649" spans="6:19">
      <c r="F649" s="111" t="s">
        <v>430</v>
      </c>
      <c r="G649" s="136">
        <v>1.4014467E-3</v>
      </c>
      <c r="H649" s="103">
        <f>ROUND(+G649*Totals!$H$20,2)</f>
        <v>12107.22</v>
      </c>
      <c r="I649" s="103">
        <f t="shared" si="28"/>
        <v>0</v>
      </c>
      <c r="J649" s="103">
        <f t="shared" si="29"/>
        <v>12107.22</v>
      </c>
      <c r="K649" s="113"/>
      <c r="L649" s="113"/>
      <c r="N649" s="117"/>
      <c r="O649" s="113"/>
      <c r="P649" s="114"/>
      <c r="Q649" s="118"/>
      <c r="R649" s="116"/>
      <c r="S649" s="114"/>
    </row>
    <row r="650" spans="6:19">
      <c r="F650" s="111" t="s">
        <v>105</v>
      </c>
      <c r="G650" s="136">
        <v>2.0923169999999998E-3</v>
      </c>
      <c r="H650" s="103">
        <f>ROUND(+G650*Totals!$H$20,2)</f>
        <v>18075.71</v>
      </c>
      <c r="I650" s="103">
        <f t="shared" si="28"/>
        <v>0</v>
      </c>
      <c r="J650" s="103">
        <f t="shared" si="29"/>
        <v>18075.71</v>
      </c>
      <c r="K650" s="113"/>
      <c r="L650" s="113"/>
      <c r="N650" s="117"/>
      <c r="O650" s="113"/>
      <c r="P650" s="114"/>
      <c r="Q650" s="118"/>
      <c r="R650" s="116"/>
      <c r="S650" s="114"/>
    </row>
    <row r="651" spans="6:19">
      <c r="F651" s="111" t="s">
        <v>429</v>
      </c>
      <c r="G651" s="136">
        <v>4.4659279000000005E-3</v>
      </c>
      <c r="H651" s="103">
        <f>ROUND(+G651*Totals!$H$20,2)</f>
        <v>38581.53</v>
      </c>
      <c r="I651" s="103">
        <f t="shared" si="28"/>
        <v>0</v>
      </c>
      <c r="J651" s="103">
        <f t="shared" si="29"/>
        <v>38581.53</v>
      </c>
      <c r="K651" s="113"/>
      <c r="L651" s="113"/>
      <c r="N651" s="117"/>
      <c r="O651" s="117"/>
      <c r="P651" s="114"/>
      <c r="Q651" s="118"/>
      <c r="R651" s="116"/>
      <c r="S651" s="114"/>
    </row>
    <row r="652" spans="6:19">
      <c r="F652" s="111" t="s">
        <v>428</v>
      </c>
      <c r="G652" s="136">
        <v>3.0988700000000001E-4</v>
      </c>
      <c r="H652" s="103">
        <f>ROUND(+G652*Totals!$H$20,2)</f>
        <v>2677.14</v>
      </c>
      <c r="I652" s="103">
        <f t="shared" si="28"/>
        <v>0</v>
      </c>
      <c r="J652" s="103">
        <f t="shared" si="29"/>
        <v>2677.14</v>
      </c>
      <c r="K652" s="113"/>
      <c r="L652" s="113"/>
      <c r="N652" s="117"/>
      <c r="O652" s="113"/>
      <c r="P652" s="114"/>
      <c r="Q652" s="118"/>
      <c r="R652" s="116"/>
      <c r="S652" s="114"/>
    </row>
    <row r="653" spans="6:19">
      <c r="F653" s="111" t="s">
        <v>427</v>
      </c>
      <c r="G653" s="136">
        <v>1.6614899999999999E-5</v>
      </c>
      <c r="H653" s="103">
        <f>ROUND(+G653*Totals!$H$20,2)</f>
        <v>143.54</v>
      </c>
      <c r="I653" s="103">
        <f t="shared" si="28"/>
        <v>91.408557213930351</v>
      </c>
      <c r="J653" s="103">
        <f t="shared" si="29"/>
        <v>52.131442786069641</v>
      </c>
      <c r="K653" s="113" t="s">
        <v>427</v>
      </c>
      <c r="L653" s="113" t="s">
        <v>56</v>
      </c>
      <c r="M653" s="138">
        <v>0.63681592039801005</v>
      </c>
      <c r="N653" s="117">
        <f>+H653*M653</f>
        <v>91.408557213930351</v>
      </c>
      <c r="O653" s="117" t="s">
        <v>1159</v>
      </c>
      <c r="P653" s="114"/>
      <c r="Q653" s="118"/>
      <c r="R653" s="116"/>
      <c r="S653" s="114"/>
    </row>
    <row r="654" spans="6:19">
      <c r="F654" s="111" t="s">
        <v>426</v>
      </c>
      <c r="G654" s="136">
        <v>1.657625E-4</v>
      </c>
      <c r="H654" s="103">
        <f>ROUND(+G654*Totals!$H$20,2)</f>
        <v>1432.04</v>
      </c>
      <c r="I654" s="103">
        <f t="shared" si="28"/>
        <v>493.80689655172415</v>
      </c>
      <c r="J654" s="103">
        <f t="shared" si="29"/>
        <v>938.23310344827587</v>
      </c>
      <c r="K654" s="137" t="s">
        <v>426</v>
      </c>
      <c r="L654" s="137" t="s">
        <v>127</v>
      </c>
      <c r="M654" s="138">
        <v>0.34482758620689657</v>
      </c>
      <c r="N654" s="117">
        <f>+H654*M654</f>
        <v>493.80689655172415</v>
      </c>
      <c r="O654" s="117"/>
      <c r="P654" s="114"/>
      <c r="Q654" s="118"/>
      <c r="R654" s="116"/>
      <c r="S654" s="114"/>
    </row>
    <row r="655" spans="6:19">
      <c r="F655" s="111" t="s">
        <v>425</v>
      </c>
      <c r="G655" s="136">
        <v>2.7820299999999999E-5</v>
      </c>
      <c r="H655" s="103">
        <f>ROUND(+G655*Totals!$H$20,2)</f>
        <v>240.34</v>
      </c>
      <c r="I655" s="103">
        <f t="shared" si="28"/>
        <v>18.232689655172415</v>
      </c>
      <c r="J655" s="103">
        <f t="shared" si="29"/>
        <v>222.1073103448276</v>
      </c>
      <c r="K655" s="113" t="s">
        <v>425</v>
      </c>
      <c r="L655" s="113" t="s">
        <v>130</v>
      </c>
      <c r="M655" s="138">
        <v>7.586206896551724E-2</v>
      </c>
      <c r="N655" s="117">
        <f>+H655*M655</f>
        <v>18.232689655172415</v>
      </c>
      <c r="O655" s="113" t="s">
        <v>1159</v>
      </c>
      <c r="P655" s="114"/>
      <c r="Q655" s="118"/>
      <c r="R655" s="116"/>
      <c r="S655" s="114"/>
    </row>
    <row r="656" spans="6:19">
      <c r="F656" s="111" t="s">
        <v>424</v>
      </c>
      <c r="G656" s="136">
        <v>1.5455700000000002E-5</v>
      </c>
      <c r="H656" s="103">
        <f>ROUND(+G656*Totals!$H$20,2)</f>
        <v>133.52000000000001</v>
      </c>
      <c r="I656" s="103">
        <f t="shared" si="28"/>
        <v>51.899800664451831</v>
      </c>
      <c r="J656" s="103">
        <f t="shared" si="29"/>
        <v>81.620199335548179</v>
      </c>
      <c r="K656" s="113" t="s">
        <v>424</v>
      </c>
      <c r="L656" s="113" t="s">
        <v>80</v>
      </c>
      <c r="M656" s="138">
        <v>0.38870431893687707</v>
      </c>
      <c r="N656" s="117">
        <f>+H656*M656</f>
        <v>51.899800664451831</v>
      </c>
      <c r="O656" s="117" t="s">
        <v>1159</v>
      </c>
      <c r="P656" s="114"/>
      <c r="Q656" s="118"/>
      <c r="R656" s="116"/>
      <c r="S656" s="114"/>
    </row>
    <row r="657" spans="6:19">
      <c r="F657" s="111" t="s">
        <v>423</v>
      </c>
      <c r="G657" s="136">
        <v>9.8642216000000005E-3</v>
      </c>
      <c r="H657" s="103">
        <f>ROUND(+G657*Totals!$H$20,2)</f>
        <v>85217.86</v>
      </c>
      <c r="I657" s="103">
        <f t="shared" si="28"/>
        <v>0</v>
      </c>
      <c r="J657" s="103">
        <f t="shared" si="29"/>
        <v>85217.86</v>
      </c>
      <c r="K657" s="113"/>
      <c r="L657" s="113"/>
      <c r="N657" s="117"/>
      <c r="O657" s="113"/>
      <c r="P657" s="114"/>
      <c r="Q657" s="118"/>
      <c r="R657" s="116"/>
      <c r="S657" s="114"/>
    </row>
    <row r="658" spans="6:19">
      <c r="F658" s="111" t="s">
        <v>422</v>
      </c>
      <c r="G658" s="136">
        <v>1.3137400000000001E-5</v>
      </c>
      <c r="H658" s="103">
        <f>ROUND(+G658*Totals!$H$20,2)</f>
        <v>113.5</v>
      </c>
      <c r="I658" s="103">
        <f t="shared" si="28"/>
        <v>63.337053571428562</v>
      </c>
      <c r="J658" s="103">
        <f t="shared" si="29"/>
        <v>50.162946428571438</v>
      </c>
      <c r="K658" s="113" t="s">
        <v>422</v>
      </c>
      <c r="L658" s="113" t="s">
        <v>76</v>
      </c>
      <c r="M658" s="138">
        <v>0.55803571428571419</v>
      </c>
      <c r="N658" s="117">
        <f>+H658*M658</f>
        <v>63.337053571428562</v>
      </c>
      <c r="O658" s="117" t="s">
        <v>1159</v>
      </c>
      <c r="P658" s="114"/>
      <c r="Q658" s="118"/>
      <c r="R658" s="116"/>
      <c r="S658" s="114"/>
    </row>
    <row r="659" spans="6:19">
      <c r="F659" s="111" t="s">
        <v>421</v>
      </c>
      <c r="G659" s="136">
        <v>2.7897559999999998E-4</v>
      </c>
      <c r="H659" s="103">
        <f>ROUND(+G659*Totals!$H$20,2)</f>
        <v>2410.09</v>
      </c>
      <c r="I659" s="103">
        <f t="shared" si="28"/>
        <v>0</v>
      </c>
      <c r="J659" s="103">
        <f t="shared" si="29"/>
        <v>2410.09</v>
      </c>
      <c r="K659" s="113"/>
      <c r="L659" s="113"/>
      <c r="N659" s="117"/>
      <c r="O659" s="117"/>
      <c r="P659" s="114"/>
      <c r="Q659" s="118"/>
      <c r="R659" s="116"/>
      <c r="S659" s="114"/>
    </row>
    <row r="660" spans="6:19" ht="19.5" customHeight="1">
      <c r="F660" s="111" t="s">
        <v>420</v>
      </c>
      <c r="G660" s="136">
        <v>1.6383049999999999E-4</v>
      </c>
      <c r="H660" s="103">
        <f>ROUND(+G660*Totals!$H$20,2)</f>
        <v>1415.35</v>
      </c>
      <c r="I660" s="103">
        <f t="shared" si="28"/>
        <v>113.49504716981131</v>
      </c>
      <c r="J660" s="103">
        <f t="shared" si="29"/>
        <v>1301.8549528301885</v>
      </c>
      <c r="K660" s="113" t="s">
        <v>420</v>
      </c>
      <c r="L660" s="113" t="s">
        <v>87</v>
      </c>
      <c r="M660" s="138">
        <v>8.0188679245283015E-2</v>
      </c>
      <c r="N660" s="117">
        <f>+H660*M660</f>
        <v>113.49504716981131</v>
      </c>
      <c r="O660" s="117" t="s">
        <v>1159</v>
      </c>
      <c r="P660" s="114"/>
      <c r="Q660" s="118"/>
      <c r="R660" s="116"/>
      <c r="S660" s="114"/>
    </row>
    <row r="661" spans="6:19">
      <c r="F661" s="111" t="s">
        <v>419</v>
      </c>
      <c r="G661" s="136">
        <v>3.5548099999999999E-5</v>
      </c>
      <c r="H661" s="103">
        <f>ROUND(+G661*Totals!$H$20,2)</f>
        <v>307.10000000000002</v>
      </c>
      <c r="I661" s="103">
        <f t="shared" si="28"/>
        <v>57.581249999999997</v>
      </c>
      <c r="J661" s="103">
        <f t="shared" si="29"/>
        <v>249.51875000000001</v>
      </c>
      <c r="K661" s="113" t="s">
        <v>419</v>
      </c>
      <c r="L661" s="113" t="s">
        <v>108</v>
      </c>
      <c r="M661" s="138">
        <v>0.18749999999999997</v>
      </c>
      <c r="N661" s="117">
        <f>+H661*M661</f>
        <v>57.581249999999997</v>
      </c>
      <c r="O661" s="117" t="s">
        <v>1159</v>
      </c>
      <c r="P661" s="114"/>
      <c r="Q661" s="118"/>
      <c r="R661" s="116"/>
      <c r="S661" s="114"/>
    </row>
    <row r="662" spans="6:19">
      <c r="F662" s="111" t="s">
        <v>418</v>
      </c>
      <c r="G662" s="136">
        <v>3.70937E-5</v>
      </c>
      <c r="H662" s="103">
        <f>ROUND(+G662*Totals!$H$20,2)</f>
        <v>320.45999999999998</v>
      </c>
      <c r="I662" s="103">
        <f t="shared" si="28"/>
        <v>65.399999999999991</v>
      </c>
      <c r="J662" s="103">
        <f t="shared" si="29"/>
        <v>255.06</v>
      </c>
      <c r="K662" s="113" t="s">
        <v>418</v>
      </c>
      <c r="L662" s="113" t="s">
        <v>99</v>
      </c>
      <c r="M662" s="138">
        <v>0.20408163265306123</v>
      </c>
      <c r="N662" s="117">
        <f>+H662*M662</f>
        <v>65.399999999999991</v>
      </c>
      <c r="O662" s="117" t="s">
        <v>1159</v>
      </c>
      <c r="P662" s="114"/>
      <c r="Q662" s="118"/>
      <c r="R662" s="116"/>
      <c r="S662" s="114"/>
    </row>
    <row r="663" spans="6:19">
      <c r="F663" s="111" t="s">
        <v>417</v>
      </c>
      <c r="G663" s="136">
        <v>7.0709899999999999E-5</v>
      </c>
      <c r="H663" s="103">
        <f>ROUND(+G663*Totals!$H$20,2)</f>
        <v>610.87</v>
      </c>
      <c r="I663" s="103">
        <f t="shared" si="28"/>
        <v>212.16696969696972</v>
      </c>
      <c r="J663" s="103">
        <f t="shared" si="29"/>
        <v>398.70303030303029</v>
      </c>
      <c r="K663" s="113" t="s">
        <v>417</v>
      </c>
      <c r="L663" s="113" t="s">
        <v>85</v>
      </c>
      <c r="M663" s="138">
        <v>0.34731934731934733</v>
      </c>
      <c r="N663" s="117">
        <f>+H663*M663</f>
        <v>212.16696969696972</v>
      </c>
      <c r="O663" s="113" t="s">
        <v>1159</v>
      </c>
      <c r="P663" s="114"/>
      <c r="Q663" s="118"/>
      <c r="R663" s="116"/>
      <c r="S663" s="114"/>
    </row>
    <row r="664" spans="6:19">
      <c r="F664" s="111" t="s">
        <v>416</v>
      </c>
      <c r="G664" s="136">
        <v>5.3322200000000003E-5</v>
      </c>
      <c r="H664" s="103">
        <f>ROUND(+G664*Totals!$H$20,2)</f>
        <v>460.66</v>
      </c>
      <c r="I664" s="103">
        <f t="shared" si="28"/>
        <v>197.84756410256412</v>
      </c>
      <c r="J664" s="103">
        <f t="shared" si="29"/>
        <v>262.81243589743588</v>
      </c>
      <c r="K664" s="113" t="s">
        <v>416</v>
      </c>
      <c r="L664" s="113" t="s">
        <v>109</v>
      </c>
      <c r="M664" s="138">
        <v>0.42948717948717952</v>
      </c>
      <c r="N664" s="117">
        <f>+H664*M664</f>
        <v>197.84756410256412</v>
      </c>
      <c r="O664" s="113" t="s">
        <v>1159</v>
      </c>
      <c r="P664" s="114"/>
      <c r="Q664" s="118"/>
      <c r="R664" s="116"/>
      <c r="S664" s="114"/>
    </row>
    <row r="665" spans="6:19">
      <c r="F665" s="111" t="s">
        <v>415</v>
      </c>
      <c r="G665" s="136">
        <v>5.4365469999999999E-4</v>
      </c>
      <c r="H665" s="103">
        <f>ROUND(+G665*Totals!$H$20,2)</f>
        <v>4696.68</v>
      </c>
      <c r="I665" s="103">
        <f t="shared" si="28"/>
        <v>0</v>
      </c>
      <c r="J665" s="103">
        <f t="shared" si="29"/>
        <v>4696.68</v>
      </c>
      <c r="K665" s="113"/>
      <c r="L665" s="113"/>
      <c r="N665" s="117"/>
      <c r="O665" s="113"/>
      <c r="P665" s="114"/>
      <c r="Q665" s="118"/>
      <c r="R665" s="116"/>
      <c r="S665" s="114"/>
    </row>
    <row r="666" spans="6:19">
      <c r="F666" s="111" t="s">
        <v>414</v>
      </c>
      <c r="G666" s="136">
        <v>9.0802299999999996E-5</v>
      </c>
      <c r="H666" s="103">
        <f>ROUND(+G666*Totals!$H$20,2)</f>
        <v>784.45</v>
      </c>
      <c r="I666" s="103">
        <f t="shared" si="28"/>
        <v>0</v>
      </c>
      <c r="J666" s="103">
        <f t="shared" si="29"/>
        <v>784.45</v>
      </c>
      <c r="K666" s="113"/>
      <c r="L666" s="113"/>
      <c r="N666" s="117"/>
      <c r="O666" s="113"/>
      <c r="P666" s="114"/>
      <c r="Q666" s="118"/>
      <c r="R666" s="116"/>
      <c r="S666" s="114"/>
    </row>
    <row r="667" spans="6:19">
      <c r="F667" s="111" t="s">
        <v>413</v>
      </c>
      <c r="G667" s="136">
        <v>4.2155449999999999E-4</v>
      </c>
      <c r="H667" s="103">
        <f>ROUND(+G667*Totals!$H$20,2)</f>
        <v>3641.85</v>
      </c>
      <c r="I667" s="103">
        <f t="shared" si="28"/>
        <v>0</v>
      </c>
      <c r="J667" s="103">
        <f t="shared" si="29"/>
        <v>3641.85</v>
      </c>
      <c r="K667" s="113"/>
      <c r="L667" s="113"/>
      <c r="N667" s="117"/>
      <c r="O667" s="113"/>
      <c r="P667" s="114"/>
      <c r="Q667" s="118"/>
      <c r="R667" s="116"/>
      <c r="S667" s="114"/>
    </row>
    <row r="668" spans="6:19">
      <c r="F668" s="111" t="s">
        <v>412</v>
      </c>
      <c r="G668" s="136">
        <v>5.3708599999999996E-5</v>
      </c>
      <c r="H668" s="103">
        <f>ROUND(+G668*Totals!$H$20,2)</f>
        <v>463.99</v>
      </c>
      <c r="I668" s="103">
        <f t="shared" si="28"/>
        <v>0</v>
      </c>
      <c r="J668" s="103">
        <f t="shared" si="29"/>
        <v>463.99</v>
      </c>
      <c r="K668" s="113"/>
      <c r="L668" s="113"/>
      <c r="N668" s="117"/>
      <c r="O668" s="117"/>
      <c r="P668" s="114"/>
      <c r="Q668" s="118"/>
      <c r="R668" s="116"/>
      <c r="S668" s="114"/>
    </row>
    <row r="669" spans="6:19">
      <c r="F669" s="111" t="s">
        <v>411</v>
      </c>
      <c r="G669" s="136">
        <v>7.7858150000000004E-4</v>
      </c>
      <c r="H669" s="103">
        <f>ROUND(+G669*Totals!$H$20,2)</f>
        <v>6726.23</v>
      </c>
      <c r="I669" s="103">
        <f t="shared" si="28"/>
        <v>0</v>
      </c>
      <c r="J669" s="103">
        <f t="shared" si="29"/>
        <v>6726.23</v>
      </c>
      <c r="K669" s="113"/>
      <c r="L669" s="113"/>
      <c r="N669" s="117"/>
      <c r="O669" s="117"/>
      <c r="P669" s="114"/>
      <c r="Q669" s="118"/>
      <c r="R669" s="116"/>
      <c r="S669" s="114"/>
    </row>
    <row r="670" spans="6:19">
      <c r="F670" s="111" t="s">
        <v>410</v>
      </c>
      <c r="G670" s="136">
        <v>7.4960200000000001E-5</v>
      </c>
      <c r="H670" s="103">
        <f>ROUND(+G670*Totals!$H$20,2)</f>
        <v>647.59</v>
      </c>
      <c r="I670" s="103">
        <f t="shared" si="28"/>
        <v>102.25105263157894</v>
      </c>
      <c r="J670" s="103">
        <f t="shared" si="29"/>
        <v>545.33894736842103</v>
      </c>
      <c r="K670" s="113" t="s">
        <v>410</v>
      </c>
      <c r="L670" s="113" t="s">
        <v>82</v>
      </c>
      <c r="M670" s="138">
        <v>0.15789473684210525</v>
      </c>
      <c r="N670" s="117">
        <f>+H670*M670</f>
        <v>102.25105263157894</v>
      </c>
      <c r="O670" s="117" t="s">
        <v>1159</v>
      </c>
      <c r="P670" s="114"/>
      <c r="Q670" s="118"/>
      <c r="R670" s="116"/>
      <c r="S670" s="114"/>
    </row>
    <row r="671" spans="6:19">
      <c r="F671" s="111" t="s">
        <v>409</v>
      </c>
      <c r="G671" s="136">
        <v>8.53928E-5</v>
      </c>
      <c r="H671" s="103">
        <f>ROUND(+G671*Totals!$H$20,2)</f>
        <v>737.72</v>
      </c>
      <c r="I671" s="103">
        <f t="shared" si="28"/>
        <v>156.92332518337409</v>
      </c>
      <c r="J671" s="103">
        <f t="shared" si="29"/>
        <v>580.79667481662591</v>
      </c>
      <c r="K671" s="113" t="s">
        <v>409</v>
      </c>
      <c r="L671" s="113" t="s">
        <v>71</v>
      </c>
      <c r="M671" s="138">
        <v>0.21271393643031786</v>
      </c>
      <c r="N671" s="117">
        <f>+H671*M671</f>
        <v>156.92332518337409</v>
      </c>
      <c r="O671" s="113" t="s">
        <v>1159</v>
      </c>
      <c r="P671" s="114"/>
      <c r="Q671" s="118"/>
      <c r="R671" s="116"/>
      <c r="S671" s="114"/>
    </row>
    <row r="672" spans="6:19">
      <c r="F672" s="111" t="s">
        <v>408</v>
      </c>
      <c r="G672" s="136">
        <v>6.8005100000000004E-5</v>
      </c>
      <c r="H672" s="103">
        <f>ROUND(+G672*Totals!$H$20,2)</f>
        <v>587.5</v>
      </c>
      <c r="I672" s="103">
        <f t="shared" si="28"/>
        <v>127.29166666666667</v>
      </c>
      <c r="J672" s="103">
        <f t="shared" si="29"/>
        <v>460.20833333333331</v>
      </c>
      <c r="K672" s="113" t="s">
        <v>408</v>
      </c>
      <c r="L672" s="113" t="s">
        <v>95</v>
      </c>
      <c r="M672" s="138">
        <v>0.21666666666666667</v>
      </c>
      <c r="N672" s="117">
        <f>+H672*M672</f>
        <v>127.29166666666667</v>
      </c>
      <c r="O672" s="113" t="s">
        <v>1159</v>
      </c>
      <c r="P672" s="114"/>
      <c r="Q672" s="118"/>
      <c r="R672" s="116"/>
      <c r="S672" s="114"/>
    </row>
    <row r="673" spans="6:19">
      <c r="F673" s="111" t="s">
        <v>407</v>
      </c>
      <c r="G673" s="136">
        <v>3.7943770000000001E-4</v>
      </c>
      <c r="H673" s="103">
        <f>ROUND(+G673*Totals!$H$20,2)</f>
        <v>3277.99</v>
      </c>
      <c r="I673" s="103">
        <f t="shared" si="28"/>
        <v>0</v>
      </c>
      <c r="J673" s="103">
        <f t="shared" si="29"/>
        <v>3277.99</v>
      </c>
      <c r="K673" s="113"/>
      <c r="L673" s="113"/>
      <c r="N673" s="117"/>
      <c r="O673" s="113"/>
      <c r="P673" s="114"/>
      <c r="Q673" s="118"/>
      <c r="R673" s="116"/>
      <c r="S673" s="114"/>
    </row>
    <row r="674" spans="6:19">
      <c r="F674" s="111" t="s">
        <v>406</v>
      </c>
      <c r="G674" s="136">
        <v>4.0432141999999999E-3</v>
      </c>
      <c r="H674" s="103">
        <f>ROUND(+G674*Totals!$H$20,2)</f>
        <v>34929.67</v>
      </c>
      <c r="I674" s="103">
        <f t="shared" si="28"/>
        <v>0</v>
      </c>
      <c r="J674" s="103">
        <f t="shared" si="29"/>
        <v>34929.67</v>
      </c>
      <c r="K674" s="113"/>
      <c r="L674" s="113"/>
      <c r="N674" s="117"/>
      <c r="O674" s="113"/>
      <c r="P674" s="114"/>
      <c r="Q674" s="118"/>
      <c r="R674" s="116"/>
      <c r="S674" s="114"/>
    </row>
    <row r="675" spans="6:19">
      <c r="F675" s="111" t="s">
        <v>405</v>
      </c>
      <c r="G675" s="136">
        <v>7.3723739999999999E-4</v>
      </c>
      <c r="H675" s="103">
        <f>ROUND(+G675*Totals!$H$20,2)</f>
        <v>6369.06</v>
      </c>
      <c r="I675" s="103">
        <f t="shared" si="28"/>
        <v>0</v>
      </c>
      <c r="J675" s="103">
        <f t="shared" si="29"/>
        <v>6369.06</v>
      </c>
      <c r="K675" s="113"/>
      <c r="L675" s="113"/>
      <c r="N675" s="117"/>
      <c r="O675" s="117"/>
      <c r="P675" s="114"/>
      <c r="Q675" s="118"/>
      <c r="R675" s="116"/>
      <c r="S675" s="114"/>
    </row>
    <row r="676" spans="6:19">
      <c r="F676" s="111" t="s">
        <v>404</v>
      </c>
      <c r="G676" s="136">
        <v>3.0281603000000003E-3</v>
      </c>
      <c r="H676" s="103">
        <f>ROUND(+G676*Totals!$H$20,2)</f>
        <v>26160.54</v>
      </c>
      <c r="I676" s="103">
        <f t="shared" si="28"/>
        <v>0</v>
      </c>
      <c r="J676" s="103">
        <f t="shared" si="29"/>
        <v>26160.54</v>
      </c>
      <c r="K676" s="113"/>
      <c r="L676" s="113"/>
      <c r="N676" s="117"/>
      <c r="O676" s="117"/>
      <c r="P676" s="114"/>
      <c r="Q676" s="118"/>
      <c r="R676" s="116"/>
      <c r="S676" s="114"/>
    </row>
    <row r="677" spans="6:19">
      <c r="F677" s="111" t="s">
        <v>403</v>
      </c>
      <c r="G677" s="136">
        <v>1.1475870000000001E-4</v>
      </c>
      <c r="H677" s="103">
        <f>ROUND(+G677*Totals!$H$20,2)</f>
        <v>991.41</v>
      </c>
      <c r="I677" s="103">
        <f t="shared" si="28"/>
        <v>175.8023546511628</v>
      </c>
      <c r="J677" s="103">
        <f t="shared" si="29"/>
        <v>815.6076453488372</v>
      </c>
      <c r="K677" s="113" t="s">
        <v>403</v>
      </c>
      <c r="L677" s="113" t="s">
        <v>77</v>
      </c>
      <c r="M677" s="138">
        <v>0.17732558139534885</v>
      </c>
      <c r="N677" s="117">
        <f>+H677*M677</f>
        <v>175.8023546511628</v>
      </c>
      <c r="O677" s="117" t="s">
        <v>1159</v>
      </c>
      <c r="P677" s="114"/>
      <c r="Q677" s="118"/>
      <c r="R677" s="116"/>
      <c r="S677" s="114"/>
    </row>
    <row r="678" spans="6:19">
      <c r="F678" s="111" t="s">
        <v>402</v>
      </c>
      <c r="G678" s="136">
        <v>1.2441850000000001E-4</v>
      </c>
      <c r="H678" s="103">
        <f>ROUND(+G678*Totals!$H$20,2)</f>
        <v>1074.8599999999999</v>
      </c>
      <c r="I678" s="103">
        <f t="shared" si="28"/>
        <v>131.82245283018867</v>
      </c>
      <c r="J678" s="103">
        <f t="shared" si="29"/>
        <v>943.03754716981121</v>
      </c>
      <c r="K678" s="113" t="s">
        <v>402</v>
      </c>
      <c r="L678" s="113" t="s">
        <v>55</v>
      </c>
      <c r="M678" s="138">
        <v>0.12264150943396226</v>
      </c>
      <c r="N678" s="117">
        <f>+H678*M678</f>
        <v>131.82245283018867</v>
      </c>
      <c r="O678" s="117" t="s">
        <v>1159</v>
      </c>
      <c r="P678" s="114"/>
      <c r="Q678" s="118"/>
      <c r="R678" s="116"/>
      <c r="S678" s="114"/>
    </row>
    <row r="679" spans="6:19">
      <c r="F679" s="111" t="s">
        <v>401</v>
      </c>
      <c r="G679" s="136">
        <v>1.302144E-4</v>
      </c>
      <c r="H679" s="103">
        <f>ROUND(+G679*Totals!$H$20,2)</f>
        <v>1124.93</v>
      </c>
      <c r="I679" s="103">
        <f t="shared" si="28"/>
        <v>288.28851254480287</v>
      </c>
      <c r="J679" s="103">
        <f t="shared" si="29"/>
        <v>836.64148745519719</v>
      </c>
      <c r="K679" s="113" t="s">
        <v>401</v>
      </c>
      <c r="L679" s="113" t="s">
        <v>130</v>
      </c>
      <c r="M679" s="138">
        <v>0.25627240143369173</v>
      </c>
      <c r="N679" s="117">
        <f>+H679*M679</f>
        <v>288.28851254480287</v>
      </c>
      <c r="O679" s="113" t="s">
        <v>1159</v>
      </c>
      <c r="P679" s="114"/>
      <c r="Q679" s="118"/>
      <c r="R679" s="116"/>
      <c r="S679" s="114"/>
    </row>
    <row r="680" spans="6:19">
      <c r="F680" s="111" t="s">
        <v>400</v>
      </c>
      <c r="G680" s="136">
        <v>6.2982000000000001E-5</v>
      </c>
      <c r="H680" s="103">
        <f>ROUND(+G680*Totals!$H$20,2)</f>
        <v>544.11</v>
      </c>
      <c r="I680" s="103">
        <f t="shared" si="28"/>
        <v>192.09990458015267</v>
      </c>
      <c r="J680" s="103">
        <f t="shared" si="29"/>
        <v>352.01009541984735</v>
      </c>
      <c r="K680" s="113" t="s">
        <v>400</v>
      </c>
      <c r="L680" s="113" t="s">
        <v>42</v>
      </c>
      <c r="M680" s="138">
        <v>0.35305343511450382</v>
      </c>
      <c r="N680" s="117">
        <f>+H680*M680</f>
        <v>192.09990458015267</v>
      </c>
      <c r="O680" s="117" t="s">
        <v>1159</v>
      </c>
      <c r="P680" s="114"/>
      <c r="Q680" s="118"/>
      <c r="R680" s="116"/>
      <c r="S680" s="114"/>
    </row>
    <row r="681" spans="6:19">
      <c r="F681" s="111" t="s">
        <v>399</v>
      </c>
      <c r="G681" s="136">
        <v>0</v>
      </c>
      <c r="H681" s="103">
        <f>ROUND(+G681*Totals!$H$20,2)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ROUND(+G682*Totals!$H$20,2)</f>
        <v>831.18</v>
      </c>
      <c r="I682" s="103">
        <f t="shared" si="28"/>
        <v>162.93602977667493</v>
      </c>
      <c r="J682" s="103">
        <f t="shared" si="29"/>
        <v>668.24397022332505</v>
      </c>
      <c r="K682" s="113" t="s">
        <v>398</v>
      </c>
      <c r="L682" s="113" t="s">
        <v>77</v>
      </c>
      <c r="M682" s="138">
        <v>0.19602977667493796</v>
      </c>
      <c r="N682" s="117">
        <f>+H682*M682</f>
        <v>162.93602977667493</v>
      </c>
      <c r="O682" s="117" t="s">
        <v>1159</v>
      </c>
      <c r="P682" s="114"/>
      <c r="Q682" s="118"/>
      <c r="R682" s="116"/>
      <c r="S682" s="114"/>
    </row>
    <row r="683" spans="6:19">
      <c r="F683" s="111" t="s">
        <v>397</v>
      </c>
      <c r="G683" s="136">
        <v>1.5185239999999998E-4</v>
      </c>
      <c r="H683" s="103">
        <f>ROUND(+G683*Totals!$H$20,2)</f>
        <v>1311.87</v>
      </c>
      <c r="I683" s="103">
        <f t="shared" si="28"/>
        <v>0</v>
      </c>
      <c r="J683" s="103">
        <f t="shared" si="29"/>
        <v>1311.87</v>
      </c>
      <c r="K683" s="113"/>
      <c r="L683" s="113"/>
      <c r="N683" s="117"/>
      <c r="O683" s="113"/>
      <c r="P683" s="114"/>
      <c r="Q683" s="118"/>
      <c r="R683" s="116"/>
      <c r="S683" s="114"/>
    </row>
    <row r="684" spans="6:19">
      <c r="F684" s="111" t="s">
        <v>396</v>
      </c>
      <c r="G684" s="136">
        <v>2.2797199999999999E-5</v>
      </c>
      <c r="H684" s="103">
        <f>ROUND(+G684*Totals!$H$20,2)</f>
        <v>196.95</v>
      </c>
      <c r="I684" s="103">
        <f t="shared" si="28"/>
        <v>52.656770833333326</v>
      </c>
      <c r="J684" s="103">
        <f t="shared" si="29"/>
        <v>144.29322916666666</v>
      </c>
      <c r="K684" s="113" t="s">
        <v>396</v>
      </c>
      <c r="L684" s="113" t="s">
        <v>39</v>
      </c>
      <c r="M684" s="138">
        <v>0.2673611111111111</v>
      </c>
      <c r="N684" s="117">
        <f>+H684*M684</f>
        <v>52.656770833333326</v>
      </c>
      <c r="O684" s="117" t="s">
        <v>1159</v>
      </c>
      <c r="P684" s="114"/>
      <c r="Q684" s="118"/>
      <c r="R684" s="116"/>
      <c r="S684" s="114"/>
    </row>
    <row r="685" spans="6:19">
      <c r="F685" s="111" t="s">
        <v>395</v>
      </c>
      <c r="G685" s="136">
        <v>4.2808456999999999E-3</v>
      </c>
      <c r="H685" s="103">
        <f>ROUND(+G685*Totals!$H$20,2)</f>
        <v>36982.589999999997</v>
      </c>
      <c r="I685" s="103">
        <f t="shared" si="28"/>
        <v>0</v>
      </c>
      <c r="J685" s="103">
        <f t="shared" si="29"/>
        <v>36982.589999999997</v>
      </c>
      <c r="K685" s="113"/>
      <c r="L685" s="113"/>
      <c r="N685" s="117"/>
      <c r="O685" s="117" t="s">
        <v>1159</v>
      </c>
      <c r="P685" s="114"/>
      <c r="Q685" s="118"/>
      <c r="R685" s="116"/>
      <c r="S685" s="114"/>
    </row>
    <row r="686" spans="6:19">
      <c r="F686" s="111" t="s">
        <v>394</v>
      </c>
      <c r="G686" s="136">
        <v>3.2456999999999998E-5</v>
      </c>
      <c r="H686" s="103">
        <f>ROUND(+G686*Totals!$H$20,2)</f>
        <v>280.39999999999998</v>
      </c>
      <c r="I686" s="103">
        <f t="shared" si="28"/>
        <v>115.39324055666</v>
      </c>
      <c r="J686" s="103">
        <f t="shared" si="29"/>
        <v>165.00675944333997</v>
      </c>
      <c r="K686" s="113" t="s">
        <v>394</v>
      </c>
      <c r="L686" s="113" t="s">
        <v>85</v>
      </c>
      <c r="M686" s="138">
        <v>0.41153081510934386</v>
      </c>
      <c r="N686" s="117">
        <f>+H686*M686</f>
        <v>115.39324055666</v>
      </c>
      <c r="O686" s="113"/>
      <c r="P686" s="114"/>
      <c r="Q686" s="118"/>
      <c r="R686" s="116"/>
      <c r="S686" s="114"/>
    </row>
    <row r="687" spans="6:19">
      <c r="F687" s="111" t="s">
        <v>393</v>
      </c>
      <c r="G687" s="136">
        <v>1.23646E-5</v>
      </c>
      <c r="H687" s="103">
        <f>ROUND(+G687*Totals!$H$20,2)</f>
        <v>106.82</v>
      </c>
      <c r="I687" s="103">
        <f t="shared" si="28"/>
        <v>39.50324528301887</v>
      </c>
      <c r="J687" s="103">
        <f t="shared" si="29"/>
        <v>67.316754716981123</v>
      </c>
      <c r="K687" s="113" t="s">
        <v>393</v>
      </c>
      <c r="L687" s="113" t="s">
        <v>61</v>
      </c>
      <c r="M687" s="138">
        <v>0.36981132075471701</v>
      </c>
      <c r="N687" s="117">
        <f>+H687*M687</f>
        <v>39.50324528301887</v>
      </c>
      <c r="O687" s="117" t="s">
        <v>1159</v>
      </c>
      <c r="P687" s="114"/>
      <c r="Q687" s="118"/>
      <c r="R687" s="116"/>
      <c r="S687" s="114"/>
    </row>
    <row r="688" spans="6:19">
      <c r="F688" s="111" t="s">
        <v>392</v>
      </c>
      <c r="G688" s="136">
        <v>6.4759430000000003E-4</v>
      </c>
      <c r="H688" s="103">
        <f>ROUND(+G688*Totals!$H$20,2)</f>
        <v>5594.62</v>
      </c>
      <c r="I688" s="103">
        <f t="shared" si="28"/>
        <v>0</v>
      </c>
      <c r="J688" s="103">
        <f t="shared" si="29"/>
        <v>5594.62</v>
      </c>
      <c r="K688" s="113"/>
      <c r="L688" s="113"/>
      <c r="N688" s="117"/>
      <c r="O688" s="117"/>
      <c r="P688" s="114"/>
      <c r="Q688" s="118"/>
      <c r="R688" s="116"/>
      <c r="S688" s="114"/>
    </row>
    <row r="689" spans="6:19">
      <c r="F689" s="111" t="s">
        <v>391</v>
      </c>
      <c r="G689" s="136">
        <v>1.93196E-5</v>
      </c>
      <c r="H689" s="103">
        <f>ROUND(+G689*Totals!$H$20,2)</f>
        <v>166.9</v>
      </c>
      <c r="I689" s="103">
        <f t="shared" si="28"/>
        <v>92.58686131386861</v>
      </c>
      <c r="J689" s="103">
        <f t="shared" si="29"/>
        <v>74.313138686131396</v>
      </c>
      <c r="K689" s="113" t="s">
        <v>391</v>
      </c>
      <c r="L689" s="113" t="s">
        <v>109</v>
      </c>
      <c r="M689" s="138">
        <v>0.55474452554744524</v>
      </c>
      <c r="N689" s="117">
        <f>+H689*M689</f>
        <v>92.58686131386861</v>
      </c>
      <c r="O689" s="113" t="s">
        <v>1159</v>
      </c>
      <c r="P689" s="114"/>
      <c r="Q689" s="118"/>
      <c r="R689" s="116"/>
      <c r="S689" s="114"/>
    </row>
    <row r="690" spans="6:19">
      <c r="F690" s="111" t="s">
        <v>108</v>
      </c>
      <c r="G690" s="136">
        <v>1.448973E-4</v>
      </c>
      <c r="H690" s="103">
        <f>ROUND(+G690*Totals!$H$20,2)</f>
        <v>1251.78</v>
      </c>
      <c r="I690" s="103">
        <f t="shared" si="28"/>
        <v>399.07665137614674</v>
      </c>
      <c r="J690" s="103">
        <f t="shared" si="29"/>
        <v>852.70334862385323</v>
      </c>
      <c r="K690" s="113" t="s">
        <v>108</v>
      </c>
      <c r="L690" s="113" t="s">
        <v>51</v>
      </c>
      <c r="M690" s="138">
        <v>0.31880733944954126</v>
      </c>
      <c r="N690" s="117">
        <f>+H690*M690</f>
        <v>399.07665137614674</v>
      </c>
      <c r="O690" s="113" t="s">
        <v>1159</v>
      </c>
      <c r="P690" s="114"/>
      <c r="Q690" s="118"/>
      <c r="R690" s="116"/>
      <c r="S690" s="114"/>
    </row>
    <row r="691" spans="6:19">
      <c r="F691" s="111" t="s">
        <v>109</v>
      </c>
      <c r="G691" s="136">
        <v>7.2139529999999989E-4</v>
      </c>
      <c r="H691" s="103">
        <f>ROUND(+G691*Totals!$H$20,2)</f>
        <v>6232.2</v>
      </c>
      <c r="I691" s="103">
        <f t="shared" si="28"/>
        <v>0</v>
      </c>
      <c r="J691" s="103">
        <f t="shared" si="29"/>
        <v>6232.2</v>
      </c>
      <c r="K691" s="113"/>
      <c r="L691" s="113"/>
      <c r="N691" s="117"/>
      <c r="O691" s="113"/>
      <c r="P691" s="114"/>
      <c r="Q691" s="118"/>
      <c r="R691" s="116"/>
      <c r="S691" s="114"/>
    </row>
    <row r="692" spans="6:19">
      <c r="F692" s="111" t="s">
        <v>390</v>
      </c>
      <c r="G692" s="136">
        <v>2.5243040999999998E-3</v>
      </c>
      <c r="H692" s="103">
        <f>ROUND(+G692*Totals!$H$20,2)</f>
        <v>21807.68</v>
      </c>
      <c r="I692" s="103">
        <f t="shared" si="28"/>
        <v>0</v>
      </c>
      <c r="J692" s="103">
        <f t="shared" si="29"/>
        <v>21807.68</v>
      </c>
      <c r="K692" s="113"/>
      <c r="L692" s="113"/>
      <c r="N692" s="117"/>
      <c r="O692" s="117"/>
      <c r="P692" s="114"/>
      <c r="Q692" s="118"/>
      <c r="R692" s="116"/>
      <c r="S692" s="114"/>
    </row>
    <row r="693" spans="6:19">
      <c r="F693" s="111" t="s">
        <v>389</v>
      </c>
      <c r="G693" s="136">
        <v>2.032426E-4</v>
      </c>
      <c r="H693" s="103">
        <f>ROUND(+G693*Totals!$H$20,2)</f>
        <v>1755.83</v>
      </c>
      <c r="I693" s="103">
        <f t="shared" si="28"/>
        <v>0</v>
      </c>
      <c r="J693" s="103">
        <f t="shared" si="29"/>
        <v>1755.83</v>
      </c>
      <c r="O693" s="117" t="s">
        <v>1159</v>
      </c>
      <c r="P693" s="114"/>
      <c r="Q693" s="118"/>
      <c r="R693" s="116"/>
      <c r="S693" s="114"/>
    </row>
    <row r="694" spans="6:19">
      <c r="F694" s="111" t="s">
        <v>388</v>
      </c>
      <c r="G694" s="136">
        <v>2.9752200000000003E-5</v>
      </c>
      <c r="H694" s="103">
        <f>ROUND(+G694*Totals!$H$20,2)</f>
        <v>257.02999999999997</v>
      </c>
      <c r="I694" s="103">
        <f t="shared" si="28"/>
        <v>96.688401253918485</v>
      </c>
      <c r="J694" s="103">
        <f t="shared" ref="J694:J700" si="30">+H694-I694</f>
        <v>160.3415987460815</v>
      </c>
      <c r="K694" s="113" t="s">
        <v>388</v>
      </c>
      <c r="L694" s="113" t="s">
        <v>69</v>
      </c>
      <c r="M694" s="138">
        <v>0.37617554858934171</v>
      </c>
      <c r="N694" s="117">
        <f>+H694*M694</f>
        <v>96.688401253918485</v>
      </c>
      <c r="O694" s="113" t="s">
        <v>1159</v>
      </c>
      <c r="P694" s="114"/>
      <c r="Q694" s="118"/>
      <c r="R694" s="116"/>
      <c r="S694" s="114"/>
    </row>
    <row r="695" spans="6:19">
      <c r="F695" s="111" t="s">
        <v>387</v>
      </c>
      <c r="G695" s="136">
        <v>7.0323499999999992E-5</v>
      </c>
      <c r="H695" s="103">
        <f>ROUND(+G695*Totals!$H$20,2)</f>
        <v>607.53</v>
      </c>
      <c r="I695" s="103">
        <f t="shared" si="28"/>
        <v>129.07230769230767</v>
      </c>
      <c r="J695" s="103">
        <f t="shared" si="30"/>
        <v>478.4576923076923</v>
      </c>
      <c r="K695" s="113" t="s">
        <v>387</v>
      </c>
      <c r="L695" s="113" t="s">
        <v>116</v>
      </c>
      <c r="M695" s="138">
        <v>0.21245421245421245</v>
      </c>
      <c r="N695" s="117">
        <f>+H695*M695</f>
        <v>129.07230769230767</v>
      </c>
      <c r="O695" s="113"/>
      <c r="P695" s="114"/>
      <c r="Q695" s="118"/>
      <c r="R695" s="116"/>
      <c r="S695" s="114"/>
    </row>
    <row r="696" spans="6:19">
      <c r="F696" s="111" t="s">
        <v>386</v>
      </c>
      <c r="G696" s="136">
        <v>9.6714119999999999E-4</v>
      </c>
      <c r="H696" s="103">
        <f>ROUND(+G696*Totals!$H$20,2)</f>
        <v>8355.2199999999993</v>
      </c>
      <c r="I696" s="103">
        <f t="shared" si="28"/>
        <v>0</v>
      </c>
      <c r="J696" s="103">
        <f t="shared" si="30"/>
        <v>8355.2199999999993</v>
      </c>
      <c r="K696" s="113"/>
      <c r="L696" s="113"/>
      <c r="N696" s="117"/>
      <c r="O696" s="117"/>
      <c r="P696" s="114"/>
      <c r="Q696" s="118"/>
      <c r="R696" s="116"/>
      <c r="S696" s="114"/>
    </row>
    <row r="697" spans="6:19">
      <c r="F697" s="111" t="s">
        <v>385</v>
      </c>
      <c r="G697" s="136">
        <v>6.5686770000000002E-4</v>
      </c>
      <c r="H697" s="103">
        <f>ROUND(+G697*Totals!$H$20,2)</f>
        <v>5674.74</v>
      </c>
      <c r="I697" s="103">
        <f t="shared" si="28"/>
        <v>0</v>
      </c>
      <c r="J697" s="103">
        <f t="shared" si="30"/>
        <v>5674.74</v>
      </c>
      <c r="O697" s="117" t="s">
        <v>1159</v>
      </c>
      <c r="P697" s="114"/>
      <c r="Q697" s="118"/>
      <c r="R697" s="116"/>
      <c r="S697" s="114"/>
    </row>
    <row r="698" spans="6:19">
      <c r="F698" s="111" t="s">
        <v>384</v>
      </c>
      <c r="G698" s="136">
        <v>6.1822800000000007E-5</v>
      </c>
      <c r="H698" s="103">
        <f>ROUND(+G698*Totals!$H$20,2)</f>
        <v>534.09</v>
      </c>
      <c r="I698" s="103">
        <f t="shared" si="28"/>
        <v>185.7704347826087</v>
      </c>
      <c r="J698" s="103">
        <f t="shared" si="30"/>
        <v>348.3195652173913</v>
      </c>
      <c r="K698" s="113" t="s">
        <v>384</v>
      </c>
      <c r="L698" s="113" t="s">
        <v>91</v>
      </c>
      <c r="M698" s="138">
        <v>0.34782608695652173</v>
      </c>
      <c r="N698" s="117">
        <f>+H698*M698</f>
        <v>185.7704347826087</v>
      </c>
      <c r="O698" s="113" t="s">
        <v>1159</v>
      </c>
      <c r="P698" s="114"/>
      <c r="Q698" s="118"/>
      <c r="R698" s="116"/>
      <c r="S698" s="114"/>
    </row>
    <row r="699" spans="6:19">
      <c r="F699" s="111" t="s">
        <v>383</v>
      </c>
      <c r="G699" s="136">
        <v>7.3800999999999994E-5</v>
      </c>
      <c r="H699" s="103">
        <f>ROUND(+G699*Totals!$H$20,2)</f>
        <v>637.57000000000005</v>
      </c>
      <c r="I699" s="103">
        <f t="shared" si="28"/>
        <v>71.821126482213444</v>
      </c>
      <c r="J699" s="103">
        <f t="shared" si="30"/>
        <v>565.74887351778659</v>
      </c>
      <c r="K699" s="113" t="s">
        <v>383</v>
      </c>
      <c r="L699" s="113" t="s">
        <v>37</v>
      </c>
      <c r="M699" s="138">
        <v>0.11264822134387352</v>
      </c>
      <c r="N699" s="117">
        <f>+H699*M699</f>
        <v>71.821126482213444</v>
      </c>
      <c r="O699" s="113"/>
      <c r="P699" s="114"/>
      <c r="Q699" s="118"/>
      <c r="R699" s="116"/>
      <c r="S699" s="114"/>
    </row>
    <row r="700" spans="6:19">
      <c r="F700" s="111" t="s">
        <v>382</v>
      </c>
      <c r="G700" s="136">
        <v>3.6668680000000002E-4</v>
      </c>
      <c r="H700" s="103">
        <f>ROUND(+G700*Totals!$H$20,2)</f>
        <v>3167.84</v>
      </c>
      <c r="I700" s="103">
        <f t="shared" si="28"/>
        <v>0</v>
      </c>
      <c r="J700" s="103">
        <f t="shared" si="30"/>
        <v>3167.84</v>
      </c>
      <c r="K700" s="113"/>
      <c r="L700" s="113"/>
      <c r="N700" s="117"/>
      <c r="O700" s="113"/>
      <c r="P700" s="114"/>
      <c r="Q700" s="118"/>
      <c r="R700" s="116"/>
      <c r="S700" s="114"/>
    </row>
    <row r="701" spans="6:19">
      <c r="F701" s="111" t="s">
        <v>381</v>
      </c>
      <c r="G701" s="136">
        <v>3.462079E-4</v>
      </c>
      <c r="H701" s="103">
        <f>ROUND(+G701*Totals!$H$20,2)</f>
        <v>2990.92</v>
      </c>
      <c r="I701" s="103">
        <f t="shared" si="28"/>
        <v>0</v>
      </c>
      <c r="J701" s="103">
        <f t="shared" si="29"/>
        <v>2990.92</v>
      </c>
      <c r="K701" s="113"/>
      <c r="L701" s="113"/>
      <c r="N701" s="117"/>
      <c r="O701" s="117"/>
      <c r="P701" s="114"/>
      <c r="Q701" s="118"/>
      <c r="R701" s="116"/>
      <c r="S701" s="114"/>
    </row>
    <row r="702" spans="6:19">
      <c r="F702" s="111" t="s">
        <v>380</v>
      </c>
      <c r="G702" s="136">
        <v>3.5664050000000004E-4</v>
      </c>
      <c r="H702" s="103">
        <f>ROUND(+G702*Totals!$H$20,2)</f>
        <v>3081.05</v>
      </c>
      <c r="I702" s="103">
        <f t="shared" si="28"/>
        <v>0</v>
      </c>
      <c r="J702" s="103">
        <f t="shared" si="29"/>
        <v>3081.05</v>
      </c>
      <c r="K702" s="113"/>
      <c r="L702" s="113"/>
      <c r="N702" s="117"/>
      <c r="O702" s="117"/>
      <c r="P702" s="114"/>
      <c r="Q702" s="118"/>
      <c r="R702" s="116"/>
      <c r="S702" s="114"/>
    </row>
    <row r="703" spans="6:19">
      <c r="F703" s="111" t="s">
        <v>379</v>
      </c>
      <c r="G703" s="136">
        <v>3.4002599999999999E-5</v>
      </c>
      <c r="H703" s="103">
        <f>ROUND(+G703*Totals!$H$20,2)</f>
        <v>293.75</v>
      </c>
      <c r="I703" s="103">
        <f t="shared" si="28"/>
        <v>18.170103092783506</v>
      </c>
      <c r="J703" s="103">
        <f t="shared" si="29"/>
        <v>275.57989690721649</v>
      </c>
      <c r="K703" s="113" t="s">
        <v>379</v>
      </c>
      <c r="L703" s="113" t="s">
        <v>126</v>
      </c>
      <c r="M703" s="138">
        <v>6.1855670103092786E-2</v>
      </c>
      <c r="N703" s="117">
        <f>+H703*M703</f>
        <v>18.170103092783506</v>
      </c>
      <c r="O703" s="117" t="s">
        <v>1159</v>
      </c>
      <c r="P703" s="114"/>
      <c r="Q703" s="118"/>
      <c r="R703" s="116" t="s">
        <v>1159</v>
      </c>
      <c r="S703" s="114"/>
    </row>
    <row r="704" spans="6:19">
      <c r="F704" s="111" t="s">
        <v>378</v>
      </c>
      <c r="G704" s="136">
        <v>1.039397E-4</v>
      </c>
      <c r="H704" s="103">
        <f>ROUND(+G704*Totals!$H$20,2)</f>
        <v>897.94</v>
      </c>
      <c r="I704" s="103">
        <f t="shared" si="28"/>
        <v>266.95513513513515</v>
      </c>
      <c r="J704" s="103">
        <f t="shared" si="29"/>
        <v>630.9848648648649</v>
      </c>
      <c r="K704" s="113" t="s">
        <v>378</v>
      </c>
      <c r="L704" s="113" t="s">
        <v>53</v>
      </c>
      <c r="M704" s="138">
        <v>6.7567567567567557E-2</v>
      </c>
      <c r="N704" s="117">
        <f>+H704*M704</f>
        <v>60.671621621621618</v>
      </c>
      <c r="O704" s="113" t="s">
        <v>79</v>
      </c>
      <c r="P704" s="138">
        <v>0.22972972972972971</v>
      </c>
      <c r="Q704" s="118">
        <f>H704*P704</f>
        <v>206.28351351351353</v>
      </c>
      <c r="R704" s="116" t="s">
        <v>1159</v>
      </c>
      <c r="S704" s="114"/>
    </row>
    <row r="705" spans="6:19">
      <c r="F705" s="111" t="s">
        <v>377</v>
      </c>
      <c r="G705" s="136">
        <v>1.020077E-4</v>
      </c>
      <c r="H705" s="103">
        <f>ROUND(+G705*Totals!$H$20,2)</f>
        <v>881.25</v>
      </c>
      <c r="I705" s="103">
        <f t="shared" si="28"/>
        <v>257.64119601328906</v>
      </c>
      <c r="J705" s="103">
        <f t="shared" si="29"/>
        <v>623.60880398671088</v>
      </c>
      <c r="K705" s="113" t="s">
        <v>377</v>
      </c>
      <c r="L705" s="113" t="s">
        <v>60</v>
      </c>
      <c r="M705" s="138">
        <v>0.29235880398671099</v>
      </c>
      <c r="N705" s="117">
        <f>+H705*M705</f>
        <v>257.64119601328906</v>
      </c>
      <c r="O705" s="117" t="s">
        <v>1159</v>
      </c>
      <c r="P705" s="114"/>
      <c r="Q705" s="118"/>
      <c r="R705" s="116" t="s">
        <v>1159</v>
      </c>
      <c r="S705" s="114"/>
    </row>
    <row r="706" spans="6:19">
      <c r="F706" s="111" t="s">
        <v>376</v>
      </c>
      <c r="G706" s="136">
        <v>2.2024390000000002E-4</v>
      </c>
      <c r="H706" s="103">
        <f>ROUND(+G706*Totals!$H$20,2)</f>
        <v>1902.71</v>
      </c>
      <c r="I706" s="103">
        <f t="shared" si="28"/>
        <v>0</v>
      </c>
      <c r="J706" s="103">
        <f t="shared" si="29"/>
        <v>1902.71</v>
      </c>
      <c r="K706" s="113"/>
      <c r="L706" s="113"/>
      <c r="N706" s="117"/>
      <c r="O706" s="113"/>
      <c r="P706" s="114"/>
      <c r="Q706" s="118"/>
      <c r="R706" s="116"/>
      <c r="S706" s="114"/>
    </row>
    <row r="707" spans="6:19">
      <c r="F707" s="111" t="s">
        <v>375</v>
      </c>
      <c r="G707" s="136">
        <v>9.6211800000000006E-5</v>
      </c>
      <c r="H707" s="103">
        <f>ROUND(+G707*Totals!$H$20,2)</f>
        <v>831.18</v>
      </c>
      <c r="I707" s="103">
        <f t="shared" si="28"/>
        <v>137.28198198198197</v>
      </c>
      <c r="J707" s="103">
        <f t="shared" si="29"/>
        <v>693.89801801801798</v>
      </c>
      <c r="K707" s="113" t="s">
        <v>375</v>
      </c>
      <c r="L707" s="113" t="s">
        <v>52</v>
      </c>
      <c r="M707" s="138">
        <v>0.16516516516516516</v>
      </c>
      <c r="N707" s="117">
        <f>+H707*M707</f>
        <v>137.28198198198197</v>
      </c>
      <c r="O707" s="117"/>
      <c r="P707" s="114"/>
      <c r="Q707" s="118"/>
      <c r="R707" s="116" t="s">
        <v>1159</v>
      </c>
      <c r="S707" s="114"/>
    </row>
    <row r="708" spans="6:19">
      <c r="F708" s="111" t="s">
        <v>374</v>
      </c>
      <c r="G708" s="136">
        <v>2.14448E-4</v>
      </c>
      <c r="H708" s="103">
        <f>ROUND(+G708*Totals!$H$20,2)</f>
        <v>1852.63</v>
      </c>
      <c r="I708" s="103">
        <f t="shared" si="28"/>
        <v>0</v>
      </c>
      <c r="J708" s="103">
        <f t="shared" si="29"/>
        <v>1852.63</v>
      </c>
      <c r="K708" s="113"/>
      <c r="L708" s="113"/>
      <c r="N708" s="117"/>
      <c r="O708" s="113"/>
      <c r="P708" s="114"/>
      <c r="Q708" s="118"/>
      <c r="R708" s="116"/>
      <c r="S708" s="114"/>
    </row>
    <row r="709" spans="6:19">
      <c r="F709" s="111" t="s">
        <v>373</v>
      </c>
      <c r="G709" s="136">
        <v>7.1869100000000006E-5</v>
      </c>
      <c r="H709" s="103">
        <f>ROUND(+G709*Totals!$H$20,2)</f>
        <v>620.88</v>
      </c>
      <c r="I709" s="103">
        <f t="shared" si="28"/>
        <v>237.2564258555133</v>
      </c>
      <c r="J709" s="103">
        <f t="shared" si="29"/>
        <v>383.62357414448672</v>
      </c>
      <c r="K709" s="113" t="s">
        <v>373</v>
      </c>
      <c r="L709" s="113" t="s">
        <v>128</v>
      </c>
      <c r="M709" s="138">
        <v>0.38212927756653992</v>
      </c>
      <c r="N709" s="117">
        <f t="shared" ref="N709:N714" si="31">+H709*M709</f>
        <v>237.2564258555133</v>
      </c>
      <c r="O709" s="117" t="s">
        <v>1159</v>
      </c>
      <c r="P709" s="114"/>
      <c r="Q709" s="118"/>
      <c r="R709" s="116" t="s">
        <v>1159</v>
      </c>
      <c r="S709" s="114"/>
    </row>
    <row r="710" spans="6:19">
      <c r="F710" s="111" t="s">
        <v>372</v>
      </c>
      <c r="G710" s="136">
        <v>3.1297799999999997E-5</v>
      </c>
      <c r="H710" s="103">
        <f>ROUND(+G710*Totals!$H$20,2)</f>
        <v>270.38</v>
      </c>
      <c r="I710" s="103">
        <f t="shared" si="28"/>
        <v>186.43137096774194</v>
      </c>
      <c r="J710" s="103">
        <f t="shared" si="29"/>
        <v>83.948629032258054</v>
      </c>
      <c r="K710" s="113" t="s">
        <v>372</v>
      </c>
      <c r="L710" s="113" t="s">
        <v>48</v>
      </c>
      <c r="M710" s="138">
        <v>0.49193548387096775</v>
      </c>
      <c r="N710" s="117">
        <f t="shared" si="31"/>
        <v>133.00951612903225</v>
      </c>
      <c r="O710" s="117" t="s">
        <v>71</v>
      </c>
      <c r="P710" s="138">
        <v>0.19758064516129031</v>
      </c>
      <c r="Q710" s="118">
        <f>H710*P710</f>
        <v>53.421854838709677</v>
      </c>
      <c r="R710" s="116" t="s">
        <v>1159</v>
      </c>
      <c r="S710" s="114"/>
    </row>
    <row r="711" spans="6:19">
      <c r="F711" s="111" t="s">
        <v>371</v>
      </c>
      <c r="G711" s="136">
        <v>0</v>
      </c>
      <c r="H711" s="103">
        <f>ROUND(+G711*Totals!$H$20,2)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ROUND(+G712*Totals!$H$20,2)</f>
        <v>514.05999999999995</v>
      </c>
      <c r="I712" s="103">
        <f t="shared" si="32"/>
        <v>285.09004366812223</v>
      </c>
      <c r="J712" s="103">
        <f t="shared" si="33"/>
        <v>228.96995633187771</v>
      </c>
      <c r="K712" s="113" t="s">
        <v>370</v>
      </c>
      <c r="L712" s="113" t="s">
        <v>74</v>
      </c>
      <c r="M712" s="138">
        <v>0.55458515283842791</v>
      </c>
      <c r="N712" s="117">
        <f t="shared" si="31"/>
        <v>285.09004366812223</v>
      </c>
      <c r="O712" s="117" t="s">
        <v>1159</v>
      </c>
      <c r="P712" s="114"/>
      <c r="Q712" s="118"/>
      <c r="R712" s="116"/>
      <c r="S712" s="114"/>
    </row>
    <row r="713" spans="6:19">
      <c r="F713" s="111" t="s">
        <v>369</v>
      </c>
      <c r="G713" s="136">
        <v>7.3028199999999993E-5</v>
      </c>
      <c r="H713" s="103">
        <f>ROUND(+G713*Totals!$H$20,2)</f>
        <v>630.9</v>
      </c>
      <c r="I713" s="103">
        <f t="shared" si="32"/>
        <v>133.76677215189872</v>
      </c>
      <c r="J713" s="103">
        <f t="shared" si="33"/>
        <v>497.13322784810123</v>
      </c>
      <c r="K713" s="113" t="s">
        <v>369</v>
      </c>
      <c r="L713" s="113" t="s">
        <v>70</v>
      </c>
      <c r="M713" s="138">
        <v>0.21202531645569619</v>
      </c>
      <c r="N713" s="117">
        <f t="shared" si="31"/>
        <v>133.76677215189872</v>
      </c>
      <c r="O713" s="113"/>
      <c r="P713" s="114"/>
      <c r="Q713" s="118"/>
      <c r="R713" s="116"/>
      <c r="S713" s="114"/>
    </row>
    <row r="714" spans="6:19">
      <c r="F714" s="111" t="s">
        <v>368</v>
      </c>
      <c r="G714" s="136">
        <v>1.6614899999999999E-5</v>
      </c>
      <c r="H714" s="103">
        <f>ROUND(+G714*Totals!$H$20,2)</f>
        <v>143.54</v>
      </c>
      <c r="I714" s="103">
        <f t="shared" si="32"/>
        <v>46.40301724137931</v>
      </c>
      <c r="J714" s="103">
        <f t="shared" si="33"/>
        <v>97.13698275862069</v>
      </c>
      <c r="K714" s="113" t="s">
        <v>368</v>
      </c>
      <c r="L714" s="113" t="s">
        <v>39</v>
      </c>
      <c r="M714" s="138">
        <v>0.32327586206896552</v>
      </c>
      <c r="N714" s="117">
        <f t="shared" si="31"/>
        <v>46.40301724137931</v>
      </c>
      <c r="O714" s="113"/>
      <c r="P714" s="114"/>
      <c r="Q714" s="118"/>
      <c r="R714" s="116"/>
      <c r="S714" s="114"/>
    </row>
    <row r="715" spans="6:19">
      <c r="F715" s="111" t="s">
        <v>367</v>
      </c>
      <c r="G715" s="136">
        <v>2.932721E-4</v>
      </c>
      <c r="H715" s="103">
        <f>ROUND(+G715*Totals!$H$20,2)</f>
        <v>2533.6</v>
      </c>
      <c r="I715" s="103">
        <f t="shared" si="32"/>
        <v>0</v>
      </c>
      <c r="J715" s="103">
        <f t="shared" si="33"/>
        <v>2533.6</v>
      </c>
      <c r="K715" s="113"/>
      <c r="L715" s="113"/>
      <c r="N715" s="117"/>
      <c r="O715" s="117"/>
      <c r="P715" s="114"/>
      <c r="Q715" s="118"/>
      <c r="R715" s="116"/>
      <c r="S715" s="114"/>
    </row>
    <row r="716" spans="6:19">
      <c r="F716" s="111" t="s">
        <v>366</v>
      </c>
      <c r="G716" s="136">
        <v>3.2650190000000002E-4</v>
      </c>
      <c r="H716" s="103">
        <f>ROUND(+G716*Totals!$H$20,2)</f>
        <v>2820.68</v>
      </c>
      <c r="I716" s="103">
        <f t="shared" si="32"/>
        <v>0</v>
      </c>
      <c r="J716" s="103">
        <f t="shared" si="33"/>
        <v>2820.68</v>
      </c>
      <c r="K716" s="113"/>
      <c r="L716" s="113"/>
      <c r="N716" s="117"/>
      <c r="O716" s="113"/>
      <c r="P716" s="114"/>
      <c r="Q716" s="118"/>
      <c r="R716" s="116"/>
      <c r="S716" s="114"/>
    </row>
    <row r="717" spans="6:19">
      <c r="F717" s="111" t="s">
        <v>365</v>
      </c>
      <c r="G717" s="136">
        <v>5.8731699999999999E-5</v>
      </c>
      <c r="H717" s="103">
        <f>ROUND(+G717*Totals!$H$20,2)</f>
        <v>507.39</v>
      </c>
      <c r="I717" s="103">
        <f t="shared" si="32"/>
        <v>266.20109154929582</v>
      </c>
      <c r="J717" s="103">
        <f t="shared" si="33"/>
        <v>241.18890845070416</v>
      </c>
      <c r="K717" s="113" t="s">
        <v>365</v>
      </c>
      <c r="L717" s="113" t="s">
        <v>84</v>
      </c>
      <c r="M717" s="138">
        <v>0.52464788732394374</v>
      </c>
      <c r="N717" s="117">
        <f>+H717*M717</f>
        <v>266.20109154929582</v>
      </c>
      <c r="O717" s="117" t="s">
        <v>1159</v>
      </c>
      <c r="P717" s="114"/>
      <c r="Q717" s="118"/>
      <c r="R717" s="116"/>
      <c r="S717" s="114"/>
    </row>
    <row r="718" spans="6:19">
      <c r="F718" s="111" t="s">
        <v>364</v>
      </c>
      <c r="G718" s="136">
        <v>2.1622541000000002E-3</v>
      </c>
      <c r="H718" s="103">
        <f>ROUND(+G718*Totals!$H$20,2)</f>
        <v>18679.900000000001</v>
      </c>
      <c r="I718" s="103">
        <f t="shared" si="32"/>
        <v>0</v>
      </c>
      <c r="J718" s="103">
        <f t="shared" si="33"/>
        <v>18679.900000000001</v>
      </c>
      <c r="K718" s="113"/>
      <c r="L718" s="113"/>
      <c r="N718" s="117"/>
      <c r="O718" s="113"/>
      <c r="P718" s="114"/>
      <c r="Q718" s="118"/>
      <c r="R718" s="116"/>
      <c r="S718" s="114"/>
    </row>
    <row r="719" spans="6:19">
      <c r="F719" s="111" t="s">
        <v>363</v>
      </c>
      <c r="G719" s="136">
        <v>2.43427E-5</v>
      </c>
      <c r="H719" s="103">
        <f>ROUND(+G719*Totals!$H$20,2)</f>
        <v>210.3</v>
      </c>
      <c r="I719" s="103">
        <f t="shared" si="32"/>
        <v>45.717391304347835</v>
      </c>
      <c r="J719" s="103">
        <f t="shared" si="33"/>
        <v>164.58260869565217</v>
      </c>
      <c r="K719" s="113" t="s">
        <v>363</v>
      </c>
      <c r="L719" s="113" t="s">
        <v>113</v>
      </c>
      <c r="M719" s="138">
        <v>0.21739130434782611</v>
      </c>
      <c r="N719" s="117">
        <f>+H719*M719</f>
        <v>45.717391304347835</v>
      </c>
      <c r="O719" s="113"/>
      <c r="P719" s="114"/>
      <c r="Q719" s="118"/>
      <c r="R719" s="116"/>
      <c r="S719" s="114"/>
    </row>
    <row r="720" spans="6:19">
      <c r="F720" s="111" t="s">
        <v>362</v>
      </c>
      <c r="G720" s="136">
        <v>2.8245309999999998E-4</v>
      </c>
      <c r="H720" s="103">
        <f>ROUND(+G720*Totals!$H$20,2)</f>
        <v>2440.14</v>
      </c>
      <c r="I720" s="103">
        <f t="shared" si="32"/>
        <v>0</v>
      </c>
      <c r="J720" s="103">
        <f t="shared" si="33"/>
        <v>2440.14</v>
      </c>
      <c r="K720" s="113"/>
      <c r="L720" s="113"/>
      <c r="N720" s="117"/>
      <c r="O720" s="117"/>
      <c r="P720" s="114"/>
      <c r="Q720" s="118"/>
      <c r="R720" s="116"/>
      <c r="S720" s="114"/>
    </row>
    <row r="721" spans="6:19">
      <c r="F721" s="111" t="s">
        <v>361</v>
      </c>
      <c r="G721" s="136">
        <v>6.4218479999999991E-4</v>
      </c>
      <c r="H721" s="103">
        <f>ROUND(+G721*Totals!$H$20,2)</f>
        <v>5547.89</v>
      </c>
      <c r="I721" s="103">
        <f t="shared" si="32"/>
        <v>0</v>
      </c>
      <c r="J721" s="103">
        <f t="shared" si="33"/>
        <v>5547.89</v>
      </c>
      <c r="K721" s="113"/>
      <c r="L721" s="113"/>
      <c r="N721" s="117"/>
      <c r="O721" s="113"/>
      <c r="P721" s="114"/>
      <c r="Q721" s="118"/>
      <c r="R721" s="116"/>
      <c r="S721" s="114"/>
    </row>
    <row r="722" spans="6:19">
      <c r="F722" s="111" t="s">
        <v>360</v>
      </c>
      <c r="G722" s="136">
        <v>8.0756100000000004E-5</v>
      </c>
      <c r="H722" s="103">
        <f>ROUND(+G722*Totals!$H$20,2)</f>
        <v>697.66</v>
      </c>
      <c r="I722" s="103">
        <f t="shared" si="32"/>
        <v>131.4820769230769</v>
      </c>
      <c r="J722" s="103">
        <f t="shared" si="33"/>
        <v>566.17792307692309</v>
      </c>
      <c r="K722" s="113" t="s">
        <v>360</v>
      </c>
      <c r="L722" s="113" t="s">
        <v>45</v>
      </c>
      <c r="M722" s="138">
        <v>0.18846153846153846</v>
      </c>
      <c r="N722" s="117">
        <f>+H722*M722</f>
        <v>131.4820769230769</v>
      </c>
      <c r="O722" s="117"/>
      <c r="P722" s="114"/>
      <c r="Q722" s="118"/>
      <c r="R722" s="116"/>
      <c r="S722" s="114"/>
    </row>
    <row r="723" spans="6:19">
      <c r="F723" s="111" t="s">
        <v>359</v>
      </c>
      <c r="G723" s="136">
        <v>6.483671000000001E-4</v>
      </c>
      <c r="H723" s="103">
        <f>ROUND(+G723*Totals!$H$20,2)</f>
        <v>5601.3</v>
      </c>
      <c r="I723" s="103">
        <f t="shared" si="32"/>
        <v>0</v>
      </c>
      <c r="J723" s="103">
        <f t="shared" si="33"/>
        <v>5601.3</v>
      </c>
      <c r="K723" s="113"/>
      <c r="L723" s="113"/>
      <c r="N723" s="117"/>
      <c r="O723" s="117"/>
      <c r="P723" s="114"/>
      <c r="Q723" s="118"/>
      <c r="R723" s="116"/>
      <c r="S723" s="114"/>
    </row>
    <row r="724" spans="6:19">
      <c r="F724" s="111" t="s">
        <v>358</v>
      </c>
      <c r="G724" s="136">
        <v>9.0415900000000003E-5</v>
      </c>
      <c r="H724" s="103">
        <f>ROUND(+G724*Totals!$H$20,2)</f>
        <v>781.11</v>
      </c>
      <c r="I724" s="103">
        <f t="shared" si="32"/>
        <v>144.55607142857141</v>
      </c>
      <c r="J724" s="103">
        <f t="shared" si="33"/>
        <v>636.55392857142863</v>
      </c>
      <c r="K724" s="113" t="s">
        <v>358</v>
      </c>
      <c r="L724" s="113" t="s">
        <v>80</v>
      </c>
      <c r="M724" s="138">
        <v>0.18506493506493504</v>
      </c>
      <c r="N724" s="117">
        <f>+H724*M724</f>
        <v>144.55607142857141</v>
      </c>
      <c r="O724" s="113"/>
      <c r="P724" s="114"/>
      <c r="Q724" s="118"/>
      <c r="R724" s="116"/>
      <c r="S724" s="114"/>
    </row>
    <row r="725" spans="6:19">
      <c r="F725" s="111" t="s">
        <v>357</v>
      </c>
      <c r="G725" s="136">
        <v>1.047124E-4</v>
      </c>
      <c r="H725" s="103">
        <f>ROUND(+G725*Totals!$H$20,2)</f>
        <v>904.62</v>
      </c>
      <c r="I725" s="103">
        <f t="shared" si="32"/>
        <v>251.28333333333336</v>
      </c>
      <c r="J725" s="103">
        <f t="shared" si="33"/>
        <v>653.33666666666659</v>
      </c>
      <c r="K725" s="113" t="s">
        <v>357</v>
      </c>
      <c r="L725" s="113" t="s">
        <v>98</v>
      </c>
      <c r="M725" s="138">
        <v>0.27777777777777779</v>
      </c>
      <c r="N725" s="117">
        <f>+H725*M725</f>
        <v>251.28333333333336</v>
      </c>
      <c r="O725" s="113" t="s">
        <v>1159</v>
      </c>
      <c r="P725" s="114"/>
      <c r="Q725" s="118"/>
      <c r="R725" s="116"/>
      <c r="S725" s="114"/>
    </row>
    <row r="726" spans="6:19">
      <c r="F726" s="111" t="s">
        <v>356</v>
      </c>
      <c r="G726" s="136">
        <v>3.1143259999999998E-4</v>
      </c>
      <c r="H726" s="103">
        <f>ROUND(+G726*Totals!$H$20,2)</f>
        <v>2690.49</v>
      </c>
      <c r="I726" s="103">
        <f t="shared" si="32"/>
        <v>0</v>
      </c>
      <c r="J726" s="103">
        <f t="shared" si="33"/>
        <v>2690.49</v>
      </c>
      <c r="K726" s="113"/>
      <c r="L726" s="113"/>
      <c r="N726" s="117"/>
      <c r="O726" s="117"/>
      <c r="P726" s="114"/>
      <c r="Q726" s="118"/>
      <c r="R726" s="116"/>
      <c r="S726" s="114"/>
    </row>
    <row r="727" spans="6:19">
      <c r="F727" s="111" t="s">
        <v>355</v>
      </c>
      <c r="G727" s="136">
        <v>2.094249E-4</v>
      </c>
      <c r="H727" s="103">
        <f>ROUND(+G727*Totals!$H$20,2)</f>
        <v>1809.24</v>
      </c>
      <c r="I727" s="103">
        <f t="shared" si="32"/>
        <v>0</v>
      </c>
      <c r="J727" s="103">
        <f t="shared" si="33"/>
        <v>1809.24</v>
      </c>
      <c r="K727" s="113"/>
      <c r="L727" s="113"/>
      <c r="N727" s="117"/>
      <c r="O727" s="117"/>
      <c r="P727" s="114"/>
      <c r="Q727" s="118"/>
      <c r="R727" s="116"/>
      <c r="S727" s="114"/>
    </row>
    <row r="728" spans="6:19">
      <c r="F728" s="111" t="s">
        <v>354</v>
      </c>
      <c r="G728" s="136">
        <v>7.8051300000000009E-5</v>
      </c>
      <c r="H728" s="103">
        <f>ROUND(+G728*Totals!$H$20,2)</f>
        <v>674.29</v>
      </c>
      <c r="I728" s="103">
        <f t="shared" si="32"/>
        <v>76.334716981132061</v>
      </c>
      <c r="J728" s="103">
        <f t="shared" si="33"/>
        <v>597.95528301886793</v>
      </c>
      <c r="K728" s="113" t="s">
        <v>354</v>
      </c>
      <c r="L728" s="113" t="s">
        <v>65</v>
      </c>
      <c r="M728" s="138">
        <v>0.11320754716981131</v>
      </c>
      <c r="N728" s="117">
        <f t="shared" ref="N728:N787" si="34">+H728*M728</f>
        <v>76.334716981132061</v>
      </c>
      <c r="O728" s="117" t="s">
        <v>1159</v>
      </c>
      <c r="P728" s="114"/>
      <c r="Q728" s="118"/>
      <c r="R728" s="116"/>
      <c r="S728" s="114"/>
    </row>
    <row r="729" spans="6:19">
      <c r="F729" s="111" t="s">
        <v>353</v>
      </c>
      <c r="G729" s="136">
        <v>4.2116799999999996E-5</v>
      </c>
      <c r="H729" s="103">
        <f>ROUND(+G729*Totals!$H$20,2)</f>
        <v>363.85</v>
      </c>
      <c r="I729" s="103">
        <f t="shared" si="32"/>
        <v>128.58955823293172</v>
      </c>
      <c r="J729" s="103">
        <f t="shared" si="33"/>
        <v>235.2604417670683</v>
      </c>
      <c r="K729" s="113" t="s">
        <v>353</v>
      </c>
      <c r="L729" s="113" t="s">
        <v>58</v>
      </c>
      <c r="M729" s="138">
        <v>0.35341365461847385</v>
      </c>
      <c r="N729" s="117">
        <f t="shared" si="34"/>
        <v>128.58955823293172</v>
      </c>
      <c r="O729" s="117" t="s">
        <v>1159</v>
      </c>
      <c r="P729" s="114"/>
      <c r="Q729" s="118"/>
      <c r="R729" s="116"/>
      <c r="S729" s="114"/>
    </row>
    <row r="730" spans="6:19">
      <c r="F730" s="111" t="s">
        <v>352</v>
      </c>
      <c r="G730" s="136">
        <v>1.06258E-4</v>
      </c>
      <c r="H730" s="103">
        <f>ROUND(+G730*Totals!$H$20,2)</f>
        <v>917.97</v>
      </c>
      <c r="I730" s="103">
        <f t="shared" si="32"/>
        <v>387.53922169811324</v>
      </c>
      <c r="J730" s="103">
        <f t="shared" si="33"/>
        <v>530.43077830188679</v>
      </c>
      <c r="K730" s="113" t="s">
        <v>352</v>
      </c>
      <c r="L730" s="113" t="s">
        <v>129</v>
      </c>
      <c r="M730" s="138">
        <v>0.42216981132075471</v>
      </c>
      <c r="N730" s="117">
        <f t="shared" si="34"/>
        <v>387.53922169811324</v>
      </c>
      <c r="O730" s="117" t="s">
        <v>1159</v>
      </c>
      <c r="P730" s="114"/>
      <c r="Q730" s="118"/>
      <c r="R730" s="116"/>
      <c r="S730" s="114"/>
    </row>
    <row r="731" spans="6:19">
      <c r="F731" s="111" t="s">
        <v>351</v>
      </c>
      <c r="G731" s="136">
        <v>1.46829E-5</v>
      </c>
      <c r="H731" s="103">
        <f>ROUND(+G731*Totals!$H$20,2)</f>
        <v>126.85</v>
      </c>
      <c r="I731" s="103">
        <f t="shared" si="32"/>
        <v>60.404761904761905</v>
      </c>
      <c r="J731" s="103">
        <f t="shared" si="33"/>
        <v>66.445238095238096</v>
      </c>
      <c r="K731" s="113" t="s">
        <v>351</v>
      </c>
      <c r="L731" s="113" t="s">
        <v>47</v>
      </c>
      <c r="M731" s="138">
        <v>0.47619047619047622</v>
      </c>
      <c r="N731" s="117">
        <f t="shared" si="34"/>
        <v>60.404761904761905</v>
      </c>
      <c r="O731" s="117" t="s">
        <v>1159</v>
      </c>
      <c r="P731" s="114"/>
      <c r="Q731" s="118"/>
      <c r="R731" s="116"/>
      <c r="S731" s="114"/>
    </row>
    <row r="732" spans="6:19">
      <c r="F732" s="111" t="s">
        <v>350</v>
      </c>
      <c r="G732" s="136">
        <v>1.4103340000000002E-4</v>
      </c>
      <c r="H732" s="103">
        <f>ROUND(+G732*Totals!$H$20,2)</f>
        <v>1218.4000000000001</v>
      </c>
      <c r="I732" s="103">
        <f t="shared" si="32"/>
        <v>165.0948509485095</v>
      </c>
      <c r="J732" s="103">
        <f t="shared" si="33"/>
        <v>1053.3051490514906</v>
      </c>
      <c r="K732" s="113" t="s">
        <v>350</v>
      </c>
      <c r="L732" s="113" t="s">
        <v>66</v>
      </c>
      <c r="M732" s="138">
        <v>0.13550135501355015</v>
      </c>
      <c r="N732" s="117">
        <f t="shared" si="34"/>
        <v>165.0948509485095</v>
      </c>
      <c r="O732" s="113" t="s">
        <v>1159</v>
      </c>
      <c r="P732" s="114"/>
      <c r="Q732" s="118"/>
      <c r="R732" s="116"/>
      <c r="S732" s="114"/>
    </row>
    <row r="733" spans="6:19">
      <c r="F733" s="111" t="s">
        <v>349</v>
      </c>
      <c r="G733" s="136">
        <v>8.5006400000000007E-5</v>
      </c>
      <c r="H733" s="103">
        <f>ROUND(+G733*Totals!$H$20,2)</f>
        <v>734.38</v>
      </c>
      <c r="I733" s="103">
        <f t="shared" si="32"/>
        <v>304.7219917012448</v>
      </c>
      <c r="J733" s="103">
        <f t="shared" si="33"/>
        <v>429.65800829875519</v>
      </c>
      <c r="K733" s="113" t="s">
        <v>349</v>
      </c>
      <c r="L733" s="113" t="s">
        <v>71</v>
      </c>
      <c r="M733" s="138">
        <v>0.41493775933609955</v>
      </c>
      <c r="N733" s="117">
        <f t="shared" si="34"/>
        <v>304.7219917012448</v>
      </c>
      <c r="O733" s="113" t="s">
        <v>1159</v>
      </c>
      <c r="P733" s="114"/>
      <c r="Q733" s="118"/>
      <c r="R733" s="116"/>
      <c r="S733" s="114"/>
    </row>
    <row r="734" spans="6:19">
      <c r="F734" s="111" t="s">
        <v>348</v>
      </c>
      <c r="G734" s="136">
        <v>1.464429E-4</v>
      </c>
      <c r="H734" s="103">
        <f>ROUND(+G734*Totals!$H$20,2)</f>
        <v>1265.1300000000001</v>
      </c>
      <c r="I734" s="103">
        <f t="shared" si="32"/>
        <v>0</v>
      </c>
      <c r="J734" s="103">
        <f t="shared" si="33"/>
        <v>1265.1300000000001</v>
      </c>
      <c r="K734" s="113"/>
      <c r="L734" s="113"/>
      <c r="N734" s="117"/>
      <c r="O734" s="117"/>
      <c r="P734" s="114"/>
      <c r="Q734" s="118"/>
      <c r="R734" s="116"/>
      <c r="S734" s="114"/>
    </row>
    <row r="735" spans="6:19">
      <c r="F735" s="111" t="s">
        <v>347</v>
      </c>
      <c r="G735" s="136">
        <v>4.0957639999999996E-4</v>
      </c>
      <c r="H735" s="103">
        <f>ROUND(+G735*Totals!$H$20,2)</f>
        <v>3538.37</v>
      </c>
      <c r="I735" s="103">
        <f t="shared" si="32"/>
        <v>0</v>
      </c>
      <c r="J735" s="103">
        <f t="shared" si="33"/>
        <v>3538.37</v>
      </c>
      <c r="K735" s="113"/>
      <c r="L735" s="113"/>
      <c r="N735" s="117"/>
      <c r="O735" s="113"/>
      <c r="P735" s="114"/>
      <c r="Q735" s="118"/>
      <c r="R735" s="116"/>
      <c r="S735" s="114"/>
    </row>
    <row r="736" spans="6:19">
      <c r="F736" s="111" t="s">
        <v>346</v>
      </c>
      <c r="G736" s="136">
        <v>9.4666200000000005E-5</v>
      </c>
      <c r="H736" s="103">
        <f>ROUND(+G736*Totals!$H$20,2)</f>
        <v>817.83</v>
      </c>
      <c r="I736" s="103">
        <f t="shared" si="32"/>
        <v>77.324642248722327</v>
      </c>
      <c r="J736" s="103">
        <f t="shared" si="33"/>
        <v>740.50535775127776</v>
      </c>
      <c r="K736" s="113" t="s">
        <v>346</v>
      </c>
      <c r="L736" s="113" t="s">
        <v>70</v>
      </c>
      <c r="M736" s="138">
        <v>9.4548551959114144E-2</v>
      </c>
      <c r="N736" s="117">
        <f t="shared" si="34"/>
        <v>77.324642248722327</v>
      </c>
      <c r="O736" s="117" t="s">
        <v>1159</v>
      </c>
      <c r="P736" s="114"/>
      <c r="Q736" s="118"/>
      <c r="R736" s="116"/>
      <c r="S736" s="114"/>
    </row>
    <row r="737" spans="6:19">
      <c r="F737" s="111" t="s">
        <v>345</v>
      </c>
      <c r="G737" s="136">
        <v>1.295575E-3</v>
      </c>
      <c r="H737" s="103">
        <f>ROUND(+G737*Totals!$H$20,2)</f>
        <v>11192.58</v>
      </c>
      <c r="I737" s="103">
        <f t="shared" si="32"/>
        <v>0</v>
      </c>
      <c r="J737" s="103">
        <f t="shared" si="33"/>
        <v>11192.58</v>
      </c>
      <c r="K737" s="113"/>
      <c r="L737" s="113"/>
      <c r="N737" s="117"/>
      <c r="O737" s="113"/>
      <c r="P737" s="114"/>
      <c r="Q737" s="118"/>
      <c r="R737" s="116"/>
      <c r="S737" s="114"/>
    </row>
    <row r="738" spans="6:19">
      <c r="F738" s="111" t="s">
        <v>344</v>
      </c>
      <c r="G738" s="136">
        <v>5.7958899999999998E-5</v>
      </c>
      <c r="H738" s="103">
        <f>ROUND(+G738*Totals!$H$20,2)</f>
        <v>500.71</v>
      </c>
      <c r="I738" s="103">
        <f t="shared" si="32"/>
        <v>246.21690082644625</v>
      </c>
      <c r="J738" s="103">
        <f t="shared" si="33"/>
        <v>254.49309917355373</v>
      </c>
      <c r="K738" s="113" t="s">
        <v>344</v>
      </c>
      <c r="L738" s="113" t="s">
        <v>51</v>
      </c>
      <c r="M738" s="138">
        <v>0.49173553719008262</v>
      </c>
      <c r="N738" s="117">
        <f t="shared" si="34"/>
        <v>246.21690082644625</v>
      </c>
      <c r="O738" s="113" t="s">
        <v>1159</v>
      </c>
      <c r="P738" s="114"/>
      <c r="Q738" s="118"/>
      <c r="R738" s="116"/>
      <c r="S738" s="114"/>
    </row>
    <row r="739" spans="6:19">
      <c r="F739" s="111" t="s">
        <v>343</v>
      </c>
      <c r="G739" s="136">
        <v>1.0088715999999999E-3</v>
      </c>
      <c r="H739" s="103">
        <f>ROUND(+G739*Totals!$H$20,2)</f>
        <v>8715.73</v>
      </c>
      <c r="I739" s="103">
        <f t="shared" si="32"/>
        <v>0</v>
      </c>
      <c r="J739" s="103">
        <f t="shared" si="33"/>
        <v>8715.73</v>
      </c>
      <c r="K739" s="113"/>
      <c r="L739" s="113"/>
      <c r="N739" s="117"/>
      <c r="O739" s="113"/>
      <c r="P739" s="114"/>
      <c r="Q739" s="118"/>
      <c r="R739" s="116"/>
      <c r="S739" s="114"/>
    </row>
    <row r="740" spans="6:19">
      <c r="F740" s="111" t="s">
        <v>342</v>
      </c>
      <c r="G740" s="136">
        <v>1.5683683000000002E-3</v>
      </c>
      <c r="H740" s="103">
        <f>ROUND(+G740*Totals!$H$20,2)</f>
        <v>13549.27</v>
      </c>
      <c r="I740" s="103">
        <f t="shared" si="32"/>
        <v>0</v>
      </c>
      <c r="J740" s="103">
        <f t="shared" si="33"/>
        <v>13549.27</v>
      </c>
      <c r="K740" s="113"/>
      <c r="L740" s="113"/>
      <c r="N740" s="117"/>
      <c r="O740" s="113"/>
      <c r="P740" s="114"/>
      <c r="Q740" s="118"/>
      <c r="R740" s="116"/>
      <c r="S740" s="114"/>
    </row>
    <row r="741" spans="6:19">
      <c r="F741" s="111" t="s">
        <v>341</v>
      </c>
      <c r="G741" s="136">
        <v>2.9288570000000002E-4</v>
      </c>
      <c r="H741" s="103">
        <f>ROUND(+G741*Totals!$H$20,2)</f>
        <v>2530.2600000000002</v>
      </c>
      <c r="I741" s="103">
        <f t="shared" si="32"/>
        <v>0</v>
      </c>
      <c r="J741" s="103">
        <f t="shared" si="33"/>
        <v>2530.2600000000002</v>
      </c>
      <c r="K741" s="113"/>
      <c r="L741" s="113"/>
      <c r="N741" s="117"/>
      <c r="O741" s="113"/>
      <c r="P741" s="114"/>
      <c r="Q741" s="118"/>
      <c r="R741" s="116"/>
      <c r="S741" s="114"/>
    </row>
    <row r="742" spans="6:19">
      <c r="F742" s="111" t="s">
        <v>340</v>
      </c>
      <c r="G742" s="136">
        <v>4.1382670000000003E-4</v>
      </c>
      <c r="H742" s="103">
        <f>ROUND(+G742*Totals!$H$20,2)</f>
        <v>3575.08</v>
      </c>
      <c r="I742" s="103">
        <f t="shared" si="32"/>
        <v>0</v>
      </c>
      <c r="J742" s="103">
        <f t="shared" si="33"/>
        <v>3575.08</v>
      </c>
      <c r="K742" s="113"/>
      <c r="L742" s="113"/>
      <c r="N742" s="117"/>
      <c r="O742" s="117"/>
      <c r="P742" s="114"/>
      <c r="Q742" s="118"/>
      <c r="R742" s="116"/>
      <c r="S742" s="114"/>
    </row>
    <row r="743" spans="6:19">
      <c r="F743" s="111" t="s">
        <v>339</v>
      </c>
      <c r="G743" s="136">
        <v>8.6551989999999991E-4</v>
      </c>
      <c r="H743" s="103">
        <f>ROUND(+G743*Totals!$H$20,2)</f>
        <v>7477.3</v>
      </c>
      <c r="I743" s="103">
        <f t="shared" si="32"/>
        <v>0</v>
      </c>
      <c r="J743" s="103">
        <f t="shared" si="33"/>
        <v>7477.3</v>
      </c>
      <c r="K743" s="113"/>
      <c r="L743" s="113"/>
      <c r="N743" s="117"/>
      <c r="O743" s="117"/>
      <c r="P743" s="114"/>
      <c r="Q743" s="118"/>
      <c r="R743" s="116"/>
      <c r="S743" s="114"/>
    </row>
    <row r="744" spans="6:19">
      <c r="F744" s="111" t="s">
        <v>338</v>
      </c>
      <c r="G744" s="136">
        <v>1.19782E-5</v>
      </c>
      <c r="H744" s="103">
        <f>ROUND(+G744*Totals!$H$20,2)</f>
        <v>103.48</v>
      </c>
      <c r="I744" s="103">
        <f t="shared" si="32"/>
        <v>50.070967741935483</v>
      </c>
      <c r="J744" s="103">
        <f t="shared" si="33"/>
        <v>53.409032258064521</v>
      </c>
      <c r="K744" s="113" t="s">
        <v>338</v>
      </c>
      <c r="L744" s="113" t="s">
        <v>107</v>
      </c>
      <c r="M744" s="138">
        <v>0.48387096774193544</v>
      </c>
      <c r="N744" s="117">
        <f t="shared" si="34"/>
        <v>50.070967741935483</v>
      </c>
      <c r="O744" s="113" t="s">
        <v>1159</v>
      </c>
      <c r="P744" s="114"/>
      <c r="Q744" s="118"/>
      <c r="R744" s="116"/>
      <c r="S744" s="114"/>
    </row>
    <row r="745" spans="6:19">
      <c r="F745" s="111" t="s">
        <v>337</v>
      </c>
      <c r="G745" s="136">
        <v>1.73877E-5</v>
      </c>
      <c r="H745" s="103">
        <f>ROUND(+G745*Totals!$H$20,2)</f>
        <v>150.21</v>
      </c>
      <c r="I745" s="103">
        <f t="shared" si="32"/>
        <v>75.105000000000004</v>
      </c>
      <c r="J745" s="103">
        <f t="shared" si="33"/>
        <v>75.105000000000004</v>
      </c>
      <c r="K745" s="113" t="s">
        <v>337</v>
      </c>
      <c r="L745" s="113" t="s">
        <v>101</v>
      </c>
      <c r="M745" s="138">
        <v>0.5</v>
      </c>
      <c r="N745" s="117">
        <f t="shared" si="34"/>
        <v>75.105000000000004</v>
      </c>
      <c r="O745" s="113" t="s">
        <v>1159</v>
      </c>
      <c r="P745" s="114"/>
      <c r="Q745" s="118"/>
      <c r="R745" s="116"/>
      <c r="S745" s="114"/>
    </row>
    <row r="746" spans="6:19">
      <c r="F746" s="111" t="s">
        <v>336</v>
      </c>
      <c r="G746" s="136">
        <v>5.2626699999999997E-4</v>
      </c>
      <c r="H746" s="103">
        <f>ROUND(+G746*Totals!$H$20,2)</f>
        <v>4546.47</v>
      </c>
      <c r="I746" s="103">
        <f t="shared" si="32"/>
        <v>0</v>
      </c>
      <c r="J746" s="103">
        <f t="shared" si="33"/>
        <v>4546.47</v>
      </c>
      <c r="K746" s="113"/>
      <c r="L746" s="113"/>
      <c r="N746" s="117"/>
      <c r="O746" s="117"/>
      <c r="P746" s="114"/>
      <c r="Q746" s="118"/>
      <c r="R746" s="116"/>
      <c r="S746" s="114"/>
    </row>
    <row r="747" spans="6:19">
      <c r="F747" s="111" t="s">
        <v>335</v>
      </c>
      <c r="G747" s="136">
        <v>1.966739E-4</v>
      </c>
      <c r="H747" s="103">
        <f>ROUND(+G747*Totals!$H$20,2)</f>
        <v>1699.08</v>
      </c>
      <c r="I747" s="103">
        <f t="shared" si="32"/>
        <v>0</v>
      </c>
      <c r="J747" s="103">
        <f t="shared" si="33"/>
        <v>1699.08</v>
      </c>
      <c r="K747" s="113"/>
      <c r="L747" s="113"/>
      <c r="N747" s="117"/>
      <c r="O747" s="117"/>
      <c r="P747" s="114"/>
      <c r="Q747" s="118"/>
      <c r="R747" s="116"/>
      <c r="S747" s="114"/>
    </row>
    <row r="748" spans="6:19">
      <c r="F748" s="111" t="s">
        <v>334</v>
      </c>
      <c r="G748" s="136">
        <v>4.4048799999999997E-5</v>
      </c>
      <c r="H748" s="103">
        <f>ROUND(+G748*Totals!$H$20,2)</f>
        <v>380.54</v>
      </c>
      <c r="I748" s="103">
        <f t="shared" si="32"/>
        <v>125.55888324873096</v>
      </c>
      <c r="J748" s="103">
        <f t="shared" si="33"/>
        <v>254.98111675126904</v>
      </c>
      <c r="K748" s="113" t="s">
        <v>334</v>
      </c>
      <c r="L748" s="113" t="s">
        <v>78</v>
      </c>
      <c r="M748" s="138">
        <v>0.32994923857868019</v>
      </c>
      <c r="N748" s="117">
        <f t="shared" si="34"/>
        <v>125.55888324873096</v>
      </c>
      <c r="O748" s="117"/>
      <c r="P748" s="114"/>
      <c r="Q748" s="118"/>
      <c r="R748" s="116"/>
      <c r="S748" s="114"/>
    </row>
    <row r="749" spans="6:19">
      <c r="F749" s="111" t="s">
        <v>333</v>
      </c>
      <c r="G749" s="136">
        <v>6.06637E-5</v>
      </c>
      <c r="H749" s="103">
        <f>ROUND(+G749*Totals!$H$20,2)</f>
        <v>524.08000000000004</v>
      </c>
      <c r="I749" s="103">
        <f t="shared" si="32"/>
        <v>104.04529411764706</v>
      </c>
      <c r="J749" s="103">
        <f t="shared" si="33"/>
        <v>420.03470588235297</v>
      </c>
      <c r="K749" s="113" t="s">
        <v>333</v>
      </c>
      <c r="L749" s="113" t="s">
        <v>96</v>
      </c>
      <c r="M749" s="138">
        <v>0.19852941176470587</v>
      </c>
      <c r="N749" s="117">
        <f t="shared" si="34"/>
        <v>104.04529411764706</v>
      </c>
      <c r="O749" s="117" t="s">
        <v>1159</v>
      </c>
      <c r="P749" s="114"/>
      <c r="Q749" s="118"/>
      <c r="R749" s="116"/>
      <c r="S749" s="114"/>
    </row>
    <row r="750" spans="6:19">
      <c r="F750" s="111" t="s">
        <v>332</v>
      </c>
      <c r="G750" s="136">
        <v>1.89332E-5</v>
      </c>
      <c r="H750" s="103">
        <f>ROUND(+G750*Totals!$H$20,2)</f>
        <v>163.57</v>
      </c>
      <c r="I750" s="103">
        <f t="shared" si="32"/>
        <v>55.762499999999996</v>
      </c>
      <c r="J750" s="103">
        <f t="shared" si="33"/>
        <v>107.8075</v>
      </c>
      <c r="K750" s="113" t="s">
        <v>332</v>
      </c>
      <c r="L750" s="113" t="s">
        <v>55</v>
      </c>
      <c r="M750" s="138">
        <v>0.34090909090909088</v>
      </c>
      <c r="N750" s="117">
        <f t="shared" si="34"/>
        <v>55.762499999999996</v>
      </c>
      <c r="O750" s="117" t="s">
        <v>1159</v>
      </c>
      <c r="P750" s="114"/>
      <c r="Q750" s="118"/>
      <c r="R750" s="116"/>
      <c r="S750" s="114"/>
    </row>
    <row r="751" spans="6:19">
      <c r="F751" s="111" t="s">
        <v>331</v>
      </c>
      <c r="G751" s="136">
        <v>4.7526299999999999E-5</v>
      </c>
      <c r="H751" s="103">
        <f>ROUND(+G751*Totals!$H$20,2)</f>
        <v>410.58</v>
      </c>
      <c r="I751" s="103">
        <f t="shared" si="32"/>
        <v>67.052214765100672</v>
      </c>
      <c r="J751" s="103">
        <f t="shared" si="33"/>
        <v>343.52778523489928</v>
      </c>
      <c r="K751" s="113" t="s">
        <v>331</v>
      </c>
      <c r="L751" s="113" t="s">
        <v>132</v>
      </c>
      <c r="M751" s="138">
        <v>0.16331096196868009</v>
      </c>
      <c r="N751" s="117">
        <f t="shared" si="34"/>
        <v>67.052214765100672</v>
      </c>
      <c r="O751" s="117" t="s">
        <v>1159</v>
      </c>
      <c r="P751" s="114"/>
      <c r="Q751" s="118"/>
      <c r="R751" s="116"/>
      <c r="S751" s="114"/>
    </row>
    <row r="752" spans="6:19">
      <c r="F752" s="111" t="s">
        <v>330</v>
      </c>
      <c r="G752" s="136">
        <v>1.043261E-4</v>
      </c>
      <c r="H752" s="103">
        <f>ROUND(+G752*Totals!$H$20,2)</f>
        <v>901.28</v>
      </c>
      <c r="I752" s="103">
        <f t="shared" si="32"/>
        <v>257.11361963190183</v>
      </c>
      <c r="J752" s="103">
        <f t="shared" si="33"/>
        <v>644.16638036809809</v>
      </c>
      <c r="K752" s="113" t="s">
        <v>330</v>
      </c>
      <c r="L752" s="113" t="s">
        <v>44</v>
      </c>
      <c r="M752" s="138">
        <v>0.28527607361963192</v>
      </c>
      <c r="N752" s="117">
        <f t="shared" si="34"/>
        <v>257.11361963190183</v>
      </c>
      <c r="O752" s="117" t="s">
        <v>1159</v>
      </c>
      <c r="P752" s="114"/>
      <c r="Q752" s="118"/>
      <c r="R752" s="116"/>
      <c r="S752" s="114"/>
    </row>
    <row r="753" spans="6:19">
      <c r="F753" s="111" t="s">
        <v>329</v>
      </c>
      <c r="G753" s="136">
        <v>1.464429E-4</v>
      </c>
      <c r="H753" s="103">
        <f>ROUND(+G753*Totals!$H$20,2)</f>
        <v>1265.1300000000001</v>
      </c>
      <c r="I753" s="103">
        <f t="shared" si="32"/>
        <v>224.31382978723406</v>
      </c>
      <c r="J753" s="103">
        <f t="shared" si="33"/>
        <v>1040.8161702127661</v>
      </c>
      <c r="K753" s="113" t="s">
        <v>329</v>
      </c>
      <c r="L753" s="113" t="s">
        <v>55</v>
      </c>
      <c r="M753" s="138">
        <v>0.1773049645390071</v>
      </c>
      <c r="N753" s="117">
        <f t="shared" si="34"/>
        <v>224.31382978723406</v>
      </c>
      <c r="O753" s="113" t="s">
        <v>1159</v>
      </c>
      <c r="P753" s="114"/>
      <c r="Q753" s="118"/>
      <c r="R753" s="116"/>
      <c r="S753" s="114"/>
    </row>
    <row r="754" spans="6:19">
      <c r="F754" s="111" t="s">
        <v>328</v>
      </c>
      <c r="G754" s="136">
        <v>1.383286E-4</v>
      </c>
      <c r="H754" s="103">
        <f>ROUND(+G754*Totals!$H$20,2)</f>
        <v>1195.03</v>
      </c>
      <c r="I754" s="103">
        <f t="shared" si="32"/>
        <v>359.30303986710965</v>
      </c>
      <c r="J754" s="103">
        <f t="shared" si="33"/>
        <v>835.72696013289033</v>
      </c>
      <c r="K754" s="113" t="s">
        <v>328</v>
      </c>
      <c r="L754" s="113" t="s">
        <v>68</v>
      </c>
      <c r="M754" s="138">
        <v>0.30066445182724255</v>
      </c>
      <c r="N754" s="117">
        <f t="shared" si="34"/>
        <v>359.30303986710965</v>
      </c>
      <c r="O754" s="113" t="s">
        <v>1159</v>
      </c>
      <c r="P754" s="114"/>
      <c r="Q754" s="118"/>
      <c r="R754" s="116"/>
      <c r="S754" s="114"/>
    </row>
    <row r="755" spans="6:19">
      <c r="F755" s="111" t="s">
        <v>327</v>
      </c>
      <c r="G755" s="136">
        <v>1.7658150000000002E-4</v>
      </c>
      <c r="H755" s="103">
        <f>ROUND(+G755*Totals!$H$20,2)</f>
        <v>1525.5</v>
      </c>
      <c r="I755" s="103">
        <f t="shared" si="32"/>
        <v>0</v>
      </c>
      <c r="J755" s="103">
        <f t="shared" si="33"/>
        <v>1525.5</v>
      </c>
      <c r="K755" s="113"/>
      <c r="L755" s="113"/>
      <c r="N755" s="117"/>
      <c r="O755" s="113"/>
      <c r="P755" s="114"/>
      <c r="Q755" s="118"/>
      <c r="R755" s="116"/>
      <c r="S755" s="114"/>
    </row>
    <row r="756" spans="6:19">
      <c r="F756" s="111" t="s">
        <v>326</v>
      </c>
      <c r="G756" s="136">
        <v>1.8237739999999998E-4</v>
      </c>
      <c r="H756" s="103">
        <f>ROUND(+G756*Totals!$H$20,2)</f>
        <v>1575.57</v>
      </c>
      <c r="I756" s="103">
        <f t="shared" si="32"/>
        <v>418.30581868640144</v>
      </c>
      <c r="J756" s="103">
        <f t="shared" si="33"/>
        <v>1157.2641813135986</v>
      </c>
      <c r="K756" s="137" t="s">
        <v>326</v>
      </c>
      <c r="L756" s="137" t="s">
        <v>93</v>
      </c>
      <c r="M756" s="138">
        <v>0.26549491211840887</v>
      </c>
      <c r="N756" s="117">
        <f t="shared" si="34"/>
        <v>418.30581868640144</v>
      </c>
      <c r="O756" s="117"/>
      <c r="P756" s="114"/>
      <c r="Q756" s="118"/>
      <c r="R756" s="116"/>
      <c r="S756" s="114"/>
    </row>
    <row r="757" spans="6:19">
      <c r="F757" s="111" t="s">
        <v>325</v>
      </c>
      <c r="G757" s="136">
        <v>2.8245309999999998E-4</v>
      </c>
      <c r="H757" s="103">
        <f>ROUND(+G757*Totals!$H$20,2)</f>
        <v>2440.14</v>
      </c>
      <c r="I757" s="103">
        <f t="shared" si="32"/>
        <v>0</v>
      </c>
      <c r="J757" s="103">
        <f t="shared" si="33"/>
        <v>2440.14</v>
      </c>
      <c r="K757" s="113"/>
      <c r="L757" s="113"/>
      <c r="N757" s="117"/>
      <c r="O757" s="117"/>
      <c r="P757" s="114"/>
      <c r="Q757" s="118"/>
      <c r="R757" s="116"/>
      <c r="S757" s="114"/>
    </row>
    <row r="758" spans="6:19">
      <c r="F758" s="111" t="s">
        <v>324</v>
      </c>
      <c r="G758" s="136">
        <v>4.3662400000000004E-5</v>
      </c>
      <c r="H758" s="103">
        <f>ROUND(+G758*Totals!$H$20,2)</f>
        <v>377.2</v>
      </c>
      <c r="I758" s="103">
        <f t="shared" si="32"/>
        <v>173.28223350253808</v>
      </c>
      <c r="J758" s="103">
        <f t="shared" si="33"/>
        <v>203.91776649746191</v>
      </c>
      <c r="K758" s="113" t="s">
        <v>324</v>
      </c>
      <c r="L758" s="113" t="s">
        <v>80</v>
      </c>
      <c r="M758" s="138">
        <v>0.45939086294416248</v>
      </c>
      <c r="N758" s="117">
        <f t="shared" si="34"/>
        <v>173.28223350253808</v>
      </c>
      <c r="O758" s="113" t="s">
        <v>1159</v>
      </c>
      <c r="P758" s="114"/>
      <c r="Q758" s="118"/>
      <c r="R758" s="116"/>
      <c r="S758" s="114"/>
    </row>
    <row r="759" spans="6:19">
      <c r="F759" s="111" t="s">
        <v>323</v>
      </c>
      <c r="G759" s="136">
        <v>1.352375E-4</v>
      </c>
      <c r="H759" s="103">
        <f>ROUND(+G759*Totals!$H$20,2)</f>
        <v>1168.33</v>
      </c>
      <c r="I759" s="103">
        <f t="shared" si="32"/>
        <v>227.17527777777772</v>
      </c>
      <c r="J759" s="103">
        <f t="shared" si="33"/>
        <v>941.15472222222218</v>
      </c>
      <c r="K759" s="113" t="s">
        <v>323</v>
      </c>
      <c r="L759" s="113" t="s">
        <v>62</v>
      </c>
      <c r="M759" s="138">
        <v>0.19444444444444442</v>
      </c>
      <c r="N759" s="117">
        <f t="shared" si="34"/>
        <v>227.17527777777772</v>
      </c>
      <c r="O759" s="113" t="s">
        <v>1159</v>
      </c>
      <c r="P759" s="114"/>
      <c r="Q759" s="118"/>
      <c r="R759" s="116"/>
      <c r="S759" s="114"/>
    </row>
    <row r="760" spans="6:19">
      <c r="F760" s="111" t="s">
        <v>322</v>
      </c>
      <c r="G760" s="136">
        <v>1.9551479999999999E-4</v>
      </c>
      <c r="H760" s="103">
        <f>ROUND(+G760*Totals!$H$20,2)</f>
        <v>1689.07</v>
      </c>
      <c r="I760" s="103">
        <f t="shared" si="32"/>
        <v>0</v>
      </c>
      <c r="J760" s="103">
        <f t="shared" si="33"/>
        <v>1689.07</v>
      </c>
      <c r="K760" s="113"/>
      <c r="L760" s="113"/>
      <c r="N760" s="117"/>
      <c r="O760" s="117"/>
      <c r="P760" s="114"/>
      <c r="Q760" s="118"/>
      <c r="R760" s="116"/>
      <c r="S760" s="114"/>
    </row>
    <row r="761" spans="6:19">
      <c r="F761" s="111" t="s">
        <v>321</v>
      </c>
      <c r="G761" s="136">
        <v>7.9712830000000002E-4</v>
      </c>
      <c r="H761" s="103">
        <f>ROUND(+G761*Totals!$H$20,2)</f>
        <v>6886.46</v>
      </c>
      <c r="I761" s="103">
        <f t="shared" si="32"/>
        <v>0</v>
      </c>
      <c r="J761" s="103">
        <f t="shared" si="33"/>
        <v>6886.46</v>
      </c>
      <c r="K761" s="113"/>
      <c r="L761" s="113"/>
      <c r="N761" s="117"/>
      <c r="O761" s="113"/>
      <c r="P761" s="114"/>
      <c r="Q761" s="118"/>
      <c r="R761" s="116"/>
      <c r="S761" s="114"/>
    </row>
    <row r="762" spans="6:19">
      <c r="F762" s="111" t="s">
        <v>320</v>
      </c>
      <c r="G762" s="136">
        <v>3.67073E-5</v>
      </c>
      <c r="H762" s="103">
        <f>ROUND(+G762*Totals!$H$20,2)</f>
        <v>317.12</v>
      </c>
      <c r="I762" s="103">
        <f t="shared" si="32"/>
        <v>254.65696969696972</v>
      </c>
      <c r="J762" s="103">
        <f t="shared" si="33"/>
        <v>62.46303030303028</v>
      </c>
      <c r="K762" s="113" t="s">
        <v>320</v>
      </c>
      <c r="L762" s="113" t="s">
        <v>65</v>
      </c>
      <c r="M762" s="138">
        <v>0.80303030303030309</v>
      </c>
      <c r="N762" s="117">
        <f t="shared" si="34"/>
        <v>254.65696969696972</v>
      </c>
      <c r="O762" s="117" t="s">
        <v>1159</v>
      </c>
      <c r="P762" s="114"/>
      <c r="Q762" s="118"/>
      <c r="R762" s="116"/>
      <c r="S762" s="114"/>
    </row>
    <row r="763" spans="6:19">
      <c r="F763" s="111" t="s">
        <v>319</v>
      </c>
      <c r="G763" s="136">
        <v>4.4821560000000006E-4</v>
      </c>
      <c r="H763" s="103">
        <f>ROUND(+G763*Totals!$H$20,2)</f>
        <v>3872.17</v>
      </c>
      <c r="I763" s="103">
        <f t="shared" si="32"/>
        <v>0</v>
      </c>
      <c r="J763" s="103">
        <f t="shared" si="33"/>
        <v>3872.17</v>
      </c>
      <c r="K763" s="113"/>
      <c r="L763" s="113"/>
      <c r="N763" s="117"/>
      <c r="O763" s="113"/>
      <c r="P763" s="114"/>
      <c r="Q763" s="118"/>
      <c r="R763" s="116"/>
      <c r="S763" s="114"/>
    </row>
    <row r="764" spans="6:19">
      <c r="F764" s="111" t="s">
        <v>318</v>
      </c>
      <c r="G764" s="136">
        <v>2.9365900000000003E-5</v>
      </c>
      <c r="H764" s="103">
        <f>ROUND(+G764*Totals!$H$20,2)</f>
        <v>253.69</v>
      </c>
      <c r="I764" s="103">
        <f t="shared" si="32"/>
        <v>126.04723270440252</v>
      </c>
      <c r="J764" s="103">
        <f t="shared" si="33"/>
        <v>127.64276729559748</v>
      </c>
      <c r="K764" s="113" t="s">
        <v>318</v>
      </c>
      <c r="L764" s="113" t="s">
        <v>98</v>
      </c>
      <c r="M764" s="138">
        <v>0.49685534591194969</v>
      </c>
      <c r="N764" s="117">
        <f t="shared" si="34"/>
        <v>126.04723270440252</v>
      </c>
      <c r="O764" s="117" t="s">
        <v>1159</v>
      </c>
      <c r="P764" s="114"/>
      <c r="Q764" s="118"/>
      <c r="R764" s="116"/>
      <c r="S764" s="114"/>
    </row>
    <row r="765" spans="6:19">
      <c r="F765" s="111" t="s">
        <v>317</v>
      </c>
      <c r="G765" s="136">
        <v>2.4729139999999999E-4</v>
      </c>
      <c r="H765" s="103">
        <f>ROUND(+G765*Totals!$H$20,2)</f>
        <v>2136.37</v>
      </c>
      <c r="I765" s="103">
        <f t="shared" si="32"/>
        <v>0</v>
      </c>
      <c r="J765" s="103">
        <f t="shared" si="33"/>
        <v>2136.37</v>
      </c>
      <c r="K765" s="113"/>
      <c r="L765" s="113"/>
      <c r="N765" s="117"/>
      <c r="O765" s="117"/>
      <c r="P765" s="114"/>
      <c r="Q765" s="118"/>
      <c r="R765" s="116"/>
      <c r="S765" s="114"/>
    </row>
    <row r="766" spans="6:19">
      <c r="F766" s="111" t="s">
        <v>316</v>
      </c>
      <c r="G766" s="136">
        <v>4.6367099999999999E-5</v>
      </c>
      <c r="H766" s="103">
        <f>ROUND(+G766*Totals!$H$20,2)</f>
        <v>400.57</v>
      </c>
      <c r="I766" s="103">
        <f t="shared" si="32"/>
        <v>114.97842592592592</v>
      </c>
      <c r="J766" s="103">
        <f t="shared" si="33"/>
        <v>285.59157407407406</v>
      </c>
      <c r="K766" s="113" t="s">
        <v>316</v>
      </c>
      <c r="L766" s="113" t="s">
        <v>83</v>
      </c>
      <c r="M766" s="138">
        <v>0.28703703703703703</v>
      </c>
      <c r="N766" s="117">
        <f t="shared" si="34"/>
        <v>114.97842592592592</v>
      </c>
      <c r="O766" s="117" t="s">
        <v>1159</v>
      </c>
      <c r="P766" s="114"/>
      <c r="Q766" s="118"/>
      <c r="R766" s="116"/>
      <c r="S766" s="114"/>
    </row>
    <row r="767" spans="6:19">
      <c r="F767" s="111" t="s">
        <v>315</v>
      </c>
      <c r="G767" s="136">
        <v>6.4527600000000002E-5</v>
      </c>
      <c r="H767" s="103">
        <f>ROUND(+G767*Totals!$H$20,2)</f>
        <v>557.46</v>
      </c>
      <c r="I767" s="103">
        <f t="shared" si="32"/>
        <v>268.50137614678903</v>
      </c>
      <c r="J767" s="103">
        <f t="shared" si="33"/>
        <v>288.95862385321101</v>
      </c>
      <c r="K767" s="113" t="s">
        <v>315</v>
      </c>
      <c r="L767" s="113" t="s">
        <v>67</v>
      </c>
      <c r="M767" s="138">
        <v>0.48165137614678899</v>
      </c>
      <c r="N767" s="117">
        <f t="shared" si="34"/>
        <v>268.50137614678903</v>
      </c>
      <c r="O767" s="117" t="s">
        <v>1159</v>
      </c>
      <c r="P767" s="114"/>
      <c r="Q767" s="118"/>
      <c r="R767" s="116"/>
      <c r="S767" s="114"/>
    </row>
    <row r="768" spans="6:19">
      <c r="F768" s="111" t="s">
        <v>314</v>
      </c>
      <c r="G768" s="136">
        <v>4.1730400000000003E-5</v>
      </c>
      <c r="H768" s="103">
        <f>ROUND(+G768*Totals!$H$20,2)</f>
        <v>360.51</v>
      </c>
      <c r="I768" s="103">
        <f t="shared" si="32"/>
        <v>109.98610169491526</v>
      </c>
      <c r="J768" s="103">
        <f t="shared" si="33"/>
        <v>250.52389830508474</v>
      </c>
      <c r="K768" s="113" t="s">
        <v>314</v>
      </c>
      <c r="L768" s="113" t="s">
        <v>124</v>
      </c>
      <c r="M768" s="138">
        <v>0.30508474576271188</v>
      </c>
      <c r="N768" s="117">
        <f t="shared" si="34"/>
        <v>109.98610169491526</v>
      </c>
      <c r="O768" s="117" t="s">
        <v>1159</v>
      </c>
      <c r="P768" s="114"/>
      <c r="Q768" s="118"/>
      <c r="R768" s="116"/>
      <c r="S768" s="114"/>
    </row>
    <row r="769" spans="6:19">
      <c r="F769" s="111" t="s">
        <v>313</v>
      </c>
      <c r="G769" s="136">
        <v>4.0957600000000002E-5</v>
      </c>
      <c r="H769" s="103">
        <f>ROUND(+G769*Totals!$H$20,2)</f>
        <v>353.84</v>
      </c>
      <c r="I769" s="103">
        <f t="shared" si="32"/>
        <v>254.03897435897434</v>
      </c>
      <c r="J769" s="103">
        <f t="shared" si="33"/>
        <v>99.801025641025632</v>
      </c>
      <c r="K769" s="113" t="s">
        <v>313</v>
      </c>
      <c r="L769" s="113" t="s">
        <v>56</v>
      </c>
      <c r="M769" s="138">
        <v>0.71794871794871795</v>
      </c>
      <c r="N769" s="117">
        <f t="shared" si="34"/>
        <v>254.03897435897434</v>
      </c>
      <c r="O769" s="117" t="s">
        <v>1159</v>
      </c>
      <c r="P769" s="114"/>
      <c r="Q769" s="118"/>
      <c r="R769" s="116"/>
      <c r="S769" s="114"/>
    </row>
    <row r="770" spans="6:19">
      <c r="F770" s="111" t="s">
        <v>312</v>
      </c>
      <c r="G770" s="136">
        <v>4.2116799999999996E-5</v>
      </c>
      <c r="H770" s="103">
        <f>ROUND(+G770*Totals!$H$20,2)</f>
        <v>363.85</v>
      </c>
      <c r="I770" s="103">
        <f t="shared" si="32"/>
        <v>278.38187919463087</v>
      </c>
      <c r="J770" s="103">
        <f t="shared" si="33"/>
        <v>85.468120805369153</v>
      </c>
      <c r="K770" s="113" t="s">
        <v>312</v>
      </c>
      <c r="L770" s="113" t="s">
        <v>90</v>
      </c>
      <c r="M770" s="138">
        <v>0.76510067114093949</v>
      </c>
      <c r="N770" s="117">
        <f t="shared" si="34"/>
        <v>278.38187919463087</v>
      </c>
      <c r="O770" s="117" t="s">
        <v>1159</v>
      </c>
      <c r="P770" s="114"/>
      <c r="Q770" s="118"/>
      <c r="R770" s="116"/>
      <c r="S770" s="114"/>
    </row>
    <row r="771" spans="6:19">
      <c r="F771" s="111" t="s">
        <v>311</v>
      </c>
      <c r="G771" s="136">
        <v>1.5223880000000002E-4</v>
      </c>
      <c r="H771" s="103">
        <f>ROUND(+G771*Totals!$H$20,2)</f>
        <v>1315.2</v>
      </c>
      <c r="I771" s="103">
        <f t="shared" si="32"/>
        <v>369.39259259259256</v>
      </c>
      <c r="J771" s="103">
        <f t="shared" si="33"/>
        <v>945.80740740740748</v>
      </c>
      <c r="K771" s="113" t="s">
        <v>311</v>
      </c>
      <c r="L771" s="113" t="s">
        <v>78</v>
      </c>
      <c r="M771" s="138">
        <v>0.28086419753086417</v>
      </c>
      <c r="N771" s="117">
        <f t="shared" si="34"/>
        <v>369.39259259259256</v>
      </c>
      <c r="O771" s="113" t="s">
        <v>1159</v>
      </c>
      <c r="P771" s="114"/>
      <c r="Q771" s="118"/>
      <c r="R771" s="116"/>
      <c r="S771" s="114"/>
    </row>
    <row r="772" spans="6:19">
      <c r="F772" s="111" t="s">
        <v>310</v>
      </c>
      <c r="G772" s="136">
        <v>1.139859E-4</v>
      </c>
      <c r="H772" s="103">
        <f>ROUND(+G772*Totals!$H$20,2)</f>
        <v>984.73</v>
      </c>
      <c r="I772" s="103">
        <f t="shared" si="32"/>
        <v>238.80373297002726</v>
      </c>
      <c r="J772" s="103">
        <f t="shared" si="33"/>
        <v>745.92626702997279</v>
      </c>
      <c r="K772" s="113" t="s">
        <v>310</v>
      </c>
      <c r="L772" s="113" t="s">
        <v>130</v>
      </c>
      <c r="M772" s="138">
        <v>0.24250681198910082</v>
      </c>
      <c r="N772" s="117">
        <f t="shared" si="34"/>
        <v>238.80373297002726</v>
      </c>
      <c r="O772" s="117" t="s">
        <v>1159</v>
      </c>
      <c r="P772" s="114"/>
      <c r="Q772" s="118"/>
      <c r="R772" s="116"/>
      <c r="S772" s="114"/>
    </row>
    <row r="773" spans="6:19">
      <c r="F773" s="111" t="s">
        <v>309</v>
      </c>
      <c r="G773" s="136">
        <v>5.3785880000000006E-4</v>
      </c>
      <c r="H773" s="103">
        <f>ROUND(+G773*Totals!$H$20,2)</f>
        <v>4646.6099999999997</v>
      </c>
      <c r="I773" s="103">
        <f t="shared" si="32"/>
        <v>0</v>
      </c>
      <c r="J773" s="103">
        <f t="shared" si="33"/>
        <v>4646.6099999999997</v>
      </c>
      <c r="K773" s="113"/>
      <c r="L773" s="113"/>
      <c r="N773" s="117"/>
      <c r="O773" s="117"/>
      <c r="P773" s="114"/>
      <c r="Q773" s="118"/>
      <c r="R773" s="116"/>
      <c r="S773" s="114"/>
    </row>
    <row r="774" spans="6:19">
      <c r="F774" s="111" t="s">
        <v>308</v>
      </c>
      <c r="G774" s="136">
        <v>2.2410799999999999E-5</v>
      </c>
      <c r="H774" s="103">
        <f>ROUND(+G774*Totals!$H$20,2)</f>
        <v>193.61</v>
      </c>
      <c r="I774" s="103">
        <f t="shared" si="32"/>
        <v>46.097619047619048</v>
      </c>
      <c r="J774" s="103">
        <f t="shared" si="33"/>
        <v>147.51238095238097</v>
      </c>
      <c r="K774" s="113" t="s">
        <v>308</v>
      </c>
      <c r="L774" s="113" t="s">
        <v>124</v>
      </c>
      <c r="M774" s="138">
        <v>0.23809523809523808</v>
      </c>
      <c r="N774" s="117">
        <f t="shared" si="34"/>
        <v>46.097619047619048</v>
      </c>
      <c r="O774" s="113" t="s">
        <v>1159</v>
      </c>
      <c r="P774" s="114"/>
      <c r="Q774" s="118"/>
      <c r="R774" s="116"/>
      <c r="S774" s="114"/>
    </row>
    <row r="775" spans="6:19">
      <c r="F775" s="111" t="s">
        <v>307</v>
      </c>
      <c r="G775" s="136">
        <v>2.8593099999999999E-5</v>
      </c>
      <c r="H775" s="103">
        <f>ROUND(+G775*Totals!$H$20,2)</f>
        <v>247.02</v>
      </c>
      <c r="I775" s="103">
        <f t="shared" ref="I775:I838" si="35">+N775+Q775+T775</f>
        <v>99.344999999999999</v>
      </c>
      <c r="J775" s="103">
        <f t="shared" ref="J775:J838" si="36">+H775-I775</f>
        <v>147.67500000000001</v>
      </c>
      <c r="K775" s="113" t="s">
        <v>307</v>
      </c>
      <c r="L775" s="113" t="s">
        <v>128</v>
      </c>
      <c r="M775" s="138">
        <v>0.40217391304347822</v>
      </c>
      <c r="N775" s="117">
        <f t="shared" si="34"/>
        <v>99.344999999999999</v>
      </c>
      <c r="O775" s="113" t="s">
        <v>1159</v>
      </c>
      <c r="P775" s="114"/>
      <c r="Q775" s="118"/>
      <c r="R775" s="116"/>
      <c r="S775" s="114"/>
    </row>
    <row r="776" spans="6:19">
      <c r="F776" s="111" t="s">
        <v>306</v>
      </c>
      <c r="G776" s="136">
        <v>2.8168030000000002E-4</v>
      </c>
      <c r="H776" s="103">
        <f>ROUND(+G776*Totals!$H$20,2)</f>
        <v>2433.46</v>
      </c>
      <c r="I776" s="103">
        <f t="shared" si="35"/>
        <v>0</v>
      </c>
      <c r="J776" s="103">
        <f t="shared" si="36"/>
        <v>2433.46</v>
      </c>
      <c r="K776" s="113"/>
      <c r="L776" s="113"/>
      <c r="N776" s="117"/>
      <c r="O776" s="113"/>
      <c r="P776" s="114"/>
      <c r="Q776" s="118"/>
      <c r="R776" s="116"/>
      <c r="S776" s="114"/>
    </row>
    <row r="777" spans="6:19">
      <c r="F777" s="111" t="s">
        <v>305</v>
      </c>
      <c r="G777" s="136">
        <v>3.2070599999999998E-4</v>
      </c>
      <c r="H777" s="103">
        <f>ROUND(+G777*Totals!$H$20,2)</f>
        <v>2770.61</v>
      </c>
      <c r="I777" s="103">
        <f t="shared" si="35"/>
        <v>0</v>
      </c>
      <c r="J777" s="103">
        <f t="shared" si="36"/>
        <v>2770.61</v>
      </c>
      <c r="K777" s="113"/>
      <c r="L777" s="113"/>
      <c r="N777" s="117"/>
      <c r="O777" s="113"/>
      <c r="P777" s="114"/>
      <c r="Q777" s="118"/>
      <c r="R777" s="116"/>
      <c r="S777" s="114"/>
    </row>
    <row r="778" spans="6:19">
      <c r="F778" s="111" t="s">
        <v>304</v>
      </c>
      <c r="G778" s="136">
        <v>1.9744669999999999E-4</v>
      </c>
      <c r="H778" s="103">
        <f>ROUND(+G778*Totals!$H$20,2)</f>
        <v>1705.76</v>
      </c>
      <c r="I778" s="103">
        <f t="shared" si="35"/>
        <v>0</v>
      </c>
      <c r="J778" s="103">
        <f t="shared" si="36"/>
        <v>1705.76</v>
      </c>
      <c r="K778" s="113"/>
      <c r="L778" s="113"/>
      <c r="N778" s="117"/>
      <c r="O778" s="113"/>
      <c r="P778" s="114"/>
      <c r="Q778" s="118"/>
      <c r="R778" s="116"/>
      <c r="S778" s="114"/>
    </row>
    <row r="779" spans="6:19">
      <c r="F779" s="111" t="s">
        <v>303</v>
      </c>
      <c r="G779" s="136">
        <v>4.9844700000000001E-5</v>
      </c>
      <c r="H779" s="103">
        <f>ROUND(+G779*Totals!$H$20,2)</f>
        <v>430.61</v>
      </c>
      <c r="I779" s="103">
        <f t="shared" si="35"/>
        <v>21.264691358024692</v>
      </c>
      <c r="J779" s="103">
        <f t="shared" si="36"/>
        <v>409.34530864197529</v>
      </c>
      <c r="K779" s="113" t="s">
        <v>303</v>
      </c>
      <c r="L779" s="113" t="s">
        <v>112</v>
      </c>
      <c r="M779" s="138">
        <v>4.9382716049382713E-2</v>
      </c>
      <c r="N779" s="117">
        <f>+H779*M779</f>
        <v>21.264691358024692</v>
      </c>
      <c r="O779" s="113"/>
      <c r="P779" s="114"/>
      <c r="Q779" s="118"/>
      <c r="R779" s="116"/>
      <c r="S779" s="114"/>
    </row>
    <row r="780" spans="6:19">
      <c r="F780" s="111" t="s">
        <v>302</v>
      </c>
      <c r="G780" s="136">
        <v>1.9377597999999999E-3</v>
      </c>
      <c r="H780" s="103">
        <f>ROUND(+G780*Totals!$H$20,2)</f>
        <v>16740.47</v>
      </c>
      <c r="I780" s="103">
        <f t="shared" si="35"/>
        <v>0</v>
      </c>
      <c r="J780" s="103">
        <f t="shared" si="36"/>
        <v>16740.47</v>
      </c>
      <c r="K780" s="113"/>
      <c r="L780" s="113"/>
      <c r="N780" s="117"/>
      <c r="O780" s="117" t="s">
        <v>1159</v>
      </c>
      <c r="P780" s="114"/>
      <c r="Q780" s="118"/>
      <c r="R780" s="116"/>
      <c r="S780" s="114"/>
    </row>
    <row r="781" spans="6:19">
      <c r="F781" s="111" t="s">
        <v>301</v>
      </c>
      <c r="G781" s="136">
        <v>2.44973E-4</v>
      </c>
      <c r="H781" s="103">
        <f>ROUND(+G781*Totals!$H$20,2)</f>
        <v>2116.34</v>
      </c>
      <c r="I781" s="103">
        <f t="shared" si="35"/>
        <v>0</v>
      </c>
      <c r="J781" s="103">
        <f t="shared" si="36"/>
        <v>2116.34</v>
      </c>
      <c r="K781" s="113"/>
      <c r="L781" s="113"/>
      <c r="N781" s="117"/>
      <c r="O781" s="113"/>
      <c r="P781" s="114"/>
      <c r="Q781" s="118"/>
      <c r="R781" s="116"/>
      <c r="S781" s="114"/>
    </row>
    <row r="782" spans="6:19">
      <c r="F782" s="111" t="s">
        <v>300</v>
      </c>
      <c r="G782" s="136">
        <v>6.1436499999999994E-5</v>
      </c>
      <c r="H782" s="103">
        <f>ROUND(+G782*Totals!$H$20,2)</f>
        <v>530.76</v>
      </c>
      <c r="I782" s="103">
        <f t="shared" si="35"/>
        <v>8.1476315789473706</v>
      </c>
      <c r="J782" s="103">
        <f t="shared" si="36"/>
        <v>522.61236842105257</v>
      </c>
      <c r="K782" s="113" t="s">
        <v>300</v>
      </c>
      <c r="L782" s="113" t="s">
        <v>106</v>
      </c>
      <c r="M782" s="138">
        <v>1.5350877192982459E-2</v>
      </c>
      <c r="N782" s="117">
        <f t="shared" si="34"/>
        <v>8.1476315789473706</v>
      </c>
      <c r="O782" s="117" t="s">
        <v>1159</v>
      </c>
      <c r="P782" s="114"/>
      <c r="Q782" s="118"/>
      <c r="R782" s="116"/>
      <c r="S782" s="114"/>
    </row>
    <row r="783" spans="6:19">
      <c r="F783" s="111" t="s">
        <v>299</v>
      </c>
      <c r="G783" s="136">
        <v>2.8206699999999999E-5</v>
      </c>
      <c r="H783" s="103">
        <f>ROUND(+G783*Totals!$H$20,2)</f>
        <v>243.68</v>
      </c>
      <c r="I783" s="103">
        <f t="shared" si="35"/>
        <v>75.540800000000004</v>
      </c>
      <c r="J783" s="103">
        <f t="shared" si="36"/>
        <v>168.13920000000002</v>
      </c>
      <c r="K783" s="113" t="s">
        <v>299</v>
      </c>
      <c r="L783" s="113" t="s">
        <v>113</v>
      </c>
      <c r="M783" s="138">
        <v>0.19666666666666666</v>
      </c>
      <c r="N783" s="117">
        <f t="shared" si="34"/>
        <v>47.923733333333331</v>
      </c>
      <c r="O783" s="113" t="s">
        <v>121</v>
      </c>
      <c r="P783" s="138">
        <v>0.11333333333333334</v>
      </c>
      <c r="Q783" s="118">
        <f>H783*P783</f>
        <v>27.61706666666667</v>
      </c>
      <c r="R783" s="116" t="s">
        <v>1159</v>
      </c>
      <c r="S783" s="114"/>
    </row>
    <row r="784" spans="6:19">
      <c r="F784" s="111" t="s">
        <v>298</v>
      </c>
      <c r="G784" s="136">
        <v>2.7820299999999999E-5</v>
      </c>
      <c r="H784" s="103">
        <f>ROUND(+G784*Totals!$H$20,2)</f>
        <v>240.34</v>
      </c>
      <c r="I784" s="103">
        <f t="shared" si="35"/>
        <v>87.759004149377589</v>
      </c>
      <c r="J784" s="103">
        <f t="shared" si="36"/>
        <v>152.5809958506224</v>
      </c>
      <c r="K784" s="113" t="s">
        <v>298</v>
      </c>
      <c r="L784" s="113" t="s">
        <v>120</v>
      </c>
      <c r="M784" s="138">
        <v>0.36514522821576761</v>
      </c>
      <c r="N784" s="117">
        <f t="shared" si="34"/>
        <v>87.759004149377589</v>
      </c>
      <c r="O784" s="113"/>
      <c r="P784" s="114"/>
      <c r="Q784" s="118"/>
      <c r="R784" s="116"/>
      <c r="S784" s="114"/>
    </row>
    <row r="785" spans="6:20">
      <c r="F785" s="111" t="s">
        <v>297</v>
      </c>
      <c r="G785" s="136">
        <v>4.3662390000000001E-4</v>
      </c>
      <c r="H785" s="103">
        <f>ROUND(+G785*Totals!$H$20,2)</f>
        <v>3772.03</v>
      </c>
      <c r="I785" s="103">
        <f t="shared" si="35"/>
        <v>0</v>
      </c>
      <c r="J785" s="103">
        <f t="shared" si="36"/>
        <v>3772.03</v>
      </c>
      <c r="K785" s="113"/>
      <c r="L785" s="113"/>
      <c r="N785" s="117"/>
      <c r="O785" s="113"/>
      <c r="P785" s="114"/>
      <c r="Q785" s="116"/>
      <c r="R785" s="118"/>
      <c r="S785" s="114"/>
    </row>
    <row r="786" spans="6:20">
      <c r="F786" s="111" t="s">
        <v>116</v>
      </c>
      <c r="G786" s="136">
        <v>2.8090759999999999E-4</v>
      </c>
      <c r="H786" s="103">
        <f>ROUND(+G786*Totals!$H$20,2)</f>
        <v>2426.7800000000002</v>
      </c>
      <c r="I786" s="103">
        <f t="shared" si="35"/>
        <v>0</v>
      </c>
      <c r="J786" s="103">
        <f t="shared" si="36"/>
        <v>2426.7800000000002</v>
      </c>
      <c r="K786" s="113"/>
      <c r="L786" s="113"/>
      <c r="N786" s="117"/>
      <c r="O786" s="113" t="s">
        <v>1159</v>
      </c>
      <c r="P786" s="114"/>
      <c r="Q786" s="116"/>
      <c r="R786" s="116"/>
      <c r="S786" s="114"/>
    </row>
    <row r="787" spans="6:20">
      <c r="F787" s="111" t="s">
        <v>296</v>
      </c>
      <c r="G787" s="136">
        <v>1.1475870000000001E-4</v>
      </c>
      <c r="H787" s="103">
        <f>ROUND(+G787*Totals!$H$20,2)</f>
        <v>991.41</v>
      </c>
      <c r="I787" s="103">
        <f t="shared" si="35"/>
        <v>311.95228448275861</v>
      </c>
      <c r="J787" s="103">
        <f t="shared" si="36"/>
        <v>679.45771551724135</v>
      </c>
      <c r="K787" s="113" t="s">
        <v>296</v>
      </c>
      <c r="L787" s="113" t="s">
        <v>42</v>
      </c>
      <c r="M787" s="138">
        <v>5.387931034482759E-2</v>
      </c>
      <c r="N787" s="117">
        <f t="shared" si="34"/>
        <v>53.416487068965516</v>
      </c>
      <c r="O787" s="113" t="s">
        <v>110</v>
      </c>
      <c r="P787" s="138">
        <v>0.15086206896551724</v>
      </c>
      <c r="Q787" s="118">
        <f>H787*P787</f>
        <v>149.56616379310344</v>
      </c>
      <c r="R787" s="116" t="s">
        <v>118</v>
      </c>
      <c r="S787" s="138">
        <v>0.10991379310344829</v>
      </c>
      <c r="T787" s="103">
        <f>H787*S787</f>
        <v>108.96963362068966</v>
      </c>
    </row>
    <row r="788" spans="6:20">
      <c r="F788" s="111" t="s">
        <v>295</v>
      </c>
      <c r="G788" s="136">
        <v>2.1297970999999997E-3</v>
      </c>
      <c r="H788" s="103">
        <f>ROUND(+G788*Totals!$H$20,2)</f>
        <v>18399.5</v>
      </c>
      <c r="I788" s="103">
        <f t="shared" si="35"/>
        <v>0</v>
      </c>
      <c r="J788" s="103">
        <f t="shared" si="36"/>
        <v>18399.5</v>
      </c>
      <c r="K788" s="113"/>
      <c r="L788" s="113"/>
      <c r="N788" s="117"/>
      <c r="O788" s="113"/>
      <c r="P788" s="114"/>
      <c r="Q788" s="116"/>
      <c r="R788" s="116"/>
      <c r="S788" s="114"/>
    </row>
    <row r="789" spans="6:20">
      <c r="F789" s="111" t="s">
        <v>294</v>
      </c>
      <c r="G789" s="136">
        <v>4.8994610000000004E-4</v>
      </c>
      <c r="H789" s="103">
        <f>ROUND(+G789*Totals!$H$20,2)</f>
        <v>4232.6899999999996</v>
      </c>
      <c r="I789" s="103">
        <f t="shared" si="35"/>
        <v>0</v>
      </c>
      <c r="J789" s="103">
        <f t="shared" si="36"/>
        <v>4232.6899999999996</v>
      </c>
      <c r="K789" s="113"/>
      <c r="L789" s="113"/>
      <c r="N789" s="117"/>
      <c r="O789" s="113"/>
      <c r="P789" s="114"/>
      <c r="Q789" s="116"/>
      <c r="R789" s="116"/>
      <c r="S789" s="114"/>
    </row>
    <row r="790" spans="6:20">
      <c r="F790" s="111" t="s">
        <v>293</v>
      </c>
      <c r="G790" s="136">
        <v>3.7132350000000002E-4</v>
      </c>
      <c r="H790" s="103">
        <f>ROUND(+G790*Totals!$H$20,2)</f>
        <v>3207.9</v>
      </c>
      <c r="I790" s="103">
        <f t="shared" si="35"/>
        <v>0</v>
      </c>
      <c r="J790" s="103">
        <f t="shared" si="36"/>
        <v>3207.9</v>
      </c>
      <c r="K790" s="113"/>
      <c r="L790" s="113"/>
      <c r="N790" s="117"/>
      <c r="O790" s="117"/>
      <c r="P790" s="114"/>
      <c r="Q790" s="118"/>
      <c r="R790" s="116"/>
      <c r="S790" s="114"/>
    </row>
    <row r="791" spans="6:20">
      <c r="F791" s="111" t="s">
        <v>292</v>
      </c>
      <c r="G791" s="136">
        <v>1.9029845000000001E-3</v>
      </c>
      <c r="H791" s="103">
        <f>ROUND(+G791*Totals!$H$20,2)</f>
        <v>16440.05</v>
      </c>
      <c r="I791" s="103">
        <f t="shared" si="35"/>
        <v>0</v>
      </c>
      <c r="J791" s="103">
        <f t="shared" si="36"/>
        <v>16440.05</v>
      </c>
      <c r="K791" s="113"/>
      <c r="L791" s="113"/>
      <c r="N791" s="117"/>
      <c r="O791" s="117"/>
      <c r="P791" s="114"/>
      <c r="Q791" s="118"/>
      <c r="R791" s="116"/>
      <c r="S791" s="114"/>
    </row>
    <row r="792" spans="6:20">
      <c r="F792" s="111" t="s">
        <v>1048</v>
      </c>
      <c r="G792" s="136">
        <v>7.3028199999999993E-5</v>
      </c>
      <c r="H792" s="103">
        <f>ROUND(+G792*Totals!$H$20,2)</f>
        <v>630.9</v>
      </c>
      <c r="I792" s="103">
        <f t="shared" si="35"/>
        <v>0</v>
      </c>
      <c r="J792" s="103">
        <f t="shared" si="36"/>
        <v>630.9</v>
      </c>
      <c r="K792" s="113"/>
      <c r="L792" s="113"/>
      <c r="N792" s="117"/>
      <c r="O792" s="113" t="s">
        <v>1159</v>
      </c>
      <c r="P792" s="114"/>
      <c r="Q792" s="118"/>
      <c r="R792" s="116"/>
      <c r="S792" s="114"/>
    </row>
    <row r="793" spans="6:20">
      <c r="F793" s="111" t="s">
        <v>291</v>
      </c>
      <c r="G793" s="136">
        <v>2.8245309999999998E-4</v>
      </c>
      <c r="H793" s="103">
        <f>ROUND(+G793*Totals!$H$20,2)</f>
        <v>2440.14</v>
      </c>
      <c r="I793" s="103">
        <f t="shared" si="35"/>
        <v>1224.674037735849</v>
      </c>
      <c r="J793" s="103">
        <f t="shared" si="36"/>
        <v>1215.4659622641509</v>
      </c>
      <c r="K793" s="113" t="s">
        <v>291</v>
      </c>
      <c r="L793" s="113" t="s">
        <v>86</v>
      </c>
      <c r="M793" s="138">
        <v>0.50188679245283019</v>
      </c>
      <c r="N793" s="117">
        <f>+H793*M793</f>
        <v>1224.674037735849</v>
      </c>
      <c r="O793" s="113" t="s">
        <v>1159</v>
      </c>
      <c r="P793" s="114"/>
      <c r="Q793" s="118"/>
      <c r="R793" s="116"/>
      <c r="S793" s="114"/>
    </row>
    <row r="794" spans="6:20">
      <c r="F794" s="111" t="s">
        <v>290</v>
      </c>
      <c r="G794" s="136">
        <v>1.1050833999999999E-3</v>
      </c>
      <c r="H794" s="103">
        <f>ROUND(+G794*Totals!$H$20,2)</f>
        <v>9546.91</v>
      </c>
      <c r="I794" s="103">
        <f t="shared" si="35"/>
        <v>0</v>
      </c>
      <c r="J794" s="103">
        <f t="shared" si="36"/>
        <v>9546.91</v>
      </c>
      <c r="K794" s="113"/>
      <c r="L794" s="113"/>
      <c r="N794" s="117"/>
      <c r="O794" s="113"/>
      <c r="P794" s="114"/>
      <c r="Q794" s="118"/>
      <c r="R794" s="116"/>
      <c r="S794" s="114"/>
    </row>
    <row r="795" spans="6:20">
      <c r="F795" s="111" t="s">
        <v>289</v>
      </c>
      <c r="G795" s="136">
        <v>4.1344029999999999E-4</v>
      </c>
      <c r="H795" s="103">
        <f>ROUND(+G795*Totals!$H$20,2)</f>
        <v>3571.75</v>
      </c>
      <c r="I795" s="103">
        <f t="shared" si="35"/>
        <v>0</v>
      </c>
      <c r="J795" s="103">
        <f t="shared" si="36"/>
        <v>3571.75</v>
      </c>
      <c r="K795" s="113"/>
      <c r="L795" s="113"/>
      <c r="N795" s="117"/>
      <c r="O795" s="117"/>
      <c r="P795" s="114"/>
      <c r="Q795" s="118"/>
      <c r="R795" s="116"/>
      <c r="S795" s="114"/>
    </row>
    <row r="796" spans="6:20">
      <c r="F796" s="111" t="s">
        <v>288</v>
      </c>
      <c r="G796" s="136">
        <v>7.7433119999999992E-4</v>
      </c>
      <c r="H796" s="103">
        <f>ROUND(+G796*Totals!$H$20,2)</f>
        <v>6689.51</v>
      </c>
      <c r="I796" s="103">
        <f t="shared" si="35"/>
        <v>0</v>
      </c>
      <c r="J796" s="103">
        <f t="shared" si="36"/>
        <v>6689.51</v>
      </c>
      <c r="K796" s="113"/>
      <c r="L796" s="113"/>
      <c r="N796" s="117"/>
      <c r="O796" s="113"/>
      <c r="P796" s="114"/>
      <c r="Q796" s="118"/>
      <c r="R796" s="116"/>
      <c r="S796" s="114"/>
    </row>
    <row r="797" spans="6:20">
      <c r="F797" s="111" t="s">
        <v>287</v>
      </c>
      <c r="G797" s="136">
        <v>9.4666200000000005E-5</v>
      </c>
      <c r="H797" s="103">
        <f>ROUND(+G797*Totals!$H$20,2)</f>
        <v>817.83</v>
      </c>
      <c r="I797" s="103">
        <f t="shared" si="35"/>
        <v>160.68800586510264</v>
      </c>
      <c r="J797" s="103">
        <f t="shared" si="36"/>
        <v>657.14199413489746</v>
      </c>
      <c r="K797" s="113" t="s">
        <v>287</v>
      </c>
      <c r="L797" s="113" t="s">
        <v>99</v>
      </c>
      <c r="M797" s="138">
        <v>0.19648093841642228</v>
      </c>
      <c r="N797" s="117">
        <f>+H797*M797</f>
        <v>160.68800586510264</v>
      </c>
      <c r="O797" s="113" t="s">
        <v>1159</v>
      </c>
      <c r="P797" s="114"/>
      <c r="Q797" s="118"/>
      <c r="R797" s="116"/>
      <c r="S797" s="114"/>
    </row>
    <row r="798" spans="6:20">
      <c r="F798" s="111" t="s">
        <v>286</v>
      </c>
      <c r="G798" s="136">
        <v>3.1796263000000002E-3</v>
      </c>
      <c r="H798" s="103">
        <f>ROUND(+G798*Totals!$H$20,2)</f>
        <v>27469.06</v>
      </c>
      <c r="I798" s="103">
        <f t="shared" si="35"/>
        <v>0</v>
      </c>
      <c r="J798" s="103">
        <f t="shared" si="36"/>
        <v>27469.06</v>
      </c>
      <c r="K798" s="113"/>
      <c r="L798" s="113"/>
      <c r="N798" s="117"/>
      <c r="O798" s="113"/>
      <c r="P798" s="114"/>
      <c r="Q798" s="118"/>
      <c r="R798" s="116"/>
      <c r="S798" s="114"/>
    </row>
    <row r="799" spans="6:20">
      <c r="F799" s="111" t="s">
        <v>285</v>
      </c>
      <c r="G799" s="136">
        <v>3.3151342299999997E-2</v>
      </c>
      <c r="H799" s="103">
        <f>ROUND(+G799*Totals!$H$20,2)</f>
        <v>286397.28999999998</v>
      </c>
      <c r="I799" s="103">
        <f t="shared" si="35"/>
        <v>0</v>
      </c>
      <c r="J799" s="103">
        <f t="shared" si="36"/>
        <v>286397.28999999998</v>
      </c>
      <c r="K799" s="113"/>
      <c r="L799" s="113"/>
      <c r="N799" s="117"/>
      <c r="O799" s="113"/>
      <c r="P799" s="114"/>
      <c r="Q799" s="118"/>
      <c r="R799" s="116"/>
      <c r="S799" s="114"/>
    </row>
    <row r="800" spans="6:20">
      <c r="F800" s="111" t="s">
        <v>284</v>
      </c>
      <c r="G800" s="136">
        <v>2.8902179999999998E-4</v>
      </c>
      <c r="H800" s="103">
        <f>ROUND(+G800*Totals!$H$20,2)</f>
        <v>2496.88</v>
      </c>
      <c r="I800" s="103">
        <f t="shared" si="35"/>
        <v>0</v>
      </c>
      <c r="J800" s="103">
        <f t="shared" si="36"/>
        <v>2496.88</v>
      </c>
      <c r="K800" s="113"/>
      <c r="L800" s="113"/>
      <c r="N800" s="117"/>
      <c r="O800" s="113"/>
      <c r="P800" s="114"/>
      <c r="Q800" s="118"/>
      <c r="R800" s="116"/>
      <c r="S800" s="114"/>
    </row>
    <row r="801" spans="6:19">
      <c r="F801" s="111" t="s">
        <v>283</v>
      </c>
      <c r="G801" s="136">
        <v>5.9620409999999995E-4</v>
      </c>
      <c r="H801" s="103">
        <f>ROUND(+G801*Totals!$H$20,2)</f>
        <v>5150.66</v>
      </c>
      <c r="I801" s="103">
        <f t="shared" si="35"/>
        <v>0</v>
      </c>
      <c r="J801" s="103">
        <f t="shared" si="36"/>
        <v>5150.66</v>
      </c>
      <c r="K801" s="113"/>
      <c r="L801" s="113"/>
      <c r="N801" s="117"/>
      <c r="O801" s="117"/>
      <c r="P801" s="114"/>
      <c r="Q801" s="118"/>
      <c r="R801" s="116"/>
      <c r="S801" s="114"/>
    </row>
    <row r="802" spans="6:19">
      <c r="F802" s="111" t="s">
        <v>282</v>
      </c>
      <c r="G802" s="136">
        <v>4.0262130000000003E-4</v>
      </c>
      <c r="H802" s="103">
        <f>ROUND(+G802*Totals!$H$20,2)</f>
        <v>3478.28</v>
      </c>
      <c r="I802" s="103">
        <f t="shared" si="35"/>
        <v>0</v>
      </c>
      <c r="J802" s="103">
        <f t="shared" si="36"/>
        <v>3478.28</v>
      </c>
      <c r="K802" s="113"/>
      <c r="L802" s="113"/>
      <c r="N802" s="117"/>
      <c r="O802" s="113"/>
      <c r="P802" s="114"/>
      <c r="Q802" s="118"/>
      <c r="R802" s="116"/>
      <c r="S802" s="114"/>
    </row>
    <row r="803" spans="6:19">
      <c r="F803" s="111" t="s">
        <v>281</v>
      </c>
      <c r="G803" s="136">
        <v>6.9937099999999998E-5</v>
      </c>
      <c r="H803" s="103">
        <f>ROUND(+G803*Totals!$H$20,2)</f>
        <v>604.19000000000005</v>
      </c>
      <c r="I803" s="103">
        <f t="shared" si="35"/>
        <v>87.705000000000013</v>
      </c>
      <c r="J803" s="103">
        <f t="shared" si="36"/>
        <v>516.48500000000001</v>
      </c>
      <c r="K803" s="113" t="s">
        <v>281</v>
      </c>
      <c r="L803" s="113" t="s">
        <v>130</v>
      </c>
      <c r="M803" s="138">
        <v>0.14516129032258066</v>
      </c>
      <c r="N803" s="117">
        <f>+H803*M803</f>
        <v>87.705000000000013</v>
      </c>
      <c r="O803" s="113" t="s">
        <v>1159</v>
      </c>
      <c r="P803" s="114"/>
      <c r="Q803" s="118"/>
      <c r="R803" s="116"/>
      <c r="S803" s="114"/>
    </row>
    <row r="804" spans="6:19">
      <c r="F804" s="111" t="s">
        <v>280</v>
      </c>
      <c r="G804" s="136">
        <v>7.1096299999999992E-5</v>
      </c>
      <c r="H804" s="103">
        <f>ROUND(+G804*Totals!$H$20,2)</f>
        <v>614.21</v>
      </c>
      <c r="I804" s="103">
        <f t="shared" si="35"/>
        <v>0</v>
      </c>
      <c r="J804" s="103">
        <f t="shared" si="36"/>
        <v>614.21</v>
      </c>
      <c r="K804" s="113"/>
      <c r="L804" s="113"/>
      <c r="N804" s="117"/>
      <c r="O804" s="117"/>
      <c r="P804" s="114"/>
      <c r="Q804" s="118"/>
      <c r="R804" s="116"/>
      <c r="S804" s="114"/>
    </row>
    <row r="805" spans="6:19">
      <c r="F805" s="111" t="s">
        <v>279</v>
      </c>
      <c r="G805" s="136">
        <v>1.1661333999999999E-3</v>
      </c>
      <c r="H805" s="103">
        <f>ROUND(+G805*Totals!$H$20,2)</f>
        <v>10074.33</v>
      </c>
      <c r="I805" s="103">
        <f t="shared" si="35"/>
        <v>0</v>
      </c>
      <c r="J805" s="103">
        <f t="shared" si="36"/>
        <v>10074.33</v>
      </c>
      <c r="K805" s="113"/>
      <c r="L805" s="113"/>
      <c r="N805" s="117"/>
      <c r="O805" s="117"/>
      <c r="P805" s="114"/>
      <c r="Q805" s="118"/>
      <c r="R805" s="116"/>
      <c r="S805" s="114"/>
    </row>
    <row r="806" spans="6:19">
      <c r="F806" s="111" t="s">
        <v>278</v>
      </c>
      <c r="G806" s="136">
        <v>4.94583E-5</v>
      </c>
      <c r="H806" s="103">
        <f>ROUND(+G806*Totals!$H$20,2)</f>
        <v>427.27</v>
      </c>
      <c r="I806" s="103">
        <f t="shared" si="35"/>
        <v>133.67106145251395</v>
      </c>
      <c r="J806" s="103">
        <f t="shared" si="36"/>
        <v>293.598938547486</v>
      </c>
      <c r="K806" s="113" t="s">
        <v>278</v>
      </c>
      <c r="L806" s="113" t="s">
        <v>47</v>
      </c>
      <c r="M806" s="138">
        <v>0.31284916201117319</v>
      </c>
      <c r="N806" s="117">
        <f>+H806*M806</f>
        <v>133.67106145251395</v>
      </c>
      <c r="O806" s="113" t="s">
        <v>1159</v>
      </c>
      <c r="P806" s="114"/>
      <c r="Q806" s="118"/>
      <c r="R806" s="116"/>
      <c r="S806" s="114"/>
    </row>
    <row r="807" spans="6:19">
      <c r="F807" s="111" t="s">
        <v>277</v>
      </c>
      <c r="G807" s="136">
        <v>7.8051300000000009E-5</v>
      </c>
      <c r="H807" s="103">
        <f>ROUND(+G807*Totals!$H$20,2)</f>
        <v>674.29</v>
      </c>
      <c r="I807" s="103">
        <f t="shared" si="35"/>
        <v>69.604129032258058</v>
      </c>
      <c r="J807" s="103">
        <f t="shared" si="36"/>
        <v>604.68587096774195</v>
      </c>
      <c r="K807" s="113" t="s">
        <v>277</v>
      </c>
      <c r="L807" s="113" t="s">
        <v>88</v>
      </c>
      <c r="M807" s="138">
        <v>0.1032258064516129</v>
      </c>
      <c r="N807" s="117">
        <f>+H807*M807</f>
        <v>69.604129032258058</v>
      </c>
      <c r="O807" s="117" t="s">
        <v>1159</v>
      </c>
      <c r="P807" s="114"/>
      <c r="Q807" s="118"/>
      <c r="R807" s="116"/>
      <c r="S807" s="114"/>
    </row>
    <row r="808" spans="6:19">
      <c r="F808" s="111" t="s">
        <v>276</v>
      </c>
      <c r="G808" s="136">
        <v>4.3758983999999997E-3</v>
      </c>
      <c r="H808" s="103">
        <f>ROUND(+G808*Totals!$H$20,2)</f>
        <v>37803.760000000002</v>
      </c>
      <c r="I808" s="103">
        <f t="shared" si="35"/>
        <v>0</v>
      </c>
      <c r="J808" s="103">
        <f t="shared" si="36"/>
        <v>37803.760000000002</v>
      </c>
      <c r="K808" s="113"/>
      <c r="L808" s="113"/>
      <c r="N808" s="117"/>
      <c r="O808" s="113"/>
      <c r="P808" s="114"/>
      <c r="Q808" s="118"/>
      <c r="R808" s="116"/>
      <c r="S808" s="114"/>
    </row>
    <row r="809" spans="6:19">
      <c r="F809" s="111" t="s">
        <v>275</v>
      </c>
      <c r="G809" s="136">
        <v>1.4876120000000001E-4</v>
      </c>
      <c r="H809" s="103">
        <f>ROUND(+G809*Totals!$H$20,2)</f>
        <v>1285.1600000000001</v>
      </c>
      <c r="I809" s="103">
        <f t="shared" si="35"/>
        <v>539.60243589743595</v>
      </c>
      <c r="J809" s="103">
        <f t="shared" si="36"/>
        <v>745.55756410256413</v>
      </c>
      <c r="K809" s="113" t="s">
        <v>275</v>
      </c>
      <c r="L809" s="113" t="s">
        <v>129</v>
      </c>
      <c r="M809" s="138">
        <v>0.41987179487179488</v>
      </c>
      <c r="N809" s="117">
        <f>+H809*M809</f>
        <v>539.60243589743595</v>
      </c>
      <c r="O809" s="117" t="s">
        <v>1159</v>
      </c>
      <c r="P809" s="114"/>
      <c r="Q809" s="118"/>
      <c r="R809" s="116"/>
      <c r="S809" s="114"/>
    </row>
    <row r="810" spans="6:19">
      <c r="F810" s="111" t="s">
        <v>274</v>
      </c>
      <c r="G810" s="136">
        <v>2.1015904000000001E-3</v>
      </c>
      <c r="H810" s="103">
        <f>ROUND(+G810*Totals!$H$20,2)</f>
        <v>18155.82</v>
      </c>
      <c r="I810" s="103">
        <f t="shared" si="35"/>
        <v>0</v>
      </c>
      <c r="J810" s="103">
        <f t="shared" si="36"/>
        <v>18155.82</v>
      </c>
      <c r="K810" s="113"/>
      <c r="L810" s="113"/>
      <c r="N810" s="117"/>
      <c r="O810" s="117"/>
      <c r="P810" s="114"/>
      <c r="Q810" s="118"/>
      <c r="R810" s="116"/>
      <c r="S810" s="114"/>
    </row>
    <row r="811" spans="6:19">
      <c r="F811" s="111" t="s">
        <v>1049</v>
      </c>
      <c r="G811" s="136">
        <v>3.5548099999999999E-5</v>
      </c>
      <c r="H811" s="103">
        <f>ROUND(+G811*Totals!$H$20,2)</f>
        <v>307.10000000000002</v>
      </c>
      <c r="I811" s="103">
        <f t="shared" si="35"/>
        <v>0</v>
      </c>
      <c r="J811" s="103">
        <f t="shared" si="36"/>
        <v>307.10000000000002</v>
      </c>
      <c r="K811" s="113"/>
      <c r="L811" s="113"/>
      <c r="N811" s="117"/>
      <c r="O811" s="117" t="s">
        <v>1159</v>
      </c>
      <c r="P811" s="114"/>
      <c r="Q811" s="118"/>
      <c r="R811" s="116"/>
      <c r="S811" s="114"/>
    </row>
    <row r="812" spans="6:19">
      <c r="F812" s="111" t="s">
        <v>272</v>
      </c>
      <c r="G812" s="136">
        <v>5.5254199999999997E-5</v>
      </c>
      <c r="H812" s="103">
        <f>ROUND(+G812*Totals!$H$20,2)</f>
        <v>477.35</v>
      </c>
      <c r="I812" s="103">
        <f t="shared" si="35"/>
        <v>35.359259259259261</v>
      </c>
      <c r="J812" s="103">
        <f t="shared" si="36"/>
        <v>441.99074074074076</v>
      </c>
      <c r="K812" s="113" t="s">
        <v>272</v>
      </c>
      <c r="L812" s="113" t="s">
        <v>124</v>
      </c>
      <c r="M812" s="138">
        <v>7.407407407407407E-2</v>
      </c>
      <c r="N812" s="117">
        <f>+H812*M812</f>
        <v>35.359259259259261</v>
      </c>
      <c r="O812" s="113" t="s">
        <v>1159</v>
      </c>
      <c r="P812" s="114"/>
      <c r="Q812" s="118"/>
      <c r="R812" s="116"/>
      <c r="S812" s="114"/>
    </row>
    <row r="813" spans="6:19">
      <c r="F813" s="111" t="s">
        <v>273</v>
      </c>
      <c r="G813" s="136">
        <v>2.6274699999999998E-5</v>
      </c>
      <c r="H813" s="103">
        <f>ROUND(+G813*Totals!$H$20,2)</f>
        <v>226.99</v>
      </c>
      <c r="I813" s="103">
        <f t="shared" si="35"/>
        <v>172.89425233644857</v>
      </c>
      <c r="J813" s="103">
        <f t="shared" si="36"/>
        <v>54.095747663551435</v>
      </c>
      <c r="K813" s="113" t="s">
        <v>273</v>
      </c>
      <c r="L813" s="113" t="s">
        <v>83</v>
      </c>
      <c r="M813" s="138">
        <v>0.76168224299065412</v>
      </c>
      <c r="N813" s="117">
        <f>+H813*M813</f>
        <v>172.89425233644857</v>
      </c>
      <c r="O813" s="117" t="s">
        <v>1159</v>
      </c>
      <c r="P813" s="114"/>
      <c r="Q813" s="118"/>
      <c r="R813" s="116"/>
      <c r="S813" s="114"/>
    </row>
    <row r="814" spans="6:19">
      <c r="F814" s="111" t="s">
        <v>271</v>
      </c>
      <c r="G814" s="136">
        <v>4.458973E-4</v>
      </c>
      <c r="H814" s="103">
        <f>ROUND(+G814*Totals!$H$20,2)</f>
        <v>3852.15</v>
      </c>
      <c r="I814" s="103">
        <f t="shared" si="35"/>
        <v>0</v>
      </c>
      <c r="J814" s="103">
        <f t="shared" si="36"/>
        <v>3852.15</v>
      </c>
      <c r="K814" s="113"/>
      <c r="L814" s="113"/>
      <c r="N814" s="117"/>
      <c r="O814" s="113"/>
      <c r="P814" s="114"/>
      <c r="Q814" s="118"/>
      <c r="R814" s="116"/>
      <c r="S814" s="114"/>
    </row>
    <row r="815" spans="6:19">
      <c r="F815" s="111" t="s">
        <v>270</v>
      </c>
      <c r="G815" s="136">
        <v>1.769679E-4</v>
      </c>
      <c r="H815" s="103">
        <f>ROUND(+G815*Totals!$H$20,2)</f>
        <v>1528.84</v>
      </c>
      <c r="I815" s="103">
        <f t="shared" si="35"/>
        <v>302.28842105263152</v>
      </c>
      <c r="J815" s="103">
        <f t="shared" si="36"/>
        <v>1226.5515789473684</v>
      </c>
      <c r="K815" s="113" t="s">
        <v>270</v>
      </c>
      <c r="L815" s="113" t="s">
        <v>100</v>
      </c>
      <c r="M815" s="138">
        <v>0.19772403982930298</v>
      </c>
      <c r="N815" s="117">
        <f>+H815*M815</f>
        <v>302.28842105263152</v>
      </c>
      <c r="O815" s="113" t="s">
        <v>1159</v>
      </c>
      <c r="P815" s="114"/>
      <c r="Q815" s="118"/>
      <c r="R815" s="116"/>
      <c r="S815" s="114"/>
    </row>
    <row r="816" spans="6:19">
      <c r="F816" s="111" t="s">
        <v>269</v>
      </c>
      <c r="G816" s="136">
        <v>1.4064699999999998E-4</v>
      </c>
      <c r="H816" s="103">
        <f>ROUND(+G816*Totals!$H$20,2)</f>
        <v>1215.06</v>
      </c>
      <c r="I816" s="103">
        <f t="shared" si="35"/>
        <v>0</v>
      </c>
      <c r="J816" s="103">
        <f t="shared" si="36"/>
        <v>1215.06</v>
      </c>
      <c r="K816" s="113"/>
      <c r="L816" s="113"/>
      <c r="N816" s="117"/>
      <c r="O816" s="113"/>
      <c r="P816" s="114"/>
      <c r="Q816" s="118"/>
      <c r="R816" s="116"/>
      <c r="S816" s="114"/>
    </row>
    <row r="817" spans="6:19">
      <c r="F817" s="111" t="s">
        <v>268</v>
      </c>
      <c r="G817" s="136">
        <v>3.1297799999999997E-5</v>
      </c>
      <c r="H817" s="103">
        <f>ROUND(+G817*Totals!$H$20,2)</f>
        <v>270.38</v>
      </c>
      <c r="I817" s="103">
        <f t="shared" si="35"/>
        <v>113.43528735632184</v>
      </c>
      <c r="J817" s="103">
        <f t="shared" si="36"/>
        <v>156.94471264367814</v>
      </c>
      <c r="K817" s="113" t="s">
        <v>268</v>
      </c>
      <c r="L817" s="113" t="s">
        <v>44</v>
      </c>
      <c r="M817" s="138">
        <v>0.27011494252873564</v>
      </c>
      <c r="N817" s="117">
        <f>+H817*M817</f>
        <v>73.033678160919536</v>
      </c>
      <c r="O817" s="113" t="s">
        <v>67</v>
      </c>
      <c r="P817" s="138">
        <v>0.14942528735632185</v>
      </c>
      <c r="Q817" s="118">
        <f>H817*P817</f>
        <v>40.401609195402301</v>
      </c>
      <c r="R817" s="116" t="s">
        <v>1159</v>
      </c>
      <c r="S817" s="114"/>
    </row>
    <row r="818" spans="6:19">
      <c r="F818" s="111" t="s">
        <v>267</v>
      </c>
      <c r="G818" s="136">
        <v>2.6197429999999999E-4</v>
      </c>
      <c r="H818" s="103">
        <f>ROUND(+G818*Totals!$H$20,2)</f>
        <v>2263.2199999999998</v>
      </c>
      <c r="I818" s="103">
        <f t="shared" si="35"/>
        <v>0</v>
      </c>
      <c r="J818" s="103">
        <f t="shared" si="36"/>
        <v>2263.2199999999998</v>
      </c>
      <c r="K818" s="113"/>
      <c r="L818" s="113"/>
      <c r="N818" s="117"/>
      <c r="O818" s="113"/>
      <c r="P818" s="114"/>
      <c r="Q818" s="118"/>
      <c r="R818" s="116"/>
      <c r="S818" s="114"/>
    </row>
    <row r="819" spans="6:19">
      <c r="F819" s="111" t="s">
        <v>266</v>
      </c>
      <c r="G819" s="136">
        <v>2.4613219999999999E-4</v>
      </c>
      <c r="H819" s="103">
        <f>ROUND(+G819*Totals!$H$20,2)</f>
        <v>2126.36</v>
      </c>
      <c r="I819" s="103">
        <f t="shared" si="35"/>
        <v>0</v>
      </c>
      <c r="J819" s="103">
        <f t="shared" si="36"/>
        <v>2126.36</v>
      </c>
      <c r="K819" s="113"/>
      <c r="L819" s="113"/>
      <c r="N819" s="117"/>
      <c r="O819" s="117"/>
      <c r="P819" s="114"/>
      <c r="Q819" s="118"/>
      <c r="R819" s="116"/>
      <c r="S819" s="114"/>
    </row>
    <row r="820" spans="6:19">
      <c r="F820" s="111" t="s">
        <v>265</v>
      </c>
      <c r="G820" s="136">
        <v>5.3747240000000002E-4</v>
      </c>
      <c r="H820" s="103">
        <f>ROUND(+G820*Totals!$H$20,2)</f>
        <v>4643.2700000000004</v>
      </c>
      <c r="I820" s="103">
        <f t="shared" si="35"/>
        <v>0</v>
      </c>
      <c r="J820" s="103">
        <f t="shared" si="36"/>
        <v>4643.2700000000004</v>
      </c>
      <c r="K820" s="113"/>
      <c r="L820" s="113"/>
      <c r="N820" s="117"/>
      <c r="O820" s="117"/>
      <c r="P820" s="114"/>
      <c r="Q820" s="118"/>
      <c r="R820" s="116"/>
      <c r="S820" s="114"/>
    </row>
    <row r="821" spans="6:19">
      <c r="F821" s="111" t="s">
        <v>264</v>
      </c>
      <c r="G821" s="136">
        <v>1.020077E-4</v>
      </c>
      <c r="H821" s="103">
        <f>ROUND(+G821*Totals!$H$20,2)</f>
        <v>881.25</v>
      </c>
      <c r="I821" s="103">
        <f t="shared" si="35"/>
        <v>325.74776785714289</v>
      </c>
      <c r="J821" s="103">
        <f t="shared" si="36"/>
        <v>555.50223214285711</v>
      </c>
      <c r="K821" s="113" t="s">
        <v>264</v>
      </c>
      <c r="L821" s="113" t="s">
        <v>76</v>
      </c>
      <c r="M821" s="138">
        <v>0.36964285714285716</v>
      </c>
      <c r="N821" s="117">
        <f>+H821*M821</f>
        <v>325.74776785714289</v>
      </c>
      <c r="O821" s="117" t="s">
        <v>1159</v>
      </c>
      <c r="P821" s="114"/>
      <c r="Q821" s="118"/>
      <c r="R821" s="116"/>
      <c r="S821" s="114"/>
    </row>
    <row r="822" spans="6:19">
      <c r="F822" s="111" t="s">
        <v>263</v>
      </c>
      <c r="G822" s="136">
        <v>1.0509879999999999E-4</v>
      </c>
      <c r="H822" s="103">
        <f>ROUND(+G822*Totals!$H$20,2)</f>
        <v>907.96</v>
      </c>
      <c r="I822" s="103">
        <f t="shared" si="35"/>
        <v>368.5536559139785</v>
      </c>
      <c r="J822" s="103">
        <f t="shared" si="36"/>
        <v>539.40634408602159</v>
      </c>
      <c r="K822" s="113" t="s">
        <v>263</v>
      </c>
      <c r="L822" s="113" t="s">
        <v>122</v>
      </c>
      <c r="M822" s="138">
        <v>0.40591397849462363</v>
      </c>
      <c r="N822" s="117">
        <f>+H822*M822</f>
        <v>368.5536559139785</v>
      </c>
      <c r="O822" s="113" t="s">
        <v>1159</v>
      </c>
      <c r="P822" s="114"/>
      <c r="Q822" s="118"/>
      <c r="R822" s="116"/>
      <c r="S822" s="114"/>
    </row>
    <row r="823" spans="6:19">
      <c r="F823" s="111" t="s">
        <v>262</v>
      </c>
      <c r="G823" s="136">
        <v>6.8005100000000004E-5</v>
      </c>
      <c r="H823" s="103">
        <f>ROUND(+G823*Totals!$H$20,2)</f>
        <v>587.5</v>
      </c>
      <c r="I823" s="103">
        <f t="shared" si="35"/>
        <v>150.77433628318585</v>
      </c>
      <c r="J823" s="103">
        <f t="shared" si="36"/>
        <v>436.72566371681415</v>
      </c>
      <c r="K823" s="113" t="s">
        <v>262</v>
      </c>
      <c r="L823" s="113" t="s">
        <v>104</v>
      </c>
      <c r="M823" s="138">
        <v>0.25663716814159293</v>
      </c>
      <c r="N823" s="117">
        <f>+H823*M823</f>
        <v>150.77433628318585</v>
      </c>
      <c r="O823" s="113" t="s">
        <v>1159</v>
      </c>
      <c r="P823" s="114"/>
      <c r="Q823" s="118"/>
      <c r="R823" s="116"/>
      <c r="S823" s="114"/>
    </row>
    <row r="824" spans="6:19">
      <c r="F824" s="111" t="s">
        <v>261</v>
      </c>
      <c r="G824" s="136">
        <v>4.3542604000000006E-3</v>
      </c>
      <c r="H824" s="103">
        <f>ROUND(+G824*Totals!$H$20,2)</f>
        <v>37616.83</v>
      </c>
      <c r="I824" s="103">
        <f t="shared" si="35"/>
        <v>0</v>
      </c>
      <c r="J824" s="103">
        <f t="shared" si="36"/>
        <v>37616.83</v>
      </c>
      <c r="K824" s="113"/>
      <c r="L824" s="113"/>
      <c r="N824" s="117"/>
      <c r="O824" s="117"/>
      <c r="P824" s="114"/>
      <c r="Q824" s="118"/>
      <c r="R824" s="116"/>
      <c r="S824" s="114"/>
    </row>
    <row r="825" spans="6:19">
      <c r="F825" s="111" t="s">
        <v>260</v>
      </c>
      <c r="G825" s="136">
        <v>1.2951886000000001E-3</v>
      </c>
      <c r="H825" s="103">
        <f>ROUND(+G825*Totals!$H$20,2)</f>
        <v>11189.25</v>
      </c>
      <c r="I825" s="103">
        <f t="shared" si="35"/>
        <v>0</v>
      </c>
      <c r="J825" s="103">
        <f t="shared" si="36"/>
        <v>11189.25</v>
      </c>
      <c r="K825" s="113"/>
      <c r="L825" s="113"/>
      <c r="N825" s="117"/>
      <c r="O825" s="113"/>
      <c r="P825" s="114"/>
      <c r="Q825" s="118"/>
      <c r="R825" s="116"/>
      <c r="S825" s="114"/>
    </row>
    <row r="826" spans="6:19">
      <c r="F826" s="111" t="s">
        <v>259</v>
      </c>
      <c r="G826" s="136">
        <v>7.3800999999999994E-5</v>
      </c>
      <c r="H826" s="103">
        <f>ROUND(+G826*Totals!$H$20,2)</f>
        <v>637.57000000000005</v>
      </c>
      <c r="I826" s="103">
        <f t="shared" si="35"/>
        <v>245.84266949152547</v>
      </c>
      <c r="J826" s="103">
        <f t="shared" si="36"/>
        <v>391.72733050847455</v>
      </c>
      <c r="K826" s="113" t="s">
        <v>259</v>
      </c>
      <c r="L826" s="113" t="s">
        <v>72</v>
      </c>
      <c r="M826" s="138">
        <v>0.38559322033898308</v>
      </c>
      <c r="N826" s="117">
        <f>+H826*M826</f>
        <v>245.84266949152547</v>
      </c>
      <c r="O826" s="113" t="s">
        <v>1159</v>
      </c>
      <c r="P826" s="114"/>
      <c r="Q826" s="118"/>
      <c r="R826" s="116"/>
      <c r="S826" s="114"/>
    </row>
    <row r="827" spans="6:19">
      <c r="F827" s="111" t="s">
        <v>258</v>
      </c>
      <c r="G827" s="136">
        <v>2.7317969999999999E-4</v>
      </c>
      <c r="H827" s="103">
        <f>ROUND(+G827*Totals!$H$20,2)</f>
        <v>2360.02</v>
      </c>
      <c r="I827" s="103">
        <f t="shared" si="35"/>
        <v>0</v>
      </c>
      <c r="J827" s="103">
        <f t="shared" si="36"/>
        <v>2360.02</v>
      </c>
      <c r="K827" s="113"/>
      <c r="L827" s="113"/>
      <c r="N827" s="117"/>
      <c r="O827" s="117"/>
      <c r="P827" s="114"/>
      <c r="Q827" s="118"/>
      <c r="R827" s="116"/>
      <c r="S827" s="114"/>
    </row>
    <row r="828" spans="6:19">
      <c r="F828" s="111" t="s">
        <v>257</v>
      </c>
      <c r="G828" s="136">
        <v>4.4628370000000003E-4</v>
      </c>
      <c r="H828" s="103">
        <f>ROUND(+G828*Totals!$H$20,2)</f>
        <v>3855.48</v>
      </c>
      <c r="I828" s="103">
        <f t="shared" si="35"/>
        <v>0</v>
      </c>
      <c r="J828" s="103">
        <f t="shared" si="36"/>
        <v>3855.48</v>
      </c>
      <c r="K828" s="113"/>
      <c r="L828" s="113"/>
      <c r="N828" s="117"/>
      <c r="O828" s="113"/>
      <c r="P828" s="114"/>
      <c r="Q828" s="118"/>
      <c r="R828" s="116"/>
      <c r="S828" s="114"/>
    </row>
    <row r="829" spans="6:19">
      <c r="F829" s="111" t="s">
        <v>256</v>
      </c>
      <c r="G829" s="136">
        <v>2.5888299999999997E-5</v>
      </c>
      <c r="H829" s="103">
        <f>ROUND(+G829*Totals!$H$20,2)</f>
        <v>223.65</v>
      </c>
      <c r="I829" s="103">
        <f t="shared" si="35"/>
        <v>68.185975609756099</v>
      </c>
      <c r="J829" s="103">
        <f t="shared" si="36"/>
        <v>155.46402439024391</v>
      </c>
      <c r="K829" s="113" t="s">
        <v>256</v>
      </c>
      <c r="L829" s="113" t="s">
        <v>108</v>
      </c>
      <c r="M829" s="138">
        <v>0.3048780487804878</v>
      </c>
      <c r="N829" s="117">
        <f>+H829*M829</f>
        <v>68.185975609756099</v>
      </c>
      <c r="O829" s="113" t="s">
        <v>1159</v>
      </c>
      <c r="P829" s="114"/>
      <c r="Q829" s="118"/>
      <c r="R829" s="116"/>
      <c r="S829" s="114"/>
    </row>
    <row r="830" spans="6:19">
      <c r="F830" s="111" t="s">
        <v>255</v>
      </c>
      <c r="G830" s="136">
        <v>6.8855200000000004E-4</v>
      </c>
      <c r="H830" s="103">
        <f>ROUND(+G830*Totals!$H$20,2)</f>
        <v>5948.46</v>
      </c>
      <c r="I830" s="103">
        <f t="shared" si="35"/>
        <v>0</v>
      </c>
      <c r="J830" s="103">
        <f t="shared" si="36"/>
        <v>5948.46</v>
      </c>
      <c r="K830" s="113"/>
      <c r="L830" s="113"/>
      <c r="N830" s="117"/>
      <c r="O830" s="113"/>
      <c r="P830" s="114"/>
      <c r="Q830" s="118"/>
      <c r="R830" s="116"/>
      <c r="S830" s="114"/>
    </row>
    <row r="831" spans="6:19">
      <c r="F831" s="111" t="s">
        <v>254</v>
      </c>
      <c r="G831" s="136">
        <v>3.4041200000000001E-4</v>
      </c>
      <c r="H831" s="103">
        <f>ROUND(+G831*Totals!$H$20,2)</f>
        <v>2940.85</v>
      </c>
      <c r="I831" s="103">
        <f t="shared" si="35"/>
        <v>0</v>
      </c>
      <c r="J831" s="103">
        <f t="shared" si="36"/>
        <v>2940.85</v>
      </c>
      <c r="K831" s="113"/>
      <c r="L831" s="113"/>
      <c r="N831" s="117"/>
      <c r="O831" s="117"/>
      <c r="P831" s="114"/>
      <c r="Q831" s="118"/>
      <c r="R831" s="116"/>
      <c r="S831" s="114"/>
    </row>
    <row r="832" spans="6:19">
      <c r="F832" s="111" t="s">
        <v>253</v>
      </c>
      <c r="G832" s="136">
        <v>7.8437740000000008E-4</v>
      </c>
      <c r="H832" s="103">
        <f>ROUND(+G832*Totals!$H$20,2)</f>
        <v>6776.3</v>
      </c>
      <c r="I832" s="103">
        <f t="shared" si="35"/>
        <v>0</v>
      </c>
      <c r="J832" s="103">
        <f t="shared" si="36"/>
        <v>6776.3</v>
      </c>
      <c r="K832" s="113"/>
      <c r="L832" s="113"/>
      <c r="N832" s="117"/>
      <c r="O832" s="113"/>
      <c r="P832" s="114"/>
      <c r="Q832" s="118"/>
      <c r="R832" s="116"/>
      <c r="S832" s="114"/>
    </row>
    <row r="833" spans="6:19">
      <c r="F833" s="111" t="s">
        <v>252</v>
      </c>
      <c r="G833" s="136">
        <v>5.1003800000000001E-5</v>
      </c>
      <c r="H833" s="103">
        <f>ROUND(+G833*Totals!$H$20,2)</f>
        <v>440.63</v>
      </c>
      <c r="I833" s="103">
        <f t="shared" si="35"/>
        <v>39.625000000000007</v>
      </c>
      <c r="J833" s="103">
        <f t="shared" si="36"/>
        <v>401.005</v>
      </c>
      <c r="K833" s="113" t="s">
        <v>252</v>
      </c>
      <c r="L833" s="113" t="s">
        <v>64</v>
      </c>
      <c r="M833" s="138">
        <v>8.9928057553956844E-2</v>
      </c>
      <c r="N833" s="117">
        <f>+H833*M833</f>
        <v>39.625000000000007</v>
      </c>
      <c r="O833" s="117" t="s">
        <v>1159</v>
      </c>
      <c r="P833" s="114"/>
      <c r="Q833" s="118"/>
      <c r="R833" s="116"/>
      <c r="S833" s="114"/>
    </row>
    <row r="834" spans="6:19">
      <c r="F834" s="111" t="s">
        <v>251</v>
      </c>
      <c r="G834" s="136">
        <v>2.430411E-4</v>
      </c>
      <c r="H834" s="103">
        <f>ROUND(+G834*Totals!$H$20,2)</f>
        <v>2099.65</v>
      </c>
      <c r="I834" s="103">
        <f t="shared" si="35"/>
        <v>0</v>
      </c>
      <c r="J834" s="103">
        <f t="shared" si="36"/>
        <v>2099.65</v>
      </c>
      <c r="K834" s="113"/>
      <c r="L834" s="113"/>
      <c r="N834" s="117"/>
      <c r="O834" s="117"/>
      <c r="P834" s="114"/>
      <c r="Q834" s="118"/>
      <c r="R834" s="116"/>
      <c r="S834" s="114"/>
    </row>
    <row r="835" spans="6:19">
      <c r="F835" s="111" t="s">
        <v>250</v>
      </c>
      <c r="G835" s="136">
        <v>5.5640599999999997E-5</v>
      </c>
      <c r="H835" s="103">
        <f>ROUND(+G835*Totals!$H$20,2)</f>
        <v>480.68</v>
      </c>
      <c r="I835" s="103">
        <f t="shared" si="35"/>
        <v>73.723926380368098</v>
      </c>
      <c r="J835" s="103">
        <f t="shared" si="36"/>
        <v>406.95607361963192</v>
      </c>
      <c r="K835" s="113" t="s">
        <v>250</v>
      </c>
      <c r="L835" s="113" t="s">
        <v>51</v>
      </c>
      <c r="M835" s="138">
        <v>0.15337423312883436</v>
      </c>
      <c r="N835" s="117">
        <f>+H835*M835</f>
        <v>73.723926380368098</v>
      </c>
      <c r="O835" s="113" t="s">
        <v>1159</v>
      </c>
      <c r="P835" s="114"/>
      <c r="Q835" s="118"/>
      <c r="R835" s="116"/>
      <c r="S835" s="114"/>
    </row>
    <row r="836" spans="6:19">
      <c r="F836" s="111" t="s">
        <v>249</v>
      </c>
      <c r="G836" s="136">
        <v>2.9365900000000003E-5</v>
      </c>
      <c r="H836" s="103">
        <f>ROUND(+G836*Totals!$H$20,2)</f>
        <v>253.69</v>
      </c>
      <c r="I836" s="103">
        <f t="shared" si="35"/>
        <v>27.929174311926602</v>
      </c>
      <c r="J836" s="103">
        <f t="shared" si="36"/>
        <v>225.7608256880734</v>
      </c>
      <c r="K836" s="113" t="s">
        <v>249</v>
      </c>
      <c r="L836" s="113" t="s">
        <v>97</v>
      </c>
      <c r="M836" s="138">
        <v>0.11009174311926605</v>
      </c>
      <c r="N836" s="117">
        <f>+H836*M836</f>
        <v>27.929174311926602</v>
      </c>
      <c r="O836" s="113" t="s">
        <v>1159</v>
      </c>
      <c r="P836" s="114"/>
      <c r="Q836" s="118"/>
      <c r="R836" s="116"/>
      <c r="S836" s="114"/>
    </row>
    <row r="837" spans="6:19">
      <c r="F837" s="111" t="s">
        <v>248</v>
      </c>
      <c r="G837" s="136">
        <v>2.1869829999999999E-4</v>
      </c>
      <c r="H837" s="103">
        <f>ROUND(+G837*Totals!$H$20,2)</f>
        <v>1889.35</v>
      </c>
      <c r="I837" s="103">
        <f t="shared" si="35"/>
        <v>0</v>
      </c>
      <c r="J837" s="103">
        <f t="shared" si="36"/>
        <v>1889.35</v>
      </c>
      <c r="K837" s="113"/>
      <c r="L837" s="113"/>
      <c r="N837" s="117"/>
      <c r="O837" s="113"/>
      <c r="P837" s="114"/>
      <c r="Q837" s="118"/>
      <c r="R837" s="116"/>
      <c r="S837" s="114"/>
    </row>
    <row r="838" spans="6:19">
      <c r="F838" s="111" t="s">
        <v>247</v>
      </c>
      <c r="G838" s="136">
        <v>3.5432220000000003E-4</v>
      </c>
      <c r="H838" s="103">
        <f>ROUND(+G838*Totals!$H$20,2)</f>
        <v>3061.02</v>
      </c>
      <c r="I838" s="103">
        <f t="shared" si="35"/>
        <v>0</v>
      </c>
      <c r="J838" s="103">
        <f t="shared" si="36"/>
        <v>3061.02</v>
      </c>
      <c r="K838" s="113"/>
      <c r="L838" s="113"/>
      <c r="N838" s="117"/>
      <c r="O838" s="113"/>
      <c r="P838" s="114"/>
      <c r="Q838" s="118"/>
      <c r="R838" s="116"/>
      <c r="S838" s="114"/>
    </row>
    <row r="839" spans="6:19">
      <c r="F839" s="111" t="s">
        <v>246</v>
      </c>
      <c r="G839" s="136">
        <v>3.9180230000000001E-4</v>
      </c>
      <c r="H839" s="103">
        <f>ROUND(+G839*Totals!$H$20,2)</f>
        <v>3384.81</v>
      </c>
      <c r="I839" s="103">
        <f t="shared" ref="I839:I902" si="37">+N839+Q839+T839</f>
        <v>0</v>
      </c>
      <c r="J839" s="103">
        <f t="shared" ref="J839:J902" si="38">+H839-I839</f>
        <v>3384.81</v>
      </c>
      <c r="K839" s="113"/>
      <c r="L839" s="113"/>
      <c r="N839" s="117"/>
      <c r="O839" s="117"/>
      <c r="P839" s="114"/>
      <c r="Q839" s="118"/>
      <c r="R839" s="116"/>
      <c r="S839" s="114"/>
    </row>
    <row r="840" spans="6:19">
      <c r="F840" s="111" t="s">
        <v>119</v>
      </c>
      <c r="G840" s="136">
        <v>1.2094094E-3</v>
      </c>
      <c r="H840" s="103">
        <f>ROUND(+G840*Totals!$H$20,2)</f>
        <v>10448.19</v>
      </c>
      <c r="I840" s="103">
        <f t="shared" si="37"/>
        <v>0</v>
      </c>
      <c r="J840" s="103">
        <f t="shared" si="38"/>
        <v>10448.19</v>
      </c>
      <c r="K840" s="113"/>
      <c r="L840" s="113"/>
      <c r="N840" s="117"/>
      <c r="O840" s="117"/>
      <c r="P840" s="114"/>
      <c r="Q840" s="118"/>
      <c r="R840" s="116"/>
      <c r="S840" s="114"/>
    </row>
    <row r="841" spans="6:19">
      <c r="F841" s="111" t="s">
        <v>245</v>
      </c>
      <c r="G841" s="136">
        <v>1.3601029999999999E-4</v>
      </c>
      <c r="H841" s="103">
        <f>ROUND(+G841*Totals!$H$20,2)</f>
        <v>1175</v>
      </c>
      <c r="I841" s="103">
        <f t="shared" si="37"/>
        <v>285.41666666666674</v>
      </c>
      <c r="J841" s="103">
        <f t="shared" si="38"/>
        <v>889.58333333333326</v>
      </c>
      <c r="K841" s="113" t="s">
        <v>245</v>
      </c>
      <c r="L841" s="113" t="s">
        <v>48</v>
      </c>
      <c r="M841" s="138">
        <v>0.24290780141843976</v>
      </c>
      <c r="N841" s="117">
        <f>+H841*M841</f>
        <v>285.41666666666674</v>
      </c>
      <c r="O841" s="117" t="s">
        <v>1159</v>
      </c>
      <c r="P841" s="114"/>
      <c r="Q841" s="118"/>
      <c r="R841" s="116"/>
      <c r="S841" s="114"/>
    </row>
    <row r="842" spans="6:19">
      <c r="F842" s="111" t="s">
        <v>244</v>
      </c>
      <c r="G842" s="136">
        <v>3.0138600000000003E-5</v>
      </c>
      <c r="H842" s="103">
        <f>ROUND(+G842*Totals!$H$20,2)</f>
        <v>260.37</v>
      </c>
      <c r="I842" s="103">
        <f t="shared" si="37"/>
        <v>95.020086206896565</v>
      </c>
      <c r="J842" s="103">
        <f t="shared" si="38"/>
        <v>165.34991379310344</v>
      </c>
      <c r="K842" s="113" t="s">
        <v>244</v>
      </c>
      <c r="L842" s="113" t="s">
        <v>116</v>
      </c>
      <c r="M842" s="138">
        <v>0.36494252873563221</v>
      </c>
      <c r="N842" s="117">
        <f>+H842*M842</f>
        <v>95.020086206896565</v>
      </c>
      <c r="O842" s="117" t="s">
        <v>1159</v>
      </c>
      <c r="P842" s="114"/>
      <c r="Q842" s="118"/>
      <c r="R842" s="116"/>
      <c r="S842" s="114"/>
    </row>
    <row r="843" spans="6:19">
      <c r="F843" s="111" t="s">
        <v>243</v>
      </c>
      <c r="G843" s="136">
        <v>1.290552E-4</v>
      </c>
      <c r="H843" s="103">
        <f>ROUND(+G843*Totals!$H$20,2)</f>
        <v>1114.92</v>
      </c>
      <c r="I843" s="103">
        <f t="shared" si="37"/>
        <v>188.73863874345551</v>
      </c>
      <c r="J843" s="103">
        <f t="shared" si="38"/>
        <v>926.18136125654451</v>
      </c>
      <c r="K843" s="113" t="s">
        <v>243</v>
      </c>
      <c r="L843" s="113" t="s">
        <v>64</v>
      </c>
      <c r="M843" s="138">
        <v>0.16928446771378708</v>
      </c>
      <c r="N843" s="117">
        <f>+H843*M843</f>
        <v>188.73863874345551</v>
      </c>
      <c r="O843" s="113" t="s">
        <v>1159</v>
      </c>
      <c r="P843" s="114"/>
      <c r="Q843" s="118"/>
      <c r="R843" s="116"/>
      <c r="S843" s="114"/>
    </row>
    <row r="844" spans="6:19">
      <c r="F844" s="111" t="s">
        <v>242</v>
      </c>
      <c r="G844" s="136">
        <v>1.9705999999999997E-5</v>
      </c>
      <c r="H844" s="103">
        <f>ROUND(+G844*Totals!$H$20,2)</f>
        <v>170.24</v>
      </c>
      <c r="I844" s="103">
        <f t="shared" si="37"/>
        <v>44.636097560975614</v>
      </c>
      <c r="J844" s="103">
        <f t="shared" si="38"/>
        <v>125.6039024390244</v>
      </c>
      <c r="K844" s="113" t="s">
        <v>242</v>
      </c>
      <c r="L844" s="113" t="s">
        <v>121</v>
      </c>
      <c r="M844" s="138">
        <v>0.26219512195121952</v>
      </c>
      <c r="N844" s="117">
        <f>+H844*M844</f>
        <v>44.636097560975614</v>
      </c>
      <c r="O844" s="117" t="s">
        <v>1159</v>
      </c>
      <c r="P844" s="114"/>
      <c r="Q844" s="118"/>
      <c r="R844" s="116"/>
      <c r="S844" s="114"/>
    </row>
    <row r="845" spans="6:19">
      <c r="F845" s="111" t="s">
        <v>241</v>
      </c>
      <c r="G845" s="136">
        <v>1.9126440000000002E-4</v>
      </c>
      <c r="H845" s="103">
        <f>ROUND(+G845*Totals!$H$20,2)</f>
        <v>1652.35</v>
      </c>
      <c r="I845" s="103">
        <f t="shared" si="37"/>
        <v>0</v>
      </c>
      <c r="J845" s="103">
        <f t="shared" si="38"/>
        <v>1652.35</v>
      </c>
      <c r="K845" s="137" t="s">
        <v>241</v>
      </c>
      <c r="L845" s="137" t="s">
        <v>128</v>
      </c>
      <c r="M845" s="138">
        <v>0.14307692307692307</v>
      </c>
      <c r="N845" s="117"/>
      <c r="O845" s="113"/>
      <c r="P845" s="114"/>
      <c r="Q845" s="118"/>
      <c r="R845" s="116"/>
      <c r="S845" s="114"/>
    </row>
    <row r="846" spans="6:19">
      <c r="F846" s="111" t="s">
        <v>240</v>
      </c>
      <c r="G846" s="136">
        <v>6.9937099999999998E-5</v>
      </c>
      <c r="H846" s="103">
        <f>ROUND(+G846*Totals!$H$20,2)</f>
        <v>604.19000000000005</v>
      </c>
      <c r="I846" s="103">
        <f t="shared" si="37"/>
        <v>380.48674050632911</v>
      </c>
      <c r="J846" s="103">
        <f t="shared" si="38"/>
        <v>223.70325949367094</v>
      </c>
      <c r="K846" s="113" t="s">
        <v>240</v>
      </c>
      <c r="L846" s="113" t="s">
        <v>80</v>
      </c>
      <c r="M846" s="138">
        <v>0.62974683544303789</v>
      </c>
      <c r="N846" s="117">
        <f>+H846*M846</f>
        <v>380.48674050632911</v>
      </c>
      <c r="O846" s="117" t="s">
        <v>1159</v>
      </c>
      <c r="P846" s="114"/>
      <c r="Q846" s="118"/>
      <c r="R846" s="116"/>
      <c r="S846" s="114"/>
    </row>
    <row r="847" spans="6:19">
      <c r="F847" s="111" t="s">
        <v>239</v>
      </c>
      <c r="G847" s="136">
        <v>1.73877E-5</v>
      </c>
      <c r="H847" s="103">
        <f>ROUND(+G847*Totals!$H$20,2)</f>
        <v>150.21</v>
      </c>
      <c r="I847" s="103">
        <f t="shared" si="37"/>
        <v>0</v>
      </c>
      <c r="J847" s="103">
        <f t="shared" si="38"/>
        <v>150.21</v>
      </c>
      <c r="K847" s="113"/>
      <c r="L847" s="113"/>
      <c r="N847" s="117"/>
      <c r="O847" s="117"/>
      <c r="P847" s="114"/>
      <c r="Q847" s="118"/>
      <c r="R847" s="116"/>
      <c r="S847" s="114"/>
    </row>
    <row r="848" spans="6:19">
      <c r="F848" s="111" t="s">
        <v>238</v>
      </c>
      <c r="G848" s="136">
        <v>1.545571E-4</v>
      </c>
      <c r="H848" s="103">
        <f>ROUND(+G848*Totals!$H$20,2)</f>
        <v>1335.23</v>
      </c>
      <c r="I848" s="103">
        <f t="shared" si="37"/>
        <v>394.77890932982916</v>
      </c>
      <c r="J848" s="103">
        <f t="shared" si="38"/>
        <v>940.45109067017086</v>
      </c>
      <c r="K848" s="113" t="s">
        <v>238</v>
      </c>
      <c r="L848" s="113" t="s">
        <v>51</v>
      </c>
      <c r="M848" s="138">
        <v>0.29566360052562418</v>
      </c>
      <c r="N848" s="117">
        <f>+H848*M848</f>
        <v>394.77890932982916</v>
      </c>
      <c r="O848" s="113" t="s">
        <v>1159</v>
      </c>
      <c r="P848" s="114"/>
      <c r="Q848" s="118"/>
      <c r="R848" s="116"/>
      <c r="S848" s="114"/>
    </row>
    <row r="849" spans="6:19">
      <c r="F849" s="111" t="s">
        <v>237</v>
      </c>
      <c r="G849" s="136">
        <v>6.4527600000000002E-5</v>
      </c>
      <c r="H849" s="103">
        <f>ROUND(+G849*Totals!$H$20,2)</f>
        <v>557.46</v>
      </c>
      <c r="I849" s="103">
        <f t="shared" si="37"/>
        <v>192.61829268292684</v>
      </c>
      <c r="J849" s="103">
        <f t="shared" si="38"/>
        <v>364.8417073170732</v>
      </c>
      <c r="K849" s="113" t="s">
        <v>237</v>
      </c>
      <c r="L849" s="113" t="s">
        <v>70</v>
      </c>
      <c r="M849" s="138">
        <v>0.34552845528455284</v>
      </c>
      <c r="N849" s="117">
        <f>+H849*M849</f>
        <v>192.61829268292684</v>
      </c>
      <c r="O849" s="117" t="s">
        <v>1159</v>
      </c>
      <c r="P849" s="114"/>
      <c r="Q849" s="118"/>
      <c r="R849" s="116"/>
      <c r="S849" s="114"/>
    </row>
    <row r="850" spans="6:19">
      <c r="F850" s="111" t="s">
        <v>236</v>
      </c>
      <c r="G850" s="136">
        <v>1.7434042999999999E-3</v>
      </c>
      <c r="H850" s="103">
        <f>ROUND(+G850*Totals!$H$20,2)</f>
        <v>15061.42</v>
      </c>
      <c r="I850" s="103">
        <f t="shared" si="37"/>
        <v>0</v>
      </c>
      <c r="J850" s="103">
        <f t="shared" si="38"/>
        <v>15061.42</v>
      </c>
      <c r="K850" s="113"/>
      <c r="L850" s="113"/>
      <c r="N850" s="117"/>
      <c r="O850" s="113"/>
      <c r="P850" s="114"/>
      <c r="Q850" s="118"/>
      <c r="R850" s="116"/>
      <c r="S850" s="114"/>
    </row>
    <row r="851" spans="6:19">
      <c r="F851" s="111" t="s">
        <v>235</v>
      </c>
      <c r="G851" s="136">
        <v>5.2549399999999995E-5</v>
      </c>
      <c r="H851" s="103">
        <f>ROUND(+G851*Totals!$H$20,2)</f>
        <v>453.98</v>
      </c>
      <c r="I851" s="103">
        <f t="shared" si="37"/>
        <v>95.574736842105281</v>
      </c>
      <c r="J851" s="103">
        <f t="shared" si="38"/>
        <v>358.40526315789475</v>
      </c>
      <c r="K851" s="113" t="s">
        <v>235</v>
      </c>
      <c r="L851" s="113" t="s">
        <v>113</v>
      </c>
      <c r="M851" s="138">
        <v>0.2105263157894737</v>
      </c>
      <c r="N851" s="117">
        <f>+H851*M851</f>
        <v>95.574736842105281</v>
      </c>
      <c r="O851" s="117" t="s">
        <v>1159</v>
      </c>
      <c r="P851" s="114"/>
      <c r="Q851" s="118"/>
      <c r="R851" s="116"/>
      <c r="S851" s="114"/>
    </row>
    <row r="852" spans="6:19">
      <c r="F852" s="111" t="s">
        <v>234</v>
      </c>
      <c r="G852" s="136">
        <v>1.2167509E-3</v>
      </c>
      <c r="H852" s="103">
        <f>ROUND(+G852*Totals!$H$20,2)</f>
        <v>10511.62</v>
      </c>
      <c r="I852" s="103">
        <f t="shared" si="37"/>
        <v>0</v>
      </c>
      <c r="J852" s="103">
        <f t="shared" si="38"/>
        <v>10511.62</v>
      </c>
      <c r="K852" s="113"/>
      <c r="L852" s="113"/>
      <c r="N852" s="117"/>
      <c r="O852" s="113"/>
      <c r="P852" s="114"/>
      <c r="Q852" s="118"/>
      <c r="R852" s="116"/>
      <c r="S852" s="114"/>
    </row>
    <row r="853" spans="6:19">
      <c r="F853" s="111" t="s">
        <v>233</v>
      </c>
      <c r="G853" s="136">
        <v>1.9744669999999999E-4</v>
      </c>
      <c r="H853" s="103">
        <f>ROUND(+G853*Totals!$H$20,2)</f>
        <v>1705.76</v>
      </c>
      <c r="I853" s="103">
        <f t="shared" si="37"/>
        <v>219.93307346326839</v>
      </c>
      <c r="J853" s="103">
        <f t="shared" si="38"/>
        <v>1485.8269265367317</v>
      </c>
      <c r="K853" s="113" t="s">
        <v>233</v>
      </c>
      <c r="L853" s="113" t="s">
        <v>89</v>
      </c>
      <c r="M853" s="138">
        <v>0.12893553223388307</v>
      </c>
      <c r="N853" s="117">
        <f>+H853*M853</f>
        <v>219.93307346326839</v>
      </c>
      <c r="O853" s="117" t="s">
        <v>1159</v>
      </c>
      <c r="P853" s="114"/>
      <c r="Q853" s="118"/>
      <c r="R853" s="116"/>
      <c r="S853" s="114"/>
    </row>
    <row r="854" spans="6:19">
      <c r="F854" s="111" t="s">
        <v>232</v>
      </c>
      <c r="G854" s="136">
        <v>9.1536450000000006E-4</v>
      </c>
      <c r="H854" s="103">
        <f>ROUND(+G854*Totals!$H$20,2)</f>
        <v>7907.91</v>
      </c>
      <c r="I854" s="103">
        <f t="shared" si="37"/>
        <v>0</v>
      </c>
      <c r="J854" s="103">
        <f t="shared" si="38"/>
        <v>7907.91</v>
      </c>
      <c r="K854" s="113"/>
      <c r="L854" s="113"/>
      <c r="N854" s="117"/>
      <c r="O854" s="113"/>
      <c r="P854" s="114"/>
      <c r="Q854" s="118"/>
      <c r="R854" s="116"/>
      <c r="S854" s="114"/>
    </row>
    <row r="855" spans="6:19">
      <c r="F855" s="111" t="s">
        <v>231</v>
      </c>
      <c r="G855" s="136">
        <v>3.9412099999999995E-5</v>
      </c>
      <c r="H855" s="103">
        <f>ROUND(+G855*Totals!$H$20,2)</f>
        <v>340.48</v>
      </c>
      <c r="I855" s="103">
        <f t="shared" si="37"/>
        <v>88.215272727272719</v>
      </c>
      <c r="J855" s="103">
        <f t="shared" si="38"/>
        <v>252.2647272727273</v>
      </c>
      <c r="K855" s="113" t="s">
        <v>231</v>
      </c>
      <c r="L855" s="113" t="s">
        <v>57</v>
      </c>
      <c r="M855" s="138">
        <v>0.25909090909090904</v>
      </c>
      <c r="N855" s="117">
        <f>+H855*M855</f>
        <v>88.215272727272719</v>
      </c>
      <c r="O855" s="113" t="s">
        <v>1159</v>
      </c>
      <c r="P855" s="114"/>
      <c r="Q855" s="118"/>
      <c r="R855" s="116"/>
      <c r="S855" s="114"/>
    </row>
    <row r="856" spans="6:19">
      <c r="F856" s="111" t="s">
        <v>230</v>
      </c>
      <c r="G856" s="136">
        <v>6.1165980000000002E-4</v>
      </c>
      <c r="H856" s="103">
        <f>ROUND(+G856*Totals!$H$20,2)</f>
        <v>5284.18</v>
      </c>
      <c r="I856" s="103">
        <f t="shared" si="37"/>
        <v>0</v>
      </c>
      <c r="J856" s="103">
        <f t="shared" si="38"/>
        <v>5284.18</v>
      </c>
      <c r="K856" s="113"/>
      <c r="L856" s="113"/>
      <c r="N856" s="117"/>
      <c r="O856" s="113"/>
      <c r="P856" s="114"/>
      <c r="Q856" s="118"/>
      <c r="R856" s="116"/>
      <c r="S856" s="114"/>
    </row>
    <row r="857" spans="6:19">
      <c r="F857" s="111" t="s">
        <v>229</v>
      </c>
      <c r="G857" s="136">
        <v>3.9875739999999999E-4</v>
      </c>
      <c r="H857" s="103">
        <f>ROUND(+G857*Totals!$H$20,2)</f>
        <v>3444.9</v>
      </c>
      <c r="I857" s="103">
        <f t="shared" si="37"/>
        <v>0</v>
      </c>
      <c r="J857" s="103">
        <f t="shared" si="38"/>
        <v>3444.9</v>
      </c>
      <c r="K857" s="113"/>
      <c r="L857" s="113"/>
      <c r="N857" s="117"/>
      <c r="O857" s="117"/>
      <c r="P857" s="114"/>
      <c r="Q857" s="118"/>
      <c r="R857" s="116"/>
      <c r="S857" s="114"/>
    </row>
    <row r="858" spans="6:19">
      <c r="F858" s="111" t="s">
        <v>228</v>
      </c>
      <c r="G858" s="136">
        <v>4.6019379999999996E-4</v>
      </c>
      <c r="H858" s="103">
        <f>ROUND(+G858*Totals!$H$20,2)</f>
        <v>3975.65</v>
      </c>
      <c r="I858" s="103">
        <f t="shared" si="37"/>
        <v>0</v>
      </c>
      <c r="J858" s="103">
        <f t="shared" si="38"/>
        <v>3975.65</v>
      </c>
      <c r="K858" s="113"/>
      <c r="L858" s="113"/>
      <c r="N858" s="117"/>
      <c r="O858" s="117"/>
      <c r="P858" s="114"/>
      <c r="Q858" s="118"/>
      <c r="R858" s="116"/>
      <c r="S858" s="114"/>
    </row>
    <row r="859" spans="6:19">
      <c r="F859" s="111" t="s">
        <v>227</v>
      </c>
      <c r="G859" s="136">
        <v>2.6661100000000001E-5</v>
      </c>
      <c r="H859" s="103">
        <f>ROUND(+G859*Totals!$H$20,2)</f>
        <v>230.33</v>
      </c>
      <c r="I859" s="103">
        <f t="shared" si="37"/>
        <v>78.410212765957453</v>
      </c>
      <c r="J859" s="103">
        <f t="shared" si="38"/>
        <v>151.91978723404256</v>
      </c>
      <c r="K859" s="113" t="s">
        <v>227</v>
      </c>
      <c r="L859" s="113" t="s">
        <v>45</v>
      </c>
      <c r="M859" s="138">
        <v>0.34042553191489361</v>
      </c>
      <c r="N859" s="117">
        <f>+H859*M859</f>
        <v>78.410212765957453</v>
      </c>
      <c r="O859" s="117" t="s">
        <v>1159</v>
      </c>
      <c r="P859" s="114"/>
      <c r="Q859" s="118"/>
      <c r="R859" s="116"/>
      <c r="S859" s="114"/>
    </row>
    <row r="860" spans="6:19">
      <c r="F860" s="111" t="s">
        <v>226</v>
      </c>
      <c r="G860" s="136">
        <v>1.966739E-4</v>
      </c>
      <c r="H860" s="103">
        <f>ROUND(+G860*Totals!$H$20,2)</f>
        <v>1699.08</v>
      </c>
      <c r="I860" s="103">
        <f t="shared" si="37"/>
        <v>506.96330871491875</v>
      </c>
      <c r="J860" s="103">
        <f t="shared" si="38"/>
        <v>1192.1166912850813</v>
      </c>
      <c r="K860" s="113" t="s">
        <v>226</v>
      </c>
      <c r="L860" s="113" t="s">
        <v>95</v>
      </c>
      <c r="M860" s="138">
        <v>0.2983751846381093</v>
      </c>
      <c r="N860" s="117">
        <f>+H860*M860</f>
        <v>506.96330871491875</v>
      </c>
      <c r="O860" s="117" t="s">
        <v>1159</v>
      </c>
      <c r="P860" s="114"/>
      <c r="Q860" s="118"/>
      <c r="R860" s="116"/>
      <c r="S860" s="114"/>
    </row>
    <row r="861" spans="6:19">
      <c r="F861" s="111" t="s">
        <v>225</v>
      </c>
      <c r="G861" s="136">
        <v>2.7820299999999999E-5</v>
      </c>
      <c r="H861" s="103">
        <f>ROUND(+G861*Totals!$H$20,2)</f>
        <v>240.34</v>
      </c>
      <c r="I861" s="103">
        <f t="shared" si="37"/>
        <v>62.697391304347825</v>
      </c>
      <c r="J861" s="103">
        <f t="shared" si="38"/>
        <v>177.64260869565217</v>
      </c>
      <c r="K861" s="113" t="s">
        <v>225</v>
      </c>
      <c r="L861" s="113" t="s">
        <v>101</v>
      </c>
      <c r="M861" s="138">
        <v>0.2608695652173913</v>
      </c>
      <c r="N861" s="117">
        <f>+H861*M861</f>
        <v>62.697391304347825</v>
      </c>
      <c r="O861" s="113" t="s">
        <v>1159</v>
      </c>
      <c r="P861" s="114"/>
      <c r="Q861" s="118"/>
      <c r="R861" s="116"/>
      <c r="S861" s="114"/>
    </row>
    <row r="862" spans="6:19">
      <c r="F862" s="111" t="s">
        <v>224</v>
      </c>
      <c r="G862" s="136">
        <v>1.0818999999999999E-5</v>
      </c>
      <c r="H862" s="103">
        <f>ROUND(+G862*Totals!$H$20,2)</f>
        <v>93.47</v>
      </c>
      <c r="I862" s="103">
        <f t="shared" si="37"/>
        <v>8.3158362989323855</v>
      </c>
      <c r="J862" s="103">
        <f t="shared" si="38"/>
        <v>85.154163701067617</v>
      </c>
      <c r="K862" s="113" t="s">
        <v>224</v>
      </c>
      <c r="L862" s="113" t="s">
        <v>39</v>
      </c>
      <c r="M862" s="138">
        <v>8.8967971530249115E-2</v>
      </c>
      <c r="N862" s="117">
        <f>+H862*M862</f>
        <v>8.3158362989323855</v>
      </c>
      <c r="O862" s="117" t="s">
        <v>1159</v>
      </c>
      <c r="P862" s="114"/>
      <c r="Q862" s="118"/>
      <c r="R862" s="116"/>
      <c r="S862" s="114"/>
    </row>
    <row r="863" spans="6:19">
      <c r="F863" s="111" t="s">
        <v>223</v>
      </c>
      <c r="G863" s="136">
        <v>3.6861869999999999E-4</v>
      </c>
      <c r="H863" s="103">
        <f>ROUND(+G863*Totals!$H$20,2)</f>
        <v>3184.53</v>
      </c>
      <c r="I863" s="103">
        <f t="shared" si="37"/>
        <v>0</v>
      </c>
      <c r="J863" s="103">
        <f t="shared" si="38"/>
        <v>3184.53</v>
      </c>
      <c r="K863" s="113"/>
      <c r="L863" s="113"/>
      <c r="N863" s="117"/>
      <c r="O863" s="117"/>
      <c r="P863" s="114"/>
      <c r="Q863" s="118"/>
      <c r="R863" s="116"/>
      <c r="S863" s="114"/>
    </row>
    <row r="864" spans="6:19">
      <c r="F864" s="111" t="s">
        <v>121</v>
      </c>
      <c r="G864" s="136">
        <v>1.5417069999999999E-4</v>
      </c>
      <c r="H864" s="103">
        <f>ROUND(+G864*Totals!$H$20,2)</f>
        <v>1331.89</v>
      </c>
      <c r="I864" s="103">
        <f t="shared" si="37"/>
        <v>260.81396866840731</v>
      </c>
      <c r="J864" s="103">
        <f t="shared" si="38"/>
        <v>1071.0760313315927</v>
      </c>
      <c r="K864" s="113" t="s">
        <v>121</v>
      </c>
      <c r="L864" s="113" t="s">
        <v>76</v>
      </c>
      <c r="M864" s="138">
        <v>0.195822454308094</v>
      </c>
      <c r="N864" s="117">
        <f>+H864*M864</f>
        <v>260.81396866840731</v>
      </c>
      <c r="O864" s="113"/>
      <c r="P864" s="114"/>
      <c r="Q864" s="118"/>
      <c r="R864" s="116"/>
      <c r="S864" s="114"/>
    </row>
    <row r="865" spans="6:19">
      <c r="F865" s="111" t="s">
        <v>222</v>
      </c>
      <c r="G865" s="136">
        <v>2.8979499999999999E-5</v>
      </c>
      <c r="H865" s="103">
        <f>ROUND(+G865*Totals!$H$20,2)</f>
        <v>250.36</v>
      </c>
      <c r="I865" s="103">
        <f t="shared" si="37"/>
        <v>168.55920792079209</v>
      </c>
      <c r="J865" s="103">
        <f t="shared" si="38"/>
        <v>81.800792079207923</v>
      </c>
      <c r="K865" s="113" t="s">
        <v>222</v>
      </c>
      <c r="L865" s="113" t="s">
        <v>39</v>
      </c>
      <c r="M865" s="138">
        <v>0.67326732673267331</v>
      </c>
      <c r="N865" s="117">
        <f>+H865*M865</f>
        <v>168.55920792079209</v>
      </c>
      <c r="O865" s="117"/>
      <c r="P865" s="114"/>
      <c r="Q865" s="118"/>
      <c r="R865" s="116"/>
      <c r="S865" s="114"/>
    </row>
    <row r="866" spans="6:19">
      <c r="F866" s="111" t="s">
        <v>221</v>
      </c>
      <c r="G866" s="136">
        <v>4.7449030000000004E-4</v>
      </c>
      <c r="H866" s="103">
        <f>ROUND(+G866*Totals!$H$20,2)</f>
        <v>4099.16</v>
      </c>
      <c r="I866" s="103">
        <f t="shared" si="37"/>
        <v>0</v>
      </c>
      <c r="J866" s="103">
        <f t="shared" si="38"/>
        <v>4099.16</v>
      </c>
      <c r="K866" s="113"/>
      <c r="L866" s="113"/>
      <c r="N866" s="117"/>
      <c r="O866" s="113"/>
      <c r="P866" s="114"/>
      <c r="Q866" s="118"/>
      <c r="R866" s="116"/>
      <c r="S866" s="114"/>
    </row>
    <row r="867" spans="6:19">
      <c r="F867" s="111" t="s">
        <v>220</v>
      </c>
      <c r="G867" s="136">
        <v>1.881733E-4</v>
      </c>
      <c r="H867" s="103">
        <f>ROUND(+G867*Totals!$H$20,2)</f>
        <v>1625.65</v>
      </c>
      <c r="I867" s="103">
        <f t="shared" si="37"/>
        <v>332.61381074168798</v>
      </c>
      <c r="J867" s="103">
        <f t="shared" si="38"/>
        <v>1293.0361892583121</v>
      </c>
      <c r="K867" s="113" t="s">
        <v>220</v>
      </c>
      <c r="L867" s="113" t="s">
        <v>96</v>
      </c>
      <c r="M867" s="138">
        <v>0.20460358056265984</v>
      </c>
      <c r="N867" s="117">
        <f>+H867*M867</f>
        <v>332.61381074168798</v>
      </c>
      <c r="O867" s="113"/>
      <c r="P867" s="114"/>
      <c r="Q867" s="118"/>
      <c r="R867" s="116"/>
      <c r="S867" s="114"/>
    </row>
    <row r="868" spans="6:19">
      <c r="F868" s="111" t="s">
        <v>219</v>
      </c>
      <c r="G868" s="136">
        <v>6.0045439999999997E-4</v>
      </c>
      <c r="H868" s="103">
        <f>ROUND(+G868*Totals!$H$20,2)</f>
        <v>5187.38</v>
      </c>
      <c r="I868" s="103">
        <f t="shared" si="37"/>
        <v>0</v>
      </c>
      <c r="J868" s="103">
        <f t="shared" si="38"/>
        <v>5187.38</v>
      </c>
      <c r="K868" s="113"/>
      <c r="L868" s="113"/>
      <c r="N868" s="117"/>
      <c r="O868" s="113"/>
      <c r="P868" s="114"/>
      <c r="Q868" s="118"/>
      <c r="R868" s="116"/>
      <c r="S868" s="114"/>
    </row>
    <row r="869" spans="6:19">
      <c r="F869" s="111" t="s">
        <v>218</v>
      </c>
      <c r="G869" s="136">
        <v>1.7611783400000001E-2</v>
      </c>
      <c r="H869" s="103">
        <f>ROUND(+G869*Totals!$H$20,2)</f>
        <v>152149.71</v>
      </c>
      <c r="I869" s="103">
        <f t="shared" si="37"/>
        <v>0</v>
      </c>
      <c r="J869" s="103">
        <f t="shared" si="38"/>
        <v>152149.71</v>
      </c>
      <c r="K869" s="113"/>
      <c r="L869" s="113"/>
      <c r="N869" s="117"/>
      <c r="O869" s="117"/>
      <c r="P869" s="114"/>
      <c r="Q869" s="118"/>
      <c r="R869" s="116"/>
      <c r="S869" s="114"/>
    </row>
    <row r="870" spans="6:19">
      <c r="F870" s="111" t="s">
        <v>217</v>
      </c>
      <c r="G870" s="136">
        <v>1.306008E-4</v>
      </c>
      <c r="H870" s="103">
        <f>ROUND(+G870*Totals!$H$20,2)</f>
        <v>1128.27</v>
      </c>
      <c r="I870" s="103">
        <f t="shared" si="37"/>
        <v>0</v>
      </c>
      <c r="J870" s="103">
        <f t="shared" si="38"/>
        <v>1128.27</v>
      </c>
      <c r="K870" s="113"/>
      <c r="L870" s="113"/>
      <c r="N870" s="117"/>
      <c r="O870" s="117"/>
      <c r="P870" s="114"/>
      <c r="Q870" s="118"/>
      <c r="R870" s="116"/>
      <c r="S870" s="114"/>
    </row>
    <row r="871" spans="6:19">
      <c r="F871" s="111" t="s">
        <v>216</v>
      </c>
      <c r="G871" s="136">
        <v>1.530115E-4</v>
      </c>
      <c r="H871" s="103">
        <f>ROUND(+G871*Totals!$H$20,2)</f>
        <v>1321.88</v>
      </c>
      <c r="I871" s="103">
        <f t="shared" si="37"/>
        <v>317.34664259927803</v>
      </c>
      <c r="J871" s="103">
        <f t="shared" si="38"/>
        <v>1004.533357400722</v>
      </c>
      <c r="K871" s="113" t="s">
        <v>216</v>
      </c>
      <c r="L871" s="113" t="s">
        <v>58</v>
      </c>
      <c r="M871" s="138">
        <v>0.24007220216606498</v>
      </c>
      <c r="N871" s="117">
        <f>+H871*M871</f>
        <v>317.34664259927803</v>
      </c>
      <c r="O871" s="113"/>
      <c r="P871" s="114"/>
      <c r="Q871" s="118"/>
      <c r="R871" s="116"/>
      <c r="S871" s="114"/>
    </row>
    <row r="872" spans="6:19">
      <c r="F872" s="111" t="s">
        <v>215</v>
      </c>
      <c r="G872" s="136">
        <v>1.5069300000000002E-5</v>
      </c>
      <c r="H872" s="103">
        <f>ROUND(+G872*Totals!$H$20,2)</f>
        <v>130.18</v>
      </c>
      <c r="I872" s="103">
        <f t="shared" si="37"/>
        <v>9.8870886075949365</v>
      </c>
      <c r="J872" s="103">
        <f t="shared" si="38"/>
        <v>120.29291139240507</v>
      </c>
      <c r="K872" s="113" t="s">
        <v>215</v>
      </c>
      <c r="L872" s="113" t="s">
        <v>84</v>
      </c>
      <c r="M872" s="138">
        <v>7.5949367088607583E-2</v>
      </c>
      <c r="N872" s="117">
        <f>+H872*M872</f>
        <v>9.8870886075949365</v>
      </c>
      <c r="O872" s="113"/>
      <c r="P872" s="114"/>
      <c r="Q872" s="118"/>
      <c r="R872" s="116"/>
      <c r="S872" s="114"/>
    </row>
    <row r="873" spans="6:19">
      <c r="F873" s="111" t="s">
        <v>214</v>
      </c>
      <c r="G873" s="136">
        <v>2.9906799999999999E-4</v>
      </c>
      <c r="H873" s="103">
        <f>ROUND(+G873*Totals!$H$20,2)</f>
        <v>2583.67</v>
      </c>
      <c r="I873" s="103">
        <f t="shared" si="37"/>
        <v>0</v>
      </c>
      <c r="J873" s="103">
        <f t="shared" si="38"/>
        <v>2583.67</v>
      </c>
      <c r="K873" s="113"/>
      <c r="L873" s="113"/>
      <c r="N873" s="117"/>
      <c r="O873" s="117"/>
      <c r="P873" s="114"/>
      <c r="Q873" s="118"/>
      <c r="R873" s="116"/>
      <c r="S873" s="114"/>
    </row>
    <row r="874" spans="6:19">
      <c r="F874" s="111" t="s">
        <v>213</v>
      </c>
      <c r="G874" s="136">
        <v>5.7340690000000003E-4</v>
      </c>
      <c r="H874" s="103">
        <f>ROUND(+G874*Totals!$H$20,2)</f>
        <v>4953.71</v>
      </c>
      <c r="I874" s="103">
        <f t="shared" si="37"/>
        <v>0</v>
      </c>
      <c r="J874" s="103">
        <f t="shared" si="38"/>
        <v>4953.71</v>
      </c>
      <c r="K874" s="113"/>
      <c r="L874" s="113"/>
      <c r="N874" s="117"/>
      <c r="O874" s="117"/>
      <c r="P874" s="114"/>
      <c r="Q874" s="118"/>
      <c r="R874" s="116"/>
      <c r="S874" s="114"/>
    </row>
    <row r="875" spans="6:19">
      <c r="F875" s="111" t="s">
        <v>212</v>
      </c>
      <c r="G875" s="136">
        <v>6.8777900000000004E-5</v>
      </c>
      <c r="H875" s="103">
        <f>ROUND(+G875*Totals!$H$20,2)</f>
        <v>594.17999999999995</v>
      </c>
      <c r="I875" s="103">
        <f t="shared" si="37"/>
        <v>96.877173913043492</v>
      </c>
      <c r="J875" s="103">
        <f t="shared" si="38"/>
        <v>497.30282608695643</v>
      </c>
      <c r="K875" s="113" t="s">
        <v>212</v>
      </c>
      <c r="L875" s="113" t="s">
        <v>61</v>
      </c>
      <c r="M875" s="138">
        <v>0.1630434782608696</v>
      </c>
      <c r="N875" s="117">
        <f>+H875*M875</f>
        <v>96.877173913043492</v>
      </c>
      <c r="O875" s="117"/>
      <c r="P875" s="114"/>
      <c r="Q875" s="118"/>
      <c r="R875" s="116"/>
      <c r="S875" s="114"/>
    </row>
    <row r="876" spans="6:19">
      <c r="F876" s="111" t="s">
        <v>211</v>
      </c>
      <c r="G876" s="136">
        <v>2.6274699999999998E-5</v>
      </c>
      <c r="H876" s="103">
        <f>ROUND(+G876*Totals!$H$20,2)</f>
        <v>226.99</v>
      </c>
      <c r="I876" s="103">
        <f t="shared" si="37"/>
        <v>35.156700336700332</v>
      </c>
      <c r="J876" s="103">
        <f t="shared" si="38"/>
        <v>191.83329966329967</v>
      </c>
      <c r="K876" s="113" t="s">
        <v>211</v>
      </c>
      <c r="L876" s="113" t="s">
        <v>109</v>
      </c>
      <c r="M876" s="138">
        <v>0.15488215488215487</v>
      </c>
      <c r="N876" s="117">
        <f>+H876*M876</f>
        <v>35.156700336700332</v>
      </c>
      <c r="O876" s="113"/>
      <c r="P876" s="114"/>
      <c r="Q876" s="118"/>
      <c r="R876" s="116"/>
      <c r="S876" s="114"/>
    </row>
    <row r="877" spans="6:19">
      <c r="F877" s="111" t="s">
        <v>210</v>
      </c>
      <c r="G877" s="136">
        <v>1.070308E-4</v>
      </c>
      <c r="H877" s="103">
        <f>ROUND(+G877*Totals!$H$20,2)</f>
        <v>924.65</v>
      </c>
      <c r="I877" s="103">
        <f t="shared" si="37"/>
        <v>129.56878980891719</v>
      </c>
      <c r="J877" s="103">
        <f t="shared" si="38"/>
        <v>795.08121019108285</v>
      </c>
      <c r="K877" s="137" t="s">
        <v>210</v>
      </c>
      <c r="L877" s="137" t="s">
        <v>85</v>
      </c>
      <c r="M877" s="138">
        <v>0.14012738853503184</v>
      </c>
      <c r="N877" s="117">
        <f>+H877*M877</f>
        <v>129.56878980891719</v>
      </c>
      <c r="O877" s="113"/>
      <c r="P877" s="114"/>
      <c r="Q877" s="118"/>
      <c r="R877" s="116"/>
      <c r="S877" s="114"/>
    </row>
    <row r="878" spans="6:19">
      <c r="F878" s="111" t="s">
        <v>209</v>
      </c>
      <c r="G878" s="136">
        <v>2.7472529999999996E-4</v>
      </c>
      <c r="H878" s="103">
        <f>ROUND(+G878*Totals!$H$20,2)</f>
        <v>2373.38</v>
      </c>
      <c r="I878" s="103">
        <f t="shared" si="37"/>
        <v>0</v>
      </c>
      <c r="J878" s="103">
        <f t="shared" si="38"/>
        <v>2373.38</v>
      </c>
      <c r="K878" s="113"/>
      <c r="L878" s="113"/>
      <c r="N878" s="117"/>
      <c r="O878" s="113"/>
      <c r="P878" s="114"/>
      <c r="Q878" s="118"/>
      <c r="R878" s="116"/>
      <c r="S878" s="114"/>
    </row>
    <row r="879" spans="6:19">
      <c r="F879" s="111" t="s">
        <v>208</v>
      </c>
      <c r="G879" s="136">
        <v>3.380937E-4</v>
      </c>
      <c r="H879" s="103">
        <f>ROUND(+G879*Totals!$H$20,2)</f>
        <v>2920.82</v>
      </c>
      <c r="I879" s="103">
        <f t="shared" si="37"/>
        <v>0</v>
      </c>
      <c r="J879" s="103">
        <f t="shared" si="38"/>
        <v>2920.82</v>
      </c>
      <c r="K879" s="113"/>
      <c r="L879" s="113"/>
      <c r="N879" s="117"/>
      <c r="O879" s="117"/>
      <c r="P879" s="114"/>
      <c r="Q879" s="118"/>
      <c r="R879" s="116"/>
      <c r="S879" s="114"/>
    </row>
    <row r="880" spans="6:19">
      <c r="F880" s="111" t="s">
        <v>207</v>
      </c>
      <c r="G880" s="136">
        <v>4.3739659999999999E-4</v>
      </c>
      <c r="H880" s="103">
        <f>ROUND(+G880*Totals!$H$20,2)</f>
        <v>3778.71</v>
      </c>
      <c r="I880" s="103">
        <f t="shared" si="37"/>
        <v>0</v>
      </c>
      <c r="J880" s="103">
        <f t="shared" si="38"/>
        <v>3778.71</v>
      </c>
      <c r="K880" s="113"/>
      <c r="L880" s="113"/>
      <c r="N880" s="117"/>
      <c r="O880" s="117"/>
      <c r="P880" s="114"/>
      <c r="Q880" s="118"/>
      <c r="R880" s="116"/>
      <c r="S880" s="114"/>
    </row>
    <row r="881" spans="6:19">
      <c r="F881" s="111" t="s">
        <v>206</v>
      </c>
      <c r="G881" s="136">
        <v>5.0231100000000001E-5</v>
      </c>
      <c r="H881" s="103">
        <f>ROUND(+G881*Totals!$H$20,2)</f>
        <v>433.95</v>
      </c>
      <c r="I881" s="103">
        <f t="shared" si="37"/>
        <v>117.80773195876287</v>
      </c>
      <c r="J881" s="103">
        <f t="shared" si="38"/>
        <v>316.14226804123712</v>
      </c>
      <c r="K881" s="113" t="s">
        <v>206</v>
      </c>
      <c r="L881" s="113" t="s">
        <v>127</v>
      </c>
      <c r="M881" s="138">
        <v>0.27147766323024053</v>
      </c>
      <c r="N881" s="117">
        <f>+H881*M881</f>
        <v>117.80773195876287</v>
      </c>
      <c r="O881" s="113"/>
      <c r="P881" s="114"/>
      <c r="Q881" s="118"/>
      <c r="R881" s="116"/>
      <c r="S881" s="114"/>
    </row>
    <row r="882" spans="6:19">
      <c r="F882" s="111" t="s">
        <v>205</v>
      </c>
      <c r="G882" s="136">
        <v>2.0865200000000001E-5</v>
      </c>
      <c r="H882" s="103">
        <f>ROUND(+G882*Totals!$H$20,2)</f>
        <v>180.26</v>
      </c>
      <c r="I882" s="103">
        <f t="shared" si="37"/>
        <v>79.2946994535519</v>
      </c>
      <c r="J882" s="103">
        <f t="shared" si="38"/>
        <v>100.96530054644809</v>
      </c>
      <c r="K882" s="113" t="s">
        <v>205</v>
      </c>
      <c r="L882" s="113" t="s">
        <v>119</v>
      </c>
      <c r="M882" s="138">
        <v>0.43989071038251365</v>
      </c>
      <c r="N882" s="117">
        <f>+H882*M882</f>
        <v>79.2946994535519</v>
      </c>
      <c r="O882" s="117"/>
      <c r="P882" s="114"/>
      <c r="Q882" s="118"/>
      <c r="R882" s="116"/>
      <c r="S882" s="114"/>
    </row>
    <row r="883" spans="6:19">
      <c r="F883" s="111" t="s">
        <v>204</v>
      </c>
      <c r="G883" s="136">
        <v>1.9080076000000002E-3</v>
      </c>
      <c r="H883" s="103">
        <f>ROUND(+G883*Totals!$H$20,2)</f>
        <v>16483.439999999999</v>
      </c>
      <c r="I883" s="103">
        <f t="shared" si="37"/>
        <v>0</v>
      </c>
      <c r="J883" s="103">
        <f t="shared" si="38"/>
        <v>16483.439999999999</v>
      </c>
      <c r="K883" s="113"/>
      <c r="L883" s="113"/>
      <c r="N883" s="117"/>
      <c r="O883" s="117"/>
      <c r="P883" s="114"/>
      <c r="Q883" s="118"/>
      <c r="R883" s="116"/>
      <c r="S883" s="114"/>
    </row>
    <row r="884" spans="6:19">
      <c r="F884" s="111" t="s">
        <v>203</v>
      </c>
      <c r="G884" s="136">
        <v>7.8437700000000003E-5</v>
      </c>
      <c r="H884" s="103">
        <f>ROUND(+G884*Totals!$H$20,2)</f>
        <v>677.63</v>
      </c>
      <c r="I884" s="103">
        <f t="shared" si="37"/>
        <v>212.62876832844574</v>
      </c>
      <c r="J884" s="103">
        <f t="shared" si="38"/>
        <v>465.00123167155425</v>
      </c>
      <c r="K884" s="113" t="s">
        <v>203</v>
      </c>
      <c r="L884" s="113" t="s">
        <v>56</v>
      </c>
      <c r="M884" s="138">
        <v>0.31378299120234604</v>
      </c>
      <c r="N884" s="117">
        <f>+H884*M884</f>
        <v>212.62876832844574</v>
      </c>
      <c r="O884" s="117"/>
      <c r="P884" s="114"/>
      <c r="Q884" s="118"/>
      <c r="R884" s="116"/>
      <c r="S884" s="114"/>
    </row>
    <row r="885" spans="6:19">
      <c r="F885" s="111" t="s">
        <v>202</v>
      </c>
      <c r="G885" s="136">
        <v>8.0756100000000004E-5</v>
      </c>
      <c r="H885" s="103">
        <f>ROUND(+G885*Totals!$H$20,2)</f>
        <v>697.66</v>
      </c>
      <c r="I885" s="103">
        <f t="shared" si="37"/>
        <v>276.43132075471692</v>
      </c>
      <c r="J885" s="103">
        <f t="shared" si="38"/>
        <v>421.22867924528305</v>
      </c>
      <c r="K885" s="113" t="s">
        <v>202</v>
      </c>
      <c r="L885" s="113" t="s">
        <v>67</v>
      </c>
      <c r="M885" s="138">
        <v>0.39622641509433959</v>
      </c>
      <c r="N885" s="117">
        <f>+H885*M885</f>
        <v>276.43132075471692</v>
      </c>
      <c r="O885" s="113"/>
      <c r="P885" s="114"/>
      <c r="Q885" s="118"/>
      <c r="R885" s="116"/>
      <c r="S885" s="114"/>
    </row>
    <row r="886" spans="6:19">
      <c r="F886" s="111" t="s">
        <v>201</v>
      </c>
      <c r="G886" s="136">
        <v>1.3330549999999999E-4</v>
      </c>
      <c r="H886" s="103">
        <f>ROUND(+G886*Totals!$H$20,2)</f>
        <v>1151.6400000000001</v>
      </c>
      <c r="I886" s="103">
        <f t="shared" si="37"/>
        <v>8.7815686274509819</v>
      </c>
      <c r="J886" s="103">
        <f t="shared" si="38"/>
        <v>1142.8584313725491</v>
      </c>
      <c r="K886" s="113" t="s">
        <v>201</v>
      </c>
      <c r="L886" s="113" t="s">
        <v>64</v>
      </c>
      <c r="M886" s="138">
        <v>7.6252723311546851E-3</v>
      </c>
      <c r="N886" s="117">
        <f>+H886*M886</f>
        <v>8.7815686274509819</v>
      </c>
      <c r="O886" s="113"/>
      <c r="P886" s="114"/>
      <c r="Q886" s="118"/>
      <c r="R886" s="116"/>
      <c r="S886" s="114"/>
    </row>
    <row r="887" spans="6:19">
      <c r="F887" s="111" t="s">
        <v>200</v>
      </c>
      <c r="G887" s="136">
        <v>5.9929519999999997E-4</v>
      </c>
      <c r="H887" s="103">
        <f>ROUND(+G887*Totals!$H$20,2)</f>
        <v>5177.3599999999997</v>
      </c>
      <c r="I887" s="103">
        <f t="shared" si="37"/>
        <v>0</v>
      </c>
      <c r="J887" s="103">
        <f t="shared" si="38"/>
        <v>5177.3599999999997</v>
      </c>
      <c r="K887" s="113"/>
      <c r="L887" s="113"/>
      <c r="N887" s="117"/>
      <c r="O887" s="113"/>
      <c r="P887" s="114"/>
      <c r="Q887" s="118"/>
      <c r="R887" s="116"/>
      <c r="S887" s="114"/>
    </row>
    <row r="888" spans="6:19">
      <c r="F888" s="111" t="s">
        <v>199</v>
      </c>
      <c r="G888" s="136">
        <v>5.278126E-4</v>
      </c>
      <c r="H888" s="103">
        <f>ROUND(+G888*Totals!$H$20,2)</f>
        <v>4559.82</v>
      </c>
      <c r="I888" s="103">
        <f t="shared" si="37"/>
        <v>0</v>
      </c>
      <c r="J888" s="103">
        <f t="shared" si="38"/>
        <v>4559.82</v>
      </c>
      <c r="K888" s="113"/>
      <c r="L888" s="113"/>
      <c r="N888" s="117"/>
      <c r="O888" s="113"/>
      <c r="P888" s="114"/>
      <c r="Q888" s="118"/>
      <c r="R888" s="116"/>
      <c r="S888" s="114"/>
    </row>
    <row r="889" spans="6:19">
      <c r="F889" s="111" t="s">
        <v>198</v>
      </c>
      <c r="G889" s="136">
        <v>2.6583820000000003E-4</v>
      </c>
      <c r="H889" s="103">
        <f>ROUND(+G889*Totals!$H$20,2)</f>
        <v>2296.6</v>
      </c>
      <c r="I889" s="103">
        <f t="shared" si="37"/>
        <v>0</v>
      </c>
      <c r="J889" s="103">
        <f t="shared" si="38"/>
        <v>2296.6</v>
      </c>
      <c r="K889" s="113"/>
      <c r="L889" s="113"/>
      <c r="N889" s="117"/>
      <c r="O889" s="117"/>
      <c r="P889" s="114"/>
      <c r="Q889" s="118"/>
      <c r="R889" s="116"/>
      <c r="S889" s="114"/>
    </row>
    <row r="890" spans="6:19">
      <c r="F890" s="111" t="s">
        <v>197</v>
      </c>
      <c r="G890" s="136">
        <v>2.9172660000000001E-4</v>
      </c>
      <c r="H890" s="103">
        <f>ROUND(+G890*Totals!$H$20,2)</f>
        <v>2520.25</v>
      </c>
      <c r="I890" s="103">
        <f t="shared" si="37"/>
        <v>0</v>
      </c>
      <c r="J890" s="103">
        <f t="shared" si="38"/>
        <v>2520.25</v>
      </c>
      <c r="K890" s="113"/>
      <c r="L890" s="113"/>
      <c r="N890" s="117"/>
      <c r="O890" s="113"/>
      <c r="P890" s="114"/>
      <c r="Q890" s="118"/>
      <c r="R890" s="116"/>
      <c r="S890" s="114"/>
    </row>
    <row r="891" spans="6:19">
      <c r="F891" s="111" t="s">
        <v>196</v>
      </c>
      <c r="G891" s="136">
        <v>6.3754800000000002E-5</v>
      </c>
      <c r="H891" s="103">
        <f>ROUND(+G891*Totals!$H$20,2)</f>
        <v>550.78</v>
      </c>
      <c r="I891" s="103">
        <f t="shared" si="37"/>
        <v>223.02711267605633</v>
      </c>
      <c r="J891" s="103">
        <f t="shared" si="38"/>
        <v>327.75288732394364</v>
      </c>
      <c r="K891" s="113" t="s">
        <v>196</v>
      </c>
      <c r="L891" s="113" t="s">
        <v>66</v>
      </c>
      <c r="M891" s="138">
        <v>0.40492957746478875</v>
      </c>
      <c r="N891" s="117">
        <f>+H891*M891</f>
        <v>223.02711267605633</v>
      </c>
      <c r="O891" s="113"/>
      <c r="P891" s="114"/>
      <c r="Q891" s="118"/>
      <c r="R891" s="116"/>
      <c r="S891" s="114"/>
    </row>
    <row r="892" spans="6:19">
      <c r="F892" s="111" t="s">
        <v>195</v>
      </c>
      <c r="G892" s="136">
        <v>2.886354E-4</v>
      </c>
      <c r="H892" s="103">
        <f>ROUND(+G892*Totals!$H$20,2)</f>
        <v>2493.5500000000002</v>
      </c>
      <c r="I892" s="103">
        <f t="shared" si="37"/>
        <v>0</v>
      </c>
      <c r="J892" s="103">
        <f t="shared" si="38"/>
        <v>2493.5500000000002</v>
      </c>
      <c r="K892" s="113"/>
      <c r="L892" s="113"/>
      <c r="N892" s="117"/>
      <c r="O892" s="113"/>
      <c r="P892" s="114"/>
      <c r="Q892" s="118"/>
      <c r="R892" s="116"/>
      <c r="S892" s="114"/>
    </row>
    <row r="893" spans="6:19">
      <c r="F893" s="111" t="s">
        <v>123</v>
      </c>
      <c r="G893" s="136">
        <v>8.0524260000000005E-4</v>
      </c>
      <c r="H893" s="103">
        <f>ROUND(+G893*Totals!$H$20,2)</f>
        <v>6956.56</v>
      </c>
      <c r="I893" s="103">
        <f t="shared" si="37"/>
        <v>0</v>
      </c>
      <c r="J893" s="103">
        <f t="shared" si="38"/>
        <v>6956.56</v>
      </c>
      <c r="K893" s="113"/>
      <c r="L893" s="113"/>
      <c r="N893" s="117"/>
      <c r="O893" s="117"/>
      <c r="P893" s="114"/>
      <c r="Q893" s="118"/>
      <c r="R893" s="116"/>
      <c r="S893" s="114"/>
    </row>
    <row r="894" spans="6:19">
      <c r="F894" s="111" t="s">
        <v>125</v>
      </c>
      <c r="G894" s="136">
        <v>2.8407598000000003E-3</v>
      </c>
      <c r="H894" s="103">
        <f>ROUND(+G894*Totals!$H$20,2)</f>
        <v>24541.57</v>
      </c>
      <c r="I894" s="103">
        <f t="shared" si="37"/>
        <v>0</v>
      </c>
      <c r="J894" s="103">
        <f t="shared" si="38"/>
        <v>24541.57</v>
      </c>
      <c r="K894" s="113"/>
      <c r="L894" s="113"/>
      <c r="N894" s="117"/>
      <c r="O894" s="113"/>
      <c r="P894" s="114"/>
      <c r="Q894" s="118"/>
      <c r="R894" s="116"/>
      <c r="S894" s="114"/>
    </row>
    <row r="895" spans="6:19">
      <c r="F895" s="111" t="s">
        <v>194</v>
      </c>
      <c r="G895" s="136">
        <v>8.0756100000000004E-5</v>
      </c>
      <c r="H895" s="103">
        <f>ROUND(+G895*Totals!$H$20,2)</f>
        <v>697.66</v>
      </c>
      <c r="I895" s="103">
        <f t="shared" si="37"/>
        <v>207.14370546318287</v>
      </c>
      <c r="J895" s="103">
        <f t="shared" si="38"/>
        <v>490.5162945368171</v>
      </c>
      <c r="K895" s="113" t="s">
        <v>194</v>
      </c>
      <c r="L895" s="113" t="s">
        <v>52</v>
      </c>
      <c r="M895" s="138">
        <v>0.29691211401425177</v>
      </c>
      <c r="N895" s="117">
        <f>+H895*M895</f>
        <v>207.14370546318287</v>
      </c>
      <c r="O895" s="117"/>
      <c r="P895" s="114"/>
      <c r="Q895" s="118"/>
      <c r="R895" s="116"/>
      <c r="S895" s="114"/>
    </row>
    <row r="896" spans="6:19">
      <c r="F896" s="111" t="s">
        <v>193</v>
      </c>
      <c r="G896" s="136">
        <v>2.6003075699999999E-2</v>
      </c>
      <c r="H896" s="103">
        <f>ROUND(+G896*Totals!$H$20,2)</f>
        <v>224642.8</v>
      </c>
      <c r="I896" s="103">
        <f t="shared" si="37"/>
        <v>0</v>
      </c>
      <c r="J896" s="103">
        <f t="shared" si="38"/>
        <v>224642.8</v>
      </c>
      <c r="K896" s="113"/>
      <c r="L896" s="113"/>
      <c r="N896" s="117"/>
      <c r="O896" s="117"/>
      <c r="P896" s="114"/>
      <c r="Q896" s="118"/>
      <c r="R896" s="116"/>
      <c r="S896" s="114"/>
    </row>
    <row r="897" spans="6:19">
      <c r="F897" s="111" t="s">
        <v>192</v>
      </c>
      <c r="G897" s="136">
        <v>4.2116799999999996E-5</v>
      </c>
      <c r="H897" s="103">
        <f>ROUND(+G897*Totals!$H$20,2)</f>
        <v>363.85</v>
      </c>
      <c r="I897" s="103">
        <f t="shared" si="37"/>
        <v>117.1720338983051</v>
      </c>
      <c r="J897" s="103">
        <f t="shared" si="38"/>
        <v>246.67796610169492</v>
      </c>
      <c r="K897" s="113" t="s">
        <v>192</v>
      </c>
      <c r="L897" s="113" t="s">
        <v>38</v>
      </c>
      <c r="M897" s="138">
        <v>0.32203389830508478</v>
      </c>
      <c r="N897" s="117">
        <f>+H897*M897</f>
        <v>117.1720338983051</v>
      </c>
      <c r="O897" s="113"/>
      <c r="P897" s="114"/>
      <c r="Q897" s="118"/>
      <c r="R897" s="116"/>
      <c r="S897" s="114"/>
    </row>
    <row r="898" spans="6:19">
      <c r="F898" s="111" t="s">
        <v>191</v>
      </c>
      <c r="G898" s="136">
        <v>8.8483899999999995E-5</v>
      </c>
      <c r="H898" s="103">
        <f>ROUND(+G898*Totals!$H$20,2)</f>
        <v>764.42</v>
      </c>
      <c r="I898" s="103">
        <f t="shared" si="37"/>
        <v>212.08459081836327</v>
      </c>
      <c r="J898" s="103">
        <f t="shared" si="38"/>
        <v>552.33540918163669</v>
      </c>
      <c r="K898" s="113" t="s">
        <v>191</v>
      </c>
      <c r="L898" s="113" t="s">
        <v>67</v>
      </c>
      <c r="M898" s="138">
        <v>0.27744510978043913</v>
      </c>
      <c r="N898" s="117">
        <f>+H898*M898</f>
        <v>212.08459081836327</v>
      </c>
      <c r="O898" s="113"/>
      <c r="P898" s="114"/>
      <c r="Q898" s="118"/>
      <c r="R898" s="116"/>
      <c r="S898" s="114"/>
    </row>
    <row r="899" spans="6:19">
      <c r="F899" s="111" t="s">
        <v>190</v>
      </c>
      <c r="G899" s="136">
        <v>1.22961778E-2</v>
      </c>
      <c r="H899" s="103">
        <f>ROUND(+G899*Totals!$H$20,2)</f>
        <v>106227.74</v>
      </c>
      <c r="I899" s="103">
        <f t="shared" si="37"/>
        <v>0</v>
      </c>
      <c r="J899" s="103">
        <f t="shared" si="38"/>
        <v>106227.74</v>
      </c>
      <c r="K899" s="113"/>
      <c r="L899" s="113"/>
      <c r="N899" s="117"/>
      <c r="O899" s="113"/>
      <c r="P899" s="114"/>
      <c r="Q899" s="118"/>
      <c r="R899" s="116"/>
      <c r="S899" s="114"/>
    </row>
    <row r="900" spans="6:19">
      <c r="F900" s="111" t="s">
        <v>189</v>
      </c>
      <c r="G900" s="136">
        <v>1.4787252E-3</v>
      </c>
      <c r="H900" s="103">
        <f>ROUND(+G900*Totals!$H$20,2)</f>
        <v>12774.83</v>
      </c>
      <c r="I900" s="103">
        <f t="shared" si="37"/>
        <v>0</v>
      </c>
      <c r="J900" s="103">
        <f t="shared" si="38"/>
        <v>12774.83</v>
      </c>
      <c r="K900" s="113"/>
      <c r="L900" s="113"/>
      <c r="N900" s="117"/>
      <c r="O900" s="113"/>
      <c r="P900" s="114"/>
      <c r="Q900" s="118"/>
      <c r="R900" s="116"/>
      <c r="S900" s="114"/>
    </row>
    <row r="901" spans="6:19">
      <c r="F901" s="111" t="s">
        <v>188</v>
      </c>
      <c r="G901" s="136">
        <v>4.0161667000000005E-3</v>
      </c>
      <c r="H901" s="103">
        <f>ROUND(+G901*Totals!$H$20,2)</f>
        <v>34696.01</v>
      </c>
      <c r="I901" s="103">
        <f t="shared" si="37"/>
        <v>0</v>
      </c>
      <c r="J901" s="103">
        <f t="shared" si="38"/>
        <v>34696.01</v>
      </c>
      <c r="K901" s="113"/>
      <c r="L901" s="113"/>
      <c r="N901" s="117"/>
      <c r="O901" s="117"/>
      <c r="P901" s="114"/>
      <c r="Q901" s="118"/>
      <c r="R901" s="116"/>
      <c r="S901" s="114"/>
    </row>
    <row r="902" spans="6:19">
      <c r="F902" s="111" t="s">
        <v>187</v>
      </c>
      <c r="G902" s="136">
        <v>3.7325539999999999E-4</v>
      </c>
      <c r="H902" s="103">
        <f>ROUND(+G902*Totals!$H$20,2)</f>
        <v>3224.59</v>
      </c>
      <c r="I902" s="103">
        <f t="shared" si="37"/>
        <v>0</v>
      </c>
      <c r="J902" s="103">
        <f t="shared" si="38"/>
        <v>3224.59</v>
      </c>
      <c r="K902" s="113"/>
      <c r="L902" s="113"/>
      <c r="N902" s="117"/>
      <c r="O902" s="113"/>
      <c r="P902" s="114"/>
      <c r="Q902" s="118"/>
      <c r="R902" s="116"/>
      <c r="S902" s="114"/>
    </row>
    <row r="903" spans="6:19">
      <c r="F903" s="111" t="s">
        <v>186</v>
      </c>
      <c r="G903" s="136">
        <v>5.3322200000000003E-5</v>
      </c>
      <c r="H903" s="103">
        <f>ROUND(+G903*Totals!$H$20,2)</f>
        <v>460.66</v>
      </c>
      <c r="I903" s="103">
        <f t="shared" ref="I903:I951" si="39">+N903+Q903+T903</f>
        <v>144.04538699690403</v>
      </c>
      <c r="J903" s="103">
        <f t="shared" ref="J903:J951" si="40">+H903-I903</f>
        <v>316.614613003096</v>
      </c>
      <c r="K903" s="113" t="s">
        <v>186</v>
      </c>
      <c r="L903" s="113" t="s">
        <v>55</v>
      </c>
      <c r="M903" s="138">
        <v>0.31269349845201239</v>
      </c>
      <c r="N903" s="117">
        <f>+H903*M903</f>
        <v>144.04538699690403</v>
      </c>
      <c r="O903" s="117"/>
      <c r="P903" s="114"/>
      <c r="Q903" s="118"/>
      <c r="R903" s="116"/>
      <c r="S903" s="114"/>
    </row>
    <row r="904" spans="6:19">
      <c r="F904" s="111" t="s">
        <v>127</v>
      </c>
      <c r="G904" s="136">
        <v>3.63209E-5</v>
      </c>
      <c r="H904" s="103">
        <f>ROUND(+G904*Totals!$H$20,2)</f>
        <v>313.77999999999997</v>
      </c>
      <c r="I904" s="103">
        <f t="shared" si="39"/>
        <v>50.359753086419744</v>
      </c>
      <c r="J904" s="103">
        <f t="shared" si="40"/>
        <v>263.42024691358023</v>
      </c>
      <c r="K904" s="113" t="s">
        <v>127</v>
      </c>
      <c r="L904" s="113" t="s">
        <v>88</v>
      </c>
      <c r="M904" s="138">
        <v>0.16049382716049382</v>
      </c>
      <c r="N904" s="117">
        <f>+H904*M904</f>
        <v>50.359753086419744</v>
      </c>
      <c r="O904" s="117"/>
      <c r="P904" s="114"/>
      <c r="Q904" s="118"/>
      <c r="R904" s="116"/>
      <c r="S904" s="114"/>
    </row>
    <row r="905" spans="6:19">
      <c r="F905" s="111" t="s">
        <v>185</v>
      </c>
      <c r="G905" s="136">
        <v>3.0235236E-3</v>
      </c>
      <c r="H905" s="103">
        <f>ROUND(+G905*Totals!$H$20,2)</f>
        <v>26120.48</v>
      </c>
      <c r="I905" s="103">
        <f t="shared" si="39"/>
        <v>0</v>
      </c>
      <c r="J905" s="103">
        <f t="shared" si="40"/>
        <v>26120.48</v>
      </c>
      <c r="K905" s="113"/>
      <c r="L905" s="113"/>
      <c r="N905" s="117"/>
      <c r="O905" s="113"/>
      <c r="P905" s="114"/>
      <c r="Q905" s="118"/>
      <c r="R905" s="116"/>
      <c r="S905" s="114"/>
    </row>
    <row r="906" spans="6:19">
      <c r="F906" s="111" t="s">
        <v>184</v>
      </c>
      <c r="G906" s="136">
        <v>5.2549399999999995E-5</v>
      </c>
      <c r="H906" s="103">
        <f>ROUND(+G906*Totals!$H$20,2)</f>
        <v>453.98</v>
      </c>
      <c r="I906" s="103">
        <f t="shared" si="39"/>
        <v>66.436097560975611</v>
      </c>
      <c r="J906" s="103">
        <f t="shared" si="40"/>
        <v>387.54390243902441</v>
      </c>
      <c r="K906" s="143" t="s">
        <v>184</v>
      </c>
      <c r="L906" s="143" t="s">
        <v>54</v>
      </c>
      <c r="M906" s="140">
        <v>4.3360433604336043E-2</v>
      </c>
      <c r="N906" s="144">
        <f>+H906*M906</f>
        <v>19.684769647696477</v>
      </c>
      <c r="O906" s="142" t="s">
        <v>61</v>
      </c>
      <c r="P906" s="140">
        <v>0.10298102981029811</v>
      </c>
      <c r="Q906" s="118">
        <f>H906*P906</f>
        <v>46.751327913279134</v>
      </c>
      <c r="R906" s="116"/>
      <c r="S906" s="114"/>
    </row>
    <row r="907" spans="6:19">
      <c r="F907" s="111" t="s">
        <v>183</v>
      </c>
      <c r="G907" s="136">
        <v>5.8886259999999999E-4</v>
      </c>
      <c r="H907" s="103">
        <f>ROUND(+G907*Totals!$H$20,2)</f>
        <v>5087.2299999999996</v>
      </c>
      <c r="I907" s="103">
        <f t="shared" si="39"/>
        <v>0</v>
      </c>
      <c r="J907" s="103">
        <f t="shared" si="40"/>
        <v>5087.2299999999996</v>
      </c>
      <c r="K907" s="113"/>
      <c r="L907" s="113"/>
      <c r="N907" s="117"/>
      <c r="O907" s="117"/>
      <c r="P907" s="114"/>
      <c r="Q907" s="118"/>
      <c r="R907" s="116"/>
      <c r="S907" s="114"/>
    </row>
    <row r="908" spans="6:19">
      <c r="F908" s="111" t="s">
        <v>182</v>
      </c>
      <c r="G908" s="136">
        <v>2.7820280000000002E-4</v>
      </c>
      <c r="H908" s="103">
        <f>ROUND(+G908*Totals!$H$20,2)</f>
        <v>2403.42</v>
      </c>
      <c r="I908" s="103">
        <f t="shared" si="39"/>
        <v>0</v>
      </c>
      <c r="J908" s="103">
        <f t="shared" si="40"/>
        <v>2403.42</v>
      </c>
      <c r="K908" s="113"/>
      <c r="L908" s="113"/>
      <c r="N908" s="117"/>
      <c r="O908" s="117"/>
      <c r="P908" s="114"/>
      <c r="Q908" s="118"/>
      <c r="R908" s="116"/>
      <c r="S908" s="114"/>
    </row>
    <row r="909" spans="6:19">
      <c r="F909" s="111" t="s">
        <v>181</v>
      </c>
      <c r="G909" s="136">
        <v>4.6753499999999999E-5</v>
      </c>
      <c r="H909" s="103">
        <f>ROUND(+G909*Totals!$H$20,2)</f>
        <v>403.91</v>
      </c>
      <c r="I909" s="103">
        <f t="shared" si="39"/>
        <v>24.269270386266097</v>
      </c>
      <c r="J909" s="103">
        <f t="shared" si="40"/>
        <v>379.64072961373392</v>
      </c>
      <c r="K909" s="113" t="s">
        <v>181</v>
      </c>
      <c r="L909" s="113" t="s">
        <v>57</v>
      </c>
      <c r="M909" s="138">
        <v>6.0085836909871251E-2</v>
      </c>
      <c r="N909" s="117">
        <f>+H909*M909</f>
        <v>24.269270386266097</v>
      </c>
      <c r="O909" s="113"/>
      <c r="P909" s="114"/>
      <c r="Q909" s="118"/>
      <c r="R909" s="116"/>
      <c r="S909" s="114"/>
    </row>
    <row r="910" spans="6:19">
      <c r="F910" s="111" t="s">
        <v>180</v>
      </c>
      <c r="G910" s="136">
        <v>1.510796E-4</v>
      </c>
      <c r="H910" s="103">
        <f>ROUND(+G910*Totals!$H$20,2)</f>
        <v>1305.19</v>
      </c>
      <c r="I910" s="103">
        <f t="shared" si="39"/>
        <v>126.96400778210118</v>
      </c>
      <c r="J910" s="103">
        <f t="shared" si="40"/>
        <v>1178.2259922178989</v>
      </c>
      <c r="K910" s="113" t="s">
        <v>180</v>
      </c>
      <c r="L910" s="113" t="s">
        <v>89</v>
      </c>
      <c r="M910" s="138">
        <v>9.727626459143969E-2</v>
      </c>
      <c r="N910" s="117">
        <f>+H910*M910</f>
        <v>126.96400778210118</v>
      </c>
      <c r="O910" s="113"/>
      <c r="P910" s="114"/>
      <c r="Q910" s="118"/>
      <c r="R910" s="116"/>
      <c r="S910" s="114"/>
    </row>
    <row r="911" spans="6:19">
      <c r="F911" s="111" t="s">
        <v>179</v>
      </c>
      <c r="G911" s="136">
        <v>3.0563669999999999E-4</v>
      </c>
      <c r="H911" s="103">
        <f>ROUND(+G911*Totals!$H$20,2)</f>
        <v>2640.42</v>
      </c>
      <c r="I911" s="103">
        <f t="shared" si="39"/>
        <v>0</v>
      </c>
      <c r="J911" s="103">
        <f t="shared" si="40"/>
        <v>2640.42</v>
      </c>
      <c r="K911" s="113"/>
      <c r="L911" s="113"/>
      <c r="N911" s="117"/>
      <c r="O911" s="113"/>
      <c r="P911" s="114"/>
      <c r="Q911" s="118"/>
      <c r="R911" s="116"/>
      <c r="S911" s="114"/>
    </row>
    <row r="912" spans="6:19">
      <c r="F912" s="111" t="s">
        <v>178</v>
      </c>
      <c r="G912" s="136">
        <v>9.6945950000000005E-4</v>
      </c>
      <c r="H912" s="103">
        <f>ROUND(+G912*Totals!$H$20,2)</f>
        <v>8375.24</v>
      </c>
      <c r="I912" s="103">
        <f t="shared" si="39"/>
        <v>0</v>
      </c>
      <c r="J912" s="103">
        <f t="shared" si="40"/>
        <v>8375.24</v>
      </c>
      <c r="K912" s="113"/>
      <c r="L912" s="113"/>
      <c r="N912" s="117"/>
      <c r="O912" s="117"/>
      <c r="P912" s="114"/>
      <c r="Q912" s="118"/>
      <c r="R912" s="116"/>
      <c r="S912" s="114"/>
    </row>
    <row r="913" spans="6:19" ht="19.5" customHeight="1">
      <c r="F913" s="111" t="s">
        <v>177</v>
      </c>
      <c r="G913" s="136">
        <v>1.2352978000000001E-3</v>
      </c>
      <c r="H913" s="103">
        <f>ROUND(+G913*Totals!$H$20,2)</f>
        <v>10671.84</v>
      </c>
      <c r="I913" s="103">
        <f t="shared" si="39"/>
        <v>0</v>
      </c>
      <c r="J913" s="103">
        <f t="shared" si="40"/>
        <v>10671.84</v>
      </c>
      <c r="K913" s="113"/>
      <c r="L913" s="113"/>
      <c r="N913" s="117"/>
      <c r="O913" s="113"/>
      <c r="P913" s="114"/>
      <c r="Q913" s="118"/>
      <c r="R913" s="116"/>
      <c r="S913" s="114"/>
    </row>
    <row r="914" spans="6:19">
      <c r="F914" s="111" t="s">
        <v>176</v>
      </c>
      <c r="G914" s="136">
        <v>5.5640599999999997E-5</v>
      </c>
      <c r="H914" s="103">
        <f>ROUND(+G914*Totals!$H$20,2)</f>
        <v>480.68</v>
      </c>
      <c r="I914" s="103">
        <f t="shared" si="39"/>
        <v>107.29464285714285</v>
      </c>
      <c r="J914" s="103">
        <f t="shared" si="40"/>
        <v>373.38535714285717</v>
      </c>
      <c r="K914" s="113" t="s">
        <v>176</v>
      </c>
      <c r="L914" s="113" t="s">
        <v>125</v>
      </c>
      <c r="M914" s="138">
        <v>0.2232142857142857</v>
      </c>
      <c r="N914" s="117">
        <f>+H914*M914</f>
        <v>107.29464285714285</v>
      </c>
      <c r="O914" s="113"/>
      <c r="P914" s="114"/>
      <c r="Q914" s="118"/>
      <c r="R914" s="116"/>
      <c r="S914" s="114"/>
    </row>
    <row r="915" spans="6:19">
      <c r="F915" s="111" t="s">
        <v>175</v>
      </c>
      <c r="G915" s="136">
        <v>2.6554071800000002E-2</v>
      </c>
      <c r="H915" s="103">
        <f>ROUND(+G915*Totals!$H$20,2)</f>
        <v>229402.91</v>
      </c>
      <c r="I915" s="103">
        <f t="shared" si="39"/>
        <v>0</v>
      </c>
      <c r="J915" s="103">
        <f t="shared" si="40"/>
        <v>229402.91</v>
      </c>
      <c r="K915" s="113"/>
      <c r="L915" s="113"/>
      <c r="N915" s="117"/>
      <c r="O915" s="113"/>
      <c r="P915" s="114"/>
      <c r="Q915" s="118"/>
      <c r="R915" s="116"/>
      <c r="S915" s="114"/>
    </row>
    <row r="916" spans="6:19">
      <c r="F916" s="111" t="s">
        <v>174</v>
      </c>
      <c r="G916" s="136">
        <v>1.4907034E-3</v>
      </c>
      <c r="H916" s="103">
        <f>ROUND(+G916*Totals!$H$20,2)</f>
        <v>12878.31</v>
      </c>
      <c r="I916" s="103">
        <f t="shared" si="39"/>
        <v>0</v>
      </c>
      <c r="J916" s="103">
        <f t="shared" si="40"/>
        <v>12878.31</v>
      </c>
      <c r="K916" s="113"/>
      <c r="L916" s="113"/>
      <c r="N916" s="117"/>
      <c r="O916" s="113"/>
      <c r="P916" s="114"/>
      <c r="Q916" s="118"/>
      <c r="R916" s="116"/>
      <c r="S916" s="114"/>
    </row>
    <row r="917" spans="6:19">
      <c r="F917" s="111" t="s">
        <v>173</v>
      </c>
      <c r="G917" s="136">
        <v>1.1900900000000001E-4</v>
      </c>
      <c r="H917" s="103">
        <f>ROUND(+G917*Totals!$H$20,2)</f>
        <v>1028.1300000000001</v>
      </c>
      <c r="I917" s="103">
        <f t="shared" si="39"/>
        <v>0</v>
      </c>
      <c r="J917" s="103">
        <f t="shared" si="40"/>
        <v>1028.1300000000001</v>
      </c>
      <c r="K917" s="113"/>
      <c r="L917" s="113"/>
      <c r="N917" s="117"/>
      <c r="O917" s="113"/>
      <c r="P917" s="114"/>
      <c r="Q917" s="118"/>
      <c r="R917" s="116"/>
      <c r="S917" s="114"/>
    </row>
    <row r="918" spans="6:19">
      <c r="F918" s="111" t="s">
        <v>172</v>
      </c>
      <c r="G918" s="136">
        <v>3.558678E-4</v>
      </c>
      <c r="H918" s="103">
        <f>ROUND(+G918*Totals!$H$20,2)</f>
        <v>3074.37</v>
      </c>
      <c r="I918" s="103">
        <f t="shared" si="39"/>
        <v>0</v>
      </c>
      <c r="J918" s="103">
        <f t="shared" si="40"/>
        <v>3074.37</v>
      </c>
      <c r="K918" s="113"/>
      <c r="L918" s="113"/>
      <c r="N918" s="117"/>
      <c r="O918" s="113"/>
      <c r="P918" s="114"/>
      <c r="Q918" s="118"/>
      <c r="R918" s="116"/>
      <c r="S918" s="114"/>
    </row>
    <row r="919" spans="6:19">
      <c r="F919" s="111" t="s">
        <v>171</v>
      </c>
      <c r="G919" s="136">
        <v>9.621180999999999E-4</v>
      </c>
      <c r="H919" s="103">
        <f>ROUND(+G919*Totals!$H$20,2)</f>
        <v>8311.82</v>
      </c>
      <c r="I919" s="103">
        <f t="shared" si="39"/>
        <v>0</v>
      </c>
      <c r="J919" s="103">
        <f t="shared" si="40"/>
        <v>8311.82</v>
      </c>
      <c r="K919" s="113"/>
      <c r="L919" s="113"/>
      <c r="N919" s="117"/>
      <c r="O919" s="117"/>
      <c r="P919" s="114"/>
      <c r="Q919" s="118"/>
      <c r="R919" s="116"/>
      <c r="S919" s="114"/>
    </row>
    <row r="920" spans="6:19">
      <c r="F920" s="111" t="s">
        <v>170</v>
      </c>
      <c r="G920" s="136">
        <v>4.7526299999999999E-5</v>
      </c>
      <c r="H920" s="103">
        <f>ROUND(+G920*Totals!$H$20,2)</f>
        <v>410.58</v>
      </c>
      <c r="I920" s="103">
        <f t="shared" si="39"/>
        <v>0</v>
      </c>
      <c r="J920" s="103">
        <f t="shared" si="40"/>
        <v>410.58</v>
      </c>
      <c r="K920" s="113"/>
      <c r="L920" s="113"/>
      <c r="N920" s="117"/>
      <c r="O920" s="117"/>
      <c r="P920" s="114"/>
      <c r="Q920" s="118"/>
      <c r="R920" s="116"/>
      <c r="S920" s="114"/>
    </row>
    <row r="921" spans="6:19">
      <c r="F921" s="111" t="s">
        <v>169</v>
      </c>
      <c r="G921" s="136">
        <v>7.4187400000000001E-5</v>
      </c>
      <c r="H921" s="103">
        <f>ROUND(+G921*Totals!$H$20,2)</f>
        <v>640.91</v>
      </c>
      <c r="I921" s="103">
        <f t="shared" si="39"/>
        <v>158.66175895765474</v>
      </c>
      <c r="J921" s="103">
        <f t="shared" si="40"/>
        <v>482.24824104234523</v>
      </c>
      <c r="K921" s="113" t="s">
        <v>169</v>
      </c>
      <c r="L921" s="113" t="s">
        <v>67</v>
      </c>
      <c r="M921" s="138">
        <v>0.24755700325732902</v>
      </c>
      <c r="N921" s="117">
        <f>+H921*M921</f>
        <v>158.66175895765474</v>
      </c>
      <c r="O921" s="117"/>
      <c r="P921" s="114"/>
      <c r="Q921" s="118"/>
      <c r="R921" s="116"/>
      <c r="S921" s="114"/>
    </row>
    <row r="922" spans="6:19">
      <c r="F922" s="111" t="s">
        <v>168</v>
      </c>
      <c r="G922" s="136">
        <v>4.86855E-5</v>
      </c>
      <c r="H922" s="103">
        <f>ROUND(+G922*Totals!$H$20,2)</f>
        <v>420.6</v>
      </c>
      <c r="I922" s="103">
        <f t="shared" si="39"/>
        <v>89.402898550724657</v>
      </c>
      <c r="J922" s="103">
        <f t="shared" si="40"/>
        <v>331.19710144927535</v>
      </c>
      <c r="K922" s="113" t="s">
        <v>168</v>
      </c>
      <c r="L922" s="113" t="s">
        <v>116</v>
      </c>
      <c r="M922" s="138">
        <v>0.21256038647342998</v>
      </c>
      <c r="N922" s="117">
        <f>+H922*M922</f>
        <v>89.402898550724657</v>
      </c>
      <c r="O922" s="113"/>
      <c r="P922" s="114"/>
      <c r="Q922" s="118"/>
      <c r="R922" s="116"/>
      <c r="S922" s="114"/>
    </row>
    <row r="923" spans="6:19">
      <c r="F923" s="111" t="s">
        <v>167</v>
      </c>
      <c r="G923" s="136">
        <v>1.1012189999999999E-4</v>
      </c>
      <c r="H923" s="103">
        <f>ROUND(+G923*Totals!$H$20,2)</f>
        <v>951.35</v>
      </c>
      <c r="I923" s="103">
        <f t="shared" si="39"/>
        <v>265.42366771159874</v>
      </c>
      <c r="J923" s="103">
        <f t="shared" si="40"/>
        <v>685.92633228840123</v>
      </c>
      <c r="K923" s="143" t="s">
        <v>167</v>
      </c>
      <c r="L923" s="143" t="s">
        <v>48</v>
      </c>
      <c r="M923" s="140">
        <v>5.7993730407523508E-2</v>
      </c>
      <c r="N923" s="144">
        <f>+H923*M923</f>
        <v>55.172335423197488</v>
      </c>
      <c r="O923" s="142" t="s">
        <v>58</v>
      </c>
      <c r="P923" s="140">
        <v>0.22100313479623823</v>
      </c>
      <c r="Q923" s="118">
        <f>H923*P923</f>
        <v>210.25133228840124</v>
      </c>
      <c r="R923" s="116"/>
      <c r="S923" s="114"/>
    </row>
    <row r="924" spans="6:19">
      <c r="F924" s="111" t="s">
        <v>166</v>
      </c>
      <c r="G924" s="136">
        <v>3.9025700000000001E-5</v>
      </c>
      <c r="H924" s="103">
        <f>ROUND(+G924*Totals!$H$20,2)</f>
        <v>337.15</v>
      </c>
      <c r="I924" s="103">
        <f t="shared" si="39"/>
        <v>0</v>
      </c>
      <c r="J924" s="103">
        <f t="shared" si="40"/>
        <v>337.15</v>
      </c>
      <c r="K924" s="143"/>
      <c r="L924" s="143"/>
      <c r="M924" s="140"/>
      <c r="N924" s="144"/>
      <c r="O924" s="143"/>
      <c r="P924" s="146"/>
      <c r="Q924" s="145"/>
      <c r="R924" s="116"/>
      <c r="S924" s="114"/>
    </row>
    <row r="925" spans="6:19">
      <c r="F925" s="111" t="s">
        <v>165</v>
      </c>
      <c r="G925" s="136">
        <v>2.3454039999999999E-4</v>
      </c>
      <c r="H925" s="103">
        <f>ROUND(+G925*Totals!$H$20,2)</f>
        <v>2026.21</v>
      </c>
      <c r="I925" s="103">
        <f t="shared" si="39"/>
        <v>0</v>
      </c>
      <c r="J925" s="103">
        <f t="shared" si="40"/>
        <v>2026.21</v>
      </c>
      <c r="K925" s="113"/>
      <c r="L925" s="113"/>
      <c r="N925" s="117"/>
      <c r="O925" s="113"/>
      <c r="P925" s="114"/>
      <c r="Q925" s="118"/>
      <c r="R925" s="116"/>
      <c r="S925" s="114"/>
    </row>
    <row r="926" spans="6:19">
      <c r="F926" s="111" t="s">
        <v>164</v>
      </c>
      <c r="G926" s="136">
        <v>2.9945440000000002E-4</v>
      </c>
      <c r="H926" s="103">
        <f>ROUND(+G926*Totals!$H$20,2)</f>
        <v>2587.0100000000002</v>
      </c>
      <c r="I926" s="103">
        <f t="shared" si="39"/>
        <v>0</v>
      </c>
      <c r="J926" s="103">
        <f t="shared" si="40"/>
        <v>2587.0100000000002</v>
      </c>
      <c r="K926" s="113"/>
      <c r="L926" s="113"/>
      <c r="N926" s="117"/>
      <c r="O926" s="113"/>
      <c r="P926" s="114"/>
      <c r="Q926" s="118"/>
      <c r="R926" s="116"/>
      <c r="S926" s="114"/>
    </row>
    <row r="927" spans="6:19">
      <c r="F927" s="111" t="s">
        <v>163</v>
      </c>
      <c r="G927" s="136">
        <v>2.8786259999999999E-4</v>
      </c>
      <c r="H927" s="103">
        <f>ROUND(+G927*Totals!$H$20,2)</f>
        <v>2486.87</v>
      </c>
      <c r="I927" s="103">
        <f t="shared" si="39"/>
        <v>0</v>
      </c>
      <c r="J927" s="103">
        <f t="shared" si="40"/>
        <v>2486.87</v>
      </c>
      <c r="K927" s="113"/>
      <c r="L927" s="113"/>
      <c r="N927" s="117"/>
      <c r="O927" s="117"/>
      <c r="P927" s="114"/>
      <c r="Q927" s="118"/>
      <c r="R927" s="116"/>
      <c r="S927" s="114"/>
    </row>
    <row r="928" spans="6:19">
      <c r="F928" s="111" t="s">
        <v>162</v>
      </c>
      <c r="G928" s="136">
        <v>1.9203720000000001E-4</v>
      </c>
      <c r="H928" s="103">
        <f>ROUND(+G928*Totals!$H$20,2)</f>
        <v>1659.03</v>
      </c>
      <c r="I928" s="103">
        <f t="shared" si="39"/>
        <v>0</v>
      </c>
      <c r="J928" s="103">
        <f t="shared" si="40"/>
        <v>1659.03</v>
      </c>
      <c r="K928" s="137" t="s">
        <v>162</v>
      </c>
      <c r="L928" s="137" t="s">
        <v>89</v>
      </c>
      <c r="M928" s="138">
        <v>0.14613778705636743</v>
      </c>
      <c r="N928" s="117"/>
      <c r="O928" s="117"/>
      <c r="P928" s="114"/>
      <c r="Q928" s="118"/>
      <c r="R928" s="116"/>
      <c r="S928" s="114"/>
    </row>
    <row r="929" spans="6:19">
      <c r="F929" s="111" t="s">
        <v>161</v>
      </c>
      <c r="G929" s="136">
        <v>3.8639300000000001E-5</v>
      </c>
      <c r="H929" s="103">
        <f>ROUND(+G929*Totals!$H$20,2)</f>
        <v>333.81</v>
      </c>
      <c r="I929" s="103">
        <f t="shared" si="39"/>
        <v>113.41806949806949</v>
      </c>
      <c r="J929" s="103">
        <f t="shared" si="40"/>
        <v>220.39193050193052</v>
      </c>
      <c r="K929" s="143" t="s">
        <v>161</v>
      </c>
      <c r="L929" s="143" t="s">
        <v>72</v>
      </c>
      <c r="M929" s="140">
        <v>7.3359073359073365E-2</v>
      </c>
      <c r="N929" s="144">
        <f>+H929*M929</f>
        <v>24.48799227799228</v>
      </c>
      <c r="O929" s="142" t="s">
        <v>76</v>
      </c>
      <c r="P929" s="149">
        <v>0.26640926640926638</v>
      </c>
      <c r="Q929" s="118">
        <f>H929*P929</f>
        <v>88.930077220077209</v>
      </c>
      <c r="R929" s="116"/>
      <c r="S929" s="114"/>
    </row>
    <row r="930" spans="6:19">
      <c r="F930" s="111" t="s">
        <v>160</v>
      </c>
      <c r="G930" s="136">
        <v>2.8206699999999999E-5</v>
      </c>
      <c r="H930" s="103">
        <f>ROUND(+G930*Totals!$H$20,2)</f>
        <v>243.68</v>
      </c>
      <c r="I930" s="103">
        <f t="shared" si="39"/>
        <v>121.84</v>
      </c>
      <c r="J930" s="103">
        <f t="shared" si="40"/>
        <v>121.84</v>
      </c>
      <c r="K930" s="143" t="s">
        <v>160</v>
      </c>
      <c r="L930" s="143" t="s">
        <v>48</v>
      </c>
      <c r="M930" s="140">
        <v>0.5</v>
      </c>
      <c r="N930" s="144">
        <f>+H930*M930</f>
        <v>121.84</v>
      </c>
      <c r="O930" s="143"/>
      <c r="P930" s="146"/>
      <c r="Q930" s="145"/>
      <c r="R930" s="116"/>
      <c r="S930" s="114"/>
    </row>
    <row r="931" spans="6:19">
      <c r="F931" s="111" t="s">
        <v>159</v>
      </c>
      <c r="G931" s="136">
        <v>1.1862259999999999E-4</v>
      </c>
      <c r="H931" s="103">
        <f>ROUND(+G931*Totals!$H$20,2)</f>
        <v>1024.79</v>
      </c>
      <c r="I931" s="103">
        <f t="shared" si="39"/>
        <v>145.52017999999998</v>
      </c>
      <c r="J931" s="103">
        <f t="shared" si="40"/>
        <v>879.26981999999998</v>
      </c>
      <c r="K931" s="113" t="s">
        <v>159</v>
      </c>
      <c r="L931" s="113" t="s">
        <v>74</v>
      </c>
      <c r="M931" s="138">
        <v>0.14199999999999999</v>
      </c>
      <c r="N931" s="117">
        <f>+H931*M931</f>
        <v>145.52017999999998</v>
      </c>
      <c r="O931" s="117"/>
      <c r="P931" s="114"/>
      <c r="Q931" s="118"/>
      <c r="R931" s="116"/>
      <c r="S931" s="114"/>
    </row>
    <row r="932" spans="6:19">
      <c r="F932" s="111" t="s">
        <v>158</v>
      </c>
      <c r="G932" s="136">
        <v>1.2928702999999999E-3</v>
      </c>
      <c r="H932" s="103">
        <f>ROUND(+G932*Totals!$H$20,2)</f>
        <v>11169.22</v>
      </c>
      <c r="I932" s="103">
        <f t="shared" si="39"/>
        <v>0</v>
      </c>
      <c r="J932" s="103">
        <f t="shared" si="40"/>
        <v>11169.22</v>
      </c>
      <c r="K932" s="113"/>
      <c r="L932" s="113"/>
      <c r="N932" s="117"/>
      <c r="O932" s="113"/>
      <c r="P932" s="114"/>
      <c r="Q932" s="118"/>
      <c r="R932" s="116"/>
      <c r="S932" s="114"/>
    </row>
    <row r="933" spans="6:19">
      <c r="F933" s="111" t="s">
        <v>157</v>
      </c>
      <c r="G933" s="136">
        <v>4.6367099999999999E-5</v>
      </c>
      <c r="H933" s="103">
        <f>ROUND(+G933*Totals!$H$20,2)</f>
        <v>400.57</v>
      </c>
      <c r="I933" s="103">
        <f t="shared" si="39"/>
        <v>81.4091454965358</v>
      </c>
      <c r="J933" s="103">
        <f t="shared" si="40"/>
        <v>319.16085450346418</v>
      </c>
      <c r="K933" s="113" t="s">
        <v>157</v>
      </c>
      <c r="L933" s="113" t="s">
        <v>93</v>
      </c>
      <c r="M933" s="138">
        <v>0.20323325635103925</v>
      </c>
      <c r="N933" s="117">
        <f>+H933*M933</f>
        <v>81.4091454965358</v>
      </c>
      <c r="O933" s="113"/>
      <c r="P933" s="114"/>
      <c r="Q933" s="118"/>
      <c r="R933" s="116"/>
      <c r="S933" s="114"/>
    </row>
    <row r="934" spans="6:19">
      <c r="F934" s="111" t="s">
        <v>156</v>
      </c>
      <c r="G934" s="136">
        <v>1.1298125E-3</v>
      </c>
      <c r="H934" s="103">
        <f>ROUND(+G934*Totals!$H$20,2)</f>
        <v>9760.5499999999993</v>
      </c>
      <c r="I934" s="103">
        <f t="shared" si="39"/>
        <v>0</v>
      </c>
      <c r="J934" s="103">
        <f t="shared" si="40"/>
        <v>9760.5499999999993</v>
      </c>
      <c r="K934" s="113"/>
      <c r="L934" s="113"/>
      <c r="N934" s="117"/>
      <c r="O934" s="113"/>
      <c r="P934" s="114"/>
      <c r="Q934" s="118"/>
      <c r="R934" s="116"/>
      <c r="S934" s="114"/>
    </row>
    <row r="935" spans="6:19" ht="19.5" customHeight="1">
      <c r="F935" s="111" t="s">
        <v>155</v>
      </c>
      <c r="G935" s="136">
        <v>2.0293349000000001E-3</v>
      </c>
      <c r="H935" s="103">
        <f>ROUND(+G935*Totals!$H$20,2)</f>
        <v>17531.599999999999</v>
      </c>
      <c r="I935" s="103">
        <f t="shared" si="39"/>
        <v>0</v>
      </c>
      <c r="J935" s="103">
        <f t="shared" si="40"/>
        <v>17531.599999999999</v>
      </c>
      <c r="K935" s="113"/>
      <c r="L935" s="113"/>
      <c r="N935" s="117"/>
      <c r="O935" s="113"/>
      <c r="P935" s="114"/>
      <c r="Q935" s="118"/>
      <c r="R935" s="116"/>
      <c r="S935" s="114"/>
    </row>
    <row r="936" spans="6:19">
      <c r="F936" s="111" t="s">
        <v>154</v>
      </c>
      <c r="G936" s="136">
        <v>3.9914379999999997E-4</v>
      </c>
      <c r="H936" s="103">
        <f>ROUND(+G936*Totals!$H$20,2)</f>
        <v>3448.24</v>
      </c>
      <c r="I936" s="103">
        <f t="shared" si="39"/>
        <v>0</v>
      </c>
      <c r="J936" s="103">
        <f t="shared" si="40"/>
        <v>3448.24</v>
      </c>
      <c r="K936" s="113"/>
      <c r="L936" s="113"/>
      <c r="N936" s="117"/>
      <c r="O936" s="113"/>
      <c r="P936" s="114"/>
      <c r="Q936" s="118"/>
      <c r="R936" s="116"/>
      <c r="S936" s="114"/>
    </row>
    <row r="937" spans="6:19">
      <c r="F937" s="111" t="s">
        <v>153</v>
      </c>
      <c r="G937" s="136">
        <v>2.0683605999999998E-3</v>
      </c>
      <c r="H937" s="103">
        <f>ROUND(+G937*Totals!$H$20,2)</f>
        <v>17868.740000000002</v>
      </c>
      <c r="I937" s="103">
        <f t="shared" si="39"/>
        <v>0</v>
      </c>
      <c r="J937" s="103">
        <f t="shared" si="40"/>
        <v>17868.740000000002</v>
      </c>
      <c r="K937" s="113"/>
      <c r="L937" s="113"/>
      <c r="N937" s="117"/>
      <c r="O937" s="113"/>
      <c r="P937" s="114"/>
      <c r="Q937" s="118"/>
      <c r="R937" s="116"/>
      <c r="S937" s="114"/>
    </row>
    <row r="938" spans="6:19">
      <c r="F938" s="111" t="s">
        <v>152</v>
      </c>
      <c r="G938" s="136">
        <v>3.1800130000000004E-4</v>
      </c>
      <c r="H938" s="103">
        <f>ROUND(+G938*Totals!$H$20,2)</f>
        <v>2747.24</v>
      </c>
      <c r="I938" s="103">
        <f t="shared" si="39"/>
        <v>0</v>
      </c>
      <c r="J938" s="103">
        <f t="shared" si="40"/>
        <v>2747.24</v>
      </c>
      <c r="K938" s="113"/>
      <c r="L938" s="113"/>
      <c r="N938" s="117"/>
      <c r="O938" s="117"/>
      <c r="P938" s="114"/>
      <c r="Q938" s="118"/>
      <c r="R938" s="116"/>
      <c r="S938" s="114"/>
    </row>
    <row r="939" spans="6:19">
      <c r="F939" s="111" t="s">
        <v>151</v>
      </c>
      <c r="G939" s="136">
        <v>3.5161699999999999E-5</v>
      </c>
      <c r="H939" s="103">
        <f>ROUND(+G939*Totals!$H$20,2)</f>
        <v>303.76</v>
      </c>
      <c r="I939" s="103">
        <f t="shared" si="39"/>
        <v>0</v>
      </c>
      <c r="J939" s="103">
        <f t="shared" si="40"/>
        <v>303.76</v>
      </c>
      <c r="N939" s="117"/>
      <c r="Q939" s="112"/>
      <c r="R939" s="112"/>
    </row>
    <row r="940" spans="6:19">
      <c r="F940" s="111" t="s">
        <v>150</v>
      </c>
      <c r="G940" s="136">
        <v>7.26418E-5</v>
      </c>
      <c r="H940" s="103">
        <f>ROUND(+G940*Totals!$H$20,2)</f>
        <v>627.55999999999995</v>
      </c>
      <c r="I940" s="103">
        <f t="shared" si="39"/>
        <v>138.75698492462311</v>
      </c>
      <c r="J940" s="103">
        <f t="shared" si="40"/>
        <v>488.80301507537683</v>
      </c>
      <c r="K940" s="113" t="s">
        <v>150</v>
      </c>
      <c r="L940" s="113" t="s">
        <v>75</v>
      </c>
      <c r="M940" s="138">
        <v>0.22110552763819097</v>
      </c>
      <c r="N940" s="117">
        <f>+H940*M940</f>
        <v>138.75698492462311</v>
      </c>
      <c r="O940" s="117"/>
      <c r="P940" s="114"/>
      <c r="Q940" s="118"/>
      <c r="R940" s="116"/>
      <c r="S940" s="114"/>
    </row>
    <row r="941" spans="6:19">
      <c r="F941" s="111" t="s">
        <v>149</v>
      </c>
      <c r="G941" s="136">
        <v>6.2788830000000005E-4</v>
      </c>
      <c r="H941" s="103">
        <f>ROUND(+G941*Totals!$H$20,2)</f>
        <v>5424.38</v>
      </c>
      <c r="I941" s="103">
        <f t="shared" si="39"/>
        <v>0</v>
      </c>
      <c r="J941" s="103">
        <f t="shared" si="40"/>
        <v>5424.38</v>
      </c>
      <c r="N941" s="117"/>
      <c r="Q941" s="112"/>
      <c r="R941" s="112"/>
    </row>
    <row r="942" spans="6:19">
      <c r="F942" s="111" t="s">
        <v>148</v>
      </c>
      <c r="G942" s="136">
        <v>5.6413299999999997E-5</v>
      </c>
      <c r="H942" s="103">
        <f>ROUND(+G942*Totals!$H$20,2)</f>
        <v>487.36</v>
      </c>
      <c r="I942" s="103">
        <f t="shared" si="39"/>
        <v>100.23716312056737</v>
      </c>
      <c r="J942" s="103">
        <f t="shared" si="40"/>
        <v>387.12283687943261</v>
      </c>
      <c r="K942" s="113" t="s">
        <v>148</v>
      </c>
      <c r="L942" s="113" t="s">
        <v>54</v>
      </c>
      <c r="M942" s="138">
        <v>0.20567375886524822</v>
      </c>
      <c r="N942" s="117">
        <f>+H942*M942</f>
        <v>100.23716312056737</v>
      </c>
      <c r="O942" s="117"/>
      <c r="P942" s="114"/>
      <c r="Q942" s="118"/>
      <c r="R942" s="116"/>
      <c r="S942" s="114"/>
    </row>
    <row r="943" spans="6:19">
      <c r="F943" s="111" t="s">
        <v>147</v>
      </c>
      <c r="G943" s="136">
        <v>5.200847E-4</v>
      </c>
      <c r="H943" s="103">
        <f>ROUND(+G943*Totals!$H$20,2)</f>
        <v>4493.0600000000004</v>
      </c>
      <c r="I943" s="103">
        <f t="shared" si="39"/>
        <v>0</v>
      </c>
      <c r="J943" s="103">
        <f t="shared" si="40"/>
        <v>4493.0600000000004</v>
      </c>
      <c r="K943" s="113"/>
      <c r="L943" s="113"/>
      <c r="N943" s="117"/>
      <c r="O943" s="117"/>
      <c r="P943" s="114"/>
      <c r="Q943" s="118"/>
      <c r="R943" s="116"/>
      <c r="S943" s="114"/>
    </row>
    <row r="944" spans="6:19">
      <c r="F944" s="111" t="s">
        <v>146</v>
      </c>
      <c r="G944" s="136">
        <v>5.5640599999999997E-5</v>
      </c>
      <c r="H944" s="103">
        <f>ROUND(+G944*Totals!$H$20,2)</f>
        <v>480.68</v>
      </c>
      <c r="I944" s="103">
        <f t="shared" si="39"/>
        <v>83.173842696629208</v>
      </c>
      <c r="J944" s="103">
        <f t="shared" si="40"/>
        <v>397.5061573033708</v>
      </c>
      <c r="K944" s="103" t="s">
        <v>146</v>
      </c>
      <c r="L944" s="103" t="s">
        <v>132</v>
      </c>
      <c r="M944" s="138">
        <v>0.17303370786516853</v>
      </c>
      <c r="N944" s="117">
        <f>+H944*M944</f>
        <v>83.173842696629208</v>
      </c>
      <c r="Q944" s="112"/>
      <c r="R944" s="112"/>
    </row>
    <row r="945" spans="6:20">
      <c r="F945" s="111" t="s">
        <v>145</v>
      </c>
      <c r="G945" s="136">
        <v>1.4760199999999999E-4</v>
      </c>
      <c r="H945" s="103">
        <f>ROUND(+G945*Totals!$H$20,2)</f>
        <v>1275.1500000000001</v>
      </c>
      <c r="I945" s="103">
        <f t="shared" si="39"/>
        <v>382.10069686411151</v>
      </c>
      <c r="J945" s="103">
        <f t="shared" si="40"/>
        <v>893.04930313588852</v>
      </c>
      <c r="K945" s="113" t="s">
        <v>145</v>
      </c>
      <c r="L945" s="113" t="s">
        <v>65</v>
      </c>
      <c r="M945" s="138">
        <v>0.29965156794425085</v>
      </c>
      <c r="N945" s="117">
        <f>+H945*M945</f>
        <v>382.10069686411151</v>
      </c>
      <c r="O945" s="117"/>
      <c r="P945" s="114"/>
      <c r="Q945" s="118"/>
      <c r="R945" s="116"/>
      <c r="S945" s="114"/>
    </row>
    <row r="946" spans="6:20">
      <c r="F946" s="111" t="s">
        <v>144</v>
      </c>
      <c r="G946" s="136">
        <v>2.0208340000000001E-4</v>
      </c>
      <c r="H946" s="103">
        <f>ROUND(+G946*Totals!$H$20,2)</f>
        <v>1745.82</v>
      </c>
      <c r="I946" s="103">
        <f t="shared" si="39"/>
        <v>0</v>
      </c>
      <c r="J946" s="103">
        <f t="shared" si="40"/>
        <v>1745.82</v>
      </c>
      <c r="K946" s="113"/>
      <c r="L946" s="113"/>
      <c r="N946" s="117"/>
      <c r="O946" s="117"/>
      <c r="P946" s="114"/>
      <c r="Q946" s="118"/>
      <c r="R946" s="116"/>
      <c r="S946" s="114"/>
    </row>
    <row r="947" spans="6:20">
      <c r="F947" s="111" t="s">
        <v>143</v>
      </c>
      <c r="G947" s="136">
        <v>1.031669E-4</v>
      </c>
      <c r="H947" s="103">
        <f>ROUND(+G947*Totals!$H$20,2)</f>
        <v>891.27</v>
      </c>
      <c r="I947" s="103">
        <f t="shared" si="39"/>
        <v>129.13286931818183</v>
      </c>
      <c r="J947" s="103">
        <f t="shared" si="40"/>
        <v>762.13713068181812</v>
      </c>
      <c r="K947" s="113" t="s">
        <v>143</v>
      </c>
      <c r="L947" s="113" t="s">
        <v>73</v>
      </c>
      <c r="M947" s="138">
        <v>0.14488636363636365</v>
      </c>
      <c r="N947" s="117">
        <f>+H947*M947</f>
        <v>129.13286931818183</v>
      </c>
      <c r="O947" s="117"/>
      <c r="P947" s="114"/>
      <c r="Q947" s="118"/>
      <c r="R947" s="116"/>
      <c r="S947" s="114"/>
    </row>
    <row r="948" spans="6:20">
      <c r="F948" s="111" t="s">
        <v>142</v>
      </c>
      <c r="G948" s="136">
        <v>7.3415000000000008E-6</v>
      </c>
      <c r="H948" s="103">
        <f>ROUND(+G948*Totals!$H$20,2)</f>
        <v>63.42</v>
      </c>
      <c r="I948" s="103">
        <f t="shared" si="39"/>
        <v>19.279679999999999</v>
      </c>
      <c r="J948" s="103">
        <f t="shared" si="40"/>
        <v>44.140320000000003</v>
      </c>
      <c r="K948" s="103" t="s">
        <v>142</v>
      </c>
      <c r="L948" s="103" t="s">
        <v>47</v>
      </c>
      <c r="M948" s="138">
        <v>0.30399999999999999</v>
      </c>
      <c r="N948" s="117">
        <f>+H948*M948</f>
        <v>19.279679999999999</v>
      </c>
      <c r="Q948" s="112"/>
      <c r="R948" s="112"/>
    </row>
    <row r="949" spans="6:20">
      <c r="F949" s="111" t="s">
        <v>141</v>
      </c>
      <c r="G949" s="136">
        <v>2.3183600000000003E-5</v>
      </c>
      <c r="H949" s="103">
        <f>ROUND(+G949*Totals!$H$20,2)</f>
        <v>200.29</v>
      </c>
      <c r="I949" s="103">
        <f t="shared" si="39"/>
        <v>50.728471615720515</v>
      </c>
      <c r="J949" s="103">
        <f t="shared" si="40"/>
        <v>149.56152838427948</v>
      </c>
      <c r="K949" s="113" t="s">
        <v>141</v>
      </c>
      <c r="L949" s="113" t="s">
        <v>106</v>
      </c>
      <c r="M949" s="138">
        <v>0.25327510917030566</v>
      </c>
      <c r="N949" s="117">
        <f>+H949*M949</f>
        <v>50.728471615720515</v>
      </c>
      <c r="O949" s="113"/>
      <c r="P949" s="114"/>
      <c r="Q949" s="118"/>
      <c r="R949" s="116"/>
      <c r="S949" s="114"/>
    </row>
    <row r="950" spans="6:20">
      <c r="F950" s="111" t="s">
        <v>140</v>
      </c>
      <c r="G950" s="136">
        <v>2.0401539999999999E-4</v>
      </c>
      <c r="H950" s="103">
        <f>ROUND(+G950*Totals!$H$20,2)</f>
        <v>1762.51</v>
      </c>
      <c r="I950" s="103">
        <f t="shared" si="39"/>
        <v>0</v>
      </c>
      <c r="J950" s="103">
        <f t="shared" si="40"/>
        <v>1762.51</v>
      </c>
      <c r="N950" s="117"/>
      <c r="Q950" s="120"/>
      <c r="R950" s="112"/>
    </row>
    <row r="951" spans="6:20">
      <c r="F951" s="111" t="s">
        <v>139</v>
      </c>
      <c r="G951" s="136">
        <v>3.2456999999999998E-5</v>
      </c>
      <c r="H951" s="103">
        <f>ROUND(+G951*Totals!$H$20,2)</f>
        <v>280.39999999999998</v>
      </c>
      <c r="I951" s="103">
        <f t="shared" si="39"/>
        <v>73.438095238095229</v>
      </c>
      <c r="J951" s="103">
        <f t="shared" si="40"/>
        <v>206.96190476190475</v>
      </c>
      <c r="K951" s="103" t="s">
        <v>139</v>
      </c>
      <c r="L951" s="103" t="s">
        <v>65</v>
      </c>
      <c r="M951" s="138">
        <v>0.11111111111111112</v>
      </c>
      <c r="N951" s="117">
        <f>+H951*M951</f>
        <v>31.155555555555555</v>
      </c>
      <c r="O951" s="103" t="s">
        <v>83</v>
      </c>
      <c r="P951" s="138">
        <v>0.15079365079365079</v>
      </c>
      <c r="Q951" s="118">
        <f>H951*P951</f>
        <v>42.282539682539678</v>
      </c>
      <c r="R951" s="112"/>
    </row>
    <row r="952" spans="6:20">
      <c r="F952" s="103" t="s">
        <v>36</v>
      </c>
      <c r="J952" s="121">
        <f>+N952+Q952+T952</f>
        <v>395.19218136211811</v>
      </c>
      <c r="N952" s="120">
        <f t="shared" ref="N952:N983" si="41">SUMIF(L$7:L$951,$F952,N$7:N$951)</f>
        <v>395.19218136211811</v>
      </c>
      <c r="Q952" s="120">
        <f t="shared" ref="Q952:Q983" si="42">SUMIF(O$7:O$951,$F952,Q$7:Q$951)</f>
        <v>0</v>
      </c>
      <c r="R952" s="112"/>
      <c r="T952" s="120">
        <f t="shared" ref="T952:T983" si="43">SUMIF(R$7:R$951,$F952,T$7:T$951)</f>
        <v>0</v>
      </c>
    </row>
    <row r="953" spans="6:20">
      <c r="F953" s="103" t="s">
        <v>37</v>
      </c>
      <c r="J953" s="121">
        <f t="shared" ref="J953:J1016" si="44">+N953+Q953+T953</f>
        <v>185.32229444269331</v>
      </c>
      <c r="N953" s="120">
        <f t="shared" si="41"/>
        <v>185.32229444269331</v>
      </c>
      <c r="Q953" s="120">
        <f t="shared" si="42"/>
        <v>0</v>
      </c>
      <c r="R953" s="112"/>
      <c r="T953" s="120">
        <f t="shared" si="43"/>
        <v>0</v>
      </c>
    </row>
    <row r="954" spans="6:20">
      <c r="F954" s="103" t="s">
        <v>38</v>
      </c>
      <c r="J954" s="121">
        <f t="shared" si="44"/>
        <v>250.87360472579462</v>
      </c>
      <c r="N954" s="120">
        <f t="shared" si="41"/>
        <v>250.87360472579462</v>
      </c>
      <c r="Q954" s="120">
        <f t="shared" si="42"/>
        <v>0</v>
      </c>
      <c r="R954" s="112"/>
      <c r="T954" s="120">
        <f t="shared" si="43"/>
        <v>0</v>
      </c>
    </row>
    <row r="955" spans="6:20">
      <c r="F955" s="103" t="s">
        <v>39</v>
      </c>
      <c r="J955" s="121">
        <f t="shared" si="44"/>
        <v>1105.5653482184055</v>
      </c>
      <c r="N955" s="120">
        <f t="shared" si="41"/>
        <v>1105.5653482184055</v>
      </c>
      <c r="Q955" s="120">
        <f t="shared" si="42"/>
        <v>0</v>
      </c>
      <c r="R955" s="112"/>
      <c r="T955" s="120">
        <f t="shared" si="43"/>
        <v>0</v>
      </c>
    </row>
    <row r="956" spans="6:20">
      <c r="F956" s="103" t="s">
        <v>40</v>
      </c>
      <c r="J956" s="121">
        <f t="shared" si="44"/>
        <v>376.61317187332594</v>
      </c>
      <c r="N956" s="120">
        <f t="shared" si="41"/>
        <v>376.61317187332594</v>
      </c>
      <c r="Q956" s="120">
        <f t="shared" si="42"/>
        <v>0</v>
      </c>
      <c r="R956" s="112"/>
      <c r="T956" s="120">
        <f t="shared" si="43"/>
        <v>0</v>
      </c>
    </row>
    <row r="957" spans="6:20">
      <c r="F957" s="103" t="s">
        <v>41</v>
      </c>
      <c r="J957" s="121">
        <f t="shared" si="44"/>
        <v>815.44031190381338</v>
      </c>
      <c r="N957" s="120">
        <f t="shared" si="41"/>
        <v>815.44031190381338</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659.35064637613721</v>
      </c>
      <c r="N959" s="120">
        <f t="shared" si="41"/>
        <v>659.35064637613721</v>
      </c>
      <c r="Q959" s="120">
        <f t="shared" si="42"/>
        <v>0</v>
      </c>
      <c r="R959" s="112"/>
      <c r="T959" s="120">
        <f t="shared" si="43"/>
        <v>0</v>
      </c>
    </row>
    <row r="960" spans="6:20">
      <c r="F960" s="103" t="s">
        <v>43</v>
      </c>
      <c r="J960" s="121">
        <f t="shared" si="44"/>
        <v>187.91795081967211</v>
      </c>
      <c r="N960" s="120">
        <f t="shared" si="41"/>
        <v>187.91795081967211</v>
      </c>
      <c r="Q960" s="120">
        <f t="shared" si="42"/>
        <v>0</v>
      </c>
      <c r="R960" s="112"/>
      <c r="T960" s="120">
        <f t="shared" si="43"/>
        <v>0</v>
      </c>
    </row>
    <row r="961" spans="6:20">
      <c r="F961" s="103" t="s">
        <v>44</v>
      </c>
      <c r="J961" s="121">
        <f t="shared" si="44"/>
        <v>932.05050191479097</v>
      </c>
      <c r="N961" s="120">
        <f t="shared" si="41"/>
        <v>932.05050191479097</v>
      </c>
      <c r="Q961" s="120">
        <f t="shared" si="42"/>
        <v>0</v>
      </c>
      <c r="R961" s="112"/>
      <c r="T961" s="120">
        <f t="shared" si="43"/>
        <v>0</v>
      </c>
    </row>
    <row r="962" spans="6:20">
      <c r="F962" s="103" t="s">
        <v>45</v>
      </c>
      <c r="J962" s="121">
        <f t="shared" si="44"/>
        <v>662.17169762218089</v>
      </c>
      <c r="N962" s="120">
        <f t="shared" si="41"/>
        <v>662.17169762218089</v>
      </c>
      <c r="Q962" s="120">
        <f t="shared" si="42"/>
        <v>0</v>
      </c>
      <c r="R962" s="112"/>
      <c r="T962" s="120">
        <f t="shared" si="43"/>
        <v>0</v>
      </c>
    </row>
    <row r="963" spans="6:20">
      <c r="F963" s="103" t="s">
        <v>46</v>
      </c>
      <c r="J963" s="121">
        <f t="shared" si="44"/>
        <v>282.35278868020879</v>
      </c>
      <c r="N963" s="120">
        <f t="shared" si="41"/>
        <v>282.35278868020879</v>
      </c>
      <c r="Q963" s="120">
        <f t="shared" si="42"/>
        <v>0</v>
      </c>
      <c r="R963" s="112"/>
      <c r="T963" s="120">
        <f t="shared" si="43"/>
        <v>0</v>
      </c>
    </row>
    <row r="964" spans="6:20">
      <c r="F964" s="103" t="s">
        <v>47</v>
      </c>
      <c r="J964" s="121">
        <f t="shared" si="44"/>
        <v>727.15355492521383</v>
      </c>
      <c r="N964" s="120">
        <f t="shared" si="41"/>
        <v>727.15355492521383</v>
      </c>
      <c r="Q964" s="120">
        <f t="shared" si="42"/>
        <v>0</v>
      </c>
      <c r="R964" s="112"/>
      <c r="T964" s="120">
        <f t="shared" si="43"/>
        <v>0</v>
      </c>
    </row>
    <row r="965" spans="6:20">
      <c r="F965" s="103" t="s">
        <v>48</v>
      </c>
      <c r="J965" s="121">
        <f t="shared" si="44"/>
        <v>2112.8617107225828</v>
      </c>
      <c r="N965" s="120">
        <f t="shared" si="41"/>
        <v>2112.8617107225828</v>
      </c>
      <c r="Q965" s="120">
        <f t="shared" si="42"/>
        <v>0</v>
      </c>
      <c r="R965" s="112"/>
      <c r="T965" s="120">
        <f t="shared" si="43"/>
        <v>0</v>
      </c>
    </row>
    <row r="966" spans="6:20">
      <c r="F966" s="103" t="s">
        <v>49</v>
      </c>
      <c r="J966" s="121">
        <f t="shared" si="44"/>
        <v>702.7877471531956</v>
      </c>
      <c r="N966" s="120">
        <f t="shared" si="41"/>
        <v>702.7877471531956</v>
      </c>
      <c r="Q966" s="120">
        <f t="shared" si="42"/>
        <v>0</v>
      </c>
      <c r="R966" s="112"/>
      <c r="T966" s="120">
        <f t="shared" si="43"/>
        <v>0</v>
      </c>
    </row>
    <row r="967" spans="6:20">
      <c r="F967" s="103" t="s">
        <v>50</v>
      </c>
      <c r="J967" s="121">
        <f t="shared" si="44"/>
        <v>156.33631901840491</v>
      </c>
      <c r="N967" s="120">
        <f t="shared" si="41"/>
        <v>156.33631901840491</v>
      </c>
      <c r="Q967" s="120">
        <f t="shared" si="42"/>
        <v>0</v>
      </c>
      <c r="R967" s="112"/>
      <c r="T967" s="120">
        <f t="shared" si="43"/>
        <v>0</v>
      </c>
    </row>
    <row r="968" spans="6:20">
      <c r="F968" s="103" t="s">
        <v>51</v>
      </c>
      <c r="J968" s="121">
        <f t="shared" si="44"/>
        <v>1384.7815763866404</v>
      </c>
      <c r="N968" s="120">
        <f t="shared" si="41"/>
        <v>1384.7815763866404</v>
      </c>
      <c r="Q968" s="120">
        <f t="shared" si="42"/>
        <v>0</v>
      </c>
      <c r="R968" s="112"/>
      <c r="T968" s="120">
        <f t="shared" si="43"/>
        <v>0</v>
      </c>
    </row>
    <row r="969" spans="6:20">
      <c r="F969" s="103" t="s">
        <v>52</v>
      </c>
      <c r="J969" s="121">
        <f t="shared" si="44"/>
        <v>394.49068830680613</v>
      </c>
      <c r="N969" s="120">
        <f t="shared" si="41"/>
        <v>394.49068830680613</v>
      </c>
      <c r="Q969" s="120">
        <f t="shared" si="42"/>
        <v>0</v>
      </c>
      <c r="R969" s="112"/>
      <c r="T969" s="120">
        <f t="shared" si="43"/>
        <v>0</v>
      </c>
    </row>
    <row r="970" spans="6:20">
      <c r="F970" s="103" t="s">
        <v>53</v>
      </c>
      <c r="J970" s="121">
        <f t="shared" si="44"/>
        <v>1193.4210797000101</v>
      </c>
      <c r="N970" s="120">
        <f t="shared" si="41"/>
        <v>1193.4210797000101</v>
      </c>
      <c r="Q970" s="120">
        <f t="shared" si="42"/>
        <v>0</v>
      </c>
      <c r="R970" s="112"/>
      <c r="T970" s="120">
        <f t="shared" si="43"/>
        <v>0</v>
      </c>
    </row>
    <row r="971" spans="6:20">
      <c r="F971" s="103" t="s">
        <v>54</v>
      </c>
      <c r="J971" s="121">
        <f t="shared" si="44"/>
        <v>119.92193276826384</v>
      </c>
      <c r="N971" s="120">
        <f t="shared" si="41"/>
        <v>119.92193276826384</v>
      </c>
      <c r="Q971" s="120">
        <f t="shared" si="42"/>
        <v>0</v>
      </c>
      <c r="R971" s="112"/>
      <c r="T971" s="120">
        <f t="shared" si="43"/>
        <v>0</v>
      </c>
    </row>
    <row r="972" spans="6:20">
      <c r="F972" s="103" t="s">
        <v>55</v>
      </c>
      <c r="J972" s="121">
        <f t="shared" si="44"/>
        <v>964.38444412840818</v>
      </c>
      <c r="N972" s="120">
        <f t="shared" si="41"/>
        <v>964.38444412840818</v>
      </c>
      <c r="Q972" s="120">
        <f t="shared" si="42"/>
        <v>0</v>
      </c>
      <c r="R972" s="112"/>
      <c r="T972" s="120">
        <f t="shared" si="43"/>
        <v>0</v>
      </c>
    </row>
    <row r="973" spans="6:20">
      <c r="F973" s="103" t="s">
        <v>56</v>
      </c>
      <c r="J973" s="121">
        <f t="shared" si="44"/>
        <v>1911.3951229098707</v>
      </c>
      <c r="N973" s="120">
        <f t="shared" si="41"/>
        <v>1911.3951229098707</v>
      </c>
      <c r="Q973" s="120">
        <f t="shared" si="42"/>
        <v>0</v>
      </c>
      <c r="R973" s="112"/>
      <c r="T973" s="120">
        <f t="shared" si="43"/>
        <v>0</v>
      </c>
    </row>
    <row r="974" spans="6:20">
      <c r="F974" s="103" t="s">
        <v>57</v>
      </c>
      <c r="J974" s="121">
        <f t="shared" si="44"/>
        <v>1724.0688776709319</v>
      </c>
      <c r="N974" s="120">
        <f t="shared" si="41"/>
        <v>1724.0688776709319</v>
      </c>
      <c r="Q974" s="120">
        <f t="shared" si="42"/>
        <v>0</v>
      </c>
      <c r="R974" s="112"/>
      <c r="T974" s="120">
        <f t="shared" si="43"/>
        <v>0</v>
      </c>
    </row>
    <row r="975" spans="6:20">
      <c r="F975" s="103" t="s">
        <v>58</v>
      </c>
      <c r="J975" s="121">
        <f t="shared" si="44"/>
        <v>1448.8058151175687</v>
      </c>
      <c r="N975" s="120">
        <f t="shared" si="41"/>
        <v>1238.5544828291675</v>
      </c>
      <c r="Q975" s="120">
        <f t="shared" si="42"/>
        <v>210.25133228840124</v>
      </c>
      <c r="R975" s="112"/>
      <c r="T975" s="120">
        <f t="shared" si="43"/>
        <v>0</v>
      </c>
    </row>
    <row r="976" spans="6:20">
      <c r="F976" s="103" t="s">
        <v>59</v>
      </c>
      <c r="J976" s="121">
        <f t="shared" si="44"/>
        <v>887.78624254440183</v>
      </c>
      <c r="N976" s="120">
        <f t="shared" si="41"/>
        <v>887.78624254440183</v>
      </c>
      <c r="Q976" s="120">
        <f t="shared" si="42"/>
        <v>0</v>
      </c>
      <c r="R976" s="112"/>
      <c r="T976" s="120">
        <f t="shared" si="43"/>
        <v>0</v>
      </c>
    </row>
    <row r="977" spans="6:20">
      <c r="F977" s="103" t="s">
        <v>60</v>
      </c>
      <c r="J977" s="121">
        <f t="shared" si="44"/>
        <v>586.05927333963245</v>
      </c>
      <c r="N977" s="120">
        <f t="shared" si="41"/>
        <v>586.05927333963245</v>
      </c>
      <c r="Q977" s="120">
        <f t="shared" si="42"/>
        <v>0</v>
      </c>
      <c r="R977" s="112"/>
      <c r="T977" s="120">
        <f t="shared" si="43"/>
        <v>0</v>
      </c>
    </row>
    <row r="978" spans="6:20">
      <c r="F978" s="103" t="s">
        <v>61</v>
      </c>
      <c r="J978" s="121">
        <f t="shared" si="44"/>
        <v>635.49052715577</v>
      </c>
      <c r="N978" s="120">
        <f t="shared" si="41"/>
        <v>588.73919924249083</v>
      </c>
      <c r="Q978" s="120">
        <f t="shared" si="42"/>
        <v>46.751327913279134</v>
      </c>
      <c r="R978" s="112"/>
      <c r="T978" s="120">
        <f t="shared" si="43"/>
        <v>0</v>
      </c>
    </row>
    <row r="979" spans="6:20">
      <c r="F979" s="103" t="s">
        <v>62</v>
      </c>
      <c r="J979" s="121">
        <f t="shared" si="44"/>
        <v>1158.3532349808497</v>
      </c>
      <c r="N979" s="120">
        <f t="shared" si="41"/>
        <v>839.65509668297739</v>
      </c>
      <c r="Q979" s="120">
        <f t="shared" si="42"/>
        <v>318.69813829787239</v>
      </c>
      <c r="R979" s="112"/>
      <c r="T979" s="120">
        <f t="shared" si="43"/>
        <v>0</v>
      </c>
    </row>
    <row r="980" spans="6:20">
      <c r="F980" s="103" t="s">
        <v>63</v>
      </c>
      <c r="J980" s="121">
        <f t="shared" si="44"/>
        <v>237.59215686274513</v>
      </c>
      <c r="N980" s="120">
        <f t="shared" si="41"/>
        <v>237.59215686274513</v>
      </c>
      <c r="Q980" s="120">
        <f t="shared" si="42"/>
        <v>0</v>
      </c>
      <c r="R980" s="112"/>
      <c r="T980" s="120">
        <f t="shared" si="43"/>
        <v>0</v>
      </c>
    </row>
    <row r="981" spans="6:20">
      <c r="F981" s="103" t="s">
        <v>64</v>
      </c>
      <c r="J981" s="121">
        <f t="shared" si="44"/>
        <v>237.14520737090649</v>
      </c>
      <c r="N981" s="120">
        <f t="shared" si="41"/>
        <v>237.14520737090649</v>
      </c>
      <c r="Q981" s="120">
        <f t="shared" si="42"/>
        <v>0</v>
      </c>
      <c r="R981" s="112"/>
      <c r="T981" s="120">
        <f t="shared" si="43"/>
        <v>0</v>
      </c>
    </row>
    <row r="982" spans="6:20">
      <c r="F982" s="103" t="s">
        <v>65</v>
      </c>
      <c r="J982" s="121">
        <f t="shared" si="44"/>
        <v>2033.1548632024212</v>
      </c>
      <c r="N982" s="120">
        <f t="shared" si="41"/>
        <v>2033.1548632024212</v>
      </c>
      <c r="Q982" s="120">
        <f t="shared" si="42"/>
        <v>0</v>
      </c>
      <c r="R982" s="112"/>
      <c r="T982" s="120">
        <f t="shared" si="43"/>
        <v>0</v>
      </c>
    </row>
    <row r="983" spans="6:20">
      <c r="F983" s="103" t="s">
        <v>66</v>
      </c>
      <c r="J983" s="121">
        <f t="shared" si="44"/>
        <v>472.6047662880041</v>
      </c>
      <c r="N983" s="120">
        <f t="shared" si="41"/>
        <v>472.6047662880041</v>
      </c>
      <c r="Q983" s="120">
        <f t="shared" si="42"/>
        <v>0</v>
      </c>
      <c r="R983" s="112"/>
      <c r="T983" s="120">
        <f t="shared" si="43"/>
        <v>0</v>
      </c>
    </row>
    <row r="984" spans="6:20">
      <c r="F984" s="103" t="s">
        <v>67</v>
      </c>
      <c r="J984" s="121">
        <f t="shared" si="44"/>
        <v>1804.9712687870431</v>
      </c>
      <c r="N984" s="120">
        <f t="shared" ref="N984:N1015" si="45">SUMIF(L$7:L$951,$F984,N$7:N$951)</f>
        <v>1764.5696595916409</v>
      </c>
      <c r="Q984" s="120">
        <f t="shared" ref="Q984:Q1015" si="46">SUMIF(O$7:O$951,$F984,Q$7:Q$951)</f>
        <v>40.401609195402301</v>
      </c>
      <c r="R984" s="112"/>
      <c r="T984" s="120">
        <f t="shared" ref="T984:T1015" si="47">SUMIF(R$7:R$951,$F984,T$7:T$951)</f>
        <v>0</v>
      </c>
    </row>
    <row r="985" spans="6:20">
      <c r="F985" s="103" t="s">
        <v>68</v>
      </c>
      <c r="J985" s="121">
        <f t="shared" si="44"/>
        <v>873.33866839375548</v>
      </c>
      <c r="N985" s="120">
        <f t="shared" si="45"/>
        <v>873.33866839375548</v>
      </c>
      <c r="Q985" s="120">
        <f t="shared" si="46"/>
        <v>0</v>
      </c>
      <c r="R985" s="112"/>
      <c r="T985" s="120">
        <f t="shared" si="47"/>
        <v>0</v>
      </c>
    </row>
    <row r="986" spans="6:20">
      <c r="F986" s="103" t="s">
        <v>69</v>
      </c>
      <c r="J986" s="121">
        <f t="shared" si="44"/>
        <v>1469.594740936373</v>
      </c>
      <c r="N986" s="120">
        <f t="shared" si="45"/>
        <v>1469.594740936373</v>
      </c>
      <c r="Q986" s="120">
        <f t="shared" si="46"/>
        <v>0</v>
      </c>
      <c r="R986" s="112"/>
      <c r="T986" s="120">
        <f t="shared" si="47"/>
        <v>0</v>
      </c>
    </row>
    <row r="987" spans="6:20">
      <c r="F987" s="103" t="s">
        <v>70</v>
      </c>
      <c r="J987" s="121">
        <f t="shared" si="44"/>
        <v>759.69143524868196</v>
      </c>
      <c r="N987" s="120">
        <f t="shared" si="45"/>
        <v>759.69143524868196</v>
      </c>
      <c r="Q987" s="120">
        <f t="shared" si="46"/>
        <v>0</v>
      </c>
      <c r="R987" s="112"/>
      <c r="T987" s="120">
        <f t="shared" si="47"/>
        <v>0</v>
      </c>
    </row>
    <row r="988" spans="6:20">
      <c r="F988" s="103" t="s">
        <v>71</v>
      </c>
      <c r="J988" s="121">
        <f t="shared" si="44"/>
        <v>859.53736497295006</v>
      </c>
      <c r="N988" s="120">
        <f t="shared" si="45"/>
        <v>806.11551013424037</v>
      </c>
      <c r="Q988" s="120">
        <f t="shared" si="46"/>
        <v>53.421854838709677</v>
      </c>
      <c r="R988" s="112"/>
      <c r="T988" s="120">
        <f t="shared" si="47"/>
        <v>0</v>
      </c>
    </row>
    <row r="989" spans="6:20">
      <c r="F989" s="103" t="s">
        <v>72</v>
      </c>
      <c r="J989" s="121">
        <f t="shared" si="44"/>
        <v>555.52718283853949</v>
      </c>
      <c r="N989" s="120">
        <f t="shared" si="45"/>
        <v>555.52718283853949</v>
      </c>
      <c r="Q989" s="120">
        <f t="shared" si="46"/>
        <v>0</v>
      </c>
      <c r="R989" s="112"/>
      <c r="T989" s="120">
        <f t="shared" si="47"/>
        <v>0</v>
      </c>
    </row>
    <row r="990" spans="6:20">
      <c r="F990" s="103" t="s">
        <v>73</v>
      </c>
      <c r="J990" s="121">
        <f t="shared" si="44"/>
        <v>588.83584373612075</v>
      </c>
      <c r="N990" s="120">
        <f t="shared" si="45"/>
        <v>447.08781381093377</v>
      </c>
      <c r="Q990" s="120">
        <f t="shared" si="46"/>
        <v>141.74802992518704</v>
      </c>
      <c r="R990" s="112"/>
      <c r="T990" s="120">
        <f t="shared" si="47"/>
        <v>0</v>
      </c>
    </row>
    <row r="991" spans="6:20">
      <c r="F991" s="103" t="s">
        <v>74</v>
      </c>
      <c r="J991" s="121">
        <f t="shared" si="44"/>
        <v>786.51858378670545</v>
      </c>
      <c r="N991" s="120">
        <f t="shared" si="45"/>
        <v>786.51858378670545</v>
      </c>
      <c r="Q991" s="120">
        <f t="shared" si="46"/>
        <v>0</v>
      </c>
      <c r="R991" s="112"/>
      <c r="T991" s="120">
        <f t="shared" si="47"/>
        <v>0</v>
      </c>
    </row>
    <row r="992" spans="6:20">
      <c r="F992" s="103" t="s">
        <v>75</v>
      </c>
      <c r="J992" s="121">
        <f t="shared" si="44"/>
        <v>1148.730074902553</v>
      </c>
      <c r="N992" s="120">
        <f t="shared" si="45"/>
        <v>1148.730074902553</v>
      </c>
      <c r="Q992" s="120">
        <f t="shared" si="46"/>
        <v>0</v>
      </c>
      <c r="R992" s="112"/>
      <c r="T992" s="120">
        <f t="shared" si="47"/>
        <v>0</v>
      </c>
    </row>
    <row r="993" spans="6:20">
      <c r="F993" s="103" t="s">
        <v>76</v>
      </c>
      <c r="J993" s="121">
        <f t="shared" si="44"/>
        <v>1285.5153934037999</v>
      </c>
      <c r="N993" s="120">
        <f t="shared" si="45"/>
        <v>1196.5853161837226</v>
      </c>
      <c r="Q993" s="120">
        <f t="shared" si="46"/>
        <v>88.930077220077209</v>
      </c>
      <c r="R993" s="112"/>
      <c r="T993" s="120">
        <f t="shared" si="47"/>
        <v>0</v>
      </c>
    </row>
    <row r="994" spans="6:20">
      <c r="F994" s="103" t="s">
        <v>77</v>
      </c>
      <c r="J994" s="121">
        <f t="shared" si="44"/>
        <v>996.99071051304179</v>
      </c>
      <c r="N994" s="120">
        <f t="shared" si="45"/>
        <v>996.99071051304179</v>
      </c>
      <c r="Q994" s="120">
        <f t="shared" si="46"/>
        <v>0</v>
      </c>
      <c r="R994" s="112"/>
      <c r="T994" s="120">
        <f t="shared" si="47"/>
        <v>0</v>
      </c>
    </row>
    <row r="995" spans="6:20">
      <c r="F995" s="103" t="s">
        <v>78</v>
      </c>
      <c r="J995" s="121">
        <f t="shared" si="44"/>
        <v>658.0798640165541</v>
      </c>
      <c r="N995" s="120">
        <f t="shared" si="45"/>
        <v>658.0798640165541</v>
      </c>
      <c r="Q995" s="120">
        <f t="shared" si="46"/>
        <v>0</v>
      </c>
      <c r="R995" s="112"/>
      <c r="T995" s="120">
        <f t="shared" si="47"/>
        <v>0</v>
      </c>
    </row>
    <row r="996" spans="6:20">
      <c r="F996" s="103" t="s">
        <v>79</v>
      </c>
      <c r="J996" s="121">
        <f t="shared" si="44"/>
        <v>896.61694364230198</v>
      </c>
      <c r="N996" s="120">
        <f t="shared" si="45"/>
        <v>690.33343012878845</v>
      </c>
      <c r="Q996" s="120">
        <f t="shared" si="46"/>
        <v>206.28351351351353</v>
      </c>
      <c r="R996" s="112"/>
      <c r="T996" s="120">
        <f t="shared" si="47"/>
        <v>0</v>
      </c>
    </row>
    <row r="997" spans="6:20">
      <c r="F997" s="103" t="s">
        <v>80</v>
      </c>
      <c r="J997" s="121">
        <f t="shared" si="44"/>
        <v>1665.2803407632198</v>
      </c>
      <c r="N997" s="120">
        <f t="shared" si="45"/>
        <v>1665.2803407632198</v>
      </c>
      <c r="Q997" s="120">
        <f t="shared" si="46"/>
        <v>0</v>
      </c>
      <c r="R997" s="112"/>
      <c r="T997" s="120">
        <f t="shared" si="47"/>
        <v>0</v>
      </c>
    </row>
    <row r="998" spans="6:20">
      <c r="F998" s="103" t="s">
        <v>81</v>
      </c>
      <c r="J998" s="121">
        <f t="shared" si="44"/>
        <v>481.13078592923512</v>
      </c>
      <c r="N998" s="120">
        <f t="shared" si="45"/>
        <v>481.13078592923512</v>
      </c>
      <c r="Q998" s="120">
        <f t="shared" si="46"/>
        <v>0</v>
      </c>
      <c r="R998" s="112"/>
      <c r="T998" s="120">
        <f t="shared" si="47"/>
        <v>0</v>
      </c>
    </row>
    <row r="999" spans="6:20">
      <c r="F999" s="103" t="s">
        <v>82</v>
      </c>
      <c r="J999" s="121">
        <f t="shared" si="44"/>
        <v>375.72053710783388</v>
      </c>
      <c r="N999" s="120">
        <f t="shared" si="45"/>
        <v>375.72053710783388</v>
      </c>
      <c r="Q999" s="120">
        <f t="shared" si="46"/>
        <v>0</v>
      </c>
      <c r="R999" s="112"/>
      <c r="T999" s="120">
        <f t="shared" si="47"/>
        <v>0</v>
      </c>
    </row>
    <row r="1000" spans="6:20">
      <c r="F1000" s="103" t="s">
        <v>83</v>
      </c>
      <c r="J1000" s="121">
        <f t="shared" si="44"/>
        <v>1632.4615531330294</v>
      </c>
      <c r="N1000" s="120">
        <f t="shared" si="45"/>
        <v>1590.1790134504897</v>
      </c>
      <c r="Q1000" s="120">
        <f t="shared" si="46"/>
        <v>42.282539682539678</v>
      </c>
      <c r="R1000" s="112"/>
      <c r="T1000" s="120">
        <f t="shared" si="47"/>
        <v>0</v>
      </c>
    </row>
    <row r="1001" spans="6:20">
      <c r="F1001" s="103" t="s">
        <v>84</v>
      </c>
      <c r="J1001" s="121">
        <f t="shared" si="44"/>
        <v>928.40469233073156</v>
      </c>
      <c r="N1001" s="120">
        <f t="shared" si="45"/>
        <v>928.40469233073156</v>
      </c>
      <c r="Q1001" s="120">
        <f t="shared" si="46"/>
        <v>0</v>
      </c>
      <c r="R1001" s="112"/>
      <c r="T1001" s="120">
        <f t="shared" si="47"/>
        <v>0</v>
      </c>
    </row>
    <row r="1002" spans="6:20">
      <c r="F1002" s="103" t="s">
        <v>85</v>
      </c>
      <c r="J1002" s="121">
        <f t="shared" si="44"/>
        <v>1623.3732898565652</v>
      </c>
      <c r="N1002" s="120">
        <f t="shared" si="45"/>
        <v>1623.3732898565652</v>
      </c>
      <c r="Q1002" s="120">
        <f t="shared" si="46"/>
        <v>0</v>
      </c>
      <c r="R1002" s="112"/>
      <c r="T1002" s="120">
        <f t="shared" si="47"/>
        <v>0</v>
      </c>
    </row>
    <row r="1003" spans="6:20">
      <c r="F1003" s="103" t="s">
        <v>86</v>
      </c>
      <c r="J1003" s="121">
        <f t="shared" si="44"/>
        <v>1224.674037735849</v>
      </c>
      <c r="N1003" s="120">
        <f t="shared" si="45"/>
        <v>1224.674037735849</v>
      </c>
      <c r="Q1003" s="120">
        <f t="shared" si="46"/>
        <v>0</v>
      </c>
      <c r="R1003" s="112"/>
      <c r="T1003" s="120">
        <f t="shared" si="47"/>
        <v>0</v>
      </c>
    </row>
    <row r="1004" spans="6:20">
      <c r="F1004" s="103" t="s">
        <v>87</v>
      </c>
      <c r="J1004" s="121">
        <f t="shared" si="44"/>
        <v>533.36136246906779</v>
      </c>
      <c r="N1004" s="120">
        <f t="shared" si="45"/>
        <v>533.36136246906779</v>
      </c>
      <c r="Q1004" s="120">
        <f t="shared" si="46"/>
        <v>0</v>
      </c>
      <c r="R1004" s="112"/>
      <c r="T1004" s="120">
        <f t="shared" si="47"/>
        <v>0</v>
      </c>
    </row>
    <row r="1005" spans="6:20">
      <c r="F1005" s="103" t="s">
        <v>88</v>
      </c>
      <c r="J1005" s="121">
        <f t="shared" si="44"/>
        <v>1302.5282322399778</v>
      </c>
      <c r="N1005" s="120">
        <f t="shared" si="45"/>
        <v>1302.5282322399778</v>
      </c>
      <c r="Q1005" s="120">
        <f t="shared" si="46"/>
        <v>0</v>
      </c>
      <c r="R1005" s="112"/>
      <c r="T1005" s="120">
        <f t="shared" si="47"/>
        <v>0</v>
      </c>
    </row>
    <row r="1006" spans="6:20">
      <c r="F1006" s="103" t="s">
        <v>89</v>
      </c>
      <c r="J1006" s="121">
        <f t="shared" si="44"/>
        <v>1244.1980596770115</v>
      </c>
      <c r="N1006" s="120">
        <f t="shared" si="45"/>
        <v>1089.7111730790734</v>
      </c>
      <c r="Q1006" s="120">
        <f t="shared" si="46"/>
        <v>154.48688659793814</v>
      </c>
      <c r="R1006" s="112"/>
      <c r="T1006" s="120">
        <f t="shared" si="47"/>
        <v>0</v>
      </c>
    </row>
    <row r="1007" spans="6:20">
      <c r="F1007" s="103" t="s">
        <v>90</v>
      </c>
      <c r="J1007" s="121">
        <f t="shared" si="44"/>
        <v>409.784905386785</v>
      </c>
      <c r="N1007" s="120">
        <f t="shared" si="45"/>
        <v>409.784905386785</v>
      </c>
      <c r="Q1007" s="120">
        <f t="shared" si="46"/>
        <v>0</v>
      </c>
      <c r="R1007" s="112"/>
      <c r="T1007" s="120">
        <f t="shared" si="47"/>
        <v>0</v>
      </c>
    </row>
    <row r="1008" spans="6:20">
      <c r="F1008" s="103" t="s">
        <v>91</v>
      </c>
      <c r="J1008" s="121">
        <f t="shared" si="44"/>
        <v>185.7704347826087</v>
      </c>
      <c r="N1008" s="120">
        <f t="shared" si="45"/>
        <v>185.7704347826087</v>
      </c>
      <c r="Q1008" s="120">
        <f t="shared" si="46"/>
        <v>0</v>
      </c>
      <c r="R1008" s="112"/>
      <c r="T1008" s="120">
        <f t="shared" si="47"/>
        <v>0</v>
      </c>
    </row>
    <row r="1009" spans="6:20">
      <c r="F1009" s="103" t="s">
        <v>92</v>
      </c>
      <c r="J1009" s="121">
        <f t="shared" si="44"/>
        <v>1196.2184558912152</v>
      </c>
      <c r="N1009" s="120">
        <f t="shared" si="45"/>
        <v>1196.2184558912152</v>
      </c>
      <c r="Q1009" s="120">
        <f t="shared" si="46"/>
        <v>0</v>
      </c>
      <c r="R1009" s="112"/>
      <c r="T1009" s="120">
        <f t="shared" si="47"/>
        <v>0</v>
      </c>
    </row>
    <row r="1010" spans="6:20">
      <c r="F1010" s="103" t="s">
        <v>93</v>
      </c>
      <c r="J1010" s="121">
        <f t="shared" si="44"/>
        <v>606.82780957767409</v>
      </c>
      <c r="N1010" s="120">
        <f t="shared" si="45"/>
        <v>606.82780957767409</v>
      </c>
      <c r="Q1010" s="120">
        <f t="shared" si="46"/>
        <v>0</v>
      </c>
      <c r="R1010" s="112"/>
      <c r="T1010" s="120">
        <f t="shared" si="47"/>
        <v>0</v>
      </c>
    </row>
    <row r="1011" spans="6:20">
      <c r="F1011" s="103" t="s">
        <v>94</v>
      </c>
      <c r="J1011" s="121">
        <f t="shared" si="44"/>
        <v>896.63297966013863</v>
      </c>
      <c r="N1011" s="120">
        <f t="shared" si="45"/>
        <v>896.63297966013863</v>
      </c>
      <c r="Q1011" s="120">
        <f t="shared" si="46"/>
        <v>0</v>
      </c>
      <c r="R1011" s="112"/>
      <c r="T1011" s="120">
        <f t="shared" si="47"/>
        <v>0</v>
      </c>
    </row>
    <row r="1012" spans="6:20">
      <c r="F1012" s="103" t="s">
        <v>95</v>
      </c>
      <c r="J1012" s="121">
        <f t="shared" si="44"/>
        <v>1051.7125749710999</v>
      </c>
      <c r="N1012" s="120">
        <f t="shared" si="45"/>
        <v>1051.7125749710999</v>
      </c>
      <c r="Q1012" s="120">
        <f t="shared" si="46"/>
        <v>0</v>
      </c>
      <c r="R1012" s="112"/>
      <c r="T1012" s="120">
        <f t="shared" si="47"/>
        <v>0</v>
      </c>
    </row>
    <row r="1013" spans="6:20">
      <c r="F1013" s="103" t="s">
        <v>96</v>
      </c>
      <c r="J1013" s="121">
        <f t="shared" si="44"/>
        <v>1252.5906328214764</v>
      </c>
      <c r="N1013" s="120">
        <f t="shared" si="45"/>
        <v>1252.5906328214764</v>
      </c>
      <c r="Q1013" s="120">
        <f t="shared" si="46"/>
        <v>0</v>
      </c>
      <c r="R1013" s="112"/>
      <c r="T1013" s="120">
        <f t="shared" si="47"/>
        <v>0</v>
      </c>
    </row>
    <row r="1014" spans="6:20">
      <c r="F1014" s="103" t="s">
        <v>97</v>
      </c>
      <c r="J1014" s="121">
        <f t="shared" si="44"/>
        <v>534.28300312931174</v>
      </c>
      <c r="N1014" s="120">
        <f t="shared" si="45"/>
        <v>534.28300312931174</v>
      </c>
      <c r="Q1014" s="120">
        <f t="shared" si="46"/>
        <v>0</v>
      </c>
      <c r="R1014" s="112"/>
      <c r="T1014" s="120">
        <f t="shared" si="47"/>
        <v>0</v>
      </c>
    </row>
    <row r="1015" spans="6:20">
      <c r="F1015" s="103" t="s">
        <v>98</v>
      </c>
      <c r="J1015" s="121">
        <f t="shared" si="44"/>
        <v>1211.4531990568526</v>
      </c>
      <c r="N1015" s="120">
        <f t="shared" si="45"/>
        <v>1211.4531990568526</v>
      </c>
      <c r="Q1015" s="120">
        <f t="shared" si="46"/>
        <v>0</v>
      </c>
      <c r="R1015" s="112"/>
      <c r="T1015" s="120">
        <f t="shared" si="47"/>
        <v>0</v>
      </c>
    </row>
    <row r="1016" spans="6:20">
      <c r="F1016" s="103" t="s">
        <v>99</v>
      </c>
      <c r="J1016" s="121">
        <f t="shared" si="44"/>
        <v>560.26498225120758</v>
      </c>
      <c r="N1016" s="120">
        <f t="shared" ref="N1016:N1050" si="48">SUMIF(L$7:L$951,$F1016,N$7:N$951)</f>
        <v>560.26498225120758</v>
      </c>
      <c r="Q1016" s="120">
        <f t="shared" ref="Q1016:Q1050" si="49">SUMIF(O$7:O$951,$F1016,Q$7:Q$951)</f>
        <v>0</v>
      </c>
      <c r="R1016" s="112"/>
      <c r="T1016" s="120">
        <f t="shared" ref="T1016:T1050" si="50">SUMIF(R$7:R$951,$F1016,T$7:T$951)</f>
        <v>0</v>
      </c>
    </row>
    <row r="1017" spans="6:20">
      <c r="F1017" s="103" t="s">
        <v>100</v>
      </c>
      <c r="J1017" s="121">
        <f t="shared" ref="J1017:J1050" si="51">+N1017+Q1017+T1017</f>
        <v>716.6580105686171</v>
      </c>
      <c r="N1017" s="120">
        <f t="shared" si="48"/>
        <v>716.6580105686171</v>
      </c>
      <c r="Q1017" s="120">
        <f t="shared" si="49"/>
        <v>0</v>
      </c>
      <c r="R1017" s="112"/>
      <c r="T1017" s="120">
        <f t="shared" si="50"/>
        <v>0</v>
      </c>
    </row>
    <row r="1018" spans="6:20">
      <c r="F1018" s="103" t="s">
        <v>101</v>
      </c>
      <c r="J1018" s="121">
        <f t="shared" si="51"/>
        <v>457.65826868818317</v>
      </c>
      <c r="N1018" s="120">
        <f t="shared" si="48"/>
        <v>457.65826868818317</v>
      </c>
      <c r="Q1018" s="120">
        <f t="shared" si="49"/>
        <v>0</v>
      </c>
      <c r="R1018" s="112"/>
      <c r="T1018" s="120">
        <f t="shared" si="50"/>
        <v>0</v>
      </c>
    </row>
    <row r="1019" spans="6:20">
      <c r="F1019" s="103" t="s">
        <v>102</v>
      </c>
      <c r="J1019" s="121">
        <f t="shared" si="51"/>
        <v>269.17956218881267</v>
      </c>
      <c r="N1019" s="120">
        <f t="shared" si="48"/>
        <v>269.17956218881267</v>
      </c>
      <c r="Q1019" s="120">
        <f t="shared" si="49"/>
        <v>0</v>
      </c>
      <c r="R1019" s="112"/>
      <c r="T1019" s="120">
        <f t="shared" si="50"/>
        <v>0</v>
      </c>
    </row>
    <row r="1020" spans="6:20">
      <c r="F1020" s="103" t="s">
        <v>103</v>
      </c>
      <c r="J1020" s="121">
        <f t="shared" si="51"/>
        <v>201.65471882682897</v>
      </c>
      <c r="N1020" s="120">
        <f t="shared" si="48"/>
        <v>201.65471882682897</v>
      </c>
      <c r="Q1020" s="120">
        <f t="shared" si="49"/>
        <v>0</v>
      </c>
      <c r="R1020" s="112"/>
      <c r="T1020" s="120">
        <f t="shared" si="50"/>
        <v>0</v>
      </c>
    </row>
    <row r="1021" spans="6:20">
      <c r="F1021" s="103" t="s">
        <v>104</v>
      </c>
      <c r="J1021" s="121">
        <f t="shared" si="51"/>
        <v>316.49643972110397</v>
      </c>
      <c r="N1021" s="120">
        <f t="shared" si="48"/>
        <v>316.49643972110397</v>
      </c>
      <c r="Q1021" s="120">
        <f t="shared" si="49"/>
        <v>0</v>
      </c>
      <c r="R1021" s="112"/>
      <c r="T1021" s="120">
        <f t="shared" si="50"/>
        <v>0</v>
      </c>
    </row>
    <row r="1022" spans="6:20">
      <c r="F1022" s="103" t="s">
        <v>138</v>
      </c>
      <c r="J1022" s="121">
        <f t="shared" si="51"/>
        <v>145.80821769059239</v>
      </c>
      <c r="N1022" s="120">
        <f t="shared" si="48"/>
        <v>145.80821769059239</v>
      </c>
      <c r="Q1022" s="120">
        <f t="shared" si="49"/>
        <v>0</v>
      </c>
      <c r="R1022" s="112"/>
      <c r="T1022" s="120">
        <f t="shared" si="50"/>
        <v>0</v>
      </c>
    </row>
    <row r="1023" spans="6:20">
      <c r="F1023" s="103" t="s">
        <v>105</v>
      </c>
      <c r="J1023" s="121">
        <f t="shared" si="51"/>
        <v>925.74138109122123</v>
      </c>
      <c r="N1023" s="120">
        <f t="shared" si="48"/>
        <v>925.74138109122123</v>
      </c>
      <c r="Q1023" s="120">
        <f t="shared" si="49"/>
        <v>0</v>
      </c>
      <c r="R1023" s="112"/>
      <c r="T1023" s="120">
        <f t="shared" si="50"/>
        <v>0</v>
      </c>
    </row>
    <row r="1024" spans="6:20">
      <c r="F1024" s="103" t="s">
        <v>106</v>
      </c>
      <c r="J1024" s="121">
        <f t="shared" si="51"/>
        <v>501.53191968363666</v>
      </c>
      <c r="N1024" s="120">
        <f t="shared" si="48"/>
        <v>501.53191968363666</v>
      </c>
      <c r="Q1024" s="120">
        <f t="shared" si="49"/>
        <v>0</v>
      </c>
      <c r="R1024" s="112"/>
      <c r="T1024" s="120">
        <f t="shared" si="50"/>
        <v>0</v>
      </c>
    </row>
    <row r="1025" spans="6:20">
      <c r="F1025" s="103" t="s">
        <v>107</v>
      </c>
      <c r="J1025" s="121">
        <f t="shared" si="51"/>
        <v>355.16734021744475</v>
      </c>
      <c r="N1025" s="120">
        <f t="shared" si="48"/>
        <v>355.16734021744475</v>
      </c>
      <c r="Q1025" s="120">
        <f t="shared" si="49"/>
        <v>0</v>
      </c>
      <c r="R1025" s="112"/>
      <c r="T1025" s="120">
        <f t="shared" si="50"/>
        <v>0</v>
      </c>
    </row>
    <row r="1026" spans="6:20">
      <c r="F1026" s="103" t="s">
        <v>108</v>
      </c>
      <c r="J1026" s="121">
        <f t="shared" si="51"/>
        <v>198.63446245186134</v>
      </c>
      <c r="N1026" s="120">
        <f t="shared" si="48"/>
        <v>198.63446245186134</v>
      </c>
      <c r="Q1026" s="120">
        <f t="shared" si="49"/>
        <v>0</v>
      </c>
      <c r="R1026" s="112"/>
      <c r="T1026" s="120">
        <f t="shared" si="50"/>
        <v>0</v>
      </c>
    </row>
    <row r="1027" spans="6:20">
      <c r="F1027" s="103" t="s">
        <v>109</v>
      </c>
      <c r="J1027" s="121">
        <f t="shared" si="51"/>
        <v>526.86383093317932</v>
      </c>
      <c r="N1027" s="120">
        <f t="shared" si="48"/>
        <v>400.58248520013768</v>
      </c>
      <c r="Q1027" s="120">
        <f t="shared" si="49"/>
        <v>126.28134573304158</v>
      </c>
      <c r="R1027" s="112"/>
      <c r="T1027" s="120">
        <f t="shared" si="50"/>
        <v>0</v>
      </c>
    </row>
    <row r="1028" spans="6:20">
      <c r="F1028" s="103" t="s">
        <v>110</v>
      </c>
      <c r="J1028" s="121">
        <f t="shared" si="51"/>
        <v>890.92844166063173</v>
      </c>
      <c r="N1028" s="120">
        <f t="shared" si="48"/>
        <v>741.36227786752829</v>
      </c>
      <c r="Q1028" s="120">
        <f t="shared" si="49"/>
        <v>149.56616379310344</v>
      </c>
      <c r="R1028" s="112"/>
      <c r="T1028" s="120">
        <f t="shared" si="50"/>
        <v>0</v>
      </c>
    </row>
    <row r="1029" spans="6:20">
      <c r="F1029" s="103" t="s">
        <v>111</v>
      </c>
      <c r="J1029" s="121">
        <f t="shared" si="51"/>
        <v>474.29417991362021</v>
      </c>
      <c r="N1029" s="120">
        <f t="shared" si="48"/>
        <v>474.29417991362021</v>
      </c>
      <c r="Q1029" s="120">
        <f t="shared" si="49"/>
        <v>0</v>
      </c>
      <c r="R1029" s="112"/>
      <c r="T1029" s="120">
        <f t="shared" si="50"/>
        <v>0</v>
      </c>
    </row>
    <row r="1030" spans="6:20">
      <c r="F1030" s="103" t="s">
        <v>112</v>
      </c>
      <c r="J1030" s="121">
        <f t="shared" si="51"/>
        <v>430.32622746123752</v>
      </c>
      <c r="N1030" s="120">
        <f t="shared" si="48"/>
        <v>402.20626746123753</v>
      </c>
      <c r="Q1030" s="120">
        <f t="shared" si="49"/>
        <v>28.119960000000003</v>
      </c>
      <c r="R1030" s="112"/>
      <c r="T1030" s="120">
        <f t="shared" si="50"/>
        <v>0</v>
      </c>
    </row>
    <row r="1031" spans="6:20">
      <c r="F1031" s="103" t="s">
        <v>113</v>
      </c>
      <c r="J1031" s="121">
        <f t="shared" si="51"/>
        <v>762.55397868935108</v>
      </c>
      <c r="N1031" s="120">
        <f t="shared" si="48"/>
        <v>762.55397868935108</v>
      </c>
      <c r="Q1031" s="120">
        <f t="shared" si="49"/>
        <v>0</v>
      </c>
      <c r="R1031" s="112"/>
      <c r="T1031" s="120">
        <f t="shared" si="50"/>
        <v>0</v>
      </c>
    </row>
    <row r="1032" spans="6:20">
      <c r="F1032" s="103" t="s">
        <v>114</v>
      </c>
      <c r="J1032" s="121">
        <f t="shared" si="51"/>
        <v>214.36411317626727</v>
      </c>
      <c r="N1032" s="120">
        <f t="shared" si="48"/>
        <v>38.018097345132745</v>
      </c>
      <c r="Q1032" s="120">
        <f t="shared" si="49"/>
        <v>176.34601583113454</v>
      </c>
      <c r="R1032" s="112"/>
      <c r="T1032" s="120">
        <f t="shared" si="50"/>
        <v>0</v>
      </c>
    </row>
    <row r="1033" spans="6:20">
      <c r="F1033" s="103" t="s">
        <v>115</v>
      </c>
      <c r="J1033" s="121">
        <f t="shared" si="51"/>
        <v>1306.2378562385243</v>
      </c>
      <c r="N1033" s="120">
        <f t="shared" si="48"/>
        <v>1306.2378562385243</v>
      </c>
      <c r="Q1033" s="120">
        <f t="shared" si="49"/>
        <v>0</v>
      </c>
      <c r="R1033" s="112"/>
      <c r="T1033" s="120">
        <f t="shared" si="50"/>
        <v>0</v>
      </c>
    </row>
    <row r="1034" spans="6:20">
      <c r="F1034" s="103" t="s">
        <v>116</v>
      </c>
      <c r="J1034" s="121">
        <f t="shared" si="51"/>
        <v>1107.0183093836961</v>
      </c>
      <c r="N1034" s="120">
        <f t="shared" si="48"/>
        <v>1107.0183093836961</v>
      </c>
      <c r="Q1034" s="120">
        <f t="shared" si="49"/>
        <v>0</v>
      </c>
      <c r="R1034" s="112"/>
      <c r="T1034" s="120">
        <f t="shared" si="50"/>
        <v>0</v>
      </c>
    </row>
    <row r="1035" spans="6:20">
      <c r="F1035" s="103" t="s">
        <v>117</v>
      </c>
      <c r="J1035" s="121">
        <f t="shared" si="51"/>
        <v>288.91761054109202</v>
      </c>
      <c r="N1035" s="120">
        <f t="shared" si="48"/>
        <v>288.91761054109202</v>
      </c>
      <c r="Q1035" s="120">
        <f t="shared" si="49"/>
        <v>0</v>
      </c>
      <c r="R1035" s="112"/>
      <c r="T1035" s="120">
        <f t="shared" si="50"/>
        <v>0</v>
      </c>
    </row>
    <row r="1036" spans="6:20">
      <c r="F1036" s="103" t="s">
        <v>118</v>
      </c>
      <c r="J1036" s="121">
        <f t="shared" si="51"/>
        <v>883.77321070804317</v>
      </c>
      <c r="N1036" s="120">
        <f t="shared" si="48"/>
        <v>774.80357708735346</v>
      </c>
      <c r="Q1036" s="120">
        <f t="shared" si="49"/>
        <v>0</v>
      </c>
      <c r="R1036" s="112"/>
      <c r="T1036" s="120">
        <f t="shared" si="50"/>
        <v>108.96963362068966</v>
      </c>
    </row>
    <row r="1037" spans="6:20">
      <c r="F1037" s="103" t="s">
        <v>119</v>
      </c>
      <c r="J1037" s="121">
        <f t="shared" si="51"/>
        <v>1481.7768672361922</v>
      </c>
      <c r="N1037" s="120">
        <f t="shared" si="48"/>
        <v>1481.7768672361922</v>
      </c>
      <c r="Q1037" s="120">
        <f t="shared" si="49"/>
        <v>0</v>
      </c>
      <c r="R1037" s="112"/>
      <c r="T1037" s="120">
        <f t="shared" si="50"/>
        <v>0</v>
      </c>
    </row>
    <row r="1038" spans="6:20">
      <c r="F1038" s="103" t="s">
        <v>120</v>
      </c>
      <c r="J1038" s="121">
        <f t="shared" si="51"/>
        <v>609.38852524838774</v>
      </c>
      <c r="N1038" s="120">
        <f t="shared" si="48"/>
        <v>552.42704498522983</v>
      </c>
      <c r="Q1038" s="120">
        <f t="shared" si="49"/>
        <v>56.961480263157888</v>
      </c>
      <c r="R1038" s="112"/>
      <c r="T1038" s="120">
        <f t="shared" si="50"/>
        <v>0</v>
      </c>
    </row>
    <row r="1039" spans="6:20">
      <c r="F1039" s="103" t="s">
        <v>121</v>
      </c>
      <c r="J1039" s="121">
        <f t="shared" si="51"/>
        <v>446.56571716752092</v>
      </c>
      <c r="N1039" s="120">
        <f t="shared" si="48"/>
        <v>418.94865050085423</v>
      </c>
      <c r="Q1039" s="120">
        <f t="shared" si="49"/>
        <v>27.61706666666667</v>
      </c>
      <c r="R1039" s="112"/>
      <c r="T1039" s="120">
        <f t="shared" si="50"/>
        <v>0</v>
      </c>
    </row>
    <row r="1040" spans="6:20">
      <c r="F1040" s="103" t="s">
        <v>122</v>
      </c>
      <c r="J1040" s="121">
        <f t="shared" si="51"/>
        <v>1427.4153493431781</v>
      </c>
      <c r="N1040" s="120">
        <f t="shared" si="48"/>
        <v>1427.4153493431781</v>
      </c>
      <c r="Q1040" s="120">
        <f t="shared" si="49"/>
        <v>0</v>
      </c>
      <c r="R1040" s="112"/>
      <c r="T1040" s="120">
        <f t="shared" si="50"/>
        <v>0</v>
      </c>
    </row>
    <row r="1041" spans="6:20">
      <c r="F1041" s="103" t="s">
        <v>123</v>
      </c>
      <c r="J1041" s="121">
        <f t="shared" si="51"/>
        <v>615.71650459655666</v>
      </c>
      <c r="N1041" s="120">
        <f t="shared" si="48"/>
        <v>350.17876266107282</v>
      </c>
      <c r="Q1041" s="120">
        <f t="shared" si="49"/>
        <v>265.53774193548389</v>
      </c>
      <c r="R1041" s="112"/>
      <c r="T1041" s="120">
        <f t="shared" si="50"/>
        <v>0</v>
      </c>
    </row>
    <row r="1042" spans="6:20">
      <c r="F1042" s="103" t="s">
        <v>124</v>
      </c>
      <c r="J1042" s="121">
        <f t="shared" si="51"/>
        <v>1365.9510931237414</v>
      </c>
      <c r="N1042" s="120">
        <f t="shared" si="48"/>
        <v>888.4986704667806</v>
      </c>
      <c r="Q1042" s="120">
        <f t="shared" si="49"/>
        <v>477.45242265696083</v>
      </c>
      <c r="R1042" s="112"/>
      <c r="T1042" s="120">
        <f t="shared" si="50"/>
        <v>0</v>
      </c>
    </row>
    <row r="1043" spans="6:20">
      <c r="F1043" s="103" t="s">
        <v>125</v>
      </c>
      <c r="J1043" s="121">
        <f t="shared" si="51"/>
        <v>478.08848624679149</v>
      </c>
      <c r="N1043" s="120">
        <f t="shared" si="48"/>
        <v>459.15260745891271</v>
      </c>
      <c r="Q1043" s="120">
        <f t="shared" si="49"/>
        <v>18.935878787878789</v>
      </c>
      <c r="R1043" s="112"/>
      <c r="T1043" s="120">
        <f t="shared" si="50"/>
        <v>0</v>
      </c>
    </row>
    <row r="1044" spans="6:20">
      <c r="F1044" s="103" t="s">
        <v>126</v>
      </c>
      <c r="J1044" s="121">
        <f t="shared" si="51"/>
        <v>604.47701458349809</v>
      </c>
      <c r="N1044" s="120">
        <f t="shared" si="48"/>
        <v>604.47701458349809</v>
      </c>
      <c r="Q1044" s="120">
        <f t="shared" si="49"/>
        <v>0</v>
      </c>
      <c r="R1044" s="112"/>
      <c r="T1044" s="120">
        <f t="shared" si="50"/>
        <v>0</v>
      </c>
    </row>
    <row r="1045" spans="6:20">
      <c r="F1045" s="103" t="s">
        <v>127</v>
      </c>
      <c r="J1045" s="121">
        <f t="shared" si="51"/>
        <v>2160.6888121808838</v>
      </c>
      <c r="N1045" s="120">
        <f t="shared" si="48"/>
        <v>2154.877539453611</v>
      </c>
      <c r="Q1045" s="120">
        <f t="shared" si="49"/>
        <v>5.8112727272727271</v>
      </c>
      <c r="R1045" s="112"/>
      <c r="T1045" s="120">
        <f t="shared" si="50"/>
        <v>0</v>
      </c>
    </row>
    <row r="1046" spans="6:20">
      <c r="F1046" s="103" t="s">
        <v>128</v>
      </c>
      <c r="J1046" s="121">
        <f t="shared" si="51"/>
        <v>502.49537647279726</v>
      </c>
      <c r="N1046" s="120">
        <f t="shared" si="48"/>
        <v>502.49537647279726</v>
      </c>
      <c r="Q1046" s="120">
        <f t="shared" si="49"/>
        <v>0</v>
      </c>
      <c r="R1046" s="112"/>
      <c r="T1046" s="120">
        <f t="shared" si="50"/>
        <v>0</v>
      </c>
    </row>
    <row r="1047" spans="6:20">
      <c r="F1047" s="103" t="s">
        <v>129</v>
      </c>
      <c r="J1047" s="121">
        <f t="shared" si="51"/>
        <v>1276.1408235943486</v>
      </c>
      <c r="N1047" s="120">
        <f t="shared" si="48"/>
        <v>1276.1408235943486</v>
      </c>
      <c r="Q1047" s="120">
        <f t="shared" si="49"/>
        <v>0</v>
      </c>
      <c r="T1047" s="120">
        <f t="shared" si="50"/>
        <v>0</v>
      </c>
    </row>
    <row r="1048" spans="6:20">
      <c r="F1048" s="103" t="s">
        <v>130</v>
      </c>
      <c r="J1048" s="121">
        <f t="shared" si="51"/>
        <v>1515.3281594091575</v>
      </c>
      <c r="N1048" s="120">
        <f t="shared" si="48"/>
        <v>1515.3281594091575</v>
      </c>
      <c r="Q1048" s="120">
        <f t="shared" si="49"/>
        <v>0</v>
      </c>
      <c r="T1048" s="120">
        <f t="shared" si="50"/>
        <v>0</v>
      </c>
    </row>
    <row r="1049" spans="6:20">
      <c r="F1049" s="103" t="s">
        <v>131</v>
      </c>
      <c r="J1049" s="121">
        <f t="shared" si="51"/>
        <v>1381.0740471854476</v>
      </c>
      <c r="N1049" s="120">
        <f t="shared" si="48"/>
        <v>1373.3980119431569</v>
      </c>
      <c r="Q1049" s="120">
        <f t="shared" si="49"/>
        <v>7.676035242290749</v>
      </c>
      <c r="T1049" s="120">
        <f t="shared" si="50"/>
        <v>0</v>
      </c>
    </row>
    <row r="1050" spans="6:20">
      <c r="F1050" s="103" t="s">
        <v>132</v>
      </c>
      <c r="J1050" s="121">
        <f t="shared" si="51"/>
        <v>172.51351969737942</v>
      </c>
      <c r="N1050" s="120">
        <f t="shared" si="48"/>
        <v>172.51351969737942</v>
      </c>
      <c r="Q1050" s="120">
        <f t="shared" si="49"/>
        <v>0</v>
      </c>
      <c r="T1050" s="120">
        <f t="shared" si="50"/>
        <v>0</v>
      </c>
    </row>
    <row r="1051" spans="6:20">
      <c r="H1051" s="103">
        <f>SUM(H7:H951)</f>
        <v>8639085.8100000061</v>
      </c>
      <c r="I1051" s="103">
        <f>SUM(I7:I951)</f>
        <v>81553.493958360865</v>
      </c>
      <c r="J1051" s="120">
        <f>SUM(J7:J1050)</f>
        <v>8639085.8100000098</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122A1-EABA-499F-AFBA-C6CAA956988B}">
  <dimension ref="A1:T1051"/>
  <sheetViews>
    <sheetView topLeftCell="A1030" zoomScale="60" zoomScaleNormal="60" workbookViewId="0">
      <selection activeCell="D109" sqref="D109"/>
    </sheetView>
  </sheetViews>
  <sheetFormatPr defaultColWidth="8.88671875" defaultRowHeight="18.75"/>
  <cols>
    <col min="1" max="1" width="5.44140625" style="107" customWidth="1"/>
    <col min="2" max="2" width="16" style="103" bestFit="1" customWidth="1"/>
    <col min="3" max="3" width="14" style="106" customWidth="1"/>
    <col min="4" max="4" width="15.44140625" style="103" customWidth="1"/>
    <col min="5" max="5" width="5.44140625" style="103" customWidth="1"/>
    <col min="6" max="6" width="16" style="103" bestFit="1" customWidth="1"/>
    <col min="7" max="7" width="14.21875" style="106" bestFit="1" customWidth="1"/>
    <col min="8" max="8" width="13.88671875" style="103" bestFit="1" customWidth="1"/>
    <col min="9" max="9" width="11" style="103" bestFit="1" customWidth="1"/>
    <col min="10" max="10" width="16.6640625" style="103" customWidth="1"/>
    <col min="11" max="11" width="20.109375" style="103" bestFit="1" customWidth="1"/>
    <col min="12" max="12" width="16" style="103"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5.44140625" style="103"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1176</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+C7*Totals!$G$22</f>
        <v>135970.76365920019</v>
      </c>
      <c r="E7" s="107"/>
      <c r="F7" s="111" t="s">
        <v>1046</v>
      </c>
      <c r="G7" s="136">
        <v>6.1784209999999999E-4</v>
      </c>
      <c r="H7" s="103">
        <f>ROUND(+G7*Totals!$H$22,2)</f>
        <v>9110.7099999999991</v>
      </c>
      <c r="I7" s="103">
        <f t="shared" ref="I7:I70" si="0">+N7+Q7+T7</f>
        <v>0</v>
      </c>
      <c r="J7" s="103">
        <f t="shared" ref="J7:J70" si="1">+H7-I7</f>
        <v>9110.7099999999991</v>
      </c>
      <c r="Q7" s="112"/>
      <c r="R7" s="112"/>
    </row>
    <row r="8" spans="1:18">
      <c r="A8" s="107">
        <v>2</v>
      </c>
      <c r="B8" s="110" t="s">
        <v>37</v>
      </c>
      <c r="C8" s="141">
        <v>6.6297112999999996E-3</v>
      </c>
      <c r="D8" s="103">
        <f>+C8*Totals!$G$22</f>
        <v>97761.797361014425</v>
      </c>
      <c r="E8" s="107"/>
      <c r="F8" s="111" t="s">
        <v>1045</v>
      </c>
      <c r="G8" s="136">
        <v>4.4435200000000004E-5</v>
      </c>
      <c r="H8" s="103">
        <f>ROUND(+G8*Totals!$H$22,2)</f>
        <v>655.24</v>
      </c>
      <c r="I8" s="103">
        <f t="shared" si="0"/>
        <v>0</v>
      </c>
      <c r="J8" s="103">
        <f t="shared" si="1"/>
        <v>655.24</v>
      </c>
      <c r="Q8" s="112"/>
      <c r="R8" s="112"/>
    </row>
    <row r="9" spans="1:18">
      <c r="A9" s="107">
        <v>3</v>
      </c>
      <c r="B9" s="110" t="s">
        <v>38</v>
      </c>
      <c r="C9" s="141">
        <v>1.0103484899999999E-2</v>
      </c>
      <c r="D9" s="103">
        <f>+C9*Totals!$G$22</f>
        <v>148986.10191877722</v>
      </c>
      <c r="E9" s="107"/>
      <c r="F9" s="111" t="s">
        <v>36</v>
      </c>
      <c r="G9" s="136">
        <v>3.0563669999999999E-4</v>
      </c>
      <c r="H9" s="103">
        <f>ROUND(+G9*Totals!$H$22,2)</f>
        <v>4506.92</v>
      </c>
      <c r="I9" s="103">
        <f t="shared" si="0"/>
        <v>0</v>
      </c>
      <c r="J9" s="103">
        <f t="shared" si="1"/>
        <v>4506.92</v>
      </c>
      <c r="Q9" s="112"/>
      <c r="R9" s="112"/>
    </row>
    <row r="10" spans="1:18">
      <c r="A10" s="107">
        <v>4</v>
      </c>
      <c r="B10" s="110" t="s">
        <v>39</v>
      </c>
      <c r="C10" s="141">
        <v>8.045389699999999E-3</v>
      </c>
      <c r="D10" s="103">
        <f>+C10*Totals!$G$22</f>
        <v>118637.40696247098</v>
      </c>
      <c r="E10" s="107"/>
      <c r="F10" s="111" t="s">
        <v>1044</v>
      </c>
      <c r="G10" s="136">
        <v>2.3774747999999999E-3</v>
      </c>
      <c r="H10" s="103">
        <f>ROUND(+G10*Totals!$H$22,2)</f>
        <v>35058.269999999997</v>
      </c>
      <c r="I10" s="103">
        <f t="shared" si="0"/>
        <v>0</v>
      </c>
      <c r="J10" s="103">
        <f t="shared" si="1"/>
        <v>35058.269999999997</v>
      </c>
      <c r="Q10" s="112"/>
      <c r="R10" s="112"/>
    </row>
    <row r="11" spans="1:18">
      <c r="A11" s="107">
        <v>5</v>
      </c>
      <c r="B11" s="110" t="s">
        <v>40</v>
      </c>
      <c r="C11" s="141">
        <v>7.1203205999999996E-3</v>
      </c>
      <c r="D11" s="103">
        <f>+C11*Totals!$G$22</f>
        <v>104996.32761424418</v>
      </c>
      <c r="E11" s="107"/>
      <c r="F11" s="111" t="s">
        <v>1043</v>
      </c>
      <c r="G11" s="136">
        <v>3.3770729999999996E-4</v>
      </c>
      <c r="H11" s="103">
        <f>ROUND(+G11*Totals!$H$22,2)</f>
        <v>4979.84</v>
      </c>
      <c r="I11" s="103">
        <f t="shared" si="0"/>
        <v>0</v>
      </c>
      <c r="J11" s="103">
        <f t="shared" si="1"/>
        <v>4979.84</v>
      </c>
      <c r="Q11" s="112"/>
      <c r="R11" s="112"/>
    </row>
    <row r="12" spans="1:18">
      <c r="A12" s="107">
        <v>6</v>
      </c>
      <c r="B12" s="110" t="s">
        <v>41</v>
      </c>
      <c r="C12" s="141">
        <v>1.37704321E-2</v>
      </c>
      <c r="D12" s="103">
        <f>+C12*Totals!$G$22</f>
        <v>203058.94655379766</v>
      </c>
      <c r="E12" s="107"/>
      <c r="F12" s="111" t="s">
        <v>1042</v>
      </c>
      <c r="G12" s="136">
        <v>2.3956350000000002E-4</v>
      </c>
      <c r="H12" s="103">
        <f>ROUND(+G12*Totals!$H$22,2)</f>
        <v>3532.61</v>
      </c>
      <c r="I12" s="103">
        <f t="shared" si="0"/>
        <v>0</v>
      </c>
      <c r="J12" s="103">
        <f t="shared" si="1"/>
        <v>3532.61</v>
      </c>
      <c r="Q12" s="112"/>
      <c r="R12" s="112"/>
    </row>
    <row r="13" spans="1:18">
      <c r="A13" s="107">
        <v>7</v>
      </c>
      <c r="B13" s="110" t="s">
        <v>1158</v>
      </c>
      <c r="C13" s="141">
        <v>1.20666082E-2</v>
      </c>
      <c r="D13" s="103">
        <f>+C13*Totals!$G$22</f>
        <v>177934.34017000938</v>
      </c>
      <c r="E13" s="107"/>
      <c r="F13" s="111" t="s">
        <v>1041</v>
      </c>
      <c r="G13" s="136">
        <v>1.9744669999999999E-4</v>
      </c>
      <c r="H13" s="103">
        <f>ROUND(+G13*Totals!$H$22,2)</f>
        <v>2911.55</v>
      </c>
      <c r="I13" s="103">
        <f t="shared" si="0"/>
        <v>0</v>
      </c>
      <c r="J13" s="103">
        <f t="shared" si="1"/>
        <v>2911.55</v>
      </c>
      <c r="Q13" s="112"/>
      <c r="R13" s="112"/>
    </row>
    <row r="14" spans="1:18">
      <c r="A14" s="107">
        <v>8</v>
      </c>
      <c r="B14" s="110" t="s">
        <v>42</v>
      </c>
      <c r="C14" s="141">
        <v>1.05818493E-2</v>
      </c>
      <c r="D14" s="103">
        <f>+C14*Totals!$G$22</f>
        <v>156040.06873894981</v>
      </c>
      <c r="E14" s="107"/>
      <c r="F14" s="111" t="s">
        <v>1040</v>
      </c>
      <c r="G14" s="136">
        <v>6.02E-4</v>
      </c>
      <c r="H14" s="103">
        <f>ROUND(+G14*Totals!$H$22,2)</f>
        <v>8877.1</v>
      </c>
      <c r="I14" s="103">
        <f t="shared" si="0"/>
        <v>0</v>
      </c>
      <c r="J14" s="103">
        <f t="shared" si="1"/>
        <v>8877.1</v>
      </c>
      <c r="Q14" s="112"/>
      <c r="R14" s="112"/>
    </row>
    <row r="15" spans="1:18">
      <c r="A15" s="107">
        <v>9</v>
      </c>
      <c r="B15" s="110" t="s">
        <v>43</v>
      </c>
      <c r="C15" s="141">
        <v>8.8938986999999997E-3</v>
      </c>
      <c r="D15" s="103">
        <f>+C15*Totals!$G$22</f>
        <v>131149.53021540918</v>
      </c>
      <c r="E15" s="107"/>
      <c r="F15" s="111" t="s">
        <v>1039</v>
      </c>
      <c r="G15" s="136">
        <v>2.6158790000000001E-4</v>
      </c>
      <c r="H15" s="103">
        <f>ROUND(+G15*Totals!$H$22,2)</f>
        <v>3857.38</v>
      </c>
      <c r="I15" s="103">
        <f t="shared" si="0"/>
        <v>0</v>
      </c>
      <c r="J15" s="103">
        <f t="shared" si="1"/>
        <v>3857.38</v>
      </c>
      <c r="Q15" s="112"/>
      <c r="R15" s="112"/>
    </row>
    <row r="16" spans="1:18">
      <c r="A16" s="107">
        <v>10</v>
      </c>
      <c r="B16" s="110" t="s">
        <v>44</v>
      </c>
      <c r="C16" s="141">
        <v>1.1664171699999998E-2</v>
      </c>
      <c r="D16" s="103">
        <f>+C16*Totals!$G$22</f>
        <v>172000.00701681821</v>
      </c>
      <c r="E16" s="107"/>
      <c r="F16" s="111" t="s">
        <v>1038</v>
      </c>
      <c r="G16" s="136">
        <v>1.4377675999999999E-3</v>
      </c>
      <c r="H16" s="103">
        <f>ROUND(+G16*Totals!$H$22,2)</f>
        <v>21201.34</v>
      </c>
      <c r="I16" s="103">
        <f t="shared" si="0"/>
        <v>0</v>
      </c>
      <c r="J16" s="103">
        <f t="shared" si="1"/>
        <v>21201.34</v>
      </c>
      <c r="Q16" s="112"/>
      <c r="R16" s="112"/>
    </row>
    <row r="17" spans="1:19">
      <c r="A17" s="107">
        <v>11</v>
      </c>
      <c r="B17" s="110" t="s">
        <v>45</v>
      </c>
      <c r="C17" s="141">
        <v>9.6119438999999994E-3</v>
      </c>
      <c r="D17" s="103">
        <f>+C17*Totals!$G$22</f>
        <v>141737.83280687331</v>
      </c>
      <c r="E17" s="107"/>
      <c r="F17" s="111" t="s">
        <v>1037</v>
      </c>
      <c r="G17" s="136">
        <v>3.4543520000000002E-4</v>
      </c>
      <c r="H17" s="103">
        <f>ROUND(+G17*Totals!$H$22,2)</f>
        <v>5093.79</v>
      </c>
      <c r="I17" s="103">
        <f t="shared" si="0"/>
        <v>0</v>
      </c>
      <c r="J17" s="103">
        <f t="shared" si="1"/>
        <v>5093.79</v>
      </c>
      <c r="K17" s="113"/>
      <c r="L17" s="113"/>
      <c r="N17" s="117"/>
      <c r="Q17" s="112"/>
      <c r="R17" s="112"/>
    </row>
    <row r="18" spans="1:19">
      <c r="A18" s="107">
        <v>12</v>
      </c>
      <c r="B18" s="110" t="s">
        <v>46</v>
      </c>
      <c r="C18" s="141">
        <v>1.0738150799999999E-2</v>
      </c>
      <c r="D18" s="103">
        <f>+C18*Totals!$G$22</f>
        <v>158344.89241509125</v>
      </c>
      <c r="E18" s="107"/>
      <c r="F18" s="111" t="s">
        <v>1036</v>
      </c>
      <c r="G18" s="136">
        <v>2.608151E-4</v>
      </c>
      <c r="H18" s="103">
        <f>ROUND(+G18*Totals!$H$22,2)</f>
        <v>3845.98</v>
      </c>
      <c r="I18" s="103">
        <f t="shared" si="0"/>
        <v>0</v>
      </c>
      <c r="J18" s="103">
        <f t="shared" si="1"/>
        <v>3845.98</v>
      </c>
      <c r="Q18" s="112"/>
      <c r="R18" s="112"/>
    </row>
    <row r="19" spans="1:19">
      <c r="A19" s="107">
        <v>13</v>
      </c>
      <c r="B19" s="110" t="s">
        <v>47</v>
      </c>
      <c r="C19" s="141">
        <v>9.4141681000000001E-3</v>
      </c>
      <c r="D19" s="103">
        <f>+C19*Totals!$G$22</f>
        <v>138821.42863667777</v>
      </c>
      <c r="E19" s="107"/>
      <c r="F19" s="111" t="s">
        <v>1035</v>
      </c>
      <c r="G19" s="136">
        <v>2.9481770000000003E-4</v>
      </c>
      <c r="H19" s="103">
        <f>ROUND(+G19*Totals!$H$22,2)</f>
        <v>4347.3900000000003</v>
      </c>
      <c r="I19" s="103">
        <f t="shared" si="0"/>
        <v>0</v>
      </c>
      <c r="J19" s="103">
        <f t="shared" si="1"/>
        <v>4347.3900000000003</v>
      </c>
      <c r="K19" s="113"/>
      <c r="L19" s="113"/>
      <c r="N19" s="117"/>
      <c r="O19" s="115"/>
      <c r="P19" s="114"/>
      <c r="Q19" s="116"/>
      <c r="R19" s="116"/>
      <c r="S19" s="114"/>
    </row>
    <row r="20" spans="1:19">
      <c r="A20" s="107">
        <v>14</v>
      </c>
      <c r="B20" s="110" t="s">
        <v>48</v>
      </c>
      <c r="C20" s="141">
        <v>1.01526181E-2</v>
      </c>
      <c r="D20" s="103">
        <f>+C20*Totals!$G$22</f>
        <v>149710.62063833268</v>
      </c>
      <c r="E20" s="107"/>
      <c r="F20" s="111" t="s">
        <v>1034</v>
      </c>
      <c r="G20" s="136">
        <v>6.3368399999999995E-5</v>
      </c>
      <c r="H20" s="103">
        <f>ROUND(+G20*Totals!$H$22,2)</f>
        <v>934.43</v>
      </c>
      <c r="I20" s="103">
        <f t="shared" si="0"/>
        <v>463.84566105769227</v>
      </c>
      <c r="J20" s="103">
        <f t="shared" si="1"/>
        <v>470.58433894230768</v>
      </c>
      <c r="K20" s="113" t="s">
        <v>1034</v>
      </c>
      <c r="L20" s="113" t="s">
        <v>69</v>
      </c>
      <c r="M20" s="138">
        <v>0.49639423076923073</v>
      </c>
      <c r="N20" s="117">
        <f>H20*M20</f>
        <v>463.84566105769227</v>
      </c>
      <c r="O20" s="117" t="s">
        <v>1159</v>
      </c>
      <c r="P20" s="114"/>
      <c r="Q20" s="118"/>
      <c r="R20" s="116"/>
      <c r="S20" s="114"/>
    </row>
    <row r="21" spans="1:19">
      <c r="A21" s="107">
        <v>15</v>
      </c>
      <c r="B21" s="110" t="s">
        <v>49</v>
      </c>
      <c r="C21" s="141">
        <v>8.8385312000000011E-3</v>
      </c>
      <c r="D21" s="103">
        <f>+C21*Totals!$G$22</f>
        <v>130333.08043796776</v>
      </c>
      <c r="E21" s="107"/>
      <c r="F21" s="111" t="s">
        <v>1033</v>
      </c>
      <c r="G21" s="136">
        <v>2.1201371999999999E-3</v>
      </c>
      <c r="H21" s="103">
        <f>ROUND(+G21*Totals!$H$22,2)</f>
        <v>31263.57</v>
      </c>
      <c r="I21" s="103">
        <f t="shared" si="0"/>
        <v>0</v>
      </c>
      <c r="J21" s="103">
        <f t="shared" si="1"/>
        <v>31263.57</v>
      </c>
      <c r="K21" s="113"/>
      <c r="L21" s="113"/>
      <c r="N21" s="117"/>
      <c r="O21" s="117" t="s">
        <v>1159</v>
      </c>
      <c r="P21" s="114"/>
      <c r="Q21" s="118"/>
      <c r="R21" s="116"/>
      <c r="S21" s="114"/>
    </row>
    <row r="22" spans="1:19">
      <c r="A22" s="107">
        <v>16</v>
      </c>
      <c r="B22" s="110" t="s">
        <v>50</v>
      </c>
      <c r="C22" s="141">
        <v>1.0843522100000001E-2</v>
      </c>
      <c r="D22" s="103">
        <f>+C22*Totals!$G$22</f>
        <v>159898.69878947546</v>
      </c>
      <c r="E22" s="107"/>
      <c r="F22" s="111" t="s">
        <v>1032</v>
      </c>
      <c r="G22" s="136">
        <v>1.6344419999999999E-4</v>
      </c>
      <c r="H22" s="103">
        <f>ROUND(+G22*Totals!$H$22,2)</f>
        <v>2410.15</v>
      </c>
      <c r="I22" s="103">
        <f t="shared" si="0"/>
        <v>1265.4260904684977</v>
      </c>
      <c r="J22" s="103">
        <f t="shared" si="1"/>
        <v>1144.7239095315024</v>
      </c>
      <c r="K22" s="113" t="s">
        <v>1032</v>
      </c>
      <c r="L22" s="113" t="s">
        <v>110</v>
      </c>
      <c r="M22" s="138">
        <v>0.52504038772213246</v>
      </c>
      <c r="N22" s="117">
        <f>H22*M22</f>
        <v>1265.4260904684977</v>
      </c>
      <c r="O22" s="117" t="s">
        <v>1159</v>
      </c>
      <c r="P22" s="114"/>
      <c r="Q22" s="118"/>
      <c r="R22" s="116"/>
      <c r="S22" s="114"/>
    </row>
    <row r="23" spans="1:19">
      <c r="A23" s="107">
        <v>17</v>
      </c>
      <c r="B23" s="110" t="s">
        <v>51</v>
      </c>
      <c r="C23" s="141">
        <v>1.0624188999999999E-2</v>
      </c>
      <c r="D23" s="103">
        <f>+C23*Totals!$G$22</f>
        <v>156664.41043113271</v>
      </c>
      <c r="E23" s="107"/>
      <c r="F23" s="111" t="s">
        <v>1031</v>
      </c>
      <c r="G23" s="136">
        <v>1.661489E-4</v>
      </c>
      <c r="H23" s="103">
        <f>ROUND(+G23*Totals!$H$22,2)</f>
        <v>2450.0300000000002</v>
      </c>
      <c r="I23" s="103">
        <f t="shared" si="0"/>
        <v>505.9058997050148</v>
      </c>
      <c r="J23" s="103">
        <f t="shared" si="1"/>
        <v>1944.1241002949855</v>
      </c>
      <c r="K23" s="137" t="s">
        <v>1031</v>
      </c>
      <c r="L23" s="137" t="s">
        <v>126</v>
      </c>
      <c r="M23" s="138">
        <v>0.20648967551622419</v>
      </c>
      <c r="N23" s="117">
        <f>H23*M23</f>
        <v>505.9058997050148</v>
      </c>
      <c r="O23" s="113" t="s">
        <v>1159</v>
      </c>
      <c r="P23" s="114"/>
      <c r="Q23" s="118"/>
      <c r="R23" s="116"/>
      <c r="S23" s="114"/>
    </row>
    <row r="24" spans="1:19">
      <c r="A24" s="107">
        <v>18</v>
      </c>
      <c r="B24" s="110" t="s">
        <v>52</v>
      </c>
      <c r="C24" s="141">
        <v>9.766703199999999E-3</v>
      </c>
      <c r="D24" s="103">
        <f>+C24*Totals!$G$22</f>
        <v>144019.91518447734</v>
      </c>
      <c r="E24" s="107"/>
      <c r="F24" s="111" t="s">
        <v>1030</v>
      </c>
      <c r="G24" s="136">
        <v>3.7325539999999999E-4</v>
      </c>
      <c r="H24" s="103">
        <f>ROUND(+G24*Totals!$H$22,2)</f>
        <v>5504.03</v>
      </c>
      <c r="I24" s="103">
        <f t="shared" si="0"/>
        <v>0</v>
      </c>
      <c r="J24" s="103">
        <f t="shared" si="1"/>
        <v>5504.03</v>
      </c>
      <c r="K24" s="113"/>
      <c r="L24" s="113"/>
      <c r="N24" s="117"/>
      <c r="O24" s="113"/>
      <c r="P24" s="114"/>
      <c r="Q24" s="118"/>
      <c r="R24" s="116"/>
      <c r="S24" s="114"/>
    </row>
    <row r="25" spans="1:19">
      <c r="A25" s="107">
        <v>19</v>
      </c>
      <c r="B25" s="110" t="s">
        <v>53</v>
      </c>
      <c r="C25" s="141">
        <v>9.3544664000000007E-3</v>
      </c>
      <c r="D25" s="103">
        <f>+C25*Totals!$G$22</f>
        <v>137941.06669731127</v>
      </c>
      <c r="E25" s="107"/>
      <c r="F25" s="111" t="s">
        <v>1029</v>
      </c>
      <c r="G25" s="136">
        <v>8.0640180000000005E-4</v>
      </c>
      <c r="H25" s="103">
        <f>ROUND(+G25*Totals!$H$22,2)</f>
        <v>11891.21</v>
      </c>
      <c r="I25" s="103">
        <f t="shared" si="0"/>
        <v>0</v>
      </c>
      <c r="J25" s="103">
        <f t="shared" si="1"/>
        <v>11891.21</v>
      </c>
      <c r="K25" s="113"/>
      <c r="L25" s="113"/>
      <c r="N25" s="117">
        <v>0</v>
      </c>
      <c r="O25" s="113" t="s">
        <v>1159</v>
      </c>
      <c r="P25" s="114"/>
      <c r="Q25" s="118"/>
      <c r="R25" s="116"/>
      <c r="S25" s="114"/>
    </row>
    <row r="26" spans="1:19">
      <c r="A26" s="107">
        <v>20</v>
      </c>
      <c r="B26" s="110" t="s">
        <v>54</v>
      </c>
      <c r="C26" s="141">
        <v>6.2624808000000002E-3</v>
      </c>
      <c r="D26" s="103">
        <f>+C26*Totals!$G$22</f>
        <v>92346.612279609151</v>
      </c>
      <c r="E26" s="107"/>
      <c r="F26" s="111" t="s">
        <v>1028</v>
      </c>
      <c r="G26" s="136">
        <v>8.7711200000000001E-5</v>
      </c>
      <c r="H26" s="103">
        <f>ROUND(+G26*Totals!$H$22,2)</f>
        <v>1293.3900000000001</v>
      </c>
      <c r="I26" s="103">
        <f t="shared" si="0"/>
        <v>606.27656250000007</v>
      </c>
      <c r="J26" s="103">
        <f t="shared" si="1"/>
        <v>687.11343750000003</v>
      </c>
      <c r="K26" s="113" t="s">
        <v>1028</v>
      </c>
      <c r="L26" s="113" t="s">
        <v>53</v>
      </c>
      <c r="M26" s="138">
        <v>0.46875</v>
      </c>
      <c r="N26" s="117">
        <f>H26*M26</f>
        <v>606.27656250000007</v>
      </c>
      <c r="O26" s="117" t="s">
        <v>1159</v>
      </c>
      <c r="P26" s="114"/>
      <c r="Q26" s="118"/>
      <c r="R26" s="116"/>
      <c r="S26" s="114"/>
    </row>
    <row r="27" spans="1:19">
      <c r="A27" s="107">
        <v>21</v>
      </c>
      <c r="B27" s="110" t="s">
        <v>55</v>
      </c>
      <c r="C27" s="141">
        <v>9.8328212999999991E-3</v>
      </c>
      <c r="D27" s="103">
        <f>+C27*Totals!$G$22</f>
        <v>144994.89343037704</v>
      </c>
      <c r="E27" s="107"/>
      <c r="F27" s="111" t="s">
        <v>1027</v>
      </c>
      <c r="G27" s="136">
        <v>4.8221819999999998E-4</v>
      </c>
      <c r="H27" s="103">
        <f>ROUND(+G27*Totals!$H$22,2)</f>
        <v>7110.79</v>
      </c>
      <c r="I27" s="103">
        <f t="shared" si="0"/>
        <v>0</v>
      </c>
      <c r="J27" s="103">
        <f t="shared" si="1"/>
        <v>7110.79</v>
      </c>
      <c r="K27" s="113"/>
      <c r="L27" s="113"/>
      <c r="N27" s="117">
        <v>0</v>
      </c>
      <c r="O27" s="113" t="s">
        <v>1159</v>
      </c>
      <c r="P27" s="114"/>
      <c r="Q27" s="118"/>
      <c r="R27" s="116"/>
      <c r="S27" s="114"/>
    </row>
    <row r="28" spans="1:19" ht="19.5" customHeight="1">
      <c r="A28" s="107">
        <v>22</v>
      </c>
      <c r="B28" s="110" t="s">
        <v>56</v>
      </c>
      <c r="C28" s="141">
        <v>1.2209533E-2</v>
      </c>
      <c r="D28" s="103">
        <f>+C28*Totals!$G$22</f>
        <v>180041.91087756996</v>
      </c>
      <c r="E28" s="107"/>
      <c r="F28" s="111" t="s">
        <v>1026</v>
      </c>
      <c r="G28" s="136">
        <v>7.5744579000000005E-3</v>
      </c>
      <c r="H28" s="103">
        <f>ROUND(+G28*Totals!$H$22,2)</f>
        <v>111693.04</v>
      </c>
      <c r="I28" s="103">
        <f t="shared" si="0"/>
        <v>0</v>
      </c>
      <c r="J28" s="103">
        <f t="shared" si="1"/>
        <v>111693.04</v>
      </c>
      <c r="K28" s="113"/>
      <c r="L28" s="113"/>
      <c r="N28" s="117">
        <v>0</v>
      </c>
      <c r="O28" s="113" t="s">
        <v>1159</v>
      </c>
      <c r="P28" s="114"/>
      <c r="Q28" s="118"/>
      <c r="R28" s="116"/>
      <c r="S28" s="114"/>
    </row>
    <row r="29" spans="1:19">
      <c r="A29" s="107">
        <v>23</v>
      </c>
      <c r="B29" s="110" t="s">
        <v>57</v>
      </c>
      <c r="C29" s="141">
        <v>1.2359282100000001E-2</v>
      </c>
      <c r="D29" s="103">
        <f>+C29*Totals!$G$22</f>
        <v>182250.11278964937</v>
      </c>
      <c r="E29" s="107"/>
      <c r="F29" s="111" t="s">
        <v>1025</v>
      </c>
      <c r="G29" s="136">
        <v>7.9596899999999997E-5</v>
      </c>
      <c r="H29" s="103">
        <f>ROUND(+G29*Totals!$H$22,2)</f>
        <v>1173.74</v>
      </c>
      <c r="I29" s="103">
        <f t="shared" si="0"/>
        <v>228.95175308641979</v>
      </c>
      <c r="J29" s="103">
        <f t="shared" si="1"/>
        <v>944.78824691358022</v>
      </c>
      <c r="K29" s="113" t="s">
        <v>1025</v>
      </c>
      <c r="L29" s="113" t="s">
        <v>94</v>
      </c>
      <c r="M29" s="138">
        <v>0.19506172839506175</v>
      </c>
      <c r="N29" s="117">
        <f>H29*M29</f>
        <v>228.95175308641979</v>
      </c>
      <c r="O29" s="117" t="s">
        <v>1159</v>
      </c>
      <c r="P29" s="114"/>
      <c r="Q29" s="118"/>
      <c r="R29" s="116"/>
      <c r="S29" s="114"/>
    </row>
    <row r="30" spans="1:19" ht="19.5" customHeight="1">
      <c r="A30" s="107">
        <v>24</v>
      </c>
      <c r="B30" s="110" t="s">
        <v>58</v>
      </c>
      <c r="C30" s="141">
        <v>1.10073033E-2</v>
      </c>
      <c r="D30" s="103">
        <f>+C30*Totals!$G$22</f>
        <v>162313.81820590369</v>
      </c>
      <c r="E30" s="107"/>
      <c r="F30" s="111" t="s">
        <v>1024</v>
      </c>
      <c r="G30" s="136">
        <v>5.9813599999999998E-4</v>
      </c>
      <c r="H30" s="103">
        <f>ROUND(+G30*Totals!$H$22,2)</f>
        <v>8820.1200000000008</v>
      </c>
      <c r="I30" s="103">
        <f t="shared" si="0"/>
        <v>0</v>
      </c>
      <c r="J30" s="103">
        <f t="shared" si="1"/>
        <v>8820.1200000000008</v>
      </c>
      <c r="K30" s="113"/>
      <c r="L30" s="113"/>
      <c r="N30" s="117">
        <v>0</v>
      </c>
      <c r="O30" s="113" t="s">
        <v>1159</v>
      </c>
      <c r="P30" s="114"/>
      <c r="Q30" s="118"/>
      <c r="R30" s="116"/>
      <c r="S30" s="114"/>
    </row>
    <row r="31" spans="1:19">
      <c r="A31" s="107">
        <v>25</v>
      </c>
      <c r="B31" s="110" t="s">
        <v>59</v>
      </c>
      <c r="C31" s="141">
        <v>1.1376687000000002E-2</v>
      </c>
      <c r="D31" s="103">
        <f>+C31*Totals!$G$22</f>
        <v>167760.75439871527</v>
      </c>
      <c r="E31" s="107"/>
      <c r="F31" s="111" t="s">
        <v>1023</v>
      </c>
      <c r="G31" s="136">
        <v>2.5673868999999998E-2</v>
      </c>
      <c r="H31" s="103">
        <f>ROUND(+G31*Totals!$H$22,2)</f>
        <v>378587.16</v>
      </c>
      <c r="I31" s="103">
        <f t="shared" si="0"/>
        <v>0</v>
      </c>
      <c r="J31" s="103">
        <f t="shared" si="1"/>
        <v>378587.16</v>
      </c>
      <c r="K31" s="113"/>
      <c r="L31" s="113"/>
      <c r="N31" s="117">
        <v>0</v>
      </c>
      <c r="O31" s="113" t="s">
        <v>1159</v>
      </c>
      <c r="P31" s="114"/>
      <c r="Q31" s="118"/>
      <c r="R31" s="116"/>
      <c r="S31" s="114"/>
    </row>
    <row r="32" spans="1:19">
      <c r="A32" s="107">
        <v>26</v>
      </c>
      <c r="B32" s="110" t="s">
        <v>60</v>
      </c>
      <c r="C32" s="141">
        <v>8.2024656000000001E-3</v>
      </c>
      <c r="D32" s="103">
        <f>+C32*Totals!$G$22</f>
        <v>120953.64994971827</v>
      </c>
      <c r="E32" s="107"/>
      <c r="F32" s="111" t="s">
        <v>1022</v>
      </c>
      <c r="G32" s="136">
        <v>2.1058407000000001E-3</v>
      </c>
      <c r="H32" s="103">
        <f>ROUND(+G32*Totals!$H$22,2)</f>
        <v>31052.75</v>
      </c>
      <c r="I32" s="103">
        <f t="shared" si="0"/>
        <v>0</v>
      </c>
      <c r="J32" s="103">
        <f t="shared" si="1"/>
        <v>31052.75</v>
      </c>
      <c r="K32" s="113"/>
      <c r="L32" s="113"/>
      <c r="N32" s="117">
        <v>0</v>
      </c>
      <c r="O32" s="113" t="s">
        <v>1159</v>
      </c>
      <c r="P32" s="114"/>
      <c r="Q32" s="118"/>
      <c r="R32" s="116"/>
      <c r="S32" s="114"/>
    </row>
    <row r="33" spans="1:19">
      <c r="A33" s="107">
        <v>27</v>
      </c>
      <c r="B33" s="110" t="s">
        <v>61</v>
      </c>
      <c r="C33" s="141">
        <v>7.9155505999999997E-3</v>
      </c>
      <c r="D33" s="103">
        <f>+C33*Totals!$G$22</f>
        <v>116722.79813421983</v>
      </c>
      <c r="E33" s="107"/>
      <c r="F33" s="111" t="s">
        <v>1021</v>
      </c>
      <c r="G33" s="136">
        <v>4.2116799999999996E-5</v>
      </c>
      <c r="H33" s="103">
        <f>ROUND(+G33*Totals!$H$22,2)</f>
        <v>621.04999999999995</v>
      </c>
      <c r="I33" s="103">
        <f t="shared" si="0"/>
        <v>279.47249999999997</v>
      </c>
      <c r="J33" s="103">
        <f t="shared" si="1"/>
        <v>341.57749999999999</v>
      </c>
      <c r="K33" s="113" t="s">
        <v>1021</v>
      </c>
      <c r="L33" s="113" t="s">
        <v>57</v>
      </c>
      <c r="M33" s="138">
        <v>0.45</v>
      </c>
      <c r="N33" s="117">
        <f>H33*M33</f>
        <v>279.47249999999997</v>
      </c>
      <c r="O33" s="117" t="s">
        <v>1159</v>
      </c>
      <c r="P33" s="114"/>
      <c r="Q33" s="118"/>
      <c r="R33" s="116"/>
      <c r="S33" s="114"/>
    </row>
    <row r="34" spans="1:19">
      <c r="A34" s="107">
        <v>28</v>
      </c>
      <c r="B34" s="110" t="s">
        <v>62</v>
      </c>
      <c r="C34" s="141">
        <v>1.1337944900000001E-2</v>
      </c>
      <c r="D34" s="103">
        <f>+C34*Totals!$G$22</f>
        <v>167189.46295657655</v>
      </c>
      <c r="E34" s="107"/>
      <c r="F34" s="111" t="s">
        <v>1020</v>
      </c>
      <c r="G34" s="136">
        <v>1.4682930000000001E-4</v>
      </c>
      <c r="H34" s="103">
        <f>ROUND(+G34*Totals!$H$22,2)</f>
        <v>2165.15</v>
      </c>
      <c r="I34" s="103">
        <f t="shared" si="0"/>
        <v>203.89304932735425</v>
      </c>
      <c r="J34" s="103">
        <f t="shared" si="1"/>
        <v>1961.2569506726459</v>
      </c>
      <c r="K34" s="113" t="s">
        <v>1020</v>
      </c>
      <c r="L34" s="113" t="s">
        <v>83</v>
      </c>
      <c r="M34" s="138">
        <v>9.417040358744394E-2</v>
      </c>
      <c r="N34" s="117">
        <f>H34*M34</f>
        <v>203.89304932735425</v>
      </c>
      <c r="O34" s="117" t="s">
        <v>1159</v>
      </c>
      <c r="P34" s="114"/>
      <c r="Q34" s="118"/>
      <c r="R34" s="116"/>
      <c r="S34" s="114"/>
    </row>
    <row r="35" spans="1:19">
      <c r="A35" s="107">
        <v>29</v>
      </c>
      <c r="B35" s="110" t="s">
        <v>63</v>
      </c>
      <c r="C35" s="141">
        <v>8.0837596000000005E-3</v>
      </c>
      <c r="D35" s="103">
        <f>+C35*Totals!$G$22</f>
        <v>119203.20993922542</v>
      </c>
      <c r="E35" s="107"/>
      <c r="F35" s="111" t="s">
        <v>1019</v>
      </c>
      <c r="G35" s="136">
        <v>3.7209630000000003E-4</v>
      </c>
      <c r="H35" s="103">
        <f>ROUND(+G35*Totals!$H$22,2)</f>
        <v>5486.94</v>
      </c>
      <c r="I35" s="103">
        <f t="shared" si="0"/>
        <v>0</v>
      </c>
      <c r="J35" s="103">
        <f t="shared" si="1"/>
        <v>5486.94</v>
      </c>
      <c r="K35" s="113"/>
      <c r="L35" s="113"/>
      <c r="N35" s="117">
        <v>0</v>
      </c>
      <c r="O35" s="113" t="s">
        <v>1159</v>
      </c>
      <c r="P35" s="114"/>
      <c r="Q35" s="118"/>
      <c r="R35" s="116"/>
      <c r="S35" s="114"/>
    </row>
    <row r="36" spans="1:19">
      <c r="A36" s="107">
        <v>30</v>
      </c>
      <c r="B36" s="110" t="s">
        <v>64</v>
      </c>
      <c r="C36" s="141">
        <v>7.2857872999999998E-3</v>
      </c>
      <c r="D36" s="103">
        <f>+C36*Totals!$G$22</f>
        <v>107436.30143262082</v>
      </c>
      <c r="E36" s="107"/>
      <c r="F36" s="111" t="s">
        <v>1018</v>
      </c>
      <c r="G36" s="136">
        <v>2.94462219E-2</v>
      </c>
      <c r="H36" s="103">
        <f>ROUND(+G36*Totals!$H$22,2)</f>
        <v>434214.32</v>
      </c>
      <c r="I36" s="103">
        <f t="shared" si="0"/>
        <v>0</v>
      </c>
      <c r="J36" s="103">
        <f t="shared" si="1"/>
        <v>434214.32</v>
      </c>
      <c r="K36" s="113"/>
      <c r="L36" s="113"/>
      <c r="N36" s="117">
        <v>0</v>
      </c>
      <c r="O36" s="113" t="s">
        <v>1159</v>
      </c>
      <c r="P36" s="114"/>
      <c r="Q36" s="118"/>
      <c r="R36" s="116"/>
      <c r="S36" s="114"/>
    </row>
    <row r="37" spans="1:19">
      <c r="A37" s="107">
        <v>31</v>
      </c>
      <c r="B37" s="110" t="s">
        <v>65</v>
      </c>
      <c r="C37" s="141">
        <v>1.4244237200000001E-2</v>
      </c>
      <c r="D37" s="103">
        <f>+C37*Totals!$G$22</f>
        <v>210045.68188491461</v>
      </c>
      <c r="E37" s="107"/>
      <c r="F37" s="111" t="s">
        <v>1017</v>
      </c>
      <c r="G37" s="136">
        <v>2.105841E-4</v>
      </c>
      <c r="H37" s="103">
        <f>ROUND(+G37*Totals!$H$22,2)</f>
        <v>3105.28</v>
      </c>
      <c r="I37" s="103">
        <f t="shared" si="0"/>
        <v>0</v>
      </c>
      <c r="J37" s="103">
        <f t="shared" si="1"/>
        <v>3105.28</v>
      </c>
      <c r="K37" s="113"/>
      <c r="L37" s="113"/>
      <c r="N37" s="117">
        <v>0</v>
      </c>
      <c r="O37" s="113" t="s">
        <v>1159</v>
      </c>
      <c r="P37" s="114"/>
      <c r="Q37" s="118"/>
      <c r="R37" s="116"/>
      <c r="S37" s="114"/>
    </row>
    <row r="38" spans="1:19">
      <c r="A38" s="107">
        <v>32</v>
      </c>
      <c r="B38" s="110" t="s">
        <v>66</v>
      </c>
      <c r="C38" s="141">
        <v>6.1797747000000005E-3</v>
      </c>
      <c r="D38" s="103">
        <f>+C38*Totals!$G$22</f>
        <v>91127.027199227174</v>
      </c>
      <c r="E38" s="107"/>
      <c r="F38" s="111" t="s">
        <v>1016</v>
      </c>
      <c r="G38" s="136">
        <v>4.312144E-4</v>
      </c>
      <c r="H38" s="103">
        <f>ROUND(+G38*Totals!$H$22,2)</f>
        <v>6358.69</v>
      </c>
      <c r="I38" s="103">
        <f t="shared" si="0"/>
        <v>0</v>
      </c>
      <c r="J38" s="103">
        <f t="shared" si="1"/>
        <v>6358.69</v>
      </c>
      <c r="K38" s="113"/>
      <c r="L38" s="113"/>
      <c r="N38" s="117">
        <v>0</v>
      </c>
      <c r="O38" s="113" t="s">
        <v>1159</v>
      </c>
      <c r="P38" s="114"/>
      <c r="Q38" s="118"/>
      <c r="R38" s="116"/>
      <c r="S38" s="114"/>
    </row>
    <row r="39" spans="1:19">
      <c r="A39" s="107">
        <v>33</v>
      </c>
      <c r="B39" s="110" t="s">
        <v>67</v>
      </c>
      <c r="C39" s="141">
        <v>1.24803651E-2</v>
      </c>
      <c r="D39" s="103">
        <f>+C39*Totals!$G$22</f>
        <v>184035.60406886443</v>
      </c>
      <c r="E39" s="107"/>
      <c r="F39" s="111" t="s">
        <v>1015</v>
      </c>
      <c r="G39" s="136">
        <v>2.028562E-4</v>
      </c>
      <c r="H39" s="103">
        <f>ROUND(+G39*Totals!$H$22,2)</f>
        <v>2991.32</v>
      </c>
      <c r="I39" s="103">
        <f t="shared" si="0"/>
        <v>610.3851230101302</v>
      </c>
      <c r="J39" s="103">
        <f t="shared" si="1"/>
        <v>2380.9348769898697</v>
      </c>
      <c r="K39" s="113" t="s">
        <v>1015</v>
      </c>
      <c r="L39" s="113" t="s">
        <v>48</v>
      </c>
      <c r="M39" s="138">
        <v>0.20405209840810418</v>
      </c>
      <c r="N39" s="117">
        <f t="shared" ref="N39:N44" si="2">H39*M39</f>
        <v>610.3851230101302</v>
      </c>
      <c r="O39" s="117" t="s">
        <v>1159</v>
      </c>
      <c r="P39" s="114"/>
      <c r="Q39" s="118"/>
      <c r="R39" s="116"/>
      <c r="S39" s="114"/>
    </row>
    <row r="40" spans="1:19">
      <c r="A40" s="107">
        <v>34</v>
      </c>
      <c r="B40" s="110" t="s">
        <v>68</v>
      </c>
      <c r="C40" s="141">
        <v>9.3760053999999999E-3</v>
      </c>
      <c r="D40" s="103">
        <f>+C40*Totals!$G$22</f>
        <v>138258.68103345268</v>
      </c>
      <c r="E40" s="107"/>
      <c r="F40" s="111" t="s">
        <v>1014</v>
      </c>
      <c r="G40" s="136">
        <v>4.5208000000000005E-5</v>
      </c>
      <c r="H40" s="103">
        <f>ROUND(+G40*Totals!$H$22,2)</f>
        <v>666.64</v>
      </c>
      <c r="I40" s="103">
        <f t="shared" si="0"/>
        <v>123.70639175257732</v>
      </c>
      <c r="J40" s="103">
        <f t="shared" si="1"/>
        <v>542.93360824742263</v>
      </c>
      <c r="K40" s="113" t="s">
        <v>1014</v>
      </c>
      <c r="L40" s="113" t="s">
        <v>138</v>
      </c>
      <c r="M40" s="138">
        <v>0.18556701030927836</v>
      </c>
      <c r="N40" s="117">
        <f t="shared" si="2"/>
        <v>123.70639175257732</v>
      </c>
      <c r="O40" s="117" t="s">
        <v>1159</v>
      </c>
      <c r="P40" s="114"/>
      <c r="Q40" s="118"/>
      <c r="R40" s="116"/>
      <c r="S40" s="114"/>
    </row>
    <row r="41" spans="1:19">
      <c r="A41" s="107">
        <v>35</v>
      </c>
      <c r="B41" s="110" t="s">
        <v>69</v>
      </c>
      <c r="C41" s="141">
        <v>9.852182499999999E-3</v>
      </c>
      <c r="D41" s="103">
        <f>+C41*Totals!$G$22</f>
        <v>145280.39390323564</v>
      </c>
      <c r="E41" s="107"/>
      <c r="F41" s="111" t="s">
        <v>1013</v>
      </c>
      <c r="G41" s="136">
        <v>2.39564E-5</v>
      </c>
      <c r="H41" s="103">
        <f>ROUND(+G41*Totals!$H$22,2)</f>
        <v>353.26</v>
      </c>
      <c r="I41" s="103">
        <f t="shared" si="0"/>
        <v>155.51679300291545</v>
      </c>
      <c r="J41" s="103">
        <f t="shared" si="1"/>
        <v>197.74320699708454</v>
      </c>
      <c r="K41" s="113" t="s">
        <v>1013</v>
      </c>
      <c r="L41" s="113" t="s">
        <v>46</v>
      </c>
      <c r="M41" s="138">
        <v>0.44023323615160348</v>
      </c>
      <c r="N41" s="117">
        <f t="shared" si="2"/>
        <v>155.51679300291545</v>
      </c>
      <c r="O41" s="117" t="s">
        <v>1159</v>
      </c>
      <c r="P41" s="114"/>
      <c r="Q41" s="118"/>
      <c r="R41" s="116"/>
      <c r="S41" s="114"/>
    </row>
    <row r="42" spans="1:19">
      <c r="A42" s="107">
        <v>36</v>
      </c>
      <c r="B42" s="110" t="s">
        <v>70</v>
      </c>
      <c r="C42" s="141">
        <v>7.9343492000000012E-3</v>
      </c>
      <c r="D42" s="103">
        <f>+C42*Totals!$G$22</f>
        <v>117000.00250115371</v>
      </c>
      <c r="E42" s="107"/>
      <c r="F42" s="111" t="s">
        <v>1012</v>
      </c>
      <c r="G42" s="136">
        <v>3.7480100000000001E-5</v>
      </c>
      <c r="H42" s="103">
        <f>ROUND(+G42*Totals!$H$22,2)</f>
        <v>552.67999999999995</v>
      </c>
      <c r="I42" s="103">
        <f t="shared" si="0"/>
        <v>64.353150684931506</v>
      </c>
      <c r="J42" s="103">
        <f t="shared" si="1"/>
        <v>488.32684931506844</v>
      </c>
      <c r="K42" s="113" t="s">
        <v>1012</v>
      </c>
      <c r="L42" s="113" t="s">
        <v>58</v>
      </c>
      <c r="M42" s="138">
        <v>0.11643835616438357</v>
      </c>
      <c r="N42" s="117">
        <f t="shared" si="2"/>
        <v>64.353150684931506</v>
      </c>
      <c r="O42" s="117"/>
      <c r="P42" s="114"/>
      <c r="Q42" s="118"/>
      <c r="R42" s="116"/>
      <c r="S42" s="114"/>
    </row>
    <row r="43" spans="1:19">
      <c r="A43" s="107">
        <v>37</v>
      </c>
      <c r="B43" s="110" t="s">
        <v>71</v>
      </c>
      <c r="C43" s="141">
        <v>9.0753230999999993E-3</v>
      </c>
      <c r="D43" s="103">
        <f>+C43*Totals!$G$22</f>
        <v>133824.81645738226</v>
      </c>
      <c r="E43" s="107"/>
      <c r="F43" s="111" t="s">
        <v>1011</v>
      </c>
      <c r="G43" s="136">
        <v>3.70937E-5</v>
      </c>
      <c r="H43" s="103">
        <f>ROUND(+G43*Totals!$H$22,2)</f>
        <v>546.98</v>
      </c>
      <c r="I43" s="103">
        <f t="shared" si="0"/>
        <v>193.35917197452233</v>
      </c>
      <c r="J43" s="103">
        <f t="shared" si="1"/>
        <v>353.62082802547769</v>
      </c>
      <c r="K43" s="113" t="s">
        <v>1011</v>
      </c>
      <c r="L43" s="113" t="s">
        <v>121</v>
      </c>
      <c r="M43" s="138">
        <v>0.35350318471337583</v>
      </c>
      <c r="N43" s="117">
        <f t="shared" si="2"/>
        <v>193.35917197452233</v>
      </c>
      <c r="O43" s="117" t="s">
        <v>1159</v>
      </c>
      <c r="P43" s="114"/>
      <c r="Q43" s="118"/>
      <c r="R43" s="116"/>
      <c r="S43" s="114"/>
    </row>
    <row r="44" spans="1:19">
      <c r="A44" s="107">
        <v>38</v>
      </c>
      <c r="B44" s="110" t="s">
        <v>72</v>
      </c>
      <c r="C44" s="141">
        <v>9.2893613E-3</v>
      </c>
      <c r="D44" s="103">
        <f>+C44*Totals!$G$22</f>
        <v>136981.02616079972</v>
      </c>
      <c r="E44" s="107"/>
      <c r="F44" s="111" t="s">
        <v>1010</v>
      </c>
      <c r="G44" s="136">
        <v>1.6189860000000002E-4</v>
      </c>
      <c r="H44" s="103">
        <f>ROUND(+G44*Totals!$H$22,2)</f>
        <v>2387.36</v>
      </c>
      <c r="I44" s="103">
        <f t="shared" si="0"/>
        <v>558.66458658346335</v>
      </c>
      <c r="J44" s="103">
        <f t="shared" si="1"/>
        <v>1828.6954134165367</v>
      </c>
      <c r="K44" s="113" t="s">
        <v>1010</v>
      </c>
      <c r="L44" s="113" t="s">
        <v>67</v>
      </c>
      <c r="M44" s="138">
        <v>0.23400936037441497</v>
      </c>
      <c r="N44" s="117">
        <f t="shared" si="2"/>
        <v>558.66458658346335</v>
      </c>
      <c r="O44" s="117" t="s">
        <v>1159</v>
      </c>
      <c r="P44" s="114"/>
      <c r="Q44" s="118"/>
      <c r="R44" s="116"/>
      <c r="S44" s="114"/>
    </row>
    <row r="45" spans="1:19">
      <c r="A45" s="107">
        <v>39</v>
      </c>
      <c r="B45" s="110" t="s">
        <v>73</v>
      </c>
      <c r="C45" s="141">
        <v>9.9508109000000008E-3</v>
      </c>
      <c r="D45" s="103">
        <f>+C45*Totals!$G$22</f>
        <v>146734.76939841613</v>
      </c>
      <c r="E45" s="107"/>
      <c r="F45" s="111" t="s">
        <v>1009</v>
      </c>
      <c r="G45" s="136">
        <v>3.380937E-4</v>
      </c>
      <c r="H45" s="103">
        <f>ROUND(+G45*Totals!$H$22,2)</f>
        <v>4985.53</v>
      </c>
      <c r="I45" s="103">
        <f t="shared" si="0"/>
        <v>0</v>
      </c>
      <c r="J45" s="103">
        <f t="shared" si="1"/>
        <v>4985.53</v>
      </c>
      <c r="K45" s="113"/>
      <c r="L45" s="113"/>
      <c r="N45" s="117">
        <v>0</v>
      </c>
      <c r="O45" s="113" t="s">
        <v>1159</v>
      </c>
      <c r="P45" s="114"/>
      <c r="Q45" s="118"/>
      <c r="R45" s="116"/>
      <c r="S45" s="114"/>
    </row>
    <row r="46" spans="1:19">
      <c r="A46" s="107">
        <v>40</v>
      </c>
      <c r="B46" s="110" t="s">
        <v>74</v>
      </c>
      <c r="C46" s="141">
        <v>9.1626846999999997E-3</v>
      </c>
      <c r="D46" s="103">
        <f>+C46*Totals!$G$22</f>
        <v>135113.05159310138</v>
      </c>
      <c r="E46" s="107"/>
      <c r="F46" s="111" t="s">
        <v>1008</v>
      </c>
      <c r="G46" s="136">
        <v>4.2966879999999997E-4</v>
      </c>
      <c r="H46" s="103">
        <f>ROUND(+G46*Totals!$H$22,2)</f>
        <v>6335.9</v>
      </c>
      <c r="I46" s="103">
        <f t="shared" si="0"/>
        <v>0</v>
      </c>
      <c r="J46" s="103">
        <f t="shared" si="1"/>
        <v>6335.9</v>
      </c>
      <c r="K46" s="113"/>
      <c r="L46" s="113"/>
      <c r="N46" s="117">
        <v>0</v>
      </c>
      <c r="O46" s="113" t="s">
        <v>1159</v>
      </c>
      <c r="P46" s="114"/>
      <c r="Q46" s="118"/>
      <c r="R46" s="116"/>
      <c r="S46" s="114"/>
    </row>
    <row r="47" spans="1:19">
      <c r="A47" s="107">
        <v>41</v>
      </c>
      <c r="B47" s="110" t="s">
        <v>75</v>
      </c>
      <c r="C47" s="141">
        <v>9.6567214000000002E-3</v>
      </c>
      <c r="D47" s="103">
        <f>+C47*Totals!$G$22</f>
        <v>142398.12232526197</v>
      </c>
      <c r="E47" s="107"/>
      <c r="F47" s="111" t="s">
        <v>1007</v>
      </c>
      <c r="G47" s="136">
        <v>8.5779199999999993E-5</v>
      </c>
      <c r="H47" s="103">
        <f>ROUND(+G47*Totals!$H$22,2)</f>
        <v>1264.9000000000001</v>
      </c>
      <c r="I47" s="103">
        <f t="shared" si="0"/>
        <v>167.95352697095436</v>
      </c>
      <c r="J47" s="103">
        <f t="shared" si="1"/>
        <v>1096.9464730290458</v>
      </c>
      <c r="K47" s="113" t="s">
        <v>1007</v>
      </c>
      <c r="L47" s="113" t="s">
        <v>81</v>
      </c>
      <c r="M47" s="138">
        <v>0.13278008298755187</v>
      </c>
      <c r="N47" s="117">
        <f>H47*M47</f>
        <v>167.95352697095436</v>
      </c>
      <c r="O47" s="117" t="s">
        <v>1159</v>
      </c>
      <c r="P47" s="114"/>
      <c r="Q47" s="118"/>
      <c r="R47" s="116"/>
      <c r="S47" s="114"/>
    </row>
    <row r="48" spans="1:19">
      <c r="A48" s="107">
        <v>42</v>
      </c>
      <c r="B48" s="110" t="s">
        <v>76</v>
      </c>
      <c r="C48" s="141">
        <v>1.02657766E-2</v>
      </c>
      <c r="D48" s="103">
        <f>+C48*Totals!$G$22</f>
        <v>151379.25715146054</v>
      </c>
      <c r="E48" s="107"/>
      <c r="F48" s="111" t="s">
        <v>1006</v>
      </c>
      <c r="G48" s="136">
        <v>2.2963324E-3</v>
      </c>
      <c r="H48" s="103">
        <f>ROUND(+G48*Totals!$H$22,2)</f>
        <v>33861.74</v>
      </c>
      <c r="I48" s="103">
        <f t="shared" si="0"/>
        <v>0</v>
      </c>
      <c r="J48" s="103">
        <f t="shared" si="1"/>
        <v>33861.74</v>
      </c>
      <c r="K48" s="113"/>
      <c r="L48" s="113"/>
      <c r="N48" s="117">
        <v>0</v>
      </c>
      <c r="O48" s="113" t="s">
        <v>1159</v>
      </c>
      <c r="P48" s="114"/>
      <c r="Q48" s="118"/>
      <c r="R48" s="116"/>
      <c r="S48" s="114"/>
    </row>
    <row r="49" spans="1:19">
      <c r="A49" s="107">
        <v>43</v>
      </c>
      <c r="B49" s="110" t="s">
        <v>77</v>
      </c>
      <c r="C49" s="141">
        <v>1.07585545E-2</v>
      </c>
      <c r="D49" s="103">
        <f>+C49*Totals!$G$22</f>
        <v>158645.76560466966</v>
      </c>
      <c r="E49" s="107"/>
      <c r="F49" s="111" t="s">
        <v>1005</v>
      </c>
      <c r="G49" s="136">
        <v>1.6846730000000002E-4</v>
      </c>
      <c r="H49" s="103">
        <f>ROUND(+G49*Totals!$H$22,2)</f>
        <v>2484.2199999999998</v>
      </c>
      <c r="I49" s="103">
        <f t="shared" si="0"/>
        <v>569.68954887218035</v>
      </c>
      <c r="J49" s="103">
        <f t="shared" si="1"/>
        <v>1914.5304511278196</v>
      </c>
      <c r="K49" s="113" t="s">
        <v>1005</v>
      </c>
      <c r="L49" s="113" t="s">
        <v>105</v>
      </c>
      <c r="M49" s="138">
        <v>0.22932330827067668</v>
      </c>
      <c r="N49" s="117">
        <f>H49*M49</f>
        <v>569.68954887218035</v>
      </c>
      <c r="O49" s="117" t="s">
        <v>1159</v>
      </c>
      <c r="P49" s="114"/>
      <c r="Q49" s="118"/>
      <c r="R49" s="116"/>
      <c r="S49" s="114"/>
    </row>
    <row r="50" spans="1:19">
      <c r="A50" s="107">
        <v>44</v>
      </c>
      <c r="B50" s="110" t="s">
        <v>78</v>
      </c>
      <c r="C50" s="141">
        <v>8.4083179999999997E-3</v>
      </c>
      <c r="D50" s="103">
        <f>+C50*Totals!$G$22</f>
        <v>123989.15175431094</v>
      </c>
      <c r="E50" s="107"/>
      <c r="F50" s="111" t="s">
        <v>1004</v>
      </c>
      <c r="G50" s="136">
        <v>1.2750999999999999E-5</v>
      </c>
      <c r="H50" s="103">
        <f>ROUND(+G50*Totals!$H$22,2)</f>
        <v>188.03</v>
      </c>
      <c r="I50" s="103">
        <f t="shared" si="0"/>
        <v>20.003191489361701</v>
      </c>
      <c r="J50" s="103">
        <f t="shared" si="1"/>
        <v>168.02680851063829</v>
      </c>
      <c r="K50" s="113" t="s">
        <v>1004</v>
      </c>
      <c r="L50" s="113" t="s">
        <v>58</v>
      </c>
      <c r="M50" s="138">
        <v>0.10638297872340426</v>
      </c>
      <c r="N50" s="117">
        <f>H50*M50</f>
        <v>20.003191489361701</v>
      </c>
      <c r="O50" s="117" t="s">
        <v>1159</v>
      </c>
      <c r="P50" s="114"/>
      <c r="Q50" s="118"/>
      <c r="R50" s="116"/>
      <c r="S50" s="114"/>
    </row>
    <row r="51" spans="1:19">
      <c r="A51" s="107">
        <v>45</v>
      </c>
      <c r="B51" s="110" t="s">
        <v>79</v>
      </c>
      <c r="C51" s="141">
        <v>7.9642476999999996E-3</v>
      </c>
      <c r="D51" s="103">
        <f>+C51*Totals!$G$22</f>
        <v>117440.88611827263</v>
      </c>
      <c r="E51" s="107"/>
      <c r="F51" s="111" t="s">
        <v>1003</v>
      </c>
      <c r="G51" s="136">
        <v>1.143723E-4</v>
      </c>
      <c r="H51" s="103">
        <f>ROUND(+G51*Totals!$H$22,2)</f>
        <v>1686.54</v>
      </c>
      <c r="I51" s="103">
        <f t="shared" si="0"/>
        <v>188.59073482428113</v>
      </c>
      <c r="J51" s="103">
        <f t="shared" si="1"/>
        <v>1497.9492651757189</v>
      </c>
      <c r="K51" s="113" t="s">
        <v>1003</v>
      </c>
      <c r="L51" s="113" t="s">
        <v>104</v>
      </c>
      <c r="M51" s="138">
        <v>0.11182108626198083</v>
      </c>
      <c r="N51" s="117">
        <f>H51*M51</f>
        <v>188.59073482428113</v>
      </c>
      <c r="O51" s="117" t="s">
        <v>1159</v>
      </c>
      <c r="P51" s="114"/>
      <c r="Q51" s="118"/>
      <c r="R51" s="116"/>
      <c r="S51" s="114"/>
    </row>
    <row r="52" spans="1:19">
      <c r="A52" s="107">
        <v>46</v>
      </c>
      <c r="B52" s="110" t="s">
        <v>80</v>
      </c>
      <c r="C52" s="141">
        <v>6.9277330999999998E-3</v>
      </c>
      <c r="D52" s="103">
        <f>+C52*Totals!$G$22</f>
        <v>102156.4301741755</v>
      </c>
      <c r="E52" s="107"/>
      <c r="F52" s="111" t="s">
        <v>1002</v>
      </c>
      <c r="G52" s="136">
        <v>7.9442360000000004E-4</v>
      </c>
      <c r="H52" s="103">
        <f>ROUND(+G52*Totals!$H$22,2)</f>
        <v>11714.58</v>
      </c>
      <c r="I52" s="103">
        <f t="shared" si="0"/>
        <v>0</v>
      </c>
      <c r="J52" s="103">
        <f t="shared" si="1"/>
        <v>11714.58</v>
      </c>
      <c r="K52" s="113"/>
      <c r="L52" s="113"/>
      <c r="N52" s="117">
        <v>0</v>
      </c>
      <c r="O52" s="113"/>
      <c r="P52" s="114"/>
      <c r="Q52" s="118"/>
      <c r="R52" s="116"/>
      <c r="S52" s="114"/>
    </row>
    <row r="53" spans="1:19">
      <c r="A53" s="107">
        <v>47</v>
      </c>
      <c r="B53" s="110" t="s">
        <v>81</v>
      </c>
      <c r="C53" s="141">
        <v>6.7044050000000001E-3</v>
      </c>
      <c r="D53" s="103">
        <f>+C53*Totals!$G$22</f>
        <v>98863.231500921</v>
      </c>
      <c r="E53" s="107"/>
      <c r="F53" s="111" t="s">
        <v>1001</v>
      </c>
      <c r="G53" s="136">
        <v>2.6243798000000003E-3</v>
      </c>
      <c r="H53" s="103">
        <f>ROUND(+G53*Totals!$H$22,2)</f>
        <v>38699.129999999997</v>
      </c>
      <c r="I53" s="103">
        <f t="shared" si="0"/>
        <v>0</v>
      </c>
      <c r="J53" s="103">
        <f t="shared" si="1"/>
        <v>38699.129999999997</v>
      </c>
      <c r="K53" s="113"/>
      <c r="L53" s="113"/>
      <c r="N53" s="117">
        <v>0</v>
      </c>
      <c r="O53" s="113" t="s">
        <v>1159</v>
      </c>
      <c r="P53" s="114"/>
      <c r="Q53" s="118"/>
      <c r="R53" s="116"/>
      <c r="S53" s="114"/>
    </row>
    <row r="54" spans="1:19">
      <c r="A54" s="107">
        <v>48</v>
      </c>
      <c r="B54" s="110" t="s">
        <v>82</v>
      </c>
      <c r="C54" s="141">
        <v>1.0239309299999999E-2</v>
      </c>
      <c r="D54" s="103">
        <f>+C54*Totals!$G$22</f>
        <v>150988.97004811512</v>
      </c>
      <c r="E54" s="107"/>
      <c r="F54" s="111" t="s">
        <v>1000</v>
      </c>
      <c r="G54" s="136">
        <v>1.0239409999999999E-4</v>
      </c>
      <c r="H54" s="103">
        <f>ROUND(+G54*Totals!$H$22,2)</f>
        <v>1509.9</v>
      </c>
      <c r="I54" s="103">
        <f t="shared" si="0"/>
        <v>0</v>
      </c>
      <c r="J54" s="103">
        <f t="shared" si="1"/>
        <v>1509.9</v>
      </c>
      <c r="K54" s="113"/>
      <c r="L54" s="113"/>
      <c r="N54" s="117">
        <v>0</v>
      </c>
      <c r="O54" s="113" t="s">
        <v>1159</v>
      </c>
      <c r="P54" s="114"/>
      <c r="Q54" s="118"/>
      <c r="R54" s="116"/>
      <c r="S54" s="114"/>
    </row>
    <row r="55" spans="1:19">
      <c r="A55" s="107">
        <v>49</v>
      </c>
      <c r="B55" s="110" t="s">
        <v>83</v>
      </c>
      <c r="C55" s="141">
        <v>1.0588107899999999E-2</v>
      </c>
      <c r="D55" s="103">
        <f>+C55*Totals!$G$22</f>
        <v>156132.35812490899</v>
      </c>
      <c r="E55" s="107"/>
      <c r="F55" s="111" t="s">
        <v>40</v>
      </c>
      <c r="G55" s="136">
        <v>7.9326439999999993E-4</v>
      </c>
      <c r="H55" s="103">
        <f>ROUND(+G55*Totals!$H$22,2)</f>
        <v>11697.49</v>
      </c>
      <c r="I55" s="103">
        <f t="shared" si="0"/>
        <v>0</v>
      </c>
      <c r="J55" s="103">
        <f t="shared" si="1"/>
        <v>11697.49</v>
      </c>
      <c r="K55" s="113"/>
      <c r="L55" s="113"/>
      <c r="N55" s="117">
        <v>0</v>
      </c>
      <c r="O55" s="113" t="s">
        <v>1159</v>
      </c>
      <c r="P55" s="114"/>
      <c r="Q55" s="118"/>
      <c r="R55" s="116"/>
      <c r="S55" s="114"/>
    </row>
    <row r="56" spans="1:19">
      <c r="A56" s="107">
        <v>50</v>
      </c>
      <c r="B56" s="110" t="s">
        <v>84</v>
      </c>
      <c r="C56" s="141">
        <v>1.4496311900000001E-2</v>
      </c>
      <c r="D56" s="103">
        <f>+C56*Totals!$G$22</f>
        <v>213762.77824493838</v>
      </c>
      <c r="E56" s="107"/>
      <c r="F56" s="111" t="s">
        <v>999</v>
      </c>
      <c r="G56" s="136">
        <v>3.7402820000000006E-4</v>
      </c>
      <c r="H56" s="103">
        <f>ROUND(+G56*Totals!$H$22,2)</f>
        <v>5515.42</v>
      </c>
      <c r="I56" s="103">
        <f t="shared" si="0"/>
        <v>0</v>
      </c>
      <c r="J56" s="103">
        <f t="shared" si="1"/>
        <v>5515.42</v>
      </c>
      <c r="K56" s="113"/>
      <c r="L56" s="113"/>
      <c r="N56" s="117">
        <v>0</v>
      </c>
      <c r="O56" s="113" t="s">
        <v>1159</v>
      </c>
      <c r="P56" s="114"/>
      <c r="Q56" s="118"/>
      <c r="R56" s="116"/>
      <c r="S56" s="114"/>
    </row>
    <row r="57" spans="1:19">
      <c r="A57" s="107">
        <v>51</v>
      </c>
      <c r="B57" s="110" t="s">
        <v>85</v>
      </c>
      <c r="C57" s="141">
        <v>7.7042261000000003E-3</v>
      </c>
      <c r="D57" s="103">
        <f>+C57*Totals!$G$22</f>
        <v>113606.60468150981</v>
      </c>
      <c r="E57" s="107"/>
      <c r="F57" s="111" t="s">
        <v>998</v>
      </c>
      <c r="G57" s="136">
        <v>6.5300400000000002E-5</v>
      </c>
      <c r="H57" s="103">
        <f>ROUND(+G57*Totals!$H$22,2)</f>
        <v>962.92</v>
      </c>
      <c r="I57" s="103">
        <f t="shared" si="0"/>
        <v>389.08686046511627</v>
      </c>
      <c r="J57" s="103">
        <f t="shared" si="1"/>
        <v>573.83313953488368</v>
      </c>
      <c r="K57" s="113" t="s">
        <v>998</v>
      </c>
      <c r="L57" s="113" t="s">
        <v>44</v>
      </c>
      <c r="M57" s="138">
        <v>0.40406976744186046</v>
      </c>
      <c r="N57" s="117">
        <f>H57*M57</f>
        <v>389.08686046511627</v>
      </c>
      <c r="O57" s="117" t="s">
        <v>1159</v>
      </c>
      <c r="P57" s="114"/>
      <c r="Q57" s="118"/>
      <c r="R57" s="116"/>
      <c r="S57" s="114"/>
    </row>
    <row r="58" spans="1:19">
      <c r="A58" s="107">
        <v>52</v>
      </c>
      <c r="B58" s="110" t="s">
        <v>86</v>
      </c>
      <c r="C58" s="141">
        <v>1.58861873E-2</v>
      </c>
      <c r="D58" s="103">
        <f>+C58*Totals!$G$22</f>
        <v>234257.8965183176</v>
      </c>
      <c r="E58" s="107"/>
      <c r="F58" s="111" t="s">
        <v>997</v>
      </c>
      <c r="G58" s="136">
        <v>6.5029909999999994E-4</v>
      </c>
      <c r="H58" s="103">
        <f>ROUND(+G58*Totals!$H$22,2)</f>
        <v>9589.32</v>
      </c>
      <c r="I58" s="103">
        <f t="shared" si="0"/>
        <v>0</v>
      </c>
      <c r="J58" s="103">
        <f t="shared" si="1"/>
        <v>9589.32</v>
      </c>
      <c r="K58" s="113"/>
      <c r="L58" s="113"/>
      <c r="N58" s="117">
        <v>0</v>
      </c>
      <c r="O58" s="117"/>
      <c r="P58" s="114"/>
      <c r="Q58" s="118"/>
      <c r="R58" s="116"/>
      <c r="S58" s="114"/>
    </row>
    <row r="59" spans="1:19">
      <c r="A59" s="107">
        <v>53</v>
      </c>
      <c r="B59" s="110" t="s">
        <v>87</v>
      </c>
      <c r="C59" s="141">
        <v>9.8871332000000003E-3</v>
      </c>
      <c r="D59" s="103">
        <f>+C59*Totals!$G$22</f>
        <v>145795.77731835144</v>
      </c>
      <c r="E59" s="107"/>
      <c r="F59" s="111" t="s">
        <v>996</v>
      </c>
      <c r="G59" s="136">
        <v>5.1390200000000001E-5</v>
      </c>
      <c r="H59" s="103">
        <f>ROUND(+G59*Totals!$H$22,2)</f>
        <v>757.8</v>
      </c>
      <c r="I59" s="103">
        <f t="shared" si="0"/>
        <v>257.11071428571427</v>
      </c>
      <c r="J59" s="103">
        <f t="shared" si="1"/>
        <v>500.68928571428569</v>
      </c>
      <c r="K59" s="113" t="s">
        <v>996</v>
      </c>
      <c r="L59" s="113" t="s">
        <v>107</v>
      </c>
      <c r="M59" s="138">
        <v>0.3392857142857143</v>
      </c>
      <c r="N59" s="117">
        <f>H59*M59</f>
        <v>257.11071428571427</v>
      </c>
      <c r="O59" s="113" t="s">
        <v>1159</v>
      </c>
      <c r="P59" s="114"/>
      <c r="Q59" s="118"/>
      <c r="R59" s="116"/>
      <c r="S59" s="114"/>
    </row>
    <row r="60" spans="1:19">
      <c r="A60" s="107">
        <v>54</v>
      </c>
      <c r="B60" s="110" t="s">
        <v>88</v>
      </c>
      <c r="C60" s="141">
        <v>8.5957672999999995E-3</v>
      </c>
      <c r="D60" s="103">
        <f>+C60*Totals!$G$22</f>
        <v>126753.28123941597</v>
      </c>
      <c r="E60" s="107"/>
      <c r="F60" s="111" t="s">
        <v>995</v>
      </c>
      <c r="G60" s="136">
        <v>2.0169699999999998E-4</v>
      </c>
      <c r="H60" s="103">
        <f>ROUND(+G60*Totals!$H$22,2)</f>
        <v>2974.23</v>
      </c>
      <c r="I60" s="103">
        <f t="shared" si="0"/>
        <v>0</v>
      </c>
      <c r="J60" s="103">
        <f t="shared" si="1"/>
        <v>2974.23</v>
      </c>
      <c r="K60" s="113"/>
      <c r="L60" s="113"/>
      <c r="N60" s="117">
        <v>0</v>
      </c>
      <c r="O60" s="113" t="s">
        <v>1159</v>
      </c>
      <c r="P60" s="114"/>
      <c r="Q60" s="118"/>
      <c r="R60" s="116"/>
      <c r="S60" s="114"/>
    </row>
    <row r="61" spans="1:19">
      <c r="A61" s="107">
        <v>55</v>
      </c>
      <c r="B61" s="110" t="s">
        <v>89</v>
      </c>
      <c r="C61" s="141">
        <v>1.6672009099999999E-2</v>
      </c>
      <c r="D61" s="103">
        <f>+C61*Totals!$G$22</f>
        <v>245845.63361532628</v>
      </c>
      <c r="E61" s="107"/>
      <c r="F61" s="111" t="s">
        <v>994</v>
      </c>
      <c r="G61" s="136">
        <v>9.0029499999999996E-5</v>
      </c>
      <c r="H61" s="103">
        <f>ROUND(+G61*Totals!$H$22,2)</f>
        <v>1327.58</v>
      </c>
      <c r="I61" s="103">
        <f t="shared" si="0"/>
        <v>107.64162162162161</v>
      </c>
      <c r="J61" s="103">
        <f>+H61-I61</f>
        <v>1219.9383783783783</v>
      </c>
      <c r="K61" s="113" t="s">
        <v>994</v>
      </c>
      <c r="L61" s="113" t="s">
        <v>73</v>
      </c>
      <c r="M61" s="138">
        <v>8.1081081081081072E-2</v>
      </c>
      <c r="N61" s="117">
        <f>H61*M61</f>
        <v>107.64162162162161</v>
      </c>
      <c r="O61" s="117" t="s">
        <v>1159</v>
      </c>
      <c r="P61" s="114"/>
      <c r="Q61" s="118"/>
      <c r="R61" s="116"/>
      <c r="S61" s="114"/>
    </row>
    <row r="62" spans="1:19">
      <c r="A62" s="107">
        <v>56</v>
      </c>
      <c r="B62" s="110" t="s">
        <v>90</v>
      </c>
      <c r="C62" s="141">
        <v>1.0170492200000001E-2</v>
      </c>
      <c r="D62" s="103">
        <f>+C62*Totals!$G$22</f>
        <v>149974.1923178733</v>
      </c>
      <c r="E62" s="107"/>
      <c r="F62" s="111" t="s">
        <v>993</v>
      </c>
      <c r="G62" s="136">
        <v>3.8252900000000001E-5</v>
      </c>
      <c r="H62" s="103">
        <f>ROUND(+G62*Totals!$H$22,2)</f>
        <v>564.08000000000004</v>
      </c>
      <c r="I62" s="103">
        <f t="shared" si="0"/>
        <v>169.90361445783134</v>
      </c>
      <c r="J62" s="103">
        <f t="shared" si="1"/>
        <v>394.1763855421687</v>
      </c>
      <c r="K62" s="113" t="s">
        <v>993</v>
      </c>
      <c r="L62" s="113" t="s">
        <v>83</v>
      </c>
      <c r="M62" s="138">
        <v>0.30120481927710846</v>
      </c>
      <c r="N62" s="117">
        <f>H62*M62</f>
        <v>169.90361445783134</v>
      </c>
      <c r="O62" s="117" t="s">
        <v>1159</v>
      </c>
      <c r="P62" s="114"/>
      <c r="Q62" s="118"/>
      <c r="R62" s="116"/>
      <c r="S62" s="114"/>
    </row>
    <row r="63" spans="1:19">
      <c r="A63" s="107">
        <v>57</v>
      </c>
      <c r="B63" s="110" t="s">
        <v>91</v>
      </c>
      <c r="C63" s="141">
        <v>1.8388178799999998E-2</v>
      </c>
      <c r="D63" s="103">
        <f>+C63*Totals!$G$22</f>
        <v>271152.29130470601</v>
      </c>
      <c r="E63" s="107"/>
      <c r="F63" s="111" t="s">
        <v>992</v>
      </c>
      <c r="G63" s="136">
        <v>3.0525000000000003E-5</v>
      </c>
      <c r="H63" s="103">
        <f>ROUND(+G63*Totals!$H$22,2)</f>
        <v>450.12</v>
      </c>
      <c r="I63" s="103">
        <f t="shared" si="0"/>
        <v>257.21142857142854</v>
      </c>
      <c r="J63" s="103">
        <f t="shared" si="1"/>
        <v>192.90857142857146</v>
      </c>
      <c r="K63" s="113" t="s">
        <v>992</v>
      </c>
      <c r="L63" s="113" t="s">
        <v>65</v>
      </c>
      <c r="M63" s="138">
        <v>0.5714285714285714</v>
      </c>
      <c r="N63" s="117">
        <f>H63*M63</f>
        <v>257.21142857142854</v>
      </c>
      <c r="O63" s="113" t="s">
        <v>1159</v>
      </c>
      <c r="P63" s="114"/>
      <c r="Q63" s="118"/>
      <c r="R63" s="116"/>
      <c r="S63" s="114"/>
    </row>
    <row r="64" spans="1:19">
      <c r="A64" s="107">
        <v>58</v>
      </c>
      <c r="B64" s="110" t="s">
        <v>92</v>
      </c>
      <c r="C64" s="141">
        <v>7.0157882999999999E-3</v>
      </c>
      <c r="D64" s="103">
        <f>+C64*Totals!$G$22</f>
        <v>103454.89314329205</v>
      </c>
      <c r="E64" s="107"/>
      <c r="F64" s="111" t="s">
        <v>991</v>
      </c>
      <c r="G64" s="136">
        <v>2.7008859999999997E-4</v>
      </c>
      <c r="H64" s="103">
        <f>ROUND(+G64*Totals!$H$22,2)</f>
        <v>3982.73</v>
      </c>
      <c r="I64" s="103">
        <f t="shared" si="0"/>
        <v>0</v>
      </c>
      <c r="J64" s="103">
        <f t="shared" si="1"/>
        <v>3982.73</v>
      </c>
      <c r="K64" s="113"/>
      <c r="L64" s="113"/>
      <c r="N64" s="117">
        <v>0</v>
      </c>
      <c r="O64" s="117" t="s">
        <v>1159</v>
      </c>
      <c r="P64" s="114"/>
      <c r="Q64" s="118"/>
      <c r="R64" s="116"/>
      <c r="S64" s="114"/>
    </row>
    <row r="65" spans="1:19">
      <c r="A65" s="107">
        <v>59</v>
      </c>
      <c r="B65" s="110" t="s">
        <v>93</v>
      </c>
      <c r="C65" s="141">
        <v>6.5145689E-3</v>
      </c>
      <c r="D65" s="103">
        <f>+C65*Totals!$G$22</f>
        <v>96063.906236183568</v>
      </c>
      <c r="E65" s="107"/>
      <c r="F65" s="111" t="s">
        <v>990</v>
      </c>
      <c r="G65" s="136">
        <v>8.8869999999999998E-6</v>
      </c>
      <c r="H65" s="103">
        <f>ROUND(+G65*Totals!$H$22,2)</f>
        <v>131.05000000000001</v>
      </c>
      <c r="I65" s="103">
        <f t="shared" si="0"/>
        <v>70.378703703703707</v>
      </c>
      <c r="J65" s="103">
        <f t="shared" si="1"/>
        <v>60.671296296296305</v>
      </c>
      <c r="K65" s="113" t="s">
        <v>990</v>
      </c>
      <c r="L65" s="113" t="s">
        <v>65</v>
      </c>
      <c r="M65" s="138">
        <v>0.53703703703703698</v>
      </c>
      <c r="N65" s="117">
        <f>H65*M65</f>
        <v>70.378703703703707</v>
      </c>
      <c r="O65" s="117" t="s">
        <v>1159</v>
      </c>
      <c r="P65" s="114"/>
      <c r="Q65" s="118"/>
      <c r="R65" s="116"/>
      <c r="S65" s="114"/>
    </row>
    <row r="66" spans="1:19">
      <c r="A66" s="107">
        <v>60</v>
      </c>
      <c r="B66" s="110" t="s">
        <v>94</v>
      </c>
      <c r="C66" s="141">
        <v>1.1208698999999999E-2</v>
      </c>
      <c r="D66" s="103">
        <f>+C66*Totals!$G$22</f>
        <v>165283.60146219414</v>
      </c>
      <c r="E66" s="107"/>
      <c r="F66" s="111" t="s">
        <v>989</v>
      </c>
      <c r="G66" s="136">
        <v>6.02773E-5</v>
      </c>
      <c r="H66" s="103">
        <f>ROUND(+G66*Totals!$H$22,2)</f>
        <v>888.85</v>
      </c>
      <c r="I66" s="103">
        <f t="shared" si="0"/>
        <v>284.43200000000002</v>
      </c>
      <c r="J66" s="103">
        <f t="shared" si="1"/>
        <v>604.41800000000001</v>
      </c>
      <c r="K66" s="113" t="s">
        <v>989</v>
      </c>
      <c r="L66" s="113" t="s">
        <v>96</v>
      </c>
      <c r="M66" s="138">
        <v>0.26600000000000001</v>
      </c>
      <c r="N66" s="117">
        <f>H66*M66</f>
        <v>236.43410000000003</v>
      </c>
      <c r="O66" s="113" t="s">
        <v>112</v>
      </c>
      <c r="P66" s="136">
        <v>5.4000000000000006E-2</v>
      </c>
      <c r="Q66" s="118">
        <f>H66*P66</f>
        <v>47.997900000000008</v>
      </c>
      <c r="R66" s="116" t="s">
        <v>1159</v>
      </c>
      <c r="S66" s="114"/>
    </row>
    <row r="67" spans="1:19">
      <c r="A67" s="107">
        <v>61</v>
      </c>
      <c r="B67" s="110" t="s">
        <v>95</v>
      </c>
      <c r="C67" s="141">
        <v>1.0273724E-2</v>
      </c>
      <c r="D67" s="103">
        <f>+C67*Totals!$G$22</f>
        <v>151496.44960120518</v>
      </c>
      <c r="E67" s="107"/>
      <c r="F67" s="111" t="s">
        <v>988</v>
      </c>
      <c r="G67" s="136">
        <v>6.7618699999999997E-5</v>
      </c>
      <c r="H67" s="103">
        <f>ROUND(+G67*Totals!$H$22,2)</f>
        <v>997.11</v>
      </c>
      <c r="I67" s="103">
        <f t="shared" si="0"/>
        <v>0</v>
      </c>
      <c r="J67" s="103">
        <f t="shared" si="1"/>
        <v>997.11</v>
      </c>
      <c r="K67" s="113"/>
      <c r="L67" s="113"/>
      <c r="N67" s="117">
        <v>0</v>
      </c>
      <c r="O67" s="117" t="s">
        <v>1159</v>
      </c>
      <c r="P67" s="114"/>
      <c r="Q67" s="118"/>
      <c r="R67" s="116"/>
      <c r="S67" s="114"/>
    </row>
    <row r="68" spans="1:19">
      <c r="A68" s="107">
        <v>62</v>
      </c>
      <c r="B68" s="110" t="s">
        <v>96</v>
      </c>
      <c r="C68" s="141">
        <v>1.00433489E-2</v>
      </c>
      <c r="D68" s="103">
        <f>+C68*Totals!$G$22</f>
        <v>148099.33578672833</v>
      </c>
      <c r="E68" s="107"/>
      <c r="F68" s="111" t="s">
        <v>987</v>
      </c>
      <c r="G68" s="136">
        <v>1.73877E-5</v>
      </c>
      <c r="H68" s="103">
        <f>ROUND(+G68*Totals!$H$22,2)</f>
        <v>256.39999999999998</v>
      </c>
      <c r="I68" s="103">
        <f t="shared" si="0"/>
        <v>134.47552447552445</v>
      </c>
      <c r="J68" s="103">
        <f t="shared" si="1"/>
        <v>121.92447552447553</v>
      </c>
      <c r="K68" s="113" t="s">
        <v>987</v>
      </c>
      <c r="L68" s="113" t="s">
        <v>53</v>
      </c>
      <c r="M68" s="138">
        <v>0.52447552447552448</v>
      </c>
      <c r="N68" s="117">
        <f>H68*M68</f>
        <v>134.47552447552445</v>
      </c>
      <c r="O68" s="117" t="s">
        <v>1159</v>
      </c>
      <c r="P68" s="114"/>
      <c r="Q68" s="118"/>
      <c r="R68" s="116"/>
      <c r="S68" s="114"/>
    </row>
    <row r="69" spans="1:19">
      <c r="A69" s="107">
        <v>63</v>
      </c>
      <c r="B69" s="110" t="s">
        <v>97</v>
      </c>
      <c r="C69" s="141">
        <v>1.1477196700000001E-2</v>
      </c>
      <c r="D69" s="103">
        <f>+C69*Totals!$G$22</f>
        <v>169242.87156484529</v>
      </c>
      <c r="E69" s="107"/>
      <c r="F69" s="111" t="s">
        <v>986</v>
      </c>
      <c r="G69" s="136">
        <v>1.661489E-4</v>
      </c>
      <c r="H69" s="103">
        <f>ROUND(+G69*Totals!$H$22,2)</f>
        <v>2450.0300000000002</v>
      </c>
      <c r="I69" s="103">
        <f t="shared" si="0"/>
        <v>529.65250316055619</v>
      </c>
      <c r="J69" s="103">
        <f t="shared" si="1"/>
        <v>1920.3774968394441</v>
      </c>
      <c r="K69" s="113" t="s">
        <v>986</v>
      </c>
      <c r="L69" s="113" t="s">
        <v>85</v>
      </c>
      <c r="M69" s="138">
        <v>0.2161820480404551</v>
      </c>
      <c r="N69" s="117">
        <f>H69*M69</f>
        <v>529.65250316055619</v>
      </c>
      <c r="O69" s="113" t="s">
        <v>1159</v>
      </c>
      <c r="P69" s="114"/>
      <c r="Q69" s="118"/>
      <c r="R69" s="116"/>
      <c r="S69" s="114"/>
    </row>
    <row r="70" spans="1:19">
      <c r="A70" s="107">
        <v>64</v>
      </c>
      <c r="B70" s="110" t="s">
        <v>98</v>
      </c>
      <c r="C70" s="141">
        <v>1.0926811199999999E-2</v>
      </c>
      <c r="D70" s="103">
        <f>+C70*Totals!$G$22</f>
        <v>161126.8807944115</v>
      </c>
      <c r="E70" s="107"/>
      <c r="F70" s="111" t="s">
        <v>985</v>
      </c>
      <c r="G70" s="136">
        <v>2.70475E-4</v>
      </c>
      <c r="H70" s="103">
        <f>ROUND(+G70*Totals!$H$22,2)</f>
        <v>3988.43</v>
      </c>
      <c r="I70" s="103">
        <f t="shared" si="0"/>
        <v>0</v>
      </c>
      <c r="J70" s="103">
        <f t="shared" si="1"/>
        <v>3988.43</v>
      </c>
      <c r="K70" s="113"/>
      <c r="L70" s="113"/>
      <c r="N70" s="117">
        <v>0</v>
      </c>
      <c r="O70" s="113" t="s">
        <v>1159</v>
      </c>
      <c r="P70" s="114"/>
      <c r="Q70" s="118"/>
      <c r="R70" s="116"/>
      <c r="S70" s="114"/>
    </row>
    <row r="71" spans="1:19">
      <c r="A71" s="107">
        <v>65</v>
      </c>
      <c r="B71" s="110" t="s">
        <v>99</v>
      </c>
      <c r="C71" s="141">
        <v>8.5481417000000011E-3</v>
      </c>
      <c r="D71" s="103">
        <f>+C71*Totals!$G$22</f>
        <v>126050.993606409</v>
      </c>
      <c r="E71" s="107"/>
      <c r="F71" s="111" t="s">
        <v>984</v>
      </c>
      <c r="G71" s="136">
        <v>3.717099E-4</v>
      </c>
      <c r="H71" s="103">
        <f>ROUND(+G71*Totals!$H$22,2)</f>
        <v>5481.24</v>
      </c>
      <c r="I71" s="103">
        <f t="shared" ref="I71:I134" si="3">+N71+Q71+T71</f>
        <v>0</v>
      </c>
      <c r="J71" s="103">
        <f t="shared" ref="J71:J134" si="4">+H71-I71</f>
        <v>5481.24</v>
      </c>
      <c r="K71" s="113"/>
      <c r="L71" s="113"/>
      <c r="N71" s="117">
        <v>0</v>
      </c>
      <c r="O71" s="117" t="s">
        <v>1159</v>
      </c>
      <c r="P71" s="114"/>
      <c r="Q71" s="118"/>
      <c r="R71" s="116"/>
      <c r="S71" s="114"/>
    </row>
    <row r="72" spans="1:19">
      <c r="A72" s="107">
        <v>66</v>
      </c>
      <c r="B72" s="110" t="s">
        <v>100</v>
      </c>
      <c r="C72" s="141">
        <v>8.3837931999999997E-3</v>
      </c>
      <c r="D72" s="103">
        <f>+C72*Totals!$G$22</f>
        <v>123627.50877780314</v>
      </c>
      <c r="E72" s="107"/>
      <c r="F72" s="111" t="s">
        <v>983</v>
      </c>
      <c r="G72" s="136">
        <v>1.5648909999999998E-4</v>
      </c>
      <c r="H72" s="103">
        <f>ROUND(+G72*Totals!$H$22,2)</f>
        <v>2307.59</v>
      </c>
      <c r="I72" s="103">
        <f t="shared" si="3"/>
        <v>32.105600000000003</v>
      </c>
      <c r="J72" s="103">
        <f t="shared" si="4"/>
        <v>2275.4844000000003</v>
      </c>
      <c r="K72" s="113" t="s">
        <v>983</v>
      </c>
      <c r="L72" s="113" t="s">
        <v>73</v>
      </c>
      <c r="M72" s="138">
        <v>1.391304347826087E-2</v>
      </c>
      <c r="N72" s="117">
        <f>H72*M72</f>
        <v>32.105600000000003</v>
      </c>
      <c r="O72" s="117" t="s">
        <v>1159</v>
      </c>
      <c r="P72" s="114"/>
      <c r="Q72" s="118"/>
      <c r="R72" s="116"/>
      <c r="S72" s="114"/>
    </row>
    <row r="73" spans="1:19">
      <c r="A73" s="107">
        <v>67</v>
      </c>
      <c r="B73" s="110" t="s">
        <v>101</v>
      </c>
      <c r="C73" s="141">
        <v>9.9492577999999998E-3</v>
      </c>
      <c r="D73" s="103">
        <f>+C73*Totals!$G$22</f>
        <v>146711.86736835618</v>
      </c>
      <c r="E73" s="107"/>
      <c r="F73" s="111" t="s">
        <v>982</v>
      </c>
      <c r="G73" s="136">
        <v>1.7194480000000002E-4</v>
      </c>
      <c r="H73" s="103">
        <f>ROUND(+G73*Totals!$H$22,2)</f>
        <v>2535.5</v>
      </c>
      <c r="I73" s="103">
        <f t="shared" si="3"/>
        <v>837.81739130434789</v>
      </c>
      <c r="J73" s="103">
        <f t="shared" si="4"/>
        <v>1697.6826086956521</v>
      </c>
      <c r="K73" s="113" t="s">
        <v>982</v>
      </c>
      <c r="L73" s="113" t="s">
        <v>96</v>
      </c>
      <c r="M73" s="138">
        <v>0.33043478260869569</v>
      </c>
      <c r="N73" s="117">
        <f>H73*M73</f>
        <v>837.81739130434789</v>
      </c>
      <c r="O73" s="117" t="s">
        <v>1159</v>
      </c>
      <c r="P73" s="114"/>
      <c r="Q73" s="118"/>
      <c r="R73" s="116"/>
      <c r="S73" s="114"/>
    </row>
    <row r="74" spans="1:19">
      <c r="A74" s="107">
        <v>68</v>
      </c>
      <c r="B74" s="110" t="s">
        <v>102</v>
      </c>
      <c r="C74" s="141">
        <v>6.1873251999999997E-3</v>
      </c>
      <c r="D74" s="103">
        <f>+C74*Totals!$G$22</f>
        <v>91238.366957109887</v>
      </c>
      <c r="E74" s="107"/>
      <c r="F74" s="111" t="s">
        <v>981</v>
      </c>
      <c r="G74" s="136">
        <v>5.7959000000000007E-6</v>
      </c>
      <c r="H74" s="103">
        <f>ROUND(+G74*Totals!$H$22,2)</f>
        <v>85.47</v>
      </c>
      <c r="I74" s="103">
        <f t="shared" si="3"/>
        <v>0</v>
      </c>
      <c r="J74" s="103">
        <f t="shared" si="4"/>
        <v>85.47</v>
      </c>
      <c r="K74" s="113"/>
      <c r="L74" s="113"/>
      <c r="N74" s="117"/>
      <c r="O74" s="117" t="s">
        <v>1159</v>
      </c>
      <c r="P74" s="114"/>
      <c r="Q74" s="118"/>
      <c r="R74" s="116"/>
      <c r="S74" s="114"/>
    </row>
    <row r="75" spans="1:19">
      <c r="A75" s="107">
        <v>69</v>
      </c>
      <c r="B75" s="110" t="s">
        <v>103</v>
      </c>
      <c r="C75" s="141">
        <v>7.0979933999999996E-3</v>
      </c>
      <c r="D75" s="103">
        <f>+C75*Totals!$G$22</f>
        <v>104667.09047204179</v>
      </c>
      <c r="E75" s="107"/>
      <c r="F75" s="111" t="s">
        <v>980</v>
      </c>
      <c r="G75" s="136">
        <v>6.2209200000000001E-5</v>
      </c>
      <c r="H75" s="103">
        <f>ROUND(+G75*Totals!$H$22,2)</f>
        <v>917.34</v>
      </c>
      <c r="I75" s="103">
        <f t="shared" si="3"/>
        <v>107.07123028391167</v>
      </c>
      <c r="J75" s="103">
        <f t="shared" si="4"/>
        <v>810.2687697160884</v>
      </c>
      <c r="K75" s="113" t="s">
        <v>980</v>
      </c>
      <c r="L75" s="113" t="s">
        <v>72</v>
      </c>
      <c r="M75" s="138">
        <v>0.1167192429022082</v>
      </c>
      <c r="N75" s="117">
        <f>H75*M75</f>
        <v>107.07123028391167</v>
      </c>
      <c r="O75" s="117" t="s">
        <v>1159</v>
      </c>
      <c r="P75" s="114"/>
      <c r="Q75" s="118"/>
      <c r="R75" s="116"/>
      <c r="S75" s="114"/>
    </row>
    <row r="76" spans="1:19">
      <c r="A76" s="107">
        <v>70</v>
      </c>
      <c r="B76" s="110" t="s">
        <v>104</v>
      </c>
      <c r="C76" s="141">
        <v>8.8962353000000011E-3</v>
      </c>
      <c r="D76" s="103">
        <f>+C76*Totals!$G$22</f>
        <v>131183.98574527726</v>
      </c>
      <c r="E76" s="107"/>
      <c r="F76" s="111" t="s">
        <v>979</v>
      </c>
      <c r="G76" s="136">
        <v>1.77741E-5</v>
      </c>
      <c r="H76" s="103">
        <f>ROUND(+G76*Totals!$H$22,2)</f>
        <v>262.10000000000002</v>
      </c>
      <c r="I76" s="103">
        <f t="shared" si="3"/>
        <v>43.108552631578952</v>
      </c>
      <c r="J76" s="103">
        <f t="shared" si="4"/>
        <v>218.99144736842106</v>
      </c>
      <c r="K76" s="113" t="s">
        <v>979</v>
      </c>
      <c r="L76" s="113" t="s">
        <v>42</v>
      </c>
      <c r="M76" s="138">
        <v>0.16447368421052633</v>
      </c>
      <c r="N76" s="117">
        <f>H76*M76</f>
        <v>43.108552631578952</v>
      </c>
      <c r="O76" s="113" t="s">
        <v>1159</v>
      </c>
      <c r="P76" s="114"/>
      <c r="Q76" s="118"/>
      <c r="R76" s="116"/>
      <c r="S76" s="114"/>
    </row>
    <row r="77" spans="1:19">
      <c r="A77" s="107">
        <v>71</v>
      </c>
      <c r="B77" s="110" t="s">
        <v>138</v>
      </c>
      <c r="C77" s="141">
        <v>1.0081781999999999E-2</v>
      </c>
      <c r="D77" s="103">
        <f>+C77*Totals!$G$22</f>
        <v>148666.07071139323</v>
      </c>
      <c r="E77" s="107"/>
      <c r="F77" s="111" t="s">
        <v>978</v>
      </c>
      <c r="G77" s="136">
        <v>5.8268030000000002E-4</v>
      </c>
      <c r="H77" s="103">
        <f>ROUND(+G77*Totals!$H$22,2)</f>
        <v>8592.2099999999991</v>
      </c>
      <c r="I77" s="103">
        <f t="shared" si="3"/>
        <v>0</v>
      </c>
      <c r="J77" s="103">
        <f t="shared" si="4"/>
        <v>8592.2099999999991</v>
      </c>
      <c r="K77" s="113"/>
      <c r="L77" s="113"/>
      <c r="N77" s="117">
        <v>0</v>
      </c>
      <c r="O77" s="113" t="s">
        <v>1159</v>
      </c>
      <c r="P77" s="114"/>
      <c r="Q77" s="118"/>
      <c r="R77" s="116"/>
      <c r="S77" s="114"/>
    </row>
    <row r="78" spans="1:19">
      <c r="A78" s="107">
        <v>72</v>
      </c>
      <c r="B78" s="110" t="s">
        <v>105</v>
      </c>
      <c r="C78" s="141">
        <v>7.2664826000000005E-3</v>
      </c>
      <c r="D78" s="103">
        <f>+C78*Totals!$G$22</f>
        <v>107151.63410939739</v>
      </c>
      <c r="E78" s="107"/>
      <c r="F78" s="111" t="s">
        <v>977</v>
      </c>
      <c r="G78" s="136">
        <v>9.0029520000000003E-4</v>
      </c>
      <c r="H78" s="103">
        <f>ROUND(+G78*Totals!$H$22,2)</f>
        <v>13275.76</v>
      </c>
      <c r="I78" s="103">
        <f t="shared" si="3"/>
        <v>0</v>
      </c>
      <c r="J78" s="103">
        <f t="shared" si="4"/>
        <v>13275.76</v>
      </c>
      <c r="K78" s="113"/>
      <c r="L78" s="113"/>
      <c r="N78" s="117">
        <v>0</v>
      </c>
      <c r="O78" s="113" t="s">
        <v>1159</v>
      </c>
      <c r="P78" s="114"/>
      <c r="Q78" s="118"/>
      <c r="R78" s="116"/>
      <c r="S78" s="114"/>
    </row>
    <row r="79" spans="1:19">
      <c r="A79" s="107">
        <v>73</v>
      </c>
      <c r="B79" s="110" t="s">
        <v>106</v>
      </c>
      <c r="C79" s="141">
        <v>9.1328060000000003E-3</v>
      </c>
      <c r="D79" s="103">
        <f>+C79*Totals!$G$22</f>
        <v>134672.45994700503</v>
      </c>
      <c r="E79" s="107"/>
      <c r="F79" s="111" t="s">
        <v>976</v>
      </c>
      <c r="G79" s="136">
        <v>9.130462E-4</v>
      </c>
      <c r="H79" s="103">
        <f>ROUND(+G79*Totals!$H$22,2)</f>
        <v>13463.79</v>
      </c>
      <c r="I79" s="103">
        <f t="shared" si="3"/>
        <v>0</v>
      </c>
      <c r="J79" s="103">
        <f t="shared" si="4"/>
        <v>13463.79</v>
      </c>
      <c r="K79" s="113"/>
      <c r="L79" s="113"/>
      <c r="N79" s="117">
        <v>0</v>
      </c>
      <c r="O79" s="113" t="s">
        <v>1159</v>
      </c>
      <c r="P79" s="114"/>
      <c r="Q79" s="118"/>
      <c r="R79" s="116"/>
      <c r="S79" s="114"/>
    </row>
    <row r="80" spans="1:19">
      <c r="A80" s="107">
        <v>74</v>
      </c>
      <c r="B80" s="110" t="s">
        <v>107</v>
      </c>
      <c r="C80" s="141">
        <v>8.7882628999999997E-3</v>
      </c>
      <c r="D80" s="103">
        <f>+C80*Totals!$G$22</f>
        <v>129591.82352105151</v>
      </c>
      <c r="E80" s="107"/>
      <c r="F80" s="111" t="s">
        <v>975</v>
      </c>
      <c r="G80" s="136">
        <v>9.5168539999999999E-4</v>
      </c>
      <c r="H80" s="103">
        <f>ROUND(+G80*Totals!$H$22,2)</f>
        <v>14033.56</v>
      </c>
      <c r="I80" s="103">
        <f t="shared" si="3"/>
        <v>0</v>
      </c>
      <c r="J80" s="103">
        <f t="shared" si="4"/>
        <v>14033.56</v>
      </c>
      <c r="K80" s="113"/>
      <c r="L80" s="113"/>
      <c r="N80" s="117">
        <v>0</v>
      </c>
      <c r="O80" s="117"/>
      <c r="P80" s="114"/>
      <c r="Q80" s="118"/>
      <c r="R80" s="116"/>
      <c r="S80" s="114"/>
    </row>
    <row r="81" spans="1:19">
      <c r="A81" s="107">
        <v>75</v>
      </c>
      <c r="B81" s="110" t="s">
        <v>108</v>
      </c>
      <c r="C81" s="141">
        <v>1.6376473900000001E-2</v>
      </c>
      <c r="D81" s="103">
        <f>+C81*Totals!$G$22</f>
        <v>241487.66823371957</v>
      </c>
      <c r="E81" s="107"/>
      <c r="F81" s="111" t="s">
        <v>974</v>
      </c>
      <c r="G81" s="136">
        <v>1.3407830000000001E-4</v>
      </c>
      <c r="H81" s="103">
        <f>ROUND(+G81*Totals!$H$22,2)</f>
        <v>1977.12</v>
      </c>
      <c r="I81" s="103">
        <f t="shared" si="3"/>
        <v>266.85055214723923</v>
      </c>
      <c r="J81" s="103">
        <f t="shared" si="4"/>
        <v>1710.2694478527605</v>
      </c>
      <c r="K81" s="113" t="s">
        <v>974</v>
      </c>
      <c r="L81" s="113" t="s">
        <v>50</v>
      </c>
      <c r="M81" s="138">
        <v>0.13496932515337423</v>
      </c>
      <c r="N81" s="117">
        <f>H81*M81</f>
        <v>266.85055214723923</v>
      </c>
      <c r="O81" s="113" t="s">
        <v>1159</v>
      </c>
      <c r="P81" s="114"/>
      <c r="Q81" s="118"/>
      <c r="R81" s="116"/>
      <c r="S81" s="114"/>
    </row>
    <row r="82" spans="1:19">
      <c r="A82" s="107">
        <v>76</v>
      </c>
      <c r="B82" s="110" t="s">
        <v>109</v>
      </c>
      <c r="C82" s="141">
        <v>9.2350542000000004E-3</v>
      </c>
      <c r="D82" s="103">
        <f>+C82*Totals!$G$22</f>
        <v>136180.2130536793</v>
      </c>
      <c r="E82" s="107"/>
      <c r="F82" s="111" t="s">
        <v>41</v>
      </c>
      <c r="G82" s="136">
        <v>1.5069300000000002E-5</v>
      </c>
      <c r="H82" s="103">
        <f>ROUND(+G82*Totals!$H$22,2)</f>
        <v>222.21</v>
      </c>
      <c r="I82" s="103">
        <f t="shared" si="3"/>
        <v>0</v>
      </c>
      <c r="J82" s="103">
        <f t="shared" si="4"/>
        <v>222.21</v>
      </c>
      <c r="K82" s="113"/>
      <c r="L82" s="113"/>
      <c r="N82" s="117">
        <v>0</v>
      </c>
      <c r="O82" s="117" t="s">
        <v>1159</v>
      </c>
      <c r="P82" s="114"/>
      <c r="Q82" s="118"/>
      <c r="R82" s="116"/>
      <c r="S82" s="114"/>
    </row>
    <row r="83" spans="1:19">
      <c r="A83" s="107">
        <v>77</v>
      </c>
      <c r="B83" s="110" t="s">
        <v>110</v>
      </c>
      <c r="C83" s="141">
        <v>1.79415902E-2</v>
      </c>
      <c r="D83" s="103">
        <f>+C83*Totals!$G$22</f>
        <v>264566.89078855701</v>
      </c>
      <c r="E83" s="107"/>
      <c r="F83" s="111" t="s">
        <v>973</v>
      </c>
      <c r="G83" s="136">
        <v>8.8869999999999998E-6</v>
      </c>
      <c r="H83" s="103">
        <f>ROUND(+G83*Totals!$H$22,2)</f>
        <v>131.05000000000001</v>
      </c>
      <c r="I83" s="103">
        <f t="shared" si="3"/>
        <v>55.879187817258888</v>
      </c>
      <c r="J83" s="103">
        <f t="shared" si="4"/>
        <v>75.170812182741116</v>
      </c>
      <c r="K83" s="113" t="s">
        <v>973</v>
      </c>
      <c r="L83" s="113" t="s">
        <v>42</v>
      </c>
      <c r="M83" s="138">
        <v>0.42639593908629442</v>
      </c>
      <c r="N83" s="117">
        <f>H83*M83</f>
        <v>55.879187817258888</v>
      </c>
      <c r="O83" s="117" t="s">
        <v>1159</v>
      </c>
      <c r="P83" s="114"/>
      <c r="Q83" s="118"/>
      <c r="R83" s="116"/>
      <c r="S83" s="114"/>
    </row>
    <row r="84" spans="1:19" ht="37.5">
      <c r="A84" s="107">
        <v>78</v>
      </c>
      <c r="B84" s="110" t="s">
        <v>111</v>
      </c>
      <c r="C84" s="141">
        <v>1.8946176299999999E-2</v>
      </c>
      <c r="D84" s="103">
        <f>+C84*Totals!$G$22</f>
        <v>279380.52871271392</v>
      </c>
      <c r="E84" s="107"/>
      <c r="F84" s="111" t="s">
        <v>972</v>
      </c>
      <c r="G84" s="136">
        <v>4.4048799999999997E-5</v>
      </c>
      <c r="H84" s="103">
        <f>ROUND(+G84*Totals!$H$22,2)</f>
        <v>649.54</v>
      </c>
      <c r="I84" s="103">
        <f t="shared" si="3"/>
        <v>251.43483870967739</v>
      </c>
      <c r="J84" s="103">
        <f t="shared" si="4"/>
        <v>398.1051612903226</v>
      </c>
      <c r="K84" s="113" t="s">
        <v>972</v>
      </c>
      <c r="L84" s="113" t="s">
        <v>65</v>
      </c>
      <c r="M84" s="138">
        <v>0.38709677419354838</v>
      </c>
      <c r="N84" s="117">
        <f>H84*M84</f>
        <v>251.43483870967739</v>
      </c>
      <c r="O84" s="113" t="s">
        <v>1159</v>
      </c>
      <c r="P84" s="114"/>
      <c r="Q84" s="118"/>
      <c r="R84" s="116"/>
      <c r="S84" s="114"/>
    </row>
    <row r="85" spans="1:19">
      <c r="A85" s="107">
        <v>79</v>
      </c>
      <c r="B85" s="110" t="s">
        <v>112</v>
      </c>
      <c r="C85" s="141">
        <v>9.2641042999999992E-3</v>
      </c>
      <c r="D85" s="103">
        <f>+C85*Totals!$G$22</f>
        <v>136608.58615486053</v>
      </c>
      <c r="E85" s="107"/>
      <c r="F85" s="111" t="s">
        <v>971</v>
      </c>
      <c r="G85" s="136">
        <v>1.039397E-4</v>
      </c>
      <c r="H85" s="103">
        <f>ROUND(+G85*Totals!$H$22,2)</f>
        <v>1532.7</v>
      </c>
      <c r="I85" s="103">
        <f t="shared" si="3"/>
        <v>0</v>
      </c>
      <c r="J85" s="103">
        <f t="shared" si="4"/>
        <v>1532.7</v>
      </c>
      <c r="K85" s="113"/>
      <c r="L85" s="113"/>
      <c r="N85" s="117">
        <v>0</v>
      </c>
      <c r="O85" s="113" t="s">
        <v>1159</v>
      </c>
      <c r="P85" s="114"/>
      <c r="Q85" s="118"/>
      <c r="R85" s="116"/>
      <c r="S85" s="114"/>
    </row>
    <row r="86" spans="1:19">
      <c r="A86" s="107">
        <v>80</v>
      </c>
      <c r="B86" s="110" t="s">
        <v>113</v>
      </c>
      <c r="C86" s="141">
        <v>7.9202879999999993E-3</v>
      </c>
      <c r="D86" s="103">
        <f>+C86*Totals!$G$22</f>
        <v>116792.65588787767</v>
      </c>
      <c r="E86" s="107"/>
      <c r="F86" s="111" t="s">
        <v>970</v>
      </c>
      <c r="G86" s="136">
        <v>1.5108730900000001E-2</v>
      </c>
      <c r="H86" s="103">
        <f>ROUND(+G86*Totals!$H$22,2)</f>
        <v>222793.52</v>
      </c>
      <c r="I86" s="103">
        <f t="shared" si="3"/>
        <v>0</v>
      </c>
      <c r="J86" s="103">
        <f t="shared" si="4"/>
        <v>222793.52</v>
      </c>
      <c r="K86" s="113"/>
      <c r="L86" s="113"/>
      <c r="N86" s="117">
        <v>0</v>
      </c>
      <c r="O86" s="113" t="s">
        <v>1159</v>
      </c>
      <c r="P86" s="114"/>
      <c r="Q86" s="118"/>
      <c r="R86" s="116"/>
      <c r="S86" s="114"/>
    </row>
    <row r="87" spans="1:19">
      <c r="A87" s="107">
        <v>81</v>
      </c>
      <c r="B87" s="110" t="s">
        <v>114</v>
      </c>
      <c r="C87" s="141">
        <v>9.7816435999999989E-3</v>
      </c>
      <c r="D87" s="103">
        <f>+C87*Totals!$G$22</f>
        <v>144240.22649083732</v>
      </c>
      <c r="E87" s="107"/>
      <c r="F87" s="111" t="s">
        <v>969</v>
      </c>
      <c r="G87" s="136">
        <v>2.2024399999999999E-5</v>
      </c>
      <c r="H87" s="103">
        <f>ROUND(+G87*Totals!$H$22,2)</f>
        <v>324.77</v>
      </c>
      <c r="I87" s="103">
        <f t="shared" si="3"/>
        <v>69.593571428571437</v>
      </c>
      <c r="J87" s="103">
        <f t="shared" si="4"/>
        <v>255.17642857142854</v>
      </c>
      <c r="K87" s="113" t="s">
        <v>969</v>
      </c>
      <c r="L87" s="113" t="s">
        <v>95</v>
      </c>
      <c r="M87" s="138">
        <v>0.10714285714285715</v>
      </c>
      <c r="N87" s="117">
        <f>H87*M87</f>
        <v>34.796785714285718</v>
      </c>
      <c r="O87" s="117" t="s">
        <v>124</v>
      </c>
      <c r="P87" s="138">
        <v>0.10714285714285715</v>
      </c>
      <c r="Q87" s="118">
        <f>H87*P87</f>
        <v>34.796785714285718</v>
      </c>
      <c r="R87" s="116" t="s">
        <v>1159</v>
      </c>
      <c r="S87" s="114"/>
    </row>
    <row r="88" spans="1:19">
      <c r="A88" s="107">
        <v>82</v>
      </c>
      <c r="B88" s="110" t="s">
        <v>115</v>
      </c>
      <c r="C88" s="141">
        <v>1.0811474000000001E-2</v>
      </c>
      <c r="D88" s="103">
        <f>+C88*Totals!$G$22</f>
        <v>159426.11714659072</v>
      </c>
      <c r="E88" s="107"/>
      <c r="F88" s="111" t="s">
        <v>968</v>
      </c>
      <c r="G88" s="136">
        <v>1.418062E-4</v>
      </c>
      <c r="H88" s="103">
        <f>ROUND(+G88*Totals!$H$22,2)</f>
        <v>2091.08</v>
      </c>
      <c r="I88" s="103">
        <f t="shared" si="3"/>
        <v>558.13104204753199</v>
      </c>
      <c r="J88" s="103">
        <f t="shared" si="4"/>
        <v>1532.9489579524679</v>
      </c>
      <c r="K88" s="113" t="s">
        <v>968</v>
      </c>
      <c r="L88" s="113" t="s">
        <v>122</v>
      </c>
      <c r="M88" s="138">
        <v>0.26691042047531993</v>
      </c>
      <c r="N88" s="117">
        <f>H88*M88</f>
        <v>558.13104204753199</v>
      </c>
      <c r="O88" s="117" t="s">
        <v>1159</v>
      </c>
      <c r="P88" s="114"/>
      <c r="Q88" s="118"/>
      <c r="R88" s="116"/>
      <c r="S88" s="114"/>
    </row>
    <row r="89" spans="1:19">
      <c r="A89" s="107">
        <v>83</v>
      </c>
      <c r="B89" s="110" t="s">
        <v>116</v>
      </c>
      <c r="C89" s="141">
        <v>9.3754547000000008E-3</v>
      </c>
      <c r="D89" s="103">
        <f>+C89*Totals!$G$22</f>
        <v>138250.56040506173</v>
      </c>
      <c r="E89" s="107"/>
      <c r="F89" s="111" t="s">
        <v>967</v>
      </c>
      <c r="G89" s="136">
        <v>6.8005100000000004E-5</v>
      </c>
      <c r="H89" s="103">
        <f>ROUND(+G89*Totals!$H$22,2)</f>
        <v>1002.8</v>
      </c>
      <c r="I89" s="103">
        <f t="shared" si="3"/>
        <v>132.9973474801061</v>
      </c>
      <c r="J89" s="103">
        <f t="shared" si="4"/>
        <v>869.80265251989385</v>
      </c>
      <c r="K89" s="113" t="s">
        <v>967</v>
      </c>
      <c r="L89" s="113" t="s">
        <v>74</v>
      </c>
      <c r="M89" s="138">
        <v>0.13262599469496023</v>
      </c>
      <c r="N89" s="117">
        <f>H89*M89</f>
        <v>132.9973474801061</v>
      </c>
      <c r="O89" s="113" t="s">
        <v>1159</v>
      </c>
      <c r="P89" s="114"/>
      <c r="Q89" s="118"/>
      <c r="R89" s="116"/>
      <c r="S89" s="114"/>
    </row>
    <row r="90" spans="1:19">
      <c r="A90" s="107">
        <v>84</v>
      </c>
      <c r="B90" s="110" t="s">
        <v>117</v>
      </c>
      <c r="C90" s="141">
        <v>1.5764684099999999E-2</v>
      </c>
      <c r="D90" s="103">
        <f>+C90*Totals!$G$22</f>
        <v>232466.20896517861</v>
      </c>
      <c r="E90" s="107"/>
      <c r="F90" s="111" t="s">
        <v>966</v>
      </c>
      <c r="G90" s="136">
        <v>2.7549810000000003E-4</v>
      </c>
      <c r="H90" s="103">
        <f>ROUND(+G90*Totals!$H$22,2)</f>
        <v>4062.5</v>
      </c>
      <c r="I90" s="103">
        <f t="shared" si="3"/>
        <v>0</v>
      </c>
      <c r="J90" s="103">
        <f t="shared" si="4"/>
        <v>4062.5</v>
      </c>
      <c r="K90" s="113"/>
      <c r="L90" s="113"/>
      <c r="N90" s="117">
        <v>0</v>
      </c>
      <c r="O90" s="117" t="s">
        <v>1159</v>
      </c>
      <c r="P90" s="114"/>
      <c r="Q90" s="118"/>
      <c r="R90" s="116"/>
      <c r="S90" s="114"/>
    </row>
    <row r="91" spans="1:19">
      <c r="A91" s="107">
        <v>85</v>
      </c>
      <c r="B91" s="110" t="s">
        <v>118</v>
      </c>
      <c r="C91" s="141">
        <v>1.1401374299999999E-2</v>
      </c>
      <c r="D91" s="103">
        <f>+C91*Totals!$G$22</f>
        <v>168124.79360204985</v>
      </c>
      <c r="E91" s="107"/>
      <c r="F91" s="111" t="s">
        <v>965</v>
      </c>
      <c r="G91" s="136">
        <v>1.058716E-4</v>
      </c>
      <c r="H91" s="103">
        <f>ROUND(+G91*Totals!$H$22,2)</f>
        <v>1561.18</v>
      </c>
      <c r="I91" s="103">
        <f t="shared" si="3"/>
        <v>463.31793548387105</v>
      </c>
      <c r="J91" s="103">
        <f t="shared" si="4"/>
        <v>1097.8620645161291</v>
      </c>
      <c r="K91" s="143" t="s">
        <v>965</v>
      </c>
      <c r="L91" s="143" t="s">
        <v>102</v>
      </c>
      <c r="M91" s="140">
        <v>6.4516129032258056E-3</v>
      </c>
      <c r="N91" s="144">
        <f>H91*M91</f>
        <v>10.072129032258063</v>
      </c>
      <c r="O91" s="143" t="s">
        <v>123</v>
      </c>
      <c r="P91" s="140">
        <v>0.29032258064516131</v>
      </c>
      <c r="Q91" s="118">
        <f>H91*P91</f>
        <v>453.24580645161296</v>
      </c>
      <c r="R91" s="116"/>
      <c r="S91" s="114"/>
    </row>
    <row r="92" spans="1:19">
      <c r="A92" s="107">
        <v>86</v>
      </c>
      <c r="B92" s="110" t="s">
        <v>119</v>
      </c>
      <c r="C92" s="141">
        <v>1.20491769E-2</v>
      </c>
      <c r="D92" s="103">
        <f>+C92*Totals!$G$22</f>
        <v>177677.2980242467</v>
      </c>
      <c r="E92" s="107"/>
      <c r="F92" s="111" t="s">
        <v>964</v>
      </c>
      <c r="G92" s="136">
        <v>1.1205399999999999E-5</v>
      </c>
      <c r="H92" s="103">
        <f>ROUND(+G92*Totals!$H$22,2)</f>
        <v>165.23</v>
      </c>
      <c r="I92" s="103">
        <f t="shared" si="3"/>
        <v>56.585616438356155</v>
      </c>
      <c r="J92" s="103">
        <f t="shared" si="4"/>
        <v>108.64438356164383</v>
      </c>
      <c r="K92" s="113" t="s">
        <v>964</v>
      </c>
      <c r="L92" s="113" t="s">
        <v>106</v>
      </c>
      <c r="M92" s="138">
        <v>0.34246575342465752</v>
      </c>
      <c r="N92" s="117">
        <f>H92*M92</f>
        <v>56.585616438356155</v>
      </c>
      <c r="O92" s="117" t="s">
        <v>1159</v>
      </c>
      <c r="P92" s="138"/>
      <c r="Q92" s="118"/>
      <c r="R92" s="116"/>
      <c r="S92" s="114"/>
    </row>
    <row r="93" spans="1:19">
      <c r="A93" s="107">
        <v>87</v>
      </c>
      <c r="B93" s="110" t="s">
        <v>120</v>
      </c>
      <c r="C93" s="141">
        <v>8.1133587999999996E-3</v>
      </c>
      <c r="D93" s="103">
        <f>+C93*Totals!$G$22</f>
        <v>119639.68007517961</v>
      </c>
      <c r="E93" s="107"/>
      <c r="F93" s="111" t="s">
        <v>963</v>
      </c>
      <c r="G93" s="136">
        <v>9.0029499999999996E-5</v>
      </c>
      <c r="H93" s="103">
        <f>ROUND(+G93*Totals!$H$22,2)</f>
        <v>1327.58</v>
      </c>
      <c r="I93" s="103">
        <f t="shared" si="3"/>
        <v>364.95227091633461</v>
      </c>
      <c r="J93" s="103">
        <f t="shared" si="4"/>
        <v>962.62772908366537</v>
      </c>
      <c r="K93" s="113" t="s">
        <v>963</v>
      </c>
      <c r="L93" s="113" t="s">
        <v>101</v>
      </c>
      <c r="M93" s="138">
        <v>0.27490039840637448</v>
      </c>
      <c r="N93" s="117">
        <f>H93*M93</f>
        <v>364.95227091633461</v>
      </c>
      <c r="O93" s="117" t="s">
        <v>1159</v>
      </c>
      <c r="P93" s="138"/>
      <c r="Q93" s="118"/>
      <c r="R93" s="116"/>
      <c r="S93" s="114"/>
    </row>
    <row r="94" spans="1:19">
      <c r="A94" s="107">
        <v>88</v>
      </c>
      <c r="B94" s="110" t="s">
        <v>121</v>
      </c>
      <c r="C94" s="141">
        <v>6.6834490000000002E-3</v>
      </c>
      <c r="D94" s="103">
        <f>+C94*Totals!$G$22</f>
        <v>98554.214089333647</v>
      </c>
      <c r="E94" s="107"/>
      <c r="F94" s="111" t="s">
        <v>962</v>
      </c>
      <c r="G94" s="136">
        <v>4.82991E-5</v>
      </c>
      <c r="H94" s="103">
        <f>ROUND(+G94*Totals!$H$22,2)</f>
        <v>712.22</v>
      </c>
      <c r="I94" s="103">
        <f t="shared" si="3"/>
        <v>126.51276315789474</v>
      </c>
      <c r="J94" s="103">
        <f t="shared" si="4"/>
        <v>585.70723684210532</v>
      </c>
      <c r="K94" s="113" t="s">
        <v>962</v>
      </c>
      <c r="L94" s="113" t="s">
        <v>113</v>
      </c>
      <c r="M94" s="138">
        <v>4.1118421052631582E-2</v>
      </c>
      <c r="N94" s="117">
        <f>H94*M94</f>
        <v>29.285361842105267</v>
      </c>
      <c r="O94" s="113" t="s">
        <v>120</v>
      </c>
      <c r="P94" s="138">
        <v>0.13651315789473684</v>
      </c>
      <c r="Q94" s="118">
        <f>H94*P94</f>
        <v>97.227401315789479</v>
      </c>
      <c r="R94" s="116" t="s">
        <v>1159</v>
      </c>
      <c r="S94" s="114"/>
    </row>
    <row r="95" spans="1:19">
      <c r="A95" s="107">
        <v>89</v>
      </c>
      <c r="B95" s="110" t="s">
        <v>122</v>
      </c>
      <c r="C95" s="141">
        <v>7.7474712999999994E-3</v>
      </c>
      <c r="D95" s="103">
        <f>+C95*Totals!$G$22</f>
        <v>114244.29888687233</v>
      </c>
      <c r="E95" s="107"/>
      <c r="F95" s="111" t="s">
        <v>961</v>
      </c>
      <c r="G95" s="136">
        <v>1.0363055000000001E-3</v>
      </c>
      <c r="H95" s="103">
        <f>ROUND(+G95*Totals!$H$22,2)</f>
        <v>15281.37</v>
      </c>
      <c r="I95" s="103">
        <f t="shared" si="3"/>
        <v>0</v>
      </c>
      <c r="J95" s="103">
        <f t="shared" si="4"/>
        <v>15281.37</v>
      </c>
      <c r="K95" s="113"/>
      <c r="L95" s="113"/>
      <c r="N95" s="117">
        <v>0</v>
      </c>
      <c r="O95" s="113"/>
      <c r="P95" s="114"/>
      <c r="Q95" s="118"/>
      <c r="R95" s="116"/>
      <c r="S95" s="114"/>
    </row>
    <row r="96" spans="1:19">
      <c r="A96" s="107">
        <v>90</v>
      </c>
      <c r="B96" s="110" t="s">
        <v>123</v>
      </c>
      <c r="C96" s="141">
        <v>8.485768900000001E-3</v>
      </c>
      <c r="D96" s="103">
        <f>+C96*Totals!$G$22</f>
        <v>125131.24359641397</v>
      </c>
      <c r="E96" s="107"/>
      <c r="F96" s="111" t="s">
        <v>960</v>
      </c>
      <c r="G96" s="136">
        <v>6.4373040000000005E-4</v>
      </c>
      <c r="H96" s="103">
        <f>ROUND(+G96*Totals!$H$22,2)</f>
        <v>9492.4599999999991</v>
      </c>
      <c r="I96" s="103">
        <f t="shared" si="3"/>
        <v>0</v>
      </c>
      <c r="J96" s="103">
        <f t="shared" si="4"/>
        <v>9492.4599999999991</v>
      </c>
      <c r="K96" s="113"/>
      <c r="L96" s="113"/>
      <c r="N96" s="117">
        <v>0</v>
      </c>
      <c r="O96" s="117"/>
      <c r="P96" s="114"/>
      <c r="Q96" s="118"/>
      <c r="R96" s="116"/>
      <c r="S96" s="114"/>
    </row>
    <row r="97" spans="1:19">
      <c r="A97" s="107">
        <v>91</v>
      </c>
      <c r="B97" s="110" t="s">
        <v>124</v>
      </c>
      <c r="C97" s="141">
        <v>1.23204453E-2</v>
      </c>
      <c r="D97" s="103">
        <f>+C97*Totals!$G$22</f>
        <v>181677.42490024606</v>
      </c>
      <c r="E97" s="107"/>
      <c r="F97" s="111" t="s">
        <v>959</v>
      </c>
      <c r="G97" s="136">
        <v>1.166906E-4</v>
      </c>
      <c r="H97" s="103">
        <f>ROUND(+G97*Totals!$H$22,2)</f>
        <v>1720.72</v>
      </c>
      <c r="I97" s="103">
        <f t="shared" si="3"/>
        <v>507.1595789473684</v>
      </c>
      <c r="J97" s="103">
        <f t="shared" si="4"/>
        <v>1213.5604210526317</v>
      </c>
      <c r="K97" s="113" t="s">
        <v>959</v>
      </c>
      <c r="L97" s="113" t="s">
        <v>80</v>
      </c>
      <c r="M97" s="138">
        <v>0.29473684210526313</v>
      </c>
      <c r="N97" s="117">
        <f>H97*M97</f>
        <v>507.1595789473684</v>
      </c>
      <c r="O97" s="117" t="s">
        <v>1159</v>
      </c>
      <c r="P97" s="114"/>
      <c r="Q97" s="118"/>
      <c r="R97" s="116"/>
      <c r="S97" s="114"/>
    </row>
    <row r="98" spans="1:19">
      <c r="A98" s="107">
        <v>92</v>
      </c>
      <c r="B98" s="110" t="s">
        <v>125</v>
      </c>
      <c r="C98" s="141">
        <v>1.0202721100000001E-2</v>
      </c>
      <c r="D98" s="103">
        <f>+C98*Totals!$G$22</f>
        <v>150449.44003959061</v>
      </c>
      <c r="E98" s="107"/>
      <c r="F98" s="111" t="s">
        <v>958</v>
      </c>
      <c r="G98" s="136">
        <v>1.38715E-4</v>
      </c>
      <c r="H98" s="103">
        <f>ROUND(+G98*Totals!$H$22,2)</f>
        <v>2045.49</v>
      </c>
      <c r="I98" s="103">
        <f t="shared" si="3"/>
        <v>520.10561669829235</v>
      </c>
      <c r="J98" s="103">
        <f t="shared" si="4"/>
        <v>1525.3843833017077</v>
      </c>
      <c r="K98" s="113" t="s">
        <v>958</v>
      </c>
      <c r="L98" s="113" t="s">
        <v>122</v>
      </c>
      <c r="M98" s="138">
        <v>0.25426944971537008</v>
      </c>
      <c r="N98" s="117">
        <f>H98*M98</f>
        <v>520.10561669829235</v>
      </c>
      <c r="O98" s="113" t="s">
        <v>1159</v>
      </c>
      <c r="P98" s="114"/>
      <c r="Q98" s="118"/>
      <c r="R98" s="116"/>
      <c r="S98" s="114"/>
    </row>
    <row r="99" spans="1:19">
      <c r="A99" s="107">
        <v>93</v>
      </c>
      <c r="B99" s="110" t="s">
        <v>126</v>
      </c>
      <c r="C99" s="141">
        <v>7.4894877000000002E-3</v>
      </c>
      <c r="D99" s="103">
        <f>+C99*Totals!$G$22</f>
        <v>110440.06982102072</v>
      </c>
      <c r="E99" s="107"/>
      <c r="F99" s="111" t="s">
        <v>957</v>
      </c>
      <c r="G99" s="136">
        <v>3.6293874999999997E-3</v>
      </c>
      <c r="H99" s="103">
        <f>ROUND(+G99*Totals!$H$22,2)</f>
        <v>53518.99</v>
      </c>
      <c r="I99" s="103">
        <f t="shared" si="3"/>
        <v>0</v>
      </c>
      <c r="J99" s="103">
        <f t="shared" si="4"/>
        <v>53518.99</v>
      </c>
      <c r="K99" s="113"/>
      <c r="L99" s="113"/>
      <c r="N99" s="117">
        <v>0</v>
      </c>
      <c r="O99" s="113"/>
      <c r="P99" s="114"/>
      <c r="Q99" s="118"/>
      <c r="R99" s="116"/>
      <c r="S99" s="114"/>
    </row>
    <row r="100" spans="1:19">
      <c r="A100" s="107">
        <v>94</v>
      </c>
      <c r="B100" s="110" t="s">
        <v>127</v>
      </c>
      <c r="C100" s="141">
        <v>1.3323130700000001E-2</v>
      </c>
      <c r="D100" s="103">
        <f>+C100*Totals!$G$22</f>
        <v>196463.03508083534</v>
      </c>
      <c r="E100" s="107"/>
      <c r="F100" s="111" t="s">
        <v>42</v>
      </c>
      <c r="G100" s="136">
        <v>4.8144542000000002E-3</v>
      </c>
      <c r="H100" s="103">
        <f>ROUND(+G100*Totals!$H$22,2)</f>
        <v>70994</v>
      </c>
      <c r="I100" s="103">
        <f t="shared" si="3"/>
        <v>0</v>
      </c>
      <c r="J100" s="103">
        <f t="shared" si="4"/>
        <v>70994</v>
      </c>
      <c r="K100" s="113"/>
      <c r="L100" s="113"/>
      <c r="N100" s="117">
        <v>0</v>
      </c>
      <c r="O100" s="117"/>
      <c r="P100" s="114"/>
      <c r="Q100" s="118"/>
      <c r="R100" s="116"/>
      <c r="S100" s="114"/>
    </row>
    <row r="101" spans="1:19">
      <c r="A101" s="107">
        <v>95</v>
      </c>
      <c r="B101" s="110" t="s">
        <v>128</v>
      </c>
      <c r="C101" s="141">
        <v>6.3186138000000001E-3</v>
      </c>
      <c r="D101" s="103">
        <f>+C101*Totals!$G$22</f>
        <v>93174.350128656326</v>
      </c>
      <c r="E101" s="107"/>
      <c r="F101" s="111" t="s">
        <v>956</v>
      </c>
      <c r="G101" s="136">
        <v>4.9071899999999993E-5</v>
      </c>
      <c r="H101" s="103">
        <f>ROUND(+G101*Totals!$H$22,2)</f>
        <v>723.61</v>
      </c>
      <c r="I101" s="103">
        <f t="shared" si="3"/>
        <v>196.23322033898305</v>
      </c>
      <c r="J101" s="103">
        <f t="shared" si="4"/>
        <v>527.37677966101694</v>
      </c>
      <c r="K101" s="113" t="s">
        <v>956</v>
      </c>
      <c r="L101" s="113" t="s">
        <v>59</v>
      </c>
      <c r="M101" s="138">
        <v>0.2711864406779661</v>
      </c>
      <c r="N101" s="117">
        <f>H101*M101</f>
        <v>196.23322033898305</v>
      </c>
      <c r="O101" s="117" t="s">
        <v>1159</v>
      </c>
      <c r="P101" s="114"/>
      <c r="Q101" s="118"/>
      <c r="R101" s="116"/>
      <c r="S101" s="114"/>
    </row>
    <row r="102" spans="1:19">
      <c r="A102" s="107">
        <v>96</v>
      </c>
      <c r="B102" s="110" t="s">
        <v>129</v>
      </c>
      <c r="C102" s="141">
        <v>1.28964033E-2</v>
      </c>
      <c r="D102" s="103">
        <f>+C102*Totals!$G$22</f>
        <v>190170.50804316587</v>
      </c>
      <c r="E102" s="107"/>
      <c r="F102" s="111" t="s">
        <v>955</v>
      </c>
      <c r="G102" s="136">
        <v>6.9937099999999998E-5</v>
      </c>
      <c r="H102" s="103">
        <f>ROUND(+G102*Totals!$H$22,2)</f>
        <v>1031.29</v>
      </c>
      <c r="I102" s="103">
        <f t="shared" si="3"/>
        <v>141.27260273972601</v>
      </c>
      <c r="J102" s="103">
        <f t="shared" si="4"/>
        <v>890.01739726027392</v>
      </c>
      <c r="K102" s="113" t="s">
        <v>955</v>
      </c>
      <c r="L102" s="113" t="s">
        <v>42</v>
      </c>
      <c r="M102" s="138">
        <v>0.13698630136986301</v>
      </c>
      <c r="N102" s="117">
        <f>H102*M102</f>
        <v>141.27260273972601</v>
      </c>
      <c r="O102" s="113" t="s">
        <v>1159</v>
      </c>
      <c r="P102" s="114"/>
      <c r="Q102" s="118"/>
      <c r="R102" s="116"/>
      <c r="S102" s="114"/>
    </row>
    <row r="103" spans="1:19">
      <c r="A103" s="107">
        <v>97</v>
      </c>
      <c r="B103" s="110" t="s">
        <v>130</v>
      </c>
      <c r="C103" s="141">
        <v>1.5474697799999999E-2</v>
      </c>
      <c r="D103" s="103">
        <f>+C103*Totals!$G$22</f>
        <v>228190.06772535265</v>
      </c>
      <c r="E103" s="107"/>
      <c r="F103" s="111" t="s">
        <v>954</v>
      </c>
      <c r="G103" s="136">
        <v>2.708613E-4</v>
      </c>
      <c r="H103" s="103">
        <f>ROUND(+G103*Totals!$H$22,2)</f>
        <v>3994.12</v>
      </c>
      <c r="I103" s="103">
        <f t="shared" si="3"/>
        <v>0</v>
      </c>
      <c r="J103" s="103">
        <f t="shared" si="4"/>
        <v>3994.12</v>
      </c>
      <c r="K103" s="113"/>
      <c r="L103" s="113"/>
      <c r="N103" s="117">
        <v>0</v>
      </c>
      <c r="O103" s="117"/>
      <c r="P103" s="114"/>
      <c r="Q103" s="118"/>
      <c r="R103" s="116"/>
      <c r="S103" s="114"/>
    </row>
    <row r="104" spans="1:19">
      <c r="A104" s="107">
        <v>98</v>
      </c>
      <c r="B104" s="110" t="s">
        <v>131</v>
      </c>
      <c r="C104" s="141">
        <v>6.8143408000000006E-3</v>
      </c>
      <c r="D104" s="103">
        <f>+C104*Totals!$G$22</f>
        <v>100484.34604361927</v>
      </c>
      <c r="E104" s="107"/>
      <c r="F104" s="111" t="s">
        <v>953</v>
      </c>
      <c r="G104" s="136">
        <v>5.6799700000000004E-5</v>
      </c>
      <c r="H104" s="103">
        <f>ROUND(+G104*Totals!$H$22,2)</f>
        <v>837.57</v>
      </c>
      <c r="I104" s="103">
        <f t="shared" si="3"/>
        <v>100.60900900900901</v>
      </c>
      <c r="J104" s="103">
        <f t="shared" si="4"/>
        <v>736.96099099099104</v>
      </c>
      <c r="K104" s="113" t="s">
        <v>953</v>
      </c>
      <c r="L104" s="113" t="s">
        <v>106</v>
      </c>
      <c r="M104" s="138">
        <v>0.12012012012012012</v>
      </c>
      <c r="N104" s="117">
        <f>H104*M104</f>
        <v>100.60900900900901</v>
      </c>
      <c r="O104" s="117" t="s">
        <v>1159</v>
      </c>
      <c r="P104" s="114"/>
      <c r="Q104" s="118"/>
      <c r="R104" s="116"/>
      <c r="S104" s="114"/>
    </row>
    <row r="105" spans="1:19">
      <c r="A105" s="107">
        <v>99</v>
      </c>
      <c r="B105" s="110" t="s">
        <v>132</v>
      </c>
      <c r="C105" s="141">
        <v>9.2972011999999989E-3</v>
      </c>
      <c r="D105" s="103">
        <f>+C105*Totals!$G$22</f>
        <v>137096.63341433587</v>
      </c>
      <c r="E105" s="107"/>
      <c r="F105" s="111" t="s">
        <v>952</v>
      </c>
      <c r="G105" s="136">
        <v>2.8979499999999999E-5</v>
      </c>
      <c r="H105" s="103">
        <f>ROUND(+G105*Totals!$H$22,2)</f>
        <v>427.33</v>
      </c>
      <c r="I105" s="103">
        <f t="shared" si="3"/>
        <v>154.07954929577465</v>
      </c>
      <c r="J105" s="103">
        <f t="shared" si="4"/>
        <v>273.25045070422533</v>
      </c>
      <c r="K105" s="113" t="s">
        <v>952</v>
      </c>
      <c r="L105" s="113" t="s">
        <v>80</v>
      </c>
      <c r="M105" s="138">
        <v>0.36056338028169016</v>
      </c>
      <c r="N105" s="117">
        <f t="shared" ref="N105:N113" si="5">H105*M105</f>
        <v>154.07954929577465</v>
      </c>
      <c r="O105" s="117" t="s">
        <v>1159</v>
      </c>
      <c r="P105" s="114"/>
      <c r="Q105" s="118"/>
      <c r="R105" s="116"/>
      <c r="S105" s="114"/>
    </row>
    <row r="106" spans="1:19">
      <c r="C106" s="119">
        <f>SUM(C7:C105)</f>
        <v>0.99999999999999989</v>
      </c>
      <c r="D106" s="120">
        <f>SUM(D7:D105)</f>
        <v>14746011.241999995</v>
      </c>
      <c r="F106" s="111" t="s">
        <v>951</v>
      </c>
      <c r="G106" s="136">
        <v>1.3175989999999999E-4</v>
      </c>
      <c r="H106" s="103">
        <f>ROUND(+G106*Totals!$H$22,2)</f>
        <v>1942.93</v>
      </c>
      <c r="I106" s="103">
        <f t="shared" si="3"/>
        <v>473.01698952879588</v>
      </c>
      <c r="J106" s="103">
        <f t="shared" si="4"/>
        <v>1469.9130104712042</v>
      </c>
      <c r="K106" s="113" t="s">
        <v>951</v>
      </c>
      <c r="L106" s="113" t="s">
        <v>44</v>
      </c>
      <c r="M106" s="138">
        <v>0.24345549738219899</v>
      </c>
      <c r="N106" s="117">
        <f t="shared" si="5"/>
        <v>473.01698952879588</v>
      </c>
      <c r="O106" s="117" t="s">
        <v>1159</v>
      </c>
      <c r="P106" s="114"/>
      <c r="Q106" s="118"/>
      <c r="R106" s="116"/>
      <c r="S106" s="114"/>
    </row>
    <row r="107" spans="1:19">
      <c r="F107" s="111" t="s">
        <v>950</v>
      </c>
      <c r="G107" s="136">
        <v>5.5254199999999997E-5</v>
      </c>
      <c r="H107" s="103">
        <f>ROUND(+G107*Totals!$H$22,2)</f>
        <v>814.78</v>
      </c>
      <c r="I107" s="103">
        <f t="shared" si="3"/>
        <v>335.95194312796212</v>
      </c>
      <c r="J107" s="103">
        <f t="shared" si="4"/>
        <v>478.82805687203785</v>
      </c>
      <c r="K107" s="113" t="s">
        <v>950</v>
      </c>
      <c r="L107" s="113" t="s">
        <v>40</v>
      </c>
      <c r="M107" s="138">
        <v>0.41232227488151663</v>
      </c>
      <c r="N107" s="117">
        <f t="shared" si="5"/>
        <v>335.95194312796212</v>
      </c>
      <c r="O107" s="117" t="s">
        <v>1159</v>
      </c>
      <c r="P107" s="114"/>
      <c r="Q107" s="118"/>
      <c r="R107" s="116"/>
      <c r="S107" s="114"/>
    </row>
    <row r="108" spans="1:19">
      <c r="F108" s="111" t="s">
        <v>949</v>
      </c>
      <c r="G108" s="136">
        <v>1.931964E-4</v>
      </c>
      <c r="H108" s="103">
        <f>ROUND(+G108*Totals!$H$22,2)</f>
        <v>2848.88</v>
      </c>
      <c r="I108" s="103">
        <f t="shared" si="3"/>
        <v>473.95471971066911</v>
      </c>
      <c r="J108" s="103">
        <f t="shared" si="4"/>
        <v>2374.9252802893311</v>
      </c>
      <c r="K108" s="113" t="s">
        <v>949</v>
      </c>
      <c r="L108" s="113" t="s">
        <v>48</v>
      </c>
      <c r="M108" s="138">
        <v>0.16636528028933092</v>
      </c>
      <c r="N108" s="117">
        <f t="shared" si="5"/>
        <v>473.95471971066911</v>
      </c>
      <c r="O108" s="117" t="s">
        <v>1159</v>
      </c>
      <c r="P108" s="114"/>
      <c r="Q108" s="118"/>
      <c r="R108" s="116"/>
      <c r="S108" s="114"/>
    </row>
    <row r="109" spans="1:19">
      <c r="F109" s="111" t="s">
        <v>948</v>
      </c>
      <c r="G109" s="136">
        <v>5.7186099999999998E-5</v>
      </c>
      <c r="H109" s="103">
        <f>ROUND(+G109*Totals!$H$22,2)</f>
        <v>843.27</v>
      </c>
      <c r="I109" s="103">
        <f t="shared" si="3"/>
        <v>255.00948453608245</v>
      </c>
      <c r="J109" s="103">
        <f t="shared" si="4"/>
        <v>588.2605154639175</v>
      </c>
      <c r="K109" s="143" t="s">
        <v>948</v>
      </c>
      <c r="L109" s="143" t="s">
        <v>36</v>
      </c>
      <c r="M109" s="140">
        <v>0.30240549828178692</v>
      </c>
      <c r="N109" s="144">
        <f t="shared" si="5"/>
        <v>255.00948453608245</v>
      </c>
      <c r="O109" s="143" t="s">
        <v>1159</v>
      </c>
      <c r="P109" s="146"/>
      <c r="Q109" s="145"/>
      <c r="R109" s="116"/>
      <c r="S109" s="114"/>
    </row>
    <row r="110" spans="1:19">
      <c r="F110" s="111" t="s">
        <v>947</v>
      </c>
      <c r="G110" s="136">
        <v>2.318357E-4</v>
      </c>
      <c r="H110" s="103">
        <f>ROUND(+G110*Totals!$H$22,2)</f>
        <v>3418.65</v>
      </c>
      <c r="I110" s="103">
        <f t="shared" si="3"/>
        <v>0</v>
      </c>
      <c r="J110" s="103">
        <f t="shared" si="4"/>
        <v>3418.65</v>
      </c>
      <c r="K110" s="113"/>
      <c r="L110" s="113"/>
      <c r="N110" s="117">
        <v>0</v>
      </c>
      <c r="O110" s="117"/>
      <c r="P110" s="114"/>
      <c r="Q110" s="118"/>
      <c r="R110" s="116"/>
      <c r="S110" s="114"/>
    </row>
    <row r="111" spans="1:19">
      <c r="F111" s="111" t="s">
        <v>946</v>
      </c>
      <c r="G111" s="136">
        <v>5.6027000000000004E-5</v>
      </c>
      <c r="H111" s="103">
        <f>ROUND(+G111*Totals!$H$22,2)</f>
        <v>826.17</v>
      </c>
      <c r="I111" s="103">
        <f t="shared" si="3"/>
        <v>326.42969450101833</v>
      </c>
      <c r="J111" s="103">
        <f t="shared" si="4"/>
        <v>499.74030549898163</v>
      </c>
      <c r="K111" s="113" t="s">
        <v>946</v>
      </c>
      <c r="L111" s="113" t="s">
        <v>46</v>
      </c>
      <c r="M111" s="138">
        <v>0.39511201629327902</v>
      </c>
      <c r="N111" s="117">
        <f t="shared" si="5"/>
        <v>326.42969450101833</v>
      </c>
      <c r="O111" s="113" t="s">
        <v>1159</v>
      </c>
      <c r="P111" s="114"/>
      <c r="Q111" s="118"/>
      <c r="R111" s="116"/>
      <c r="S111" s="114"/>
    </row>
    <row r="112" spans="1:19">
      <c r="F112" s="111" t="s">
        <v>945</v>
      </c>
      <c r="G112" s="136">
        <v>7.8978690000000009E-4</v>
      </c>
      <c r="H112" s="103">
        <f>ROUND(+G112*Totals!$H$22,2)</f>
        <v>11646.21</v>
      </c>
      <c r="I112" s="103">
        <f t="shared" si="3"/>
        <v>0</v>
      </c>
      <c r="J112" s="103">
        <f t="shared" si="4"/>
        <v>11646.21</v>
      </c>
      <c r="K112" s="113"/>
      <c r="L112" s="113"/>
      <c r="N112" s="117">
        <v>0</v>
      </c>
      <c r="O112" s="117"/>
      <c r="P112" s="114"/>
      <c r="Q112" s="118"/>
      <c r="R112" s="116"/>
      <c r="S112" s="114"/>
    </row>
    <row r="113" spans="6:19">
      <c r="F113" s="111" t="s">
        <v>944</v>
      </c>
      <c r="G113" s="136">
        <v>1.135995E-4</v>
      </c>
      <c r="H113" s="103">
        <f>ROUND(+G113*Totals!$H$22,2)</f>
        <v>1675.14</v>
      </c>
      <c r="I113" s="103">
        <f t="shared" si="3"/>
        <v>353.19216867469879</v>
      </c>
      <c r="J113" s="103">
        <f t="shared" si="4"/>
        <v>1321.9478313253012</v>
      </c>
      <c r="K113" s="113" t="s">
        <v>944</v>
      </c>
      <c r="L113" s="113" t="s">
        <v>130</v>
      </c>
      <c r="M113" s="138">
        <v>0.21084337349397589</v>
      </c>
      <c r="N113" s="117">
        <f t="shared" si="5"/>
        <v>353.19216867469879</v>
      </c>
      <c r="O113" s="113" t="s">
        <v>1159</v>
      </c>
      <c r="P113" s="114"/>
      <c r="Q113" s="118"/>
      <c r="R113" s="116"/>
      <c r="S113" s="114"/>
    </row>
    <row r="114" spans="6:19">
      <c r="F114" s="111" t="s">
        <v>943</v>
      </c>
      <c r="G114" s="136">
        <v>5.8036200000000007E-4</v>
      </c>
      <c r="H114" s="103">
        <f>ROUND(+G114*Totals!$H$22,2)</f>
        <v>8558.02</v>
      </c>
      <c r="I114" s="103">
        <f t="shared" si="3"/>
        <v>0</v>
      </c>
      <c r="J114" s="103">
        <f t="shared" si="4"/>
        <v>8558.02</v>
      </c>
      <c r="K114" s="113"/>
      <c r="L114" s="113"/>
      <c r="N114" s="117">
        <v>0</v>
      </c>
      <c r="O114" s="113"/>
      <c r="P114" s="114"/>
      <c r="Q114" s="118"/>
      <c r="R114" s="116"/>
      <c r="S114" s="114"/>
    </row>
    <row r="115" spans="6:19">
      <c r="F115" s="111" t="s">
        <v>942</v>
      </c>
      <c r="G115" s="136">
        <v>4.9844700000000001E-5</v>
      </c>
      <c r="H115" s="103">
        <f>ROUND(+G115*Totals!$H$22,2)</f>
        <v>735.01</v>
      </c>
      <c r="I115" s="103">
        <f t="shared" si="3"/>
        <v>0</v>
      </c>
      <c r="J115" s="103">
        <f t="shared" si="4"/>
        <v>735.01</v>
      </c>
      <c r="K115" s="113"/>
      <c r="L115" s="113"/>
      <c r="N115" s="117">
        <v>0</v>
      </c>
      <c r="O115" s="117"/>
      <c r="P115" s="114"/>
      <c r="Q115" s="118"/>
      <c r="R115" s="116"/>
      <c r="S115" s="114"/>
    </row>
    <row r="116" spans="6:19">
      <c r="F116" s="111" t="s">
        <v>941</v>
      </c>
      <c r="G116" s="136">
        <v>1.3137400000000001E-5</v>
      </c>
      <c r="H116" s="103">
        <f>ROUND(+G116*Totals!$H$22,2)</f>
        <v>193.72</v>
      </c>
      <c r="I116" s="103">
        <f t="shared" si="3"/>
        <v>53.859372197309419</v>
      </c>
      <c r="J116" s="103">
        <f t="shared" si="4"/>
        <v>139.86062780269057</v>
      </c>
      <c r="K116" s="113" t="s">
        <v>941</v>
      </c>
      <c r="L116" s="113" t="s">
        <v>58</v>
      </c>
      <c r="M116" s="138">
        <v>0.27802690582959644</v>
      </c>
      <c r="N116" s="117">
        <f>H116*M116</f>
        <v>53.859372197309419</v>
      </c>
      <c r="O116" s="117"/>
      <c r="P116" s="114"/>
      <c r="Q116" s="118"/>
      <c r="R116" s="116"/>
      <c r="S116" s="114"/>
    </row>
    <row r="117" spans="6:19">
      <c r="F117" s="111" t="s">
        <v>940</v>
      </c>
      <c r="G117" s="136">
        <v>3.3229799999999998E-5</v>
      </c>
      <c r="H117" s="103">
        <f>ROUND(+G117*Totals!$H$22,2)</f>
        <v>490.01</v>
      </c>
      <c r="I117" s="103">
        <f t="shared" si="3"/>
        <v>238.99997549019608</v>
      </c>
      <c r="J117" s="103">
        <f t="shared" si="4"/>
        <v>251.01002450980391</v>
      </c>
      <c r="K117" s="113" t="s">
        <v>940</v>
      </c>
      <c r="L117" s="113" t="s">
        <v>76</v>
      </c>
      <c r="M117" s="138">
        <v>0.48774509803921567</v>
      </c>
      <c r="N117" s="117">
        <f>H117*M117</f>
        <v>238.99997549019608</v>
      </c>
      <c r="O117" s="113" t="s">
        <v>1159</v>
      </c>
      <c r="P117" s="114"/>
      <c r="Q117" s="118"/>
      <c r="R117" s="116"/>
      <c r="S117" s="114"/>
    </row>
    <row r="118" spans="6:19">
      <c r="F118" s="111" t="s">
        <v>939</v>
      </c>
      <c r="G118" s="136">
        <v>4.5439790000000003E-4</v>
      </c>
      <c r="H118" s="103">
        <f>ROUND(+G118*Totals!$H$22,2)</f>
        <v>6700.56</v>
      </c>
      <c r="I118" s="103">
        <f t="shared" si="3"/>
        <v>0</v>
      </c>
      <c r="J118" s="103">
        <f t="shared" si="4"/>
        <v>6700.56</v>
      </c>
      <c r="K118" s="113"/>
      <c r="L118" s="113"/>
      <c r="N118" s="117">
        <v>0</v>
      </c>
      <c r="O118" s="113"/>
      <c r="P118" s="114"/>
      <c r="Q118" s="118"/>
      <c r="R118" s="116"/>
      <c r="S118" s="114"/>
    </row>
    <row r="119" spans="6:19" ht="37.5">
      <c r="F119" s="111" t="s">
        <v>938</v>
      </c>
      <c r="G119" s="136">
        <v>3.3113860000000001E-4</v>
      </c>
      <c r="H119" s="103">
        <f>ROUND(+G119*Totals!$H$22,2)</f>
        <v>4882.97</v>
      </c>
      <c r="I119" s="103">
        <f t="shared" si="3"/>
        <v>0</v>
      </c>
      <c r="J119" s="103">
        <f t="shared" si="4"/>
        <v>4882.97</v>
      </c>
      <c r="K119" s="113"/>
      <c r="L119" s="113"/>
      <c r="N119" s="117">
        <v>0</v>
      </c>
      <c r="O119" s="113"/>
      <c r="P119" s="114"/>
      <c r="Q119" s="118"/>
      <c r="R119" s="116"/>
      <c r="S119" s="114"/>
    </row>
    <row r="120" spans="6:19">
      <c r="F120" s="111" t="s">
        <v>937</v>
      </c>
      <c r="G120" s="136">
        <v>9.2803820999999998E-3</v>
      </c>
      <c r="H120" s="103">
        <f>ROUND(+G120*Totals!$H$22,2)</f>
        <v>136848.62</v>
      </c>
      <c r="I120" s="103">
        <f t="shared" si="3"/>
        <v>0</v>
      </c>
      <c r="J120" s="103">
        <f t="shared" si="4"/>
        <v>136848.62</v>
      </c>
      <c r="K120" s="113"/>
      <c r="L120" s="113"/>
      <c r="N120" s="117"/>
      <c r="O120" s="113"/>
      <c r="P120" s="114"/>
      <c r="Q120" s="118"/>
      <c r="R120" s="116"/>
      <c r="S120" s="114"/>
    </row>
    <row r="121" spans="6:19">
      <c r="F121" s="111" t="s">
        <v>936</v>
      </c>
      <c r="G121" s="136">
        <v>1.6151220000000001E-4</v>
      </c>
      <c r="H121" s="103">
        <f>ROUND(+G121*Totals!$H$22,2)</f>
        <v>2381.66</v>
      </c>
      <c r="I121" s="103">
        <f t="shared" si="3"/>
        <v>366.40923076923076</v>
      </c>
      <c r="J121" s="103">
        <f t="shared" si="4"/>
        <v>2015.250769230769</v>
      </c>
      <c r="K121" s="137" t="s">
        <v>936</v>
      </c>
      <c r="L121" s="137" t="s">
        <v>89</v>
      </c>
      <c r="M121" s="138">
        <v>0.15384615384615385</v>
      </c>
      <c r="N121" s="117">
        <f>H121*M121</f>
        <v>366.40923076923076</v>
      </c>
      <c r="O121" s="117"/>
      <c r="P121" s="114"/>
      <c r="Q121" s="118"/>
      <c r="R121" s="116"/>
      <c r="S121" s="114"/>
    </row>
    <row r="122" spans="6:19">
      <c r="F122" s="111" t="s">
        <v>935</v>
      </c>
      <c r="G122" s="136">
        <v>1.49534E-4</v>
      </c>
      <c r="H122" s="103">
        <f>ROUND(+G122*Totals!$H$22,2)</f>
        <v>2205.0300000000002</v>
      </c>
      <c r="I122" s="103">
        <f t="shared" si="3"/>
        <v>430.14789772727278</v>
      </c>
      <c r="J122" s="103">
        <f t="shared" si="4"/>
        <v>1774.8821022727275</v>
      </c>
      <c r="K122" s="113" t="s">
        <v>935</v>
      </c>
      <c r="L122" s="113" t="s">
        <v>97</v>
      </c>
      <c r="M122" s="138">
        <v>0.19507575757575757</v>
      </c>
      <c r="N122" s="117">
        <f>H122*M122</f>
        <v>430.14789772727278</v>
      </c>
      <c r="O122" s="117" t="s">
        <v>1159</v>
      </c>
      <c r="P122" s="114"/>
      <c r="Q122" s="118"/>
      <c r="R122" s="116"/>
      <c r="S122" s="114"/>
    </row>
    <row r="123" spans="6:19">
      <c r="F123" s="111" t="s">
        <v>934</v>
      </c>
      <c r="G123" s="136">
        <v>1.3755580000000001E-4</v>
      </c>
      <c r="H123" s="103">
        <f>ROUND(+G123*Totals!$H$22,2)</f>
        <v>2028.4</v>
      </c>
      <c r="I123" s="103">
        <f t="shared" si="3"/>
        <v>507.1</v>
      </c>
      <c r="J123" s="103">
        <f t="shared" si="4"/>
        <v>1521.3000000000002</v>
      </c>
      <c r="K123" s="113" t="s">
        <v>934</v>
      </c>
      <c r="L123" s="113" t="s">
        <v>57</v>
      </c>
      <c r="M123" s="138">
        <v>0.25</v>
      </c>
      <c r="N123" s="117">
        <f>H123*M123</f>
        <v>507.1</v>
      </c>
      <c r="O123" s="117" t="s">
        <v>1159</v>
      </c>
      <c r="P123" s="114"/>
      <c r="Q123" s="118"/>
      <c r="R123" s="116"/>
      <c r="S123" s="114"/>
    </row>
    <row r="124" spans="6:19">
      <c r="F124" s="111" t="s">
        <v>933</v>
      </c>
      <c r="G124" s="136">
        <v>1.421925E-4</v>
      </c>
      <c r="H124" s="103">
        <f>ROUND(+G124*Totals!$H$22,2)</f>
        <v>2096.77</v>
      </c>
      <c r="I124" s="103">
        <f t="shared" si="3"/>
        <v>567.96417515274959</v>
      </c>
      <c r="J124" s="103">
        <f t="shared" si="4"/>
        <v>1528.8058248472503</v>
      </c>
      <c r="K124" s="113" t="s">
        <v>933</v>
      </c>
      <c r="L124" s="113" t="s">
        <v>127</v>
      </c>
      <c r="M124" s="138">
        <v>0.2708757637474542</v>
      </c>
      <c r="N124" s="117">
        <f>H124*M124</f>
        <v>567.96417515274959</v>
      </c>
      <c r="O124" s="113" t="s">
        <v>1159</v>
      </c>
      <c r="P124" s="114"/>
      <c r="Q124" s="118"/>
      <c r="R124" s="116"/>
      <c r="S124" s="114"/>
    </row>
    <row r="125" spans="6:19">
      <c r="F125" s="111" t="s">
        <v>932</v>
      </c>
      <c r="G125" s="136">
        <v>4.346919E-4</v>
      </c>
      <c r="H125" s="103">
        <f>ROUND(+G125*Totals!$H$22,2)</f>
        <v>6409.97</v>
      </c>
      <c r="I125" s="103">
        <f t="shared" si="3"/>
        <v>0</v>
      </c>
      <c r="J125" s="103">
        <f t="shared" si="4"/>
        <v>6409.97</v>
      </c>
      <c r="K125" s="113"/>
      <c r="L125" s="113"/>
      <c r="N125" s="117"/>
      <c r="O125" s="117"/>
      <c r="P125" s="114"/>
      <c r="Q125" s="118"/>
      <c r="R125" s="116"/>
      <c r="S125" s="114"/>
    </row>
    <row r="126" spans="6:19">
      <c r="F126" s="111" t="s">
        <v>931</v>
      </c>
      <c r="G126" s="136">
        <v>5.6413299999999997E-5</v>
      </c>
      <c r="H126" s="103">
        <f>ROUND(+G126*Totals!$H$22,2)</f>
        <v>831.87</v>
      </c>
      <c r="I126" s="103">
        <f t="shared" si="3"/>
        <v>125.17166144200628</v>
      </c>
      <c r="J126" s="103">
        <f t="shared" si="4"/>
        <v>706.69833855799368</v>
      </c>
      <c r="K126" s="113" t="s">
        <v>931</v>
      </c>
      <c r="L126" s="113" t="s">
        <v>138</v>
      </c>
      <c r="M126" s="138">
        <v>0.15047021943573669</v>
      </c>
      <c r="N126" s="117">
        <f>H126*M126</f>
        <v>125.17166144200628</v>
      </c>
      <c r="O126" s="113" t="s">
        <v>1159</v>
      </c>
      <c r="P126" s="114"/>
      <c r="Q126" s="118"/>
      <c r="R126" s="116"/>
      <c r="S126" s="114"/>
    </row>
    <row r="127" spans="6:19">
      <c r="F127" s="111" t="s">
        <v>930</v>
      </c>
      <c r="G127" s="136">
        <v>1.7658151E-3</v>
      </c>
      <c r="H127" s="103">
        <f>ROUND(+G127*Totals!$H$22,2)</f>
        <v>26038.73</v>
      </c>
      <c r="I127" s="103">
        <f t="shared" si="3"/>
        <v>0</v>
      </c>
      <c r="J127" s="103">
        <f t="shared" si="4"/>
        <v>26038.73</v>
      </c>
      <c r="K127" s="113"/>
      <c r="L127" s="113"/>
      <c r="N127" s="117"/>
      <c r="O127" s="113"/>
      <c r="P127" s="114"/>
      <c r="Q127" s="118"/>
      <c r="R127" s="116"/>
      <c r="S127" s="114"/>
    </row>
    <row r="128" spans="6:19">
      <c r="F128" s="111" t="s">
        <v>929</v>
      </c>
      <c r="G128" s="136">
        <v>3.1954679999999998E-4</v>
      </c>
      <c r="H128" s="103">
        <f>ROUND(+G128*Totals!$H$22,2)</f>
        <v>4712.04</v>
      </c>
      <c r="I128" s="103">
        <f t="shared" si="3"/>
        <v>0</v>
      </c>
      <c r="J128" s="103">
        <f t="shared" si="4"/>
        <v>4712.04</v>
      </c>
      <c r="K128" s="113"/>
      <c r="L128" s="113"/>
      <c r="N128" s="117"/>
      <c r="O128" s="117"/>
      <c r="P128" s="114"/>
      <c r="Q128" s="118"/>
      <c r="R128" s="116"/>
      <c r="S128" s="114"/>
    </row>
    <row r="129" spans="6:19">
      <c r="F129" s="111" t="s">
        <v>928</v>
      </c>
      <c r="G129" s="136">
        <v>8.6551999999999994E-5</v>
      </c>
      <c r="H129" s="103">
        <f>ROUND(+G129*Totals!$H$22,2)</f>
        <v>1276.3</v>
      </c>
      <c r="I129" s="103">
        <f t="shared" si="3"/>
        <v>282.32595978062159</v>
      </c>
      <c r="J129" s="103">
        <f t="shared" si="4"/>
        <v>993.97404021937837</v>
      </c>
      <c r="K129" s="113" t="s">
        <v>928</v>
      </c>
      <c r="L129" s="113" t="s">
        <v>122</v>
      </c>
      <c r="M129" s="138">
        <v>0.22120658135283364</v>
      </c>
      <c r="N129" s="117">
        <f>H129*M129</f>
        <v>282.32595978062159</v>
      </c>
      <c r="O129" s="117" t="s">
        <v>1159</v>
      </c>
      <c r="P129" s="114"/>
      <c r="Q129" s="118"/>
      <c r="R129" s="116"/>
      <c r="S129" s="114"/>
    </row>
    <row r="130" spans="6:19">
      <c r="F130" s="111" t="s">
        <v>927</v>
      </c>
      <c r="G130" s="136">
        <v>1.3910100000000001E-5</v>
      </c>
      <c r="H130" s="103">
        <f>ROUND(+G130*Totals!$H$22,2)</f>
        <v>205.12</v>
      </c>
      <c r="I130" s="103">
        <f t="shared" si="3"/>
        <v>85.623486238532109</v>
      </c>
      <c r="J130" s="103">
        <f t="shared" si="4"/>
        <v>119.4965137614679</v>
      </c>
      <c r="K130" s="113" t="s">
        <v>927</v>
      </c>
      <c r="L130" s="113" t="s">
        <v>37</v>
      </c>
      <c r="M130" s="138">
        <v>0.41743119266055045</v>
      </c>
      <c r="N130" s="117">
        <f>H130*M130</f>
        <v>85.623486238532109</v>
      </c>
      <c r="O130" s="113" t="s">
        <v>1159</v>
      </c>
      <c r="P130" s="114"/>
      <c r="Q130" s="118"/>
      <c r="R130" s="116"/>
      <c r="S130" s="114"/>
    </row>
    <row r="131" spans="6:19">
      <c r="F131" s="111" t="s">
        <v>926</v>
      </c>
      <c r="G131" s="136">
        <v>1.6073940000000001E-3</v>
      </c>
      <c r="H131" s="103">
        <f>ROUND(+G131*Totals!$H$22,2)</f>
        <v>23702.65</v>
      </c>
      <c r="I131" s="103">
        <f t="shared" si="3"/>
        <v>0</v>
      </c>
      <c r="J131" s="103">
        <f t="shared" si="4"/>
        <v>23702.65</v>
      </c>
      <c r="K131" s="113"/>
      <c r="L131" s="113"/>
      <c r="N131" s="117"/>
      <c r="O131" s="117"/>
      <c r="P131" s="114"/>
      <c r="Q131" s="118"/>
      <c r="R131" s="116"/>
      <c r="S131" s="114"/>
    </row>
    <row r="132" spans="6:19">
      <c r="F132" s="111" t="s">
        <v>925</v>
      </c>
      <c r="G132" s="136">
        <v>3.3616199999999998E-5</v>
      </c>
      <c r="H132" s="103">
        <f>ROUND(+G132*Totals!$H$22,2)</f>
        <v>495.7</v>
      </c>
      <c r="I132" s="103">
        <f t="shared" si="3"/>
        <v>181.24713656387667</v>
      </c>
      <c r="J132" s="103">
        <f t="shared" si="4"/>
        <v>314.45286343612332</v>
      </c>
      <c r="K132" s="113" t="s">
        <v>925</v>
      </c>
      <c r="L132" s="113" t="s">
        <v>100</v>
      </c>
      <c r="M132" s="138">
        <v>0.33920704845814981</v>
      </c>
      <c r="N132" s="117">
        <f>H132*M132</f>
        <v>168.14493392070486</v>
      </c>
      <c r="O132" s="137" t="s">
        <v>131</v>
      </c>
      <c r="P132" s="138">
        <v>2.6431718061674006E-2</v>
      </c>
      <c r="Q132" s="118">
        <f>H132*P132</f>
        <v>13.102202643171804</v>
      </c>
      <c r="R132" s="116"/>
      <c r="S132" s="114"/>
    </row>
    <row r="133" spans="6:19">
      <c r="F133" s="111" t="s">
        <v>48</v>
      </c>
      <c r="G133" s="136">
        <v>3.9879599999999996E-3</v>
      </c>
      <c r="H133" s="103">
        <f>ROUND(+G133*Totals!$H$22,2)</f>
        <v>58806.5</v>
      </c>
      <c r="I133" s="103">
        <f t="shared" si="3"/>
        <v>0</v>
      </c>
      <c r="J133" s="103">
        <f t="shared" si="4"/>
        <v>58806.5</v>
      </c>
      <c r="K133" s="113"/>
      <c r="L133" s="113"/>
      <c r="N133" s="117"/>
      <c r="O133" s="113"/>
      <c r="P133" s="114"/>
      <c r="Q133" s="118"/>
      <c r="R133" s="116"/>
      <c r="S133" s="114"/>
    </row>
    <row r="134" spans="6:19">
      <c r="F134" s="111" t="s">
        <v>924</v>
      </c>
      <c r="G134" s="136">
        <v>2.9597689999999997E-4</v>
      </c>
      <c r="H134" s="103">
        <f>ROUND(+G134*Totals!$H$22,2)</f>
        <v>4364.4799999999996</v>
      </c>
      <c r="I134" s="103">
        <f t="shared" si="3"/>
        <v>0</v>
      </c>
      <c r="J134" s="103">
        <f t="shared" si="4"/>
        <v>4364.4799999999996</v>
      </c>
      <c r="K134" s="113"/>
      <c r="L134" s="113"/>
      <c r="N134" s="117"/>
      <c r="O134" s="113"/>
      <c r="P134" s="114"/>
      <c r="Q134" s="118"/>
      <c r="R134" s="116"/>
      <c r="S134" s="114"/>
    </row>
    <row r="135" spans="6:19">
      <c r="F135" s="111" t="s">
        <v>923</v>
      </c>
      <c r="G135" s="136">
        <v>1.4648151E-3</v>
      </c>
      <c r="H135" s="103">
        <f>ROUND(+G135*Totals!$H$22,2)</f>
        <v>21600.18</v>
      </c>
      <c r="I135" s="103">
        <f t="shared" ref="I135:I198" si="6">+N135+Q135+T135</f>
        <v>0</v>
      </c>
      <c r="J135" s="103">
        <f t="shared" ref="J135:J198" si="7">+H135-I135</f>
        <v>21600.18</v>
      </c>
      <c r="K135" s="113"/>
      <c r="L135" s="113"/>
      <c r="N135" s="117"/>
      <c r="O135" s="113"/>
      <c r="P135" s="114"/>
      <c r="Q135" s="118"/>
      <c r="R135" s="116"/>
      <c r="S135" s="114"/>
    </row>
    <row r="136" spans="6:19">
      <c r="F136" s="111" t="s">
        <v>922</v>
      </c>
      <c r="G136" s="136">
        <v>9.2193319999999996E-4</v>
      </c>
      <c r="H136" s="103">
        <f>ROUND(+G136*Totals!$H$22,2)</f>
        <v>13594.84</v>
      </c>
      <c r="I136" s="103">
        <f t="shared" si="6"/>
        <v>0</v>
      </c>
      <c r="J136" s="103">
        <f t="shared" si="7"/>
        <v>13594.84</v>
      </c>
      <c r="K136" s="113"/>
      <c r="L136" s="113"/>
      <c r="N136" s="117"/>
      <c r="O136" s="117"/>
      <c r="P136" s="114"/>
      <c r="Q136" s="118"/>
      <c r="R136" s="116"/>
      <c r="S136" s="114"/>
    </row>
    <row r="137" spans="6:19">
      <c r="F137" s="111" t="s">
        <v>921</v>
      </c>
      <c r="G137" s="136">
        <v>1.49534E-4</v>
      </c>
      <c r="H137" s="103">
        <f>ROUND(+G137*Totals!$H$22,2)</f>
        <v>2205.0300000000002</v>
      </c>
      <c r="I137" s="103">
        <f t="shared" si="6"/>
        <v>310.68377805486284</v>
      </c>
      <c r="J137" s="103">
        <f t="shared" si="7"/>
        <v>1894.3462219451374</v>
      </c>
      <c r="K137" s="113" t="s">
        <v>921</v>
      </c>
      <c r="L137" s="113" t="s">
        <v>36</v>
      </c>
      <c r="M137" s="138">
        <v>3.117206982543641E-2</v>
      </c>
      <c r="N137" s="117">
        <f>H137*M137</f>
        <v>68.735349127182047</v>
      </c>
      <c r="O137" s="117" t="s">
        <v>73</v>
      </c>
      <c r="P137" s="138">
        <v>0.10972568578553617</v>
      </c>
      <c r="Q137" s="118">
        <f>H137*P137</f>
        <v>241.94842892768082</v>
      </c>
      <c r="R137" s="116" t="s">
        <v>1159</v>
      </c>
      <c r="S137" s="114"/>
    </row>
    <row r="138" spans="6:19">
      <c r="F138" s="111" t="s">
        <v>920</v>
      </c>
      <c r="G138" s="136">
        <v>5.6027000000000004E-5</v>
      </c>
      <c r="H138" s="103">
        <f>ROUND(+G138*Totals!$H$22,2)</f>
        <v>826.17</v>
      </c>
      <c r="I138" s="103">
        <f t="shared" si="6"/>
        <v>330.46800000000007</v>
      </c>
      <c r="J138" s="103">
        <f t="shared" si="7"/>
        <v>495.70199999999988</v>
      </c>
      <c r="K138" s="113" t="s">
        <v>920</v>
      </c>
      <c r="L138" s="113" t="s">
        <v>129</v>
      </c>
      <c r="M138" s="138">
        <v>0.40000000000000008</v>
      </c>
      <c r="N138" s="117">
        <f>H138*M138</f>
        <v>330.46800000000007</v>
      </c>
      <c r="O138" s="113" t="s">
        <v>1159</v>
      </c>
      <c r="P138" s="114"/>
      <c r="Q138" s="118"/>
      <c r="R138" s="116"/>
      <c r="S138" s="114"/>
    </row>
    <row r="139" spans="6:19">
      <c r="F139" s="111" t="s">
        <v>919</v>
      </c>
      <c r="G139" s="136">
        <v>4.1343999999999996E-5</v>
      </c>
      <c r="H139" s="103">
        <f>ROUND(+G139*Totals!$H$22,2)</f>
        <v>609.66</v>
      </c>
      <c r="I139" s="103">
        <f t="shared" si="6"/>
        <v>90.924435946462694</v>
      </c>
      <c r="J139" s="103">
        <f t="shared" si="7"/>
        <v>518.73556405353725</v>
      </c>
      <c r="K139" s="113" t="s">
        <v>919</v>
      </c>
      <c r="L139" s="113" t="s">
        <v>101</v>
      </c>
      <c r="M139" s="138">
        <v>0.14913957934990438</v>
      </c>
      <c r="N139" s="117">
        <f>H139*M139</f>
        <v>90.924435946462694</v>
      </c>
      <c r="O139" s="113" t="s">
        <v>1159</v>
      </c>
      <c r="P139" s="114"/>
      <c r="Q139" s="118"/>
      <c r="R139" s="116"/>
      <c r="S139" s="114"/>
    </row>
    <row r="140" spans="6:19">
      <c r="F140" s="111" t="s">
        <v>918</v>
      </c>
      <c r="G140" s="136">
        <v>1.5731982499999998E-2</v>
      </c>
      <c r="H140" s="103">
        <f>ROUND(+G140*Totals!$H$22,2)</f>
        <v>231983.99</v>
      </c>
      <c r="I140" s="103">
        <f t="shared" si="6"/>
        <v>0</v>
      </c>
      <c r="J140" s="103">
        <f t="shared" si="7"/>
        <v>231983.99</v>
      </c>
      <c r="K140" s="113"/>
      <c r="L140" s="113"/>
      <c r="N140" s="117"/>
      <c r="O140" s="113"/>
      <c r="P140" s="114"/>
      <c r="Q140" s="118"/>
      <c r="R140" s="116"/>
      <c r="S140" s="114"/>
    </row>
    <row r="141" spans="6:19">
      <c r="F141" s="111" t="s">
        <v>917</v>
      </c>
      <c r="G141" s="136">
        <v>5.3210151300000001E-2</v>
      </c>
      <c r="H141" s="103">
        <f>ROUND(+G141*Totals!$H$22,2)</f>
        <v>784637.49</v>
      </c>
      <c r="I141" s="103">
        <f t="shared" si="6"/>
        <v>0</v>
      </c>
      <c r="J141" s="103">
        <f t="shared" si="7"/>
        <v>784637.49</v>
      </c>
      <c r="K141" s="113"/>
      <c r="L141" s="113"/>
      <c r="N141" s="117"/>
      <c r="O141" s="113"/>
      <c r="P141" s="114"/>
      <c r="Q141" s="118"/>
      <c r="R141" s="116"/>
      <c r="S141" s="114"/>
    </row>
    <row r="142" spans="6:19">
      <c r="F142" s="111" t="s">
        <v>916</v>
      </c>
      <c r="G142" s="136">
        <v>9.9650699999999999E-4</v>
      </c>
      <c r="H142" s="103">
        <f>ROUND(+G142*Totals!$H$22,2)</f>
        <v>14694.5</v>
      </c>
      <c r="I142" s="103">
        <f t="shared" si="6"/>
        <v>0</v>
      </c>
      <c r="J142" s="103">
        <f t="shared" si="7"/>
        <v>14694.5</v>
      </c>
      <c r="K142" s="113"/>
      <c r="L142" s="113"/>
      <c r="N142" s="117"/>
      <c r="O142" s="113"/>
      <c r="P142" s="114"/>
      <c r="Q142" s="118"/>
      <c r="R142" s="116"/>
      <c r="S142" s="114"/>
    </row>
    <row r="143" spans="6:19">
      <c r="F143" s="111" t="s">
        <v>915</v>
      </c>
      <c r="G143" s="136">
        <v>2.0930898000000001E-3</v>
      </c>
      <c r="H143" s="103">
        <f>ROUND(+G143*Totals!$H$22,2)</f>
        <v>30864.73</v>
      </c>
      <c r="I143" s="103">
        <f t="shared" si="6"/>
        <v>0</v>
      </c>
      <c r="J143" s="103">
        <f t="shared" si="7"/>
        <v>30864.73</v>
      </c>
      <c r="K143" s="113"/>
      <c r="L143" s="113"/>
      <c r="N143" s="117"/>
      <c r="O143" s="117"/>
      <c r="P143" s="114"/>
      <c r="Q143" s="118"/>
      <c r="R143" s="116"/>
      <c r="S143" s="114"/>
    </row>
    <row r="144" spans="6:19">
      <c r="F144" s="111" t="s">
        <v>914</v>
      </c>
      <c r="G144" s="136">
        <v>4.8840050000000001E-4</v>
      </c>
      <c r="H144" s="103">
        <f>ROUND(+G144*Totals!$H$22,2)</f>
        <v>7201.96</v>
      </c>
      <c r="I144" s="103">
        <f t="shared" si="6"/>
        <v>0</v>
      </c>
      <c r="J144" s="103">
        <f t="shared" si="7"/>
        <v>7201.96</v>
      </c>
      <c r="K144" s="113"/>
      <c r="L144" s="113"/>
      <c r="N144" s="117"/>
      <c r="O144" s="117"/>
      <c r="P144" s="114"/>
      <c r="Q144" s="118"/>
      <c r="R144" s="116"/>
      <c r="S144" s="114"/>
    </row>
    <row r="145" spans="6:19">
      <c r="F145" s="111" t="s">
        <v>913</v>
      </c>
      <c r="G145" s="136">
        <v>4.4821599999999998E-5</v>
      </c>
      <c r="H145" s="103">
        <f>ROUND(+G145*Totals!$H$22,2)</f>
        <v>660.94</v>
      </c>
      <c r="I145" s="103">
        <f t="shared" si="6"/>
        <v>370.28566265060249</v>
      </c>
      <c r="J145" s="103">
        <f t="shared" si="7"/>
        <v>290.65433734939757</v>
      </c>
      <c r="K145" s="113" t="s">
        <v>913</v>
      </c>
      <c r="L145" s="113" t="s">
        <v>65</v>
      </c>
      <c r="M145" s="138">
        <v>0.56024096385542177</v>
      </c>
      <c r="N145" s="117">
        <f>H145*M145</f>
        <v>370.28566265060249</v>
      </c>
      <c r="O145" s="113" t="s">
        <v>1159</v>
      </c>
      <c r="P145" s="114"/>
      <c r="Q145" s="118"/>
      <c r="R145" s="116"/>
      <c r="S145" s="114"/>
    </row>
    <row r="146" spans="6:19">
      <c r="F146" s="111" t="s">
        <v>912</v>
      </c>
      <c r="G146" s="136">
        <v>1.6201450000000001E-3</v>
      </c>
      <c r="H146" s="103">
        <f>ROUND(+G146*Totals!$H$22,2)</f>
        <v>23890.68</v>
      </c>
      <c r="I146" s="103">
        <f t="shared" si="6"/>
        <v>0</v>
      </c>
      <c r="J146" s="103">
        <f>+H146-I146</f>
        <v>23890.68</v>
      </c>
      <c r="O146" s="113" t="s">
        <v>1159</v>
      </c>
      <c r="P146" s="114"/>
      <c r="Q146" s="118"/>
      <c r="R146" s="116"/>
      <c r="S146" s="114"/>
    </row>
    <row r="147" spans="6:19">
      <c r="F147" s="111" t="s">
        <v>911</v>
      </c>
      <c r="G147" s="136">
        <v>2.8577611000000004E-3</v>
      </c>
      <c r="H147" s="103">
        <f>ROUND(+G147*Totals!$H$22,2)</f>
        <v>42140.58</v>
      </c>
      <c r="I147" s="103">
        <f t="shared" si="6"/>
        <v>0</v>
      </c>
      <c r="J147" s="103">
        <f>+H147-I147</f>
        <v>42140.58</v>
      </c>
      <c r="K147" s="113"/>
      <c r="L147" s="113"/>
      <c r="N147" s="117"/>
      <c r="O147" s="113"/>
      <c r="P147" s="114"/>
      <c r="Q147" s="118"/>
      <c r="R147" s="116"/>
      <c r="S147" s="114"/>
    </row>
    <row r="148" spans="6:19">
      <c r="F148" s="111" t="s">
        <v>910</v>
      </c>
      <c r="G148" s="136">
        <v>1.5030679999999998E-4</v>
      </c>
      <c r="H148" s="103">
        <f>ROUND(+G148*Totals!$H$22,2)</f>
        <v>2216.4299999999998</v>
      </c>
      <c r="I148" s="103">
        <f t="shared" si="6"/>
        <v>726.23451063829771</v>
      </c>
      <c r="J148" s="103">
        <f>+H148-I148</f>
        <v>1490.1954893617021</v>
      </c>
      <c r="K148" s="113" t="s">
        <v>910</v>
      </c>
      <c r="L148" s="113" t="s">
        <v>57</v>
      </c>
      <c r="M148" s="138">
        <v>0.32765957446808508</v>
      </c>
      <c r="N148" s="117">
        <f>+H148*M148</f>
        <v>726.23451063829771</v>
      </c>
      <c r="O148" s="117"/>
      <c r="P148" s="114"/>
      <c r="Q148" s="118"/>
      <c r="R148" s="116"/>
      <c r="S148" s="114"/>
    </row>
    <row r="149" spans="6:19">
      <c r="F149" s="111" t="s">
        <v>909</v>
      </c>
      <c r="G149" s="136">
        <v>2.0672010000000001E-4</v>
      </c>
      <c r="H149" s="103">
        <f>ROUND(+G149*Totals!$H$22,2)</f>
        <v>3048.3</v>
      </c>
      <c r="I149" s="103">
        <f t="shared" si="6"/>
        <v>0</v>
      </c>
      <c r="J149" s="103">
        <f>+H149-I149</f>
        <v>3048.3</v>
      </c>
      <c r="K149" s="113"/>
      <c r="L149" s="113"/>
      <c r="N149" s="117"/>
      <c r="O149" s="117"/>
      <c r="P149" s="114"/>
      <c r="Q149" s="118"/>
      <c r="R149" s="116"/>
      <c r="S149" s="114"/>
    </row>
    <row r="150" spans="6:19">
      <c r="F150" s="111" t="s">
        <v>908</v>
      </c>
      <c r="G150" s="136">
        <v>2.8979499999999999E-5</v>
      </c>
      <c r="H150" s="103">
        <f>ROUND(+G150*Totals!$H$22,2)</f>
        <v>427.33</v>
      </c>
      <c r="I150" s="103">
        <f t="shared" si="6"/>
        <v>30.65236286919831</v>
      </c>
      <c r="J150" s="103">
        <f t="shared" si="7"/>
        <v>396.67763713080166</v>
      </c>
      <c r="K150" s="113" t="s">
        <v>908</v>
      </c>
      <c r="L150" s="113" t="s">
        <v>117</v>
      </c>
      <c r="M150" s="138">
        <v>7.1729957805907171E-2</v>
      </c>
      <c r="N150" s="117">
        <f>H150*M150</f>
        <v>30.65236286919831</v>
      </c>
      <c r="O150" s="113" t="s">
        <v>1159</v>
      </c>
      <c r="P150" s="114"/>
      <c r="Q150" s="118"/>
      <c r="R150" s="116"/>
      <c r="S150" s="114"/>
    </row>
    <row r="151" spans="6:19">
      <c r="F151" s="111" t="s">
        <v>907</v>
      </c>
      <c r="G151" s="136">
        <v>8.8483899999999995E-5</v>
      </c>
      <c r="H151" s="103">
        <f>ROUND(+G151*Totals!$H$22,2)</f>
        <v>1304.78</v>
      </c>
      <c r="I151" s="103">
        <f t="shared" si="6"/>
        <v>534.22499238964986</v>
      </c>
      <c r="J151" s="103">
        <f t="shared" si="7"/>
        <v>770.55500761035012</v>
      </c>
      <c r="K151" s="113" t="s">
        <v>907</v>
      </c>
      <c r="L151" s="113" t="s">
        <v>119</v>
      </c>
      <c r="M151" s="138">
        <v>0.40943683409436832</v>
      </c>
      <c r="N151" s="117">
        <f>H151*M151</f>
        <v>534.22499238964986</v>
      </c>
      <c r="O151" s="117" t="s">
        <v>1159</v>
      </c>
      <c r="P151" s="114"/>
      <c r="Q151" s="118"/>
      <c r="R151" s="116"/>
      <c r="S151" s="114"/>
    </row>
    <row r="152" spans="6:19">
      <c r="F152" s="111" t="s">
        <v>52</v>
      </c>
      <c r="G152" s="136">
        <v>2.0088560999999999E-3</v>
      </c>
      <c r="H152" s="103">
        <f>ROUND(+G152*Totals!$H$22,2)</f>
        <v>29622.61</v>
      </c>
      <c r="I152" s="103">
        <f t="shared" si="6"/>
        <v>0</v>
      </c>
      <c r="J152" s="103">
        <f t="shared" si="7"/>
        <v>29622.61</v>
      </c>
      <c r="K152" s="113"/>
      <c r="L152" s="113"/>
      <c r="N152" s="117"/>
      <c r="O152" s="117"/>
      <c r="P152" s="114"/>
      <c r="Q152" s="118"/>
      <c r="R152" s="116"/>
      <c r="S152" s="114"/>
    </row>
    <row r="153" spans="6:19">
      <c r="F153" s="111" t="s">
        <v>906</v>
      </c>
      <c r="G153" s="136">
        <v>5.3708599999999996E-5</v>
      </c>
      <c r="H153" s="103">
        <f>ROUND(+G153*Totals!$H$22,2)</f>
        <v>791.99</v>
      </c>
      <c r="I153" s="103">
        <f t="shared" si="6"/>
        <v>337.98299363057328</v>
      </c>
      <c r="J153" s="103">
        <f t="shared" si="7"/>
        <v>454.00700636942673</v>
      </c>
      <c r="K153" s="113" t="s">
        <v>906</v>
      </c>
      <c r="L153" s="113" t="s">
        <v>79</v>
      </c>
      <c r="M153" s="138">
        <v>0.42675159235668791</v>
      </c>
      <c r="N153" s="117">
        <f>H153*M153</f>
        <v>337.98299363057328</v>
      </c>
      <c r="O153" s="117" t="s">
        <v>1159</v>
      </c>
      <c r="P153" s="114"/>
      <c r="Q153" s="118"/>
      <c r="R153" s="116"/>
      <c r="S153" s="114"/>
    </row>
    <row r="154" spans="6:19">
      <c r="F154" s="111" t="s">
        <v>905</v>
      </c>
      <c r="G154" s="136">
        <v>2.9365900000000003E-5</v>
      </c>
      <c r="H154" s="103">
        <f>ROUND(+G154*Totals!$H$22,2)</f>
        <v>433.03</v>
      </c>
      <c r="I154" s="103">
        <f t="shared" si="6"/>
        <v>262.5820212765957</v>
      </c>
      <c r="J154" s="103">
        <f t="shared" si="7"/>
        <v>170.44797872340428</v>
      </c>
      <c r="K154" s="113" t="s">
        <v>905</v>
      </c>
      <c r="L154" s="113" t="s">
        <v>123</v>
      </c>
      <c r="M154" s="138">
        <v>0.60638297872340419</v>
      </c>
      <c r="N154" s="117">
        <f>H154*M154</f>
        <v>262.5820212765957</v>
      </c>
      <c r="O154" s="117" t="s">
        <v>1159</v>
      </c>
      <c r="P154" s="114"/>
      <c r="Q154" s="118"/>
      <c r="R154" s="116"/>
      <c r="S154" s="114"/>
    </row>
    <row r="155" spans="6:19">
      <c r="F155" s="111" t="s">
        <v>904</v>
      </c>
      <c r="G155" s="136">
        <v>1.4103340000000002E-4</v>
      </c>
      <c r="H155" s="103">
        <f>ROUND(+G155*Totals!$H$22,2)</f>
        <v>2079.6799999999998</v>
      </c>
      <c r="I155" s="103">
        <f t="shared" si="6"/>
        <v>512.00243654822327</v>
      </c>
      <c r="J155" s="103">
        <f t="shared" si="7"/>
        <v>1567.6775634517767</v>
      </c>
      <c r="K155" s="113" t="s">
        <v>904</v>
      </c>
      <c r="L155" s="113" t="s">
        <v>71</v>
      </c>
      <c r="M155" s="138">
        <v>0.24619289340101522</v>
      </c>
      <c r="N155" s="117">
        <f>H155*M155</f>
        <v>512.00243654822327</v>
      </c>
      <c r="O155" s="117" t="s">
        <v>1159</v>
      </c>
      <c r="P155" s="114"/>
      <c r="Q155" s="118"/>
      <c r="R155" s="116"/>
      <c r="S155" s="114"/>
    </row>
    <row r="156" spans="6:19">
      <c r="F156" s="111" t="s">
        <v>903</v>
      </c>
      <c r="G156" s="136">
        <v>1.1205390000000001E-4</v>
      </c>
      <c r="H156" s="103">
        <f>ROUND(+G156*Totals!$H$22,2)</f>
        <v>1652.35</v>
      </c>
      <c r="I156" s="103">
        <f t="shared" si="6"/>
        <v>426.78499127399647</v>
      </c>
      <c r="J156" s="103">
        <f t="shared" si="7"/>
        <v>1225.5650087260035</v>
      </c>
      <c r="K156" s="113" t="s">
        <v>903</v>
      </c>
      <c r="L156" s="113" t="s">
        <v>39</v>
      </c>
      <c r="M156" s="138">
        <v>0.2582897033158813</v>
      </c>
      <c r="N156" s="117">
        <f>H156*M156</f>
        <v>426.78499127399647</v>
      </c>
      <c r="O156" s="113" t="s">
        <v>1159</v>
      </c>
      <c r="P156" s="114"/>
      <c r="Q156" s="118"/>
      <c r="R156" s="116"/>
      <c r="S156" s="114"/>
    </row>
    <row r="157" spans="6:19">
      <c r="F157" s="111" t="s">
        <v>902</v>
      </c>
      <c r="G157" s="136">
        <v>5.2549399999999995E-5</v>
      </c>
      <c r="H157" s="103">
        <f>ROUND(+G157*Totals!$H$22,2)</f>
        <v>774.89</v>
      </c>
      <c r="I157" s="103">
        <f t="shared" si="6"/>
        <v>444.95636718750001</v>
      </c>
      <c r="J157" s="103">
        <f t="shared" si="7"/>
        <v>329.93363281249998</v>
      </c>
      <c r="K157" s="113" t="s">
        <v>902</v>
      </c>
      <c r="L157" s="113" t="s">
        <v>127</v>
      </c>
      <c r="M157" s="138">
        <v>0.57421875</v>
      </c>
      <c r="N157" s="117">
        <f>H157*M157</f>
        <v>444.95636718750001</v>
      </c>
      <c r="O157" s="113" t="s">
        <v>1159</v>
      </c>
      <c r="P157" s="114"/>
      <c r="Q157" s="118"/>
      <c r="R157" s="116"/>
      <c r="S157" s="114"/>
    </row>
    <row r="158" spans="6:19">
      <c r="F158" s="111" t="s">
        <v>901</v>
      </c>
      <c r="G158" s="136">
        <v>4.0146210000000003E-4</v>
      </c>
      <c r="H158" s="103">
        <f>ROUND(+G158*Totals!$H$22,2)</f>
        <v>5919.96</v>
      </c>
      <c r="I158" s="103">
        <f t="shared" si="6"/>
        <v>0</v>
      </c>
      <c r="J158" s="103">
        <f t="shared" si="7"/>
        <v>5919.96</v>
      </c>
      <c r="K158" s="113"/>
      <c r="L158" s="113"/>
      <c r="N158" s="117"/>
      <c r="O158" s="113"/>
      <c r="P158" s="114"/>
      <c r="Q158" s="118"/>
      <c r="R158" s="116"/>
      <c r="S158" s="114"/>
    </row>
    <row r="159" spans="6:19">
      <c r="F159" s="111" t="s">
        <v>900</v>
      </c>
      <c r="G159" s="136">
        <v>2.0745429000000003E-3</v>
      </c>
      <c r="H159" s="103">
        <f>ROUND(+G159*Totals!$H$22,2)</f>
        <v>30591.23</v>
      </c>
      <c r="I159" s="103">
        <f t="shared" si="6"/>
        <v>0</v>
      </c>
      <c r="J159" s="103">
        <f t="shared" si="7"/>
        <v>30591.23</v>
      </c>
      <c r="K159" s="113"/>
      <c r="L159" s="113"/>
      <c r="N159" s="117"/>
      <c r="O159" s="113"/>
      <c r="P159" s="114"/>
      <c r="Q159" s="118"/>
      <c r="R159" s="116"/>
      <c r="S159" s="114"/>
    </row>
    <row r="160" spans="6:19">
      <c r="F160" s="111" t="s">
        <v>899</v>
      </c>
      <c r="G160" s="136">
        <v>1.0857637E-3</v>
      </c>
      <c r="H160" s="103">
        <f>ROUND(+G160*Totals!$H$22,2)</f>
        <v>16010.68</v>
      </c>
      <c r="I160" s="103">
        <f t="shared" si="6"/>
        <v>0</v>
      </c>
      <c r="J160" s="103">
        <f t="shared" si="7"/>
        <v>16010.68</v>
      </c>
      <c r="K160" s="113"/>
      <c r="L160" s="113"/>
      <c r="N160" s="117"/>
      <c r="O160" s="117"/>
      <c r="P160" s="114"/>
      <c r="Q160" s="118"/>
      <c r="R160" s="116"/>
      <c r="S160" s="114"/>
    </row>
    <row r="161" spans="6:19">
      <c r="F161" s="111" t="s">
        <v>898</v>
      </c>
      <c r="G161" s="136">
        <v>4.8840050000000001E-4</v>
      </c>
      <c r="H161" s="103">
        <f>ROUND(+G161*Totals!$H$22,2)</f>
        <v>7201.96</v>
      </c>
      <c r="I161" s="103">
        <f t="shared" si="6"/>
        <v>0</v>
      </c>
      <c r="J161" s="103">
        <f t="shared" si="7"/>
        <v>7201.96</v>
      </c>
      <c r="K161" s="113"/>
      <c r="L161" s="113"/>
      <c r="N161" s="117"/>
      <c r="O161" s="113"/>
      <c r="P161" s="114"/>
      <c r="Q161" s="118"/>
      <c r="R161" s="116"/>
      <c r="S161" s="114"/>
    </row>
    <row r="162" spans="6:19">
      <c r="F162" s="111" t="s">
        <v>56</v>
      </c>
      <c r="G162" s="136">
        <v>1.73877E-5</v>
      </c>
      <c r="H162" s="103">
        <f>ROUND(+G162*Totals!$H$22,2)</f>
        <v>256.39999999999998</v>
      </c>
      <c r="I162" s="103">
        <f t="shared" si="6"/>
        <v>90.808333333333337</v>
      </c>
      <c r="J162" s="103">
        <f t="shared" si="7"/>
        <v>165.59166666666664</v>
      </c>
      <c r="K162" s="113" t="s">
        <v>56</v>
      </c>
      <c r="L162" s="113" t="s">
        <v>56</v>
      </c>
      <c r="M162" s="138">
        <v>0.35416666666666669</v>
      </c>
      <c r="N162" s="117">
        <f>H162*M162</f>
        <v>90.808333333333337</v>
      </c>
      <c r="O162" s="117" t="s">
        <v>1159</v>
      </c>
      <c r="P162" s="114"/>
      <c r="Q162" s="118"/>
      <c r="R162" s="116"/>
      <c r="S162" s="114"/>
    </row>
    <row r="163" spans="6:19">
      <c r="F163" s="111" t="s">
        <v>897</v>
      </c>
      <c r="G163" s="136">
        <v>2.9702013999999997E-3</v>
      </c>
      <c r="H163" s="103">
        <f>ROUND(+G163*Totals!$H$22,2)</f>
        <v>43798.62</v>
      </c>
      <c r="I163" s="103">
        <f t="shared" si="6"/>
        <v>0</v>
      </c>
      <c r="J163" s="103">
        <f t="shared" si="7"/>
        <v>43798.62</v>
      </c>
      <c r="K163" s="113"/>
      <c r="L163" s="113"/>
      <c r="N163" s="117"/>
      <c r="O163" s="117"/>
      <c r="P163" s="114"/>
      <c r="Q163" s="118"/>
      <c r="R163" s="116"/>
      <c r="S163" s="114"/>
    </row>
    <row r="164" spans="6:19">
      <c r="F164" s="111" t="s">
        <v>896</v>
      </c>
      <c r="G164" s="136">
        <v>1.0741719999999999E-4</v>
      </c>
      <c r="H164" s="103">
        <f>ROUND(+G164*Totals!$H$22,2)</f>
        <v>1583.98</v>
      </c>
      <c r="I164" s="103">
        <f t="shared" si="6"/>
        <v>242.02202964652227</v>
      </c>
      <c r="J164" s="103">
        <f t="shared" si="7"/>
        <v>1341.9579703534778</v>
      </c>
      <c r="K164" s="113" t="s">
        <v>896</v>
      </c>
      <c r="L164" s="113" t="s">
        <v>120</v>
      </c>
      <c r="M164" s="138">
        <v>0.15279361459521096</v>
      </c>
      <c r="N164" s="117">
        <f>H164*M164</f>
        <v>242.02202964652227</v>
      </c>
      <c r="O164" s="117" t="s">
        <v>1159</v>
      </c>
      <c r="P164" s="114"/>
      <c r="Q164" s="118"/>
      <c r="R164" s="116"/>
      <c r="S164" s="114"/>
    </row>
    <row r="165" spans="6:19">
      <c r="F165" s="111" t="s">
        <v>895</v>
      </c>
      <c r="G165" s="136">
        <v>9.2734299999999991E-5</v>
      </c>
      <c r="H165" s="103">
        <f>ROUND(+G165*Totals!$H$22,2)</f>
        <v>1367.46</v>
      </c>
      <c r="I165" s="103">
        <f t="shared" si="6"/>
        <v>37.834861660079056</v>
      </c>
      <c r="J165" s="103">
        <f t="shared" si="7"/>
        <v>1329.625138339921</v>
      </c>
      <c r="K165" s="113" t="s">
        <v>895</v>
      </c>
      <c r="L165" s="113" t="s">
        <v>52</v>
      </c>
      <c r="M165" s="138">
        <v>2.7667984189723323E-2</v>
      </c>
      <c r="N165" s="117">
        <f>H165*M165</f>
        <v>37.834861660079056</v>
      </c>
      <c r="O165" s="113" t="s">
        <v>1159</v>
      </c>
      <c r="P165" s="114"/>
      <c r="Q165" s="118"/>
      <c r="R165" s="116"/>
      <c r="S165" s="114"/>
    </row>
    <row r="166" spans="6:19">
      <c r="F166" s="111" t="s">
        <v>894</v>
      </c>
      <c r="G166" s="136">
        <v>5.4095000000000003E-5</v>
      </c>
      <c r="H166" s="103">
        <f>ROUND(+G166*Totals!$H$22,2)</f>
        <v>797.69</v>
      </c>
      <c r="I166" s="103">
        <f t="shared" si="6"/>
        <v>203.66553191489362</v>
      </c>
      <c r="J166" s="103">
        <f t="shared" si="7"/>
        <v>594.02446808510649</v>
      </c>
      <c r="K166" s="113" t="s">
        <v>894</v>
      </c>
      <c r="L166" s="113" t="s">
        <v>98</v>
      </c>
      <c r="M166" s="138">
        <v>0.25531914893617019</v>
      </c>
      <c r="N166" s="117">
        <f>H166*M166</f>
        <v>203.66553191489362</v>
      </c>
      <c r="O166" s="113" t="s">
        <v>1159</v>
      </c>
      <c r="P166" s="114"/>
      <c r="Q166" s="118"/>
      <c r="R166" s="116"/>
      <c r="S166" s="114"/>
    </row>
    <row r="167" spans="6:19">
      <c r="F167" s="111" t="s">
        <v>893</v>
      </c>
      <c r="G167" s="136">
        <v>2.2642619999999999E-4</v>
      </c>
      <c r="H167" s="103">
        <f>ROUND(+G167*Totals!$H$22,2)</f>
        <v>3338.88</v>
      </c>
      <c r="I167" s="103">
        <f t="shared" si="6"/>
        <v>0</v>
      </c>
      <c r="J167" s="103">
        <f t="shared" si="7"/>
        <v>3338.88</v>
      </c>
      <c r="K167" s="113"/>
      <c r="L167" s="113"/>
      <c r="N167" s="117"/>
      <c r="O167" s="117"/>
      <c r="P167" s="114"/>
      <c r="Q167" s="118"/>
      <c r="R167" s="116"/>
      <c r="S167" s="114"/>
    </row>
    <row r="168" spans="6:19">
      <c r="F168" s="111" t="s">
        <v>57</v>
      </c>
      <c r="G168" s="136">
        <v>9.4546452000000003E-3</v>
      </c>
      <c r="H168" s="103">
        <f>ROUND(+G168*Totals!$H$22,2)</f>
        <v>139418.29999999999</v>
      </c>
      <c r="I168" s="103">
        <f t="shared" si="6"/>
        <v>0</v>
      </c>
      <c r="J168" s="103">
        <f t="shared" si="7"/>
        <v>139418.29999999999</v>
      </c>
      <c r="K168" s="113"/>
      <c r="L168" s="113"/>
      <c r="N168" s="117"/>
      <c r="O168" s="113"/>
      <c r="P168" s="114"/>
      <c r="Q168" s="118"/>
      <c r="R168" s="116"/>
      <c r="S168" s="114"/>
    </row>
    <row r="169" spans="6:19">
      <c r="F169" s="111" t="s">
        <v>892</v>
      </c>
      <c r="G169" s="136">
        <v>2.5888299999999997E-5</v>
      </c>
      <c r="H169" s="103">
        <f>ROUND(+G169*Totals!$H$22,2)</f>
        <v>381.75</v>
      </c>
      <c r="I169" s="103">
        <f t="shared" si="6"/>
        <v>0</v>
      </c>
      <c r="J169" s="103">
        <f t="shared" si="7"/>
        <v>381.75</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ROUND(+G170*Totals!$H$22,2)</f>
        <v>105983.89</v>
      </c>
      <c r="I170" s="103">
        <f t="shared" si="6"/>
        <v>0</v>
      </c>
      <c r="J170" s="103">
        <f t="shared" si="7"/>
        <v>105983.89</v>
      </c>
      <c r="K170" s="113"/>
      <c r="L170" s="113"/>
      <c r="N170" s="117"/>
      <c r="O170" s="117"/>
      <c r="P170" s="114"/>
      <c r="Q170" s="118"/>
      <c r="R170" s="116"/>
      <c r="S170" s="114"/>
    </row>
    <row r="171" spans="6:19">
      <c r="F171" s="111" t="s">
        <v>890</v>
      </c>
      <c r="G171" s="136">
        <v>8.2301700000000005E-5</v>
      </c>
      <c r="H171" s="103">
        <f>ROUND(+G171*Totals!$H$22,2)</f>
        <v>1213.6199999999999</v>
      </c>
      <c r="I171" s="103">
        <f t="shared" si="6"/>
        <v>416.66517711171662</v>
      </c>
      <c r="J171" s="103">
        <f t="shared" si="7"/>
        <v>796.95482288828327</v>
      </c>
      <c r="K171" s="113" t="s">
        <v>890</v>
      </c>
      <c r="L171" s="113" t="s">
        <v>119</v>
      </c>
      <c r="M171" s="138">
        <v>0.34332425068119893</v>
      </c>
      <c r="N171" s="117">
        <f>H171*M171</f>
        <v>416.66517711171662</v>
      </c>
      <c r="O171" s="113" t="s">
        <v>1159</v>
      </c>
      <c r="P171" s="114"/>
      <c r="Q171" s="118"/>
      <c r="R171" s="116"/>
      <c r="S171" s="114"/>
    </row>
    <row r="172" spans="6:19">
      <c r="F172" s="111" t="s">
        <v>889</v>
      </c>
      <c r="G172" s="136">
        <v>1.0046199999999999E-5</v>
      </c>
      <c r="H172" s="103">
        <f>ROUND(+G172*Totals!$H$22,2)</f>
        <v>148.13999999999999</v>
      </c>
      <c r="I172" s="103">
        <f t="shared" si="6"/>
        <v>30.368699999999997</v>
      </c>
      <c r="J172" s="103">
        <f t="shared" si="7"/>
        <v>117.7713</v>
      </c>
      <c r="K172" s="113" t="s">
        <v>889</v>
      </c>
      <c r="L172" s="113" t="s">
        <v>103</v>
      </c>
      <c r="M172" s="138">
        <v>0.20499999999999999</v>
      </c>
      <c r="N172" s="117">
        <f>H172*M172</f>
        <v>30.368699999999997</v>
      </c>
      <c r="O172" s="117" t="s">
        <v>1159</v>
      </c>
      <c r="P172" s="114"/>
      <c r="Q172" s="118"/>
      <c r="R172" s="116"/>
      <c r="S172" s="114"/>
    </row>
    <row r="173" spans="6:19">
      <c r="F173" s="111" t="s">
        <v>888</v>
      </c>
      <c r="G173" s="136">
        <v>2.7163410000000002E-4</v>
      </c>
      <c r="H173" s="103">
        <f>ROUND(+G173*Totals!$H$22,2)</f>
        <v>4005.52</v>
      </c>
      <c r="I173" s="103">
        <f t="shared" si="6"/>
        <v>0</v>
      </c>
      <c r="J173" s="103">
        <f t="shared" si="7"/>
        <v>4005.52</v>
      </c>
      <c r="K173" s="113"/>
      <c r="L173" s="113"/>
      <c r="N173" s="117"/>
      <c r="O173" s="117"/>
      <c r="P173" s="114"/>
      <c r="Q173" s="118"/>
      <c r="R173" s="116"/>
      <c r="S173" s="114"/>
    </row>
    <row r="174" spans="6:19">
      <c r="F174" s="111" t="s">
        <v>887</v>
      </c>
      <c r="G174" s="136">
        <v>6.8005100000000004E-5</v>
      </c>
      <c r="H174" s="103">
        <f>ROUND(+G174*Totals!$H$22,2)</f>
        <v>1002.8</v>
      </c>
      <c r="I174" s="103">
        <f t="shared" si="6"/>
        <v>275.84620060790274</v>
      </c>
      <c r="J174" s="103">
        <f t="shared" si="7"/>
        <v>726.95379939209715</v>
      </c>
      <c r="K174" s="113" t="s">
        <v>887</v>
      </c>
      <c r="L174" s="113" t="s">
        <v>106</v>
      </c>
      <c r="M174" s="138">
        <v>0.27507598784194531</v>
      </c>
      <c r="N174" s="117">
        <f>H174*M174</f>
        <v>275.84620060790274</v>
      </c>
      <c r="O174" s="113" t="s">
        <v>1159</v>
      </c>
      <c r="P174" s="114"/>
      <c r="Q174" s="118"/>
      <c r="R174" s="116"/>
      <c r="S174" s="114"/>
    </row>
    <row r="175" spans="6:19">
      <c r="F175" s="111" t="s">
        <v>886</v>
      </c>
      <c r="G175" s="136">
        <v>1.4914760000000002E-4</v>
      </c>
      <c r="H175" s="103">
        <f>ROUND(+G175*Totals!$H$22,2)</f>
        <v>2199.33</v>
      </c>
      <c r="I175" s="103">
        <f t="shared" si="6"/>
        <v>555.68178191489369</v>
      </c>
      <c r="J175" s="147">
        <f t="shared" si="7"/>
        <v>1643.6482180851062</v>
      </c>
      <c r="K175" s="143" t="s">
        <v>886</v>
      </c>
      <c r="L175" s="143" t="s">
        <v>56</v>
      </c>
      <c r="M175" s="140">
        <v>5.3191489361702135E-3</v>
      </c>
      <c r="N175" s="144">
        <f>H175*M175</f>
        <v>11.698563829787235</v>
      </c>
      <c r="O175" s="113" t="s">
        <v>62</v>
      </c>
      <c r="P175" s="140">
        <v>0.24734042553191493</v>
      </c>
      <c r="Q175" s="118">
        <f>H175*P175</f>
        <v>543.9832180851065</v>
      </c>
      <c r="R175" s="148"/>
      <c r="S175" s="114"/>
    </row>
    <row r="176" spans="6:19">
      <c r="F176" s="111" t="s">
        <v>885</v>
      </c>
      <c r="G176" s="136">
        <v>8.7131570000000002E-4</v>
      </c>
      <c r="H176" s="103">
        <f>ROUND(+G176*Totals!$H$22,2)</f>
        <v>12848.43</v>
      </c>
      <c r="I176" s="103">
        <f t="shared" si="6"/>
        <v>0</v>
      </c>
      <c r="J176" s="103">
        <f t="shared" si="7"/>
        <v>12848.43</v>
      </c>
      <c r="K176" s="113"/>
      <c r="L176" s="113"/>
      <c r="N176" s="117"/>
      <c r="O176" s="117"/>
      <c r="P176" s="114"/>
      <c r="Q176" s="118"/>
      <c r="R176" s="116"/>
      <c r="S176" s="114"/>
    </row>
    <row r="177" spans="6:19" ht="37.5">
      <c r="F177" s="111" t="s">
        <v>884</v>
      </c>
      <c r="G177" s="136">
        <v>6.6459599999999996E-5</v>
      </c>
      <c r="H177" s="103">
        <f>ROUND(+G177*Totals!$H$22,2)</f>
        <v>980.01</v>
      </c>
      <c r="I177" s="103">
        <f t="shared" si="6"/>
        <v>247.60337579617834</v>
      </c>
      <c r="J177" s="103">
        <f t="shared" si="7"/>
        <v>732.40662420382159</v>
      </c>
      <c r="K177" s="113" t="s">
        <v>884</v>
      </c>
      <c r="L177" s="113" t="s">
        <v>106</v>
      </c>
      <c r="M177" s="138">
        <v>0.25265392781316348</v>
      </c>
      <c r="N177" s="117">
        <f>H177*M177</f>
        <v>247.60337579617834</v>
      </c>
      <c r="O177" s="113" t="s">
        <v>1159</v>
      </c>
      <c r="P177" s="114"/>
      <c r="Q177" s="118"/>
      <c r="R177" s="116"/>
      <c r="S177" s="114"/>
    </row>
    <row r="178" spans="6:19">
      <c r="F178" s="111" t="s">
        <v>883</v>
      </c>
      <c r="G178" s="136">
        <v>1.9126440000000002E-4</v>
      </c>
      <c r="H178" s="103">
        <f>ROUND(+G178*Totals!$H$22,2)</f>
        <v>2820.39</v>
      </c>
      <c r="I178" s="103">
        <f t="shared" si="6"/>
        <v>174.96215880893297</v>
      </c>
      <c r="J178" s="103">
        <f t="shared" si="7"/>
        <v>2645.4278411910668</v>
      </c>
      <c r="K178" s="113" t="s">
        <v>883</v>
      </c>
      <c r="L178" s="113" t="s">
        <v>118</v>
      </c>
      <c r="M178" s="138">
        <v>6.2034739454094288E-2</v>
      </c>
      <c r="N178" s="117">
        <f>H178*M178</f>
        <v>174.96215880893297</v>
      </c>
      <c r="O178" s="117" t="s">
        <v>1159</v>
      </c>
      <c r="P178" s="114"/>
      <c r="Q178" s="118"/>
      <c r="R178" s="116"/>
      <c r="S178" s="114"/>
    </row>
    <row r="179" spans="6:19">
      <c r="F179" s="111" t="s">
        <v>882</v>
      </c>
      <c r="G179" s="136">
        <v>3.2650190000000002E-4</v>
      </c>
      <c r="H179" s="103">
        <f>ROUND(+G179*Totals!$H$22,2)</f>
        <v>4814.6000000000004</v>
      </c>
      <c r="I179" s="103">
        <f t="shared" si="6"/>
        <v>0</v>
      </c>
      <c r="J179" s="103">
        <f t="shared" si="7"/>
        <v>4814.6000000000004</v>
      </c>
      <c r="K179" s="113"/>
      <c r="L179" s="113"/>
      <c r="N179" s="117"/>
      <c r="O179" s="113"/>
      <c r="P179" s="114"/>
      <c r="Q179" s="118"/>
      <c r="R179" s="116"/>
      <c r="S179" s="114"/>
    </row>
    <row r="180" spans="6:19">
      <c r="F180" s="111" t="s">
        <v>881</v>
      </c>
      <c r="G180" s="136">
        <v>1.51466E-4</v>
      </c>
      <c r="H180" s="103">
        <f>ROUND(+G180*Totals!$H$22,2)</f>
        <v>2233.52</v>
      </c>
      <c r="I180" s="103">
        <f t="shared" si="6"/>
        <v>516.09491262135919</v>
      </c>
      <c r="J180" s="103">
        <f t="shared" si="7"/>
        <v>1717.4250873786409</v>
      </c>
      <c r="K180" s="113" t="s">
        <v>881</v>
      </c>
      <c r="L180" s="113" t="s">
        <v>92</v>
      </c>
      <c r="M180" s="138">
        <v>0.23106796116504852</v>
      </c>
      <c r="N180" s="117">
        <f>H180*M180</f>
        <v>516.09491262135919</v>
      </c>
      <c r="O180" s="117" t="s">
        <v>1159</v>
      </c>
      <c r="P180" s="114"/>
      <c r="Q180" s="118"/>
      <c r="R180" s="116"/>
      <c r="S180" s="114"/>
    </row>
    <row r="181" spans="6:19" ht="37.5">
      <c r="F181" s="111" t="s">
        <v>880</v>
      </c>
      <c r="G181" s="136">
        <v>7.0709880000000003E-4</v>
      </c>
      <c r="H181" s="103">
        <f>ROUND(+G181*Totals!$H$22,2)</f>
        <v>10426.89</v>
      </c>
      <c r="I181" s="103">
        <f t="shared" si="6"/>
        <v>0</v>
      </c>
      <c r="J181" s="103">
        <f t="shared" si="7"/>
        <v>10426.89</v>
      </c>
      <c r="K181" s="113"/>
      <c r="L181" s="113"/>
      <c r="N181" s="117"/>
      <c r="O181" s="117"/>
      <c r="P181" s="114"/>
      <c r="Q181" s="118"/>
      <c r="R181" s="116"/>
      <c r="S181" s="114"/>
    </row>
    <row r="182" spans="6:19">
      <c r="F182" s="111" t="s">
        <v>879</v>
      </c>
      <c r="G182" s="136">
        <v>2.1251600000000002E-5</v>
      </c>
      <c r="H182" s="103">
        <f>ROUND(+G182*Totals!$H$22,2)</f>
        <v>313.38</v>
      </c>
      <c r="I182" s="103">
        <f t="shared" si="6"/>
        <v>177.22179310344828</v>
      </c>
      <c r="J182" s="103">
        <f t="shared" si="7"/>
        <v>136.15820689655172</v>
      </c>
      <c r="K182" s="113" t="s">
        <v>879</v>
      </c>
      <c r="L182" s="113" t="s">
        <v>68</v>
      </c>
      <c r="M182" s="138">
        <v>0.56551724137931036</v>
      </c>
      <c r="N182" s="117">
        <f>H182*M182</f>
        <v>177.22179310344828</v>
      </c>
      <c r="O182" s="117" t="s">
        <v>1159</v>
      </c>
      <c r="P182" s="114"/>
      <c r="Q182" s="118"/>
      <c r="R182" s="116"/>
      <c r="S182" s="114"/>
    </row>
    <row r="183" spans="6:19">
      <c r="F183" s="111" t="s">
        <v>878</v>
      </c>
      <c r="G183" s="136">
        <v>1.3601029999999999E-4</v>
      </c>
      <c r="H183" s="103">
        <f>ROUND(+G183*Totals!$H$22,2)</f>
        <v>2005.61</v>
      </c>
      <c r="I183" s="103">
        <f t="shared" si="6"/>
        <v>94.280811965811978</v>
      </c>
      <c r="J183" s="103">
        <f t="shared" si="7"/>
        <v>1911.3291880341878</v>
      </c>
      <c r="K183" s="113" t="s">
        <v>878</v>
      </c>
      <c r="L183" s="113" t="s">
        <v>104</v>
      </c>
      <c r="M183" s="138">
        <v>4.7008547008547015E-2</v>
      </c>
      <c r="N183" s="117">
        <f>H183*M183</f>
        <v>94.280811965811978</v>
      </c>
      <c r="O183" s="113" t="s">
        <v>1159</v>
      </c>
      <c r="P183" s="114"/>
      <c r="Q183" s="118"/>
      <c r="R183" s="116"/>
      <c r="S183" s="114"/>
    </row>
    <row r="184" spans="6:19">
      <c r="F184" s="111" t="s">
        <v>877</v>
      </c>
      <c r="G184" s="136">
        <v>4.223273E-4</v>
      </c>
      <c r="H184" s="103">
        <f>ROUND(+G184*Totals!$H$22,2)</f>
        <v>6227.64</v>
      </c>
      <c r="I184" s="103">
        <f t="shared" si="6"/>
        <v>0</v>
      </c>
      <c r="J184" s="103">
        <f>+H184-I184</f>
        <v>6227.64</v>
      </c>
      <c r="O184" s="113" t="s">
        <v>1159</v>
      </c>
      <c r="P184" s="114"/>
      <c r="Q184" s="118"/>
      <c r="R184" s="116"/>
      <c r="S184" s="114"/>
    </row>
    <row r="185" spans="6:19">
      <c r="F185" s="111" t="s">
        <v>876</v>
      </c>
      <c r="G185" s="136">
        <v>6.5687000000000003E-6</v>
      </c>
      <c r="H185" s="103">
        <f>ROUND(+G185*Totals!$H$22,2)</f>
        <v>96.86</v>
      </c>
      <c r="I185" s="103">
        <f t="shared" si="6"/>
        <v>34.165163636363637</v>
      </c>
      <c r="J185" s="103">
        <f>+H185-I185</f>
        <v>62.694836363636362</v>
      </c>
      <c r="K185" s="113" t="s">
        <v>876</v>
      </c>
      <c r="L185" s="113" t="s">
        <v>120</v>
      </c>
      <c r="M185" s="138">
        <v>0.35272727272727272</v>
      </c>
      <c r="N185" s="117">
        <f>+H185*M185</f>
        <v>34.165163636363637</v>
      </c>
      <c r="O185" s="117"/>
      <c r="P185" s="114"/>
      <c r="Q185" s="118"/>
      <c r="R185" s="116"/>
      <c r="S185" s="114"/>
    </row>
    <row r="186" spans="6:19">
      <c r="F186" s="111" t="s">
        <v>875</v>
      </c>
      <c r="G186" s="136">
        <v>5.0231060000000005E-4</v>
      </c>
      <c r="H186" s="103">
        <f>ROUND(+G186*Totals!$H$22,2)</f>
        <v>7407.08</v>
      </c>
      <c r="I186" s="103">
        <f t="shared" si="6"/>
        <v>0</v>
      </c>
      <c r="J186" s="103">
        <f t="shared" si="7"/>
        <v>7407.08</v>
      </c>
      <c r="K186" s="113"/>
      <c r="L186" s="113"/>
      <c r="N186" s="117"/>
      <c r="O186" s="113"/>
      <c r="P186" s="114"/>
      <c r="Q186" s="118"/>
      <c r="R186" s="116"/>
      <c r="S186" s="114"/>
    </row>
    <row r="187" spans="6:19">
      <c r="F187" s="111" t="s">
        <v>874</v>
      </c>
      <c r="G187" s="136">
        <v>1.3910100000000001E-5</v>
      </c>
      <c r="H187" s="103">
        <f>ROUND(+G187*Totals!$H$22,2)</f>
        <v>205.12</v>
      </c>
      <c r="I187" s="103">
        <f t="shared" si="6"/>
        <v>60.914424242424246</v>
      </c>
      <c r="J187" s="103">
        <f t="shared" si="7"/>
        <v>144.20557575757576</v>
      </c>
      <c r="K187" s="113" t="s">
        <v>874</v>
      </c>
      <c r="L187" s="113" t="s">
        <v>78</v>
      </c>
      <c r="M187" s="138">
        <v>0.1393939393939394</v>
      </c>
      <c r="N187" s="117">
        <f>H187*M187</f>
        <v>28.592484848484851</v>
      </c>
      <c r="O187" s="113" t="s">
        <v>125</v>
      </c>
      <c r="P187" s="138">
        <v>0.15757575757575759</v>
      </c>
      <c r="Q187" s="118">
        <f>H187*P187</f>
        <v>32.321939393939395</v>
      </c>
      <c r="R187" s="116" t="s">
        <v>1159</v>
      </c>
      <c r="S187" s="114"/>
    </row>
    <row r="188" spans="6:19">
      <c r="F188" s="111" t="s">
        <v>873</v>
      </c>
      <c r="G188" s="136">
        <v>8.6235143000000011E-3</v>
      </c>
      <c r="H188" s="103">
        <f>ROUND(+G188*Totals!$H$22,2)</f>
        <v>127162.44</v>
      </c>
      <c r="I188" s="103">
        <f t="shared" si="6"/>
        <v>0</v>
      </c>
      <c r="J188" s="103">
        <f t="shared" si="7"/>
        <v>127162.44</v>
      </c>
      <c r="K188" s="113"/>
      <c r="L188" s="113"/>
      <c r="N188" s="117"/>
      <c r="O188" s="113"/>
      <c r="P188" s="114"/>
      <c r="Q188" s="118"/>
      <c r="R188" s="116"/>
      <c r="S188" s="114"/>
    </row>
    <row r="189" spans="6:19">
      <c r="F189" s="111" t="s">
        <v>872</v>
      </c>
      <c r="G189" s="136">
        <v>6.0431829999999995E-4</v>
      </c>
      <c r="H189" s="103">
        <f>ROUND(+G189*Totals!$H$22,2)</f>
        <v>8911.2800000000007</v>
      </c>
      <c r="I189" s="103">
        <f t="shared" si="6"/>
        <v>0</v>
      </c>
      <c r="J189" s="103">
        <f t="shared" si="7"/>
        <v>8911.2800000000007</v>
      </c>
      <c r="K189" s="113"/>
      <c r="L189" s="113"/>
      <c r="N189" s="117"/>
      <c r="O189" s="117"/>
      <c r="P189" s="114"/>
      <c r="Q189" s="118"/>
      <c r="R189" s="116"/>
      <c r="S189" s="114"/>
    </row>
    <row r="190" spans="6:19" ht="37.5">
      <c r="F190" s="111" t="s">
        <v>871</v>
      </c>
      <c r="G190" s="136">
        <v>2.9597689999999997E-4</v>
      </c>
      <c r="H190" s="103">
        <f>ROUND(+G190*Totals!$H$22,2)</f>
        <v>4364.4799999999996</v>
      </c>
      <c r="I190" s="103">
        <f t="shared" si="6"/>
        <v>0</v>
      </c>
      <c r="J190" s="103">
        <f t="shared" si="7"/>
        <v>4364.4799999999996</v>
      </c>
      <c r="K190" s="113"/>
      <c r="L190" s="113"/>
      <c r="N190" s="117"/>
      <c r="O190" s="113"/>
      <c r="P190" s="114"/>
      <c r="Q190" s="118"/>
      <c r="R190" s="116"/>
      <c r="S190" s="114"/>
    </row>
    <row r="191" spans="6:19">
      <c r="F191" s="111" t="s">
        <v>870</v>
      </c>
      <c r="G191" s="136">
        <v>1.0278050000000001E-4</v>
      </c>
      <c r="H191" s="103">
        <f>ROUND(+G191*Totals!$H$22,2)</f>
        <v>1515.6</v>
      </c>
      <c r="I191" s="103">
        <f t="shared" si="6"/>
        <v>585.57272727272721</v>
      </c>
      <c r="J191" s="103">
        <f t="shared" si="7"/>
        <v>930.0272727272727</v>
      </c>
      <c r="K191" s="113" t="s">
        <v>870</v>
      </c>
      <c r="L191" s="113" t="s">
        <v>75</v>
      </c>
      <c r="M191" s="138">
        <v>0.38636363636363635</v>
      </c>
      <c r="N191" s="117">
        <f>H191*M191</f>
        <v>585.57272727272721</v>
      </c>
      <c r="O191" s="117" t="s">
        <v>1159</v>
      </c>
      <c r="P191" s="114"/>
      <c r="Q191" s="118"/>
      <c r="R191" s="116"/>
      <c r="S191" s="114"/>
    </row>
    <row r="192" spans="6:19">
      <c r="F192" s="111" t="s">
        <v>869</v>
      </c>
      <c r="G192" s="136">
        <v>5.8963540000000006E-4</v>
      </c>
      <c r="H192" s="103">
        <f>ROUND(+G192*Totals!$H$22,2)</f>
        <v>8694.77</v>
      </c>
      <c r="I192" s="103">
        <f t="shared" si="6"/>
        <v>0</v>
      </c>
      <c r="J192" s="103">
        <f t="shared" si="7"/>
        <v>8694.77</v>
      </c>
      <c r="K192" s="113"/>
      <c r="L192" s="113"/>
      <c r="N192" s="117"/>
      <c r="O192" s="117"/>
      <c r="P192" s="114"/>
      <c r="Q192" s="118"/>
      <c r="R192" s="116"/>
      <c r="S192" s="114"/>
    </row>
    <row r="193" spans="6:19">
      <c r="F193" s="111" t="s">
        <v>868</v>
      </c>
      <c r="G193" s="136">
        <v>1.5069300000000002E-5</v>
      </c>
      <c r="H193" s="103">
        <f>ROUND(+G193*Totals!$H$22,2)</f>
        <v>222.21</v>
      </c>
      <c r="I193" s="103">
        <f t="shared" si="6"/>
        <v>66.662999999999997</v>
      </c>
      <c r="J193" s="103">
        <f t="shared" si="7"/>
        <v>155.54700000000003</v>
      </c>
      <c r="K193" s="113" t="s">
        <v>868</v>
      </c>
      <c r="L193" s="113" t="s">
        <v>92</v>
      </c>
      <c r="M193" s="138">
        <v>0.3</v>
      </c>
      <c r="N193" s="117">
        <f>H193*M193</f>
        <v>66.662999999999997</v>
      </c>
      <c r="O193" s="113" t="s">
        <v>1159</v>
      </c>
      <c r="P193" s="114"/>
      <c r="Q193" s="118"/>
      <c r="R193" s="116"/>
      <c r="S193" s="114"/>
    </row>
    <row r="194" spans="6:19">
      <c r="F194" s="111" t="s">
        <v>867</v>
      </c>
      <c r="G194" s="136">
        <v>8.4620000000000013E-5</v>
      </c>
      <c r="H194" s="103">
        <f>ROUND(+G194*Totals!$H$22,2)</f>
        <v>1247.81</v>
      </c>
      <c r="I194" s="103">
        <f t="shared" si="6"/>
        <v>365.17274278215223</v>
      </c>
      <c r="J194" s="103">
        <f t="shared" si="7"/>
        <v>882.63725721784772</v>
      </c>
      <c r="K194" s="113" t="s">
        <v>867</v>
      </c>
      <c r="L194" s="113" t="s">
        <v>69</v>
      </c>
      <c r="M194" s="138">
        <v>0.29265091863517062</v>
      </c>
      <c r="N194" s="117">
        <f>H194*M194</f>
        <v>365.17274278215223</v>
      </c>
      <c r="O194" s="117" t="s">
        <v>1159</v>
      </c>
      <c r="P194" s="114"/>
      <c r="Q194" s="118"/>
      <c r="R194" s="116"/>
      <c r="S194" s="114"/>
    </row>
    <row r="195" spans="6:19">
      <c r="F195" s="111" t="s">
        <v>866</v>
      </c>
      <c r="G195" s="136">
        <v>2.42650809E-2</v>
      </c>
      <c r="H195" s="103">
        <f>ROUND(+G195*Totals!$H$22,2)</f>
        <v>357813.16</v>
      </c>
      <c r="I195" s="103">
        <f t="shared" si="6"/>
        <v>0</v>
      </c>
      <c r="J195" s="103">
        <f t="shared" si="7"/>
        <v>357813.16</v>
      </c>
      <c r="K195" s="113"/>
      <c r="L195" s="113"/>
      <c r="N195" s="117"/>
      <c r="O195" s="117"/>
      <c r="P195" s="114"/>
      <c r="Q195" s="118"/>
      <c r="R195" s="116"/>
      <c r="S195" s="114"/>
    </row>
    <row r="196" spans="6:19">
      <c r="F196" s="111" t="s">
        <v>865</v>
      </c>
      <c r="G196" s="136">
        <v>3.0525000000000003E-5</v>
      </c>
      <c r="H196" s="103">
        <f>ROUND(+G196*Totals!$H$22,2)</f>
        <v>450.12</v>
      </c>
      <c r="I196" s="103">
        <f t="shared" si="6"/>
        <v>124.37526315789472</v>
      </c>
      <c r="J196" s="103">
        <f t="shared" si="7"/>
        <v>325.74473684210528</v>
      </c>
      <c r="K196" s="113" t="s">
        <v>865</v>
      </c>
      <c r="L196" s="113" t="s">
        <v>108</v>
      </c>
      <c r="M196" s="138">
        <v>0.27631578947368418</v>
      </c>
      <c r="N196" s="117">
        <f>H196*M196</f>
        <v>124.37526315789472</v>
      </c>
      <c r="O196" s="113" t="s">
        <v>1159</v>
      </c>
      <c r="P196" s="114"/>
      <c r="Q196" s="118"/>
      <c r="R196" s="116"/>
      <c r="S196" s="114"/>
    </row>
    <row r="197" spans="6:19" ht="37.5">
      <c r="F197" s="111" t="s">
        <v>864</v>
      </c>
      <c r="G197" s="136">
        <v>1.070308E-4</v>
      </c>
      <c r="H197" s="103">
        <f>ROUND(+G197*Totals!$H$22,2)</f>
        <v>1578.28</v>
      </c>
      <c r="I197" s="103">
        <f t="shared" si="6"/>
        <v>600.58442477876099</v>
      </c>
      <c r="J197" s="103">
        <f t="shared" si="7"/>
        <v>977.69557522123898</v>
      </c>
      <c r="K197" s="113" t="s">
        <v>864</v>
      </c>
      <c r="L197" s="113" t="s">
        <v>125</v>
      </c>
      <c r="M197" s="138">
        <v>0.38053097345132741</v>
      </c>
      <c r="N197" s="117">
        <f>H197*M197</f>
        <v>600.58442477876099</v>
      </c>
      <c r="O197" s="113" t="s">
        <v>1159</v>
      </c>
      <c r="P197" s="114"/>
      <c r="Q197" s="118"/>
      <c r="R197" s="116"/>
      <c r="S197" s="114"/>
    </row>
    <row r="198" spans="6:19">
      <c r="F198" s="111" t="s">
        <v>863</v>
      </c>
      <c r="G198" s="136">
        <v>2.4265470000000002E-4</v>
      </c>
      <c r="H198" s="103">
        <f>ROUND(+G198*Totals!$H$22,2)</f>
        <v>3578.19</v>
      </c>
      <c r="I198" s="103">
        <f t="shared" si="6"/>
        <v>0</v>
      </c>
      <c r="J198" s="103">
        <f t="shared" si="7"/>
        <v>3578.19</v>
      </c>
      <c r="K198" s="113"/>
      <c r="L198" s="113"/>
      <c r="N198" s="117"/>
      <c r="O198" s="113"/>
      <c r="P198" s="114"/>
      <c r="Q198" s="118"/>
      <c r="R198" s="116"/>
      <c r="S198" s="114"/>
    </row>
    <row r="199" spans="6:19">
      <c r="F199" s="111" t="s">
        <v>862</v>
      </c>
      <c r="G199" s="136">
        <v>1.5022952000000001E-3</v>
      </c>
      <c r="H199" s="103">
        <f>ROUND(+G199*Totals!$H$22,2)</f>
        <v>22152.86</v>
      </c>
      <c r="I199" s="103">
        <f t="shared" ref="I199:I262" si="8">+N199+Q199+T199</f>
        <v>0</v>
      </c>
      <c r="J199" s="103">
        <f t="shared" ref="J199:J262" si="9">+H199-I199</f>
        <v>22152.86</v>
      </c>
      <c r="K199" s="113"/>
      <c r="L199" s="113"/>
      <c r="N199" s="117"/>
      <c r="O199" s="117"/>
      <c r="P199" s="114"/>
      <c r="Q199" s="118"/>
      <c r="R199" s="116"/>
      <c r="S199" s="114"/>
    </row>
    <row r="200" spans="6:19">
      <c r="F200" s="111" t="s">
        <v>861</v>
      </c>
      <c r="G200" s="136">
        <v>2.9118561E-3</v>
      </c>
      <c r="H200" s="103">
        <f>ROUND(+G200*Totals!$H$22,2)</f>
        <v>42938.26</v>
      </c>
      <c r="I200" s="103">
        <f t="shared" si="8"/>
        <v>0</v>
      </c>
      <c r="J200" s="103">
        <f t="shared" si="9"/>
        <v>42938.26</v>
      </c>
      <c r="K200" s="113"/>
      <c r="L200" s="113"/>
      <c r="N200" s="117"/>
      <c r="O200" s="117"/>
      <c r="P200" s="114"/>
      <c r="Q200" s="118"/>
      <c r="R200" s="116"/>
      <c r="S200" s="114"/>
    </row>
    <row r="201" spans="6:19">
      <c r="F201" s="111" t="s">
        <v>860</v>
      </c>
      <c r="G201" s="136">
        <v>4.0571200000000002E-5</v>
      </c>
      <c r="H201" s="103">
        <f>ROUND(+G201*Totals!$H$22,2)</f>
        <v>598.26</v>
      </c>
      <c r="I201" s="103">
        <f t="shared" si="8"/>
        <v>166.09374663072776</v>
      </c>
      <c r="J201" s="103">
        <f t="shared" si="9"/>
        <v>432.16625336927223</v>
      </c>
      <c r="K201" s="113" t="s">
        <v>860</v>
      </c>
      <c r="L201" s="113" t="s">
        <v>121</v>
      </c>
      <c r="M201" s="138">
        <v>0.27762803234501349</v>
      </c>
      <c r="N201" s="117">
        <f t="shared" ref="N201:N206" si="10">H201*M201</f>
        <v>166.09374663072776</v>
      </c>
      <c r="O201" s="117" t="s">
        <v>1159</v>
      </c>
      <c r="P201" s="114"/>
      <c r="Q201" s="118"/>
      <c r="R201" s="116"/>
      <c r="S201" s="114"/>
    </row>
    <row r="202" spans="6:19">
      <c r="F202" s="111" t="s">
        <v>859</v>
      </c>
      <c r="G202" s="136">
        <v>9.7757399999999993E-5</v>
      </c>
      <c r="H202" s="103">
        <f>ROUND(+G202*Totals!$H$22,2)</f>
        <v>1441.53</v>
      </c>
      <c r="I202" s="103">
        <f t="shared" si="8"/>
        <v>457.2829305135952</v>
      </c>
      <c r="J202" s="103">
        <f t="shared" si="9"/>
        <v>984.24706948640483</v>
      </c>
      <c r="K202" s="113" t="s">
        <v>859</v>
      </c>
      <c r="L202" s="113" t="s">
        <v>75</v>
      </c>
      <c r="M202" s="138">
        <v>0.31722054380664655</v>
      </c>
      <c r="N202" s="117">
        <f t="shared" si="10"/>
        <v>457.2829305135952</v>
      </c>
      <c r="O202" s="117" t="s">
        <v>1159</v>
      </c>
      <c r="P202" s="114"/>
      <c r="Q202" s="118"/>
      <c r="R202" s="116"/>
      <c r="S202" s="114"/>
    </row>
    <row r="203" spans="6:19">
      <c r="F203" s="111" t="s">
        <v>858</v>
      </c>
      <c r="G203" s="136">
        <v>9.6984600000000007E-5</v>
      </c>
      <c r="H203" s="103">
        <f>ROUND(+G203*Totals!$H$22,2)</f>
        <v>1430.14</v>
      </c>
      <c r="I203" s="103">
        <f t="shared" si="8"/>
        <v>295.31893271461723</v>
      </c>
      <c r="J203" s="103">
        <f t="shared" si="9"/>
        <v>1134.8210672853829</v>
      </c>
      <c r="K203" s="113" t="s">
        <v>858</v>
      </c>
      <c r="L203" s="113" t="s">
        <v>49</v>
      </c>
      <c r="M203" s="138">
        <v>0.20649651972157776</v>
      </c>
      <c r="N203" s="117">
        <f t="shared" si="10"/>
        <v>295.31893271461723</v>
      </c>
      <c r="O203" s="117"/>
      <c r="P203" s="114"/>
      <c r="Q203" s="118"/>
      <c r="R203" s="116"/>
      <c r="S203" s="114"/>
    </row>
    <row r="204" spans="6:19">
      <c r="F204" s="111" t="s">
        <v>857</v>
      </c>
      <c r="G204" s="136">
        <v>1.7001280000000001E-4</v>
      </c>
      <c r="H204" s="103">
        <f>ROUND(+G204*Totals!$H$22,2)</f>
        <v>2507.0100000000002</v>
      </c>
      <c r="I204" s="103">
        <f t="shared" si="8"/>
        <v>823.50373976342132</v>
      </c>
      <c r="J204" s="147">
        <f t="shared" si="9"/>
        <v>1683.5062602365788</v>
      </c>
      <c r="K204" s="143" t="s">
        <v>857</v>
      </c>
      <c r="L204" s="143" t="s">
        <v>95</v>
      </c>
      <c r="M204" s="140">
        <v>1.7288444040036398E-2</v>
      </c>
      <c r="N204" s="144">
        <f t="shared" si="10"/>
        <v>43.34230209281165</v>
      </c>
      <c r="O204" s="142" t="s">
        <v>124</v>
      </c>
      <c r="P204" s="140">
        <v>0.31119199272065512</v>
      </c>
      <c r="Q204" s="118">
        <f>H204*P204</f>
        <v>780.16143767060964</v>
      </c>
      <c r="R204" s="116"/>
      <c r="S204" s="114"/>
    </row>
    <row r="205" spans="6:19">
      <c r="F205" s="111" t="s">
        <v>856</v>
      </c>
      <c r="G205" s="136">
        <v>1.4296499999999999E-5</v>
      </c>
      <c r="H205" s="103">
        <f>ROUND(+G205*Totals!$H$22,2)</f>
        <v>210.82</v>
      </c>
      <c r="I205" s="103">
        <f t="shared" si="8"/>
        <v>133.87839416058395</v>
      </c>
      <c r="J205" s="147">
        <f t="shared" si="9"/>
        <v>76.941605839416042</v>
      </c>
      <c r="K205" s="143" t="s">
        <v>856</v>
      </c>
      <c r="L205" s="143" t="s">
        <v>107</v>
      </c>
      <c r="M205" s="140">
        <v>0.63503649635036497</v>
      </c>
      <c r="N205" s="144">
        <f t="shared" si="10"/>
        <v>133.87839416058395</v>
      </c>
      <c r="O205" s="143"/>
      <c r="P205" s="146"/>
      <c r="Q205" s="145"/>
      <c r="R205" s="116"/>
      <c r="S205" s="114"/>
    </row>
    <row r="206" spans="6:19">
      <c r="F206" s="111" t="s">
        <v>855</v>
      </c>
      <c r="G206" s="136">
        <v>8.8870300000000002E-5</v>
      </c>
      <c r="H206" s="103">
        <f>ROUND(+G206*Totals!$H$22,2)</f>
        <v>1310.48</v>
      </c>
      <c r="I206" s="103">
        <f t="shared" si="8"/>
        <v>379.91114006514658</v>
      </c>
      <c r="J206" s="103">
        <f t="shared" si="9"/>
        <v>930.56885993485344</v>
      </c>
      <c r="K206" s="113" t="s">
        <v>855</v>
      </c>
      <c r="L206" s="113" t="s">
        <v>130</v>
      </c>
      <c r="M206" s="138">
        <v>0.28990228013029318</v>
      </c>
      <c r="N206" s="144">
        <f t="shared" si="10"/>
        <v>379.91114006514658</v>
      </c>
      <c r="O206" s="113" t="s">
        <v>1159</v>
      </c>
      <c r="P206" s="114"/>
      <c r="Q206" s="118"/>
      <c r="R206" s="116"/>
      <c r="S206" s="114"/>
    </row>
    <row r="207" spans="6:19">
      <c r="F207" s="111" t="s">
        <v>854</v>
      </c>
      <c r="G207" s="136">
        <v>3.3616199999999998E-5</v>
      </c>
      <c r="H207" s="103">
        <f>ROUND(+G207*Totals!$H$22,2)</f>
        <v>495.7</v>
      </c>
      <c r="I207" s="103">
        <f t="shared" si="8"/>
        <v>0</v>
      </c>
      <c r="J207" s="103">
        <f t="shared" si="9"/>
        <v>495.7</v>
      </c>
      <c r="K207" s="142"/>
      <c r="L207" s="142"/>
      <c r="M207" s="140"/>
      <c r="N207" s="117"/>
      <c r="O207" s="113"/>
      <c r="P207" s="114"/>
      <c r="Q207" s="118"/>
      <c r="R207" s="116"/>
      <c r="S207" s="114"/>
    </row>
    <row r="208" spans="6:19">
      <c r="F208" s="111" t="s">
        <v>853</v>
      </c>
      <c r="G208" s="136">
        <v>2.932721E-4</v>
      </c>
      <c r="H208" s="103">
        <f>ROUND(+G208*Totals!$H$22,2)</f>
        <v>4324.59</v>
      </c>
      <c r="I208" s="103">
        <f t="shared" si="8"/>
        <v>0</v>
      </c>
      <c r="J208" s="103">
        <f t="shared" si="9"/>
        <v>4324.59</v>
      </c>
      <c r="K208" s="113"/>
      <c r="L208" s="113"/>
      <c r="N208" s="117"/>
      <c r="O208" s="117"/>
      <c r="P208" s="114"/>
      <c r="Q208" s="118"/>
      <c r="R208" s="116"/>
      <c r="S208" s="114"/>
    </row>
    <row r="209" spans="6:19">
      <c r="F209" s="111" t="s">
        <v>852</v>
      </c>
      <c r="G209" s="136">
        <v>7.345327E-4</v>
      </c>
      <c r="H209" s="103">
        <f>ROUND(+G209*Totals!$H$22,2)</f>
        <v>10831.43</v>
      </c>
      <c r="I209" s="103">
        <f t="shared" si="8"/>
        <v>0</v>
      </c>
      <c r="J209" s="103">
        <f t="shared" si="9"/>
        <v>10831.43</v>
      </c>
      <c r="K209" s="113"/>
      <c r="L209" s="113"/>
      <c r="N209" s="117"/>
      <c r="O209" s="117"/>
      <c r="P209" s="114"/>
      <c r="Q209" s="118"/>
      <c r="R209" s="116"/>
      <c r="S209" s="114"/>
    </row>
    <row r="210" spans="6:19">
      <c r="F210" s="111" t="s">
        <v>851</v>
      </c>
      <c r="G210" s="136">
        <v>1.46829E-5</v>
      </c>
      <c r="H210" s="103">
        <f>ROUND(+G210*Totals!$H$22,2)</f>
        <v>216.51</v>
      </c>
      <c r="I210" s="103">
        <f t="shared" si="8"/>
        <v>75.96842105263157</v>
      </c>
      <c r="J210" s="103">
        <f t="shared" si="9"/>
        <v>140.54157894736841</v>
      </c>
      <c r="K210" s="113" t="s">
        <v>851</v>
      </c>
      <c r="L210" s="113" t="s">
        <v>71</v>
      </c>
      <c r="M210" s="138">
        <v>0.35087719298245612</v>
      </c>
      <c r="N210" s="117">
        <f>H210*M210</f>
        <v>75.96842105263157</v>
      </c>
      <c r="O210" s="113" t="s">
        <v>1159</v>
      </c>
      <c r="P210" s="114"/>
      <c r="Q210" s="118"/>
      <c r="R210" s="116"/>
      <c r="S210" s="114"/>
    </row>
    <row r="211" spans="6:19">
      <c r="F211" s="111" t="s">
        <v>850</v>
      </c>
      <c r="G211" s="136">
        <v>1.2364569999999999E-4</v>
      </c>
      <c r="H211" s="103">
        <f>ROUND(+G211*Totals!$H$22,2)</f>
        <v>1823.28</v>
      </c>
      <c r="I211" s="103">
        <f t="shared" si="8"/>
        <v>500.19185840707974</v>
      </c>
      <c r="J211" s="103">
        <f t="shared" si="9"/>
        <v>1323.0881415929202</v>
      </c>
      <c r="K211" s="113" t="s">
        <v>850</v>
      </c>
      <c r="L211" s="113" t="s">
        <v>130</v>
      </c>
      <c r="M211" s="138">
        <v>0.27433628318584075</v>
      </c>
      <c r="N211" s="117">
        <f>H211*M211</f>
        <v>500.19185840707974</v>
      </c>
      <c r="O211" s="113" t="s">
        <v>1159</v>
      </c>
      <c r="P211" s="114"/>
      <c r="Q211" s="118"/>
      <c r="R211" s="116"/>
      <c r="S211" s="114"/>
    </row>
    <row r="212" spans="6:19">
      <c r="F212" s="111" t="s">
        <v>849</v>
      </c>
      <c r="G212" s="136">
        <v>3.5818610000000001E-4</v>
      </c>
      <c r="H212" s="103">
        <f>ROUND(+G212*Totals!$H$22,2)</f>
        <v>5281.82</v>
      </c>
      <c r="I212" s="103">
        <f t="shared" si="8"/>
        <v>0</v>
      </c>
      <c r="J212" s="103">
        <f t="shared" si="9"/>
        <v>5281.82</v>
      </c>
      <c r="K212" s="113"/>
      <c r="L212" s="113"/>
      <c r="N212" s="117"/>
      <c r="O212" s="117"/>
      <c r="P212" s="114"/>
      <c r="Q212" s="118"/>
      <c r="R212" s="116"/>
      <c r="S212" s="114"/>
    </row>
    <row r="213" spans="6:19">
      <c r="F213" s="111" t="s">
        <v>848</v>
      </c>
      <c r="G213" s="136">
        <v>3.9305420299999998E-2</v>
      </c>
      <c r="H213" s="103">
        <f>ROUND(+G213*Totals!$H$22,2)</f>
        <v>579598.17000000004</v>
      </c>
      <c r="I213" s="103">
        <f t="shared" si="8"/>
        <v>0</v>
      </c>
      <c r="J213" s="103">
        <f t="shared" si="9"/>
        <v>579598.17000000004</v>
      </c>
      <c r="K213" s="113"/>
      <c r="L213" s="113"/>
      <c r="N213" s="117"/>
      <c r="O213" s="117"/>
      <c r="P213" s="114"/>
      <c r="Q213" s="118"/>
      <c r="R213" s="116"/>
      <c r="S213" s="114"/>
    </row>
    <row r="214" spans="6:19">
      <c r="F214" s="111" t="s">
        <v>847</v>
      </c>
      <c r="G214" s="136">
        <v>6.9164299999999998E-5</v>
      </c>
      <c r="H214" s="103">
        <f>ROUND(+G214*Totals!$H$22,2)</f>
        <v>1019.9</v>
      </c>
      <c r="I214" s="103">
        <f t="shared" si="8"/>
        <v>149.03468309859156</v>
      </c>
      <c r="J214" s="103">
        <f t="shared" si="9"/>
        <v>870.86531690140839</v>
      </c>
      <c r="K214" s="113" t="s">
        <v>847</v>
      </c>
      <c r="L214" s="113" t="s">
        <v>61</v>
      </c>
      <c r="M214" s="138">
        <v>0.14612676056338028</v>
      </c>
      <c r="N214" s="117">
        <f>H214*M214</f>
        <v>149.03468309859156</v>
      </c>
      <c r="O214" s="113" t="s">
        <v>1159</v>
      </c>
      <c r="P214" s="114"/>
      <c r="Q214" s="118"/>
      <c r="R214" s="116"/>
      <c r="S214" s="114"/>
    </row>
    <row r="215" spans="6:19">
      <c r="F215" s="111" t="s">
        <v>846</v>
      </c>
      <c r="G215" s="136">
        <v>4.4821599999999998E-5</v>
      </c>
      <c r="H215" s="103">
        <f>ROUND(+G215*Totals!$H$22,2)</f>
        <v>660.94</v>
      </c>
      <c r="I215" s="103">
        <f t="shared" si="8"/>
        <v>281.78006269592481</v>
      </c>
      <c r="J215" s="103">
        <f t="shared" si="9"/>
        <v>379.15993730407524</v>
      </c>
      <c r="K215" s="113" t="s">
        <v>846</v>
      </c>
      <c r="L215" s="113" t="s">
        <v>59</v>
      </c>
      <c r="M215" s="138">
        <v>0.42633228840125398</v>
      </c>
      <c r="N215" s="117">
        <f>H215*M215</f>
        <v>281.78006269592481</v>
      </c>
      <c r="O215" s="113" t="s">
        <v>1159</v>
      </c>
      <c r="P215" s="114"/>
      <c r="Q215" s="118"/>
      <c r="R215" s="116"/>
      <c r="S215" s="114"/>
    </row>
    <row r="216" spans="6:19">
      <c r="F216" s="111" t="s">
        <v>845</v>
      </c>
      <c r="G216" s="136">
        <v>2.9829520000000003E-4</v>
      </c>
      <c r="H216" s="103">
        <f>ROUND(+G216*Totals!$H$22,2)</f>
        <v>4398.66</v>
      </c>
      <c r="I216" s="103">
        <f t="shared" si="8"/>
        <v>0</v>
      </c>
      <c r="J216" s="103">
        <f t="shared" si="9"/>
        <v>4398.66</v>
      </c>
      <c r="K216" s="113"/>
      <c r="L216" s="113"/>
      <c r="N216" s="117"/>
      <c r="O216" s="113"/>
      <c r="P216" s="114"/>
      <c r="Q216" s="118"/>
      <c r="R216" s="116"/>
      <c r="S216" s="114"/>
    </row>
    <row r="217" spans="6:19">
      <c r="F217" s="111" t="s">
        <v>844</v>
      </c>
      <c r="G217" s="136">
        <v>3.5354940000000001E-4</v>
      </c>
      <c r="H217" s="103">
        <f>ROUND(+G217*Totals!$H$22,2)</f>
        <v>5213.4399999999996</v>
      </c>
      <c r="I217" s="103">
        <f t="shared" si="8"/>
        <v>0</v>
      </c>
      <c r="J217" s="103">
        <f t="shared" si="9"/>
        <v>5213.4399999999996</v>
      </c>
      <c r="K217" s="113"/>
      <c r="L217" s="113"/>
      <c r="N217" s="117"/>
      <c r="O217" s="117"/>
      <c r="P217" s="114"/>
      <c r="Q217" s="118"/>
      <c r="R217" s="116"/>
      <c r="S217" s="114"/>
    </row>
    <row r="218" spans="6:19">
      <c r="F218" s="111" t="s">
        <v>843</v>
      </c>
      <c r="G218" s="136">
        <v>2.1305699E-3</v>
      </c>
      <c r="H218" s="103">
        <f>ROUND(+G218*Totals!$H$22,2)</f>
        <v>31417.41</v>
      </c>
      <c r="I218" s="103">
        <f t="shared" si="8"/>
        <v>0</v>
      </c>
      <c r="J218" s="103">
        <f t="shared" si="9"/>
        <v>31417.41</v>
      </c>
      <c r="K218" s="113"/>
      <c r="L218" s="113"/>
      <c r="N218" s="117"/>
      <c r="O218" s="113"/>
      <c r="P218" s="114"/>
      <c r="Q218" s="118"/>
      <c r="R218" s="116"/>
      <c r="S218" s="114"/>
    </row>
    <row r="219" spans="6:19">
      <c r="F219" s="111" t="s">
        <v>61</v>
      </c>
      <c r="G219" s="136">
        <v>6.7618699999999997E-5</v>
      </c>
      <c r="H219" s="103">
        <f>ROUND(+G219*Totals!$H$22,2)</f>
        <v>997.11</v>
      </c>
      <c r="I219" s="103">
        <f t="shared" si="8"/>
        <v>152.68969837587008</v>
      </c>
      <c r="J219" s="103">
        <f t="shared" si="9"/>
        <v>844.42030162412993</v>
      </c>
      <c r="K219" s="113" t="s">
        <v>61</v>
      </c>
      <c r="L219" s="113" t="s">
        <v>61</v>
      </c>
      <c r="M219" s="138">
        <v>0.15313225058004643</v>
      </c>
      <c r="N219" s="117">
        <f>H219*M219</f>
        <v>152.68969837587008</v>
      </c>
      <c r="O219" s="117" t="s">
        <v>1159</v>
      </c>
      <c r="P219" s="114"/>
      <c r="Q219" s="118"/>
      <c r="R219" s="116"/>
      <c r="S219" s="114"/>
    </row>
    <row r="220" spans="6:19">
      <c r="F220" s="111" t="s">
        <v>842</v>
      </c>
      <c r="G220" s="136">
        <v>2.9315620999999996E-3</v>
      </c>
      <c r="H220" s="103">
        <f>ROUND(+G220*Totals!$H$22,2)</f>
        <v>43228.85</v>
      </c>
      <c r="I220" s="103">
        <f t="shared" si="8"/>
        <v>0</v>
      </c>
      <c r="J220" s="103">
        <f t="shared" si="9"/>
        <v>43228.85</v>
      </c>
      <c r="K220" s="113"/>
      <c r="L220" s="113"/>
      <c r="N220" s="117"/>
      <c r="O220" s="117"/>
      <c r="P220" s="114"/>
      <c r="Q220" s="118"/>
      <c r="R220" s="116"/>
      <c r="S220" s="114"/>
    </row>
    <row r="221" spans="6:19">
      <c r="F221" s="111" t="s">
        <v>841</v>
      </c>
      <c r="G221" s="136">
        <v>8.6551999999999994E-5</v>
      </c>
      <c r="H221" s="103">
        <f>ROUND(+G221*Totals!$H$22,2)</f>
        <v>1276.3</v>
      </c>
      <c r="I221" s="103">
        <f t="shared" si="8"/>
        <v>473.29458333333332</v>
      </c>
      <c r="J221" s="103">
        <f t="shared" si="9"/>
        <v>803.00541666666663</v>
      </c>
      <c r="K221" s="113" t="s">
        <v>841</v>
      </c>
      <c r="L221" s="113" t="s">
        <v>48</v>
      </c>
      <c r="M221" s="138">
        <v>0.37083333333333335</v>
      </c>
      <c r="N221" s="117">
        <f>H221*M221</f>
        <v>473.29458333333332</v>
      </c>
      <c r="O221" s="117" t="s">
        <v>1159</v>
      </c>
      <c r="P221" s="114"/>
      <c r="Q221" s="118"/>
      <c r="R221" s="116"/>
      <c r="S221" s="114"/>
    </row>
    <row r="222" spans="6:19">
      <c r="F222" s="111" t="s">
        <v>840</v>
      </c>
      <c r="G222" s="136">
        <v>9.6211800000000006E-5</v>
      </c>
      <c r="H222" s="103">
        <f>ROUND(+G222*Totals!$H$22,2)</f>
        <v>1418.74</v>
      </c>
      <c r="I222" s="103">
        <f t="shared" si="8"/>
        <v>124.06022421524663</v>
      </c>
      <c r="J222" s="103">
        <f t="shared" si="9"/>
        <v>1294.6797757847535</v>
      </c>
      <c r="K222" s="113" t="s">
        <v>840</v>
      </c>
      <c r="L222" s="113" t="s">
        <v>112</v>
      </c>
      <c r="M222" s="138">
        <v>8.744394618834081E-2</v>
      </c>
      <c r="N222" s="117">
        <f>H222*M222</f>
        <v>124.06022421524663</v>
      </c>
      <c r="O222" s="113" t="s">
        <v>1159</v>
      </c>
      <c r="P222" s="114"/>
      <c r="Q222" s="118"/>
      <c r="R222" s="116"/>
      <c r="S222" s="114"/>
    </row>
    <row r="223" spans="6:19">
      <c r="F223" s="111" t="s">
        <v>839</v>
      </c>
      <c r="G223" s="136">
        <v>9.4666200000000005E-5</v>
      </c>
      <c r="H223" s="103">
        <f>ROUND(+G223*Totals!$H$22,2)</f>
        <v>1395.95</v>
      </c>
      <c r="I223" s="103">
        <f t="shared" si="8"/>
        <v>112.57661290322582</v>
      </c>
      <c r="J223" s="103">
        <f t="shared" si="9"/>
        <v>1283.3733870967742</v>
      </c>
      <c r="K223" s="113" t="s">
        <v>839</v>
      </c>
      <c r="L223" s="113" t="s">
        <v>116</v>
      </c>
      <c r="M223" s="138">
        <v>8.0645161290322592E-2</v>
      </c>
      <c r="N223" s="117">
        <f>H223*M223</f>
        <v>112.57661290322582</v>
      </c>
      <c r="O223" s="117" t="s">
        <v>1159</v>
      </c>
      <c r="P223" s="114"/>
      <c r="Q223" s="118"/>
      <c r="R223" s="116"/>
      <c r="S223" s="114"/>
    </row>
    <row r="224" spans="6:19">
      <c r="F224" s="111" t="s">
        <v>62</v>
      </c>
      <c r="G224" s="136">
        <v>5.4867800000000003E-5</v>
      </c>
      <c r="H224" s="103">
        <f>ROUND(+G224*Totals!$H$22,2)</f>
        <v>809.08</v>
      </c>
      <c r="I224" s="103">
        <f t="shared" si="8"/>
        <v>0</v>
      </c>
      <c r="J224" s="103">
        <f t="shared" si="9"/>
        <v>809.08</v>
      </c>
      <c r="K224" s="113"/>
      <c r="L224" s="113"/>
      <c r="N224" s="117"/>
      <c r="O224" s="113"/>
      <c r="P224" s="114"/>
      <c r="Q224" s="118"/>
      <c r="R224" s="116"/>
      <c r="S224" s="114"/>
    </row>
    <row r="225" spans="6:19">
      <c r="F225" s="111" t="s">
        <v>838</v>
      </c>
      <c r="G225" s="136">
        <v>1.62285E-4</v>
      </c>
      <c r="H225" s="103">
        <f>ROUND(+G225*Totals!$H$22,2)</f>
        <v>2393.06</v>
      </c>
      <c r="I225" s="103">
        <f t="shared" si="8"/>
        <v>603.32646362098137</v>
      </c>
      <c r="J225" s="103">
        <f t="shared" si="9"/>
        <v>1789.7335363790185</v>
      </c>
      <c r="K225" s="113" t="s">
        <v>838</v>
      </c>
      <c r="L225" s="113" t="s">
        <v>62</v>
      </c>
      <c r="M225" s="138">
        <v>0.25211505922165822</v>
      </c>
      <c r="N225" s="117">
        <f>H225*M225</f>
        <v>603.32646362098137</v>
      </c>
      <c r="O225" s="117" t="s">
        <v>1159</v>
      </c>
      <c r="P225" s="114"/>
      <c r="Q225" s="118"/>
      <c r="R225" s="116"/>
      <c r="S225" s="114"/>
    </row>
    <row r="226" spans="6:19">
      <c r="F226" s="111" t="s">
        <v>837</v>
      </c>
      <c r="G226" s="136">
        <v>2.094249E-4</v>
      </c>
      <c r="H226" s="103">
        <f>ROUND(+G226*Totals!$H$22,2)</f>
        <v>3088.18</v>
      </c>
      <c r="I226" s="103">
        <f t="shared" si="8"/>
        <v>0</v>
      </c>
      <c r="J226" s="103">
        <f t="shared" si="9"/>
        <v>3088.18</v>
      </c>
      <c r="K226" s="113"/>
      <c r="L226" s="113"/>
      <c r="N226" s="117"/>
      <c r="O226" s="117"/>
      <c r="P226" s="114"/>
      <c r="Q226" s="118"/>
      <c r="R226" s="116"/>
      <c r="S226" s="114"/>
    </row>
    <row r="227" spans="6:19">
      <c r="F227" s="111" t="s">
        <v>836</v>
      </c>
      <c r="G227" s="136">
        <v>9.65982E-5</v>
      </c>
      <c r="H227" s="103">
        <f>ROUND(+G227*Totals!$H$22,2)</f>
        <v>1424.44</v>
      </c>
      <c r="I227" s="103">
        <f t="shared" si="8"/>
        <v>400.81645021645028</v>
      </c>
      <c r="J227" s="103">
        <f t="shared" si="9"/>
        <v>1023.6235497835498</v>
      </c>
      <c r="K227" s="113" t="s">
        <v>836</v>
      </c>
      <c r="L227" s="113" t="s">
        <v>58</v>
      </c>
      <c r="M227" s="138">
        <v>0.2813852813852814</v>
      </c>
      <c r="N227" s="117">
        <f>H227*M227</f>
        <v>400.81645021645028</v>
      </c>
      <c r="O227" s="117" t="s">
        <v>1159</v>
      </c>
      <c r="P227" s="114"/>
      <c r="Q227" s="118"/>
      <c r="R227" s="116"/>
      <c r="S227" s="114"/>
    </row>
    <row r="228" spans="6:19">
      <c r="F228" s="111" t="s">
        <v>835</v>
      </c>
      <c r="G228" s="136">
        <v>0</v>
      </c>
      <c r="H228" s="103">
        <f>ROUND(+G228*Totals!$H$22,2)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ROUND(+G229*Totals!$H$22,2)</f>
        <v>1504.21</v>
      </c>
      <c r="I229" s="103">
        <f t="shared" si="8"/>
        <v>405.96576704545458</v>
      </c>
      <c r="J229" s="103">
        <f t="shared" si="9"/>
        <v>1098.2442329545454</v>
      </c>
      <c r="K229" s="113" t="s">
        <v>834</v>
      </c>
      <c r="L229" s="113" t="s">
        <v>88</v>
      </c>
      <c r="M229" s="138">
        <v>0.26988636363636365</v>
      </c>
      <c r="N229" s="117">
        <f>H229*M229</f>
        <v>405.96576704545458</v>
      </c>
      <c r="O229" s="113" t="s">
        <v>1159</v>
      </c>
      <c r="P229" s="114"/>
      <c r="Q229" s="118"/>
      <c r="R229" s="116"/>
      <c r="S229" s="114"/>
    </row>
    <row r="230" spans="6:19">
      <c r="F230" s="111" t="s">
        <v>833</v>
      </c>
      <c r="G230" s="136">
        <v>3.2352667999999999E-3</v>
      </c>
      <c r="H230" s="103">
        <f>ROUND(+G230*Totals!$H$22,2)</f>
        <v>47707.28</v>
      </c>
      <c r="I230" s="103">
        <f t="shared" si="8"/>
        <v>0</v>
      </c>
      <c r="J230" s="103">
        <f t="shared" si="9"/>
        <v>47707.28</v>
      </c>
      <c r="K230" s="113"/>
      <c r="L230" s="113"/>
      <c r="N230" s="117"/>
      <c r="O230" s="117"/>
      <c r="P230" s="114"/>
      <c r="Q230" s="118"/>
      <c r="R230" s="116"/>
      <c r="S230" s="114"/>
    </row>
    <row r="231" spans="6:19">
      <c r="F231" s="111" t="s">
        <v>832</v>
      </c>
      <c r="G231" s="136">
        <v>7.4148779999999993E-4</v>
      </c>
      <c r="H231" s="103">
        <f>ROUND(+G231*Totals!$H$22,2)</f>
        <v>10933.99</v>
      </c>
      <c r="I231" s="103">
        <f t="shared" si="8"/>
        <v>0</v>
      </c>
      <c r="J231" s="103">
        <f t="shared" si="9"/>
        <v>10933.99</v>
      </c>
      <c r="K231" s="113"/>
      <c r="L231" s="113"/>
      <c r="N231" s="117"/>
      <c r="O231" s="113"/>
      <c r="P231" s="114"/>
      <c r="Q231" s="118"/>
      <c r="R231" s="116"/>
      <c r="S231" s="114"/>
    </row>
    <row r="232" spans="6:19">
      <c r="F232" s="111" t="s">
        <v>831</v>
      </c>
      <c r="G232" s="136">
        <v>3.4775399999999999E-5</v>
      </c>
      <c r="H232" s="103">
        <f>ROUND(+G232*Totals!$H$22,2)</f>
        <v>512.79999999999995</v>
      </c>
      <c r="I232" s="103">
        <f t="shared" si="8"/>
        <v>89.986538461538444</v>
      </c>
      <c r="J232" s="103">
        <f t="shared" si="9"/>
        <v>422.81346153846152</v>
      </c>
      <c r="K232" s="113" t="s">
        <v>831</v>
      </c>
      <c r="L232" s="113" t="s">
        <v>93</v>
      </c>
      <c r="M232" s="138">
        <v>0.17548076923076922</v>
      </c>
      <c r="N232" s="117">
        <f>H232*M232</f>
        <v>89.986538461538444</v>
      </c>
      <c r="O232" s="113" t="s">
        <v>1159</v>
      </c>
      <c r="P232" s="114"/>
      <c r="Q232" s="118"/>
      <c r="R232" s="116"/>
      <c r="S232" s="114"/>
    </row>
    <row r="233" spans="6:19">
      <c r="F233" s="111" t="s">
        <v>63</v>
      </c>
      <c r="G233" s="136">
        <v>8.2739448600000001E-2</v>
      </c>
      <c r="H233" s="103">
        <f>ROUND(+G233*Totals!$H$22,2)</f>
        <v>1220076.8400000001</v>
      </c>
      <c r="I233" s="103">
        <f t="shared" si="8"/>
        <v>0</v>
      </c>
      <c r="J233" s="103">
        <f t="shared" si="9"/>
        <v>1220076.8400000001</v>
      </c>
      <c r="K233" s="113"/>
      <c r="L233" s="113"/>
      <c r="N233" s="117"/>
      <c r="O233" s="117"/>
      <c r="P233" s="114"/>
      <c r="Q233" s="118"/>
      <c r="R233" s="116"/>
      <c r="S233" s="114"/>
    </row>
    <row r="234" spans="6:19">
      <c r="F234" s="111" t="s">
        <v>830</v>
      </c>
      <c r="G234" s="136">
        <v>2.4729139999999999E-4</v>
      </c>
      <c r="H234" s="103">
        <f>ROUND(+G234*Totals!$H$22,2)</f>
        <v>3646.56</v>
      </c>
      <c r="I234" s="103">
        <f t="shared" si="8"/>
        <v>0</v>
      </c>
      <c r="J234" s="103">
        <f t="shared" si="9"/>
        <v>3646.56</v>
      </c>
      <c r="K234" s="113"/>
      <c r="L234" s="113"/>
      <c r="N234" s="117"/>
      <c r="O234" s="117"/>
      <c r="P234" s="114"/>
      <c r="Q234" s="118"/>
      <c r="R234" s="116"/>
      <c r="S234" s="114"/>
    </row>
    <row r="235" spans="6:19">
      <c r="F235" s="111" t="s">
        <v>829</v>
      </c>
      <c r="G235" s="136">
        <v>1.3291910000000001E-4</v>
      </c>
      <c r="H235" s="103">
        <f>ROUND(+G235*Totals!$H$22,2)</f>
        <v>1960.03</v>
      </c>
      <c r="I235" s="103">
        <f t="shared" si="8"/>
        <v>480.50118165784829</v>
      </c>
      <c r="J235" s="103">
        <f t="shared" si="9"/>
        <v>1479.5288183421517</v>
      </c>
      <c r="K235" s="113" t="s">
        <v>829</v>
      </c>
      <c r="L235" s="113" t="s">
        <v>113</v>
      </c>
      <c r="M235" s="138">
        <v>0.24514991181657847</v>
      </c>
      <c r="N235" s="117">
        <f>H235*M235</f>
        <v>480.50118165784829</v>
      </c>
      <c r="O235" s="113" t="s">
        <v>1159</v>
      </c>
      <c r="P235" s="114"/>
      <c r="Q235" s="118"/>
      <c r="R235" s="116"/>
      <c r="S235" s="114"/>
    </row>
    <row r="236" spans="6:19">
      <c r="F236" s="111" t="s">
        <v>828</v>
      </c>
      <c r="G236" s="136">
        <v>5.6413299999999997E-5</v>
      </c>
      <c r="H236" s="103">
        <f>ROUND(+G236*Totals!$H$22,2)</f>
        <v>831.87</v>
      </c>
      <c r="I236" s="103">
        <f t="shared" si="8"/>
        <v>257.44187368421052</v>
      </c>
      <c r="J236" s="103">
        <f t="shared" si="9"/>
        <v>574.42812631578954</v>
      </c>
      <c r="K236" s="113" t="s">
        <v>828</v>
      </c>
      <c r="L236" s="113" t="s">
        <v>55</v>
      </c>
      <c r="M236" s="138">
        <v>0.30947368421052629</v>
      </c>
      <c r="N236" s="117">
        <f>H236*M236</f>
        <v>257.44187368421052</v>
      </c>
      <c r="O236" s="117" t="s">
        <v>1159</v>
      </c>
      <c r="P236" s="114"/>
      <c r="Q236" s="118"/>
      <c r="R236" s="116"/>
      <c r="S236" s="114"/>
    </row>
    <row r="237" spans="6:19">
      <c r="F237" s="111" t="s">
        <v>827</v>
      </c>
      <c r="G237" s="136">
        <v>5.0385619999999997E-4</v>
      </c>
      <c r="H237" s="103">
        <f>ROUND(+G237*Totals!$H$22,2)</f>
        <v>7429.87</v>
      </c>
      <c r="I237" s="103">
        <f t="shared" si="8"/>
        <v>0</v>
      </c>
      <c r="J237" s="103">
        <f t="shared" si="9"/>
        <v>7429.87</v>
      </c>
      <c r="K237" s="113"/>
      <c r="L237" s="113"/>
      <c r="N237" s="117"/>
      <c r="O237" s="117"/>
      <c r="P237" s="114"/>
      <c r="Q237" s="118"/>
      <c r="R237" s="116"/>
      <c r="S237" s="114"/>
    </row>
    <row r="238" spans="6:19">
      <c r="F238" s="111" t="s">
        <v>826</v>
      </c>
      <c r="G238" s="136">
        <v>7.8051300000000009E-5</v>
      </c>
      <c r="H238" s="103">
        <f>ROUND(+G238*Totals!$H$22,2)</f>
        <v>1150.95</v>
      </c>
      <c r="I238" s="103">
        <f t="shared" si="8"/>
        <v>354.53370535714282</v>
      </c>
      <c r="J238" s="103">
        <f t="shared" si="9"/>
        <v>796.41629464285722</v>
      </c>
      <c r="K238" s="113" t="s">
        <v>826</v>
      </c>
      <c r="L238" s="113" t="s">
        <v>115</v>
      </c>
      <c r="M238" s="138">
        <v>0.30803571428571425</v>
      </c>
      <c r="N238" s="117">
        <f>H238*M238</f>
        <v>354.53370535714282</v>
      </c>
      <c r="O238" s="117" t="s">
        <v>1159</v>
      </c>
      <c r="P238" s="114"/>
      <c r="Q238" s="118"/>
      <c r="R238" s="116"/>
      <c r="S238" s="114"/>
    </row>
    <row r="239" spans="6:19">
      <c r="F239" s="111" t="s">
        <v>825</v>
      </c>
      <c r="G239" s="136">
        <v>2.51155E-5</v>
      </c>
      <c r="H239" s="103">
        <f>ROUND(+G239*Totals!$H$22,2)</f>
        <v>370.35</v>
      </c>
      <c r="I239" s="103">
        <f t="shared" si="8"/>
        <v>127.11165254237289</v>
      </c>
      <c r="J239" s="103">
        <f t="shared" si="9"/>
        <v>243.23834745762713</v>
      </c>
      <c r="K239" s="113" t="s">
        <v>825</v>
      </c>
      <c r="L239" s="113" t="s">
        <v>66</v>
      </c>
      <c r="M239" s="138">
        <v>0.34322033898305088</v>
      </c>
      <c r="N239" s="117">
        <f>H239*M239</f>
        <v>127.11165254237289</v>
      </c>
      <c r="O239" s="113" t="s">
        <v>1159</v>
      </c>
      <c r="P239" s="114"/>
      <c r="Q239" s="118"/>
      <c r="R239" s="116"/>
      <c r="S239" s="114"/>
    </row>
    <row r="240" spans="6:19">
      <c r="F240" s="111" t="s">
        <v>824</v>
      </c>
      <c r="G240" s="136">
        <v>1.2944159999999998E-4</v>
      </c>
      <c r="H240" s="103">
        <f>ROUND(+G240*Totals!$H$22,2)</f>
        <v>1908.75</v>
      </c>
      <c r="I240" s="103">
        <f t="shared" si="8"/>
        <v>855.17473118279577</v>
      </c>
      <c r="J240" s="103">
        <f t="shared" si="9"/>
        <v>1053.5752688172042</v>
      </c>
      <c r="K240" s="113" t="s">
        <v>824</v>
      </c>
      <c r="L240" s="113" t="s">
        <v>115</v>
      </c>
      <c r="M240" s="138">
        <v>0.44802867383512546</v>
      </c>
      <c r="N240" s="117">
        <f>H240*M240</f>
        <v>855.17473118279577</v>
      </c>
      <c r="O240" s="113" t="s">
        <v>1159</v>
      </c>
      <c r="P240" s="114"/>
      <c r="Q240" s="118"/>
      <c r="R240" s="116"/>
      <c r="S240" s="114"/>
    </row>
    <row r="241" spans="6:19">
      <c r="F241" s="111" t="s">
        <v>823</v>
      </c>
      <c r="G241" s="136">
        <v>3.4195759999999998E-4</v>
      </c>
      <c r="H241" s="103">
        <f>ROUND(+G241*Totals!$H$22,2)</f>
        <v>5042.51</v>
      </c>
      <c r="I241" s="103">
        <f t="shared" si="8"/>
        <v>0</v>
      </c>
      <c r="J241" s="103">
        <f t="shared" si="9"/>
        <v>5042.51</v>
      </c>
      <c r="K241" s="113"/>
      <c r="L241" s="113"/>
      <c r="N241" s="117"/>
      <c r="O241" s="117"/>
      <c r="P241" s="114"/>
      <c r="Q241" s="118"/>
      <c r="R241" s="116"/>
      <c r="S241" s="114"/>
    </row>
    <row r="242" spans="6:19">
      <c r="F242" s="111" t="s">
        <v>822</v>
      </c>
      <c r="G242" s="136">
        <v>2.3917709999999998E-4</v>
      </c>
      <c r="H242" s="103">
        <f>ROUND(+G242*Totals!$H$22,2)</f>
        <v>3526.91</v>
      </c>
      <c r="I242" s="103">
        <f t="shared" si="8"/>
        <v>0</v>
      </c>
      <c r="J242" s="103">
        <f t="shared" si="9"/>
        <v>3526.91</v>
      </c>
      <c r="K242" s="113"/>
      <c r="L242" s="113"/>
      <c r="N242" s="117"/>
      <c r="O242" s="113"/>
      <c r="P242" s="114"/>
      <c r="Q242" s="118"/>
      <c r="R242" s="116"/>
      <c r="S242" s="114"/>
    </row>
    <row r="243" spans="6:19">
      <c r="F243" s="111" t="s">
        <v>821</v>
      </c>
      <c r="G243" s="136">
        <v>2.39564E-5</v>
      </c>
      <c r="H243" s="103">
        <f>ROUND(+G243*Totals!$H$22,2)</f>
        <v>353.26</v>
      </c>
      <c r="I243" s="103">
        <f t="shared" si="8"/>
        <v>191.80439862542954</v>
      </c>
      <c r="J243" s="103">
        <f t="shared" si="9"/>
        <v>161.45560137457045</v>
      </c>
      <c r="K243" s="113" t="s">
        <v>821</v>
      </c>
      <c r="L243" s="113" t="s">
        <v>51</v>
      </c>
      <c r="M243" s="138">
        <v>0.54295532646048106</v>
      </c>
      <c r="N243" s="117">
        <f>H243*M243</f>
        <v>191.80439862542954</v>
      </c>
      <c r="O243" s="113" t="s">
        <v>1159</v>
      </c>
      <c r="P243" s="114"/>
      <c r="Q243" s="118"/>
      <c r="R243" s="116"/>
      <c r="S243" s="114"/>
    </row>
    <row r="244" spans="6:19">
      <c r="F244" s="111" t="s">
        <v>820</v>
      </c>
      <c r="G244" s="136">
        <v>1.8740050000000001E-4</v>
      </c>
      <c r="H244" s="103">
        <f>ROUND(+G244*Totals!$H$22,2)</f>
        <v>2763.41</v>
      </c>
      <c r="I244" s="103">
        <f t="shared" si="8"/>
        <v>532.94335714285717</v>
      </c>
      <c r="J244" s="103">
        <f t="shared" si="9"/>
        <v>2230.4666428571427</v>
      </c>
      <c r="K244" s="137" t="s">
        <v>820</v>
      </c>
      <c r="L244" s="137" t="s">
        <v>58</v>
      </c>
      <c r="M244" s="138">
        <v>0.19285714285714287</v>
      </c>
      <c r="N244" s="117">
        <f>H244*M244</f>
        <v>532.94335714285717</v>
      </c>
      <c r="O244" s="117"/>
      <c r="P244" s="114"/>
      <c r="Q244" s="118"/>
      <c r="R244" s="116"/>
      <c r="S244" s="114"/>
    </row>
    <row r="245" spans="6:19">
      <c r="F245" s="111" t="s">
        <v>819</v>
      </c>
      <c r="G245" s="136">
        <v>2.013106E-4</v>
      </c>
      <c r="H245" s="103">
        <f>ROUND(+G245*Totals!$H$22,2)</f>
        <v>2968.53</v>
      </c>
      <c r="I245" s="103">
        <f t="shared" si="8"/>
        <v>0</v>
      </c>
      <c r="J245" s="103">
        <f t="shared" si="9"/>
        <v>2968.53</v>
      </c>
      <c r="K245" s="113"/>
      <c r="L245" s="113"/>
      <c r="N245" s="117"/>
      <c r="O245" s="113"/>
      <c r="P245" s="114"/>
      <c r="Q245" s="118"/>
      <c r="R245" s="116"/>
      <c r="S245" s="114"/>
    </row>
    <row r="246" spans="6:19">
      <c r="F246" s="111" t="s">
        <v>818</v>
      </c>
      <c r="G246" s="136">
        <v>6.3368399999999995E-5</v>
      </c>
      <c r="H246" s="103">
        <f>ROUND(+G246*Totals!$H$22,2)</f>
        <v>934.43</v>
      </c>
      <c r="I246" s="103">
        <f t="shared" si="8"/>
        <v>291.47357798165137</v>
      </c>
      <c r="J246" s="103">
        <f t="shared" si="9"/>
        <v>642.95642201834858</v>
      </c>
      <c r="K246" s="113" t="s">
        <v>818</v>
      </c>
      <c r="L246" s="113" t="s">
        <v>60</v>
      </c>
      <c r="M246" s="138">
        <v>0.31192660550458717</v>
      </c>
      <c r="N246" s="117">
        <f>H246*M246</f>
        <v>291.47357798165137</v>
      </c>
      <c r="O246" s="113" t="s">
        <v>1159</v>
      </c>
      <c r="P246" s="114"/>
      <c r="Q246" s="118"/>
      <c r="R246" s="116"/>
      <c r="S246" s="114"/>
    </row>
    <row r="247" spans="6:19">
      <c r="F247" s="111" t="s">
        <v>65</v>
      </c>
      <c r="G247" s="136">
        <v>2.3054898700000003E-2</v>
      </c>
      <c r="H247" s="103">
        <f>ROUND(+G247*Totals!$H$22,2)</f>
        <v>339967.8</v>
      </c>
      <c r="I247" s="103">
        <f t="shared" si="8"/>
        <v>0</v>
      </c>
      <c r="J247" s="103">
        <f t="shared" si="9"/>
        <v>339967.8</v>
      </c>
      <c r="K247" s="113"/>
      <c r="L247" s="113"/>
      <c r="N247" s="117"/>
      <c r="O247" s="117"/>
      <c r="P247" s="114"/>
      <c r="Q247" s="118"/>
      <c r="R247" s="116"/>
      <c r="S247" s="114"/>
    </row>
    <row r="248" spans="6:19">
      <c r="F248" s="111" t="s">
        <v>817</v>
      </c>
      <c r="G248" s="136">
        <v>2.44973E-4</v>
      </c>
      <c r="H248" s="103">
        <f>ROUND(+G248*Totals!$H$22,2)</f>
        <v>3612.37</v>
      </c>
      <c r="I248" s="103">
        <f t="shared" si="8"/>
        <v>0</v>
      </c>
      <c r="J248" s="103">
        <f t="shared" si="9"/>
        <v>3612.37</v>
      </c>
      <c r="K248" s="113"/>
      <c r="L248" s="113"/>
      <c r="N248" s="117"/>
      <c r="O248" s="117"/>
      <c r="P248" s="114"/>
      <c r="Q248" s="118"/>
      <c r="R248" s="116"/>
      <c r="S248" s="114"/>
    </row>
    <row r="249" spans="6:19">
      <c r="F249" s="111" t="s">
        <v>816</v>
      </c>
      <c r="G249" s="136">
        <v>1.4721569999999999E-4</v>
      </c>
      <c r="H249" s="103">
        <f>ROUND(+G249*Totals!$H$22,2)</f>
        <v>2170.84</v>
      </c>
      <c r="I249" s="103">
        <f t="shared" si="8"/>
        <v>573.01360406091374</v>
      </c>
      <c r="J249" s="103">
        <f t="shared" si="9"/>
        <v>1597.8263959390865</v>
      </c>
      <c r="K249" s="113" t="s">
        <v>816</v>
      </c>
      <c r="L249" s="113" t="s">
        <v>127</v>
      </c>
      <c r="M249" s="138">
        <v>0.26395939086294418</v>
      </c>
      <c r="N249" s="117">
        <f>H249*M249</f>
        <v>573.01360406091374</v>
      </c>
      <c r="O249" s="113" t="s">
        <v>1159</v>
      </c>
      <c r="P249" s="114"/>
      <c r="Q249" s="118"/>
      <c r="R249" s="116"/>
      <c r="S249" s="114"/>
    </row>
    <row r="250" spans="6:19">
      <c r="F250" s="111" t="s">
        <v>815</v>
      </c>
      <c r="G250" s="136">
        <v>7.6505800000000002E-5</v>
      </c>
      <c r="H250" s="103">
        <f>ROUND(+G250*Totals!$H$22,2)</f>
        <v>1128.1600000000001</v>
      </c>
      <c r="I250" s="103">
        <f t="shared" si="8"/>
        <v>384.94648648648655</v>
      </c>
      <c r="J250" s="103">
        <f t="shared" si="9"/>
        <v>743.21351351351359</v>
      </c>
      <c r="K250" s="113" t="s">
        <v>815</v>
      </c>
      <c r="L250" s="113" t="s">
        <v>62</v>
      </c>
      <c r="M250" s="138">
        <v>0.34121621621621623</v>
      </c>
      <c r="N250" s="117">
        <f>H250*M250</f>
        <v>384.94648648648655</v>
      </c>
      <c r="O250" s="113" t="s">
        <v>1159</v>
      </c>
      <c r="P250" s="114"/>
      <c r="Q250" s="118"/>
      <c r="R250" s="116"/>
      <c r="S250" s="114"/>
    </row>
    <row r="251" spans="6:19">
      <c r="F251" s="111" t="s">
        <v>814</v>
      </c>
      <c r="G251" s="136">
        <v>3.2534269999999997E-4</v>
      </c>
      <c r="H251" s="103">
        <f>ROUND(+G251*Totals!$H$22,2)</f>
        <v>4797.51</v>
      </c>
      <c r="I251" s="103">
        <f t="shared" si="8"/>
        <v>0</v>
      </c>
      <c r="J251" s="103">
        <f t="shared" si="9"/>
        <v>4797.51</v>
      </c>
      <c r="K251" s="113"/>
      <c r="L251" s="113"/>
      <c r="N251" s="117"/>
      <c r="O251" s="117"/>
      <c r="P251" s="114"/>
      <c r="Q251" s="118"/>
      <c r="R251" s="116"/>
      <c r="S251" s="114"/>
    </row>
    <row r="252" spans="6:19">
      <c r="F252" s="111" t="s">
        <v>813</v>
      </c>
      <c r="G252" s="136">
        <v>4.010757E-4</v>
      </c>
      <c r="H252" s="103">
        <f>ROUND(+G252*Totals!$H$22,2)</f>
        <v>5914.27</v>
      </c>
      <c r="I252" s="103">
        <f t="shared" si="8"/>
        <v>0</v>
      </c>
      <c r="J252" s="103">
        <f t="shared" si="9"/>
        <v>5914.27</v>
      </c>
      <c r="K252" s="113"/>
      <c r="L252" s="113"/>
      <c r="N252" s="117"/>
      <c r="O252" s="113"/>
      <c r="P252" s="114"/>
      <c r="Q252" s="118"/>
      <c r="R252" s="116"/>
      <c r="S252" s="114"/>
    </row>
    <row r="253" spans="6:19">
      <c r="F253" s="111" t="s">
        <v>812</v>
      </c>
      <c r="G253" s="136">
        <v>7.7278999999999993E-6</v>
      </c>
      <c r="H253" s="103">
        <f>ROUND(+G253*Totals!$H$22,2)</f>
        <v>113.96</v>
      </c>
      <c r="I253" s="103">
        <f t="shared" si="8"/>
        <v>41.985263157894735</v>
      </c>
      <c r="J253" s="103">
        <f t="shared" si="9"/>
        <v>71.974736842105258</v>
      </c>
      <c r="K253" s="113" t="s">
        <v>812</v>
      </c>
      <c r="L253" s="113" t="s">
        <v>65</v>
      </c>
      <c r="M253" s="138">
        <v>0.36842105263157898</v>
      </c>
      <c r="N253" s="117">
        <f>H253*M253</f>
        <v>41.985263157894735</v>
      </c>
      <c r="O253" s="113" t="s">
        <v>1159</v>
      </c>
      <c r="P253" s="114"/>
      <c r="Q253" s="118"/>
      <c r="R253" s="116"/>
      <c r="S253" s="114"/>
    </row>
    <row r="254" spans="6:19">
      <c r="F254" s="111" t="s">
        <v>811</v>
      </c>
      <c r="G254" s="136">
        <v>7.2294090000000002E-4</v>
      </c>
      <c r="H254" s="103">
        <f>ROUND(+G254*Totals!$H$22,2)</f>
        <v>10660.49</v>
      </c>
      <c r="I254" s="103">
        <f t="shared" si="8"/>
        <v>0</v>
      </c>
      <c r="J254" s="103">
        <f t="shared" si="9"/>
        <v>10660.49</v>
      </c>
      <c r="K254" s="113"/>
      <c r="L254" s="113"/>
      <c r="N254" s="117"/>
      <c r="O254" s="113"/>
      <c r="P254" s="114"/>
      <c r="Q254" s="118"/>
      <c r="R254" s="116"/>
      <c r="S254" s="114"/>
    </row>
    <row r="255" spans="6:19">
      <c r="F255" s="111" t="s">
        <v>810</v>
      </c>
      <c r="G255" s="136">
        <v>1.7298805E-3</v>
      </c>
      <c r="H255" s="103">
        <f>ROUND(+G255*Totals!$H$22,2)</f>
        <v>25508.84</v>
      </c>
      <c r="I255" s="103">
        <f t="shared" si="8"/>
        <v>0</v>
      </c>
      <c r="J255" s="103">
        <f t="shared" si="9"/>
        <v>25508.84</v>
      </c>
      <c r="K255" s="113"/>
      <c r="L255" s="113"/>
      <c r="N255" s="117"/>
      <c r="O255" s="113"/>
      <c r="P255" s="114"/>
      <c r="Q255" s="118"/>
      <c r="R255" s="116"/>
      <c r="S255" s="114"/>
    </row>
    <row r="256" spans="6:19">
      <c r="F256" s="111" t="s">
        <v>809</v>
      </c>
      <c r="G256" s="136">
        <v>4.9496920000000001E-4</v>
      </c>
      <c r="H256" s="103">
        <f>ROUND(+G256*Totals!$H$22,2)</f>
        <v>7298.82</v>
      </c>
      <c r="I256" s="103">
        <f t="shared" si="8"/>
        <v>0</v>
      </c>
      <c r="J256" s="103">
        <f t="shared" si="9"/>
        <v>7298.82</v>
      </c>
      <c r="K256" s="113"/>
      <c r="L256" s="113"/>
      <c r="N256" s="117"/>
      <c r="O256" s="113"/>
      <c r="P256" s="114"/>
      <c r="Q256" s="118"/>
      <c r="R256" s="116"/>
      <c r="S256" s="114"/>
    </row>
    <row r="257" spans="6:19">
      <c r="F257" s="111" t="s">
        <v>808</v>
      </c>
      <c r="G257" s="136">
        <v>1.3914004E-3</v>
      </c>
      <c r="H257" s="103">
        <f>ROUND(+G257*Totals!$H$22,2)</f>
        <v>20517.61</v>
      </c>
      <c r="I257" s="103">
        <f t="shared" si="8"/>
        <v>0</v>
      </c>
      <c r="J257" s="103">
        <f t="shared" si="9"/>
        <v>20517.61</v>
      </c>
      <c r="K257" s="113"/>
      <c r="L257" s="113"/>
      <c r="N257" s="117"/>
      <c r="O257" s="117"/>
      <c r="P257" s="114"/>
      <c r="Q257" s="118"/>
      <c r="R257" s="116"/>
      <c r="S257" s="114"/>
    </row>
    <row r="258" spans="6:19">
      <c r="F258" s="111" t="s">
        <v>807</v>
      </c>
      <c r="G258" s="136">
        <v>5.4481380000000006E-4</v>
      </c>
      <c r="H258" s="103">
        <f>ROUND(+G258*Totals!$H$22,2)</f>
        <v>8033.83</v>
      </c>
      <c r="I258" s="103">
        <f t="shared" si="8"/>
        <v>0</v>
      </c>
      <c r="J258" s="103">
        <f t="shared" si="9"/>
        <v>8033.83</v>
      </c>
      <c r="K258" s="113"/>
      <c r="L258" s="113"/>
      <c r="N258" s="117"/>
      <c r="O258" s="113"/>
      <c r="P258" s="114"/>
      <c r="Q258" s="118"/>
      <c r="R258" s="116"/>
      <c r="S258" s="114"/>
    </row>
    <row r="259" spans="6:19">
      <c r="F259" s="111" t="s">
        <v>806</v>
      </c>
      <c r="G259" s="136">
        <v>1.533979E-4</v>
      </c>
      <c r="H259" s="103">
        <f>ROUND(+G259*Totals!$H$22,2)</f>
        <v>2262.0100000000002</v>
      </c>
      <c r="I259" s="103">
        <f t="shared" si="8"/>
        <v>418.27922141119222</v>
      </c>
      <c r="J259" s="103">
        <f t="shared" si="9"/>
        <v>1843.7307785888079</v>
      </c>
      <c r="K259" s="113" t="s">
        <v>806</v>
      </c>
      <c r="L259" s="113" t="s">
        <v>116</v>
      </c>
      <c r="M259" s="138">
        <v>0.18491484184914841</v>
      </c>
      <c r="N259" s="117">
        <f>H259*M259</f>
        <v>418.27922141119222</v>
      </c>
      <c r="O259" s="113" t="s">
        <v>1159</v>
      </c>
      <c r="P259" s="114"/>
      <c r="Q259" s="118"/>
      <c r="R259" s="116"/>
      <c r="S259" s="114"/>
    </row>
    <row r="260" spans="6:19">
      <c r="F260" s="111" t="s">
        <v>805</v>
      </c>
      <c r="G260" s="136">
        <v>2.7665719999999999E-4</v>
      </c>
      <c r="H260" s="103">
        <f>ROUND(+G260*Totals!$H$22,2)</f>
        <v>4079.59</v>
      </c>
      <c r="I260" s="103">
        <f t="shared" si="8"/>
        <v>0</v>
      </c>
      <c r="J260" s="103">
        <f t="shared" si="9"/>
        <v>4079.59</v>
      </c>
      <c r="K260" s="113"/>
      <c r="L260" s="113"/>
      <c r="N260" s="117"/>
      <c r="O260" s="117"/>
      <c r="P260" s="114"/>
      <c r="Q260" s="118"/>
      <c r="R260" s="116"/>
      <c r="S260" s="114"/>
    </row>
    <row r="261" spans="6:19">
      <c r="F261" s="111" t="s">
        <v>804</v>
      </c>
      <c r="G261" s="136">
        <v>2.2681260000000002E-4</v>
      </c>
      <c r="H261" s="103">
        <f>ROUND(+G261*Totals!$H$22,2)</f>
        <v>3344.58</v>
      </c>
      <c r="I261" s="103">
        <f t="shared" si="8"/>
        <v>0</v>
      </c>
      <c r="J261" s="103">
        <f t="shared" si="9"/>
        <v>3344.58</v>
      </c>
      <c r="K261" s="113"/>
      <c r="L261" s="113"/>
      <c r="N261" s="117"/>
      <c r="O261" s="113"/>
      <c r="P261" s="114"/>
      <c r="Q261" s="118"/>
      <c r="R261" s="116"/>
      <c r="S261" s="114"/>
    </row>
    <row r="262" spans="6:19">
      <c r="F262" s="111" t="s">
        <v>803</v>
      </c>
      <c r="G262" s="136">
        <v>4.4435200000000004E-5</v>
      </c>
      <c r="H262" s="103">
        <f>ROUND(+G262*Totals!$H$22,2)</f>
        <v>655.24</v>
      </c>
      <c r="I262" s="103">
        <f t="shared" si="8"/>
        <v>447.69015706806283</v>
      </c>
      <c r="J262" s="103">
        <f t="shared" si="9"/>
        <v>207.54984293193718</v>
      </c>
      <c r="K262" s="113" t="s">
        <v>803</v>
      </c>
      <c r="L262" s="113" t="s">
        <v>95</v>
      </c>
      <c r="M262" s="138">
        <v>0.68324607329842935</v>
      </c>
      <c r="N262" s="117">
        <f>H262*M262</f>
        <v>447.69015706806283</v>
      </c>
      <c r="O262" s="113" t="s">
        <v>1159</v>
      </c>
      <c r="P262" s="114"/>
      <c r="Q262" s="118"/>
      <c r="R262" s="116"/>
      <c r="S262" s="114"/>
    </row>
    <row r="263" spans="6:19">
      <c r="F263" s="111" t="s">
        <v>802</v>
      </c>
      <c r="G263" s="136">
        <v>3.7480100000000002E-4</v>
      </c>
      <c r="H263" s="103">
        <f>ROUND(+G263*Totals!$H$22,2)</f>
        <v>5526.82</v>
      </c>
      <c r="I263" s="103">
        <f t="shared" ref="I263:I326" si="11">+N263+Q263+T263</f>
        <v>0</v>
      </c>
      <c r="J263" s="103">
        <f t="shared" ref="J263:J326" si="12">+H263-I263</f>
        <v>5526.82</v>
      </c>
      <c r="K263" s="113"/>
      <c r="L263" s="113"/>
      <c r="N263" s="117"/>
      <c r="O263" s="117"/>
      <c r="P263" s="114"/>
      <c r="Q263" s="118"/>
      <c r="R263" s="116"/>
      <c r="S263" s="114"/>
    </row>
    <row r="264" spans="6:19">
      <c r="F264" s="111" t="s">
        <v>801</v>
      </c>
      <c r="G264" s="136">
        <v>3.5123099999999997E-4</v>
      </c>
      <c r="H264" s="103">
        <f>ROUND(+G264*Totals!$H$22,2)</f>
        <v>5179.26</v>
      </c>
      <c r="I264" s="103">
        <f t="shared" si="11"/>
        <v>0</v>
      </c>
      <c r="J264" s="103">
        <f t="shared" si="12"/>
        <v>5179.26</v>
      </c>
      <c r="K264" s="113"/>
      <c r="L264" s="113"/>
      <c r="N264" s="117"/>
      <c r="O264" s="113"/>
      <c r="P264" s="114"/>
      <c r="Q264" s="118"/>
      <c r="R264" s="116"/>
      <c r="S264" s="114"/>
    </row>
    <row r="265" spans="6:19">
      <c r="F265" s="111" t="s">
        <v>800</v>
      </c>
      <c r="G265" s="136">
        <v>7.1096299999999992E-5</v>
      </c>
      <c r="H265" s="103">
        <f>ROUND(+G265*Totals!$H$22,2)</f>
        <v>1048.3900000000001</v>
      </c>
      <c r="I265" s="103">
        <f t="shared" si="11"/>
        <v>228.12189814814815</v>
      </c>
      <c r="J265" s="103">
        <f t="shared" si="12"/>
        <v>820.26810185185195</v>
      </c>
      <c r="K265" s="113" t="s">
        <v>800</v>
      </c>
      <c r="L265" s="113" t="s">
        <v>119</v>
      </c>
      <c r="M265" s="138">
        <v>0.21759259259259256</v>
      </c>
      <c r="N265" s="117">
        <f>H265*M265</f>
        <v>228.12189814814815</v>
      </c>
      <c r="O265" s="113" t="s">
        <v>1159</v>
      </c>
      <c r="P265" s="114"/>
      <c r="Q265" s="118"/>
      <c r="R265" s="116"/>
      <c r="S265" s="114"/>
    </row>
    <row r="266" spans="6:19">
      <c r="F266" s="111" t="s">
        <v>799</v>
      </c>
      <c r="G266" s="136">
        <v>3.0254559999999997E-4</v>
      </c>
      <c r="H266" s="103">
        <f>ROUND(+G266*Totals!$H$22,2)</f>
        <v>4461.34</v>
      </c>
      <c r="I266" s="103">
        <f t="shared" si="11"/>
        <v>0</v>
      </c>
      <c r="J266" s="103">
        <f t="shared" si="12"/>
        <v>4461.34</v>
      </c>
      <c r="K266" s="113"/>
      <c r="L266" s="113"/>
      <c r="N266" s="117"/>
      <c r="O266" s="113"/>
      <c r="P266" s="114"/>
      <c r="Q266" s="118"/>
      <c r="R266" s="116"/>
      <c r="S266" s="114"/>
    </row>
    <row r="267" spans="6:19">
      <c r="F267" s="111" t="s">
        <v>798</v>
      </c>
      <c r="G267" s="136">
        <v>1.0289640000000001E-3</v>
      </c>
      <c r="H267" s="103">
        <f>ROUND(+G267*Totals!$H$22,2)</f>
        <v>15173.11</v>
      </c>
      <c r="I267" s="103">
        <f t="shared" si="11"/>
        <v>0</v>
      </c>
      <c r="J267" s="103">
        <f t="shared" si="12"/>
        <v>15173.11</v>
      </c>
      <c r="K267" s="113"/>
      <c r="L267" s="113"/>
      <c r="N267" s="117"/>
      <c r="O267" s="113"/>
      <c r="P267" s="114"/>
      <c r="Q267" s="118"/>
      <c r="R267" s="116"/>
      <c r="S267" s="114"/>
    </row>
    <row r="268" spans="6:19">
      <c r="F268" s="111" t="s">
        <v>797</v>
      </c>
      <c r="G268" s="136">
        <v>2.5988779000000002E-3</v>
      </c>
      <c r="H268" s="103">
        <f>ROUND(+G268*Totals!$H$22,2)</f>
        <v>38323.08</v>
      </c>
      <c r="I268" s="103">
        <f t="shared" si="11"/>
        <v>0</v>
      </c>
      <c r="J268" s="103">
        <f t="shared" si="12"/>
        <v>38323.08</v>
      </c>
      <c r="K268" s="113"/>
      <c r="L268" s="113"/>
      <c r="N268" s="117"/>
      <c r="O268" s="113"/>
      <c r="P268" s="114"/>
      <c r="Q268" s="118"/>
      <c r="R268" s="116"/>
      <c r="S268" s="114"/>
    </row>
    <row r="269" spans="6:19">
      <c r="F269" s="111" t="s">
        <v>796</v>
      </c>
      <c r="G269" s="136">
        <v>2.6467910000000001E-4</v>
      </c>
      <c r="H269" s="103">
        <f>ROUND(+G269*Totals!$H$22,2)</f>
        <v>3902.96</v>
      </c>
      <c r="I269" s="103">
        <f t="shared" si="11"/>
        <v>0</v>
      </c>
      <c r="J269" s="103">
        <f t="shared" si="12"/>
        <v>3902.96</v>
      </c>
      <c r="K269" s="113"/>
      <c r="L269" s="113"/>
      <c r="N269" s="117"/>
      <c r="O269" s="113"/>
      <c r="P269" s="114"/>
      <c r="Q269" s="118"/>
      <c r="R269" s="116"/>
      <c r="S269" s="114"/>
    </row>
    <row r="270" spans="6:19">
      <c r="F270" s="111" t="s">
        <v>795</v>
      </c>
      <c r="G270" s="136">
        <v>2.3222210000000001E-4</v>
      </c>
      <c r="H270" s="103">
        <f>ROUND(+G270*Totals!$H$22,2)</f>
        <v>3424.35</v>
      </c>
      <c r="I270" s="103">
        <f t="shared" si="11"/>
        <v>0</v>
      </c>
      <c r="J270" s="103">
        <f t="shared" si="12"/>
        <v>3424.35</v>
      </c>
      <c r="K270" s="113"/>
      <c r="L270" s="113"/>
      <c r="N270" s="117"/>
      <c r="O270" s="113"/>
      <c r="P270" s="114"/>
      <c r="Q270" s="118"/>
      <c r="R270" s="116"/>
      <c r="S270" s="114"/>
    </row>
    <row r="271" spans="6:19" ht="37.5">
      <c r="F271" s="111" t="s">
        <v>794</v>
      </c>
      <c r="G271" s="136">
        <v>4.1305389999999996E-4</v>
      </c>
      <c r="H271" s="103">
        <f>ROUND(+G271*Totals!$H$22,2)</f>
        <v>6090.9</v>
      </c>
      <c r="I271" s="103">
        <f t="shared" si="11"/>
        <v>0</v>
      </c>
      <c r="J271" s="103">
        <f t="shared" si="12"/>
        <v>6090.9</v>
      </c>
      <c r="K271" s="113"/>
      <c r="L271" s="113"/>
      <c r="N271" s="117"/>
      <c r="O271" s="117"/>
      <c r="P271" s="114"/>
      <c r="Q271" s="118"/>
      <c r="R271" s="116"/>
      <c r="S271" s="114"/>
    </row>
    <row r="272" spans="6:19">
      <c r="F272" s="111" t="s">
        <v>793</v>
      </c>
      <c r="G272" s="136">
        <v>4.671489E-4</v>
      </c>
      <c r="H272" s="103">
        <f>ROUND(+G272*Totals!$H$22,2)</f>
        <v>6888.58</v>
      </c>
      <c r="I272" s="103">
        <f t="shared" si="11"/>
        <v>0</v>
      </c>
      <c r="J272" s="103">
        <f t="shared" si="12"/>
        <v>6888.58</v>
      </c>
      <c r="K272" s="113"/>
      <c r="L272" s="113"/>
      <c r="N272" s="117"/>
      <c r="O272" s="117"/>
      <c r="P272" s="114"/>
      <c r="Q272" s="118"/>
      <c r="R272" s="116"/>
      <c r="S272" s="114"/>
    </row>
    <row r="273" spans="6:19">
      <c r="F273" s="111" t="s">
        <v>792</v>
      </c>
      <c r="G273" s="136">
        <v>3.4079839999999999E-4</v>
      </c>
      <c r="H273" s="103">
        <f>ROUND(+G273*Totals!$H$22,2)</f>
        <v>5025.42</v>
      </c>
      <c r="I273" s="103">
        <f t="shared" si="11"/>
        <v>0</v>
      </c>
      <c r="J273" s="103">
        <f t="shared" si="12"/>
        <v>5025.42</v>
      </c>
      <c r="K273" s="113"/>
      <c r="L273" s="113"/>
      <c r="N273" s="117"/>
      <c r="O273" s="117" t="s">
        <v>1159</v>
      </c>
      <c r="P273" s="114"/>
      <c r="Q273" s="118"/>
      <c r="R273" s="116"/>
      <c r="S273" s="114"/>
    </row>
    <row r="274" spans="6:19">
      <c r="F274" s="111" t="s">
        <v>791</v>
      </c>
      <c r="G274" s="136">
        <v>1.1205399999999999E-5</v>
      </c>
      <c r="H274" s="103">
        <f>ROUND(+G274*Totals!$H$22,2)</f>
        <v>165.23</v>
      </c>
      <c r="I274" s="103">
        <f t="shared" si="11"/>
        <v>85.919600000000003</v>
      </c>
      <c r="J274" s="103">
        <f t="shared" si="12"/>
        <v>79.310399999999987</v>
      </c>
      <c r="K274" s="113" t="s">
        <v>791</v>
      </c>
      <c r="L274" s="113" t="s">
        <v>56</v>
      </c>
      <c r="M274" s="138">
        <v>0.52</v>
      </c>
      <c r="N274" s="117">
        <f>H274*M274</f>
        <v>85.919600000000003</v>
      </c>
      <c r="O274" s="117" t="s">
        <v>1159</v>
      </c>
      <c r="P274" s="114"/>
      <c r="Q274" s="118"/>
      <c r="R274" s="116"/>
      <c r="S274" s="114"/>
    </row>
    <row r="275" spans="6:19">
      <c r="F275" s="111" t="s">
        <v>790</v>
      </c>
      <c r="G275" s="136">
        <v>1.306008E-4</v>
      </c>
      <c r="H275" s="103">
        <f>ROUND(+G275*Totals!$H$22,2)</f>
        <v>1925.84</v>
      </c>
      <c r="I275" s="103">
        <f t="shared" si="11"/>
        <v>202.72</v>
      </c>
      <c r="J275" s="103">
        <f t="shared" si="12"/>
        <v>1723.12</v>
      </c>
      <c r="K275" s="113" t="s">
        <v>790</v>
      </c>
      <c r="L275" s="113" t="s">
        <v>103</v>
      </c>
      <c r="M275" s="138">
        <v>0.10526315789473685</v>
      </c>
      <c r="N275" s="117">
        <f>H275*M275</f>
        <v>202.72</v>
      </c>
      <c r="O275" s="113" t="s">
        <v>1159</v>
      </c>
      <c r="P275" s="114"/>
      <c r="Q275" s="118"/>
      <c r="R275" s="116"/>
      <c r="S275" s="114"/>
    </row>
    <row r="276" spans="6:19">
      <c r="F276" s="111" t="s">
        <v>789</v>
      </c>
      <c r="G276" s="136">
        <v>7.3415000000000008E-6</v>
      </c>
      <c r="H276" s="103">
        <f>ROUND(+G276*Totals!$H$22,2)</f>
        <v>108.26</v>
      </c>
      <c r="I276" s="103">
        <f t="shared" si="11"/>
        <v>39.244250000000001</v>
      </c>
      <c r="J276" s="103">
        <f t="shared" si="12"/>
        <v>69.015749999999997</v>
      </c>
      <c r="K276" s="113" t="s">
        <v>789</v>
      </c>
      <c r="L276" s="113" t="s">
        <v>113</v>
      </c>
      <c r="M276" s="138">
        <v>0.36249999999999999</v>
      </c>
      <c r="N276" s="117">
        <f>H276*M276</f>
        <v>39.244250000000001</v>
      </c>
      <c r="O276" s="113" t="s">
        <v>1159</v>
      </c>
      <c r="P276" s="114"/>
      <c r="Q276" s="118"/>
      <c r="R276" s="116"/>
      <c r="S276" s="114"/>
    </row>
    <row r="277" spans="6:19">
      <c r="F277" s="111" t="s">
        <v>788</v>
      </c>
      <c r="G277" s="136">
        <v>1.9628749999999999E-4</v>
      </c>
      <c r="H277" s="103">
        <f>ROUND(+G277*Totals!$H$22,2)</f>
        <v>2894.46</v>
      </c>
      <c r="I277" s="103">
        <f t="shared" si="11"/>
        <v>0</v>
      </c>
      <c r="J277" s="103">
        <f t="shared" si="12"/>
        <v>2894.46</v>
      </c>
      <c r="K277" s="113"/>
      <c r="L277" s="113"/>
      <c r="N277" s="117"/>
      <c r="O277" s="113"/>
      <c r="P277" s="114"/>
      <c r="Q277" s="118"/>
      <c r="R277" s="116"/>
      <c r="S277" s="114"/>
    </row>
    <row r="278" spans="6:19">
      <c r="F278" s="111" t="s">
        <v>787</v>
      </c>
      <c r="G278" s="136">
        <v>1.9512840000000001E-4</v>
      </c>
      <c r="H278" s="103">
        <f>ROUND(+G278*Totals!$H$22,2)</f>
        <v>2877.37</v>
      </c>
      <c r="I278" s="103">
        <f t="shared" si="11"/>
        <v>0</v>
      </c>
      <c r="J278" s="103">
        <f t="shared" si="12"/>
        <v>2877.37</v>
      </c>
      <c r="K278" s="113"/>
      <c r="L278" s="113"/>
      <c r="N278" s="117"/>
      <c r="O278" s="117"/>
      <c r="P278" s="114"/>
      <c r="Q278" s="118"/>
      <c r="R278" s="116"/>
      <c r="S278" s="114"/>
    </row>
    <row r="279" spans="6:19">
      <c r="F279" s="111" t="s">
        <v>786</v>
      </c>
      <c r="G279" s="136">
        <v>8.9952240000000007E-4</v>
      </c>
      <c r="H279" s="103">
        <f>ROUND(+G279*Totals!$H$22,2)</f>
        <v>13264.37</v>
      </c>
      <c r="I279" s="103">
        <f t="shared" si="11"/>
        <v>0</v>
      </c>
      <c r="J279" s="103">
        <f t="shared" si="12"/>
        <v>13264.37</v>
      </c>
      <c r="K279" s="113"/>
      <c r="L279" s="113"/>
      <c r="N279" s="117"/>
      <c r="O279" s="113"/>
      <c r="P279" s="114"/>
      <c r="Q279" s="118"/>
      <c r="R279" s="116"/>
      <c r="S279" s="114"/>
    </row>
    <row r="280" spans="6:19">
      <c r="F280" s="111" t="s">
        <v>785</v>
      </c>
      <c r="G280" s="136">
        <v>1.5571629999999999E-4</v>
      </c>
      <c r="H280" s="103">
        <f>ROUND(+G280*Totals!$H$22,2)</f>
        <v>2296.19</v>
      </c>
      <c r="I280" s="103">
        <f t="shared" si="11"/>
        <v>265.29685258964145</v>
      </c>
      <c r="J280" s="103">
        <f t="shared" si="12"/>
        <v>2030.8931474103586</v>
      </c>
      <c r="K280" s="113" t="s">
        <v>785</v>
      </c>
      <c r="L280" s="113" t="s">
        <v>99</v>
      </c>
      <c r="M280" s="138">
        <v>0.1155378486055777</v>
      </c>
      <c r="N280" s="117">
        <f>H280*M280</f>
        <v>265.29685258964145</v>
      </c>
      <c r="O280" s="113" t="s">
        <v>1159</v>
      </c>
      <c r="P280" s="114"/>
      <c r="Q280" s="118"/>
      <c r="R280" s="116"/>
      <c r="S280" s="114"/>
    </row>
    <row r="281" spans="6:19">
      <c r="F281" s="111" t="s">
        <v>784</v>
      </c>
      <c r="G281" s="136">
        <v>1.4319717000000002E-3</v>
      </c>
      <c r="H281" s="103">
        <f>ROUND(+G281*Totals!$H$22,2)</f>
        <v>21115.87</v>
      </c>
      <c r="I281" s="103">
        <f t="shared" si="11"/>
        <v>0</v>
      </c>
      <c r="J281" s="103">
        <f t="shared" si="12"/>
        <v>21115.87</v>
      </c>
      <c r="K281" s="113"/>
      <c r="L281" s="113"/>
      <c r="N281" s="117"/>
      <c r="O281" s="113"/>
      <c r="P281" s="114"/>
      <c r="Q281" s="118"/>
      <c r="R281" s="116"/>
      <c r="S281" s="114"/>
    </row>
    <row r="282" spans="6:19">
      <c r="F282" s="111" t="s">
        <v>783</v>
      </c>
      <c r="G282" s="136">
        <v>7.8167260000000006E-4</v>
      </c>
      <c r="H282" s="103">
        <f>ROUND(+G282*Totals!$H$22,2)</f>
        <v>11526.55</v>
      </c>
      <c r="I282" s="103">
        <f t="shared" si="11"/>
        <v>0</v>
      </c>
      <c r="J282" s="103">
        <f t="shared" si="12"/>
        <v>11526.55</v>
      </c>
      <c r="K282" s="113"/>
      <c r="L282" s="113"/>
      <c r="N282" s="117"/>
      <c r="O282" s="113"/>
      <c r="P282" s="114"/>
      <c r="Q282" s="118"/>
      <c r="R282" s="116"/>
      <c r="S282" s="114"/>
    </row>
    <row r="283" spans="6:19">
      <c r="F283" s="111" t="s">
        <v>782</v>
      </c>
      <c r="G283" s="136">
        <v>2.7897559999999998E-4</v>
      </c>
      <c r="H283" s="103">
        <f>ROUND(+G283*Totals!$H$22,2)</f>
        <v>4113.78</v>
      </c>
      <c r="I283" s="103">
        <f t="shared" si="11"/>
        <v>0</v>
      </c>
      <c r="J283" s="103">
        <f t="shared" si="12"/>
        <v>4113.78</v>
      </c>
      <c r="K283" s="113"/>
      <c r="L283" s="113"/>
      <c r="N283" s="117"/>
      <c r="O283" s="113"/>
      <c r="P283" s="114"/>
      <c r="Q283" s="118"/>
      <c r="R283" s="116"/>
      <c r="S283" s="114"/>
    </row>
    <row r="284" spans="6:19">
      <c r="F284" s="111" t="s">
        <v>781</v>
      </c>
      <c r="G284" s="136">
        <v>2.281263E-3</v>
      </c>
      <c r="H284" s="103">
        <f>ROUND(+G284*Totals!$H$22,2)</f>
        <v>33639.53</v>
      </c>
      <c r="I284" s="103">
        <f t="shared" si="11"/>
        <v>0</v>
      </c>
      <c r="J284" s="103">
        <f t="shared" si="12"/>
        <v>33639.53</v>
      </c>
      <c r="K284" s="113"/>
      <c r="L284" s="113"/>
      <c r="N284" s="117"/>
      <c r="O284" s="113"/>
      <c r="P284" s="114"/>
      <c r="Q284" s="118"/>
      <c r="R284" s="116"/>
      <c r="S284" s="114"/>
    </row>
    <row r="285" spans="6:19">
      <c r="F285" s="111" t="s">
        <v>780</v>
      </c>
      <c r="G285" s="136">
        <v>1.7623374999999998E-3</v>
      </c>
      <c r="H285" s="103">
        <f>ROUND(+G285*Totals!$H$22,2)</f>
        <v>25987.45</v>
      </c>
      <c r="I285" s="103">
        <f t="shared" si="11"/>
        <v>0</v>
      </c>
      <c r="J285" s="103">
        <f t="shared" si="12"/>
        <v>25987.45</v>
      </c>
      <c r="K285" s="113"/>
      <c r="L285" s="113"/>
      <c r="N285" s="117"/>
      <c r="O285" s="113"/>
      <c r="P285" s="114"/>
      <c r="Q285" s="118"/>
      <c r="R285" s="116"/>
      <c r="S285" s="114"/>
    </row>
    <row r="286" spans="6:19">
      <c r="F286" s="111" t="s">
        <v>779</v>
      </c>
      <c r="G286" s="136">
        <v>2.221759E-4</v>
      </c>
      <c r="H286" s="103">
        <f>ROUND(+G286*Totals!$H$22,2)</f>
        <v>3276.21</v>
      </c>
      <c r="I286" s="103">
        <f t="shared" si="11"/>
        <v>0</v>
      </c>
      <c r="J286" s="103">
        <f t="shared" si="12"/>
        <v>3276.21</v>
      </c>
      <c r="K286" s="113"/>
      <c r="L286" s="113"/>
      <c r="N286" s="117"/>
      <c r="O286" s="117"/>
      <c r="P286" s="114"/>
      <c r="Q286" s="118"/>
      <c r="R286" s="116"/>
      <c r="S286" s="114"/>
    </row>
    <row r="287" spans="6:19">
      <c r="F287" s="111" t="s">
        <v>778</v>
      </c>
      <c r="G287" s="136">
        <v>3.0409110000000002E-4</v>
      </c>
      <c r="H287" s="103">
        <f>ROUND(+G287*Totals!$H$22,2)</f>
        <v>4484.13</v>
      </c>
      <c r="I287" s="103">
        <f t="shared" si="11"/>
        <v>0</v>
      </c>
      <c r="J287" s="103">
        <f t="shared" si="12"/>
        <v>4484.13</v>
      </c>
      <c r="K287" s="113"/>
      <c r="L287" s="113"/>
      <c r="N287" s="117"/>
      <c r="O287" s="113"/>
      <c r="P287" s="114"/>
      <c r="Q287" s="118"/>
      <c r="R287" s="116"/>
      <c r="S287" s="114"/>
    </row>
    <row r="288" spans="6:19">
      <c r="F288" s="111" t="s">
        <v>777</v>
      </c>
      <c r="G288" s="136">
        <v>6.1822800000000007E-5</v>
      </c>
      <c r="H288" s="103">
        <f>ROUND(+G288*Totals!$H$22,2)</f>
        <v>911.64</v>
      </c>
      <c r="I288" s="103">
        <f t="shared" si="11"/>
        <v>391.9527063339732</v>
      </c>
      <c r="J288" s="103">
        <f t="shared" si="12"/>
        <v>519.68729366602679</v>
      </c>
      <c r="K288" s="113" t="s">
        <v>777</v>
      </c>
      <c r="L288" s="113" t="s">
        <v>39</v>
      </c>
      <c r="M288" s="138">
        <v>0.4299424184261037</v>
      </c>
      <c r="N288" s="117">
        <f>H288*M288</f>
        <v>391.9527063339732</v>
      </c>
      <c r="O288" s="113" t="s">
        <v>1159</v>
      </c>
      <c r="P288" s="114"/>
      <c r="Q288" s="118"/>
      <c r="R288" s="116"/>
      <c r="S288" s="114"/>
    </row>
    <row r="289" spans="6:19">
      <c r="F289" s="111" t="s">
        <v>776</v>
      </c>
      <c r="G289" s="136">
        <v>4.2928239999999999E-4</v>
      </c>
      <c r="H289" s="103">
        <f>ROUND(+G289*Totals!$H$22,2)</f>
        <v>6330.2</v>
      </c>
      <c r="I289" s="103">
        <f t="shared" si="11"/>
        <v>0</v>
      </c>
      <c r="J289" s="103">
        <f t="shared" si="12"/>
        <v>6330.2</v>
      </c>
      <c r="K289" s="113"/>
      <c r="L289" s="113"/>
      <c r="N289" s="117"/>
      <c r="O289" s="113"/>
      <c r="P289" s="114"/>
      <c r="Q289" s="118"/>
      <c r="R289" s="116"/>
      <c r="S289" s="114"/>
    </row>
    <row r="290" spans="6:19">
      <c r="F290" s="111" t="s">
        <v>775</v>
      </c>
      <c r="G290" s="136">
        <v>1.0927188E-3</v>
      </c>
      <c r="H290" s="103">
        <f>ROUND(+G290*Totals!$H$22,2)</f>
        <v>16113.24</v>
      </c>
      <c r="I290" s="103">
        <f t="shared" si="11"/>
        <v>0</v>
      </c>
      <c r="J290" s="103">
        <f t="shared" si="12"/>
        <v>16113.24</v>
      </c>
      <c r="K290" s="113"/>
      <c r="L290" s="113"/>
      <c r="N290" s="117"/>
      <c r="O290" s="113"/>
      <c r="P290" s="114"/>
      <c r="Q290" s="118"/>
      <c r="R290" s="116"/>
      <c r="S290" s="114"/>
    </row>
    <row r="291" spans="6:19">
      <c r="F291" s="111" t="s">
        <v>774</v>
      </c>
      <c r="G291" s="136">
        <v>3.6382745000000001E-3</v>
      </c>
      <c r="H291" s="103">
        <f>ROUND(+G291*Totals!$H$22,2)</f>
        <v>53650.04</v>
      </c>
      <c r="I291" s="103">
        <f t="shared" si="11"/>
        <v>0</v>
      </c>
      <c r="J291" s="103">
        <f t="shared" si="12"/>
        <v>53650.04</v>
      </c>
      <c r="K291" s="113"/>
      <c r="L291" s="113"/>
      <c r="N291" s="117"/>
      <c r="O291" s="117"/>
      <c r="P291" s="114"/>
      <c r="Q291" s="118"/>
      <c r="R291" s="116"/>
      <c r="S291" s="114"/>
    </row>
    <row r="292" spans="6:19">
      <c r="F292" s="111" t="s">
        <v>773</v>
      </c>
      <c r="G292" s="136">
        <v>6.8236969999999997E-4</v>
      </c>
      <c r="H292" s="103">
        <f>ROUND(+G292*Totals!$H$22,2)</f>
        <v>10062.23</v>
      </c>
      <c r="I292" s="103">
        <f t="shared" si="11"/>
        <v>0</v>
      </c>
      <c r="J292" s="103">
        <f t="shared" si="12"/>
        <v>10062.23</v>
      </c>
      <c r="K292" s="113"/>
      <c r="L292" s="113"/>
      <c r="N292" s="117"/>
      <c r="O292" s="113"/>
      <c r="P292" s="114"/>
      <c r="Q292" s="118"/>
      <c r="R292" s="116"/>
      <c r="S292" s="114"/>
    </row>
    <row r="293" spans="6:19">
      <c r="F293" s="111" t="s">
        <v>772</v>
      </c>
      <c r="G293" s="136">
        <v>1.047124E-4</v>
      </c>
      <c r="H293" s="103">
        <f>ROUND(+G293*Totals!$H$22,2)</f>
        <v>1544.09</v>
      </c>
      <c r="I293" s="103">
        <f t="shared" si="11"/>
        <v>532.84717884130987</v>
      </c>
      <c r="J293" s="103">
        <f t="shared" si="12"/>
        <v>1011.24282115869</v>
      </c>
      <c r="K293" s="113" t="s">
        <v>772</v>
      </c>
      <c r="L293" s="113" t="s">
        <v>56</v>
      </c>
      <c r="M293" s="138">
        <v>0.34508816120906805</v>
      </c>
      <c r="N293" s="117">
        <f>H293*M293</f>
        <v>532.84717884130987</v>
      </c>
      <c r="O293" s="117" t="s">
        <v>1159</v>
      </c>
      <c r="P293" s="114"/>
      <c r="Q293" s="118"/>
      <c r="R293" s="116"/>
      <c r="S293" s="114"/>
    </row>
    <row r="294" spans="6:19">
      <c r="F294" s="111" t="s">
        <v>771</v>
      </c>
      <c r="G294" s="136">
        <v>2.237214E-4</v>
      </c>
      <c r="H294" s="103">
        <f>ROUND(+G294*Totals!$H$22,2)</f>
        <v>3299</v>
      </c>
      <c r="I294" s="103">
        <f t="shared" si="11"/>
        <v>0</v>
      </c>
      <c r="J294" s="103">
        <f t="shared" si="12"/>
        <v>3299</v>
      </c>
      <c r="K294" s="113"/>
      <c r="L294" s="113"/>
      <c r="N294" s="117"/>
      <c r="O294" s="117"/>
      <c r="P294" s="114"/>
      <c r="Q294" s="118"/>
      <c r="R294" s="116"/>
      <c r="S294" s="114"/>
    </row>
    <row r="295" spans="6:19">
      <c r="F295" s="111" t="s">
        <v>770</v>
      </c>
      <c r="G295" s="136">
        <v>1.4798839999999999E-4</v>
      </c>
      <c r="H295" s="103">
        <f>ROUND(+G295*Totals!$H$22,2)</f>
        <v>2182.2399999999998</v>
      </c>
      <c r="I295" s="103">
        <f t="shared" si="11"/>
        <v>347.17454545454547</v>
      </c>
      <c r="J295" s="103">
        <f t="shared" si="12"/>
        <v>1835.0654545454543</v>
      </c>
      <c r="K295" s="113" t="s">
        <v>770</v>
      </c>
      <c r="L295" s="113" t="s">
        <v>47</v>
      </c>
      <c r="M295" s="138">
        <v>0.15454545454545457</v>
      </c>
      <c r="N295" s="117">
        <f>H295*M295</f>
        <v>337.25527272727277</v>
      </c>
      <c r="O295" s="113" t="s">
        <v>127</v>
      </c>
      <c r="P295" s="138">
        <v>4.5454545454545452E-3</v>
      </c>
      <c r="Q295" s="118">
        <f>H295*P295</f>
        <v>9.919272727272725</v>
      </c>
      <c r="R295" s="116" t="s">
        <v>1159</v>
      </c>
      <c r="S295" s="114"/>
    </row>
    <row r="296" spans="6:19">
      <c r="F296" s="111" t="s">
        <v>769</v>
      </c>
      <c r="G296" s="136">
        <v>1.8933249999999999E-4</v>
      </c>
      <c r="H296" s="103">
        <f>ROUND(+G296*Totals!$H$22,2)</f>
        <v>2791.9</v>
      </c>
      <c r="I296" s="103">
        <f t="shared" si="11"/>
        <v>546.07410468319563</v>
      </c>
      <c r="J296" s="103">
        <f t="shared" si="12"/>
        <v>2245.8258953168042</v>
      </c>
      <c r="K296" s="113" t="s">
        <v>769</v>
      </c>
      <c r="L296" s="113" t="s">
        <v>70</v>
      </c>
      <c r="M296" s="138">
        <v>0.19559228650137742</v>
      </c>
      <c r="N296" s="117">
        <f>H296*M296</f>
        <v>546.07410468319563</v>
      </c>
      <c r="O296" s="117" t="s">
        <v>1159</v>
      </c>
      <c r="P296" s="114"/>
      <c r="Q296" s="118"/>
      <c r="R296" s="116"/>
      <c r="S296" s="114"/>
    </row>
    <row r="297" spans="6:19">
      <c r="F297" s="111" t="s">
        <v>67</v>
      </c>
      <c r="G297" s="136">
        <v>4.8530930000000001E-4</v>
      </c>
      <c r="H297" s="103">
        <f>ROUND(+G297*Totals!$H$22,2)</f>
        <v>7156.38</v>
      </c>
      <c r="I297" s="103">
        <f t="shared" si="11"/>
        <v>0</v>
      </c>
      <c r="J297" s="103">
        <f t="shared" si="12"/>
        <v>7156.38</v>
      </c>
      <c r="K297" s="113"/>
      <c r="L297" s="113"/>
      <c r="N297" s="117"/>
      <c r="O297" s="117"/>
      <c r="P297" s="114"/>
      <c r="Q297" s="118"/>
      <c r="R297" s="116"/>
      <c r="S297" s="114"/>
    </row>
    <row r="298" spans="6:19">
      <c r="F298" s="111" t="s">
        <v>768</v>
      </c>
      <c r="G298" s="136">
        <v>1.047124E-4</v>
      </c>
      <c r="H298" s="103">
        <f>ROUND(+G298*Totals!$H$22,2)</f>
        <v>1544.09</v>
      </c>
      <c r="I298" s="103">
        <f t="shared" si="11"/>
        <v>64.478483516483521</v>
      </c>
      <c r="J298" s="103">
        <f t="shared" si="12"/>
        <v>1479.6115164835164</v>
      </c>
      <c r="K298" s="113" t="s">
        <v>768</v>
      </c>
      <c r="L298" s="113" t="s">
        <v>89</v>
      </c>
      <c r="M298" s="138">
        <v>4.1758241758241763E-2</v>
      </c>
      <c r="N298" s="117">
        <f>H298*M298</f>
        <v>64.478483516483521</v>
      </c>
      <c r="O298" s="117" t="s">
        <v>1159</v>
      </c>
      <c r="P298" s="114"/>
      <c r="Q298" s="118"/>
      <c r="R298" s="116"/>
      <c r="S298" s="114"/>
    </row>
    <row r="299" spans="6:19">
      <c r="F299" s="111" t="s">
        <v>767</v>
      </c>
      <c r="G299" s="136">
        <v>3.7480100000000001E-5</v>
      </c>
      <c r="H299" s="103">
        <f>ROUND(+G299*Totals!$H$22,2)</f>
        <v>552.67999999999995</v>
      </c>
      <c r="I299" s="103">
        <f t="shared" si="11"/>
        <v>168.30584362139916</v>
      </c>
      <c r="J299" s="103">
        <f t="shared" si="12"/>
        <v>384.37415637860079</v>
      </c>
      <c r="K299" s="113" t="s">
        <v>767</v>
      </c>
      <c r="L299" s="113" t="s">
        <v>98</v>
      </c>
      <c r="M299" s="138">
        <v>0.30452674897119342</v>
      </c>
      <c r="N299" s="117">
        <f>H299*M299</f>
        <v>168.30584362139916</v>
      </c>
      <c r="O299" s="117" t="s">
        <v>1159</v>
      </c>
      <c r="P299" s="114"/>
      <c r="Q299" s="118"/>
      <c r="R299" s="116"/>
      <c r="S299" s="114"/>
    </row>
    <row r="300" spans="6:19">
      <c r="F300" s="111" t="s">
        <v>766</v>
      </c>
      <c r="G300" s="136">
        <v>1.178498E-4</v>
      </c>
      <c r="H300" s="103">
        <f>ROUND(+G300*Totals!$H$22,2)</f>
        <v>1737.81</v>
      </c>
      <c r="I300" s="103">
        <f t="shared" si="11"/>
        <v>822.43949197860957</v>
      </c>
      <c r="J300" s="103">
        <f t="shared" si="12"/>
        <v>915.37050802139038</v>
      </c>
      <c r="K300" s="113" t="s">
        <v>766</v>
      </c>
      <c r="L300" s="113" t="s">
        <v>131</v>
      </c>
      <c r="M300" s="138">
        <v>0.4732620320855615</v>
      </c>
      <c r="N300" s="117">
        <f>H300*M300</f>
        <v>822.43949197860957</v>
      </c>
      <c r="O300" s="117" t="s">
        <v>1159</v>
      </c>
      <c r="P300" s="114"/>
      <c r="Q300" s="118"/>
      <c r="R300" s="116"/>
      <c r="S300" s="114"/>
    </row>
    <row r="301" spans="6:19">
      <c r="F301" s="111" t="s">
        <v>765</v>
      </c>
      <c r="G301" s="136">
        <v>4.4821599999999998E-5</v>
      </c>
      <c r="H301" s="103">
        <f>ROUND(+G301*Totals!$H$22,2)</f>
        <v>660.94</v>
      </c>
      <c r="I301" s="103">
        <f t="shared" si="11"/>
        <v>269.09700000000004</v>
      </c>
      <c r="J301" s="103">
        <f t="shared" si="12"/>
        <v>391.84300000000002</v>
      </c>
      <c r="K301" s="113" t="s">
        <v>765</v>
      </c>
      <c r="L301" s="113" t="s">
        <v>60</v>
      </c>
      <c r="M301" s="138">
        <v>0.40714285714285714</v>
      </c>
      <c r="N301" s="117">
        <f>H301*M301</f>
        <v>269.09700000000004</v>
      </c>
      <c r="O301" s="113" t="s">
        <v>1159</v>
      </c>
      <c r="P301" s="114"/>
      <c r="Q301" s="118"/>
      <c r="R301" s="116"/>
      <c r="S301" s="114"/>
    </row>
    <row r="302" spans="6:19">
      <c r="F302" s="111" t="s">
        <v>68</v>
      </c>
      <c r="G302" s="136">
        <v>1.209409E-4</v>
      </c>
      <c r="H302" s="103">
        <f>ROUND(+G302*Totals!$H$22,2)</f>
        <v>1783.4</v>
      </c>
      <c r="I302" s="103">
        <f t="shared" si="11"/>
        <v>222.92500000000001</v>
      </c>
      <c r="J302" s="103">
        <f t="shared" si="12"/>
        <v>1560.4750000000001</v>
      </c>
      <c r="K302" s="113" t="s">
        <v>68</v>
      </c>
      <c r="L302" s="113" t="s">
        <v>68</v>
      </c>
      <c r="M302" s="138">
        <v>0.125</v>
      </c>
      <c r="N302" s="117">
        <f>H302*M302</f>
        <v>222.92500000000001</v>
      </c>
      <c r="O302" s="113" t="s">
        <v>1159</v>
      </c>
      <c r="P302" s="114"/>
      <c r="Q302" s="118"/>
      <c r="R302" s="116"/>
      <c r="S302" s="114"/>
    </row>
    <row r="303" spans="6:19">
      <c r="F303" s="111" t="s">
        <v>764</v>
      </c>
      <c r="G303" s="136">
        <v>2.4574579999999996E-4</v>
      </c>
      <c r="H303" s="103">
        <f>ROUND(+G303*Totals!$H$22,2)</f>
        <v>3623.77</v>
      </c>
      <c r="I303" s="103">
        <f t="shared" si="11"/>
        <v>0</v>
      </c>
      <c r="J303" s="103">
        <f t="shared" si="12"/>
        <v>3623.77</v>
      </c>
      <c r="K303" s="113"/>
      <c r="L303" s="113"/>
      <c r="N303" s="117"/>
      <c r="O303" s="113"/>
      <c r="P303" s="114"/>
      <c r="Q303" s="118"/>
      <c r="R303" s="116"/>
      <c r="S303" s="114"/>
    </row>
    <row r="304" spans="6:19">
      <c r="F304" s="111" t="s">
        <v>763</v>
      </c>
      <c r="G304" s="136">
        <v>2.6120150000000003E-4</v>
      </c>
      <c r="H304" s="103">
        <f>ROUND(+G304*Totals!$H$22,2)</f>
        <v>3851.68</v>
      </c>
      <c r="I304" s="103">
        <f t="shared" si="11"/>
        <v>0</v>
      </c>
      <c r="J304" s="103">
        <f t="shared" si="12"/>
        <v>3851.68</v>
      </c>
      <c r="K304" s="113"/>
      <c r="L304" s="113"/>
      <c r="N304" s="117"/>
      <c r="O304" s="117"/>
      <c r="P304" s="114"/>
      <c r="Q304" s="118"/>
      <c r="R304" s="116"/>
      <c r="S304" s="114"/>
    </row>
    <row r="305" spans="6:19">
      <c r="F305" s="111" t="s">
        <v>762</v>
      </c>
      <c r="G305" s="136">
        <v>1.6556931E-3</v>
      </c>
      <c r="H305" s="103">
        <f>ROUND(+G305*Totals!$H$22,2)</f>
        <v>24414.87</v>
      </c>
      <c r="I305" s="103">
        <f t="shared" si="11"/>
        <v>0</v>
      </c>
      <c r="J305" s="103">
        <f t="shared" si="12"/>
        <v>24414.87</v>
      </c>
      <c r="K305" s="113"/>
      <c r="L305" s="113"/>
      <c r="N305" s="117"/>
      <c r="O305" s="113"/>
      <c r="P305" s="114"/>
      <c r="Q305" s="118"/>
      <c r="R305" s="116"/>
      <c r="S305" s="114"/>
    </row>
    <row r="306" spans="6:19">
      <c r="F306" s="111" t="s">
        <v>761</v>
      </c>
      <c r="G306" s="136">
        <v>1.205546E-4</v>
      </c>
      <c r="H306" s="103">
        <f>ROUND(+G306*Totals!$H$22,2)</f>
        <v>1777.7</v>
      </c>
      <c r="I306" s="103">
        <f t="shared" si="11"/>
        <v>208.86814621409923</v>
      </c>
      <c r="J306" s="103">
        <f t="shared" si="12"/>
        <v>1568.8318537859009</v>
      </c>
      <c r="K306" s="113" t="s">
        <v>761</v>
      </c>
      <c r="L306" s="113" t="s">
        <v>129</v>
      </c>
      <c r="M306" s="138">
        <v>0.1174934725848564</v>
      </c>
      <c r="N306" s="117">
        <f>H306*M306</f>
        <v>208.86814621409923</v>
      </c>
      <c r="O306" s="113" t="s">
        <v>1159</v>
      </c>
      <c r="P306" s="114"/>
      <c r="Q306" s="118"/>
      <c r="R306" s="116"/>
      <c r="S306" s="114"/>
    </row>
    <row r="307" spans="6:19">
      <c r="F307" s="111" t="s">
        <v>760</v>
      </c>
      <c r="G307" s="136">
        <v>9.6099750999999994E-3</v>
      </c>
      <c r="H307" s="103">
        <f>ROUND(+G307*Totals!$H$22,2)</f>
        <v>141708.79999999999</v>
      </c>
      <c r="I307" s="103">
        <f t="shared" si="11"/>
        <v>0</v>
      </c>
      <c r="J307" s="103">
        <f t="shared" si="12"/>
        <v>141708.79999999999</v>
      </c>
      <c r="K307" s="113"/>
      <c r="L307" s="113"/>
      <c r="N307" s="117"/>
      <c r="O307" s="117"/>
      <c r="P307" s="114"/>
      <c r="Q307" s="118"/>
      <c r="R307" s="116"/>
      <c r="S307" s="114"/>
    </row>
    <row r="308" spans="6:19">
      <c r="F308" s="111" t="s">
        <v>759</v>
      </c>
      <c r="G308" s="136">
        <v>3.9902784E-3</v>
      </c>
      <c r="H308" s="103">
        <f>ROUND(+G308*Totals!$H$22,2)</f>
        <v>58840.69</v>
      </c>
      <c r="I308" s="103">
        <f t="shared" si="11"/>
        <v>0</v>
      </c>
      <c r="J308" s="103">
        <f t="shared" si="12"/>
        <v>58840.69</v>
      </c>
      <c r="K308" s="113"/>
      <c r="L308" s="113"/>
      <c r="N308" s="117"/>
      <c r="O308" s="117"/>
      <c r="P308" s="114"/>
      <c r="Q308" s="118"/>
      <c r="R308" s="116"/>
      <c r="S308" s="114"/>
    </row>
    <row r="309" spans="6:19">
      <c r="F309" s="111" t="s">
        <v>758</v>
      </c>
      <c r="G309" s="136">
        <v>8.8870300000000002E-5</v>
      </c>
      <c r="H309" s="103">
        <f>ROUND(+G309*Totals!$H$22,2)</f>
        <v>1310.48</v>
      </c>
      <c r="I309" s="103">
        <f t="shared" si="11"/>
        <v>258.98814229249018</v>
      </c>
      <c r="J309" s="103">
        <f t="shared" si="12"/>
        <v>1051.4918577075098</v>
      </c>
      <c r="K309" s="113" t="s">
        <v>758</v>
      </c>
      <c r="L309" s="113" t="s">
        <v>55</v>
      </c>
      <c r="M309" s="138">
        <v>0.19762845849802374</v>
      </c>
      <c r="N309" s="117">
        <f>H309*M309</f>
        <v>258.98814229249018</v>
      </c>
      <c r="O309" s="117" t="s">
        <v>1159</v>
      </c>
      <c r="P309" s="114"/>
      <c r="Q309" s="118"/>
      <c r="R309" s="116"/>
      <c r="S309" s="114"/>
    </row>
    <row r="310" spans="6:19">
      <c r="F310" s="111" t="s">
        <v>69</v>
      </c>
      <c r="G310" s="136">
        <v>5.0617500000000001E-5</v>
      </c>
      <c r="H310" s="103">
        <f>ROUND(+G310*Totals!$H$22,2)</f>
        <v>746.41</v>
      </c>
      <c r="I310" s="103">
        <f t="shared" si="11"/>
        <v>116.86217171717172</v>
      </c>
      <c r="J310" s="103">
        <f t="shared" si="12"/>
        <v>629.54782828282828</v>
      </c>
      <c r="K310" s="113" t="s">
        <v>69</v>
      </c>
      <c r="L310" s="113" t="s">
        <v>90</v>
      </c>
      <c r="M310" s="138">
        <v>0.15656565656565657</v>
      </c>
      <c r="N310" s="117">
        <f>H310*M310</f>
        <v>116.86217171717172</v>
      </c>
      <c r="O310" s="113" t="s">
        <v>1159</v>
      </c>
      <c r="P310" s="114"/>
      <c r="Q310" s="118"/>
      <c r="R310" s="116"/>
      <c r="S310" s="114"/>
    </row>
    <row r="311" spans="6:19">
      <c r="F311" s="111" t="s">
        <v>757</v>
      </c>
      <c r="G311" s="136">
        <v>3.9025700000000001E-5</v>
      </c>
      <c r="H311" s="103">
        <f>ROUND(+G311*Totals!$H$22,2)</f>
        <v>575.47</v>
      </c>
      <c r="I311" s="103">
        <f t="shared" si="11"/>
        <v>228.54085867620756</v>
      </c>
      <c r="J311" s="103">
        <f t="shared" si="12"/>
        <v>346.92914132379246</v>
      </c>
      <c r="K311" s="113" t="s">
        <v>757</v>
      </c>
      <c r="L311" s="113" t="s">
        <v>42</v>
      </c>
      <c r="M311" s="138">
        <v>0.39713774597495533</v>
      </c>
      <c r="N311" s="117">
        <f>H311*M311</f>
        <v>228.54085867620756</v>
      </c>
      <c r="O311" s="117" t="s">
        <v>1159</v>
      </c>
      <c r="P311" s="114"/>
      <c r="Q311" s="118"/>
      <c r="R311" s="116"/>
      <c r="S311" s="114"/>
    </row>
    <row r="312" spans="6:19" ht="37.5">
      <c r="F312" s="111" t="s">
        <v>756</v>
      </c>
      <c r="G312" s="136">
        <v>3.8136969999999997E-4</v>
      </c>
      <c r="H312" s="103">
        <f>ROUND(+G312*Totals!$H$22,2)</f>
        <v>5623.68</v>
      </c>
      <c r="I312" s="103">
        <f t="shared" si="11"/>
        <v>0</v>
      </c>
      <c r="J312" s="103">
        <f t="shared" si="12"/>
        <v>5623.68</v>
      </c>
      <c r="K312" s="113"/>
      <c r="L312" s="113"/>
      <c r="N312" s="117"/>
      <c r="O312" s="117"/>
      <c r="P312" s="114"/>
      <c r="Q312" s="118"/>
      <c r="R312" s="116"/>
      <c r="S312" s="114"/>
    </row>
    <row r="313" spans="6:19">
      <c r="F313" s="111" t="s">
        <v>755</v>
      </c>
      <c r="G313" s="136">
        <v>7.8824099999999996E-5</v>
      </c>
      <c r="H313" s="103">
        <f>ROUND(+G313*Totals!$H$22,2)</f>
        <v>1162.3399999999999</v>
      </c>
      <c r="I313" s="103">
        <f t="shared" si="11"/>
        <v>320.75502732240432</v>
      </c>
      <c r="J313" s="103">
        <f t="shared" si="12"/>
        <v>841.5849726775956</v>
      </c>
      <c r="K313" s="113" t="s">
        <v>755</v>
      </c>
      <c r="L313" s="113" t="s">
        <v>43</v>
      </c>
      <c r="M313" s="138">
        <v>0.27595628415300544</v>
      </c>
      <c r="N313" s="117">
        <f>H313*M313</f>
        <v>320.75502732240432</v>
      </c>
      <c r="O313" s="113" t="s">
        <v>1159</v>
      </c>
      <c r="P313" s="114"/>
      <c r="Q313" s="118"/>
      <c r="R313" s="116"/>
      <c r="S313" s="114"/>
    </row>
    <row r="314" spans="6:19">
      <c r="F314" s="111" t="s">
        <v>754</v>
      </c>
      <c r="G314" s="136">
        <v>8.5779199999999993E-5</v>
      </c>
      <c r="H314" s="103">
        <f>ROUND(+G314*Totals!$H$22,2)</f>
        <v>1264.9000000000001</v>
      </c>
      <c r="I314" s="103">
        <f t="shared" si="11"/>
        <v>183.13367003367003</v>
      </c>
      <c r="J314" s="103">
        <f t="shared" si="12"/>
        <v>1081.76632996633</v>
      </c>
      <c r="K314" s="113" t="s">
        <v>754</v>
      </c>
      <c r="L314" s="113" t="s">
        <v>92</v>
      </c>
      <c r="M314" s="138">
        <v>0.14478114478114476</v>
      </c>
      <c r="N314" s="117">
        <f>H314*M314</f>
        <v>183.13367003367003</v>
      </c>
      <c r="O314" s="113" t="s">
        <v>1159</v>
      </c>
      <c r="P314" s="114"/>
      <c r="Q314" s="118"/>
      <c r="R314" s="116"/>
      <c r="S314" s="114"/>
    </row>
    <row r="315" spans="6:19">
      <c r="F315" s="111" t="s">
        <v>70</v>
      </c>
      <c r="G315" s="136">
        <v>2.7356610000000002E-4</v>
      </c>
      <c r="H315" s="103">
        <f>ROUND(+G315*Totals!$H$22,2)</f>
        <v>4034.01</v>
      </c>
      <c r="I315" s="103">
        <f t="shared" si="11"/>
        <v>0</v>
      </c>
      <c r="J315" s="103">
        <f t="shared" si="12"/>
        <v>4034.01</v>
      </c>
      <c r="K315" s="113"/>
      <c r="L315" s="113"/>
      <c r="N315" s="117"/>
      <c r="O315" s="117"/>
      <c r="P315" s="114"/>
      <c r="Q315" s="118"/>
      <c r="R315" s="116"/>
      <c r="S315" s="114"/>
    </row>
    <row r="316" spans="6:19">
      <c r="F316" s="111" t="s">
        <v>753</v>
      </c>
      <c r="G316" s="136">
        <v>3.7209630000000003E-4</v>
      </c>
      <c r="H316" s="103">
        <f>ROUND(+G316*Totals!$H$22,2)</f>
        <v>5486.94</v>
      </c>
      <c r="I316" s="103">
        <f t="shared" si="11"/>
        <v>0</v>
      </c>
      <c r="J316" s="103">
        <f t="shared" si="12"/>
        <v>5486.94</v>
      </c>
      <c r="K316" s="113"/>
      <c r="L316" s="113"/>
      <c r="N316" s="117"/>
      <c r="O316" s="117"/>
      <c r="P316" s="114"/>
      <c r="Q316" s="118"/>
      <c r="R316" s="116"/>
      <c r="S316" s="114"/>
    </row>
    <row r="317" spans="6:19">
      <c r="F317" s="111" t="s">
        <v>752</v>
      </c>
      <c r="G317" s="136">
        <v>1.0046199999999999E-5</v>
      </c>
      <c r="H317" s="103">
        <f>ROUND(+G317*Totals!$H$22,2)</f>
        <v>148.13999999999999</v>
      </c>
      <c r="I317" s="103">
        <f t="shared" si="11"/>
        <v>38.041993957703923</v>
      </c>
      <c r="J317" s="103">
        <f t="shared" si="12"/>
        <v>110.09800604229606</v>
      </c>
      <c r="K317" s="113" t="s">
        <v>752</v>
      </c>
      <c r="L317" s="113" t="s">
        <v>132</v>
      </c>
      <c r="M317" s="138">
        <v>0.25679758308157097</v>
      </c>
      <c r="N317" s="117">
        <f>H317*M317</f>
        <v>38.041993957703923</v>
      </c>
      <c r="O317" s="117" t="s">
        <v>1159</v>
      </c>
      <c r="P317" s="114"/>
      <c r="Q317" s="118"/>
      <c r="R317" s="116"/>
      <c r="S317" s="114"/>
    </row>
    <row r="318" spans="6:19">
      <c r="F318" s="111" t="s">
        <v>751</v>
      </c>
      <c r="G318" s="136">
        <v>1.6808090000000001E-4</v>
      </c>
      <c r="H318" s="103">
        <f>ROUND(+G318*Totals!$H$22,2)</f>
        <v>2478.52</v>
      </c>
      <c r="I318" s="103">
        <f t="shared" si="11"/>
        <v>653.28402555910543</v>
      </c>
      <c r="J318" s="103">
        <f t="shared" si="12"/>
        <v>1825.2359744408946</v>
      </c>
      <c r="K318" s="113" t="s">
        <v>751</v>
      </c>
      <c r="L318" s="113" t="s">
        <v>81</v>
      </c>
      <c r="M318" s="138">
        <v>0.26357827476038337</v>
      </c>
      <c r="N318" s="117">
        <f>H318*M318</f>
        <v>653.28402555910543</v>
      </c>
      <c r="O318" s="117" t="s">
        <v>1159</v>
      </c>
      <c r="P318" s="114"/>
      <c r="Q318" s="118"/>
      <c r="R318" s="116"/>
      <c r="S318" s="114"/>
    </row>
    <row r="319" spans="6:19">
      <c r="F319" s="111" t="s">
        <v>750</v>
      </c>
      <c r="G319" s="136">
        <v>2.9365900000000003E-5</v>
      </c>
      <c r="H319" s="103">
        <f>ROUND(+G319*Totals!$H$22,2)</f>
        <v>433.03</v>
      </c>
      <c r="I319" s="103">
        <f t="shared" si="11"/>
        <v>132.63981981981979</v>
      </c>
      <c r="J319" s="103">
        <f t="shared" si="12"/>
        <v>300.39018018018021</v>
      </c>
      <c r="K319" s="113" t="s">
        <v>750</v>
      </c>
      <c r="L319" s="113" t="s">
        <v>56</v>
      </c>
      <c r="M319" s="138">
        <v>0.30630630630630629</v>
      </c>
      <c r="N319" s="117">
        <f>H319*M319</f>
        <v>132.63981981981979</v>
      </c>
      <c r="O319" s="113" t="s">
        <v>1159</v>
      </c>
      <c r="P319" s="114"/>
      <c r="Q319" s="118"/>
      <c r="R319" s="116"/>
      <c r="S319" s="114"/>
    </row>
    <row r="320" spans="6:19">
      <c r="F320" s="111" t="s">
        <v>749</v>
      </c>
      <c r="G320" s="136">
        <v>6.7232300000000003E-5</v>
      </c>
      <c r="H320" s="103">
        <f>ROUND(+G320*Totals!$H$22,2)</f>
        <v>991.41</v>
      </c>
      <c r="I320" s="103">
        <f t="shared" si="11"/>
        <v>262.1516826923077</v>
      </c>
      <c r="J320" s="103">
        <f t="shared" si="12"/>
        <v>729.25831730769232</v>
      </c>
      <c r="K320" s="113" t="s">
        <v>749</v>
      </c>
      <c r="L320" s="113" t="s">
        <v>61</v>
      </c>
      <c r="M320" s="138">
        <v>0.26442307692307693</v>
      </c>
      <c r="N320" s="117">
        <f>H320*M320</f>
        <v>262.1516826923077</v>
      </c>
      <c r="O320" s="113" t="s">
        <v>1159</v>
      </c>
      <c r="P320" s="114"/>
      <c r="Q320" s="118"/>
      <c r="R320" s="116"/>
      <c r="S320" s="114"/>
    </row>
    <row r="321" spans="6:19">
      <c r="F321" s="111" t="s">
        <v>748</v>
      </c>
      <c r="G321" s="136">
        <v>2.9481770000000003E-4</v>
      </c>
      <c r="H321" s="103">
        <f>ROUND(+G321*Totals!$H$22,2)</f>
        <v>4347.3900000000003</v>
      </c>
      <c r="I321" s="103">
        <f t="shared" si="11"/>
        <v>0</v>
      </c>
      <c r="J321" s="103">
        <f t="shared" si="12"/>
        <v>4347.3900000000003</v>
      </c>
      <c r="K321" s="113"/>
      <c r="L321" s="113"/>
      <c r="N321" s="117"/>
      <c r="O321" s="117"/>
      <c r="P321" s="114"/>
      <c r="Q321" s="118"/>
      <c r="R321" s="116"/>
      <c r="S321" s="114"/>
    </row>
    <row r="322" spans="6:19">
      <c r="F322" s="111" t="s">
        <v>747</v>
      </c>
      <c r="G322" s="136">
        <v>1.1842939E-3</v>
      </c>
      <c r="H322" s="103">
        <f>ROUND(+G322*Totals!$H$22,2)</f>
        <v>17463.61</v>
      </c>
      <c r="I322" s="103">
        <f t="shared" si="11"/>
        <v>0</v>
      </c>
      <c r="J322" s="103">
        <f t="shared" si="12"/>
        <v>17463.61</v>
      </c>
      <c r="K322" s="113"/>
      <c r="L322" s="113"/>
      <c r="N322" s="117"/>
      <c r="O322" s="113"/>
      <c r="P322" s="114"/>
      <c r="Q322" s="118"/>
      <c r="R322" s="116"/>
      <c r="S322" s="114"/>
    </row>
    <row r="323" spans="6:19">
      <c r="F323" s="111" t="s">
        <v>746</v>
      </c>
      <c r="G323" s="136">
        <v>1.3291910000000001E-4</v>
      </c>
      <c r="H323" s="103">
        <f>ROUND(+G323*Totals!$H$22,2)</f>
        <v>1960.03</v>
      </c>
      <c r="I323" s="103">
        <f t="shared" si="11"/>
        <v>253.53621890547268</v>
      </c>
      <c r="J323" s="103">
        <f t="shared" si="12"/>
        <v>1706.4937810945273</v>
      </c>
      <c r="K323" s="113" t="s">
        <v>746</v>
      </c>
      <c r="L323" s="113" t="s">
        <v>41</v>
      </c>
      <c r="M323" s="138">
        <v>0.12935323383084579</v>
      </c>
      <c r="N323" s="117">
        <f>H323*M323</f>
        <v>253.53621890547268</v>
      </c>
      <c r="O323" s="117" t="s">
        <v>1159</v>
      </c>
      <c r="P323" s="114"/>
      <c r="Q323" s="118"/>
      <c r="R323" s="116"/>
      <c r="S323" s="114"/>
    </row>
    <row r="324" spans="6:19">
      <c r="F324" s="111" t="s">
        <v>745</v>
      </c>
      <c r="G324" s="136">
        <v>1.8585490000000001E-4</v>
      </c>
      <c r="H324" s="103">
        <f>ROUND(+G324*Totals!$H$22,2)</f>
        <v>2740.62</v>
      </c>
      <c r="I324" s="103">
        <f t="shared" si="11"/>
        <v>730.03414847161571</v>
      </c>
      <c r="J324" s="103">
        <f t="shared" si="12"/>
        <v>2010.5858515283842</v>
      </c>
      <c r="K324" s="137" t="s">
        <v>745</v>
      </c>
      <c r="L324" s="137" t="s">
        <v>119</v>
      </c>
      <c r="M324" s="138">
        <v>0.26637554585152839</v>
      </c>
      <c r="N324" s="117">
        <f>H324*M324</f>
        <v>730.03414847161571</v>
      </c>
      <c r="O324" s="113"/>
      <c r="P324" s="114"/>
      <c r="Q324" s="118"/>
      <c r="R324" s="116"/>
      <c r="S324" s="114"/>
    </row>
    <row r="325" spans="6:19">
      <c r="F325" s="111" t="s">
        <v>744</v>
      </c>
      <c r="G325" s="136">
        <v>5.2549399999999995E-5</v>
      </c>
      <c r="H325" s="103">
        <f>ROUND(+G325*Totals!$H$22,2)</f>
        <v>774.89</v>
      </c>
      <c r="I325" s="103">
        <f t="shared" si="11"/>
        <v>297.4049647887324</v>
      </c>
      <c r="J325" s="103">
        <f t="shared" si="12"/>
        <v>477.48503521126759</v>
      </c>
      <c r="K325" s="113" t="s">
        <v>744</v>
      </c>
      <c r="L325" s="113" t="s">
        <v>69</v>
      </c>
      <c r="M325" s="138">
        <v>0.38380281690140849</v>
      </c>
      <c r="N325" s="117">
        <f>H325*M325</f>
        <v>297.4049647887324</v>
      </c>
      <c r="O325" s="117" t="s">
        <v>1159</v>
      </c>
      <c r="P325" s="114"/>
      <c r="Q325" s="118"/>
      <c r="R325" s="116"/>
      <c r="S325" s="114"/>
    </row>
    <row r="326" spans="6:19">
      <c r="F326" s="111" t="s">
        <v>743</v>
      </c>
      <c r="G326" s="136">
        <v>4.1614499999999998E-4</v>
      </c>
      <c r="H326" s="103">
        <f>ROUND(+G326*Totals!$H$22,2)</f>
        <v>6136.48</v>
      </c>
      <c r="I326" s="103">
        <f t="shared" si="11"/>
        <v>0</v>
      </c>
      <c r="J326" s="103">
        <f t="shared" si="12"/>
        <v>6136.48</v>
      </c>
      <c r="K326" s="113"/>
      <c r="L326" s="113"/>
      <c r="N326" s="117"/>
      <c r="O326" s="113"/>
      <c r="P326" s="114"/>
      <c r="Q326" s="118"/>
      <c r="R326" s="116"/>
      <c r="S326" s="114"/>
    </row>
    <row r="327" spans="6:19">
      <c r="F327" s="111" t="s">
        <v>742</v>
      </c>
      <c r="G327" s="136">
        <v>2.43427E-5</v>
      </c>
      <c r="H327" s="103">
        <f>ROUND(+G327*Totals!$H$22,2)</f>
        <v>358.96</v>
      </c>
      <c r="I327" s="103">
        <f t="shared" ref="I327:I390" si="13">+N327+Q327+T327</f>
        <v>169.50888888888886</v>
      </c>
      <c r="J327" s="103">
        <f t="shared" ref="J327:J390" si="14">+H327-I327</f>
        <v>189.45111111111112</v>
      </c>
      <c r="K327" s="113" t="s">
        <v>742</v>
      </c>
      <c r="L327" s="113" t="s">
        <v>88</v>
      </c>
      <c r="M327" s="138">
        <v>0.47222222222222221</v>
      </c>
      <c r="N327" s="117">
        <f>H327*M327</f>
        <v>169.50888888888886</v>
      </c>
      <c r="O327" s="113" t="s">
        <v>1159</v>
      </c>
      <c r="P327" s="114"/>
      <c r="Q327" s="118"/>
      <c r="R327" s="116"/>
      <c r="S327" s="114"/>
    </row>
    <row r="328" spans="6:19">
      <c r="F328" s="111" t="s">
        <v>741</v>
      </c>
      <c r="G328" s="136">
        <v>4.6792170000000002E-4</v>
      </c>
      <c r="H328" s="103">
        <f>ROUND(+G328*Totals!$H$22,2)</f>
        <v>6899.98</v>
      </c>
      <c r="I328" s="103">
        <f t="shared" si="13"/>
        <v>0</v>
      </c>
      <c r="J328" s="103">
        <f t="shared" si="14"/>
        <v>6899.98</v>
      </c>
      <c r="K328" s="113"/>
      <c r="L328" s="113"/>
      <c r="N328" s="117"/>
      <c r="O328" s="117"/>
      <c r="P328" s="114"/>
      <c r="Q328" s="118"/>
      <c r="R328" s="116"/>
      <c r="S328" s="114"/>
    </row>
    <row r="329" spans="6:19">
      <c r="F329" s="111" t="s">
        <v>740</v>
      </c>
      <c r="G329" s="136">
        <v>3.0679589999999999E-4</v>
      </c>
      <c r="H329" s="103">
        <f>ROUND(+G329*Totals!$H$22,2)</f>
        <v>4524.0200000000004</v>
      </c>
      <c r="I329" s="103">
        <f t="shared" si="13"/>
        <v>0</v>
      </c>
      <c r="J329" s="103">
        <f t="shared" si="14"/>
        <v>4524.0200000000004</v>
      </c>
      <c r="K329" s="113"/>
      <c r="L329" s="113"/>
      <c r="N329" s="117"/>
      <c r="O329" s="113"/>
      <c r="P329" s="114"/>
      <c r="Q329" s="118"/>
      <c r="R329" s="116"/>
      <c r="S329" s="114"/>
    </row>
    <row r="330" spans="6:19">
      <c r="F330" s="111" t="s">
        <v>739</v>
      </c>
      <c r="G330" s="136">
        <v>1.1591800000000001E-5</v>
      </c>
      <c r="H330" s="103">
        <f>ROUND(+G330*Totals!$H$22,2)</f>
        <v>170.93</v>
      </c>
      <c r="I330" s="103">
        <f t="shared" si="13"/>
        <v>78.535405405405399</v>
      </c>
      <c r="J330" s="103">
        <f t="shared" si="14"/>
        <v>92.394594594594608</v>
      </c>
      <c r="K330" s="113" t="s">
        <v>739</v>
      </c>
      <c r="L330" s="113" t="s">
        <v>55</v>
      </c>
      <c r="M330" s="138">
        <v>0.45945945945945943</v>
      </c>
      <c r="N330" s="117">
        <f>H330*M330</f>
        <v>78.535405405405399</v>
      </c>
      <c r="O330" s="113" t="s">
        <v>1159</v>
      </c>
      <c r="P330" s="114"/>
      <c r="Q330" s="118"/>
      <c r="R330" s="116"/>
      <c r="S330" s="114"/>
    </row>
    <row r="331" spans="6:19">
      <c r="F331" s="111" t="s">
        <v>738</v>
      </c>
      <c r="G331" s="136">
        <v>2.094249E-4</v>
      </c>
      <c r="H331" s="103">
        <f>ROUND(+G331*Totals!$H$22,2)</f>
        <v>3088.18</v>
      </c>
      <c r="I331" s="103">
        <f t="shared" si="13"/>
        <v>0</v>
      </c>
      <c r="J331" s="103">
        <f t="shared" si="14"/>
        <v>3088.18</v>
      </c>
      <c r="K331" s="113"/>
      <c r="L331" s="113"/>
      <c r="N331" s="117"/>
      <c r="O331" s="113"/>
      <c r="P331" s="114"/>
      <c r="Q331" s="118"/>
      <c r="R331" s="116"/>
      <c r="S331" s="114"/>
    </row>
    <row r="332" spans="6:19">
      <c r="F332" s="111" t="s">
        <v>737</v>
      </c>
      <c r="G332" s="136">
        <v>1.881733E-4</v>
      </c>
      <c r="H332" s="103">
        <f>ROUND(+G332*Totals!$H$22,2)</f>
        <v>2774.81</v>
      </c>
      <c r="I332" s="103">
        <f t="shared" si="13"/>
        <v>358.23586433260391</v>
      </c>
      <c r="J332" s="103">
        <f t="shared" si="14"/>
        <v>2416.5741356673961</v>
      </c>
      <c r="K332" s="137" t="s">
        <v>737</v>
      </c>
      <c r="L332" s="137" t="s">
        <v>80</v>
      </c>
      <c r="M332" s="138">
        <v>5.142231947483588E-2</v>
      </c>
      <c r="N332" s="117">
        <f>H332*M332</f>
        <v>142.68716630196934</v>
      </c>
      <c r="O332" s="137" t="s">
        <v>109</v>
      </c>
      <c r="P332" s="138">
        <v>7.7680525164113778E-2</v>
      </c>
      <c r="Q332" s="118">
        <f>H332*P332</f>
        <v>215.54869803063454</v>
      </c>
      <c r="R332" s="116"/>
      <c r="S332" s="114"/>
    </row>
    <row r="333" spans="6:19">
      <c r="F333" s="111" t="s">
        <v>736</v>
      </c>
      <c r="G333" s="136">
        <v>3.0872780000000002E-4</v>
      </c>
      <c r="H333" s="103">
        <f>ROUND(+G333*Totals!$H$22,2)</f>
        <v>4552.5</v>
      </c>
      <c r="I333" s="103">
        <f t="shared" si="13"/>
        <v>0</v>
      </c>
      <c r="J333" s="103">
        <f t="shared" si="14"/>
        <v>4552.5</v>
      </c>
      <c r="K333" s="113"/>
      <c r="L333" s="113"/>
      <c r="N333" s="117"/>
      <c r="O333" s="113"/>
      <c r="P333" s="114"/>
      <c r="Q333" s="118"/>
      <c r="R333" s="116"/>
      <c r="S333" s="114"/>
    </row>
    <row r="334" spans="6:19">
      <c r="F334" s="111" t="s">
        <v>735</v>
      </c>
      <c r="G334" s="136">
        <v>1.9601706E-3</v>
      </c>
      <c r="H334" s="103">
        <f>ROUND(+G334*Totals!$H$22,2)</f>
        <v>28904.7</v>
      </c>
      <c r="I334" s="103">
        <f t="shared" si="13"/>
        <v>0</v>
      </c>
      <c r="J334" s="103">
        <f t="shared" si="14"/>
        <v>28904.7</v>
      </c>
      <c r="K334" s="113"/>
      <c r="L334" s="113"/>
      <c r="N334" s="117"/>
      <c r="O334" s="113"/>
      <c r="P334" s="114"/>
      <c r="Q334" s="118"/>
      <c r="R334" s="116"/>
      <c r="S334" s="114"/>
    </row>
    <row r="335" spans="6:19">
      <c r="F335" s="111" t="s">
        <v>734</v>
      </c>
      <c r="G335" s="136">
        <v>4.447381E-4</v>
      </c>
      <c r="H335" s="103">
        <f>ROUND(+G335*Totals!$H$22,2)</f>
        <v>6558.11</v>
      </c>
      <c r="I335" s="103">
        <f t="shared" si="13"/>
        <v>0</v>
      </c>
      <c r="J335" s="103">
        <f t="shared" si="14"/>
        <v>6558.11</v>
      </c>
      <c r="K335" s="113"/>
      <c r="L335" s="113"/>
      <c r="N335" s="117"/>
      <c r="O335" s="117"/>
      <c r="P335" s="114"/>
      <c r="Q335" s="118"/>
      <c r="R335" s="116"/>
      <c r="S335" s="114"/>
    </row>
    <row r="336" spans="6:19">
      <c r="F336" s="111" t="s">
        <v>733</v>
      </c>
      <c r="G336" s="136">
        <v>2.44973E-4</v>
      </c>
      <c r="H336" s="103">
        <f>ROUND(+G336*Totals!$H$22,2)</f>
        <v>3612.37</v>
      </c>
      <c r="I336" s="103">
        <f t="shared" si="13"/>
        <v>0</v>
      </c>
      <c r="J336" s="103">
        <f t="shared" si="14"/>
        <v>3612.37</v>
      </c>
      <c r="K336" s="113"/>
      <c r="L336" s="113"/>
      <c r="N336" s="117"/>
      <c r="O336" s="117"/>
      <c r="P336" s="114"/>
      <c r="Q336" s="118"/>
      <c r="R336" s="116"/>
      <c r="S336" s="114"/>
    </row>
    <row r="337" spans="6:19">
      <c r="F337" s="111" t="s">
        <v>732</v>
      </c>
      <c r="G337" s="136">
        <v>5.4095000000000003E-5</v>
      </c>
      <c r="H337" s="103">
        <f>ROUND(+G337*Totals!$H$22,2)</f>
        <v>797.69</v>
      </c>
      <c r="I337" s="103">
        <f t="shared" si="13"/>
        <v>212.08424603174603</v>
      </c>
      <c r="J337" s="103">
        <f t="shared" si="14"/>
        <v>585.60575396825402</v>
      </c>
      <c r="K337" s="113" t="s">
        <v>732</v>
      </c>
      <c r="L337" s="113" t="s">
        <v>75</v>
      </c>
      <c r="M337" s="138">
        <v>0.26587301587301587</v>
      </c>
      <c r="N337" s="117">
        <f>H337*M337</f>
        <v>212.08424603174603</v>
      </c>
      <c r="O337" s="113" t="s">
        <v>1159</v>
      </c>
      <c r="P337" s="114"/>
      <c r="Q337" s="118"/>
      <c r="R337" s="116"/>
      <c r="S337" s="114"/>
    </row>
    <row r="338" spans="6:19">
      <c r="F338" s="111" t="s">
        <v>731</v>
      </c>
      <c r="G338" s="136">
        <v>9.2347899999999997E-5</v>
      </c>
      <c r="H338" s="103">
        <f>ROUND(+G338*Totals!$H$22,2)</f>
        <v>1361.76</v>
      </c>
      <c r="I338" s="103">
        <f t="shared" si="13"/>
        <v>398.56390243902439</v>
      </c>
      <c r="J338" s="103">
        <f t="shared" si="14"/>
        <v>963.19609756097566</v>
      </c>
      <c r="K338" s="113" t="s">
        <v>731</v>
      </c>
      <c r="L338" s="113" t="s">
        <v>57</v>
      </c>
      <c r="M338" s="138">
        <v>0.29268292682926828</v>
      </c>
      <c r="N338" s="117">
        <f>H338*M338</f>
        <v>398.56390243902439</v>
      </c>
      <c r="O338" s="113" t="s">
        <v>1159</v>
      </c>
      <c r="P338" s="114"/>
      <c r="Q338" s="118"/>
      <c r="R338" s="116"/>
      <c r="S338" s="114"/>
    </row>
    <row r="339" spans="6:19">
      <c r="F339" s="111" t="s">
        <v>730</v>
      </c>
      <c r="G339" s="136">
        <v>3.6784589999999998E-4</v>
      </c>
      <c r="H339" s="103">
        <f>ROUND(+G339*Totals!$H$22,2)</f>
        <v>5424.26</v>
      </c>
      <c r="I339" s="103">
        <f t="shared" si="13"/>
        <v>0</v>
      </c>
      <c r="J339" s="103">
        <f t="shared" si="14"/>
        <v>5424.26</v>
      </c>
      <c r="K339" s="113"/>
      <c r="L339" s="113"/>
      <c r="N339" s="117"/>
      <c r="O339" s="117"/>
      <c r="P339" s="114"/>
      <c r="Q339" s="118"/>
      <c r="R339" s="116"/>
      <c r="S339" s="114"/>
    </row>
    <row r="340" spans="6:19">
      <c r="F340" s="111" t="s">
        <v>729</v>
      </c>
      <c r="G340" s="136">
        <v>3.2147879999999999E-4</v>
      </c>
      <c r="H340" s="103">
        <f>ROUND(+G340*Totals!$H$22,2)</f>
        <v>4740.53</v>
      </c>
      <c r="I340" s="103">
        <f t="shared" si="13"/>
        <v>0</v>
      </c>
      <c r="J340" s="103">
        <f t="shared" si="14"/>
        <v>4740.53</v>
      </c>
      <c r="K340" s="113"/>
      <c r="L340" s="113"/>
      <c r="N340" s="117"/>
      <c r="O340" s="117"/>
      <c r="P340" s="114"/>
      <c r="Q340" s="118"/>
      <c r="R340" s="116"/>
      <c r="S340" s="114"/>
    </row>
    <row r="341" spans="6:19">
      <c r="F341" s="111" t="s">
        <v>728</v>
      </c>
      <c r="G341" s="136">
        <v>2.9365900000000003E-5</v>
      </c>
      <c r="H341" s="103">
        <f>ROUND(+G341*Totals!$H$22,2)</f>
        <v>433.03</v>
      </c>
      <c r="I341" s="103">
        <f t="shared" si="13"/>
        <v>230.57441558441556</v>
      </c>
      <c r="J341" s="103">
        <f t="shared" si="14"/>
        <v>202.45558441558441</v>
      </c>
      <c r="K341" s="113" t="s">
        <v>728</v>
      </c>
      <c r="L341" s="113" t="s">
        <v>65</v>
      </c>
      <c r="M341" s="138">
        <v>0.53246753246753242</v>
      </c>
      <c r="N341" s="117">
        <f>H341*M341</f>
        <v>230.57441558441556</v>
      </c>
      <c r="O341" s="113" t="s">
        <v>1159</v>
      </c>
      <c r="P341" s="114"/>
      <c r="Q341" s="118"/>
      <c r="R341" s="116"/>
      <c r="S341" s="114"/>
    </row>
    <row r="342" spans="6:19">
      <c r="F342" s="111" t="s">
        <v>727</v>
      </c>
      <c r="G342" s="136">
        <v>8.3460800000000006E-5</v>
      </c>
      <c r="H342" s="103">
        <f>ROUND(+G342*Totals!$H$22,2)</f>
        <v>1230.71</v>
      </c>
      <c r="I342" s="103">
        <f t="shared" si="13"/>
        <v>490.0731437125749</v>
      </c>
      <c r="J342" s="103">
        <f t="shared" si="14"/>
        <v>740.63685628742519</v>
      </c>
      <c r="K342" s="113" t="s">
        <v>727</v>
      </c>
      <c r="L342" s="113" t="s">
        <v>131</v>
      </c>
      <c r="M342" s="138">
        <v>0.39820359281437129</v>
      </c>
      <c r="N342" s="117">
        <f>H342*M342</f>
        <v>490.0731437125749</v>
      </c>
      <c r="O342" s="113" t="s">
        <v>1159</v>
      </c>
      <c r="P342" s="114"/>
      <c r="Q342" s="118"/>
      <c r="R342" s="116"/>
      <c r="S342" s="114"/>
    </row>
    <row r="343" spans="6:19" ht="37.5">
      <c r="F343" s="111" t="s">
        <v>726</v>
      </c>
      <c r="G343" s="136">
        <v>2.8013480000000003E-4</v>
      </c>
      <c r="H343" s="103">
        <f>ROUND(+G343*Totals!$H$22,2)</f>
        <v>4130.87</v>
      </c>
      <c r="I343" s="103">
        <f t="shared" si="13"/>
        <v>0</v>
      </c>
      <c r="J343" s="103">
        <f t="shared" si="14"/>
        <v>4130.87</v>
      </c>
      <c r="K343" s="113"/>
      <c r="L343" s="113"/>
      <c r="N343" s="117"/>
      <c r="O343" s="117"/>
      <c r="P343" s="114"/>
      <c r="Q343" s="118"/>
      <c r="R343" s="116"/>
      <c r="S343" s="114"/>
    </row>
    <row r="344" spans="6:19">
      <c r="F344" s="111" t="s">
        <v>725</v>
      </c>
      <c r="G344" s="136">
        <v>2.3763159999999999E-4</v>
      </c>
      <c r="H344" s="103">
        <f>ROUND(+G344*Totals!$H$22,2)</f>
        <v>3504.12</v>
      </c>
      <c r="I344" s="103">
        <f t="shared" si="13"/>
        <v>0</v>
      </c>
      <c r="J344" s="103">
        <f t="shared" si="14"/>
        <v>3504.12</v>
      </c>
      <c r="K344" s="113"/>
      <c r="L344" s="113"/>
      <c r="N344" s="117"/>
      <c r="O344" s="113"/>
      <c r="P344" s="114"/>
      <c r="Q344" s="118"/>
      <c r="R344" s="116"/>
      <c r="S344" s="114"/>
    </row>
    <row r="345" spans="6:19">
      <c r="F345" s="111" t="s">
        <v>724</v>
      </c>
      <c r="G345" s="136">
        <v>7.5733000000000001E-5</v>
      </c>
      <c r="H345" s="103">
        <f>ROUND(+G345*Totals!$H$22,2)</f>
        <v>1116.76</v>
      </c>
      <c r="I345" s="103">
        <f t="shared" si="13"/>
        <v>208.25361305361307</v>
      </c>
      <c r="J345" s="103">
        <f t="shared" si="14"/>
        <v>908.5063869463869</v>
      </c>
      <c r="K345" s="113" t="s">
        <v>724</v>
      </c>
      <c r="L345" s="113" t="s">
        <v>61</v>
      </c>
      <c r="M345" s="138">
        <v>0.18648018648018649</v>
      </c>
      <c r="N345" s="117">
        <f>H345*M345</f>
        <v>208.25361305361307</v>
      </c>
      <c r="O345" s="113" t="s">
        <v>1159</v>
      </c>
      <c r="P345" s="114"/>
      <c r="Q345" s="118"/>
      <c r="R345" s="116"/>
      <c r="S345" s="114"/>
    </row>
    <row r="346" spans="6:19">
      <c r="F346" s="111" t="s">
        <v>723</v>
      </c>
      <c r="G346" s="136">
        <v>1.6885359999999999E-4</v>
      </c>
      <c r="H346" s="103">
        <f>ROUND(+G346*Totals!$H$22,2)</f>
        <v>2489.92</v>
      </c>
      <c r="I346" s="103">
        <f t="shared" si="13"/>
        <v>336.83267904509285</v>
      </c>
      <c r="J346" s="103">
        <f t="shared" si="14"/>
        <v>2153.0873209549072</v>
      </c>
      <c r="K346" s="137" t="s">
        <v>723</v>
      </c>
      <c r="L346" s="137" t="s">
        <v>92</v>
      </c>
      <c r="M346" s="138">
        <v>0.13527851458885942</v>
      </c>
      <c r="N346" s="117">
        <f>H346*M346</f>
        <v>336.83267904509285</v>
      </c>
      <c r="O346" s="117"/>
      <c r="P346" s="114"/>
      <c r="Q346" s="118"/>
      <c r="R346" s="116"/>
      <c r="S346" s="114"/>
    </row>
    <row r="347" spans="6:19">
      <c r="F347" s="111" t="s">
        <v>722</v>
      </c>
      <c r="G347" s="136">
        <v>6.3909369999999989E-4</v>
      </c>
      <c r="H347" s="103">
        <f>ROUND(+G347*Totals!$H$22,2)</f>
        <v>9424.08</v>
      </c>
      <c r="I347" s="103">
        <f t="shared" si="13"/>
        <v>0</v>
      </c>
      <c r="J347" s="103">
        <f t="shared" si="14"/>
        <v>9424.08</v>
      </c>
      <c r="K347" s="113"/>
      <c r="L347" s="113"/>
      <c r="N347" s="117"/>
      <c r="O347" s="117"/>
      <c r="P347" s="114"/>
      <c r="Q347" s="118"/>
      <c r="R347" s="116"/>
      <c r="S347" s="114"/>
    </row>
    <row r="348" spans="6:19">
      <c r="F348" s="111" t="s">
        <v>721</v>
      </c>
      <c r="G348" s="136">
        <v>3.3229799999999998E-5</v>
      </c>
      <c r="H348" s="103">
        <f>ROUND(+G348*Totals!$H$22,2)</f>
        <v>490.01</v>
      </c>
      <c r="I348" s="103">
        <f t="shared" si="13"/>
        <v>111.11337868480724</v>
      </c>
      <c r="J348" s="103">
        <f t="shared" si="14"/>
        <v>378.89662131519276</v>
      </c>
      <c r="K348" s="113" t="s">
        <v>721</v>
      </c>
      <c r="L348" s="113" t="s">
        <v>103</v>
      </c>
      <c r="M348" s="138">
        <v>0.22675736961451246</v>
      </c>
      <c r="N348" s="117">
        <f>H348*M348</f>
        <v>111.11337868480724</v>
      </c>
      <c r="O348" s="117" t="s">
        <v>1159</v>
      </c>
      <c r="P348" s="114"/>
      <c r="Q348" s="118"/>
      <c r="R348" s="116"/>
      <c r="S348" s="114"/>
    </row>
    <row r="349" spans="6:19">
      <c r="F349" s="111" t="s">
        <v>720</v>
      </c>
      <c r="G349" s="136">
        <v>1.197818E-4</v>
      </c>
      <c r="H349" s="103">
        <f>ROUND(+G349*Totals!$H$22,2)</f>
        <v>1766.3</v>
      </c>
      <c r="I349" s="103">
        <f t="shared" si="13"/>
        <v>19.303825136612023</v>
      </c>
      <c r="J349" s="103">
        <f t="shared" si="14"/>
        <v>1746.996174863388</v>
      </c>
      <c r="K349" s="113" t="s">
        <v>720</v>
      </c>
      <c r="L349" s="113" t="s">
        <v>117</v>
      </c>
      <c r="M349" s="138">
        <v>1.092896174863388E-2</v>
      </c>
      <c r="N349" s="117">
        <f>H349*M349</f>
        <v>19.303825136612023</v>
      </c>
      <c r="O349" s="117" t="s">
        <v>1159</v>
      </c>
      <c r="P349" s="114"/>
      <c r="Q349" s="118"/>
      <c r="R349" s="116"/>
      <c r="S349" s="114"/>
    </row>
    <row r="350" spans="6:19">
      <c r="F350" s="111" t="s">
        <v>719</v>
      </c>
      <c r="G350" s="136">
        <v>5.9504500000000006E-5</v>
      </c>
      <c r="H350" s="103">
        <f>ROUND(+G350*Totals!$H$22,2)</f>
        <v>877.45</v>
      </c>
      <c r="I350" s="103">
        <f t="shared" si="13"/>
        <v>194.98888888888888</v>
      </c>
      <c r="J350" s="103">
        <f t="shared" si="14"/>
        <v>682.46111111111122</v>
      </c>
      <c r="K350" s="113" t="s">
        <v>719</v>
      </c>
      <c r="L350" s="113" t="s">
        <v>120</v>
      </c>
      <c r="M350" s="138">
        <v>0.22222222222222221</v>
      </c>
      <c r="N350" s="117">
        <f>H350*M350</f>
        <v>194.98888888888888</v>
      </c>
      <c r="O350" s="113" t="s">
        <v>1159</v>
      </c>
      <c r="P350" s="114"/>
      <c r="Q350" s="118"/>
      <c r="R350" s="116"/>
      <c r="S350" s="114"/>
    </row>
    <row r="351" spans="6:19">
      <c r="F351" s="111" t="s">
        <v>718</v>
      </c>
      <c r="G351" s="136">
        <v>2.3570000000000003E-5</v>
      </c>
      <c r="H351" s="103">
        <f>ROUND(+G351*Totals!$H$22,2)</f>
        <v>347.56</v>
      </c>
      <c r="I351" s="103">
        <f t="shared" si="13"/>
        <v>149.87375661375663</v>
      </c>
      <c r="J351" s="103">
        <f t="shared" si="14"/>
        <v>197.68624338624338</v>
      </c>
      <c r="K351" s="113" t="s">
        <v>718</v>
      </c>
      <c r="L351" s="113" t="s">
        <v>40</v>
      </c>
      <c r="M351" s="138">
        <v>0.43121693121693122</v>
      </c>
      <c r="N351" s="117">
        <f>H351*M351</f>
        <v>149.87375661375663</v>
      </c>
      <c r="O351" s="113" t="s">
        <v>1159</v>
      </c>
      <c r="P351" s="114"/>
      <c r="Q351" s="118"/>
      <c r="R351" s="116"/>
      <c r="S351" s="114"/>
    </row>
    <row r="352" spans="6:19">
      <c r="F352" s="111" t="s">
        <v>717</v>
      </c>
      <c r="G352" s="136">
        <v>8.3847199999999999E-5</v>
      </c>
      <c r="H352" s="103">
        <f>ROUND(+G352*Totals!$H$22,2)</f>
        <v>1236.4100000000001</v>
      </c>
      <c r="I352" s="103">
        <f t="shared" si="13"/>
        <v>0</v>
      </c>
      <c r="J352" s="103">
        <f t="shared" si="14"/>
        <v>1236.4100000000001</v>
      </c>
      <c r="K352" s="113"/>
      <c r="L352" s="113"/>
      <c r="N352" s="117"/>
      <c r="O352" s="113"/>
      <c r="P352" s="114"/>
      <c r="Q352" s="118"/>
      <c r="R352" s="116"/>
      <c r="S352" s="114"/>
    </row>
    <row r="353" spans="6:19">
      <c r="F353" s="111" t="s">
        <v>71</v>
      </c>
      <c r="G353" s="136">
        <v>3.8252889999999996E-4</v>
      </c>
      <c r="H353" s="103">
        <f>ROUND(+G353*Totals!$H$22,2)</f>
        <v>5640.78</v>
      </c>
      <c r="I353" s="103">
        <f t="shared" si="13"/>
        <v>0</v>
      </c>
      <c r="J353" s="103">
        <f t="shared" si="14"/>
        <v>5640.78</v>
      </c>
      <c r="K353" s="113"/>
      <c r="L353" s="113"/>
      <c r="N353" s="117"/>
      <c r="O353" s="117"/>
      <c r="P353" s="114"/>
      <c r="Q353" s="118"/>
      <c r="R353" s="116"/>
      <c r="S353" s="114"/>
    </row>
    <row r="354" spans="6:19">
      <c r="F354" s="111" t="s">
        <v>716</v>
      </c>
      <c r="G354" s="136">
        <v>7.967419000000001E-4</v>
      </c>
      <c r="H354" s="103">
        <f>ROUND(+G354*Totals!$H$22,2)</f>
        <v>11748.77</v>
      </c>
      <c r="I354" s="103">
        <f t="shared" si="13"/>
        <v>0</v>
      </c>
      <c r="J354" s="103">
        <f t="shared" si="14"/>
        <v>11748.77</v>
      </c>
      <c r="K354" s="113"/>
      <c r="L354" s="113"/>
      <c r="N354" s="117"/>
      <c r="O354" s="113"/>
      <c r="P354" s="114"/>
      <c r="Q354" s="118"/>
      <c r="R354" s="116"/>
      <c r="S354" s="114"/>
    </row>
    <row r="355" spans="6:19">
      <c r="F355" s="111" t="s">
        <v>715</v>
      </c>
      <c r="G355" s="136">
        <v>2.7433900000000002E-5</v>
      </c>
      <c r="H355" s="103">
        <f>ROUND(+G355*Totals!$H$22,2)</f>
        <v>404.54</v>
      </c>
      <c r="I355" s="103">
        <f t="shared" si="13"/>
        <v>102.19957894736842</v>
      </c>
      <c r="J355" s="103">
        <f>+H355-I355</f>
        <v>302.3404210526316</v>
      </c>
      <c r="K355" s="113" t="s">
        <v>715</v>
      </c>
      <c r="L355" s="113" t="s">
        <v>55</v>
      </c>
      <c r="M355" s="138">
        <v>0.25263157894736843</v>
      </c>
      <c r="N355" s="117">
        <f>H355*M355</f>
        <v>102.19957894736842</v>
      </c>
      <c r="O355" s="113"/>
      <c r="P355" s="114"/>
      <c r="Q355" s="118"/>
      <c r="R355" s="116"/>
      <c r="S355" s="114"/>
    </row>
    <row r="356" spans="6:19">
      <c r="F356" s="111" t="s">
        <v>714</v>
      </c>
      <c r="G356" s="136">
        <v>5.9500626000000001E-3</v>
      </c>
      <c r="H356" s="103">
        <f>ROUND(+G356*Totals!$H$22,2)</f>
        <v>87739.69</v>
      </c>
      <c r="I356" s="103">
        <f t="shared" si="13"/>
        <v>0</v>
      </c>
      <c r="J356" s="103">
        <f>+H356-I356</f>
        <v>87739.69</v>
      </c>
      <c r="K356" s="113"/>
      <c r="L356" s="113"/>
      <c r="N356" s="117"/>
      <c r="O356" s="113" t="s">
        <v>1159</v>
      </c>
      <c r="P356" s="114"/>
      <c r="Q356" s="118"/>
      <c r="R356" s="116"/>
      <c r="S356" s="114"/>
    </row>
    <row r="357" spans="6:19">
      <c r="F357" s="111" t="s">
        <v>713</v>
      </c>
      <c r="G357" s="136">
        <v>3.6954607E-3</v>
      </c>
      <c r="H357" s="103">
        <f>ROUND(+G357*Totals!$H$22,2)</f>
        <v>54493.31</v>
      </c>
      <c r="I357" s="103">
        <f t="shared" si="13"/>
        <v>0</v>
      </c>
      <c r="J357" s="103">
        <f t="shared" si="14"/>
        <v>54493.31</v>
      </c>
      <c r="K357" s="113"/>
      <c r="L357" s="113"/>
      <c r="N357" s="117"/>
      <c r="O357" s="113"/>
      <c r="P357" s="114"/>
      <c r="Q357" s="118"/>
      <c r="R357" s="116"/>
      <c r="S357" s="114"/>
    </row>
    <row r="358" spans="6:19">
      <c r="F358" s="111" t="s">
        <v>712</v>
      </c>
      <c r="G358" s="136">
        <v>3.8407440000000001E-4</v>
      </c>
      <c r="H358" s="103">
        <f>ROUND(+G358*Totals!$H$22,2)</f>
        <v>5663.57</v>
      </c>
      <c r="I358" s="103">
        <f t="shared" si="13"/>
        <v>0</v>
      </c>
      <c r="J358" s="103">
        <f t="shared" si="14"/>
        <v>5663.57</v>
      </c>
      <c r="K358" s="113"/>
      <c r="L358" s="113"/>
      <c r="N358" s="117"/>
      <c r="O358" s="117"/>
      <c r="P358" s="114"/>
      <c r="Q358" s="118"/>
      <c r="R358" s="116"/>
      <c r="S358" s="114"/>
    </row>
    <row r="359" spans="6:19">
      <c r="F359" s="111" t="s">
        <v>711</v>
      </c>
      <c r="G359" s="136">
        <v>1.0803542E-3</v>
      </c>
      <c r="H359" s="103">
        <f>ROUND(+G359*Totals!$H$22,2)</f>
        <v>15930.92</v>
      </c>
      <c r="I359" s="103">
        <f t="shared" si="13"/>
        <v>0</v>
      </c>
      <c r="J359" s="103">
        <f t="shared" si="14"/>
        <v>15930.92</v>
      </c>
      <c r="K359" s="113"/>
      <c r="L359" s="113"/>
      <c r="N359" s="117"/>
      <c r="O359" s="117"/>
      <c r="P359" s="114"/>
      <c r="Q359" s="118"/>
      <c r="R359" s="116"/>
      <c r="S359" s="114"/>
    </row>
    <row r="360" spans="6:19">
      <c r="F360" s="111" t="s">
        <v>710</v>
      </c>
      <c r="G360" s="136">
        <v>2.43427E-5</v>
      </c>
      <c r="H360" s="103">
        <f>ROUND(+G360*Totals!$H$22,2)</f>
        <v>358.96</v>
      </c>
      <c r="I360" s="103">
        <f t="shared" si="13"/>
        <v>17.09333333333333</v>
      </c>
      <c r="J360" s="103">
        <f>+H360-I360</f>
        <v>341.86666666666667</v>
      </c>
      <c r="K360" s="113" t="s">
        <v>710</v>
      </c>
      <c r="L360" s="113" t="s">
        <v>66</v>
      </c>
      <c r="M360" s="138">
        <v>4.7619047619047616E-2</v>
      </c>
      <c r="N360" s="117">
        <f>+H360*M360</f>
        <v>17.09333333333333</v>
      </c>
      <c r="O360" s="113"/>
      <c r="P360" s="114"/>
      <c r="Q360" s="118"/>
      <c r="R360" s="116"/>
      <c r="S360" s="114"/>
    </row>
    <row r="361" spans="6:19">
      <c r="F361" s="111" t="s">
        <v>709</v>
      </c>
      <c r="G361" s="136">
        <v>2.43427E-5</v>
      </c>
      <c r="H361" s="103">
        <f>ROUND(+G361*Totals!$H$22,2)</f>
        <v>358.96</v>
      </c>
      <c r="I361" s="103">
        <f t="shared" si="13"/>
        <v>123.95741007194245</v>
      </c>
      <c r="J361" s="103">
        <f>+H361-I361</f>
        <v>235.00258992805755</v>
      </c>
      <c r="K361" s="113" t="s">
        <v>709</v>
      </c>
      <c r="L361" s="113" t="s">
        <v>112</v>
      </c>
      <c r="M361" s="138">
        <v>0.34532374100719426</v>
      </c>
      <c r="N361" s="117">
        <f>+H361*M361</f>
        <v>123.95741007194245</v>
      </c>
      <c r="O361" s="113" t="s">
        <v>1159</v>
      </c>
      <c r="P361" s="114"/>
      <c r="Q361" s="118"/>
      <c r="R361" s="116"/>
      <c r="S361" s="114"/>
    </row>
    <row r="362" spans="6:19" ht="37.5">
      <c r="F362" s="111" t="s">
        <v>708</v>
      </c>
      <c r="G362" s="136">
        <v>6.155237E-4</v>
      </c>
      <c r="H362" s="103">
        <f>ROUND(+G362*Totals!$H$22,2)</f>
        <v>9076.52</v>
      </c>
      <c r="I362" s="103">
        <f t="shared" si="13"/>
        <v>0</v>
      </c>
      <c r="J362" s="103">
        <f>+H362-I362</f>
        <v>9076.52</v>
      </c>
      <c r="O362" s="117" t="s">
        <v>1159</v>
      </c>
      <c r="P362" s="114"/>
      <c r="Q362" s="118"/>
      <c r="R362" s="116"/>
      <c r="S362" s="114"/>
    </row>
    <row r="363" spans="6:19">
      <c r="F363" s="111" t="s">
        <v>707</v>
      </c>
      <c r="G363" s="136">
        <v>7.0207569999999994E-4</v>
      </c>
      <c r="H363" s="103">
        <f>ROUND(+G363*Totals!$H$22,2)</f>
        <v>10352.82</v>
      </c>
      <c r="I363" s="103">
        <f t="shared" si="13"/>
        <v>0</v>
      </c>
      <c r="J363" s="103">
        <f>+H363-I363</f>
        <v>10352.82</v>
      </c>
      <c r="K363" s="113"/>
      <c r="L363" s="113"/>
      <c r="N363" s="117"/>
      <c r="O363" s="113"/>
      <c r="P363" s="114"/>
      <c r="Q363" s="118"/>
      <c r="R363" s="116"/>
      <c r="S363" s="114"/>
    </row>
    <row r="364" spans="6:19">
      <c r="F364" s="111" t="s">
        <v>706</v>
      </c>
      <c r="G364" s="136">
        <v>9.3893399999999991E-5</v>
      </c>
      <c r="H364" s="103">
        <f>ROUND(+G364*Totals!$H$22,2)</f>
        <v>1384.55</v>
      </c>
      <c r="I364" s="103">
        <f t="shared" si="13"/>
        <v>409.51478873239432</v>
      </c>
      <c r="J364" s="103">
        <f t="shared" si="14"/>
        <v>975.03521126760563</v>
      </c>
      <c r="K364" s="113" t="s">
        <v>706</v>
      </c>
      <c r="L364" s="113" t="s">
        <v>48</v>
      </c>
      <c r="M364" s="138">
        <v>0.29577464788732394</v>
      </c>
      <c r="N364" s="117">
        <f>H364*M364</f>
        <v>409.51478873239432</v>
      </c>
      <c r="O364" s="117"/>
      <c r="P364" s="114"/>
      <c r="Q364" s="118"/>
      <c r="R364" s="116"/>
      <c r="S364" s="114"/>
    </row>
    <row r="365" spans="6:19">
      <c r="F365" s="111" t="s">
        <v>705</v>
      </c>
      <c r="G365" s="136">
        <v>3.4388960000000004E-4</v>
      </c>
      <c r="H365" s="103">
        <f>ROUND(+G365*Totals!$H$22,2)</f>
        <v>5071</v>
      </c>
      <c r="I365" s="103">
        <f t="shared" si="13"/>
        <v>0</v>
      </c>
      <c r="J365" s="103">
        <f t="shared" si="14"/>
        <v>5071</v>
      </c>
      <c r="K365" s="113"/>
      <c r="L365" s="113"/>
      <c r="N365" s="117"/>
      <c r="O365" s="113" t="s">
        <v>1159</v>
      </c>
      <c r="P365" s="114"/>
      <c r="Q365" s="118"/>
      <c r="R365" s="116"/>
      <c r="S365" s="114"/>
    </row>
    <row r="366" spans="6:19">
      <c r="F366" s="111" t="s">
        <v>74</v>
      </c>
      <c r="G366" s="136">
        <v>4.5980699999999998E-5</v>
      </c>
      <c r="H366" s="103">
        <f>ROUND(+G366*Totals!$H$22,2)</f>
        <v>678.03</v>
      </c>
      <c r="I366" s="103">
        <f t="shared" si="13"/>
        <v>244.26844978165934</v>
      </c>
      <c r="J366" s="103">
        <f t="shared" si="14"/>
        <v>433.76155021834063</v>
      </c>
      <c r="K366" s="113" t="s">
        <v>74</v>
      </c>
      <c r="L366" s="113" t="s">
        <v>97</v>
      </c>
      <c r="M366" s="138">
        <v>0.36026200873362441</v>
      </c>
      <c r="N366" s="117">
        <f>H366*M366</f>
        <v>244.26844978165934</v>
      </c>
      <c r="O366" s="117"/>
      <c r="P366" s="114"/>
      <c r="Q366" s="118"/>
      <c r="R366" s="116"/>
      <c r="S366" s="114"/>
    </row>
    <row r="367" spans="6:19">
      <c r="F367" s="111" t="s">
        <v>704</v>
      </c>
      <c r="G367" s="136">
        <v>1.6757854999999999E-3</v>
      </c>
      <c r="H367" s="103">
        <f>ROUND(+G367*Totals!$H$22,2)</f>
        <v>24711.15</v>
      </c>
      <c r="I367" s="103">
        <f t="shared" si="13"/>
        <v>0</v>
      </c>
      <c r="J367" s="103">
        <f t="shared" si="14"/>
        <v>24711.15</v>
      </c>
      <c r="K367" s="113"/>
      <c r="L367" s="113"/>
      <c r="N367" s="117"/>
      <c r="O367" s="117" t="s">
        <v>1159</v>
      </c>
      <c r="P367" s="114"/>
      <c r="Q367" s="118"/>
      <c r="R367" s="116"/>
      <c r="S367" s="114"/>
    </row>
    <row r="368" spans="6:19">
      <c r="F368" s="111" t="s">
        <v>75</v>
      </c>
      <c r="G368" s="136">
        <v>7.7278600000000002E-5</v>
      </c>
      <c r="H368" s="103">
        <f>ROUND(+G368*Totals!$H$22,2)</f>
        <v>1139.55</v>
      </c>
      <c r="I368" s="103">
        <f t="shared" si="13"/>
        <v>206.75379746835441</v>
      </c>
      <c r="J368" s="103">
        <f t="shared" ref="J368:J373" si="15">+H368-I368</f>
        <v>932.79620253164558</v>
      </c>
      <c r="K368" s="113" t="s">
        <v>75</v>
      </c>
      <c r="L368" s="113" t="s">
        <v>111</v>
      </c>
      <c r="M368" s="138">
        <v>0.18143459915611812</v>
      </c>
      <c r="N368" s="117">
        <f>+H368*M368</f>
        <v>206.75379746835441</v>
      </c>
      <c r="O368" s="117"/>
      <c r="P368" s="114"/>
      <c r="Q368" s="118"/>
      <c r="R368" s="116"/>
      <c r="S368" s="114"/>
    </row>
    <row r="369" spans="6:19">
      <c r="F369" s="111" t="s">
        <v>703</v>
      </c>
      <c r="G369" s="136">
        <v>7.9596899999999997E-5</v>
      </c>
      <c r="H369" s="103">
        <f>ROUND(+G369*Totals!$H$22,2)</f>
        <v>1173.74</v>
      </c>
      <c r="I369" s="103">
        <f t="shared" si="13"/>
        <v>213.60746716697935</v>
      </c>
      <c r="J369" s="103">
        <f t="shared" si="15"/>
        <v>960.1325328330206</v>
      </c>
      <c r="K369" s="113" t="s">
        <v>703</v>
      </c>
      <c r="L369" s="113" t="s">
        <v>131</v>
      </c>
      <c r="M369" s="138">
        <v>0.18198874296435272</v>
      </c>
      <c r="N369" s="117">
        <f>+H369*M369</f>
        <v>213.60746716697935</v>
      </c>
      <c r="O369" s="117" t="s">
        <v>1159</v>
      </c>
      <c r="P369" s="114"/>
      <c r="Q369" s="118"/>
      <c r="R369" s="116"/>
      <c r="S369" s="114"/>
    </row>
    <row r="370" spans="6:19">
      <c r="F370" s="111" t="s">
        <v>702</v>
      </c>
      <c r="G370" s="136">
        <v>3.1684199999999997E-5</v>
      </c>
      <c r="H370" s="103">
        <f>ROUND(+G370*Totals!$H$22,2)</f>
        <v>467.22</v>
      </c>
      <c r="I370" s="103">
        <f t="shared" si="13"/>
        <v>275.28097297297296</v>
      </c>
      <c r="J370" s="103">
        <f t="shared" si="15"/>
        <v>191.93902702702707</v>
      </c>
      <c r="K370" s="113" t="s">
        <v>702</v>
      </c>
      <c r="L370" s="113" t="s">
        <v>69</v>
      </c>
      <c r="M370" s="138">
        <v>0.58918918918918917</v>
      </c>
      <c r="N370" s="117">
        <f>+H370*M370</f>
        <v>275.28097297297296</v>
      </c>
      <c r="O370" s="117" t="s">
        <v>1159</v>
      </c>
      <c r="P370" s="114"/>
      <c r="Q370" s="118"/>
      <c r="R370" s="116"/>
      <c r="S370" s="114"/>
    </row>
    <row r="371" spans="6:19">
      <c r="F371" s="111" t="s">
        <v>701</v>
      </c>
      <c r="G371" s="136">
        <v>1.020077E-4</v>
      </c>
      <c r="H371" s="103">
        <f>ROUND(+G371*Totals!$H$22,2)</f>
        <v>1504.21</v>
      </c>
      <c r="I371" s="103">
        <f t="shared" si="13"/>
        <v>142.17485822306239</v>
      </c>
      <c r="J371" s="103">
        <f t="shared" si="15"/>
        <v>1362.0351417769377</v>
      </c>
      <c r="K371" s="113" t="s">
        <v>701</v>
      </c>
      <c r="L371" s="113" t="s">
        <v>127</v>
      </c>
      <c r="M371" s="138">
        <v>9.4517958412098299E-2</v>
      </c>
      <c r="N371" s="117">
        <f>+H371*M371</f>
        <v>142.17485822306239</v>
      </c>
      <c r="O371" s="113" t="s">
        <v>1159</v>
      </c>
      <c r="P371" s="114"/>
      <c r="Q371" s="118"/>
      <c r="R371" s="116"/>
      <c r="S371" s="114"/>
    </row>
    <row r="372" spans="6:19">
      <c r="F372" s="111" t="s">
        <v>700</v>
      </c>
      <c r="G372" s="136">
        <v>2.2024399999999999E-5</v>
      </c>
      <c r="H372" s="103">
        <f>ROUND(+G372*Totals!$H$22,2)</f>
        <v>324.77</v>
      </c>
      <c r="I372" s="103">
        <f t="shared" si="13"/>
        <v>160.97295652173912</v>
      </c>
      <c r="J372" s="103">
        <f t="shared" si="15"/>
        <v>163.79704347826086</v>
      </c>
      <c r="K372" s="113" t="s">
        <v>700</v>
      </c>
      <c r="L372" s="113" t="s">
        <v>80</v>
      </c>
      <c r="M372" s="138">
        <v>0.49565217391304345</v>
      </c>
      <c r="N372" s="117">
        <f>+H372*M372</f>
        <v>160.97295652173912</v>
      </c>
      <c r="O372" s="117" t="s">
        <v>1159</v>
      </c>
      <c r="P372" s="114"/>
      <c r="Q372" s="118"/>
      <c r="R372" s="116"/>
      <c r="S372" s="114"/>
    </row>
    <row r="373" spans="6:19">
      <c r="F373" s="111" t="s">
        <v>699</v>
      </c>
      <c r="G373" s="136">
        <v>1.8906199000000002E-3</v>
      </c>
      <c r="H373" s="103">
        <f>ROUND(+G373*Totals!$H$22,2)</f>
        <v>27879.1</v>
      </c>
      <c r="I373" s="103">
        <f t="shared" si="13"/>
        <v>0</v>
      </c>
      <c r="J373" s="103">
        <f t="shared" si="15"/>
        <v>27879.1</v>
      </c>
      <c r="O373" s="117" t="s">
        <v>1159</v>
      </c>
      <c r="P373" s="114"/>
      <c r="Q373" s="118"/>
      <c r="R373" s="116"/>
      <c r="S373" s="114"/>
    </row>
    <row r="374" spans="6:19">
      <c r="F374" s="111" t="s">
        <v>698</v>
      </c>
      <c r="G374" s="136">
        <v>4.5594299999999998E-5</v>
      </c>
      <c r="H374" s="103">
        <f>ROUND(+G374*Totals!$H$22,2)</f>
        <v>672.33</v>
      </c>
      <c r="I374" s="103">
        <f t="shared" si="13"/>
        <v>199.97507692307693</v>
      </c>
      <c r="J374" s="103">
        <f>+H374-I374</f>
        <v>472.35492307692311</v>
      </c>
      <c r="K374" s="113" t="s">
        <v>698</v>
      </c>
      <c r="L374" s="113" t="s">
        <v>88</v>
      </c>
      <c r="M374" s="138">
        <v>0.29743589743589743</v>
      </c>
      <c r="N374" s="117">
        <f>+H374*M374</f>
        <v>199.97507692307693</v>
      </c>
      <c r="O374" s="117"/>
      <c r="P374" s="114"/>
      <c r="Q374" s="118"/>
      <c r="R374" s="116"/>
      <c r="S374" s="114"/>
    </row>
    <row r="375" spans="6:19">
      <c r="F375" s="111" t="s">
        <v>697</v>
      </c>
      <c r="G375" s="136">
        <v>1.0123490000000001E-4</v>
      </c>
      <c r="H375" s="103">
        <f>ROUND(+G375*Totals!$H$22,2)</f>
        <v>1492.81</v>
      </c>
      <c r="I375" s="103">
        <f t="shared" si="13"/>
        <v>228.21359046283314</v>
      </c>
      <c r="J375" s="103">
        <f>+H375-I375</f>
        <v>1264.5964095371669</v>
      </c>
      <c r="K375" s="113" t="s">
        <v>697</v>
      </c>
      <c r="L375" s="113" t="s">
        <v>38</v>
      </c>
      <c r="M375" s="138">
        <v>0.15287517531556805</v>
      </c>
      <c r="N375" s="117">
        <f>+H375*M375</f>
        <v>228.21359046283314</v>
      </c>
      <c r="O375" s="113" t="s">
        <v>1159</v>
      </c>
      <c r="P375" s="114"/>
      <c r="Q375" s="118"/>
      <c r="R375" s="116"/>
      <c r="S375" s="114"/>
    </row>
    <row r="376" spans="6:19">
      <c r="F376" s="111" t="s">
        <v>696</v>
      </c>
      <c r="G376" s="136">
        <v>5.8345299999999999E-5</v>
      </c>
      <c r="H376" s="103">
        <f>ROUND(+G376*Totals!$H$22,2)</f>
        <v>860.36</v>
      </c>
      <c r="I376" s="103">
        <f t="shared" si="13"/>
        <v>357.81327102803738</v>
      </c>
      <c r="J376" s="103">
        <f>+H376-I376</f>
        <v>502.54672897196264</v>
      </c>
      <c r="K376" s="113" t="s">
        <v>696</v>
      </c>
      <c r="L376" s="113" t="s">
        <v>105</v>
      </c>
      <c r="M376" s="138">
        <v>0.41588785046728971</v>
      </c>
      <c r="N376" s="117">
        <f>+H376*M376</f>
        <v>357.81327102803738</v>
      </c>
      <c r="O376" s="113" t="s">
        <v>1159</v>
      </c>
      <c r="P376" s="114"/>
      <c r="Q376" s="118"/>
      <c r="R376" s="116"/>
      <c r="S376" s="114"/>
    </row>
    <row r="377" spans="6:19">
      <c r="F377" s="111" t="s">
        <v>695</v>
      </c>
      <c r="G377" s="136">
        <v>2.8322589999999999E-4</v>
      </c>
      <c r="H377" s="103">
        <f>ROUND(+G377*Totals!$H$22,2)</f>
        <v>4176.45</v>
      </c>
      <c r="I377" s="103">
        <f t="shared" si="13"/>
        <v>0</v>
      </c>
      <c r="J377" s="103">
        <f>+H377-I377</f>
        <v>4176.45</v>
      </c>
      <c r="O377" s="117" t="s">
        <v>1159</v>
      </c>
      <c r="P377" s="114"/>
      <c r="Q377" s="118"/>
      <c r="R377" s="116"/>
      <c r="S377" s="114"/>
    </row>
    <row r="378" spans="6:19">
      <c r="F378" s="111" t="s">
        <v>694</v>
      </c>
      <c r="G378" s="136">
        <v>6.2016040000000005E-4</v>
      </c>
      <c r="H378" s="103">
        <f>ROUND(+G378*Totals!$H$22,2)</f>
        <v>9144.89</v>
      </c>
      <c r="I378" s="103">
        <f t="shared" si="13"/>
        <v>0</v>
      </c>
      <c r="J378" s="103">
        <f t="shared" si="14"/>
        <v>9144.89</v>
      </c>
      <c r="K378" s="113"/>
      <c r="L378" s="113"/>
      <c r="N378" s="117"/>
      <c r="O378" s="117"/>
      <c r="P378" s="114"/>
      <c r="Q378" s="118"/>
      <c r="R378" s="116"/>
      <c r="S378" s="114"/>
    </row>
    <row r="379" spans="6:19">
      <c r="F379" s="111" t="s">
        <v>693</v>
      </c>
      <c r="G379" s="136">
        <v>3.5548099999999999E-5</v>
      </c>
      <c r="H379" s="103">
        <f>ROUND(+G379*Totals!$H$22,2)</f>
        <v>524.19000000000005</v>
      </c>
      <c r="I379" s="103">
        <f t="shared" si="13"/>
        <v>175.47038135593226</v>
      </c>
      <c r="J379" s="103">
        <f t="shared" ref="J379:J384" si="16">+H379-I379</f>
        <v>348.71961864406779</v>
      </c>
      <c r="K379" s="113" t="s">
        <v>693</v>
      </c>
      <c r="L379" s="113" t="s">
        <v>112</v>
      </c>
      <c r="M379" s="138">
        <v>0.33474576271186446</v>
      </c>
      <c r="N379" s="117">
        <f>+H379*M379</f>
        <v>175.47038135593226</v>
      </c>
      <c r="O379" s="117"/>
      <c r="P379" s="114"/>
      <c r="Q379" s="118"/>
      <c r="R379" s="116"/>
      <c r="S379" s="114"/>
    </row>
    <row r="380" spans="6:19">
      <c r="F380" s="111" t="s">
        <v>692</v>
      </c>
      <c r="G380" s="136">
        <v>9.118869999999999E-5</v>
      </c>
      <c r="H380" s="103">
        <f>ROUND(+G380*Totals!$H$22,2)</f>
        <v>1344.67</v>
      </c>
      <c r="I380" s="103">
        <f t="shared" si="13"/>
        <v>97.351674208144814</v>
      </c>
      <c r="J380" s="103">
        <f t="shared" si="16"/>
        <v>1247.3183257918552</v>
      </c>
      <c r="K380" s="113" t="s">
        <v>692</v>
      </c>
      <c r="L380" s="113" t="s">
        <v>97</v>
      </c>
      <c r="M380" s="138">
        <v>7.2398190045248875E-2</v>
      </c>
      <c r="N380" s="117">
        <f>+H380*M380</f>
        <v>97.351674208144814</v>
      </c>
      <c r="O380" s="117" t="s">
        <v>1159</v>
      </c>
      <c r="P380" s="114"/>
      <c r="Q380" s="118"/>
      <c r="R380" s="116"/>
      <c r="S380" s="114"/>
    </row>
    <row r="381" spans="6:19">
      <c r="F381" s="111" t="s">
        <v>691</v>
      </c>
      <c r="G381" s="136">
        <v>5.8731699999999999E-5</v>
      </c>
      <c r="H381" s="103">
        <f>ROUND(+G381*Totals!$H$22,2)</f>
        <v>866.06</v>
      </c>
      <c r="I381" s="103">
        <f t="shared" si="13"/>
        <v>116.02717703349285</v>
      </c>
      <c r="J381" s="103">
        <f t="shared" si="16"/>
        <v>750.03282296650707</v>
      </c>
      <c r="K381" s="113" t="s">
        <v>691</v>
      </c>
      <c r="L381" s="113" t="s">
        <v>99</v>
      </c>
      <c r="M381" s="138">
        <v>0.13397129186602874</v>
      </c>
      <c r="N381" s="117">
        <f>+H381*M381</f>
        <v>116.02717703349285</v>
      </c>
      <c r="O381" s="117" t="s">
        <v>1159</v>
      </c>
      <c r="P381" s="114"/>
      <c r="Q381" s="118"/>
      <c r="R381" s="116"/>
      <c r="S381" s="114"/>
    </row>
    <row r="382" spans="6:19">
      <c r="F382" s="111" t="s">
        <v>690</v>
      </c>
      <c r="G382" s="136">
        <v>5.0231100000000001E-5</v>
      </c>
      <c r="H382" s="103">
        <f>ROUND(+G382*Totals!$H$22,2)</f>
        <v>740.71</v>
      </c>
      <c r="I382" s="103">
        <f t="shared" si="13"/>
        <v>128.00288018433181</v>
      </c>
      <c r="J382" s="103">
        <f t="shared" si="16"/>
        <v>612.70711981566819</v>
      </c>
      <c r="K382" s="113" t="s">
        <v>690</v>
      </c>
      <c r="L382" s="113" t="s">
        <v>109</v>
      </c>
      <c r="M382" s="138">
        <v>0.1728110599078341</v>
      </c>
      <c r="N382" s="117">
        <f>+H382*M382</f>
        <v>128.00288018433181</v>
      </c>
      <c r="O382" s="113" t="s">
        <v>1159</v>
      </c>
      <c r="P382" s="114"/>
      <c r="Q382" s="118"/>
      <c r="R382" s="116"/>
      <c r="S382" s="114"/>
    </row>
    <row r="383" spans="6:19">
      <c r="F383" s="111" t="s">
        <v>689</v>
      </c>
      <c r="G383" s="136">
        <v>6.3754800000000002E-5</v>
      </c>
      <c r="H383" s="103">
        <f>ROUND(+G383*Totals!$H$22,2)</f>
        <v>940.13</v>
      </c>
      <c r="I383" s="103">
        <f t="shared" si="13"/>
        <v>174.51514970059881</v>
      </c>
      <c r="J383" s="103">
        <f t="shared" si="16"/>
        <v>765.61485029940116</v>
      </c>
      <c r="K383" s="113" t="s">
        <v>689</v>
      </c>
      <c r="L383" s="113" t="s">
        <v>98</v>
      </c>
      <c r="M383" s="138">
        <v>0.18562874251497008</v>
      </c>
      <c r="N383" s="117">
        <f>+H383*M383</f>
        <v>174.51514970059881</v>
      </c>
      <c r="O383" s="117" t="s">
        <v>1159</v>
      </c>
      <c r="P383" s="114"/>
      <c r="Q383" s="118"/>
      <c r="R383" s="116"/>
      <c r="S383" s="114"/>
    </row>
    <row r="384" spans="6:19">
      <c r="F384" s="111" t="s">
        <v>688</v>
      </c>
      <c r="G384" s="136">
        <v>1.0432605E-3</v>
      </c>
      <c r="H384" s="103">
        <f>ROUND(+G384*Totals!$H$22,2)</f>
        <v>15383.93</v>
      </c>
      <c r="I384" s="103">
        <f t="shared" si="13"/>
        <v>0</v>
      </c>
      <c r="J384" s="103">
        <f t="shared" si="16"/>
        <v>15383.93</v>
      </c>
      <c r="O384" s="117" t="s">
        <v>1159</v>
      </c>
      <c r="P384" s="114"/>
      <c r="Q384" s="118"/>
      <c r="R384" s="116"/>
      <c r="S384" s="114"/>
    </row>
    <row r="385" spans="6:19">
      <c r="F385" s="111" t="s">
        <v>687</v>
      </c>
      <c r="G385" s="136">
        <v>1.6924000000000003E-4</v>
      </c>
      <c r="H385" s="103">
        <f>ROUND(+G385*Totals!$H$22,2)</f>
        <v>2495.61</v>
      </c>
      <c r="I385" s="103">
        <f t="shared" si="13"/>
        <v>633.46829642248724</v>
      </c>
      <c r="J385" s="103">
        <f>+H385-I385</f>
        <v>1862.141703577513</v>
      </c>
      <c r="K385" s="113" t="s">
        <v>687</v>
      </c>
      <c r="L385" s="113" t="s">
        <v>67</v>
      </c>
      <c r="M385" s="138">
        <v>0.25383304940374785</v>
      </c>
      <c r="N385" s="117">
        <f>+H385*M385</f>
        <v>633.46829642248724</v>
      </c>
      <c r="O385" s="113"/>
      <c r="P385" s="114"/>
      <c r="Q385" s="118"/>
      <c r="R385" s="116"/>
      <c r="S385" s="114"/>
    </row>
    <row r="386" spans="6:19">
      <c r="F386" s="111" t="s">
        <v>686</v>
      </c>
      <c r="G386" s="136">
        <v>1.5842099999999999E-5</v>
      </c>
      <c r="H386" s="103">
        <f>ROUND(+G386*Totals!$H$22,2)</f>
        <v>233.61</v>
      </c>
      <c r="I386" s="103">
        <f t="shared" si="13"/>
        <v>80.555172413793116</v>
      </c>
      <c r="J386" s="103">
        <f>+H386-I386</f>
        <v>153.0548275862069</v>
      </c>
      <c r="K386" s="113" t="s">
        <v>686</v>
      </c>
      <c r="L386" s="113" t="s">
        <v>88</v>
      </c>
      <c r="M386" s="138">
        <v>0.34482758620689657</v>
      </c>
      <c r="N386" s="117">
        <f>+H386*M386</f>
        <v>80.555172413793116</v>
      </c>
      <c r="O386" s="113" t="s">
        <v>1159</v>
      </c>
      <c r="P386" s="114"/>
      <c r="Q386" s="118"/>
      <c r="R386" s="116"/>
      <c r="S386" s="114"/>
    </row>
    <row r="387" spans="6:19">
      <c r="F387" s="111" t="s">
        <v>685</v>
      </c>
      <c r="G387" s="136">
        <v>2.7549810000000003E-4</v>
      </c>
      <c r="H387" s="103">
        <f>ROUND(+G387*Totals!$H$22,2)</f>
        <v>4062.5</v>
      </c>
      <c r="I387" s="103">
        <f t="shared" si="13"/>
        <v>0</v>
      </c>
      <c r="J387" s="103">
        <f>+H387-I387</f>
        <v>4062.5</v>
      </c>
      <c r="O387" s="117" t="s">
        <v>1159</v>
      </c>
      <c r="P387" s="114"/>
      <c r="Q387" s="118"/>
      <c r="R387" s="116"/>
      <c r="S387" s="114"/>
    </row>
    <row r="388" spans="6:19">
      <c r="F388" s="111" t="s">
        <v>684</v>
      </c>
      <c r="G388" s="136">
        <v>2.8129399999999997E-4</v>
      </c>
      <c r="H388" s="103">
        <f>ROUND(+G388*Totals!$H$22,2)</f>
        <v>4147.96</v>
      </c>
      <c r="I388" s="103">
        <f t="shared" si="13"/>
        <v>0</v>
      </c>
      <c r="J388" s="103">
        <f t="shared" si="14"/>
        <v>4147.96</v>
      </c>
      <c r="K388" s="113"/>
      <c r="L388" s="113"/>
      <c r="N388" s="117"/>
      <c r="O388" s="117"/>
      <c r="P388" s="114"/>
      <c r="Q388" s="118"/>
      <c r="R388" s="116"/>
      <c r="S388" s="114"/>
    </row>
    <row r="389" spans="6:19">
      <c r="F389" s="111" t="s">
        <v>683</v>
      </c>
      <c r="G389" s="136">
        <v>5.5640599999999997E-5</v>
      </c>
      <c r="H389" s="103">
        <f>ROUND(+G389*Totals!$H$22,2)</f>
        <v>820.48</v>
      </c>
      <c r="I389" s="103">
        <f t="shared" si="13"/>
        <v>189.08181069958849</v>
      </c>
      <c r="J389" s="103">
        <f t="shared" si="14"/>
        <v>631.39818930041156</v>
      </c>
      <c r="K389" s="113" t="s">
        <v>683</v>
      </c>
      <c r="L389" s="113" t="s">
        <v>99</v>
      </c>
      <c r="M389" s="138">
        <v>0.23045267489711935</v>
      </c>
      <c r="N389" s="117">
        <f>H389*M389</f>
        <v>189.08181069958849</v>
      </c>
      <c r="O389" s="113"/>
      <c r="P389" s="114"/>
      <c r="Q389" s="118"/>
      <c r="R389" s="116"/>
      <c r="S389" s="114"/>
    </row>
    <row r="390" spans="6:19">
      <c r="F390" s="111" t="s">
        <v>682</v>
      </c>
      <c r="G390" s="136">
        <v>0</v>
      </c>
      <c r="H390" s="103">
        <f>ROUND(+G390*Totals!$H$22,2)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ROUND(+G391*Totals!$H$22,2)</f>
        <v>40926.959999999999</v>
      </c>
      <c r="I391" s="103">
        <f t="shared" ref="I391:I454" si="17">+N391+Q391+T391</f>
        <v>0</v>
      </c>
      <c r="J391" s="103">
        <f t="shared" ref="J391:J454" si="18">+H391-I391</f>
        <v>40926.959999999999</v>
      </c>
      <c r="K391" s="113"/>
      <c r="L391" s="113"/>
      <c r="N391" s="117"/>
      <c r="O391" s="117" t="s">
        <v>1159</v>
      </c>
      <c r="P391" s="114"/>
      <c r="Q391" s="118"/>
      <c r="R391" s="116"/>
      <c r="S391" s="114"/>
    </row>
    <row r="392" spans="6:19">
      <c r="F392" s="111" t="s">
        <v>680</v>
      </c>
      <c r="G392" s="136">
        <v>3.33457E-4</v>
      </c>
      <c r="H392" s="103">
        <f>ROUND(+G392*Totals!$H$22,2)</f>
        <v>4917.16</v>
      </c>
      <c r="I392" s="103">
        <f t="shared" si="17"/>
        <v>0</v>
      </c>
      <c r="J392" s="103">
        <f t="shared" si="18"/>
        <v>4917.16</v>
      </c>
      <c r="K392" s="113"/>
      <c r="L392" s="113"/>
      <c r="N392" s="117"/>
      <c r="O392" s="113"/>
      <c r="P392" s="114"/>
      <c r="Q392" s="118"/>
      <c r="R392" s="116"/>
      <c r="S392" s="114"/>
    </row>
    <row r="393" spans="6:19">
      <c r="F393" s="111" t="s">
        <v>679</v>
      </c>
      <c r="G393" s="136">
        <v>6.2982000000000001E-5</v>
      </c>
      <c r="H393" s="103">
        <f>ROUND(+G393*Totals!$H$22,2)</f>
        <v>928.73</v>
      </c>
      <c r="I393" s="103">
        <f t="shared" si="17"/>
        <v>249.84855978260867</v>
      </c>
      <c r="J393" s="103">
        <f t="shared" si="18"/>
        <v>678.8814402173914</v>
      </c>
      <c r="K393" s="113" t="s">
        <v>679</v>
      </c>
      <c r="L393" s="113" t="s">
        <v>78</v>
      </c>
      <c r="M393" s="138">
        <v>0.26902173913043476</v>
      </c>
      <c r="N393" s="117">
        <f>H393*M393</f>
        <v>249.84855978260867</v>
      </c>
      <c r="O393" s="117"/>
      <c r="P393" s="114"/>
      <c r="Q393" s="118"/>
      <c r="R393" s="116"/>
      <c r="S393" s="114"/>
    </row>
    <row r="394" spans="6:19">
      <c r="F394" s="111" t="s">
        <v>678</v>
      </c>
      <c r="G394" s="136">
        <v>3.6127729999999996E-4</v>
      </c>
      <c r="H394" s="103">
        <f>ROUND(+G394*Totals!$H$22,2)</f>
        <v>5327.4</v>
      </c>
      <c r="I394" s="103">
        <f t="shared" si="17"/>
        <v>0</v>
      </c>
      <c r="J394" s="103">
        <f t="shared" si="18"/>
        <v>5327.4</v>
      </c>
      <c r="K394" s="113"/>
      <c r="L394" s="113"/>
      <c r="N394" s="117"/>
      <c r="O394" s="113" t="s">
        <v>1159</v>
      </c>
      <c r="P394" s="114"/>
      <c r="Q394" s="118"/>
      <c r="R394" s="116"/>
      <c r="S394" s="114"/>
    </row>
    <row r="395" spans="6:19">
      <c r="F395" s="111" t="s">
        <v>677</v>
      </c>
      <c r="G395" s="136">
        <v>1.039397E-4</v>
      </c>
      <c r="H395" s="103">
        <f>ROUND(+G395*Totals!$H$22,2)</f>
        <v>1532.7</v>
      </c>
      <c r="I395" s="103">
        <f t="shared" si="17"/>
        <v>362.46283783783787</v>
      </c>
      <c r="J395" s="103">
        <f t="shared" si="18"/>
        <v>1170.2371621621621</v>
      </c>
      <c r="K395" s="113" t="s">
        <v>677</v>
      </c>
      <c r="L395" s="113" t="s">
        <v>72</v>
      </c>
      <c r="M395" s="138">
        <v>0.23648648648648649</v>
      </c>
      <c r="N395" s="117">
        <f>H395*M395</f>
        <v>362.46283783783787</v>
      </c>
      <c r="O395" s="117"/>
      <c r="P395" s="114"/>
      <c r="Q395" s="118"/>
      <c r="R395" s="116"/>
      <c r="S395" s="114"/>
    </row>
    <row r="396" spans="6:19">
      <c r="F396" s="111" t="s">
        <v>676</v>
      </c>
      <c r="G396" s="136">
        <v>5.7997559999999992E-4</v>
      </c>
      <c r="H396" s="103">
        <f>ROUND(+G396*Totals!$H$22,2)</f>
        <v>8552.33</v>
      </c>
      <c r="I396" s="103">
        <f t="shared" si="17"/>
        <v>0</v>
      </c>
      <c r="J396" s="103">
        <f t="shared" si="18"/>
        <v>8552.33</v>
      </c>
      <c r="K396" s="113"/>
      <c r="L396" s="113"/>
      <c r="N396" s="117"/>
      <c r="O396" s="113" t="s">
        <v>1159</v>
      </c>
      <c r="P396" s="114"/>
      <c r="Q396" s="118"/>
      <c r="R396" s="116"/>
      <c r="S396" s="114"/>
    </row>
    <row r="397" spans="6:19">
      <c r="F397" s="111" t="s">
        <v>675</v>
      </c>
      <c r="G397" s="136">
        <v>1.3755580000000001E-4</v>
      </c>
      <c r="H397" s="103">
        <f>ROUND(+G397*Totals!$H$22,2)</f>
        <v>2028.4</v>
      </c>
      <c r="I397" s="103">
        <f t="shared" si="17"/>
        <v>628.63636363636374</v>
      </c>
      <c r="J397" s="103">
        <f t="shared" si="18"/>
        <v>1399.7636363636364</v>
      </c>
      <c r="K397" s="113" t="s">
        <v>675</v>
      </c>
      <c r="L397" s="113" t="s">
        <v>65</v>
      </c>
      <c r="M397" s="138">
        <v>0.30991735537190085</v>
      </c>
      <c r="N397" s="117">
        <f>H397*M397</f>
        <v>628.63636363636374</v>
      </c>
      <c r="O397" s="117"/>
      <c r="P397" s="114"/>
      <c r="Q397" s="118"/>
      <c r="R397" s="116"/>
      <c r="S397" s="114"/>
    </row>
    <row r="398" spans="6:19">
      <c r="F398" s="111" t="s">
        <v>674</v>
      </c>
      <c r="G398" s="136">
        <v>2.403363E-4</v>
      </c>
      <c r="H398" s="103">
        <f>ROUND(+G398*Totals!$H$22,2)</f>
        <v>3544</v>
      </c>
      <c r="I398" s="103">
        <f t="shared" si="17"/>
        <v>0</v>
      </c>
      <c r="J398" s="103">
        <f t="shared" si="18"/>
        <v>3544</v>
      </c>
      <c r="K398" s="113"/>
      <c r="L398" s="113"/>
      <c r="N398" s="117"/>
      <c r="O398" s="113" t="s">
        <v>1159</v>
      </c>
      <c r="P398" s="114"/>
      <c r="Q398" s="118"/>
      <c r="R398" s="116"/>
      <c r="S398" s="114"/>
    </row>
    <row r="399" spans="6:19">
      <c r="F399" s="111" t="s">
        <v>673</v>
      </c>
      <c r="G399" s="136">
        <v>9.8530200000000007E-5</v>
      </c>
      <c r="H399" s="103">
        <f>ROUND(+G399*Totals!$H$22,2)</f>
        <v>1452.93</v>
      </c>
      <c r="I399" s="103">
        <f t="shared" si="17"/>
        <v>272.69067448680352</v>
      </c>
      <c r="J399" s="103">
        <f t="shared" si="18"/>
        <v>1180.2393255131965</v>
      </c>
      <c r="K399" s="113" t="s">
        <v>673</v>
      </c>
      <c r="L399" s="113" t="s">
        <v>130</v>
      </c>
      <c r="M399" s="138">
        <v>0.18768328445747801</v>
      </c>
      <c r="N399" s="117">
        <f>H399*M399</f>
        <v>272.69067448680352</v>
      </c>
      <c r="O399" s="117"/>
      <c r="P399" s="114"/>
      <c r="Q399" s="118"/>
      <c r="R399" s="116"/>
      <c r="S399" s="114"/>
    </row>
    <row r="400" spans="6:19">
      <c r="F400" s="111" t="s">
        <v>672</v>
      </c>
      <c r="G400" s="136">
        <v>2.7897559999999998E-4</v>
      </c>
      <c r="H400" s="103">
        <f>ROUND(+G400*Totals!$H$22,2)</f>
        <v>4113.78</v>
      </c>
      <c r="I400" s="103">
        <f t="shared" si="17"/>
        <v>0</v>
      </c>
      <c r="J400" s="103">
        <f t="shared" si="18"/>
        <v>4113.78</v>
      </c>
      <c r="K400" s="113"/>
      <c r="L400" s="113"/>
      <c r="N400" s="117"/>
      <c r="O400" s="113" t="s">
        <v>1159</v>
      </c>
      <c r="P400" s="114"/>
      <c r="Q400" s="118"/>
      <c r="R400" s="116"/>
      <c r="S400" s="114"/>
    </row>
    <row r="401" spans="6:19">
      <c r="F401" s="111" t="s">
        <v>671</v>
      </c>
      <c r="G401" s="136">
        <v>5.4481399999999996E-5</v>
      </c>
      <c r="H401" s="103">
        <f>ROUND(+G401*Totals!$H$22,2)</f>
        <v>803.38</v>
      </c>
      <c r="I401" s="103">
        <f t="shared" si="17"/>
        <v>107.42872093023257</v>
      </c>
      <c r="J401" s="103">
        <f t="shared" si="18"/>
        <v>695.95127906976745</v>
      </c>
      <c r="K401" s="113" t="s">
        <v>671</v>
      </c>
      <c r="L401" s="113" t="s">
        <v>90</v>
      </c>
      <c r="M401" s="138">
        <v>0.13372093023255816</v>
      </c>
      <c r="N401" s="117">
        <f>+H401*M401</f>
        <v>107.42872093023257</v>
      </c>
      <c r="O401" s="113"/>
      <c r="P401" s="114"/>
      <c r="Q401" s="118"/>
      <c r="R401" s="116"/>
      <c r="S401" s="114"/>
    </row>
    <row r="402" spans="6:19">
      <c r="F402" s="111" t="s">
        <v>670</v>
      </c>
      <c r="G402" s="136">
        <v>3.3229780000000001E-4</v>
      </c>
      <c r="H402" s="103">
        <f>ROUND(+G402*Totals!$H$22,2)</f>
        <v>4900.07</v>
      </c>
      <c r="I402" s="103">
        <f t="shared" si="17"/>
        <v>0</v>
      </c>
      <c r="J402" s="103">
        <f t="shared" si="18"/>
        <v>4900.07</v>
      </c>
      <c r="K402" s="113"/>
      <c r="L402" s="113"/>
      <c r="N402" s="117"/>
      <c r="O402" s="113" t="s">
        <v>1159</v>
      </c>
      <c r="P402" s="114"/>
      <c r="Q402" s="118"/>
      <c r="R402" s="116"/>
      <c r="S402" s="114"/>
    </row>
    <row r="403" spans="6:19">
      <c r="F403" s="111" t="s">
        <v>669</v>
      </c>
      <c r="G403" s="136">
        <v>9.8452879999999998E-4</v>
      </c>
      <c r="H403" s="103">
        <f>ROUND(+G403*Totals!$H$22,2)</f>
        <v>14517.87</v>
      </c>
      <c r="I403" s="103">
        <f t="shared" si="17"/>
        <v>0</v>
      </c>
      <c r="J403" s="103">
        <f t="shared" si="18"/>
        <v>14517.87</v>
      </c>
      <c r="K403" s="113"/>
      <c r="L403" s="113"/>
      <c r="N403" s="117"/>
      <c r="O403" s="113"/>
      <c r="P403" s="114"/>
      <c r="Q403" s="118"/>
      <c r="R403" s="116"/>
      <c r="S403" s="114"/>
    </row>
    <row r="404" spans="6:19">
      <c r="F404" s="111" t="s">
        <v>668</v>
      </c>
      <c r="G404" s="136">
        <v>9.2347879999999999E-4</v>
      </c>
      <c r="H404" s="103">
        <f>ROUND(+G404*Totals!$H$22,2)</f>
        <v>13617.63</v>
      </c>
      <c r="I404" s="103">
        <f t="shared" si="17"/>
        <v>0</v>
      </c>
      <c r="J404" s="103">
        <f t="shared" si="18"/>
        <v>13617.63</v>
      </c>
      <c r="K404" s="113"/>
      <c r="L404" s="113"/>
      <c r="N404" s="117"/>
      <c r="O404" s="117"/>
      <c r="P404" s="114"/>
      <c r="Q404" s="118"/>
      <c r="R404" s="116"/>
      <c r="S404" s="114"/>
    </row>
    <row r="405" spans="6:19">
      <c r="F405" s="111" t="s">
        <v>80</v>
      </c>
      <c r="G405" s="136">
        <v>1.8515943000000001E-3</v>
      </c>
      <c r="H405" s="103">
        <f>ROUND(+G405*Totals!$H$22,2)</f>
        <v>27303.63</v>
      </c>
      <c r="I405" s="103">
        <f t="shared" si="17"/>
        <v>0</v>
      </c>
      <c r="J405" s="103">
        <f t="shared" si="18"/>
        <v>27303.63</v>
      </c>
      <c r="K405" s="113"/>
      <c r="L405" s="113"/>
      <c r="N405" s="117"/>
      <c r="O405" s="113"/>
      <c r="P405" s="114"/>
      <c r="Q405" s="118"/>
      <c r="R405" s="116"/>
      <c r="S405" s="114"/>
    </row>
    <row r="406" spans="6:19">
      <c r="F406" s="111" t="s">
        <v>667</v>
      </c>
      <c r="G406" s="136">
        <v>1.7967259999999998E-4</v>
      </c>
      <c r="H406" s="103">
        <f>ROUND(+G406*Totals!$H$22,2)</f>
        <v>2649.45</v>
      </c>
      <c r="I406" s="103">
        <f t="shared" si="17"/>
        <v>244.44330357142857</v>
      </c>
      <c r="J406" s="103">
        <f t="shared" si="18"/>
        <v>2405.0066964285711</v>
      </c>
      <c r="K406" s="113" t="s">
        <v>667</v>
      </c>
      <c r="L406" s="113" t="s">
        <v>126</v>
      </c>
      <c r="M406" s="138">
        <v>9.2261904761904767E-2</v>
      </c>
      <c r="N406" s="117">
        <f>+H406*M406</f>
        <v>244.44330357142857</v>
      </c>
      <c r="O406" s="113"/>
      <c r="P406" s="114"/>
      <c r="Q406" s="118"/>
      <c r="R406" s="116"/>
      <c r="S406" s="114"/>
    </row>
    <row r="407" spans="6:19">
      <c r="F407" s="111" t="s">
        <v>666</v>
      </c>
      <c r="G407" s="136">
        <v>1.6398509999999999E-3</v>
      </c>
      <c r="H407" s="103">
        <f>ROUND(+G407*Totals!$H$22,2)</f>
        <v>24181.26</v>
      </c>
      <c r="I407" s="103">
        <f t="shared" si="17"/>
        <v>0</v>
      </c>
      <c r="J407" s="103">
        <f t="shared" si="18"/>
        <v>24181.26</v>
      </c>
      <c r="K407" s="113"/>
      <c r="L407" s="113"/>
      <c r="N407" s="117"/>
      <c r="O407" s="117" t="s">
        <v>1159</v>
      </c>
      <c r="P407" s="114"/>
      <c r="Q407" s="118"/>
      <c r="R407" s="116"/>
      <c r="S407" s="114"/>
    </row>
    <row r="408" spans="6:19">
      <c r="F408" s="111" t="s">
        <v>665</v>
      </c>
      <c r="G408" s="136">
        <v>7.9249159999999997E-4</v>
      </c>
      <c r="H408" s="103">
        <f>ROUND(+G408*Totals!$H$22,2)</f>
        <v>11686.09</v>
      </c>
      <c r="I408" s="103">
        <f t="shared" si="17"/>
        <v>0</v>
      </c>
      <c r="J408" s="103">
        <f t="shared" si="18"/>
        <v>11686.09</v>
      </c>
      <c r="K408" s="113"/>
      <c r="L408" s="113"/>
      <c r="N408" s="117"/>
      <c r="O408" s="113"/>
      <c r="P408" s="114"/>
      <c r="Q408" s="118"/>
      <c r="R408" s="116"/>
      <c r="S408" s="114"/>
    </row>
    <row r="409" spans="6:19">
      <c r="F409" s="111" t="s">
        <v>664</v>
      </c>
      <c r="G409" s="136">
        <v>1.5069300000000002E-5</v>
      </c>
      <c r="H409" s="103">
        <f>ROUND(+G409*Totals!$H$22,2)</f>
        <v>222.21</v>
      </c>
      <c r="I409" s="103">
        <f t="shared" si="17"/>
        <v>61.551126760563385</v>
      </c>
      <c r="J409" s="103">
        <f t="shared" si="18"/>
        <v>160.65887323943662</v>
      </c>
      <c r="K409" s="113" t="s">
        <v>664</v>
      </c>
      <c r="L409" s="113" t="s">
        <v>70</v>
      </c>
      <c r="M409" s="138">
        <v>0.27699530516431925</v>
      </c>
      <c r="N409" s="117">
        <f>+H409*M409</f>
        <v>61.551126760563385</v>
      </c>
      <c r="O409" s="113"/>
      <c r="P409" s="114"/>
      <c r="Q409" s="118"/>
      <c r="R409" s="116"/>
      <c r="S409" s="114"/>
    </row>
    <row r="410" spans="6:19">
      <c r="F410" s="111" t="s">
        <v>663</v>
      </c>
      <c r="G410" s="136">
        <v>2.3430859000000003E-3</v>
      </c>
      <c r="H410" s="103">
        <f>ROUND(+G410*Totals!$H$22,2)</f>
        <v>34551.17</v>
      </c>
      <c r="I410" s="103">
        <f t="shared" si="17"/>
        <v>0</v>
      </c>
      <c r="J410" s="103">
        <f t="shared" si="18"/>
        <v>34551.17</v>
      </c>
      <c r="K410" s="113"/>
      <c r="L410" s="113"/>
      <c r="N410" s="117"/>
      <c r="O410" s="113" t="s">
        <v>1159</v>
      </c>
      <c r="P410" s="114"/>
      <c r="Q410" s="118"/>
      <c r="R410" s="116"/>
      <c r="S410" s="114"/>
    </row>
    <row r="411" spans="6:19">
      <c r="F411" s="111" t="s">
        <v>662</v>
      </c>
      <c r="G411" s="136">
        <v>6.1177570999999993E-3</v>
      </c>
      <c r="H411" s="103">
        <f>ROUND(+G411*Totals!$H$22,2)</f>
        <v>90212.51</v>
      </c>
      <c r="I411" s="103">
        <f t="shared" si="17"/>
        <v>0</v>
      </c>
      <c r="J411" s="103">
        <f t="shared" si="18"/>
        <v>90212.51</v>
      </c>
      <c r="K411" s="113"/>
      <c r="L411" s="113"/>
      <c r="N411" s="117"/>
      <c r="O411" s="117"/>
      <c r="P411" s="114"/>
      <c r="Q411" s="118"/>
      <c r="R411" s="116"/>
      <c r="S411" s="114"/>
    </row>
    <row r="412" spans="6:19">
      <c r="F412" s="111" t="s">
        <v>661</v>
      </c>
      <c r="G412" s="136">
        <v>3.5857249999999999E-4</v>
      </c>
      <c r="H412" s="103">
        <f>ROUND(+G412*Totals!$H$22,2)</f>
        <v>5287.51</v>
      </c>
      <c r="I412" s="103">
        <f t="shared" si="17"/>
        <v>0</v>
      </c>
      <c r="J412" s="103">
        <f t="shared" si="18"/>
        <v>5287.51</v>
      </c>
      <c r="K412" s="113"/>
      <c r="L412" s="113"/>
      <c r="N412" s="117"/>
      <c r="O412" s="113"/>
      <c r="P412" s="114"/>
      <c r="Q412" s="118"/>
      <c r="R412" s="116"/>
      <c r="S412" s="114"/>
    </row>
    <row r="413" spans="6:19">
      <c r="F413" s="111" t="s">
        <v>660</v>
      </c>
      <c r="G413" s="136">
        <v>8.7324800000000008E-5</v>
      </c>
      <c r="H413" s="103">
        <f>ROUND(+G413*Totals!$H$22,2)</f>
        <v>1287.69</v>
      </c>
      <c r="I413" s="103">
        <f t="shared" si="17"/>
        <v>495.26538461538468</v>
      </c>
      <c r="J413" s="103">
        <f t="shared" si="18"/>
        <v>792.42461538461544</v>
      </c>
      <c r="K413" s="113" t="s">
        <v>660</v>
      </c>
      <c r="L413" s="113" t="s">
        <v>53</v>
      </c>
      <c r="M413" s="138">
        <v>0.38461538461538464</v>
      </c>
      <c r="N413" s="117">
        <f>+H413*M413</f>
        <v>495.26538461538468</v>
      </c>
      <c r="O413" s="113"/>
      <c r="P413" s="114"/>
      <c r="Q413" s="118"/>
      <c r="R413" s="116"/>
      <c r="S413" s="114"/>
    </row>
    <row r="414" spans="6:19">
      <c r="F414" s="111" t="s">
        <v>659</v>
      </c>
      <c r="G414" s="136">
        <v>2.8912999799999999E-2</v>
      </c>
      <c r="H414" s="103">
        <f>ROUND(+G414*Totals!$H$22,2)</f>
        <v>426351.42</v>
      </c>
      <c r="I414" s="103">
        <f t="shared" si="17"/>
        <v>0</v>
      </c>
      <c r="J414" s="103">
        <f t="shared" si="18"/>
        <v>426351.42</v>
      </c>
      <c r="K414" s="113"/>
      <c r="L414" s="113"/>
      <c r="N414" s="117"/>
      <c r="O414" s="113" t="s">
        <v>1159</v>
      </c>
      <c r="P414" s="114"/>
      <c r="Q414" s="118"/>
      <c r="R414" s="116"/>
      <c r="S414" s="114"/>
    </row>
    <row r="415" spans="6:19">
      <c r="F415" s="111" t="s">
        <v>658</v>
      </c>
      <c r="G415" s="136">
        <v>1.9729216000000001E-3</v>
      </c>
      <c r="H415" s="103">
        <f>ROUND(+G415*Totals!$H$22,2)</f>
        <v>29092.720000000001</v>
      </c>
      <c r="I415" s="103">
        <f t="shared" si="17"/>
        <v>0</v>
      </c>
      <c r="J415" s="103">
        <f t="shared" si="18"/>
        <v>29092.720000000001</v>
      </c>
      <c r="K415" s="113"/>
      <c r="L415" s="113"/>
      <c r="N415" s="117"/>
      <c r="O415" s="117"/>
      <c r="P415" s="114"/>
      <c r="Q415" s="118"/>
      <c r="R415" s="116"/>
      <c r="S415" s="114"/>
    </row>
    <row r="416" spans="6:19">
      <c r="F416" s="111" t="s">
        <v>657</v>
      </c>
      <c r="G416" s="136">
        <v>2.2797169999999998E-4</v>
      </c>
      <c r="H416" s="103">
        <f>ROUND(+G416*Totals!$H$22,2)</f>
        <v>3361.67</v>
      </c>
      <c r="I416" s="103">
        <f t="shared" si="17"/>
        <v>0</v>
      </c>
      <c r="J416" s="103">
        <f t="shared" si="18"/>
        <v>3361.67</v>
      </c>
      <c r="K416" s="113"/>
      <c r="L416" s="113"/>
      <c r="N416" s="117"/>
      <c r="O416" s="117"/>
      <c r="P416" s="114"/>
      <c r="Q416" s="118"/>
      <c r="R416" s="116"/>
      <c r="S416" s="114"/>
    </row>
    <row r="417" spans="6:19">
      <c r="F417" s="111" t="s">
        <v>656</v>
      </c>
      <c r="G417" s="136">
        <v>1.2325930000000001E-4</v>
      </c>
      <c r="H417" s="103">
        <f>ROUND(+G417*Totals!$H$22,2)</f>
        <v>1817.58</v>
      </c>
      <c r="I417" s="103">
        <f t="shared" si="17"/>
        <v>667.42545034642023</v>
      </c>
      <c r="J417" s="103">
        <f t="shared" si="18"/>
        <v>1150.1545496535796</v>
      </c>
      <c r="K417" s="113" t="s">
        <v>656</v>
      </c>
      <c r="L417" s="113" t="s">
        <v>116</v>
      </c>
      <c r="M417" s="138">
        <v>0.3672055427251732</v>
      </c>
      <c r="N417" s="117">
        <f>+H417*M417</f>
        <v>667.42545034642023</v>
      </c>
      <c r="O417" s="117"/>
      <c r="P417" s="114"/>
      <c r="Q417" s="118"/>
      <c r="R417" s="116"/>
      <c r="S417" s="114"/>
    </row>
    <row r="418" spans="6:19" ht="19.5" customHeight="1">
      <c r="F418" s="111" t="s">
        <v>655</v>
      </c>
      <c r="G418" s="136">
        <v>1.4296499999999999E-5</v>
      </c>
      <c r="H418" s="103">
        <f>ROUND(+G418*Totals!$H$22,2)</f>
        <v>210.82</v>
      </c>
      <c r="I418" s="103">
        <f t="shared" si="17"/>
        <v>56.36898395721925</v>
      </c>
      <c r="J418" s="103">
        <f t="shared" si="18"/>
        <v>154.45101604278074</v>
      </c>
      <c r="K418" s="113" t="s">
        <v>655</v>
      </c>
      <c r="L418" s="113" t="s">
        <v>129</v>
      </c>
      <c r="M418" s="138">
        <v>0.26737967914438504</v>
      </c>
      <c r="N418" s="117">
        <f>+H418*M418</f>
        <v>56.36898395721925</v>
      </c>
      <c r="O418" s="113" t="s">
        <v>1159</v>
      </c>
      <c r="P418" s="114"/>
      <c r="Q418" s="118"/>
      <c r="R418" s="116"/>
      <c r="S418" s="114"/>
    </row>
    <row r="419" spans="6:19">
      <c r="F419" s="111" t="s">
        <v>654</v>
      </c>
      <c r="G419" s="136">
        <v>7.5346600000000008E-5</v>
      </c>
      <c r="H419" s="103">
        <f>ROUND(+G419*Totals!$H$22,2)</f>
        <v>1111.06</v>
      </c>
      <c r="I419" s="103">
        <f t="shared" si="17"/>
        <v>180.87023255813952</v>
      </c>
      <c r="J419" s="103">
        <f t="shared" si="18"/>
        <v>930.18976744186045</v>
      </c>
      <c r="K419" s="113" t="s">
        <v>654</v>
      </c>
      <c r="L419" s="113" t="s">
        <v>73</v>
      </c>
      <c r="M419" s="138">
        <v>0.16279069767441859</v>
      </c>
      <c r="N419" s="117">
        <f>+H419*M419</f>
        <v>180.87023255813952</v>
      </c>
      <c r="O419" s="113" t="s">
        <v>1159</v>
      </c>
      <c r="P419" s="114"/>
      <c r="Q419" s="118"/>
      <c r="R419" s="116"/>
      <c r="S419" s="114"/>
    </row>
    <row r="420" spans="6:19">
      <c r="F420" s="111" t="s">
        <v>653</v>
      </c>
      <c r="G420" s="136">
        <v>3.9953009999999997E-4</v>
      </c>
      <c r="H420" s="103">
        <f>ROUND(+G420*Totals!$H$22,2)</f>
        <v>5891.48</v>
      </c>
      <c r="I420" s="103">
        <f t="shared" si="17"/>
        <v>0</v>
      </c>
      <c r="J420" s="103">
        <f t="shared" si="18"/>
        <v>5891.48</v>
      </c>
      <c r="O420" s="113" t="s">
        <v>1159</v>
      </c>
      <c r="P420" s="114"/>
      <c r="Q420" s="118"/>
      <c r="R420" s="116"/>
      <c r="S420" s="114"/>
    </row>
    <row r="421" spans="6:19">
      <c r="F421" s="111" t="s">
        <v>85</v>
      </c>
      <c r="G421" s="136">
        <v>1.6158947000000001E-3</v>
      </c>
      <c r="H421" s="103">
        <f>ROUND(+G421*Totals!$H$22,2)</f>
        <v>23828</v>
      </c>
      <c r="I421" s="103">
        <f t="shared" si="17"/>
        <v>0</v>
      </c>
      <c r="J421" s="103">
        <f t="shared" si="18"/>
        <v>23828</v>
      </c>
      <c r="K421" s="113"/>
      <c r="L421" s="113"/>
      <c r="N421" s="117"/>
      <c r="O421" s="113"/>
      <c r="P421" s="114"/>
      <c r="Q421" s="118"/>
      <c r="R421" s="116"/>
      <c r="S421" s="114"/>
    </row>
    <row r="422" spans="6:19">
      <c r="F422" s="111" t="s">
        <v>652</v>
      </c>
      <c r="G422" s="136">
        <v>9.6907310000000002E-4</v>
      </c>
      <c r="H422" s="103">
        <f>ROUND(+G422*Totals!$H$22,2)</f>
        <v>14289.96</v>
      </c>
      <c r="I422" s="103">
        <f t="shared" si="17"/>
        <v>0</v>
      </c>
      <c r="J422" s="103">
        <f t="shared" si="18"/>
        <v>14289.96</v>
      </c>
      <c r="K422" s="113"/>
      <c r="L422" s="113"/>
      <c r="N422" s="117"/>
      <c r="O422" s="113"/>
      <c r="P422" s="114"/>
      <c r="Q422" s="118"/>
      <c r="R422" s="116"/>
      <c r="S422" s="114"/>
    </row>
    <row r="423" spans="6:19">
      <c r="F423" s="111" t="s">
        <v>651</v>
      </c>
      <c r="G423" s="136">
        <v>4.6985359999999999E-4</v>
      </c>
      <c r="H423" s="103">
        <f>ROUND(+G423*Totals!$H$22,2)</f>
        <v>6928.47</v>
      </c>
      <c r="I423" s="103">
        <f t="shared" si="17"/>
        <v>0</v>
      </c>
      <c r="J423" s="103">
        <f t="shared" si="18"/>
        <v>6928.47</v>
      </c>
      <c r="K423" s="113"/>
      <c r="L423" s="113"/>
      <c r="N423" s="117"/>
      <c r="O423" s="117"/>
      <c r="P423" s="114"/>
      <c r="Q423" s="118"/>
      <c r="R423" s="116"/>
      <c r="S423" s="114"/>
    </row>
    <row r="424" spans="6:19">
      <c r="F424" s="111" t="s">
        <v>650</v>
      </c>
      <c r="G424" s="136">
        <v>9.2981560999999997E-3</v>
      </c>
      <c r="H424" s="103">
        <f>ROUND(+G424*Totals!$H$22,2)</f>
        <v>137110.71</v>
      </c>
      <c r="I424" s="103">
        <f t="shared" si="17"/>
        <v>0</v>
      </c>
      <c r="J424" s="103">
        <f t="shared" si="18"/>
        <v>137110.71</v>
      </c>
      <c r="K424" s="113"/>
      <c r="L424" s="113"/>
      <c r="N424" s="117"/>
      <c r="O424" s="117"/>
      <c r="P424" s="114"/>
      <c r="Q424" s="118"/>
      <c r="R424" s="116"/>
      <c r="S424" s="114"/>
    </row>
    <row r="425" spans="6:19">
      <c r="F425" s="111" t="s">
        <v>649</v>
      </c>
      <c r="G425" s="136">
        <v>8.0369699999999997E-5</v>
      </c>
      <c r="H425" s="103">
        <f>ROUND(+G425*Totals!$H$22,2)</f>
        <v>1185.1300000000001</v>
      </c>
      <c r="I425" s="103">
        <f t="shared" si="17"/>
        <v>545.75350674373794</v>
      </c>
      <c r="J425" s="103">
        <f t="shared" si="18"/>
        <v>639.37649325626217</v>
      </c>
      <c r="K425" s="113" t="s">
        <v>649</v>
      </c>
      <c r="L425" s="113" t="s">
        <v>131</v>
      </c>
      <c r="M425" s="138">
        <v>0.46050096339113678</v>
      </c>
      <c r="N425" s="117">
        <f>+H425*M425</f>
        <v>545.75350674373794</v>
      </c>
      <c r="O425" s="113" t="s">
        <v>1159</v>
      </c>
      <c r="P425" s="114"/>
      <c r="Q425" s="118"/>
      <c r="R425" s="116"/>
      <c r="S425" s="114"/>
    </row>
    <row r="426" spans="6:19">
      <c r="F426" s="111" t="s">
        <v>648</v>
      </c>
      <c r="G426" s="136">
        <v>1.0818999999999999E-5</v>
      </c>
      <c r="H426" s="103">
        <f>ROUND(+G426*Totals!$H$22,2)</f>
        <v>159.54</v>
      </c>
      <c r="I426" s="103">
        <f t="shared" si="17"/>
        <v>40.763524229074889</v>
      </c>
      <c r="J426" s="103">
        <f t="shared" si="18"/>
        <v>118.7764757709251</v>
      </c>
      <c r="K426" s="113" t="s">
        <v>648</v>
      </c>
      <c r="L426" s="113" t="s">
        <v>47</v>
      </c>
      <c r="M426" s="138">
        <v>0.25550660792951541</v>
      </c>
      <c r="N426" s="117">
        <f>+H426*M426</f>
        <v>40.763524229074889</v>
      </c>
      <c r="O426" s="117" t="s">
        <v>1159</v>
      </c>
      <c r="P426" s="114"/>
      <c r="Q426" s="118"/>
      <c r="R426" s="116"/>
      <c r="S426" s="114"/>
    </row>
    <row r="427" spans="6:19">
      <c r="F427" s="111" t="s">
        <v>647</v>
      </c>
      <c r="G427" s="136">
        <v>1.016213E-3</v>
      </c>
      <c r="H427" s="103">
        <f>ROUND(+G427*Totals!$H$22,2)</f>
        <v>14985.09</v>
      </c>
      <c r="I427" s="103">
        <f t="shared" si="17"/>
        <v>0</v>
      </c>
      <c r="J427" s="103">
        <f t="shared" si="18"/>
        <v>14985.09</v>
      </c>
      <c r="K427" s="113"/>
      <c r="L427" s="113"/>
      <c r="N427" s="117"/>
      <c r="O427" s="113"/>
      <c r="P427" s="114"/>
      <c r="Q427" s="118"/>
      <c r="R427" s="116"/>
      <c r="S427" s="114"/>
    </row>
    <row r="428" spans="6:19">
      <c r="F428" s="111" t="s">
        <v>646</v>
      </c>
      <c r="G428" s="136">
        <v>6.9164299999999998E-5</v>
      </c>
      <c r="H428" s="103">
        <f>ROUND(+G428*Totals!$H$22,2)</f>
        <v>1019.9</v>
      </c>
      <c r="I428" s="103">
        <f t="shared" si="17"/>
        <v>474.49893048128337</v>
      </c>
      <c r="J428" s="103">
        <f t="shared" si="18"/>
        <v>545.40106951871667</v>
      </c>
      <c r="K428" s="113" t="s">
        <v>646</v>
      </c>
      <c r="L428" s="113" t="s">
        <v>74</v>
      </c>
      <c r="M428" s="138">
        <v>0.46524064171122992</v>
      </c>
      <c r="N428" s="117">
        <f>+H428*M428</f>
        <v>474.49893048128337</v>
      </c>
      <c r="O428" s="117" t="s">
        <v>1159</v>
      </c>
      <c r="P428" s="114"/>
      <c r="Q428" s="118"/>
      <c r="R428" s="116"/>
      <c r="S428" s="114"/>
    </row>
    <row r="429" spans="6:19">
      <c r="F429" s="111" t="s">
        <v>645</v>
      </c>
      <c r="G429" s="136">
        <v>2.5424650000000003E-4</v>
      </c>
      <c r="H429" s="103">
        <f>ROUND(+G429*Totals!$H$22,2)</f>
        <v>3749.12</v>
      </c>
      <c r="I429" s="103">
        <f t="shared" si="17"/>
        <v>0</v>
      </c>
      <c r="J429" s="103">
        <f t="shared" si="18"/>
        <v>3749.12</v>
      </c>
      <c r="K429" s="113"/>
      <c r="L429" s="113"/>
      <c r="N429" s="117"/>
      <c r="O429" s="117"/>
      <c r="P429" s="114"/>
      <c r="Q429" s="118"/>
      <c r="R429" s="116"/>
      <c r="S429" s="114"/>
    </row>
    <row r="430" spans="6:19">
      <c r="F430" s="111" t="s">
        <v>644</v>
      </c>
      <c r="G430" s="136">
        <v>9.3893399999999991E-5</v>
      </c>
      <c r="H430" s="103">
        <f>ROUND(+G430*Totals!$H$22,2)</f>
        <v>1384.55</v>
      </c>
      <c r="I430" s="103">
        <f t="shared" si="17"/>
        <v>385.75564759036149</v>
      </c>
      <c r="J430" s="103">
        <f t="shared" si="18"/>
        <v>998.79435240963846</v>
      </c>
      <c r="K430" s="113" t="s">
        <v>644</v>
      </c>
      <c r="L430" s="113" t="s">
        <v>113</v>
      </c>
      <c r="M430" s="138">
        <v>0.27861445783132532</v>
      </c>
      <c r="N430" s="117">
        <f>+H430*M430</f>
        <v>385.75564759036149</v>
      </c>
      <c r="O430" s="113" t="s">
        <v>1159</v>
      </c>
      <c r="P430" s="114"/>
      <c r="Q430" s="118"/>
      <c r="R430" s="116"/>
      <c r="S430" s="114"/>
    </row>
    <row r="431" spans="6:19">
      <c r="F431" s="111" t="s">
        <v>643</v>
      </c>
      <c r="G431" s="136">
        <v>1.174634E-4</v>
      </c>
      <c r="H431" s="103">
        <f>ROUND(+G431*Totals!$H$22,2)</f>
        <v>1732.12</v>
      </c>
      <c r="I431" s="103">
        <f t="shared" si="17"/>
        <v>595.58700315457418</v>
      </c>
      <c r="J431" s="103">
        <f t="shared" si="18"/>
        <v>1136.5329968454257</v>
      </c>
      <c r="K431" s="113" t="s">
        <v>643</v>
      </c>
      <c r="L431" s="113" t="s">
        <v>118</v>
      </c>
      <c r="M431" s="138">
        <v>0.34384858044164041</v>
      </c>
      <c r="N431" s="117">
        <f>+H431*M431</f>
        <v>595.58700315457418</v>
      </c>
      <c r="O431" s="117" t="s">
        <v>1159</v>
      </c>
      <c r="P431" s="114"/>
      <c r="Q431" s="118"/>
      <c r="R431" s="116"/>
      <c r="S431" s="114"/>
    </row>
    <row r="432" spans="6:19">
      <c r="F432" s="111" t="s">
        <v>642</v>
      </c>
      <c r="G432" s="136">
        <v>2.3415399999999998E-4</v>
      </c>
      <c r="H432" s="103">
        <f>ROUND(+G432*Totals!$H$22,2)</f>
        <v>3452.84</v>
      </c>
      <c r="I432" s="103">
        <f t="shared" si="17"/>
        <v>0</v>
      </c>
      <c r="J432" s="103">
        <f t="shared" si="18"/>
        <v>3452.84</v>
      </c>
      <c r="K432" s="113"/>
      <c r="L432" s="113"/>
      <c r="N432" s="117"/>
      <c r="O432" s="113"/>
      <c r="P432" s="114"/>
      <c r="Q432" s="118"/>
      <c r="R432" s="116"/>
      <c r="S432" s="114"/>
    </row>
    <row r="433" spans="6:19">
      <c r="F433" s="111" t="s">
        <v>641</v>
      </c>
      <c r="G433" s="136">
        <v>9.9302900000000001E-5</v>
      </c>
      <c r="H433" s="103">
        <f>ROUND(+G433*Totals!$H$22,2)</f>
        <v>1464.32</v>
      </c>
      <c r="I433" s="103">
        <f t="shared" si="17"/>
        <v>272.36891344383059</v>
      </c>
      <c r="J433" s="103">
        <f t="shared" si="18"/>
        <v>1191.9510865561692</v>
      </c>
      <c r="K433" s="113" t="s">
        <v>641</v>
      </c>
      <c r="L433" s="113" t="s">
        <v>131</v>
      </c>
      <c r="M433" s="138">
        <v>0.18600368324125233</v>
      </c>
      <c r="N433" s="117">
        <f>+H433*M433</f>
        <v>272.36891344383059</v>
      </c>
      <c r="O433" s="113" t="s">
        <v>1159</v>
      </c>
      <c r="P433" s="114"/>
      <c r="Q433" s="118"/>
      <c r="R433" s="116"/>
      <c r="S433" s="114"/>
    </row>
    <row r="434" spans="6:19">
      <c r="F434" s="111" t="s">
        <v>88</v>
      </c>
      <c r="G434" s="136">
        <v>3.8252886000000002E-3</v>
      </c>
      <c r="H434" s="103">
        <f>ROUND(+G434*Totals!$H$22,2)</f>
        <v>56407.75</v>
      </c>
      <c r="I434" s="103">
        <f t="shared" si="17"/>
        <v>0</v>
      </c>
      <c r="J434" s="103">
        <f t="shared" si="18"/>
        <v>56407.75</v>
      </c>
      <c r="K434" s="113"/>
      <c r="L434" s="113"/>
      <c r="N434" s="117"/>
      <c r="O434" s="113"/>
      <c r="P434" s="114"/>
      <c r="Q434" s="118"/>
      <c r="R434" s="116"/>
      <c r="S434" s="114"/>
    </row>
    <row r="435" spans="6:19">
      <c r="F435" s="111" t="s">
        <v>640</v>
      </c>
      <c r="G435" s="136">
        <v>4.2503200000000003E-5</v>
      </c>
      <c r="H435" s="103">
        <f>ROUND(+G435*Totals!$H$22,2)</f>
        <v>626.75</v>
      </c>
      <c r="I435" s="103">
        <f t="shared" si="17"/>
        <v>0</v>
      </c>
      <c r="J435" s="103">
        <f t="shared" si="18"/>
        <v>626.75</v>
      </c>
      <c r="K435" s="113"/>
      <c r="L435" s="113"/>
      <c r="N435" s="117"/>
      <c r="O435" s="113"/>
      <c r="P435" s="114"/>
      <c r="Q435" s="118"/>
      <c r="R435" s="116"/>
      <c r="S435" s="114"/>
    </row>
    <row r="436" spans="6:19">
      <c r="F436" s="111" t="s">
        <v>639</v>
      </c>
      <c r="G436" s="136">
        <v>3.6166370000000005E-4</v>
      </c>
      <c r="H436" s="103">
        <f>ROUND(+G436*Totals!$H$22,2)</f>
        <v>5333.1</v>
      </c>
      <c r="I436" s="103">
        <f t="shared" si="17"/>
        <v>0</v>
      </c>
      <c r="J436" s="103">
        <f t="shared" si="18"/>
        <v>5333.1</v>
      </c>
      <c r="K436" s="113"/>
      <c r="L436" s="113"/>
      <c r="N436" s="117"/>
      <c r="O436" s="117"/>
      <c r="P436" s="114"/>
      <c r="Q436" s="118"/>
      <c r="R436" s="116"/>
      <c r="S436" s="114"/>
    </row>
    <row r="437" spans="6:19">
      <c r="F437" s="111" t="s">
        <v>638</v>
      </c>
      <c r="G437" s="136">
        <v>3.4659429999999998E-4</v>
      </c>
      <c r="H437" s="103">
        <f>ROUND(+G437*Totals!$H$22,2)</f>
        <v>5110.88</v>
      </c>
      <c r="I437" s="103">
        <f t="shared" si="17"/>
        <v>0</v>
      </c>
      <c r="J437" s="103">
        <f t="shared" si="18"/>
        <v>5110.88</v>
      </c>
      <c r="K437" s="113"/>
      <c r="L437" s="113"/>
      <c r="N437" s="117"/>
      <c r="O437" s="113"/>
      <c r="P437" s="114"/>
      <c r="Q437" s="118"/>
      <c r="R437" s="116"/>
      <c r="S437" s="114"/>
    </row>
    <row r="438" spans="6:19">
      <c r="F438" s="111" t="s">
        <v>637</v>
      </c>
      <c r="G438" s="136">
        <v>9.3507100000000005E-5</v>
      </c>
      <c r="H438" s="103">
        <f>ROUND(+G438*Totals!$H$22,2)</f>
        <v>1378.86</v>
      </c>
      <c r="I438" s="103">
        <f t="shared" si="17"/>
        <v>422.47898989898988</v>
      </c>
      <c r="J438" s="103">
        <f t="shared" si="18"/>
        <v>956.38101010101002</v>
      </c>
      <c r="K438" s="113" t="s">
        <v>637</v>
      </c>
      <c r="L438" s="113" t="s">
        <v>88</v>
      </c>
      <c r="M438" s="138">
        <v>0.30639730639730639</v>
      </c>
      <c r="N438" s="117">
        <f>+H438*M438</f>
        <v>422.47898989898988</v>
      </c>
      <c r="O438" s="117" t="s">
        <v>1159</v>
      </c>
      <c r="P438" s="114"/>
      <c r="Q438" s="118"/>
      <c r="R438" s="116"/>
      <c r="S438" s="114"/>
    </row>
    <row r="439" spans="6:19">
      <c r="F439" s="111" t="s">
        <v>636</v>
      </c>
      <c r="G439" s="136">
        <v>2.3144930000000002E-4</v>
      </c>
      <c r="H439" s="103">
        <f>ROUND(+G439*Totals!$H$22,2)</f>
        <v>3412.95</v>
      </c>
      <c r="I439" s="103">
        <f t="shared" si="17"/>
        <v>0</v>
      </c>
      <c r="J439" s="103">
        <f t="shared" si="18"/>
        <v>3412.95</v>
      </c>
      <c r="K439" s="113"/>
      <c r="L439" s="113"/>
      <c r="N439" s="117"/>
      <c r="O439" s="113"/>
      <c r="P439" s="114"/>
      <c r="Q439" s="118"/>
      <c r="R439" s="116"/>
      <c r="S439" s="114"/>
    </row>
    <row r="440" spans="6:19">
      <c r="F440" s="111" t="s">
        <v>635</v>
      </c>
      <c r="G440" s="136">
        <v>1.1244030000000001E-4</v>
      </c>
      <c r="H440" s="103">
        <f>ROUND(+G440*Totals!$H$22,2)</f>
        <v>1658.05</v>
      </c>
      <c r="I440" s="103">
        <f t="shared" si="17"/>
        <v>157.01231060606059</v>
      </c>
      <c r="J440" s="103">
        <f t="shared" si="18"/>
        <v>1501.0376893939394</v>
      </c>
      <c r="K440" s="113" t="s">
        <v>635</v>
      </c>
      <c r="L440" s="113" t="s">
        <v>40</v>
      </c>
      <c r="M440" s="138">
        <v>9.4696969696969696E-2</v>
      </c>
      <c r="N440" s="117">
        <f>+H440*M440</f>
        <v>157.01231060606059</v>
      </c>
      <c r="O440" s="117" t="s">
        <v>1159</v>
      </c>
      <c r="P440" s="114"/>
      <c r="Q440" s="118"/>
      <c r="R440" s="116"/>
      <c r="S440" s="114"/>
    </row>
    <row r="441" spans="6:19">
      <c r="F441" s="111" t="s">
        <v>634</v>
      </c>
      <c r="G441" s="136">
        <v>5.3940429999999994E-4</v>
      </c>
      <c r="H441" s="103">
        <f>ROUND(+G441*Totals!$H$22,2)</f>
        <v>7954.06</v>
      </c>
      <c r="I441" s="103">
        <f t="shared" si="17"/>
        <v>0</v>
      </c>
      <c r="J441" s="103">
        <f t="shared" si="18"/>
        <v>7954.06</v>
      </c>
      <c r="K441" s="113"/>
      <c r="L441" s="113"/>
      <c r="N441" s="117"/>
      <c r="O441" s="117"/>
      <c r="P441" s="114"/>
      <c r="Q441" s="118"/>
      <c r="R441" s="116"/>
      <c r="S441" s="114"/>
    </row>
    <row r="442" spans="6:19">
      <c r="F442" s="111" t="s">
        <v>633</v>
      </c>
      <c r="G442" s="136">
        <v>3.0911400000000004E-5</v>
      </c>
      <c r="H442" s="103">
        <f>ROUND(+G442*Totals!$H$22,2)</f>
        <v>455.82</v>
      </c>
      <c r="I442" s="103">
        <f t="shared" si="17"/>
        <v>123.10467153284671</v>
      </c>
      <c r="J442" s="103">
        <f t="shared" si="18"/>
        <v>332.71532846715331</v>
      </c>
      <c r="K442" s="113" t="s">
        <v>633</v>
      </c>
      <c r="L442" s="113" t="s">
        <v>88</v>
      </c>
      <c r="M442" s="138">
        <v>0.27007299270072993</v>
      </c>
      <c r="N442" s="117">
        <f t="shared" ref="N442:N447" si="19">+H442*M442</f>
        <v>123.10467153284671</v>
      </c>
      <c r="O442" s="117" t="s">
        <v>1159</v>
      </c>
      <c r="P442" s="114"/>
      <c r="Q442" s="118"/>
      <c r="R442" s="116"/>
      <c r="S442" s="114"/>
    </row>
    <row r="443" spans="6:19">
      <c r="F443" s="111" t="s">
        <v>632</v>
      </c>
      <c r="G443" s="136">
        <v>2.1637999999999998E-5</v>
      </c>
      <c r="H443" s="103">
        <f>ROUND(+G443*Totals!$H$22,2)</f>
        <v>319.07</v>
      </c>
      <c r="I443" s="103">
        <f t="shared" si="17"/>
        <v>156.17636842105264</v>
      </c>
      <c r="J443" s="103">
        <f t="shared" si="18"/>
        <v>162.89363157894735</v>
      </c>
      <c r="K443" s="113" t="s">
        <v>632</v>
      </c>
      <c r="L443" s="113" t="s">
        <v>116</v>
      </c>
      <c r="M443" s="138">
        <v>0.48947368421052634</v>
      </c>
      <c r="N443" s="117">
        <f t="shared" si="19"/>
        <v>156.17636842105264</v>
      </c>
      <c r="O443" s="117" t="s">
        <v>1159</v>
      </c>
      <c r="P443" s="114"/>
      <c r="Q443" s="118"/>
      <c r="R443" s="116"/>
      <c r="S443" s="114"/>
    </row>
    <row r="444" spans="6:19">
      <c r="F444" s="111" t="s">
        <v>631</v>
      </c>
      <c r="G444" s="136">
        <v>6.06637E-5</v>
      </c>
      <c r="H444" s="103">
        <f>ROUND(+G444*Totals!$H$22,2)</f>
        <v>894.55</v>
      </c>
      <c r="I444" s="103">
        <f t="shared" si="17"/>
        <v>335.14126760563386</v>
      </c>
      <c r="J444" s="103">
        <f t="shared" si="18"/>
        <v>559.4087323943661</v>
      </c>
      <c r="K444" s="113" t="s">
        <v>631</v>
      </c>
      <c r="L444" s="113" t="s">
        <v>123</v>
      </c>
      <c r="M444" s="138">
        <v>0.37464788732394372</v>
      </c>
      <c r="N444" s="117">
        <f t="shared" si="19"/>
        <v>335.14126760563386</v>
      </c>
      <c r="O444" s="113" t="s">
        <v>1159</v>
      </c>
      <c r="P444" s="114"/>
      <c r="Q444" s="118"/>
      <c r="R444" s="116"/>
      <c r="S444" s="114"/>
    </row>
    <row r="445" spans="6:19">
      <c r="F445" s="111" t="s">
        <v>630</v>
      </c>
      <c r="G445" s="136">
        <v>1.031669E-4</v>
      </c>
      <c r="H445" s="103">
        <f>ROUND(+G445*Totals!$H$22,2)</f>
        <v>1521.3</v>
      </c>
      <c r="I445" s="103">
        <f t="shared" si="17"/>
        <v>280.93693379790943</v>
      </c>
      <c r="J445" s="103">
        <f t="shared" si="18"/>
        <v>1240.3630662020905</v>
      </c>
      <c r="K445" s="113" t="s">
        <v>630</v>
      </c>
      <c r="L445" s="113" t="s">
        <v>58</v>
      </c>
      <c r="M445" s="138">
        <v>0.18466898954703834</v>
      </c>
      <c r="N445" s="117">
        <f t="shared" si="19"/>
        <v>280.93693379790943</v>
      </c>
      <c r="O445" s="117" t="s">
        <v>1159</v>
      </c>
      <c r="P445" s="114"/>
      <c r="Q445" s="118"/>
      <c r="R445" s="116"/>
      <c r="S445" s="114"/>
    </row>
    <row r="446" spans="6:19">
      <c r="F446" s="111" t="s">
        <v>629</v>
      </c>
      <c r="G446" s="136">
        <v>1.7039919999999999E-4</v>
      </c>
      <c r="H446" s="103">
        <f>ROUND(+G446*Totals!$H$22,2)</f>
        <v>2512.71</v>
      </c>
      <c r="I446" s="103">
        <f t="shared" si="17"/>
        <v>468.98183219178088</v>
      </c>
      <c r="J446" s="103">
        <f t="shared" si="18"/>
        <v>2043.728167808219</v>
      </c>
      <c r="K446" s="137" t="s">
        <v>629</v>
      </c>
      <c r="L446" s="137" t="s">
        <v>75</v>
      </c>
      <c r="M446" s="138">
        <v>0.18664383561643838</v>
      </c>
      <c r="N446" s="117">
        <f t="shared" si="19"/>
        <v>468.98183219178088</v>
      </c>
      <c r="O446" s="113"/>
      <c r="P446" s="114"/>
      <c r="Q446" s="118"/>
      <c r="R446" s="116"/>
      <c r="S446" s="114"/>
    </row>
    <row r="447" spans="6:19">
      <c r="F447" s="111" t="s">
        <v>628</v>
      </c>
      <c r="G447" s="136">
        <v>2.0478800000000001E-5</v>
      </c>
      <c r="H447" s="103">
        <f>ROUND(+G447*Totals!$H$22,2)</f>
        <v>301.98</v>
      </c>
      <c r="I447" s="103">
        <f t="shared" si="17"/>
        <v>142.84133333333332</v>
      </c>
      <c r="J447" s="103">
        <f t="shared" si="18"/>
        <v>159.13866666666669</v>
      </c>
      <c r="K447" s="113" t="s">
        <v>628</v>
      </c>
      <c r="L447" s="113" t="s">
        <v>47</v>
      </c>
      <c r="M447" s="138">
        <v>0.473015873015873</v>
      </c>
      <c r="N447" s="117">
        <f t="shared" si="19"/>
        <v>142.84133333333332</v>
      </c>
      <c r="O447" s="117" t="s">
        <v>1159</v>
      </c>
      <c r="P447" s="114"/>
      <c r="Q447" s="118"/>
      <c r="R447" s="116"/>
      <c r="S447" s="114"/>
    </row>
    <row r="448" spans="6:19">
      <c r="F448" s="111" t="s">
        <v>627</v>
      </c>
      <c r="G448" s="136">
        <v>2.9346533000000003E-3</v>
      </c>
      <c r="H448" s="103">
        <f>ROUND(+G448*Totals!$H$22,2)</f>
        <v>43274.43</v>
      </c>
      <c r="I448" s="103">
        <f t="shared" si="17"/>
        <v>0</v>
      </c>
      <c r="J448" s="103">
        <f t="shared" si="18"/>
        <v>43274.43</v>
      </c>
      <c r="K448" s="113"/>
      <c r="L448" s="113"/>
      <c r="N448" s="117"/>
      <c r="O448" s="113"/>
      <c r="P448" s="114"/>
      <c r="Q448" s="118"/>
      <c r="R448" s="116"/>
      <c r="S448" s="114"/>
    </row>
    <row r="449" spans="6:19">
      <c r="F449" s="111" t="s">
        <v>626</v>
      </c>
      <c r="G449" s="136">
        <v>9.157510000000001E-5</v>
      </c>
      <c r="H449" s="103">
        <f>ROUND(+G449*Totals!$H$22,2)</f>
        <v>1350.37</v>
      </c>
      <c r="I449" s="103">
        <f t="shared" si="17"/>
        <v>859.32636363636345</v>
      </c>
      <c r="J449" s="103">
        <f t="shared" si="18"/>
        <v>491.04363636363644</v>
      </c>
      <c r="K449" s="113" t="s">
        <v>626</v>
      </c>
      <c r="L449" s="113" t="s">
        <v>83</v>
      </c>
      <c r="M449" s="138">
        <v>0.63636363636363624</v>
      </c>
      <c r="N449" s="117">
        <f>+H449*M449</f>
        <v>859.32636363636345</v>
      </c>
      <c r="O449" s="117" t="s">
        <v>1159</v>
      </c>
      <c r="P449" s="114"/>
      <c r="Q449" s="118"/>
      <c r="R449" s="116"/>
      <c r="S449" s="114"/>
    </row>
    <row r="450" spans="6:19">
      <c r="F450" s="111" t="s">
        <v>625</v>
      </c>
      <c r="G450" s="136">
        <v>8.8252109999999997E-4</v>
      </c>
      <c r="H450" s="103">
        <f>ROUND(+G450*Totals!$H$22,2)</f>
        <v>13013.67</v>
      </c>
      <c r="I450" s="103">
        <f t="shared" si="17"/>
        <v>0</v>
      </c>
      <c r="J450" s="103">
        <f t="shared" si="18"/>
        <v>13013.67</v>
      </c>
      <c r="K450" s="113"/>
      <c r="L450" s="113"/>
      <c r="N450" s="117"/>
      <c r="O450" s="117"/>
      <c r="P450" s="114"/>
      <c r="Q450" s="118"/>
      <c r="R450" s="116"/>
      <c r="S450" s="114"/>
    </row>
    <row r="451" spans="6:19">
      <c r="F451" s="111" t="s">
        <v>624</v>
      </c>
      <c r="G451" s="136">
        <v>1.3330549999999999E-4</v>
      </c>
      <c r="H451" s="103">
        <f>ROUND(+G451*Totals!$H$22,2)</f>
        <v>1965.72</v>
      </c>
      <c r="I451" s="103">
        <f t="shared" si="17"/>
        <v>453.93946391752587</v>
      </c>
      <c r="J451" s="103">
        <f t="shared" si="18"/>
        <v>1511.7805360824741</v>
      </c>
      <c r="K451" s="113" t="s">
        <v>624</v>
      </c>
      <c r="L451" s="113" t="s">
        <v>124</v>
      </c>
      <c r="M451" s="138">
        <v>0.23092783505154643</v>
      </c>
      <c r="N451" s="117">
        <f>+H451*M451</f>
        <v>453.93946391752587</v>
      </c>
      <c r="O451" s="113" t="s">
        <v>1159</v>
      </c>
      <c r="P451" s="114"/>
      <c r="Q451" s="118"/>
      <c r="R451" s="116"/>
      <c r="S451" s="114"/>
    </row>
    <row r="452" spans="6:19">
      <c r="F452" s="111" t="s">
        <v>623</v>
      </c>
      <c r="G452" s="136">
        <v>8.8483899999999995E-5</v>
      </c>
      <c r="H452" s="103">
        <f>ROUND(+G452*Totals!$H$22,2)</f>
        <v>1304.78</v>
      </c>
      <c r="I452" s="103">
        <f t="shared" si="17"/>
        <v>266.28163265306119</v>
      </c>
      <c r="J452" s="103">
        <f t="shared" si="18"/>
        <v>1038.4983673469387</v>
      </c>
      <c r="K452" s="113" t="s">
        <v>623</v>
      </c>
      <c r="L452" s="113" t="s">
        <v>82</v>
      </c>
      <c r="M452" s="138">
        <v>0.2040816326530612</v>
      </c>
      <c r="N452" s="117">
        <f>+H452*M452</f>
        <v>266.28163265306119</v>
      </c>
      <c r="O452" s="113"/>
      <c r="P452" s="114"/>
      <c r="Q452" s="118"/>
      <c r="R452" s="116"/>
      <c r="S452" s="114"/>
    </row>
    <row r="453" spans="6:19">
      <c r="F453" s="111" t="s">
        <v>622</v>
      </c>
      <c r="G453" s="136">
        <v>6.6884589999999992E-4</v>
      </c>
      <c r="H453" s="103">
        <f>ROUND(+G453*Totals!$H$22,2)</f>
        <v>9862.81</v>
      </c>
      <c r="I453" s="103">
        <f t="shared" si="17"/>
        <v>0</v>
      </c>
      <c r="J453" s="103">
        <f t="shared" si="18"/>
        <v>9862.81</v>
      </c>
      <c r="K453" s="113"/>
      <c r="L453" s="113"/>
      <c r="N453" s="117"/>
      <c r="O453" s="113"/>
      <c r="P453" s="114"/>
      <c r="Q453" s="118"/>
      <c r="R453" s="116"/>
      <c r="S453" s="114"/>
    </row>
    <row r="454" spans="6:19">
      <c r="F454" s="111" t="s">
        <v>621</v>
      </c>
      <c r="G454" s="136">
        <v>8.2803979999999998E-4</v>
      </c>
      <c r="H454" s="103">
        <f>ROUND(+G454*Totals!$H$22,2)</f>
        <v>12210.28</v>
      </c>
      <c r="I454" s="103">
        <f t="shared" si="17"/>
        <v>0</v>
      </c>
      <c r="J454" s="103">
        <f t="shared" si="18"/>
        <v>12210.28</v>
      </c>
      <c r="K454" s="113"/>
      <c r="L454" s="113"/>
      <c r="N454" s="117"/>
      <c r="O454" s="113"/>
      <c r="P454" s="114"/>
      <c r="Q454" s="118"/>
      <c r="R454" s="116"/>
      <c r="S454" s="114"/>
    </row>
    <row r="455" spans="6:19">
      <c r="F455" s="111" t="s">
        <v>620</v>
      </c>
      <c r="G455" s="136">
        <v>4.5092039999999997E-4</v>
      </c>
      <c r="H455" s="103">
        <f>ROUND(+G455*Totals!$H$22,2)</f>
        <v>6649.28</v>
      </c>
      <c r="I455" s="103">
        <f t="shared" ref="I455:I518" si="20">+N455+Q455+T455</f>
        <v>0</v>
      </c>
      <c r="J455" s="103">
        <f t="shared" ref="J455:J518" si="21">+H455-I455</f>
        <v>6649.28</v>
      </c>
      <c r="K455" s="113"/>
      <c r="L455" s="113"/>
      <c r="N455" s="117"/>
      <c r="O455" s="113"/>
      <c r="P455" s="114"/>
      <c r="Q455" s="118"/>
      <c r="R455" s="116"/>
      <c r="S455" s="114"/>
    </row>
    <row r="456" spans="6:19">
      <c r="F456" s="111" t="s">
        <v>619</v>
      </c>
      <c r="G456" s="136">
        <v>4.300552E-4</v>
      </c>
      <c r="H456" s="103">
        <f>ROUND(+G456*Totals!$H$22,2)</f>
        <v>6341.6</v>
      </c>
      <c r="I456" s="103">
        <f t="shared" si="20"/>
        <v>0</v>
      </c>
      <c r="J456" s="103">
        <f t="shared" si="21"/>
        <v>6341.6</v>
      </c>
      <c r="K456" s="113"/>
      <c r="L456" s="113"/>
      <c r="N456" s="117"/>
      <c r="O456" s="117"/>
      <c r="P456" s="114"/>
      <c r="Q456" s="118"/>
      <c r="R456" s="116"/>
      <c r="S456" s="114"/>
    </row>
    <row r="457" spans="6:19">
      <c r="F457" s="111" t="s">
        <v>618</v>
      </c>
      <c r="G457" s="136">
        <v>2.70475E-4</v>
      </c>
      <c r="H457" s="103">
        <f>ROUND(+G457*Totals!$H$22,2)</f>
        <v>3988.43</v>
      </c>
      <c r="I457" s="103">
        <f t="shared" si="20"/>
        <v>240.7713648293963</v>
      </c>
      <c r="J457" s="103">
        <f t="shared" si="21"/>
        <v>3747.6586351706037</v>
      </c>
      <c r="K457" s="137" t="s">
        <v>618</v>
      </c>
      <c r="L457" s="137" t="s">
        <v>45</v>
      </c>
      <c r="M457" s="138">
        <v>6.0367454068241469E-2</v>
      </c>
      <c r="N457" s="117">
        <f>+H457*M457</f>
        <v>240.7713648293963</v>
      </c>
      <c r="O457" s="117"/>
      <c r="P457" s="114"/>
      <c r="Q457" s="118"/>
      <c r="R457" s="116"/>
      <c r="S457" s="114"/>
    </row>
    <row r="458" spans="6:19">
      <c r="F458" s="111" t="s">
        <v>617</v>
      </c>
      <c r="G458" s="136">
        <v>1.031669E-4</v>
      </c>
      <c r="H458" s="103">
        <f>ROUND(+G458*Totals!$H$22,2)</f>
        <v>1521.3</v>
      </c>
      <c r="I458" s="103">
        <f t="shared" si="20"/>
        <v>530.75780933062879</v>
      </c>
      <c r="J458" s="103">
        <f t="shared" si="21"/>
        <v>990.54219066937117</v>
      </c>
      <c r="K458" s="113" t="s">
        <v>617</v>
      </c>
      <c r="L458" s="113" t="s">
        <v>89</v>
      </c>
      <c r="M458" s="138">
        <v>0.34888438133874239</v>
      </c>
      <c r="N458" s="117">
        <f>+H458*M458</f>
        <v>530.75780933062879</v>
      </c>
      <c r="O458" s="113"/>
      <c r="P458" s="114"/>
      <c r="Q458" s="118"/>
      <c r="R458" s="116"/>
      <c r="S458" s="114"/>
    </row>
    <row r="459" spans="6:19">
      <c r="F459" s="111" t="s">
        <v>616</v>
      </c>
      <c r="G459" s="136">
        <v>6.7232300000000003E-5</v>
      </c>
      <c r="H459" s="103">
        <f>ROUND(+G459*Totals!$H$22,2)</f>
        <v>991.41</v>
      </c>
      <c r="I459" s="103">
        <f t="shared" si="20"/>
        <v>123.92625</v>
      </c>
      <c r="J459" s="103">
        <f t="shared" si="21"/>
        <v>867.48374999999999</v>
      </c>
      <c r="K459" s="113" t="s">
        <v>616</v>
      </c>
      <c r="L459" s="113" t="s">
        <v>84</v>
      </c>
      <c r="M459" s="138">
        <v>0.125</v>
      </c>
      <c r="N459" s="117">
        <f>+H459*M459</f>
        <v>123.92625</v>
      </c>
      <c r="O459" s="117"/>
      <c r="P459" s="114"/>
      <c r="Q459" s="118"/>
      <c r="R459" s="116"/>
      <c r="S459" s="114"/>
    </row>
    <row r="460" spans="6:19">
      <c r="F460" s="111" t="s">
        <v>615</v>
      </c>
      <c r="G460" s="136">
        <v>7.6080739999999998E-4</v>
      </c>
      <c r="H460" s="103">
        <f>ROUND(+G460*Totals!$H$22,2)</f>
        <v>11218.87</v>
      </c>
      <c r="I460" s="103">
        <f t="shared" si="20"/>
        <v>0</v>
      </c>
      <c r="J460" s="103">
        <f t="shared" si="21"/>
        <v>11218.87</v>
      </c>
      <c r="K460" s="113"/>
      <c r="L460" s="113"/>
      <c r="N460" s="117"/>
      <c r="O460" s="117"/>
      <c r="P460" s="114"/>
      <c r="Q460" s="118"/>
      <c r="R460" s="116"/>
      <c r="S460" s="114"/>
    </row>
    <row r="461" spans="6:19">
      <c r="F461" s="111" t="s">
        <v>614</v>
      </c>
      <c r="G461" s="136">
        <v>1.657625E-4</v>
      </c>
      <c r="H461" s="103">
        <f>ROUND(+G461*Totals!$H$22,2)</f>
        <v>2444.34</v>
      </c>
      <c r="I461" s="103">
        <f t="shared" si="20"/>
        <v>165.27565836298933</v>
      </c>
      <c r="J461" s="103">
        <f t="shared" si="21"/>
        <v>2279.0643416370108</v>
      </c>
      <c r="K461" s="113" t="s">
        <v>614</v>
      </c>
      <c r="L461" s="113" t="s">
        <v>44</v>
      </c>
      <c r="M461" s="138">
        <v>6.7615658362989328E-2</v>
      </c>
      <c r="N461" s="117">
        <f>+H461*M461</f>
        <v>165.27565836298933</v>
      </c>
      <c r="O461" s="113"/>
      <c r="P461" s="114"/>
      <c r="Q461" s="118"/>
      <c r="R461" s="116"/>
      <c r="S461" s="114"/>
    </row>
    <row r="462" spans="6:19">
      <c r="F462" s="111" t="s">
        <v>613</v>
      </c>
      <c r="G462" s="136">
        <v>4.5980699999999998E-5</v>
      </c>
      <c r="H462" s="103">
        <f>ROUND(+G462*Totals!$H$22,2)</f>
        <v>678.03</v>
      </c>
      <c r="I462" s="103">
        <f t="shared" si="20"/>
        <v>201.17373626373626</v>
      </c>
      <c r="J462" s="103">
        <f t="shared" si="21"/>
        <v>476.85626373626371</v>
      </c>
      <c r="K462" s="113" t="s">
        <v>613</v>
      </c>
      <c r="L462" s="113" t="s">
        <v>48</v>
      </c>
      <c r="M462" s="138">
        <v>0.2967032967032967</v>
      </c>
      <c r="N462" s="117">
        <f>+H462*M462</f>
        <v>201.17373626373626</v>
      </c>
      <c r="O462" s="113" t="s">
        <v>1159</v>
      </c>
      <c r="P462" s="114"/>
      <c r="Q462" s="118"/>
      <c r="R462" s="116"/>
      <c r="S462" s="114"/>
    </row>
    <row r="463" spans="6:19">
      <c r="F463" s="111" t="s">
        <v>612</v>
      </c>
      <c r="G463" s="136">
        <v>3.7402820000000006E-4</v>
      </c>
      <c r="H463" s="103">
        <f>ROUND(+G463*Totals!$H$22,2)</f>
        <v>5515.42</v>
      </c>
      <c r="I463" s="103">
        <f t="shared" si="20"/>
        <v>0</v>
      </c>
      <c r="J463" s="103">
        <f t="shared" si="21"/>
        <v>5515.42</v>
      </c>
      <c r="K463" s="113"/>
      <c r="L463" s="113"/>
      <c r="N463" s="117"/>
      <c r="O463" s="117"/>
      <c r="P463" s="114"/>
      <c r="Q463" s="118"/>
      <c r="R463" s="116"/>
      <c r="S463" s="114"/>
    </row>
    <row r="464" spans="6:19">
      <c r="F464" s="111" t="s">
        <v>611</v>
      </c>
      <c r="G464" s="136">
        <v>3.5779970000000003E-4</v>
      </c>
      <c r="H464" s="103">
        <f>ROUND(+G464*Totals!$H$22,2)</f>
        <v>5276.12</v>
      </c>
      <c r="I464" s="103">
        <f t="shared" si="20"/>
        <v>0</v>
      </c>
      <c r="J464" s="103">
        <f t="shared" si="21"/>
        <v>5276.12</v>
      </c>
      <c r="K464" s="113"/>
      <c r="L464" s="113"/>
      <c r="N464" s="117"/>
      <c r="O464" s="113"/>
      <c r="P464" s="114"/>
      <c r="Q464" s="118"/>
      <c r="R464" s="116"/>
      <c r="S464" s="114"/>
    </row>
    <row r="465" spans="6:19">
      <c r="F465" s="111" t="s">
        <v>610</v>
      </c>
      <c r="G465" s="136">
        <v>4.7526299999999999E-5</v>
      </c>
      <c r="H465" s="103">
        <f>ROUND(+G465*Totals!$H$22,2)</f>
        <v>700.82</v>
      </c>
      <c r="I465" s="103">
        <f t="shared" si="20"/>
        <v>40.509826589595384</v>
      </c>
      <c r="J465" s="103">
        <f t="shared" si="21"/>
        <v>660.31017341040467</v>
      </c>
      <c r="K465" s="113" t="s">
        <v>610</v>
      </c>
      <c r="L465" s="113" t="s">
        <v>52</v>
      </c>
      <c r="M465" s="138">
        <v>5.7803468208092491E-2</v>
      </c>
      <c r="N465" s="117">
        <f>+H465*M465</f>
        <v>40.509826589595384</v>
      </c>
      <c r="O465" s="117" t="s">
        <v>1159</v>
      </c>
      <c r="P465" s="114"/>
      <c r="Q465" s="118"/>
      <c r="R465" s="116"/>
      <c r="S465" s="114"/>
    </row>
    <row r="466" spans="6:19">
      <c r="F466" s="111" t="s">
        <v>609</v>
      </c>
      <c r="G466" s="136">
        <v>1.8430939999999999E-4</v>
      </c>
      <c r="H466" s="103">
        <f>ROUND(+G466*Totals!$H$22,2)</f>
        <v>2717.83</v>
      </c>
      <c r="I466" s="103">
        <f t="shared" si="20"/>
        <v>941.70425438596499</v>
      </c>
      <c r="J466" s="103">
        <f t="shared" si="21"/>
        <v>1776.1257456140349</v>
      </c>
      <c r="K466" s="137" t="s">
        <v>609</v>
      </c>
      <c r="L466" s="137" t="s">
        <v>69</v>
      </c>
      <c r="M466" s="138">
        <v>0.34649122807017546</v>
      </c>
      <c r="N466" s="117">
        <f>+H466*M466</f>
        <v>941.70425438596499</v>
      </c>
      <c r="O466" s="113"/>
      <c r="P466" s="114"/>
      <c r="Q466" s="118"/>
      <c r="R466" s="116"/>
      <c r="S466" s="114"/>
    </row>
    <row r="467" spans="6:19">
      <c r="F467" s="111" t="s">
        <v>608</v>
      </c>
      <c r="G467" s="136">
        <v>8.5006400000000007E-5</v>
      </c>
      <c r="H467" s="103">
        <f>ROUND(+G467*Totals!$H$22,2)</f>
        <v>1253.51</v>
      </c>
      <c r="I467" s="103">
        <f t="shared" si="20"/>
        <v>246.75393700787399</v>
      </c>
      <c r="J467" s="103">
        <f t="shared" si="21"/>
        <v>1006.756062992126</v>
      </c>
      <c r="K467" s="113" t="s">
        <v>608</v>
      </c>
      <c r="L467" s="113" t="s">
        <v>98</v>
      </c>
      <c r="M467" s="138">
        <v>0.19685039370078738</v>
      </c>
      <c r="N467" s="117">
        <f>+H467*M467</f>
        <v>246.75393700787399</v>
      </c>
      <c r="O467" s="117" t="s">
        <v>1159</v>
      </c>
      <c r="P467" s="114"/>
      <c r="Q467" s="118"/>
      <c r="R467" s="116"/>
      <c r="S467" s="114"/>
    </row>
    <row r="468" spans="6:19">
      <c r="F468" s="111" t="s">
        <v>607</v>
      </c>
      <c r="G468" s="136">
        <v>4.8840050000000001E-4</v>
      </c>
      <c r="H468" s="103">
        <f>ROUND(+G468*Totals!$H$22,2)</f>
        <v>7201.96</v>
      </c>
      <c r="I468" s="103">
        <f t="shared" si="20"/>
        <v>0</v>
      </c>
      <c r="J468" s="103">
        <f t="shared" si="21"/>
        <v>7201.96</v>
      </c>
      <c r="K468" s="113"/>
      <c r="L468" s="113"/>
      <c r="N468" s="117"/>
      <c r="O468" s="113"/>
      <c r="P468" s="114"/>
      <c r="Q468" s="118"/>
      <c r="R468" s="116"/>
      <c r="S468" s="114"/>
    </row>
    <row r="469" spans="6:19">
      <c r="F469" s="111" t="s">
        <v>606</v>
      </c>
      <c r="G469" s="136">
        <v>1.5687550000000001E-4</v>
      </c>
      <c r="H469" s="103">
        <f>ROUND(+G469*Totals!$H$22,2)</f>
        <v>2313.29</v>
      </c>
      <c r="I469" s="103">
        <f t="shared" si="20"/>
        <v>368.1001605839416</v>
      </c>
      <c r="J469" s="103">
        <f t="shared" si="21"/>
        <v>1945.1898394160585</v>
      </c>
      <c r="K469" s="113" t="s">
        <v>606</v>
      </c>
      <c r="L469" s="113" t="s">
        <v>53</v>
      </c>
      <c r="M469" s="138">
        <v>0.15912408759124089</v>
      </c>
      <c r="N469" s="117">
        <f>+H469*M469</f>
        <v>368.1001605839416</v>
      </c>
      <c r="O469" s="113" t="s">
        <v>1159</v>
      </c>
      <c r="P469" s="114"/>
      <c r="Q469" s="118"/>
      <c r="R469" s="116"/>
      <c r="S469" s="114"/>
    </row>
    <row r="470" spans="6:19">
      <c r="F470" s="111" t="s">
        <v>605</v>
      </c>
      <c r="G470" s="136">
        <v>3.6436839999999998E-4</v>
      </c>
      <c r="H470" s="103">
        <f>ROUND(+G470*Totals!$H$22,2)</f>
        <v>5372.98</v>
      </c>
      <c r="I470" s="103">
        <f t="shared" si="20"/>
        <v>0</v>
      </c>
      <c r="J470" s="103">
        <f t="shared" si="21"/>
        <v>5372.98</v>
      </c>
      <c r="K470" s="113"/>
      <c r="L470" s="113"/>
      <c r="N470" s="117"/>
      <c r="O470" s="113"/>
      <c r="P470" s="114"/>
      <c r="Q470" s="118"/>
      <c r="R470" s="116"/>
      <c r="S470" s="114"/>
    </row>
    <row r="471" spans="6:19">
      <c r="F471" s="111" t="s">
        <v>604</v>
      </c>
      <c r="G471" s="136">
        <v>1.8199100000000001E-3</v>
      </c>
      <c r="H471" s="103">
        <f>ROUND(+G471*Totals!$H$22,2)</f>
        <v>26836.41</v>
      </c>
      <c r="I471" s="103">
        <f t="shared" si="20"/>
        <v>0</v>
      </c>
      <c r="J471" s="103">
        <f t="shared" si="21"/>
        <v>26836.41</v>
      </c>
      <c r="K471" s="113"/>
      <c r="L471" s="113"/>
      <c r="N471" s="117"/>
      <c r="O471" s="113"/>
      <c r="P471" s="114"/>
      <c r="Q471" s="118"/>
      <c r="R471" s="116"/>
      <c r="S471" s="114"/>
    </row>
    <row r="472" spans="6:19">
      <c r="F472" s="111" t="s">
        <v>603</v>
      </c>
      <c r="G472" s="136">
        <v>3.4968550000000003E-4</v>
      </c>
      <c r="H472" s="103">
        <f>ROUND(+G472*Totals!$H$22,2)</f>
        <v>5156.47</v>
      </c>
      <c r="I472" s="103">
        <f t="shared" si="20"/>
        <v>0</v>
      </c>
      <c r="J472" s="103">
        <f t="shared" si="21"/>
        <v>5156.47</v>
      </c>
      <c r="K472" s="113"/>
      <c r="L472" s="113"/>
      <c r="N472" s="117"/>
      <c r="O472" s="117"/>
      <c r="P472" s="114"/>
      <c r="Q472" s="118"/>
      <c r="R472" s="116"/>
      <c r="S472" s="114"/>
    </row>
    <row r="473" spans="6:19">
      <c r="F473" s="111" t="s">
        <v>602</v>
      </c>
      <c r="G473" s="136">
        <v>4.0845582000000004E-3</v>
      </c>
      <c r="H473" s="103">
        <f>ROUND(+G473*Totals!$H$22,2)</f>
        <v>60230.94</v>
      </c>
      <c r="I473" s="103">
        <f t="shared" si="20"/>
        <v>0</v>
      </c>
      <c r="J473" s="103">
        <f t="shared" si="21"/>
        <v>60230.94</v>
      </c>
      <c r="K473" s="113"/>
      <c r="L473" s="113"/>
      <c r="N473" s="117"/>
      <c r="O473" s="117"/>
      <c r="P473" s="114"/>
      <c r="Q473" s="118"/>
      <c r="R473" s="116"/>
      <c r="S473" s="114"/>
    </row>
    <row r="474" spans="6:19">
      <c r="F474" s="111" t="s">
        <v>601</v>
      </c>
      <c r="G474" s="136">
        <v>4.6753499999999999E-5</v>
      </c>
      <c r="H474" s="103">
        <f>ROUND(+G474*Totals!$H$22,2)</f>
        <v>689.43</v>
      </c>
      <c r="I474" s="103">
        <f t="shared" si="20"/>
        <v>185.18669902912617</v>
      </c>
      <c r="J474" s="103">
        <f t="shared" si="21"/>
        <v>504.24330097087375</v>
      </c>
      <c r="K474" s="113" t="s">
        <v>601</v>
      </c>
      <c r="L474" s="113" t="s">
        <v>89</v>
      </c>
      <c r="M474" s="138">
        <v>0.26860841423948217</v>
      </c>
      <c r="N474" s="117">
        <f>+H474*M474</f>
        <v>185.18669902912617</v>
      </c>
      <c r="O474" s="117" t="s">
        <v>1159</v>
      </c>
      <c r="P474" s="114"/>
      <c r="Q474" s="118"/>
      <c r="R474" s="116"/>
      <c r="S474" s="114"/>
    </row>
    <row r="475" spans="6:19">
      <c r="F475" s="111" t="s">
        <v>600</v>
      </c>
      <c r="G475" s="136">
        <v>1.526252E-4</v>
      </c>
      <c r="H475" s="103">
        <f>ROUND(+G475*Totals!$H$22,2)</f>
        <v>2250.61</v>
      </c>
      <c r="I475" s="103">
        <f t="shared" si="20"/>
        <v>565.09668983492622</v>
      </c>
      <c r="J475" s="103">
        <f t="shared" si="21"/>
        <v>1685.513310165074</v>
      </c>
      <c r="K475" s="113" t="s">
        <v>600</v>
      </c>
      <c r="L475" s="113" t="s">
        <v>127</v>
      </c>
      <c r="M475" s="138">
        <v>0.25108601216333626</v>
      </c>
      <c r="N475" s="117">
        <f>+H475*M475</f>
        <v>565.09668983492622</v>
      </c>
      <c r="O475" s="117" t="s">
        <v>1159</v>
      </c>
      <c r="P475" s="114"/>
      <c r="Q475" s="118"/>
      <c r="R475" s="116"/>
      <c r="S475" s="114"/>
    </row>
    <row r="476" spans="6:19">
      <c r="F476" s="111" t="s">
        <v>599</v>
      </c>
      <c r="G476" s="136">
        <v>6.10501E-5</v>
      </c>
      <c r="H476" s="103">
        <f>ROUND(+G476*Totals!$H$22,2)</f>
        <v>900.25</v>
      </c>
      <c r="I476" s="103">
        <f t="shared" si="20"/>
        <v>318.45578231292518</v>
      </c>
      <c r="J476" s="103">
        <f t="shared" si="21"/>
        <v>581.79421768707482</v>
      </c>
      <c r="K476" s="113" t="s">
        <v>599</v>
      </c>
      <c r="L476" s="113" t="s">
        <v>96</v>
      </c>
      <c r="M476" s="138">
        <v>0.35374149659863946</v>
      </c>
      <c r="N476" s="117">
        <f>+H476*M476</f>
        <v>318.45578231292518</v>
      </c>
      <c r="O476" s="113" t="s">
        <v>1159</v>
      </c>
      <c r="P476" s="114"/>
      <c r="Q476" s="118"/>
      <c r="R476" s="116"/>
      <c r="S476" s="114"/>
    </row>
    <row r="477" spans="6:19">
      <c r="F477" s="111" t="s">
        <v>598</v>
      </c>
      <c r="G477" s="136">
        <v>9.6211800000000006E-5</v>
      </c>
      <c r="H477" s="103">
        <f>ROUND(+G477*Totals!$H$22,2)</f>
        <v>1418.74</v>
      </c>
      <c r="I477" s="103">
        <f t="shared" si="20"/>
        <v>283.16415637860081</v>
      </c>
      <c r="J477" s="103">
        <f t="shared" si="21"/>
        <v>1135.5758436213991</v>
      </c>
      <c r="K477" s="113" t="s">
        <v>598</v>
      </c>
      <c r="L477" s="113" t="s">
        <v>128</v>
      </c>
      <c r="M477" s="138">
        <v>0.19958847736625512</v>
      </c>
      <c r="N477" s="117">
        <f>+H477*M477</f>
        <v>283.16415637860081</v>
      </c>
      <c r="O477" s="113" t="s">
        <v>1159</v>
      </c>
      <c r="P477" s="114"/>
      <c r="Q477" s="118"/>
      <c r="R477" s="116"/>
      <c r="S477" s="114"/>
    </row>
    <row r="478" spans="6:19">
      <c r="F478" s="111" t="s">
        <v>597</v>
      </c>
      <c r="G478" s="136">
        <v>5.1737989999999998E-4</v>
      </c>
      <c r="H478" s="103">
        <f>ROUND(+G478*Totals!$H$22,2)</f>
        <v>7629.29</v>
      </c>
      <c r="I478" s="103">
        <f t="shared" si="20"/>
        <v>0</v>
      </c>
      <c r="J478" s="103">
        <f t="shared" si="21"/>
        <v>7629.29</v>
      </c>
      <c r="K478" s="113"/>
      <c r="L478" s="113"/>
      <c r="N478" s="117"/>
      <c r="O478" s="117"/>
      <c r="P478" s="114"/>
      <c r="Q478" s="118"/>
      <c r="R478" s="116"/>
      <c r="S478" s="114"/>
    </row>
    <row r="479" spans="6:19">
      <c r="F479" s="111" t="s">
        <v>596</v>
      </c>
      <c r="G479" s="136">
        <v>7.0400770000000001E-4</v>
      </c>
      <c r="H479" s="103">
        <f>ROUND(+G479*Totals!$H$22,2)</f>
        <v>10381.31</v>
      </c>
      <c r="I479" s="103">
        <f t="shared" si="20"/>
        <v>0</v>
      </c>
      <c r="J479" s="103">
        <f t="shared" si="21"/>
        <v>10381.31</v>
      </c>
      <c r="K479" s="113"/>
      <c r="L479" s="113"/>
      <c r="N479" s="117"/>
      <c r="O479" s="117"/>
      <c r="P479" s="114"/>
      <c r="Q479" s="118"/>
      <c r="R479" s="116"/>
      <c r="S479" s="114"/>
    </row>
    <row r="480" spans="6:19">
      <c r="F480" s="111" t="s">
        <v>595</v>
      </c>
      <c r="G480" s="136">
        <v>0</v>
      </c>
      <c r="H480" s="103">
        <f>ROUND(+G480*Totals!$H$22,2)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ROUND(+G481*Totals!$H$22,2)</f>
        <v>1686.54</v>
      </c>
      <c r="I481" s="103">
        <f t="shared" si="20"/>
        <v>388.70731428571429</v>
      </c>
      <c r="J481" s="103">
        <f t="shared" si="21"/>
        <v>1297.8326857142856</v>
      </c>
      <c r="K481" s="113" t="s">
        <v>594</v>
      </c>
      <c r="L481" s="113" t="s">
        <v>94</v>
      </c>
      <c r="M481" s="138">
        <v>0.23047619047619047</v>
      </c>
      <c r="N481" s="117">
        <f>+H481*M481</f>
        <v>388.70731428571429</v>
      </c>
      <c r="O481" s="117" t="s">
        <v>1159</v>
      </c>
      <c r="P481" s="114"/>
      <c r="Q481" s="118"/>
      <c r="R481" s="116"/>
      <c r="S481" s="114"/>
    </row>
    <row r="482" spans="6:19">
      <c r="F482" s="111" t="s">
        <v>593</v>
      </c>
      <c r="G482" s="136">
        <v>1.402606E-4</v>
      </c>
      <c r="H482" s="103">
        <f>ROUND(+G482*Totals!$H$22,2)</f>
        <v>2068.2800000000002</v>
      </c>
      <c r="I482" s="103">
        <f t="shared" si="20"/>
        <v>667.33977116704807</v>
      </c>
      <c r="J482" s="103">
        <f t="shared" si="21"/>
        <v>1400.940228832952</v>
      </c>
      <c r="K482" s="113" t="s">
        <v>593</v>
      </c>
      <c r="L482" s="113" t="s">
        <v>92</v>
      </c>
      <c r="M482" s="138">
        <v>0.32265446224256289</v>
      </c>
      <c r="N482" s="117">
        <f t="shared" ref="N482:N521" si="22">+H482*M482</f>
        <v>667.33977116704807</v>
      </c>
      <c r="O482" s="117" t="s">
        <v>1159</v>
      </c>
      <c r="P482" s="114"/>
      <c r="Q482" s="118"/>
      <c r="R482" s="116"/>
      <c r="S482" s="114"/>
    </row>
    <row r="483" spans="6:19">
      <c r="F483" s="111" t="s">
        <v>592</v>
      </c>
      <c r="G483" s="136">
        <v>1.3794219999999999E-4</v>
      </c>
      <c r="H483" s="103">
        <f>ROUND(+G483*Totals!$H$22,2)</f>
        <v>2034.1</v>
      </c>
      <c r="I483" s="103">
        <f t="shared" si="20"/>
        <v>234.81673881673885</v>
      </c>
      <c r="J483" s="103">
        <f t="shared" si="21"/>
        <v>1799.2832611832609</v>
      </c>
      <c r="K483" s="113" t="s">
        <v>592</v>
      </c>
      <c r="L483" s="113" t="s">
        <v>49</v>
      </c>
      <c r="M483" s="138">
        <v>0.11544011544011545</v>
      </c>
      <c r="N483" s="117">
        <f t="shared" si="22"/>
        <v>234.81673881673885</v>
      </c>
      <c r="O483" s="117" t="s">
        <v>1159</v>
      </c>
      <c r="P483" s="114"/>
      <c r="Q483" s="118"/>
      <c r="R483" s="116"/>
      <c r="S483" s="114"/>
    </row>
    <row r="484" spans="6:19">
      <c r="F484" s="111" t="s">
        <v>591</v>
      </c>
      <c r="G484" s="136">
        <v>1.058716E-4</v>
      </c>
      <c r="H484" s="103">
        <f>ROUND(+G484*Totals!$H$22,2)</f>
        <v>1561.18</v>
      </c>
      <c r="I484" s="103">
        <f t="shared" si="20"/>
        <v>719.90069705093833</v>
      </c>
      <c r="J484" s="103">
        <f t="shared" si="21"/>
        <v>841.27930294906173</v>
      </c>
      <c r="K484" s="113" t="s">
        <v>591</v>
      </c>
      <c r="L484" s="113" t="s">
        <v>85</v>
      </c>
      <c r="M484" s="138">
        <v>0.46112600536193027</v>
      </c>
      <c r="N484" s="117">
        <f t="shared" si="22"/>
        <v>719.90069705093833</v>
      </c>
      <c r="O484" s="117" t="s">
        <v>1159</v>
      </c>
      <c r="P484" s="114"/>
      <c r="Q484" s="118"/>
      <c r="R484" s="116"/>
      <c r="S484" s="114"/>
    </row>
    <row r="485" spans="6:19">
      <c r="F485" s="111" t="s">
        <v>590</v>
      </c>
      <c r="G485" s="136">
        <v>6.4141199999999995E-5</v>
      </c>
      <c r="H485" s="103">
        <f>ROUND(+G485*Totals!$H$22,2)</f>
        <v>945.83</v>
      </c>
      <c r="I485" s="103">
        <f t="shared" si="20"/>
        <v>421.76480075901338</v>
      </c>
      <c r="J485" s="103">
        <f t="shared" si="21"/>
        <v>524.06519924098666</v>
      </c>
      <c r="K485" s="113" t="s">
        <v>590</v>
      </c>
      <c r="L485" s="113" t="s">
        <v>48</v>
      </c>
      <c r="M485" s="138">
        <v>0.44592030360531315</v>
      </c>
      <c r="N485" s="117">
        <f t="shared" si="22"/>
        <v>421.76480075901338</v>
      </c>
      <c r="O485" s="117" t="s">
        <v>1159</v>
      </c>
      <c r="P485" s="114"/>
      <c r="Q485" s="118"/>
      <c r="R485" s="116"/>
      <c r="S485" s="114"/>
    </row>
    <row r="486" spans="6:19">
      <c r="F486" s="111" t="s">
        <v>589</v>
      </c>
      <c r="G486" s="136">
        <v>1.8276379999999999E-4</v>
      </c>
      <c r="H486" s="103">
        <f>ROUND(+G486*Totals!$H$22,2)</f>
        <v>2695.04</v>
      </c>
      <c r="I486" s="103">
        <f t="shared" si="20"/>
        <v>840.34901098901094</v>
      </c>
      <c r="J486" s="103">
        <f t="shared" si="21"/>
        <v>1854.6909890109891</v>
      </c>
      <c r="K486" s="113" t="s">
        <v>589</v>
      </c>
      <c r="L486" s="113" t="s">
        <v>79</v>
      </c>
      <c r="M486" s="138">
        <v>0.31181318681318682</v>
      </c>
      <c r="N486" s="117">
        <f t="shared" si="22"/>
        <v>840.34901098901094</v>
      </c>
      <c r="O486" s="117" t="s">
        <v>1159</v>
      </c>
      <c r="P486" s="114"/>
      <c r="Q486" s="118"/>
      <c r="R486" s="116"/>
      <c r="S486" s="114"/>
    </row>
    <row r="487" spans="6:19">
      <c r="F487" s="111" t="s">
        <v>588</v>
      </c>
      <c r="G487" s="136">
        <v>4.6753499999999999E-5</v>
      </c>
      <c r="H487" s="103">
        <f>ROUND(+G487*Totals!$H$22,2)</f>
        <v>689.43</v>
      </c>
      <c r="I487" s="103">
        <f t="shared" si="20"/>
        <v>157.16489361702128</v>
      </c>
      <c r="J487" s="103">
        <f t="shared" si="21"/>
        <v>532.26510638297873</v>
      </c>
      <c r="K487" s="113" t="s">
        <v>588</v>
      </c>
      <c r="L487" s="113" t="s">
        <v>119</v>
      </c>
      <c r="M487" s="138">
        <v>0.22796352583586627</v>
      </c>
      <c r="N487" s="117">
        <f t="shared" si="22"/>
        <v>157.16489361702128</v>
      </c>
      <c r="O487" s="117" t="s">
        <v>1159</v>
      </c>
      <c r="P487" s="114"/>
      <c r="Q487" s="118"/>
      <c r="R487" s="116"/>
      <c r="S487" s="114"/>
    </row>
    <row r="488" spans="6:19">
      <c r="F488" s="111" t="s">
        <v>587</v>
      </c>
      <c r="G488" s="136">
        <v>7.7278600000000002E-5</v>
      </c>
      <c r="H488" s="103">
        <f>ROUND(+G488*Totals!$H$22,2)</f>
        <v>1139.55</v>
      </c>
      <c r="I488" s="103">
        <f t="shared" si="20"/>
        <v>563.51373626373629</v>
      </c>
      <c r="J488" s="103">
        <f t="shared" si="21"/>
        <v>576.03626373626366</v>
      </c>
      <c r="K488" s="113" t="s">
        <v>587</v>
      </c>
      <c r="L488" s="113" t="s">
        <v>59</v>
      </c>
      <c r="M488" s="138">
        <v>0.49450549450549453</v>
      </c>
      <c r="N488" s="117">
        <f t="shared" si="22"/>
        <v>563.51373626373629</v>
      </c>
      <c r="O488" s="117" t="s">
        <v>1159</v>
      </c>
      <c r="P488" s="114"/>
      <c r="Q488" s="118"/>
      <c r="R488" s="116"/>
      <c r="S488" s="114"/>
    </row>
    <row r="489" spans="6:19">
      <c r="F489" s="111" t="s">
        <v>586</v>
      </c>
      <c r="G489" s="136">
        <v>7.5346600000000008E-5</v>
      </c>
      <c r="H489" s="103">
        <f>ROUND(+G489*Totals!$H$22,2)</f>
        <v>1111.06</v>
      </c>
      <c r="I489" s="103">
        <f t="shared" si="20"/>
        <v>195.95750000000001</v>
      </c>
      <c r="J489" s="103">
        <f t="shared" si="21"/>
        <v>915.10249999999996</v>
      </c>
      <c r="K489" s="113" t="s">
        <v>586</v>
      </c>
      <c r="L489" s="113" t="s">
        <v>126</v>
      </c>
      <c r="M489" s="138">
        <v>0.17636986301369864</v>
      </c>
      <c r="N489" s="117">
        <f t="shared" si="22"/>
        <v>195.95750000000001</v>
      </c>
      <c r="O489" s="113" t="s">
        <v>1159</v>
      </c>
      <c r="P489" s="114"/>
      <c r="Q489" s="118"/>
      <c r="R489" s="116"/>
      <c r="S489" s="114"/>
    </row>
    <row r="490" spans="6:19">
      <c r="F490" s="111" t="s">
        <v>585</v>
      </c>
      <c r="G490" s="136">
        <v>6.2982000000000001E-5</v>
      </c>
      <c r="H490" s="103">
        <f>ROUND(+G490*Totals!$H$22,2)</f>
        <v>928.73</v>
      </c>
      <c r="I490" s="103">
        <f t="shared" si="20"/>
        <v>155.562275</v>
      </c>
      <c r="J490" s="103">
        <f t="shared" si="21"/>
        <v>773.16772500000002</v>
      </c>
      <c r="K490" s="113" t="s">
        <v>585</v>
      </c>
      <c r="L490" s="113" t="s">
        <v>45</v>
      </c>
      <c r="M490" s="138">
        <v>0.16750000000000001</v>
      </c>
      <c r="N490" s="117">
        <f t="shared" si="22"/>
        <v>155.562275</v>
      </c>
      <c r="O490" s="117" t="s">
        <v>1159</v>
      </c>
      <c r="P490" s="114"/>
      <c r="Q490" s="118"/>
      <c r="R490" s="116"/>
      <c r="S490" s="114"/>
    </row>
    <row r="491" spans="6:19">
      <c r="F491" s="111" t="s">
        <v>584</v>
      </c>
      <c r="G491" s="136">
        <v>8.628151000000001E-4</v>
      </c>
      <c r="H491" s="103">
        <f>ROUND(+G491*Totals!$H$22,2)</f>
        <v>12723.08</v>
      </c>
      <c r="I491" s="103">
        <f t="shared" si="20"/>
        <v>0</v>
      </c>
      <c r="J491" s="103">
        <f t="shared" si="21"/>
        <v>12723.08</v>
      </c>
      <c r="K491" s="113"/>
      <c r="L491" s="113"/>
      <c r="N491" s="117"/>
      <c r="O491" s="117"/>
      <c r="P491" s="114"/>
      <c r="Q491" s="118"/>
      <c r="R491" s="116"/>
      <c r="S491" s="114"/>
    </row>
    <row r="492" spans="6:19">
      <c r="F492" s="111" t="s">
        <v>583</v>
      </c>
      <c r="G492" s="136">
        <v>1.1244030000000001E-4</v>
      </c>
      <c r="H492" s="103">
        <f>ROUND(+G492*Totals!$H$22,2)</f>
        <v>1658.05</v>
      </c>
      <c r="I492" s="103">
        <f t="shared" si="20"/>
        <v>630.52605633802818</v>
      </c>
      <c r="J492" s="103">
        <f t="shared" si="21"/>
        <v>1027.5239436619718</v>
      </c>
      <c r="K492" s="113" t="s">
        <v>583</v>
      </c>
      <c r="L492" s="113" t="s">
        <v>98</v>
      </c>
      <c r="M492" s="138">
        <v>0.38028169014084512</v>
      </c>
      <c r="N492" s="117">
        <f t="shared" si="22"/>
        <v>630.52605633802818</v>
      </c>
      <c r="O492" s="117" t="s">
        <v>1159</v>
      </c>
      <c r="P492" s="114"/>
      <c r="Q492" s="118"/>
      <c r="R492" s="116"/>
      <c r="S492" s="114"/>
    </row>
    <row r="493" spans="6:19">
      <c r="F493" s="111" t="s">
        <v>582</v>
      </c>
      <c r="G493" s="136">
        <v>1.6962640000000001E-4</v>
      </c>
      <c r="H493" s="103">
        <f>ROUND(+G493*Totals!$H$22,2)</f>
        <v>2501.31</v>
      </c>
      <c r="I493" s="103">
        <f t="shared" si="20"/>
        <v>912.80033175355447</v>
      </c>
      <c r="J493" s="103">
        <f t="shared" si="21"/>
        <v>1588.5096682464455</v>
      </c>
      <c r="K493" s="113" t="s">
        <v>582</v>
      </c>
      <c r="L493" s="113" t="s">
        <v>94</v>
      </c>
      <c r="M493" s="138">
        <v>0.36492890995260663</v>
      </c>
      <c r="N493" s="117">
        <f t="shared" si="22"/>
        <v>912.80033175355447</v>
      </c>
      <c r="O493" s="117" t="s">
        <v>1159</v>
      </c>
      <c r="P493" s="114"/>
      <c r="Q493" s="118"/>
      <c r="R493" s="116"/>
      <c r="S493" s="114"/>
    </row>
    <row r="494" spans="6:19">
      <c r="F494" s="111" t="s">
        <v>581</v>
      </c>
      <c r="G494" s="136">
        <v>6.4141199999999995E-5</v>
      </c>
      <c r="H494" s="103">
        <f>ROUND(+G494*Totals!$H$22,2)</f>
        <v>945.83</v>
      </c>
      <c r="I494" s="103">
        <f t="shared" si="20"/>
        <v>225.89160246533129</v>
      </c>
      <c r="J494" s="103">
        <f t="shared" si="21"/>
        <v>719.93839753466875</v>
      </c>
      <c r="K494" s="113" t="s">
        <v>581</v>
      </c>
      <c r="L494" s="113" t="s">
        <v>77</v>
      </c>
      <c r="M494" s="138">
        <v>0.23882896764252695</v>
      </c>
      <c r="N494" s="117">
        <f t="shared" si="22"/>
        <v>225.89160246533129</v>
      </c>
      <c r="O494" s="117" t="s">
        <v>1159</v>
      </c>
      <c r="P494" s="114"/>
      <c r="Q494" s="118"/>
      <c r="R494" s="116"/>
      <c r="S494" s="114"/>
    </row>
    <row r="495" spans="6:19">
      <c r="F495" s="111" t="s">
        <v>580</v>
      </c>
      <c r="G495" s="136">
        <v>1.4721569999999999E-4</v>
      </c>
      <c r="H495" s="103">
        <f>ROUND(+G495*Totals!$H$22,2)</f>
        <v>2170.84</v>
      </c>
      <c r="I495" s="103">
        <f t="shared" si="20"/>
        <v>489.40032206119162</v>
      </c>
      <c r="J495" s="103">
        <f t="shared" si="21"/>
        <v>1681.4396779388085</v>
      </c>
      <c r="K495" s="113" t="s">
        <v>580</v>
      </c>
      <c r="L495" s="113" t="s">
        <v>80</v>
      </c>
      <c r="M495" s="138">
        <v>0.22544283413848629</v>
      </c>
      <c r="N495" s="117">
        <f t="shared" si="22"/>
        <v>489.40032206119162</v>
      </c>
      <c r="O495" s="113" t="s">
        <v>1159</v>
      </c>
      <c r="P495" s="114"/>
      <c r="Q495" s="118"/>
      <c r="R495" s="116"/>
      <c r="S495" s="114"/>
    </row>
    <row r="496" spans="6:19">
      <c r="F496" s="111" t="s">
        <v>579</v>
      </c>
      <c r="G496" s="136">
        <v>9.4279800000000012E-5</v>
      </c>
      <c r="H496" s="103">
        <f>ROUND(+G496*Totals!$H$22,2)</f>
        <v>1390.25</v>
      </c>
      <c r="I496" s="103">
        <f t="shared" si="20"/>
        <v>741.10603112840477</v>
      </c>
      <c r="J496" s="103">
        <f t="shared" si="21"/>
        <v>649.14396887159523</v>
      </c>
      <c r="K496" s="113" t="s">
        <v>579</v>
      </c>
      <c r="L496" s="113" t="s">
        <v>85</v>
      </c>
      <c r="M496" s="138">
        <v>0.5330739299610896</v>
      </c>
      <c r="N496" s="117">
        <f t="shared" si="22"/>
        <v>741.10603112840477</v>
      </c>
      <c r="O496" s="117" t="s">
        <v>1159</v>
      </c>
      <c r="P496" s="114"/>
      <c r="Q496" s="118"/>
      <c r="R496" s="116"/>
      <c r="S496" s="114"/>
    </row>
    <row r="497" spans="6:19">
      <c r="F497" s="111" t="s">
        <v>578</v>
      </c>
      <c r="G497" s="136">
        <v>5.3979069999999997E-4</v>
      </c>
      <c r="H497" s="103">
        <f>ROUND(+G497*Totals!$H$22,2)</f>
        <v>7959.76</v>
      </c>
      <c r="I497" s="103">
        <f t="shared" si="20"/>
        <v>0</v>
      </c>
      <c r="J497" s="103">
        <f t="shared" si="21"/>
        <v>7959.76</v>
      </c>
      <c r="K497" s="113"/>
      <c r="L497" s="113"/>
      <c r="N497" s="117"/>
      <c r="O497" s="117"/>
      <c r="P497" s="114"/>
      <c r="Q497" s="118"/>
      <c r="R497" s="116"/>
      <c r="S497" s="114"/>
    </row>
    <row r="498" spans="6:19">
      <c r="F498" s="111" t="s">
        <v>577</v>
      </c>
      <c r="G498" s="136">
        <v>1.4721569999999999E-4</v>
      </c>
      <c r="H498" s="103">
        <f>ROUND(+G498*Totals!$H$22,2)</f>
        <v>2170.84</v>
      </c>
      <c r="I498" s="103">
        <f t="shared" si="20"/>
        <v>250.1497748344371</v>
      </c>
      <c r="J498" s="103">
        <f t="shared" si="21"/>
        <v>1920.6902251655631</v>
      </c>
      <c r="K498" s="113" t="s">
        <v>577</v>
      </c>
      <c r="L498" s="113" t="s">
        <v>47</v>
      </c>
      <c r="M498" s="138">
        <v>0.1152317880794702</v>
      </c>
      <c r="N498" s="117">
        <f t="shared" si="22"/>
        <v>250.1497748344371</v>
      </c>
      <c r="O498" s="113" t="s">
        <v>1159</v>
      </c>
      <c r="P498" s="114"/>
      <c r="Q498" s="118"/>
      <c r="R498" s="116"/>
      <c r="S498" s="114"/>
    </row>
    <row r="499" spans="6:19">
      <c r="F499" s="111" t="s">
        <v>576</v>
      </c>
      <c r="G499" s="136">
        <v>5.6413299999999997E-5</v>
      </c>
      <c r="H499" s="103">
        <f>ROUND(+G499*Totals!$H$22,2)</f>
        <v>831.87</v>
      </c>
      <c r="I499" s="103">
        <f t="shared" si="20"/>
        <v>121.07028169014086</v>
      </c>
      <c r="J499" s="103">
        <f t="shared" si="21"/>
        <v>710.79971830985914</v>
      </c>
      <c r="K499" s="113" t="s">
        <v>576</v>
      </c>
      <c r="L499" s="113" t="s">
        <v>89</v>
      </c>
      <c r="M499" s="138">
        <v>0.1455399061032864</v>
      </c>
      <c r="N499" s="117">
        <f t="shared" si="22"/>
        <v>121.07028169014086</v>
      </c>
      <c r="O499" s="113" t="s">
        <v>1159</v>
      </c>
      <c r="P499" s="114"/>
      <c r="Q499" s="118"/>
      <c r="R499" s="116"/>
      <c r="S499" s="114"/>
    </row>
    <row r="500" spans="6:19">
      <c r="F500" s="111" t="s">
        <v>575</v>
      </c>
      <c r="G500" s="136">
        <v>5.2433500000000001E-4</v>
      </c>
      <c r="H500" s="103">
        <f>ROUND(+G500*Totals!$H$22,2)</f>
        <v>7731.85</v>
      </c>
      <c r="I500" s="103">
        <f t="shared" si="20"/>
        <v>0</v>
      </c>
      <c r="J500" s="103">
        <f t="shared" si="21"/>
        <v>7731.85</v>
      </c>
      <c r="K500" s="113"/>
      <c r="L500" s="113"/>
      <c r="N500" s="117"/>
      <c r="O500" s="117"/>
      <c r="P500" s="114"/>
      <c r="Q500" s="118"/>
      <c r="R500" s="116"/>
      <c r="S500" s="114"/>
    </row>
    <row r="501" spans="6:19">
      <c r="F501" s="111" t="s">
        <v>574</v>
      </c>
      <c r="G501" s="136">
        <v>3.2379720000000003E-4</v>
      </c>
      <c r="H501" s="103">
        <f>ROUND(+G501*Totals!$H$22,2)</f>
        <v>4774.72</v>
      </c>
      <c r="I501" s="103">
        <f t="shared" si="20"/>
        <v>0</v>
      </c>
      <c r="J501" s="103">
        <f t="shared" si="21"/>
        <v>4774.72</v>
      </c>
      <c r="K501" s="113"/>
      <c r="L501" s="113"/>
      <c r="N501" s="117"/>
      <c r="O501" s="117"/>
      <c r="P501" s="114"/>
      <c r="Q501" s="118"/>
      <c r="R501" s="116"/>
      <c r="S501" s="114"/>
    </row>
    <row r="502" spans="6:19">
      <c r="F502" s="111" t="s">
        <v>573</v>
      </c>
      <c r="G502" s="136">
        <v>1.4914760000000002E-4</v>
      </c>
      <c r="H502" s="103">
        <f>ROUND(+G502*Totals!$H$22,2)</f>
        <v>2199.33</v>
      </c>
      <c r="I502" s="103">
        <f t="shared" si="20"/>
        <v>279.45282178217821</v>
      </c>
      <c r="J502" s="103">
        <f t="shared" si="21"/>
        <v>1919.8771782178217</v>
      </c>
      <c r="K502" s="113" t="s">
        <v>573</v>
      </c>
      <c r="L502" s="113" t="s">
        <v>121</v>
      </c>
      <c r="M502" s="138">
        <v>0.12706270627062707</v>
      </c>
      <c r="N502" s="117">
        <f t="shared" si="22"/>
        <v>279.45282178217821</v>
      </c>
      <c r="O502" s="113" t="s">
        <v>1159</v>
      </c>
      <c r="P502" s="114"/>
      <c r="Q502" s="118"/>
      <c r="R502" s="116"/>
      <c r="S502" s="114"/>
    </row>
    <row r="503" spans="6:19">
      <c r="F503" s="111" t="s">
        <v>572</v>
      </c>
      <c r="G503" s="136">
        <v>1.6769450000000001E-4</v>
      </c>
      <c r="H503" s="103">
        <f>ROUND(+G503*Totals!$H$22,2)</f>
        <v>2472.8200000000002</v>
      </c>
      <c r="I503" s="103">
        <f t="shared" si="20"/>
        <v>440.85110655737708</v>
      </c>
      <c r="J503" s="103">
        <f t="shared" si="21"/>
        <v>2031.9688934426231</v>
      </c>
      <c r="K503" s="113" t="s">
        <v>572</v>
      </c>
      <c r="L503" s="113" t="s">
        <v>57</v>
      </c>
      <c r="M503" s="138">
        <v>0.17827868852459017</v>
      </c>
      <c r="N503" s="117">
        <f t="shared" si="22"/>
        <v>440.85110655737708</v>
      </c>
      <c r="O503" s="117" t="s">
        <v>1159</v>
      </c>
      <c r="P503" s="114"/>
      <c r="Q503" s="118"/>
      <c r="R503" s="116"/>
      <c r="S503" s="114"/>
    </row>
    <row r="504" spans="6:19">
      <c r="F504" s="111" t="s">
        <v>571</v>
      </c>
      <c r="G504" s="136">
        <v>1.8237739999999998E-4</v>
      </c>
      <c r="H504" s="103">
        <f>ROUND(+G504*Totals!$H$22,2)</f>
        <v>2689.34</v>
      </c>
      <c r="I504" s="103">
        <f t="shared" si="20"/>
        <v>247.43550527903471</v>
      </c>
      <c r="J504" s="103">
        <f t="shared" si="21"/>
        <v>2441.9044947209654</v>
      </c>
      <c r="K504" s="137" t="s">
        <v>571</v>
      </c>
      <c r="L504" s="137" t="s">
        <v>102</v>
      </c>
      <c r="M504" s="138">
        <v>9.2006033182503777E-2</v>
      </c>
      <c r="N504" s="117">
        <f t="shared" si="22"/>
        <v>247.43550527903471</v>
      </c>
      <c r="O504" s="113"/>
      <c r="P504" s="114"/>
      <c r="Q504" s="118"/>
      <c r="R504" s="116"/>
      <c r="S504" s="114"/>
    </row>
    <row r="505" spans="6:19">
      <c r="F505" s="111" t="s">
        <v>570</v>
      </c>
      <c r="G505" s="136">
        <v>9.65982E-5</v>
      </c>
      <c r="H505" s="103">
        <f>ROUND(+G505*Totals!$H$22,2)</f>
        <v>1424.44</v>
      </c>
      <c r="I505" s="103">
        <f t="shared" si="20"/>
        <v>398.58183486238534</v>
      </c>
      <c r="J505" s="103">
        <f t="shared" si="21"/>
        <v>1025.8581651376148</v>
      </c>
      <c r="K505" s="113" t="s">
        <v>570</v>
      </c>
      <c r="L505" s="113" t="s">
        <v>57</v>
      </c>
      <c r="M505" s="138">
        <v>0.27981651376146788</v>
      </c>
      <c r="N505" s="117">
        <f t="shared" si="22"/>
        <v>398.58183486238534</v>
      </c>
      <c r="O505" s="117" t="s">
        <v>1159</v>
      </c>
      <c r="P505" s="114"/>
      <c r="Q505" s="118"/>
      <c r="R505" s="116"/>
      <c r="S505" s="114"/>
    </row>
    <row r="506" spans="6:19">
      <c r="F506" s="111" t="s">
        <v>569</v>
      </c>
      <c r="G506" s="136">
        <v>3.1181899999999996E-4</v>
      </c>
      <c r="H506" s="103">
        <f>ROUND(+G506*Totals!$H$22,2)</f>
        <v>4598.09</v>
      </c>
      <c r="I506" s="103">
        <f t="shared" si="20"/>
        <v>0</v>
      </c>
      <c r="J506" s="103">
        <f t="shared" si="21"/>
        <v>4598.09</v>
      </c>
      <c r="K506" s="113"/>
      <c r="L506" s="113"/>
      <c r="N506" s="117"/>
      <c r="O506" s="117"/>
      <c r="P506" s="114"/>
      <c r="Q506" s="118"/>
      <c r="R506" s="116"/>
      <c r="S506" s="114"/>
    </row>
    <row r="507" spans="6:19">
      <c r="F507" s="111" t="s">
        <v>568</v>
      </c>
      <c r="G507" s="136">
        <v>1.163042E-4</v>
      </c>
      <c r="H507" s="103">
        <f>ROUND(+G507*Totals!$H$22,2)</f>
        <v>1715.02</v>
      </c>
      <c r="I507" s="103">
        <f t="shared" si="20"/>
        <v>869.83560574948672</v>
      </c>
      <c r="J507" s="103">
        <f t="shared" si="21"/>
        <v>845.18439425051326</v>
      </c>
      <c r="K507" s="113" t="s">
        <v>568</v>
      </c>
      <c r="L507" s="113" t="s">
        <v>56</v>
      </c>
      <c r="M507" s="138">
        <v>0.50718685831622179</v>
      </c>
      <c r="N507" s="117">
        <f t="shared" si="22"/>
        <v>869.83560574948672</v>
      </c>
      <c r="O507" s="117" t="s">
        <v>1159</v>
      </c>
      <c r="P507" s="114"/>
      <c r="Q507" s="118"/>
      <c r="R507" s="116"/>
      <c r="S507" s="114"/>
    </row>
    <row r="508" spans="6:19">
      <c r="F508" s="111" t="s">
        <v>93</v>
      </c>
      <c r="G508" s="136">
        <v>6.6459599999999996E-5</v>
      </c>
      <c r="H508" s="103">
        <f>ROUND(+G508*Totals!$H$22,2)</f>
        <v>980.01</v>
      </c>
      <c r="I508" s="103">
        <f t="shared" si="20"/>
        <v>92.843052631578942</v>
      </c>
      <c r="J508" s="103">
        <f t="shared" si="21"/>
        <v>887.16694736842101</v>
      </c>
      <c r="K508" s="113" t="s">
        <v>93</v>
      </c>
      <c r="L508" s="113" t="s">
        <v>93</v>
      </c>
      <c r="M508" s="138">
        <v>9.4736842105263147E-2</v>
      </c>
      <c r="N508" s="117">
        <f t="shared" si="22"/>
        <v>92.843052631578942</v>
      </c>
      <c r="O508" s="117" t="s">
        <v>1159</v>
      </c>
      <c r="P508" s="114"/>
      <c r="Q508" s="118"/>
      <c r="R508" s="116"/>
      <c r="S508" s="114"/>
    </row>
    <row r="509" spans="6:19">
      <c r="F509" s="111" t="s">
        <v>567</v>
      </c>
      <c r="G509" s="136">
        <v>5.8731699999999999E-5</v>
      </c>
      <c r="H509" s="103">
        <f>ROUND(+G509*Totals!$H$22,2)</f>
        <v>866.06</v>
      </c>
      <c r="I509" s="103">
        <f t="shared" si="20"/>
        <v>237.56506944444445</v>
      </c>
      <c r="J509" s="103">
        <f t="shared" si="21"/>
        <v>628.49493055555547</v>
      </c>
      <c r="K509" s="113" t="s">
        <v>567</v>
      </c>
      <c r="L509" s="113" t="s">
        <v>42</v>
      </c>
      <c r="M509" s="138">
        <v>0.27430555555555558</v>
      </c>
      <c r="N509" s="117">
        <f t="shared" si="22"/>
        <v>237.56506944444445</v>
      </c>
      <c r="O509" s="113" t="s">
        <v>1159</v>
      </c>
      <c r="P509" s="114"/>
      <c r="Q509" s="118"/>
      <c r="R509" s="116"/>
      <c r="S509" s="114"/>
    </row>
    <row r="510" spans="6:19">
      <c r="F510" s="111" t="s">
        <v>566</v>
      </c>
      <c r="G510" s="136">
        <v>9.9689300000000008E-5</v>
      </c>
      <c r="H510" s="103">
        <f>ROUND(+G510*Totals!$H$22,2)</f>
        <v>1470.02</v>
      </c>
      <c r="I510" s="103">
        <f t="shared" si="20"/>
        <v>371.29371134020619</v>
      </c>
      <c r="J510" s="103">
        <f t="shared" si="21"/>
        <v>1098.7262886597937</v>
      </c>
      <c r="K510" s="113" t="s">
        <v>566</v>
      </c>
      <c r="L510" s="113" t="s">
        <v>80</v>
      </c>
      <c r="M510" s="138">
        <v>7.3195876288659797E-2</v>
      </c>
      <c r="N510" s="117">
        <f t="shared" si="22"/>
        <v>107.59940206185567</v>
      </c>
      <c r="O510" s="117" t="s">
        <v>89</v>
      </c>
      <c r="P510" s="138">
        <v>0.17938144329896907</v>
      </c>
      <c r="Q510" s="118">
        <f>H510*P510</f>
        <v>263.69430927835049</v>
      </c>
      <c r="R510" s="116" t="s">
        <v>1159</v>
      </c>
      <c r="S510" s="114"/>
    </row>
    <row r="511" spans="6:19">
      <c r="F511" s="111" t="s">
        <v>565</v>
      </c>
      <c r="G511" s="136">
        <v>9.4666200000000005E-5</v>
      </c>
      <c r="H511" s="103">
        <f>ROUND(+G511*Totals!$H$22,2)</f>
        <v>1395.95</v>
      </c>
      <c r="I511" s="103">
        <f t="shared" si="20"/>
        <v>0</v>
      </c>
      <c r="J511" s="103">
        <f t="shared" si="21"/>
        <v>1395.95</v>
      </c>
      <c r="K511" s="113"/>
      <c r="L511" s="113"/>
      <c r="N511" s="117"/>
      <c r="O511" s="117"/>
      <c r="P511" s="114"/>
      <c r="Q511" s="118"/>
      <c r="R511" s="116"/>
      <c r="S511" s="114"/>
    </row>
    <row r="512" spans="6:19">
      <c r="F512" s="111" t="s">
        <v>564</v>
      </c>
      <c r="G512" s="136">
        <v>4.3275999999999997E-5</v>
      </c>
      <c r="H512" s="103">
        <f>ROUND(+G512*Totals!$H$22,2)</f>
        <v>638.15</v>
      </c>
      <c r="I512" s="103">
        <f t="shared" si="20"/>
        <v>226.01145833333334</v>
      </c>
      <c r="J512" s="103">
        <f t="shared" si="21"/>
        <v>412.13854166666664</v>
      </c>
      <c r="K512" s="113" t="s">
        <v>564</v>
      </c>
      <c r="L512" s="113" t="s">
        <v>41</v>
      </c>
      <c r="M512" s="138">
        <v>0.35416666666666669</v>
      </c>
      <c r="N512" s="117">
        <f t="shared" si="22"/>
        <v>226.01145833333334</v>
      </c>
      <c r="O512" s="117"/>
      <c r="P512" s="114"/>
      <c r="Q512" s="118"/>
      <c r="R512" s="116" t="s">
        <v>1159</v>
      </c>
      <c r="S512" s="114"/>
    </row>
    <row r="513" spans="6:19">
      <c r="F513" s="111" t="s">
        <v>563</v>
      </c>
      <c r="G513" s="136">
        <v>1.4682930000000001E-4</v>
      </c>
      <c r="H513" s="103">
        <f>ROUND(+G513*Totals!$H$22,2)</f>
        <v>2165.15</v>
      </c>
      <c r="I513" s="103">
        <f t="shared" si="20"/>
        <v>621.44159049360155</v>
      </c>
      <c r="J513" s="103">
        <f t="shared" si="21"/>
        <v>1543.7084095063985</v>
      </c>
      <c r="K513" s="113" t="s">
        <v>563</v>
      </c>
      <c r="L513" s="113" t="s">
        <v>84</v>
      </c>
      <c r="M513" s="138">
        <v>0.28702010968921393</v>
      </c>
      <c r="N513" s="117">
        <f t="shared" si="22"/>
        <v>621.44159049360155</v>
      </c>
      <c r="O513" s="117"/>
      <c r="P513" s="114"/>
      <c r="Q513" s="118"/>
      <c r="R513" s="116" t="s">
        <v>1159</v>
      </c>
      <c r="S513" s="114"/>
    </row>
    <row r="514" spans="6:19">
      <c r="F514" s="111" t="s">
        <v>562</v>
      </c>
      <c r="G514" s="136">
        <v>1.0896279999999999E-4</v>
      </c>
      <c r="H514" s="103">
        <f>ROUND(+G514*Totals!$H$22,2)</f>
        <v>1606.77</v>
      </c>
      <c r="I514" s="103">
        <f t="shared" si="20"/>
        <v>406.99187335092347</v>
      </c>
      <c r="J514" s="103">
        <f t="shared" si="21"/>
        <v>1199.7781266490765</v>
      </c>
      <c r="K514" s="113" t="s">
        <v>562</v>
      </c>
      <c r="L514" s="113" t="s">
        <v>47</v>
      </c>
      <c r="M514" s="138">
        <v>6.5963060686015831E-2</v>
      </c>
      <c r="N514" s="117">
        <f t="shared" si="22"/>
        <v>105.98746701846966</v>
      </c>
      <c r="O514" s="117" t="s">
        <v>114</v>
      </c>
      <c r="P514" s="138">
        <v>0.18733509234828494</v>
      </c>
      <c r="Q514" s="118">
        <f>H514*P514</f>
        <v>301.00440633245381</v>
      </c>
      <c r="R514" s="116" t="s">
        <v>1159</v>
      </c>
      <c r="S514" s="114"/>
    </row>
    <row r="515" spans="6:19">
      <c r="F515" s="111" t="s">
        <v>561</v>
      </c>
      <c r="G515" s="136">
        <v>1.031669E-4</v>
      </c>
      <c r="H515" s="103">
        <f>ROUND(+G515*Totals!$H$22,2)</f>
        <v>1521.3</v>
      </c>
      <c r="I515" s="103">
        <f t="shared" si="20"/>
        <v>335.93375394321765</v>
      </c>
      <c r="J515" s="103">
        <f t="shared" si="21"/>
        <v>1185.3662460567823</v>
      </c>
      <c r="K515" s="113" t="s">
        <v>561</v>
      </c>
      <c r="L515" s="113" t="s">
        <v>111</v>
      </c>
      <c r="M515" s="138">
        <v>0.22082018927444794</v>
      </c>
      <c r="N515" s="117">
        <f t="shared" si="22"/>
        <v>335.93375394321765</v>
      </c>
      <c r="O515" s="113"/>
      <c r="P515" s="114"/>
      <c r="Q515" s="118"/>
      <c r="R515" s="116" t="s">
        <v>1159</v>
      </c>
      <c r="S515" s="114"/>
    </row>
    <row r="516" spans="6:19">
      <c r="F516" s="111" t="s">
        <v>560</v>
      </c>
      <c r="G516" s="136">
        <v>3.7480100000000001E-5</v>
      </c>
      <c r="H516" s="103">
        <f>ROUND(+G516*Totals!$H$22,2)</f>
        <v>552.67999999999995</v>
      </c>
      <c r="I516" s="103">
        <f t="shared" si="20"/>
        <v>186.72635006784259</v>
      </c>
      <c r="J516" s="103">
        <f t="shared" si="21"/>
        <v>365.95364993215736</v>
      </c>
      <c r="K516" s="113" t="s">
        <v>560</v>
      </c>
      <c r="L516" s="113" t="s">
        <v>95</v>
      </c>
      <c r="M516" s="138">
        <v>0.33785617367706922</v>
      </c>
      <c r="N516" s="117">
        <f t="shared" si="22"/>
        <v>186.72635006784259</v>
      </c>
      <c r="O516" s="117" t="s">
        <v>1159</v>
      </c>
      <c r="P516" s="114"/>
      <c r="Q516" s="118"/>
      <c r="R516" s="116"/>
      <c r="S516" s="114"/>
    </row>
    <row r="517" spans="6:19">
      <c r="F517" s="111" t="s">
        <v>559</v>
      </c>
      <c r="G517" s="136">
        <v>1.0826726E-3</v>
      </c>
      <c r="H517" s="103">
        <f>ROUND(+G517*Totals!$H$22,2)</f>
        <v>15965.1</v>
      </c>
      <c r="I517" s="103">
        <f t="shared" si="20"/>
        <v>0</v>
      </c>
      <c r="J517" s="103">
        <f t="shared" si="21"/>
        <v>15965.1</v>
      </c>
      <c r="K517" s="113"/>
      <c r="L517" s="113"/>
      <c r="N517" s="117"/>
      <c r="O517" s="117" t="s">
        <v>1159</v>
      </c>
      <c r="P517" s="114"/>
      <c r="Q517" s="118"/>
      <c r="R517" s="116"/>
      <c r="S517" s="114"/>
    </row>
    <row r="518" spans="6:19">
      <c r="F518" s="111" t="s">
        <v>558</v>
      </c>
      <c r="G518" s="136">
        <v>7.34146E-5</v>
      </c>
      <c r="H518" s="103">
        <f>ROUND(+G518*Totals!$H$22,2)</f>
        <v>1082.57</v>
      </c>
      <c r="I518" s="103">
        <f t="shared" si="20"/>
        <v>144.34266666666664</v>
      </c>
      <c r="J518" s="103">
        <f t="shared" si="21"/>
        <v>938.22733333333326</v>
      </c>
      <c r="K518" s="113" t="s">
        <v>558</v>
      </c>
      <c r="L518" s="113" t="s">
        <v>77</v>
      </c>
      <c r="M518" s="138">
        <v>0.13333333333333333</v>
      </c>
      <c r="N518" s="117">
        <f t="shared" si="22"/>
        <v>144.34266666666664</v>
      </c>
      <c r="O518" s="117"/>
      <c r="P518" s="114"/>
      <c r="Q518" s="118"/>
      <c r="R518" s="116"/>
      <c r="S518" s="114"/>
    </row>
    <row r="519" spans="6:19">
      <c r="F519" s="111" t="s">
        <v>557</v>
      </c>
      <c r="G519" s="136">
        <v>1.043261E-4</v>
      </c>
      <c r="H519" s="103">
        <f>ROUND(+G519*Totals!$H$22,2)</f>
        <v>1538.39</v>
      </c>
      <c r="I519" s="103">
        <f t="shared" ref="I519:I582" si="23">+N519+Q519+T519</f>
        <v>226.74031716417915</v>
      </c>
      <c r="J519" s="103">
        <f t="shared" ref="J519:J582" si="24">+H519-I519</f>
        <v>1311.6496828358208</v>
      </c>
      <c r="K519" s="113" t="s">
        <v>557</v>
      </c>
      <c r="L519" s="113" t="s">
        <v>112</v>
      </c>
      <c r="M519" s="138">
        <v>0.14738805970149255</v>
      </c>
      <c r="N519" s="117">
        <f t="shared" si="22"/>
        <v>226.74031716417915</v>
      </c>
      <c r="O519" s="117"/>
      <c r="P519" s="114"/>
      <c r="Q519" s="118"/>
      <c r="R519" s="116"/>
      <c r="S519" s="114"/>
    </row>
    <row r="520" spans="6:19">
      <c r="F520" s="111" t="s">
        <v>556</v>
      </c>
      <c r="G520" s="136">
        <v>9.9302900000000001E-5</v>
      </c>
      <c r="H520" s="103">
        <f>ROUND(+G520*Totals!$H$22,2)</f>
        <v>1464.32</v>
      </c>
      <c r="I520" s="103">
        <f t="shared" si="23"/>
        <v>129.78086956521739</v>
      </c>
      <c r="J520" s="103">
        <f t="shared" si="24"/>
        <v>1334.5391304347825</v>
      </c>
      <c r="K520" s="113" t="s">
        <v>556</v>
      </c>
      <c r="L520" s="113" t="s">
        <v>107</v>
      </c>
      <c r="M520" s="138">
        <v>8.8628762541806017E-2</v>
      </c>
      <c r="N520" s="117">
        <f t="shared" si="22"/>
        <v>129.78086956521739</v>
      </c>
      <c r="O520" s="113" t="s">
        <v>1159</v>
      </c>
      <c r="P520" s="114"/>
      <c r="Q520" s="118"/>
      <c r="R520" s="116"/>
      <c r="S520" s="114"/>
    </row>
    <row r="521" spans="6:19">
      <c r="F521" s="111" t="s">
        <v>555</v>
      </c>
      <c r="G521" s="136">
        <v>8.5005999999999996E-6</v>
      </c>
      <c r="H521" s="103">
        <f>ROUND(+G521*Totals!$H$22,2)</f>
        <v>125.35</v>
      </c>
      <c r="I521" s="103">
        <f t="shared" si="23"/>
        <v>43.84439461883408</v>
      </c>
      <c r="J521" s="103">
        <f t="shared" si="24"/>
        <v>81.505605381165907</v>
      </c>
      <c r="K521" s="113" t="s">
        <v>555</v>
      </c>
      <c r="L521" s="113" t="s">
        <v>113</v>
      </c>
      <c r="M521" s="138">
        <v>0.34977578475336324</v>
      </c>
      <c r="N521" s="117">
        <f t="shared" si="22"/>
        <v>43.84439461883408</v>
      </c>
      <c r="O521" s="113" t="s">
        <v>1159</v>
      </c>
      <c r="P521" s="114"/>
      <c r="Q521" s="118"/>
      <c r="R521" s="116"/>
      <c r="S521" s="114"/>
    </row>
    <row r="522" spans="6:19">
      <c r="F522" s="111" t="s">
        <v>554</v>
      </c>
      <c r="G522" s="136">
        <v>4.041669E-4</v>
      </c>
      <c r="H522" s="103">
        <f>ROUND(+G522*Totals!$H$22,2)</f>
        <v>5959.85</v>
      </c>
      <c r="I522" s="103">
        <f t="shared" si="23"/>
        <v>0</v>
      </c>
      <c r="J522" s="103">
        <f t="shared" si="24"/>
        <v>5959.85</v>
      </c>
      <c r="K522" s="113"/>
      <c r="L522" s="113"/>
      <c r="N522" s="117"/>
      <c r="O522" s="113"/>
      <c r="P522" s="114"/>
      <c r="Q522" s="118"/>
      <c r="R522" s="116"/>
      <c r="S522" s="114"/>
    </row>
    <row r="523" spans="6:19">
      <c r="F523" s="111" t="s">
        <v>553</v>
      </c>
      <c r="G523" s="136">
        <v>1.9570794999999998E-3</v>
      </c>
      <c r="H523" s="103">
        <f>ROUND(+G523*Totals!$H$22,2)</f>
        <v>28859.119999999999</v>
      </c>
      <c r="I523" s="103">
        <f t="shared" si="23"/>
        <v>0</v>
      </c>
      <c r="J523" s="103">
        <f t="shared" si="24"/>
        <v>28859.119999999999</v>
      </c>
      <c r="K523" s="113"/>
      <c r="L523" s="113"/>
      <c r="N523" s="117"/>
      <c r="O523" s="113"/>
      <c r="P523" s="114"/>
      <c r="Q523" s="118"/>
      <c r="R523" s="116"/>
      <c r="S523" s="114"/>
    </row>
    <row r="524" spans="6:19">
      <c r="F524" s="111" t="s">
        <v>552</v>
      </c>
      <c r="G524" s="136">
        <v>2.9945440000000002E-4</v>
      </c>
      <c r="H524" s="103">
        <f>ROUND(+G524*Totals!$H$22,2)</f>
        <v>4415.76</v>
      </c>
      <c r="I524" s="103">
        <f t="shared" si="23"/>
        <v>0</v>
      </c>
      <c r="J524" s="103">
        <f t="shared" si="24"/>
        <v>4415.76</v>
      </c>
      <c r="K524" s="113"/>
      <c r="L524" s="113"/>
      <c r="N524" s="117"/>
      <c r="O524" s="113"/>
      <c r="P524" s="114"/>
      <c r="Q524" s="118"/>
      <c r="R524" s="116"/>
      <c r="S524" s="114"/>
    </row>
    <row r="525" spans="6:19">
      <c r="F525" s="111" t="s">
        <v>551</v>
      </c>
      <c r="G525" s="136">
        <v>4.8530930000000001E-4</v>
      </c>
      <c r="H525" s="103">
        <f>ROUND(+G525*Totals!$H$22,2)</f>
        <v>7156.38</v>
      </c>
      <c r="I525" s="103">
        <f t="shared" si="23"/>
        <v>0</v>
      </c>
      <c r="J525" s="103">
        <f t="shared" si="24"/>
        <v>7156.38</v>
      </c>
      <c r="K525" s="113"/>
      <c r="L525" s="113"/>
      <c r="N525" s="117"/>
      <c r="O525" s="113"/>
      <c r="P525" s="114"/>
      <c r="Q525" s="118"/>
      <c r="R525" s="116"/>
      <c r="S525" s="114"/>
    </row>
    <row r="526" spans="6:19">
      <c r="F526" s="111" t="s">
        <v>550</v>
      </c>
      <c r="G526" s="136">
        <v>5.6220150000000008E-4</v>
      </c>
      <c r="H526" s="103">
        <f>ROUND(+G526*Totals!$H$22,2)</f>
        <v>8290.23</v>
      </c>
      <c r="I526" s="103">
        <f t="shared" si="23"/>
        <v>0</v>
      </c>
      <c r="J526" s="103">
        <f t="shared" si="24"/>
        <v>8290.23</v>
      </c>
      <c r="K526" s="113"/>
      <c r="L526" s="113"/>
      <c r="N526" s="117"/>
      <c r="O526" s="113"/>
      <c r="P526" s="114"/>
      <c r="Q526" s="118"/>
      <c r="R526" s="116"/>
      <c r="S526" s="114"/>
    </row>
    <row r="527" spans="6:19">
      <c r="F527" s="111" t="s">
        <v>549</v>
      </c>
      <c r="G527" s="136">
        <v>6.6034529999999989E-4</v>
      </c>
      <c r="H527" s="103">
        <f>ROUND(+G527*Totals!$H$22,2)</f>
        <v>9737.4599999999991</v>
      </c>
      <c r="I527" s="103">
        <f t="shared" si="23"/>
        <v>0</v>
      </c>
      <c r="J527" s="103">
        <f t="shared" si="24"/>
        <v>9737.4599999999991</v>
      </c>
      <c r="K527" s="113"/>
      <c r="L527" s="113"/>
      <c r="N527" s="117"/>
      <c r="O527" s="113"/>
      <c r="P527" s="114"/>
      <c r="Q527" s="118"/>
      <c r="R527" s="116"/>
      <c r="S527" s="114"/>
    </row>
    <row r="528" spans="6:19">
      <c r="F528" s="111" t="s">
        <v>548</v>
      </c>
      <c r="G528" s="136">
        <v>4.5014760000000001E-4</v>
      </c>
      <c r="H528" s="103">
        <f>ROUND(+G528*Totals!$H$22,2)</f>
        <v>6637.88</v>
      </c>
      <c r="I528" s="103">
        <f t="shared" si="23"/>
        <v>0</v>
      </c>
      <c r="J528" s="103">
        <f t="shared" si="24"/>
        <v>6637.88</v>
      </c>
      <c r="K528" s="113"/>
      <c r="L528" s="113"/>
      <c r="N528" s="117"/>
      <c r="O528" s="117"/>
      <c r="P528" s="114"/>
      <c r="Q528" s="118"/>
      <c r="R528" s="116"/>
      <c r="S528" s="114"/>
    </row>
    <row r="529" spans="6:19">
      <c r="F529" s="111" t="s">
        <v>547</v>
      </c>
      <c r="G529" s="136">
        <v>2.3678150000000001E-3</v>
      </c>
      <c r="H529" s="103">
        <f>ROUND(+G529*Totals!$H$22,2)</f>
        <v>34915.83</v>
      </c>
      <c r="I529" s="103">
        <f t="shared" si="23"/>
        <v>0</v>
      </c>
      <c r="J529" s="103">
        <f t="shared" si="24"/>
        <v>34915.83</v>
      </c>
      <c r="K529" s="113"/>
      <c r="L529" s="113"/>
      <c r="N529" s="117"/>
      <c r="O529" s="117"/>
      <c r="P529" s="114"/>
      <c r="Q529" s="118"/>
      <c r="R529" s="116"/>
      <c r="S529" s="114"/>
    </row>
    <row r="530" spans="6:19">
      <c r="F530" s="111" t="s">
        <v>546</v>
      </c>
      <c r="G530" s="136">
        <v>8.8870300000000002E-5</v>
      </c>
      <c r="H530" s="103">
        <f>ROUND(+G530*Totals!$H$22,2)</f>
        <v>1310.48</v>
      </c>
      <c r="I530" s="103">
        <f t="shared" si="23"/>
        <v>375.65654036243819</v>
      </c>
      <c r="J530" s="103">
        <f t="shared" si="24"/>
        <v>934.82345963756188</v>
      </c>
      <c r="K530" s="113" t="s">
        <v>546</v>
      </c>
      <c r="L530" s="113" t="s">
        <v>45</v>
      </c>
      <c r="M530" s="138">
        <v>0.28665568369028005</v>
      </c>
      <c r="N530" s="117">
        <f>+H530*M530</f>
        <v>375.65654036243819</v>
      </c>
      <c r="O530" s="113" t="s">
        <v>1159</v>
      </c>
      <c r="P530" s="114"/>
      <c r="Q530" s="118"/>
      <c r="R530" s="116"/>
      <c r="S530" s="114"/>
    </row>
    <row r="531" spans="6:19">
      <c r="F531" s="111" t="s">
        <v>545</v>
      </c>
      <c r="G531" s="136">
        <v>1.047124E-4</v>
      </c>
      <c r="H531" s="103">
        <f>ROUND(+G531*Totals!$H$22,2)</f>
        <v>1544.09</v>
      </c>
      <c r="I531" s="103">
        <f t="shared" si="23"/>
        <v>477.26418181818184</v>
      </c>
      <c r="J531" s="103">
        <f t="shared" si="24"/>
        <v>1066.825818181818</v>
      </c>
      <c r="K531" s="113" t="s">
        <v>545</v>
      </c>
      <c r="L531" s="113" t="s">
        <v>68</v>
      </c>
      <c r="M531" s="138">
        <v>0.30909090909090914</v>
      </c>
      <c r="N531" s="117">
        <f>+H531*M531</f>
        <v>477.26418181818184</v>
      </c>
      <c r="O531" s="113" t="s">
        <v>1159</v>
      </c>
      <c r="P531" s="114"/>
      <c r="Q531" s="118"/>
      <c r="R531" s="116"/>
      <c r="S531" s="114"/>
    </row>
    <row r="532" spans="6:19">
      <c r="F532" s="111" t="s">
        <v>544</v>
      </c>
      <c r="G532" s="136">
        <v>4.1691779999999999E-4</v>
      </c>
      <c r="H532" s="103">
        <f>ROUND(+G532*Totals!$H$22,2)</f>
        <v>6147.87</v>
      </c>
      <c r="I532" s="103">
        <f t="shared" si="23"/>
        <v>0</v>
      </c>
      <c r="J532" s="103">
        <f t="shared" si="24"/>
        <v>6147.87</v>
      </c>
      <c r="K532" s="113"/>
      <c r="L532" s="113"/>
      <c r="N532" s="117"/>
      <c r="O532" s="113"/>
      <c r="P532" s="114"/>
      <c r="Q532" s="118"/>
      <c r="R532" s="116"/>
      <c r="S532" s="114"/>
    </row>
    <row r="533" spans="6:19">
      <c r="F533" s="111" t="s">
        <v>543</v>
      </c>
      <c r="G533" s="136">
        <v>9.4086639999999997E-4</v>
      </c>
      <c r="H533" s="103">
        <f>ROUND(+G533*Totals!$H$22,2)</f>
        <v>13874.03</v>
      </c>
      <c r="I533" s="103">
        <f t="shared" si="23"/>
        <v>0</v>
      </c>
      <c r="J533" s="103">
        <f t="shared" si="24"/>
        <v>13874.03</v>
      </c>
      <c r="K533" s="113"/>
      <c r="L533" s="113"/>
      <c r="N533" s="117"/>
      <c r="O533" s="117"/>
      <c r="P533" s="114"/>
      <c r="Q533" s="118"/>
      <c r="R533" s="116"/>
      <c r="S533" s="114"/>
    </row>
    <row r="534" spans="6:19">
      <c r="F534" s="111" t="s">
        <v>97</v>
      </c>
      <c r="G534" s="136">
        <v>1.6048824600000001E-2</v>
      </c>
      <c r="H534" s="103">
        <f>ROUND(+G534*Totals!$H$22,2)</f>
        <v>236656.15</v>
      </c>
      <c r="I534" s="103">
        <f t="shared" si="23"/>
        <v>0</v>
      </c>
      <c r="J534" s="103">
        <f t="shared" si="24"/>
        <v>236656.15</v>
      </c>
      <c r="K534" s="113"/>
      <c r="L534" s="113"/>
      <c r="N534" s="117"/>
      <c r="O534" s="117"/>
      <c r="P534" s="114"/>
      <c r="Q534" s="118"/>
      <c r="R534" s="116"/>
      <c r="S534" s="114"/>
    </row>
    <row r="535" spans="6:19">
      <c r="F535" s="111" t="s">
        <v>542</v>
      </c>
      <c r="G535" s="136">
        <v>4.2503200000000003E-5</v>
      </c>
      <c r="H535" s="103">
        <f>ROUND(+G535*Totals!$H$22,2)</f>
        <v>626.75</v>
      </c>
      <c r="I535" s="103">
        <f t="shared" si="23"/>
        <v>174.4402709359606</v>
      </c>
      <c r="J535" s="103">
        <f t="shared" si="24"/>
        <v>452.3097290640394</v>
      </c>
      <c r="K535" s="113" t="s">
        <v>542</v>
      </c>
      <c r="L535" s="113" t="s">
        <v>49</v>
      </c>
      <c r="M535" s="138">
        <v>0.27832512315270935</v>
      </c>
      <c r="N535" s="117">
        <f t="shared" ref="N535:N594" si="25">+H535*M535</f>
        <v>174.4402709359606</v>
      </c>
      <c r="O535" s="113" t="s">
        <v>1159</v>
      </c>
      <c r="P535" s="114"/>
      <c r="Q535" s="118"/>
      <c r="R535" s="116"/>
      <c r="S535" s="114"/>
    </row>
    <row r="536" spans="6:19">
      <c r="F536" s="111" t="s">
        <v>541</v>
      </c>
      <c r="G536" s="136">
        <v>1.657625E-4</v>
      </c>
      <c r="H536" s="103">
        <f>ROUND(+G536*Totals!$H$22,2)</f>
        <v>2444.34</v>
      </c>
      <c r="I536" s="103">
        <f t="shared" si="23"/>
        <v>368.9569811320755</v>
      </c>
      <c r="J536" s="103">
        <f t="shared" si="24"/>
        <v>2075.3830188679249</v>
      </c>
      <c r="K536" s="113" t="s">
        <v>541</v>
      </c>
      <c r="L536" s="113" t="s">
        <v>56</v>
      </c>
      <c r="M536" s="138">
        <v>0.15094339622641509</v>
      </c>
      <c r="N536" s="117">
        <f t="shared" si="25"/>
        <v>368.9569811320755</v>
      </c>
      <c r="O536" s="117" t="s">
        <v>1159</v>
      </c>
      <c r="P536" s="114"/>
      <c r="Q536" s="118"/>
      <c r="R536" s="116"/>
      <c r="S536" s="114"/>
    </row>
    <row r="537" spans="6:19" ht="37.5">
      <c r="F537" s="111" t="s">
        <v>540</v>
      </c>
      <c r="G537" s="136">
        <v>1.06617363E-2</v>
      </c>
      <c r="H537" s="103">
        <f>ROUND(+G537*Totals!$H$22,2)</f>
        <v>157218.07999999999</v>
      </c>
      <c r="I537" s="103">
        <f t="shared" si="23"/>
        <v>0</v>
      </c>
      <c r="J537" s="103">
        <f t="shared" si="24"/>
        <v>157218.07999999999</v>
      </c>
      <c r="K537" s="113"/>
      <c r="L537" s="113"/>
      <c r="N537" s="117"/>
      <c r="O537" s="113"/>
      <c r="P537" s="114"/>
      <c r="Q537" s="118"/>
      <c r="R537" s="116"/>
      <c r="S537" s="114"/>
    </row>
    <row r="538" spans="6:19">
      <c r="F538" s="111" t="s">
        <v>539</v>
      </c>
      <c r="G538" s="136">
        <v>9.6211800000000006E-5</v>
      </c>
      <c r="H538" s="103">
        <f>ROUND(+G538*Totals!$H$22,2)</f>
        <v>1418.74</v>
      </c>
      <c r="I538" s="103">
        <f t="shared" si="23"/>
        <v>305.7217508417508</v>
      </c>
      <c r="J538" s="103">
        <f t="shared" si="24"/>
        <v>1113.0182491582491</v>
      </c>
      <c r="K538" s="113" t="s">
        <v>539</v>
      </c>
      <c r="L538" s="113" t="s">
        <v>87</v>
      </c>
      <c r="M538" s="138">
        <v>0.21548821548821548</v>
      </c>
      <c r="N538" s="117">
        <f t="shared" si="25"/>
        <v>305.7217508417508</v>
      </c>
      <c r="O538" s="117" t="s">
        <v>1159</v>
      </c>
      <c r="P538" s="114"/>
      <c r="Q538" s="118"/>
      <c r="R538" s="116"/>
      <c r="S538" s="114"/>
    </row>
    <row r="539" spans="6:19">
      <c r="F539" s="111" t="s">
        <v>538</v>
      </c>
      <c r="G539" s="136">
        <v>1.626714E-4</v>
      </c>
      <c r="H539" s="103">
        <f>ROUND(+G539*Totals!$H$22,2)</f>
        <v>2398.75</v>
      </c>
      <c r="I539" s="103">
        <f t="shared" si="23"/>
        <v>0</v>
      </c>
      <c r="J539" s="103">
        <f t="shared" si="24"/>
        <v>2398.75</v>
      </c>
      <c r="K539" s="113"/>
      <c r="L539" s="113"/>
      <c r="N539" s="117"/>
      <c r="O539" s="117"/>
      <c r="P539" s="114"/>
      <c r="Q539" s="118"/>
      <c r="R539" s="116"/>
      <c r="S539" s="114"/>
    </row>
    <row r="540" spans="6:19">
      <c r="F540" s="111" t="s">
        <v>537</v>
      </c>
      <c r="G540" s="136">
        <v>4.2503200000000003E-5</v>
      </c>
      <c r="H540" s="103">
        <f>ROUND(+G540*Totals!$H$22,2)</f>
        <v>626.75</v>
      </c>
      <c r="I540" s="103">
        <f t="shared" si="23"/>
        <v>178.27555555555554</v>
      </c>
      <c r="J540" s="103">
        <f t="shared" si="24"/>
        <v>448.47444444444443</v>
      </c>
      <c r="K540" s="113" t="s">
        <v>537</v>
      </c>
      <c r="L540" s="113" t="s">
        <v>88</v>
      </c>
      <c r="M540" s="138">
        <v>0.28444444444444444</v>
      </c>
      <c r="N540" s="117">
        <f t="shared" si="25"/>
        <v>178.27555555555554</v>
      </c>
      <c r="O540" s="113" t="s">
        <v>1159</v>
      </c>
      <c r="P540" s="114"/>
      <c r="Q540" s="118"/>
      <c r="R540" s="116"/>
      <c r="S540" s="114"/>
    </row>
    <row r="541" spans="6:19">
      <c r="F541" s="111" t="s">
        <v>536</v>
      </c>
      <c r="G541" s="136">
        <v>1.7001299999999999E-5</v>
      </c>
      <c r="H541" s="103">
        <f>ROUND(+G541*Totals!$H$22,2)</f>
        <v>250.7</v>
      </c>
      <c r="I541" s="103">
        <f t="shared" si="23"/>
        <v>92.520238095238099</v>
      </c>
      <c r="J541" s="103">
        <f t="shared" si="24"/>
        <v>158.1797619047619</v>
      </c>
      <c r="K541" s="113" t="s">
        <v>536</v>
      </c>
      <c r="L541" s="113" t="s">
        <v>97</v>
      </c>
      <c r="M541" s="138">
        <v>0.36904761904761907</v>
      </c>
      <c r="N541" s="117">
        <f t="shared" si="25"/>
        <v>92.520238095238099</v>
      </c>
      <c r="O541" s="117" t="s">
        <v>1159</v>
      </c>
      <c r="P541" s="114"/>
      <c r="Q541" s="118"/>
      <c r="R541" s="116"/>
      <c r="S541" s="114"/>
    </row>
    <row r="542" spans="6:19">
      <c r="F542" s="111" t="s">
        <v>535</v>
      </c>
      <c r="G542" s="136">
        <v>1.05632061E-2</v>
      </c>
      <c r="H542" s="103">
        <f>ROUND(+G542*Totals!$H$22,2)</f>
        <v>155765.16</v>
      </c>
      <c r="I542" s="103">
        <f t="shared" si="23"/>
        <v>0</v>
      </c>
      <c r="J542" s="103">
        <f t="shared" si="24"/>
        <v>155765.16</v>
      </c>
      <c r="K542" s="113"/>
      <c r="L542" s="113"/>
      <c r="N542" s="117"/>
      <c r="O542" s="117"/>
      <c r="P542" s="114"/>
      <c r="Q542" s="118"/>
      <c r="R542" s="116"/>
      <c r="S542" s="114"/>
    </row>
    <row r="543" spans="6:19">
      <c r="F543" s="111" t="s">
        <v>534</v>
      </c>
      <c r="G543" s="136">
        <v>3.8252900000000001E-5</v>
      </c>
      <c r="H543" s="103">
        <f>ROUND(+G543*Totals!$H$22,2)</f>
        <v>564.08000000000004</v>
      </c>
      <c r="I543" s="103">
        <f t="shared" si="23"/>
        <v>57.170270270270272</v>
      </c>
      <c r="J543" s="103">
        <f t="shared" si="24"/>
        <v>506.90972972972975</v>
      </c>
      <c r="K543" s="113" t="s">
        <v>534</v>
      </c>
      <c r="L543" s="113" t="s">
        <v>62</v>
      </c>
      <c r="M543" s="138">
        <v>0.10135135135135134</v>
      </c>
      <c r="N543" s="117">
        <f t="shared" si="25"/>
        <v>57.170270270270272</v>
      </c>
      <c r="O543" s="117" t="s">
        <v>1159</v>
      </c>
      <c r="P543" s="114"/>
      <c r="Q543" s="118"/>
      <c r="R543" s="116"/>
      <c r="S543" s="114"/>
    </row>
    <row r="544" spans="6:19">
      <c r="F544" s="111" t="s">
        <v>533</v>
      </c>
      <c r="G544" s="136">
        <v>1.38715E-4</v>
      </c>
      <c r="H544" s="103">
        <f>ROUND(+G544*Totals!$H$22,2)</f>
        <v>2045.49</v>
      </c>
      <c r="I544" s="103">
        <f t="shared" si="23"/>
        <v>495.00857999999999</v>
      </c>
      <c r="J544" s="103">
        <f t="shared" si="24"/>
        <v>1550.4814200000001</v>
      </c>
      <c r="K544" s="113" t="s">
        <v>533</v>
      </c>
      <c r="L544" s="113" t="s">
        <v>49</v>
      </c>
      <c r="M544" s="138">
        <v>0.24199999999999999</v>
      </c>
      <c r="N544" s="117">
        <f t="shared" si="25"/>
        <v>495.00857999999999</v>
      </c>
      <c r="O544" s="117" t="s">
        <v>1159</v>
      </c>
      <c r="P544" s="114"/>
      <c r="Q544" s="118"/>
      <c r="R544" s="116"/>
      <c r="S544" s="114"/>
    </row>
    <row r="545" spans="6:19">
      <c r="F545" s="111" t="s">
        <v>532</v>
      </c>
      <c r="G545" s="136">
        <v>2.8593099999999999E-5</v>
      </c>
      <c r="H545" s="103">
        <f>ROUND(+G545*Totals!$H$22,2)</f>
        <v>421.63</v>
      </c>
      <c r="I545" s="103">
        <f t="shared" si="23"/>
        <v>149.81776649746192</v>
      </c>
      <c r="J545" s="103">
        <f t="shared" si="24"/>
        <v>271.81223350253811</v>
      </c>
      <c r="K545" s="113" t="s">
        <v>532</v>
      </c>
      <c r="L545" s="113" t="s">
        <v>117</v>
      </c>
      <c r="M545" s="138">
        <v>0.35532994923857864</v>
      </c>
      <c r="N545" s="117">
        <f t="shared" si="25"/>
        <v>149.81776649746192</v>
      </c>
      <c r="O545" s="113" t="s">
        <v>1159</v>
      </c>
      <c r="P545" s="114"/>
      <c r="Q545" s="118"/>
      <c r="R545" s="116"/>
      <c r="S545" s="114"/>
    </row>
    <row r="546" spans="6:19">
      <c r="F546" s="111" t="s">
        <v>531</v>
      </c>
      <c r="G546" s="136">
        <v>1.0239409999999999E-4</v>
      </c>
      <c r="H546" s="103">
        <f>ROUND(+G546*Totals!$H$22,2)</f>
        <v>1509.9</v>
      </c>
      <c r="I546" s="103">
        <f t="shared" si="23"/>
        <v>293.37435233160625</v>
      </c>
      <c r="J546" s="103">
        <f t="shared" si="24"/>
        <v>1216.525647668394</v>
      </c>
      <c r="K546" s="113" t="s">
        <v>531</v>
      </c>
      <c r="L546" s="113" t="s">
        <v>117</v>
      </c>
      <c r="M546" s="138">
        <v>0.19430051813471502</v>
      </c>
      <c r="N546" s="117">
        <f t="shared" si="25"/>
        <v>293.37435233160625</v>
      </c>
      <c r="O546" s="113" t="s">
        <v>1159</v>
      </c>
      <c r="P546" s="114"/>
      <c r="Q546" s="118"/>
      <c r="R546" s="116"/>
      <c r="S546" s="114"/>
    </row>
    <row r="547" spans="6:19">
      <c r="F547" s="111" t="s">
        <v>530</v>
      </c>
      <c r="G547" s="136">
        <v>3.3191140000000003E-4</v>
      </c>
      <c r="H547" s="103">
        <f>ROUND(+G547*Totals!$H$22,2)</f>
        <v>4894.37</v>
      </c>
      <c r="I547" s="103">
        <f t="shared" si="23"/>
        <v>0</v>
      </c>
      <c r="J547" s="103">
        <f t="shared" si="24"/>
        <v>4894.37</v>
      </c>
      <c r="K547" s="113"/>
      <c r="L547" s="113"/>
      <c r="N547" s="117"/>
      <c r="O547" s="117"/>
      <c r="P547" s="114"/>
      <c r="Q547" s="118"/>
      <c r="R547" s="116"/>
      <c r="S547" s="114"/>
    </row>
    <row r="548" spans="6:19">
      <c r="F548" s="111" t="s">
        <v>529</v>
      </c>
      <c r="G548" s="136">
        <v>1.8392300000000001E-4</v>
      </c>
      <c r="H548" s="103">
        <f>ROUND(+G548*Totals!$H$22,2)</f>
        <v>2712.13</v>
      </c>
      <c r="I548" s="103">
        <f t="shared" si="23"/>
        <v>256.83049242424244</v>
      </c>
      <c r="J548" s="103">
        <f t="shared" si="24"/>
        <v>2455.2995075757576</v>
      </c>
      <c r="K548" s="137" t="s">
        <v>529</v>
      </c>
      <c r="L548" s="137" t="s">
        <v>67</v>
      </c>
      <c r="M548" s="138">
        <v>9.4696969696969696E-2</v>
      </c>
      <c r="N548" s="117">
        <f t="shared" si="25"/>
        <v>256.83049242424244</v>
      </c>
      <c r="O548" s="117"/>
      <c r="P548" s="114"/>
      <c r="Q548" s="118"/>
      <c r="R548" s="116"/>
      <c r="S548" s="114"/>
    </row>
    <row r="549" spans="6:19">
      <c r="F549" s="111" t="s">
        <v>528</v>
      </c>
      <c r="G549" s="136">
        <v>6.02773E-5</v>
      </c>
      <c r="H549" s="103">
        <f>ROUND(+G549*Totals!$H$22,2)</f>
        <v>888.85</v>
      </c>
      <c r="I549" s="103">
        <f t="shared" si="23"/>
        <v>202.41138613861386</v>
      </c>
      <c r="J549" s="103">
        <f t="shared" si="24"/>
        <v>686.4386138613861</v>
      </c>
      <c r="K549" s="113" t="s">
        <v>528</v>
      </c>
      <c r="L549" s="113" t="s">
        <v>115</v>
      </c>
      <c r="M549" s="138">
        <v>0.22772277227722773</v>
      </c>
      <c r="N549" s="117">
        <f t="shared" si="25"/>
        <v>202.41138613861386</v>
      </c>
      <c r="O549" s="117" t="s">
        <v>1159</v>
      </c>
      <c r="P549" s="114"/>
      <c r="Q549" s="118"/>
      <c r="R549" s="116"/>
      <c r="S549" s="114"/>
    </row>
    <row r="550" spans="6:19">
      <c r="F550" s="111" t="s">
        <v>527</v>
      </c>
      <c r="G550" s="136">
        <v>1.3639669999999999E-4</v>
      </c>
      <c r="H550" s="103">
        <f>ROUND(+G550*Totals!$H$22,2)</f>
        <v>2011.31</v>
      </c>
      <c r="I550" s="103">
        <f t="shared" si="23"/>
        <v>551.96033264033269</v>
      </c>
      <c r="J550" s="103">
        <f t="shared" si="24"/>
        <v>1459.3496673596674</v>
      </c>
      <c r="K550" s="113" t="s">
        <v>527</v>
      </c>
      <c r="L550" s="113" t="s">
        <v>118</v>
      </c>
      <c r="M550" s="138">
        <v>0.27442827442827444</v>
      </c>
      <c r="N550" s="117">
        <f t="shared" si="25"/>
        <v>551.96033264033269</v>
      </c>
      <c r="O550" s="117" t="s">
        <v>1159</v>
      </c>
      <c r="P550" s="114"/>
      <c r="Q550" s="118"/>
      <c r="R550" s="116"/>
      <c r="S550" s="114"/>
    </row>
    <row r="551" spans="6:19">
      <c r="F551" s="111" t="s">
        <v>526</v>
      </c>
      <c r="G551" s="136">
        <v>1.209409E-4</v>
      </c>
      <c r="H551" s="103">
        <f>ROUND(+G551*Totals!$H$22,2)</f>
        <v>1783.4</v>
      </c>
      <c r="I551" s="103">
        <f t="shared" si="23"/>
        <v>767.65774278215224</v>
      </c>
      <c r="J551" s="103">
        <f t="shared" si="24"/>
        <v>1015.7422572178479</v>
      </c>
      <c r="K551" s="113" t="s">
        <v>526</v>
      </c>
      <c r="L551" s="113" t="s">
        <v>115</v>
      </c>
      <c r="M551" s="138">
        <v>0.43044619422572178</v>
      </c>
      <c r="N551" s="117">
        <f t="shared" si="25"/>
        <v>767.65774278215224</v>
      </c>
      <c r="O551" s="113" t="s">
        <v>1159</v>
      </c>
      <c r="P551" s="114"/>
      <c r="Q551" s="118"/>
      <c r="R551" s="116"/>
      <c r="S551" s="114"/>
    </row>
    <row r="552" spans="6:19">
      <c r="F552" s="111" t="s">
        <v>525</v>
      </c>
      <c r="G552" s="136">
        <v>5.6413299999999997E-5</v>
      </c>
      <c r="H552" s="103">
        <f>ROUND(+G552*Totals!$H$22,2)</f>
        <v>831.87</v>
      </c>
      <c r="I552" s="103">
        <f t="shared" si="23"/>
        <v>266.87979522184298</v>
      </c>
      <c r="J552" s="103">
        <f t="shared" si="24"/>
        <v>564.99020477815702</v>
      </c>
      <c r="K552" s="113" t="s">
        <v>525</v>
      </c>
      <c r="L552" s="113" t="s">
        <v>111</v>
      </c>
      <c r="M552" s="138">
        <v>0.32081911262798629</v>
      </c>
      <c r="N552" s="117">
        <f t="shared" si="25"/>
        <v>266.87979522184298</v>
      </c>
      <c r="O552" s="117" t="s">
        <v>1159</v>
      </c>
      <c r="P552" s="114"/>
      <c r="Q552" s="118"/>
      <c r="R552" s="116"/>
      <c r="S552" s="114"/>
    </row>
    <row r="553" spans="6:19">
      <c r="F553" s="111" t="s">
        <v>524</v>
      </c>
      <c r="G553" s="136">
        <v>2.8670350000000003E-4</v>
      </c>
      <c r="H553" s="103">
        <f>ROUND(+G553*Totals!$H$22,2)</f>
        <v>4227.7299999999996</v>
      </c>
      <c r="I553" s="103">
        <f t="shared" si="23"/>
        <v>0</v>
      </c>
      <c r="J553" s="103">
        <f t="shared" si="24"/>
        <v>4227.7299999999996</v>
      </c>
      <c r="K553" s="113"/>
      <c r="L553" s="113"/>
      <c r="N553" s="117"/>
      <c r="O553" s="113"/>
      <c r="P553" s="114"/>
      <c r="Q553" s="118"/>
      <c r="R553" s="116"/>
      <c r="S553" s="114"/>
    </row>
    <row r="554" spans="6:19">
      <c r="F554" s="111" t="s">
        <v>523</v>
      </c>
      <c r="G554" s="136">
        <v>4.3662400000000004E-5</v>
      </c>
      <c r="H554" s="103">
        <f>ROUND(+G554*Totals!$H$22,2)</f>
        <v>643.85</v>
      </c>
      <c r="I554" s="103">
        <f t="shared" si="23"/>
        <v>210.40849673202615</v>
      </c>
      <c r="J554" s="103">
        <f t="shared" si="24"/>
        <v>433.44150326797387</v>
      </c>
      <c r="K554" s="113" t="s">
        <v>523</v>
      </c>
      <c r="L554" s="113" t="s">
        <v>100</v>
      </c>
      <c r="M554" s="138">
        <v>0.32679738562091504</v>
      </c>
      <c r="N554" s="117">
        <f t="shared" si="25"/>
        <v>210.40849673202615</v>
      </c>
      <c r="O554" s="113" t="s">
        <v>1159</v>
      </c>
      <c r="P554" s="114"/>
      <c r="Q554" s="118"/>
      <c r="R554" s="116"/>
      <c r="S554" s="114"/>
    </row>
    <row r="555" spans="6:19" ht="37.5">
      <c r="F555" s="111" t="s">
        <v>522</v>
      </c>
      <c r="G555" s="136">
        <v>3.9412059999999996E-4</v>
      </c>
      <c r="H555" s="103">
        <f>ROUND(+G555*Totals!$H$22,2)</f>
        <v>5811.71</v>
      </c>
      <c r="I555" s="103">
        <f t="shared" si="23"/>
        <v>0</v>
      </c>
      <c r="J555" s="103">
        <f t="shared" si="24"/>
        <v>5811.71</v>
      </c>
      <c r="K555" s="113"/>
      <c r="L555" s="113"/>
      <c r="N555" s="117"/>
      <c r="O555" s="113"/>
      <c r="P555" s="114"/>
      <c r="Q555" s="118"/>
      <c r="R555" s="116"/>
      <c r="S555" s="114"/>
    </row>
    <row r="556" spans="6:19">
      <c r="F556" s="111" t="s">
        <v>521</v>
      </c>
      <c r="G556" s="136">
        <v>6.5223100000000008E-4</v>
      </c>
      <c r="H556" s="103">
        <f>ROUND(+G556*Totals!$H$22,2)</f>
        <v>9617.81</v>
      </c>
      <c r="I556" s="103">
        <f t="shared" si="23"/>
        <v>0</v>
      </c>
      <c r="J556" s="103">
        <f t="shared" si="24"/>
        <v>9617.81</v>
      </c>
      <c r="K556" s="113"/>
      <c r="L556" s="113"/>
      <c r="N556" s="117"/>
      <c r="O556" s="113"/>
      <c r="P556" s="114"/>
      <c r="Q556" s="118"/>
      <c r="R556" s="116"/>
      <c r="S556" s="114"/>
    </row>
    <row r="557" spans="6:19">
      <c r="F557" s="111" t="s">
        <v>520</v>
      </c>
      <c r="G557" s="136">
        <v>3.0370469999999999E-4</v>
      </c>
      <c r="H557" s="103">
        <f>ROUND(+G557*Totals!$H$22,2)</f>
        <v>4478.43</v>
      </c>
      <c r="I557" s="103">
        <f t="shared" si="23"/>
        <v>0</v>
      </c>
      <c r="J557" s="103">
        <f t="shared" si="24"/>
        <v>4478.43</v>
      </c>
      <c r="K557" s="113"/>
      <c r="L557" s="113"/>
      <c r="N557" s="117"/>
      <c r="O557" s="117"/>
      <c r="P557" s="114"/>
      <c r="Q557" s="118"/>
      <c r="R557" s="116"/>
      <c r="S557" s="114"/>
    </row>
    <row r="558" spans="6:19" ht="37.5">
      <c r="F558" s="111" t="s">
        <v>519</v>
      </c>
      <c r="G558" s="136">
        <v>4.6173939999999999E-4</v>
      </c>
      <c r="H558" s="103">
        <f>ROUND(+G558*Totals!$H$22,2)</f>
        <v>6808.81</v>
      </c>
      <c r="I558" s="103">
        <f t="shared" si="23"/>
        <v>0</v>
      </c>
      <c r="J558" s="103">
        <f t="shared" si="24"/>
        <v>6808.81</v>
      </c>
      <c r="K558" s="113"/>
      <c r="L558" s="113"/>
      <c r="N558" s="117"/>
      <c r="O558" s="117"/>
      <c r="P558" s="114"/>
      <c r="Q558" s="118"/>
      <c r="R558" s="116"/>
      <c r="S558" s="114"/>
    </row>
    <row r="559" spans="6:19">
      <c r="F559" s="111" t="s">
        <v>518</v>
      </c>
      <c r="G559" s="136">
        <v>4.2503200000000003E-5</v>
      </c>
      <c r="H559" s="103">
        <f>ROUND(+G559*Totals!$H$22,2)</f>
        <v>626.75</v>
      </c>
      <c r="I559" s="103">
        <f t="shared" si="23"/>
        <v>201.95277777777775</v>
      </c>
      <c r="J559" s="103">
        <f t="shared" si="24"/>
        <v>424.79722222222222</v>
      </c>
      <c r="K559" s="113" t="s">
        <v>518</v>
      </c>
      <c r="L559" s="113" t="s">
        <v>102</v>
      </c>
      <c r="M559" s="138">
        <v>0.32222222222222219</v>
      </c>
      <c r="N559" s="117">
        <f t="shared" si="25"/>
        <v>201.95277777777775</v>
      </c>
      <c r="O559" s="113" t="s">
        <v>1159</v>
      </c>
      <c r="P559" s="114"/>
      <c r="Q559" s="118"/>
      <c r="R559" s="116"/>
      <c r="S559" s="114"/>
    </row>
    <row r="560" spans="6:19">
      <c r="F560" s="111" t="s">
        <v>517</v>
      </c>
      <c r="G560" s="136">
        <v>7.6892199999999995E-5</v>
      </c>
      <c r="H560" s="103">
        <f>ROUND(+G560*Totals!$H$22,2)</f>
        <v>1133.8499999999999</v>
      </c>
      <c r="I560" s="103">
        <f t="shared" si="23"/>
        <v>330.247572815534</v>
      </c>
      <c r="J560" s="103">
        <f t="shared" si="24"/>
        <v>803.60242718446591</v>
      </c>
      <c r="K560" s="113" t="s">
        <v>517</v>
      </c>
      <c r="L560" s="113" t="s">
        <v>105</v>
      </c>
      <c r="M560" s="138">
        <v>0.29126213592233013</v>
      </c>
      <c r="N560" s="117">
        <f t="shared" si="25"/>
        <v>330.247572815534</v>
      </c>
      <c r="O560" s="113" t="s">
        <v>1159</v>
      </c>
      <c r="P560" s="114"/>
      <c r="Q560" s="118"/>
      <c r="R560" s="116"/>
      <c r="S560" s="114"/>
    </row>
    <row r="561" spans="6:19">
      <c r="F561" s="111" t="s">
        <v>516</v>
      </c>
      <c r="G561" s="136">
        <v>1.3330549999999999E-4</v>
      </c>
      <c r="H561" s="103">
        <f>ROUND(+G561*Totals!$H$22,2)</f>
        <v>1965.72</v>
      </c>
      <c r="I561" s="103">
        <f t="shared" si="23"/>
        <v>222.09652613827996</v>
      </c>
      <c r="J561" s="103">
        <f t="shared" si="24"/>
        <v>1743.62347386172</v>
      </c>
      <c r="K561" s="113" t="s">
        <v>516</v>
      </c>
      <c r="L561" s="113" t="s">
        <v>73</v>
      </c>
      <c r="M561" s="138">
        <v>0.11298482293423273</v>
      </c>
      <c r="N561" s="117">
        <f t="shared" si="25"/>
        <v>222.09652613827996</v>
      </c>
      <c r="O561" s="113" t="s">
        <v>1159</v>
      </c>
      <c r="P561" s="114"/>
      <c r="Q561" s="118"/>
      <c r="R561" s="116"/>
      <c r="S561" s="114"/>
    </row>
    <row r="562" spans="6:19">
      <c r="F562" s="111" t="s">
        <v>515</v>
      </c>
      <c r="G562" s="136">
        <v>6.2209200000000001E-5</v>
      </c>
      <c r="H562" s="103">
        <f>ROUND(+G562*Totals!$H$22,2)</f>
        <v>917.34</v>
      </c>
      <c r="I562" s="103">
        <f t="shared" si="23"/>
        <v>7.1111627906976747</v>
      </c>
      <c r="J562" s="103">
        <f t="shared" si="24"/>
        <v>910.22883720930236</v>
      </c>
      <c r="K562" s="137" t="s">
        <v>515</v>
      </c>
      <c r="L562" s="137" t="s">
        <v>52</v>
      </c>
      <c r="M562" s="138">
        <v>7.7519379844961239E-3</v>
      </c>
      <c r="N562" s="117">
        <f t="shared" si="25"/>
        <v>7.1111627906976747</v>
      </c>
      <c r="O562" s="117"/>
      <c r="P562" s="114"/>
      <c r="Q562" s="118"/>
      <c r="R562" s="116"/>
      <c r="S562" s="114"/>
    </row>
    <row r="563" spans="6:19">
      <c r="F563" s="111" t="s">
        <v>514</v>
      </c>
      <c r="G563" s="136">
        <v>2.7704360000000003E-4</v>
      </c>
      <c r="H563" s="103">
        <f>ROUND(+G563*Totals!$H$22,2)</f>
        <v>4085.29</v>
      </c>
      <c r="I563" s="103">
        <f t="shared" si="23"/>
        <v>0</v>
      </c>
      <c r="J563" s="103">
        <f t="shared" si="24"/>
        <v>4085.29</v>
      </c>
      <c r="K563" s="113"/>
      <c r="L563" s="113"/>
      <c r="N563" s="117"/>
      <c r="O563" s="113"/>
      <c r="P563" s="114"/>
      <c r="Q563" s="118"/>
      <c r="R563" s="116"/>
      <c r="S563" s="114"/>
    </row>
    <row r="564" spans="6:19">
      <c r="F564" s="111" t="s">
        <v>513</v>
      </c>
      <c r="G564" s="136">
        <v>8.5779199999999993E-5</v>
      </c>
      <c r="H564" s="103">
        <f>ROUND(+G564*Totals!$H$22,2)</f>
        <v>1264.9000000000001</v>
      </c>
      <c r="I564" s="103">
        <f t="shared" si="23"/>
        <v>270.74058219178085</v>
      </c>
      <c r="J564" s="103">
        <f t="shared" si="24"/>
        <v>994.15941780821925</v>
      </c>
      <c r="K564" s="113" t="s">
        <v>513</v>
      </c>
      <c r="L564" s="113" t="s">
        <v>51</v>
      </c>
      <c r="M564" s="138">
        <v>0.21404109589041095</v>
      </c>
      <c r="N564" s="117">
        <f t="shared" si="25"/>
        <v>270.74058219178085</v>
      </c>
      <c r="O564" s="117" t="s">
        <v>1159</v>
      </c>
      <c r="P564" s="114"/>
      <c r="Q564" s="118"/>
      <c r="R564" s="116"/>
      <c r="S564" s="114"/>
    </row>
    <row r="565" spans="6:19">
      <c r="F565" s="111" t="s">
        <v>512</v>
      </c>
      <c r="G565" s="136">
        <v>1.402606E-4</v>
      </c>
      <c r="H565" s="103">
        <f>ROUND(+G565*Totals!$H$22,2)</f>
        <v>2068.2800000000002</v>
      </c>
      <c r="I565" s="103">
        <f t="shared" si="23"/>
        <v>405.54509803921576</v>
      </c>
      <c r="J565" s="103">
        <f t="shared" si="24"/>
        <v>1662.7349019607846</v>
      </c>
      <c r="K565" s="113" t="s">
        <v>512</v>
      </c>
      <c r="L565" s="113" t="s">
        <v>63</v>
      </c>
      <c r="M565" s="138">
        <v>0.19607843137254904</v>
      </c>
      <c r="N565" s="117">
        <f t="shared" si="25"/>
        <v>405.54509803921576</v>
      </c>
      <c r="O565" s="113" t="s">
        <v>1159</v>
      </c>
      <c r="P565" s="114"/>
      <c r="Q565" s="118"/>
      <c r="R565" s="116"/>
      <c r="S565" s="114"/>
    </row>
    <row r="566" spans="6:19">
      <c r="F566" s="111" t="s">
        <v>511</v>
      </c>
      <c r="G566" s="136">
        <v>1.576483E-4</v>
      </c>
      <c r="H566" s="103">
        <f>ROUND(+G566*Totals!$H$22,2)</f>
        <v>2324.6799999999998</v>
      </c>
      <c r="I566" s="103">
        <f t="shared" si="23"/>
        <v>806.02012684989404</v>
      </c>
      <c r="J566" s="103">
        <f t="shared" si="24"/>
        <v>1518.6598731501058</v>
      </c>
      <c r="K566" s="113" t="s">
        <v>511</v>
      </c>
      <c r="L566" s="113" t="s">
        <v>83</v>
      </c>
      <c r="M566" s="138">
        <v>0.34672304439746293</v>
      </c>
      <c r="N566" s="117">
        <f t="shared" si="25"/>
        <v>806.02012684989404</v>
      </c>
      <c r="O566" s="117" t="s">
        <v>1159</v>
      </c>
      <c r="P566" s="114"/>
      <c r="Q566" s="118"/>
      <c r="R566" s="116"/>
      <c r="S566" s="114"/>
    </row>
    <row r="567" spans="6:19">
      <c r="F567" s="111" t="s">
        <v>510</v>
      </c>
      <c r="G567" s="136">
        <v>1.2832104999999999E-3</v>
      </c>
      <c r="H567" s="103">
        <f>ROUND(+G567*Totals!$H$22,2)</f>
        <v>18922.240000000002</v>
      </c>
      <c r="I567" s="103">
        <f t="shared" si="23"/>
        <v>0</v>
      </c>
      <c r="J567" s="103">
        <f t="shared" si="24"/>
        <v>18922.240000000002</v>
      </c>
      <c r="K567" s="113"/>
      <c r="L567" s="113"/>
      <c r="N567" s="117"/>
      <c r="O567" s="117"/>
      <c r="P567" s="114"/>
      <c r="Q567" s="118"/>
      <c r="R567" s="116"/>
      <c r="S567" s="114"/>
    </row>
    <row r="568" spans="6:19">
      <c r="F568" s="111" t="s">
        <v>509</v>
      </c>
      <c r="G568" s="136">
        <v>5.2163000000000002E-5</v>
      </c>
      <c r="H568" s="103">
        <f>ROUND(+G568*Totals!$H$22,2)</f>
        <v>769.2</v>
      </c>
      <c r="I568" s="103">
        <f t="shared" si="23"/>
        <v>200.50236966824647</v>
      </c>
      <c r="J568" s="103">
        <f t="shared" si="24"/>
        <v>568.69763033175354</v>
      </c>
      <c r="K568" s="113" t="s">
        <v>509</v>
      </c>
      <c r="L568" s="113" t="s">
        <v>82</v>
      </c>
      <c r="M568" s="138">
        <v>0.26066350710900477</v>
      </c>
      <c r="N568" s="117">
        <f t="shared" si="25"/>
        <v>200.50236966824647</v>
      </c>
      <c r="O568" s="117" t="s">
        <v>1159</v>
      </c>
      <c r="P568" s="114"/>
      <c r="Q568" s="118"/>
      <c r="R568" s="116"/>
      <c r="S568" s="114"/>
    </row>
    <row r="569" spans="6:19">
      <c r="F569" s="111" t="s">
        <v>508</v>
      </c>
      <c r="G569" s="136">
        <v>1.3910100000000001E-5</v>
      </c>
      <c r="H569" s="103">
        <f>ROUND(+G569*Totals!$H$22,2)</f>
        <v>205.12</v>
      </c>
      <c r="I569" s="103">
        <f t="shared" si="23"/>
        <v>54.456637168141597</v>
      </c>
      <c r="J569" s="103">
        <f t="shared" si="24"/>
        <v>150.66336283185842</v>
      </c>
      <c r="K569" s="113" t="s">
        <v>508</v>
      </c>
      <c r="L569" s="113" t="s">
        <v>126</v>
      </c>
      <c r="M569" s="138">
        <v>0.26548672566371684</v>
      </c>
      <c r="N569" s="117">
        <f t="shared" si="25"/>
        <v>54.456637168141597</v>
      </c>
      <c r="O569" s="113" t="s">
        <v>1159</v>
      </c>
      <c r="P569" s="114"/>
      <c r="Q569" s="118"/>
      <c r="R569" s="116"/>
      <c r="S569" s="114"/>
    </row>
    <row r="570" spans="6:19">
      <c r="F570" s="111" t="s">
        <v>506</v>
      </c>
      <c r="G570" s="136">
        <v>3.0061359999999996E-4</v>
      </c>
      <c r="H570" s="103">
        <f>ROUND(+G570*Totals!$H$22,2)</f>
        <v>4432.8500000000004</v>
      </c>
      <c r="I570" s="103">
        <f t="shared" si="23"/>
        <v>0</v>
      </c>
      <c r="J570" s="103">
        <f t="shared" si="24"/>
        <v>4432.8500000000004</v>
      </c>
      <c r="K570" s="113"/>
      <c r="L570" s="113"/>
      <c r="N570" s="117"/>
      <c r="O570" s="117"/>
      <c r="P570" s="114"/>
      <c r="Q570" s="118"/>
      <c r="R570" s="116"/>
      <c r="S570" s="114"/>
    </row>
    <row r="571" spans="6:19">
      <c r="F571" s="111" t="s">
        <v>505</v>
      </c>
      <c r="G571" s="136">
        <v>1.4682930000000001E-4</v>
      </c>
      <c r="H571" s="103">
        <f>ROUND(+G571*Totals!$H$22,2)</f>
        <v>2165.15</v>
      </c>
      <c r="I571" s="103">
        <f t="shared" si="23"/>
        <v>446.80364623739337</v>
      </c>
      <c r="J571" s="103">
        <f t="shared" si="24"/>
        <v>1718.3463537626067</v>
      </c>
      <c r="K571" s="113" t="s">
        <v>505</v>
      </c>
      <c r="L571" s="113" t="s">
        <v>122</v>
      </c>
      <c r="M571" s="138">
        <v>0.20636152055857254</v>
      </c>
      <c r="N571" s="117">
        <f t="shared" si="25"/>
        <v>446.80364623739337</v>
      </c>
      <c r="O571" s="113" t="s">
        <v>1159</v>
      </c>
      <c r="P571" s="114"/>
      <c r="Q571" s="118"/>
      <c r="R571" s="116"/>
      <c r="S571" s="114"/>
    </row>
    <row r="572" spans="6:19">
      <c r="F572" s="111" t="s">
        <v>504</v>
      </c>
      <c r="G572" s="136">
        <v>1.255777E-4</v>
      </c>
      <c r="H572" s="103">
        <f>ROUND(+G572*Totals!$H$22,2)</f>
        <v>1851.77</v>
      </c>
      <c r="I572" s="103">
        <f t="shared" si="23"/>
        <v>473.82104438642295</v>
      </c>
      <c r="J572" s="103">
        <f t="shared" si="24"/>
        <v>1377.948955613577</v>
      </c>
      <c r="K572" s="113" t="s">
        <v>504</v>
      </c>
      <c r="L572" s="113" t="s">
        <v>59</v>
      </c>
      <c r="M572" s="138">
        <v>0.25587467362924282</v>
      </c>
      <c r="N572" s="117">
        <f t="shared" si="25"/>
        <v>473.82104438642295</v>
      </c>
      <c r="O572" s="117" t="s">
        <v>1159</v>
      </c>
      <c r="P572" s="114"/>
      <c r="Q572" s="118"/>
      <c r="R572" s="116"/>
      <c r="S572" s="114"/>
    </row>
    <row r="573" spans="6:19">
      <c r="F573" s="111" t="s">
        <v>503</v>
      </c>
      <c r="G573" s="136">
        <v>2.318357E-4</v>
      </c>
      <c r="H573" s="103">
        <f>ROUND(+G573*Totals!$H$22,2)</f>
        <v>3418.65</v>
      </c>
      <c r="I573" s="103">
        <f t="shared" si="23"/>
        <v>0</v>
      </c>
      <c r="J573" s="103">
        <f t="shared" si="24"/>
        <v>3418.65</v>
      </c>
      <c r="K573" s="113"/>
      <c r="L573" s="113"/>
      <c r="N573" s="117"/>
      <c r="O573" s="113"/>
      <c r="P573" s="114"/>
      <c r="Q573" s="118"/>
      <c r="R573" s="116"/>
      <c r="S573" s="114"/>
    </row>
    <row r="574" spans="6:19">
      <c r="F574" s="111" t="s">
        <v>502</v>
      </c>
      <c r="G574" s="136">
        <v>1.166906E-4</v>
      </c>
      <c r="H574" s="103">
        <f>ROUND(+G574*Totals!$H$22,2)</f>
        <v>1720.72</v>
      </c>
      <c r="I574" s="103">
        <f t="shared" si="23"/>
        <v>368.06844919786096</v>
      </c>
      <c r="J574" s="103">
        <f t="shared" si="24"/>
        <v>1352.6515508021391</v>
      </c>
      <c r="K574" s="113" t="s">
        <v>502</v>
      </c>
      <c r="L574" s="113" t="s">
        <v>84</v>
      </c>
      <c r="M574" s="138">
        <v>0.21390374331550802</v>
      </c>
      <c r="N574" s="117">
        <f t="shared" si="25"/>
        <v>368.06844919786096</v>
      </c>
      <c r="O574" s="117" t="s">
        <v>1159</v>
      </c>
      <c r="P574" s="114"/>
      <c r="Q574" s="118"/>
      <c r="R574" s="116"/>
      <c r="S574" s="114"/>
    </row>
    <row r="575" spans="6:19" ht="37.5">
      <c r="F575" s="111" t="s">
        <v>501</v>
      </c>
      <c r="G575" s="136">
        <v>1.0347599E-3</v>
      </c>
      <c r="H575" s="103">
        <f>ROUND(+G575*Totals!$H$22,2)</f>
        <v>15258.58</v>
      </c>
      <c r="I575" s="103">
        <f t="shared" si="23"/>
        <v>0</v>
      </c>
      <c r="J575" s="103">
        <f t="shared" si="24"/>
        <v>15258.58</v>
      </c>
      <c r="K575" s="113"/>
      <c r="L575" s="113"/>
      <c r="N575" s="117"/>
      <c r="O575" s="113"/>
      <c r="P575" s="114"/>
      <c r="Q575" s="118"/>
      <c r="R575" s="116"/>
      <c r="S575" s="114"/>
    </row>
    <row r="576" spans="6:19">
      <c r="F576" s="111" t="s">
        <v>100</v>
      </c>
      <c r="G576" s="136">
        <v>4.79127E-5</v>
      </c>
      <c r="H576" s="103">
        <f>ROUND(+G576*Totals!$H$22,2)</f>
        <v>706.52</v>
      </c>
      <c r="I576" s="103">
        <f t="shared" si="23"/>
        <v>182.74075782537068</v>
      </c>
      <c r="J576" s="103">
        <f t="shared" si="24"/>
        <v>523.7792421746293</v>
      </c>
      <c r="K576" s="113" t="s">
        <v>100</v>
      </c>
      <c r="L576" s="113" t="s">
        <v>100</v>
      </c>
      <c r="M576" s="138">
        <v>0.25864909390444812</v>
      </c>
      <c r="N576" s="117">
        <f t="shared" si="25"/>
        <v>182.74075782537068</v>
      </c>
      <c r="O576" s="117" t="s">
        <v>1159</v>
      </c>
      <c r="P576" s="114"/>
      <c r="Q576" s="118"/>
      <c r="R576" s="116"/>
      <c r="S576" s="114"/>
    </row>
    <row r="577" spans="6:19">
      <c r="F577" s="111" t="s">
        <v>500</v>
      </c>
      <c r="G577" s="136">
        <v>9.6018610000000006E-4</v>
      </c>
      <c r="H577" s="103">
        <f>ROUND(+G577*Totals!$H$22,2)</f>
        <v>14158.92</v>
      </c>
      <c r="I577" s="103">
        <f t="shared" si="23"/>
        <v>0</v>
      </c>
      <c r="J577" s="103">
        <f t="shared" si="24"/>
        <v>14158.92</v>
      </c>
      <c r="K577" s="113"/>
      <c r="L577" s="113"/>
      <c r="N577" s="117"/>
      <c r="O577" s="113"/>
      <c r="P577" s="114"/>
      <c r="Q577" s="118"/>
      <c r="R577" s="116"/>
      <c r="S577" s="114"/>
    </row>
    <row r="578" spans="6:19">
      <c r="F578" s="111" t="s">
        <v>499</v>
      </c>
      <c r="G578" s="136">
        <v>1.0548520000000001E-4</v>
      </c>
      <c r="H578" s="103">
        <f>ROUND(+G578*Totals!$H$22,2)</f>
        <v>1555.49</v>
      </c>
      <c r="I578" s="103">
        <f t="shared" si="23"/>
        <v>753.33147982062781</v>
      </c>
      <c r="J578" s="103">
        <f t="shared" si="24"/>
        <v>802.1585201793722</v>
      </c>
      <c r="K578" s="113" t="s">
        <v>499</v>
      </c>
      <c r="L578" s="113" t="s">
        <v>77</v>
      </c>
      <c r="M578" s="138">
        <v>0.48430493273542602</v>
      </c>
      <c r="N578" s="117">
        <f t="shared" si="25"/>
        <v>753.33147982062781</v>
      </c>
      <c r="O578" s="117" t="s">
        <v>1159</v>
      </c>
      <c r="P578" s="114"/>
      <c r="Q578" s="118"/>
      <c r="R578" s="116"/>
      <c r="S578" s="114"/>
    </row>
    <row r="579" spans="6:19">
      <c r="F579" s="111" t="s">
        <v>498</v>
      </c>
      <c r="G579" s="136">
        <v>1.3098719999999998E-4</v>
      </c>
      <c r="H579" s="103">
        <f>ROUND(+G579*Totals!$H$22,2)</f>
        <v>1931.54</v>
      </c>
      <c r="I579" s="103">
        <f t="shared" si="23"/>
        <v>0</v>
      </c>
      <c r="J579" s="103">
        <f t="shared" si="24"/>
        <v>1931.54</v>
      </c>
      <c r="K579" s="113"/>
      <c r="L579" s="113"/>
      <c r="N579" s="117"/>
      <c r="O579" s="113"/>
      <c r="P579" s="114"/>
      <c r="Q579" s="118"/>
      <c r="R579" s="116"/>
      <c r="S579" s="114"/>
    </row>
    <row r="580" spans="6:19">
      <c r="F580" s="111" t="s">
        <v>497</v>
      </c>
      <c r="G580" s="136">
        <v>4.9844700000000001E-5</v>
      </c>
      <c r="H580" s="103">
        <f>ROUND(+G580*Totals!$H$22,2)</f>
        <v>735.01</v>
      </c>
      <c r="I580" s="103">
        <f t="shared" si="23"/>
        <v>183.7525</v>
      </c>
      <c r="J580" s="103">
        <f t="shared" si="24"/>
        <v>551.25749999999994</v>
      </c>
      <c r="K580" s="113" t="s">
        <v>497</v>
      </c>
      <c r="L580" s="113" t="s">
        <v>83</v>
      </c>
      <c r="M580" s="138">
        <v>0.25</v>
      </c>
      <c r="N580" s="117">
        <f t="shared" si="25"/>
        <v>183.7525</v>
      </c>
      <c r="O580" s="113" t="s">
        <v>1159</v>
      </c>
      <c r="P580" s="114"/>
      <c r="Q580" s="118"/>
      <c r="R580" s="116"/>
      <c r="S580" s="114"/>
    </row>
    <row r="581" spans="6:19">
      <c r="F581" s="111" t="s">
        <v>101</v>
      </c>
      <c r="G581" s="136">
        <v>5.6838380000000005E-4</v>
      </c>
      <c r="H581" s="103">
        <f>ROUND(+G581*Totals!$H$22,2)</f>
        <v>8381.39</v>
      </c>
      <c r="I581" s="103">
        <f t="shared" si="23"/>
        <v>0</v>
      </c>
      <c r="J581" s="103">
        <f t="shared" si="24"/>
        <v>8381.39</v>
      </c>
      <c r="K581" s="113"/>
      <c r="L581" s="113"/>
      <c r="N581" s="117"/>
      <c r="O581" s="113"/>
      <c r="P581" s="114"/>
      <c r="Q581" s="118"/>
      <c r="R581" s="116"/>
      <c r="S581" s="114"/>
    </row>
    <row r="582" spans="6:19">
      <c r="F582" s="111" t="s">
        <v>102</v>
      </c>
      <c r="G582" s="136">
        <v>7.6003459999999991E-4</v>
      </c>
      <c r="H582" s="103">
        <f>ROUND(+G582*Totals!$H$22,2)</f>
        <v>11207.48</v>
      </c>
      <c r="I582" s="103">
        <f t="shared" si="23"/>
        <v>0</v>
      </c>
      <c r="J582" s="103">
        <f t="shared" si="24"/>
        <v>11207.48</v>
      </c>
      <c r="K582" s="113"/>
      <c r="L582" s="113"/>
      <c r="N582" s="117"/>
      <c r="O582" s="113"/>
      <c r="P582" s="114"/>
      <c r="Q582" s="118"/>
      <c r="R582" s="116"/>
      <c r="S582" s="114"/>
    </row>
    <row r="583" spans="6:19">
      <c r="F583" s="111" t="s">
        <v>496</v>
      </c>
      <c r="G583" s="136">
        <v>5.571784E-4</v>
      </c>
      <c r="H583" s="103">
        <f>ROUND(+G583*Totals!$H$22,2)</f>
        <v>8216.16</v>
      </c>
      <c r="I583" s="103">
        <f t="shared" ref="I583:I646" si="26">+N583+Q583+T583</f>
        <v>0</v>
      </c>
      <c r="J583" s="103">
        <f t="shared" ref="J583:J646" si="27">+H583-I583</f>
        <v>8216.16</v>
      </c>
      <c r="K583" s="113"/>
      <c r="L583" s="113"/>
      <c r="N583" s="117"/>
      <c r="O583" s="117"/>
      <c r="P583" s="114"/>
      <c r="Q583" s="118"/>
      <c r="R583" s="116"/>
      <c r="S583" s="114"/>
    </row>
    <row r="584" spans="6:19">
      <c r="F584" s="111" t="s">
        <v>495</v>
      </c>
      <c r="G584" s="136">
        <v>1.5664364E-3</v>
      </c>
      <c r="H584" s="103">
        <f>ROUND(+G584*Totals!$H$22,2)</f>
        <v>23098.69</v>
      </c>
      <c r="I584" s="103">
        <f t="shared" si="26"/>
        <v>0</v>
      </c>
      <c r="J584" s="103">
        <f t="shared" si="27"/>
        <v>23098.69</v>
      </c>
      <c r="K584" s="113"/>
      <c r="L584" s="113"/>
      <c r="N584" s="117"/>
      <c r="O584" s="113"/>
      <c r="P584" s="114"/>
      <c r="Q584" s="118"/>
      <c r="R584" s="116"/>
      <c r="S584" s="114"/>
    </row>
    <row r="585" spans="6:19">
      <c r="F585" s="111" t="s">
        <v>494</v>
      </c>
      <c r="G585" s="136">
        <v>7.8437700000000003E-5</v>
      </c>
      <c r="H585" s="103">
        <f>ROUND(+G585*Totals!$H$22,2)</f>
        <v>1156.6400000000001</v>
      </c>
      <c r="I585" s="103">
        <f t="shared" si="26"/>
        <v>327.67391120507403</v>
      </c>
      <c r="J585" s="103">
        <f t="shared" si="27"/>
        <v>828.96608879492601</v>
      </c>
      <c r="K585" s="113" t="s">
        <v>494</v>
      </c>
      <c r="L585" s="113" t="s">
        <v>119</v>
      </c>
      <c r="M585" s="138">
        <v>0.28329809725158561</v>
      </c>
      <c r="N585" s="117">
        <f t="shared" si="25"/>
        <v>327.67391120507403</v>
      </c>
      <c r="O585" s="117" t="s">
        <v>1159</v>
      </c>
      <c r="P585" s="114"/>
      <c r="Q585" s="118"/>
      <c r="R585" s="116"/>
      <c r="S585" s="114"/>
    </row>
    <row r="586" spans="6:19">
      <c r="F586" s="111" t="s">
        <v>493</v>
      </c>
      <c r="G586" s="136">
        <v>2.851579E-4</v>
      </c>
      <c r="H586" s="103">
        <f>ROUND(+G586*Totals!$H$22,2)</f>
        <v>4204.9399999999996</v>
      </c>
      <c r="I586" s="103">
        <f t="shared" si="26"/>
        <v>0</v>
      </c>
      <c r="J586" s="103">
        <f t="shared" si="27"/>
        <v>4204.9399999999996</v>
      </c>
      <c r="K586" s="113"/>
      <c r="L586" s="113"/>
      <c r="N586" s="117"/>
      <c r="O586" s="117"/>
      <c r="P586" s="114"/>
      <c r="Q586" s="118"/>
      <c r="R586" s="116"/>
      <c r="S586" s="114"/>
    </row>
    <row r="587" spans="6:19">
      <c r="F587" s="111" t="s">
        <v>492</v>
      </c>
      <c r="G587" s="136">
        <v>7.6892199999999995E-5</v>
      </c>
      <c r="H587" s="103">
        <f>ROUND(+G587*Totals!$H$22,2)</f>
        <v>1133.8499999999999</v>
      </c>
      <c r="I587" s="103">
        <f t="shared" si="26"/>
        <v>90.086712328767106</v>
      </c>
      <c r="J587" s="103">
        <f t="shared" si="27"/>
        <v>1043.7632876712328</v>
      </c>
      <c r="K587" s="113" t="s">
        <v>492</v>
      </c>
      <c r="L587" s="113" t="s">
        <v>101</v>
      </c>
      <c r="M587" s="138">
        <v>7.9452054794520541E-2</v>
      </c>
      <c r="N587" s="117">
        <f t="shared" si="25"/>
        <v>90.086712328767106</v>
      </c>
      <c r="O587" s="113" t="s">
        <v>1159</v>
      </c>
      <c r="P587" s="114"/>
      <c r="Q587" s="118"/>
      <c r="R587" s="116"/>
      <c r="S587" s="114"/>
    </row>
    <row r="588" spans="6:19">
      <c r="F588" s="111" t="s">
        <v>491</v>
      </c>
      <c r="G588" s="136">
        <v>6.4913999999999995E-5</v>
      </c>
      <c r="H588" s="103">
        <f>ROUND(+G588*Totals!$H$22,2)</f>
        <v>957.22</v>
      </c>
      <c r="I588" s="103">
        <f t="shared" si="26"/>
        <v>340.97632653061225</v>
      </c>
      <c r="J588" s="103">
        <f t="shared" si="27"/>
        <v>616.24367346938777</v>
      </c>
      <c r="K588" s="113" t="s">
        <v>491</v>
      </c>
      <c r="L588" s="113" t="s">
        <v>127</v>
      </c>
      <c r="M588" s="138">
        <v>0.35621521335807049</v>
      </c>
      <c r="N588" s="117">
        <f t="shared" si="25"/>
        <v>340.97632653061225</v>
      </c>
      <c r="O588" s="117" t="s">
        <v>1159</v>
      </c>
      <c r="P588" s="114"/>
      <c r="Q588" s="118"/>
      <c r="R588" s="116"/>
      <c r="S588" s="114"/>
    </row>
    <row r="589" spans="6:19">
      <c r="F589" s="111" t="s">
        <v>490</v>
      </c>
      <c r="G589" s="136">
        <v>2.4613219999999999E-4</v>
      </c>
      <c r="H589" s="103">
        <f>ROUND(+G589*Totals!$H$22,2)</f>
        <v>3629.47</v>
      </c>
      <c r="I589" s="103">
        <f t="shared" si="26"/>
        <v>0</v>
      </c>
      <c r="J589" s="103">
        <f t="shared" si="27"/>
        <v>3629.47</v>
      </c>
      <c r="K589" s="113"/>
      <c r="L589" s="113"/>
      <c r="N589" s="117"/>
      <c r="O589" s="113"/>
      <c r="P589" s="114"/>
      <c r="Q589" s="118"/>
      <c r="R589" s="116"/>
      <c r="S589" s="114"/>
    </row>
    <row r="590" spans="6:19">
      <c r="F590" s="111" t="s">
        <v>489</v>
      </c>
      <c r="G590" s="136">
        <v>3.70937E-5</v>
      </c>
      <c r="H590" s="103">
        <f>ROUND(+G590*Totals!$H$22,2)</f>
        <v>546.98</v>
      </c>
      <c r="I590" s="103">
        <f t="shared" si="26"/>
        <v>225.22705882352943</v>
      </c>
      <c r="J590" s="103">
        <f t="shared" si="27"/>
        <v>321.75294117647059</v>
      </c>
      <c r="K590" s="113" t="s">
        <v>489</v>
      </c>
      <c r="L590" s="113" t="s">
        <v>87</v>
      </c>
      <c r="M590" s="138">
        <v>0.41176470588235298</v>
      </c>
      <c r="N590" s="117">
        <f t="shared" si="25"/>
        <v>225.22705882352943</v>
      </c>
      <c r="O590" s="117" t="s">
        <v>1159</v>
      </c>
      <c r="P590" s="114"/>
      <c r="Q590" s="118"/>
      <c r="R590" s="116"/>
      <c r="S590" s="114"/>
    </row>
    <row r="591" spans="6:19">
      <c r="F591" s="111" t="s">
        <v>488</v>
      </c>
      <c r="G591" s="136">
        <v>2.9056740000000001E-4</v>
      </c>
      <c r="H591" s="103">
        <f>ROUND(+G591*Totals!$H$22,2)</f>
        <v>4284.71</v>
      </c>
      <c r="I591" s="103">
        <f t="shared" si="26"/>
        <v>0</v>
      </c>
      <c r="J591" s="103">
        <f t="shared" si="27"/>
        <v>4284.71</v>
      </c>
      <c r="K591" s="113"/>
      <c r="L591" s="113"/>
      <c r="N591" s="117"/>
      <c r="O591" s="113"/>
      <c r="P591" s="114"/>
      <c r="Q591" s="118"/>
      <c r="R591" s="116"/>
      <c r="S591" s="114"/>
    </row>
    <row r="592" spans="6:19">
      <c r="F592" s="111" t="s">
        <v>487</v>
      </c>
      <c r="G592" s="136">
        <v>3.7866500000000001E-5</v>
      </c>
      <c r="H592" s="103">
        <f>ROUND(+G592*Totals!$H$22,2)</f>
        <v>558.38</v>
      </c>
      <c r="I592" s="103">
        <f t="shared" si="26"/>
        <v>17.269484536082476</v>
      </c>
      <c r="J592" s="103">
        <f t="shared" si="27"/>
        <v>541.11051546391752</v>
      </c>
      <c r="K592" s="113" t="s">
        <v>487</v>
      </c>
      <c r="L592" s="113" t="s">
        <v>72</v>
      </c>
      <c r="M592" s="138">
        <v>3.0927835051546393E-2</v>
      </c>
      <c r="N592" s="117">
        <f t="shared" si="25"/>
        <v>17.269484536082476</v>
      </c>
      <c r="O592" s="117" t="s">
        <v>1159</v>
      </c>
      <c r="P592" s="114"/>
      <c r="Q592" s="118"/>
      <c r="R592" s="116"/>
      <c r="S592" s="114"/>
    </row>
    <row r="593" spans="6:19">
      <c r="F593" s="111" t="s">
        <v>486</v>
      </c>
      <c r="G593" s="136">
        <v>2.3454039999999999E-4</v>
      </c>
      <c r="H593" s="103">
        <f>ROUND(+G593*Totals!$H$22,2)</f>
        <v>3458.54</v>
      </c>
      <c r="I593" s="103">
        <f t="shared" si="26"/>
        <v>0</v>
      </c>
      <c r="J593" s="103">
        <f t="shared" si="27"/>
        <v>3458.54</v>
      </c>
      <c r="K593" s="113"/>
      <c r="L593" s="113"/>
      <c r="N593" s="117"/>
      <c r="O593" s="113"/>
      <c r="P593" s="114"/>
      <c r="Q593" s="118"/>
      <c r="R593" s="116"/>
      <c r="S593" s="114"/>
    </row>
    <row r="594" spans="6:19" ht="37.5">
      <c r="F594" s="111" t="s">
        <v>485</v>
      </c>
      <c r="G594" s="136">
        <v>6.2595599999999994E-5</v>
      </c>
      <c r="H594" s="103">
        <f>ROUND(+G594*Totals!$H$22,2)</f>
        <v>923.04</v>
      </c>
      <c r="I594" s="103">
        <f t="shared" si="26"/>
        <v>347.692197309417</v>
      </c>
      <c r="J594" s="103">
        <f t="shared" si="27"/>
        <v>575.34780269058297</v>
      </c>
      <c r="K594" s="113" t="s">
        <v>485</v>
      </c>
      <c r="L594" s="113" t="s">
        <v>41</v>
      </c>
      <c r="M594" s="138">
        <v>0.37668161434977576</v>
      </c>
      <c r="N594" s="117">
        <f t="shared" si="25"/>
        <v>347.692197309417</v>
      </c>
      <c r="O594" s="113" t="s">
        <v>1159</v>
      </c>
      <c r="P594" s="114"/>
      <c r="Q594" s="118"/>
      <c r="R594" s="116"/>
      <c r="S594" s="114"/>
    </row>
    <row r="595" spans="6:19">
      <c r="F595" s="111" t="s">
        <v>484</v>
      </c>
      <c r="G595" s="136">
        <v>6.2711550000000009E-4</v>
      </c>
      <c r="H595" s="103">
        <f>ROUND(+G595*Totals!$H$22,2)</f>
        <v>9247.4500000000007</v>
      </c>
      <c r="I595" s="103">
        <f t="shared" si="26"/>
        <v>0</v>
      </c>
      <c r="J595" s="103">
        <f t="shared" si="27"/>
        <v>9247.4500000000007</v>
      </c>
      <c r="K595" s="113"/>
      <c r="L595" s="113"/>
      <c r="N595" s="117"/>
      <c r="O595" s="117"/>
      <c r="P595" s="114"/>
      <c r="Q595" s="118"/>
      <c r="R595" s="116"/>
      <c r="S595" s="114"/>
    </row>
    <row r="596" spans="6:19" ht="37.5">
      <c r="F596" s="111" t="s">
        <v>483</v>
      </c>
      <c r="G596" s="136">
        <v>3.5834066999999997E-3</v>
      </c>
      <c r="H596" s="103">
        <f>ROUND(+G596*Totals!$H$22,2)</f>
        <v>52840.959999999999</v>
      </c>
      <c r="I596" s="103">
        <f t="shared" si="26"/>
        <v>0</v>
      </c>
      <c r="J596" s="103">
        <f t="shared" si="27"/>
        <v>52840.959999999999</v>
      </c>
      <c r="K596" s="113"/>
      <c r="L596" s="113"/>
      <c r="N596" s="117"/>
      <c r="O596" s="113"/>
      <c r="P596" s="114"/>
      <c r="Q596" s="118"/>
      <c r="R596" s="116"/>
      <c r="S596" s="114"/>
    </row>
    <row r="597" spans="6:19">
      <c r="F597" s="111" t="s">
        <v>481</v>
      </c>
      <c r="G597" s="136">
        <v>0</v>
      </c>
      <c r="H597" s="103">
        <f>ROUND(+G597*Totals!$H$22,2)</f>
        <v>0</v>
      </c>
      <c r="I597" s="103">
        <f t="shared" si="26"/>
        <v>0</v>
      </c>
      <c r="J597" s="103">
        <f t="shared" si="27"/>
        <v>0</v>
      </c>
      <c r="K597" s="113"/>
      <c r="L597" s="113"/>
      <c r="N597" s="117"/>
      <c r="O597" s="113"/>
      <c r="P597" s="114"/>
      <c r="Q597" s="118"/>
      <c r="R597" s="116"/>
      <c r="S597" s="114"/>
    </row>
    <row r="598" spans="6:19" ht="37.5">
      <c r="F598" s="111" t="s">
        <v>480</v>
      </c>
      <c r="G598" s="136">
        <v>1.7492002000000001E-3</v>
      </c>
      <c r="H598" s="103">
        <f>ROUND(+G598*Totals!$H$22,2)</f>
        <v>25793.73</v>
      </c>
      <c r="I598" s="103">
        <f t="shared" si="26"/>
        <v>0</v>
      </c>
      <c r="J598" s="103">
        <f t="shared" si="27"/>
        <v>25793.73</v>
      </c>
      <c r="K598" s="113"/>
      <c r="L598" s="113"/>
      <c r="N598" s="117"/>
      <c r="O598" s="113"/>
      <c r="P598" s="114"/>
      <c r="Q598" s="118"/>
      <c r="R598" s="116"/>
      <c r="S598" s="114"/>
    </row>
    <row r="599" spans="6:19">
      <c r="F599" s="111" t="s">
        <v>479</v>
      </c>
      <c r="G599" s="136">
        <v>6.5184460000000004E-4</v>
      </c>
      <c r="H599" s="103">
        <f>ROUND(+G599*Totals!$H$22,2)</f>
        <v>9612.11</v>
      </c>
      <c r="I599" s="103">
        <f t="shared" si="26"/>
        <v>0</v>
      </c>
      <c r="J599" s="103">
        <f t="shared" si="27"/>
        <v>9612.11</v>
      </c>
      <c r="K599" s="113"/>
      <c r="L599" s="113"/>
      <c r="N599" s="117"/>
      <c r="O599" s="113"/>
      <c r="P599" s="114"/>
      <c r="Q599" s="118"/>
      <c r="R599" s="116"/>
      <c r="S599" s="114"/>
    </row>
    <row r="600" spans="6:19">
      <c r="F600" s="111" t="s">
        <v>478</v>
      </c>
      <c r="G600" s="136">
        <v>2.6429270000000003E-4</v>
      </c>
      <c r="H600" s="103">
        <f>ROUND(+G600*Totals!$H$22,2)</f>
        <v>3897.26</v>
      </c>
      <c r="I600" s="103">
        <f t="shared" si="26"/>
        <v>0</v>
      </c>
      <c r="J600" s="103">
        <f t="shared" si="27"/>
        <v>3897.26</v>
      </c>
      <c r="K600" s="113"/>
      <c r="L600" s="113"/>
      <c r="N600" s="117"/>
      <c r="O600" s="117"/>
      <c r="P600" s="114"/>
      <c r="Q600" s="118"/>
      <c r="R600" s="116"/>
      <c r="S600" s="114"/>
    </row>
    <row r="601" spans="6:19">
      <c r="F601" s="111" t="s">
        <v>104</v>
      </c>
      <c r="G601" s="136">
        <v>9.1949893000000012E-3</v>
      </c>
      <c r="H601" s="103">
        <f>ROUND(+G601*Totals!$H$22,2)</f>
        <v>135589.42000000001</v>
      </c>
      <c r="I601" s="103">
        <f t="shared" si="26"/>
        <v>0</v>
      </c>
      <c r="J601" s="103">
        <f t="shared" si="27"/>
        <v>135589.42000000001</v>
      </c>
      <c r="K601" s="113"/>
      <c r="L601" s="113"/>
      <c r="N601" s="117"/>
      <c r="O601" s="113"/>
      <c r="P601" s="114"/>
      <c r="Q601" s="118"/>
      <c r="R601" s="116"/>
      <c r="S601" s="114"/>
    </row>
    <row r="602" spans="6:19">
      <c r="F602" s="111" t="s">
        <v>477</v>
      </c>
      <c r="G602" s="136">
        <v>1.2441850000000001E-4</v>
      </c>
      <c r="H602" s="103">
        <f>ROUND(+G602*Totals!$H$22,2)</f>
        <v>1834.68</v>
      </c>
      <c r="I602" s="103">
        <f t="shared" si="26"/>
        <v>473.93477020602216</v>
      </c>
      <c r="J602" s="103">
        <f t="shared" si="27"/>
        <v>1360.7452297939778</v>
      </c>
      <c r="K602" s="113" t="s">
        <v>477</v>
      </c>
      <c r="L602" s="113" t="s">
        <v>39</v>
      </c>
      <c r="M602" s="138">
        <v>0.2583201267828843</v>
      </c>
      <c r="N602" s="117">
        <f>+H602*M602</f>
        <v>473.93477020602216</v>
      </c>
      <c r="O602" s="117" t="s">
        <v>1159</v>
      </c>
      <c r="P602" s="114"/>
      <c r="Q602" s="118"/>
      <c r="R602" s="116"/>
      <c r="S602" s="114"/>
    </row>
    <row r="603" spans="6:19">
      <c r="F603" s="111" t="s">
        <v>476</v>
      </c>
      <c r="G603" s="136">
        <v>5.9929519999999997E-4</v>
      </c>
      <c r="H603" s="103">
        <f>ROUND(+G603*Totals!$H$22,2)</f>
        <v>8837.2099999999991</v>
      </c>
      <c r="I603" s="103">
        <f t="shared" si="26"/>
        <v>0</v>
      </c>
      <c r="J603" s="103">
        <f t="shared" si="27"/>
        <v>8837.2099999999991</v>
      </c>
      <c r="K603" s="113"/>
      <c r="L603" s="113"/>
      <c r="N603" s="117"/>
      <c r="O603" s="113"/>
      <c r="P603" s="114"/>
      <c r="Q603" s="118"/>
      <c r="R603" s="116"/>
      <c r="S603" s="114"/>
    </row>
    <row r="604" spans="6:19">
      <c r="F604" s="111" t="s">
        <v>475</v>
      </c>
      <c r="G604" s="136">
        <v>2.5501900000000001E-5</v>
      </c>
      <c r="H604" s="103">
        <f>ROUND(+G604*Totals!$H$22,2)</f>
        <v>376.05</v>
      </c>
      <c r="I604" s="103">
        <f t="shared" si="26"/>
        <v>64.893584070796464</v>
      </c>
      <c r="J604" s="103">
        <f t="shared" si="27"/>
        <v>311.15641592920355</v>
      </c>
      <c r="K604" s="113" t="s">
        <v>475</v>
      </c>
      <c r="L604" s="113" t="s">
        <v>114</v>
      </c>
      <c r="M604" s="138">
        <v>0.17256637168141595</v>
      </c>
      <c r="N604" s="117">
        <f>+H604*M604</f>
        <v>64.893584070796464</v>
      </c>
      <c r="O604" s="113" t="s">
        <v>1159</v>
      </c>
      <c r="P604" s="114"/>
      <c r="Q604" s="118"/>
      <c r="R604" s="116"/>
      <c r="S604" s="114"/>
    </row>
    <row r="605" spans="6:19">
      <c r="F605" s="111" t="s">
        <v>474</v>
      </c>
      <c r="G605" s="136">
        <v>3.5470860000000001E-4</v>
      </c>
      <c r="H605" s="103">
        <f>ROUND(+G605*Totals!$H$22,2)</f>
        <v>5230.54</v>
      </c>
      <c r="I605" s="103">
        <f t="shared" si="26"/>
        <v>0</v>
      </c>
      <c r="J605" s="103">
        <f t="shared" si="27"/>
        <v>5230.54</v>
      </c>
      <c r="K605" s="113"/>
      <c r="L605" s="113"/>
      <c r="N605" s="117"/>
      <c r="O605" s="113"/>
      <c r="P605" s="114"/>
      <c r="Q605" s="118"/>
      <c r="R605" s="116"/>
      <c r="S605" s="114"/>
    </row>
    <row r="606" spans="6:19">
      <c r="F606" s="111" t="s">
        <v>473</v>
      </c>
      <c r="G606" s="136">
        <v>2.6757701000000001E-3</v>
      </c>
      <c r="H606" s="103">
        <f>ROUND(+G606*Totals!$H$22,2)</f>
        <v>39456.94</v>
      </c>
      <c r="I606" s="103">
        <f t="shared" si="26"/>
        <v>0</v>
      </c>
      <c r="J606" s="103">
        <f t="shared" si="27"/>
        <v>39456.94</v>
      </c>
      <c r="K606" s="113"/>
      <c r="L606" s="113"/>
      <c r="N606" s="117"/>
      <c r="O606" s="113"/>
      <c r="P606" s="114"/>
      <c r="Q606" s="118"/>
      <c r="R606" s="116"/>
      <c r="S606" s="114"/>
    </row>
    <row r="607" spans="6:19">
      <c r="F607" s="111" t="s">
        <v>472</v>
      </c>
      <c r="G607" s="136">
        <v>1.6692169999999999E-4</v>
      </c>
      <c r="H607" s="103">
        <f>ROUND(+G607*Totals!$H$22,2)</f>
        <v>2461.4299999999998</v>
      </c>
      <c r="I607" s="103">
        <f t="shared" si="26"/>
        <v>0</v>
      </c>
      <c r="J607" s="103">
        <f t="shared" si="27"/>
        <v>2461.4299999999998</v>
      </c>
      <c r="K607" s="113"/>
      <c r="L607" s="113"/>
      <c r="N607" s="117"/>
      <c r="O607" s="113"/>
      <c r="P607" s="114"/>
      <c r="Q607" s="118"/>
      <c r="R607" s="116"/>
      <c r="S607" s="114"/>
    </row>
    <row r="608" spans="6:19">
      <c r="F608" s="111" t="s">
        <v>471</v>
      </c>
      <c r="G608" s="136">
        <v>1.3500564E-3</v>
      </c>
      <c r="H608" s="103">
        <f>ROUND(+G608*Totals!$H$22,2)</f>
        <v>19907.95</v>
      </c>
      <c r="I608" s="103">
        <f t="shared" si="26"/>
        <v>0</v>
      </c>
      <c r="J608" s="103">
        <f t="shared" si="27"/>
        <v>19907.95</v>
      </c>
      <c r="K608" s="113"/>
      <c r="L608" s="113"/>
      <c r="N608" s="117"/>
      <c r="O608" s="117"/>
      <c r="P608" s="114"/>
      <c r="Q608" s="118"/>
      <c r="R608" s="116"/>
      <c r="S608" s="114"/>
    </row>
    <row r="609" spans="6:19">
      <c r="F609" s="111" t="s">
        <v>470</v>
      </c>
      <c r="G609" s="136">
        <v>2.2024390000000002E-4</v>
      </c>
      <c r="H609" s="103">
        <f>ROUND(+G609*Totals!$H$22,2)</f>
        <v>3247.72</v>
      </c>
      <c r="I609" s="103">
        <f t="shared" si="26"/>
        <v>0</v>
      </c>
      <c r="J609" s="103">
        <f t="shared" si="27"/>
        <v>3247.72</v>
      </c>
      <c r="K609" s="113"/>
      <c r="L609" s="113"/>
      <c r="N609" s="117"/>
      <c r="O609" s="113"/>
      <c r="P609" s="114"/>
      <c r="Q609" s="118"/>
      <c r="R609" s="116"/>
      <c r="S609" s="114"/>
    </row>
    <row r="610" spans="6:19">
      <c r="F610" s="111" t="s">
        <v>469</v>
      </c>
      <c r="G610" s="136">
        <v>5.3322200000000003E-5</v>
      </c>
      <c r="H610" s="103">
        <f>ROUND(+G610*Totals!$H$22,2)</f>
        <v>786.29</v>
      </c>
      <c r="I610" s="103">
        <f t="shared" si="26"/>
        <v>49.835281690140839</v>
      </c>
      <c r="J610" s="103">
        <f t="shared" si="27"/>
        <v>736.45471830985912</v>
      </c>
      <c r="K610" s="113" t="s">
        <v>469</v>
      </c>
      <c r="L610" s="113" t="s">
        <v>115</v>
      </c>
      <c r="M610" s="138">
        <v>6.3380281690140844E-2</v>
      </c>
      <c r="N610" s="117">
        <f>+H610*M610</f>
        <v>49.835281690140839</v>
      </c>
      <c r="O610" s="117" t="s">
        <v>1159</v>
      </c>
      <c r="P610" s="114"/>
      <c r="Q610" s="118"/>
      <c r="R610" s="116"/>
      <c r="S610" s="114"/>
    </row>
    <row r="611" spans="6:19">
      <c r="F611" s="111" t="s">
        <v>468</v>
      </c>
      <c r="G611" s="136">
        <v>7.3801019999999995E-4</v>
      </c>
      <c r="H611" s="103">
        <f>ROUND(+G611*Totals!$H$22,2)</f>
        <v>10882.71</v>
      </c>
      <c r="I611" s="103">
        <f t="shared" si="26"/>
        <v>0</v>
      </c>
      <c r="J611" s="103">
        <f t="shared" si="27"/>
        <v>10882.71</v>
      </c>
      <c r="K611" s="113"/>
      <c r="L611" s="113"/>
      <c r="N611" s="117"/>
      <c r="O611" s="117"/>
      <c r="P611" s="114"/>
      <c r="Q611" s="118"/>
      <c r="R611" s="116"/>
      <c r="S611" s="114"/>
    </row>
    <row r="612" spans="6:19">
      <c r="F612" s="111" t="s">
        <v>467</v>
      </c>
      <c r="G612" s="136">
        <v>1.4876120000000001E-4</v>
      </c>
      <c r="H612" s="103">
        <f>ROUND(+G612*Totals!$H$22,2)</f>
        <v>2193.63</v>
      </c>
      <c r="I612" s="103">
        <f t="shared" si="26"/>
        <v>321.96135029354207</v>
      </c>
      <c r="J612" s="103">
        <f t="shared" si="27"/>
        <v>1871.6686497064579</v>
      </c>
      <c r="K612" s="113" t="s">
        <v>467</v>
      </c>
      <c r="L612" s="113" t="s">
        <v>120</v>
      </c>
      <c r="M612" s="138">
        <v>0.14677103718199608</v>
      </c>
      <c r="N612" s="117">
        <f>+H612*M612</f>
        <v>321.96135029354207</v>
      </c>
      <c r="O612" s="113" t="s">
        <v>1159</v>
      </c>
      <c r="P612" s="114"/>
      <c r="Q612" s="118"/>
      <c r="R612" s="116"/>
      <c r="S612" s="114"/>
    </row>
    <row r="613" spans="6:19" ht="37.5">
      <c r="F613" s="111" t="s">
        <v>466</v>
      </c>
      <c r="G613" s="136">
        <v>9.118869999999999E-5</v>
      </c>
      <c r="H613" s="103">
        <f>ROUND(+G613*Totals!$H$22,2)</f>
        <v>1344.67</v>
      </c>
      <c r="I613" s="103">
        <f t="shared" si="26"/>
        <v>694.13139650872813</v>
      </c>
      <c r="J613" s="103">
        <f t="shared" si="27"/>
        <v>650.53860349127194</v>
      </c>
      <c r="K613" s="113" t="s">
        <v>466</v>
      </c>
      <c r="L613" s="113" t="s">
        <v>76</v>
      </c>
      <c r="M613" s="138">
        <v>0.51620947630922687</v>
      </c>
      <c r="N613" s="117">
        <f>+H613*M613</f>
        <v>694.13139650872813</v>
      </c>
      <c r="O613" s="117" t="s">
        <v>1159</v>
      </c>
      <c r="P613" s="114"/>
      <c r="Q613" s="118"/>
      <c r="R613" s="116"/>
      <c r="S613" s="114"/>
    </row>
    <row r="614" spans="6:19">
      <c r="F614" s="111" t="s">
        <v>465</v>
      </c>
      <c r="G614" s="136">
        <v>4.8762769999999999E-4</v>
      </c>
      <c r="H614" s="103">
        <f>ROUND(+G614*Totals!$H$22,2)</f>
        <v>7190.56</v>
      </c>
      <c r="I614" s="103">
        <f t="shared" si="26"/>
        <v>0</v>
      </c>
      <c r="J614" s="103">
        <f t="shared" si="27"/>
        <v>7190.56</v>
      </c>
      <c r="K614" s="113"/>
      <c r="L614" s="113"/>
      <c r="N614" s="117"/>
      <c r="O614" s="117"/>
      <c r="P614" s="114"/>
      <c r="Q614" s="118"/>
      <c r="R614" s="116"/>
      <c r="S614" s="114"/>
    </row>
    <row r="615" spans="6:19">
      <c r="F615" s="111" t="s">
        <v>464</v>
      </c>
      <c r="G615" s="136">
        <v>1.4760199999999999E-4</v>
      </c>
      <c r="H615" s="103">
        <f>ROUND(+G615*Totals!$H$22,2)</f>
        <v>2176.54</v>
      </c>
      <c r="I615" s="103">
        <f t="shared" si="26"/>
        <v>349.51737226277373</v>
      </c>
      <c r="J615" s="103">
        <f t="shared" si="27"/>
        <v>1827.0226277372262</v>
      </c>
      <c r="K615" s="113" t="s">
        <v>464</v>
      </c>
      <c r="L615" s="113" t="s">
        <v>65</v>
      </c>
      <c r="M615" s="138">
        <v>0.16058394160583941</v>
      </c>
      <c r="N615" s="117">
        <f>+H615*M615</f>
        <v>349.51737226277373</v>
      </c>
      <c r="O615" s="113" t="s">
        <v>1159</v>
      </c>
      <c r="P615" s="114"/>
      <c r="Q615" s="118"/>
      <c r="R615" s="116"/>
      <c r="S615" s="114"/>
    </row>
    <row r="616" spans="6:19">
      <c r="F616" s="111" t="s">
        <v>463</v>
      </c>
      <c r="G616" s="136">
        <v>1.9242360000000001E-4</v>
      </c>
      <c r="H616" s="103">
        <f>ROUND(+G616*Totals!$H$22,2)</f>
        <v>2837.48</v>
      </c>
      <c r="I616" s="103">
        <f t="shared" si="26"/>
        <v>735.86099585062232</v>
      </c>
      <c r="J616" s="103">
        <f t="shared" si="27"/>
        <v>2101.6190041493778</v>
      </c>
      <c r="K616" s="113" t="s">
        <v>463</v>
      </c>
      <c r="L616" s="113" t="s">
        <v>124</v>
      </c>
      <c r="M616" s="138">
        <v>0.25933609958506221</v>
      </c>
      <c r="N616" s="117">
        <f>+H616*M616</f>
        <v>735.86099585062232</v>
      </c>
      <c r="O616" s="113" t="s">
        <v>1159</v>
      </c>
      <c r="P616" s="114"/>
      <c r="Q616" s="118"/>
      <c r="R616" s="116"/>
      <c r="S616" s="114"/>
    </row>
    <row r="617" spans="6:19">
      <c r="F617" s="111" t="s">
        <v>462</v>
      </c>
      <c r="G617" s="136">
        <v>3.5007190000000001E-4</v>
      </c>
      <c r="H617" s="103">
        <f>ROUND(+G617*Totals!$H$22,2)</f>
        <v>5162.16</v>
      </c>
      <c r="I617" s="103">
        <f t="shared" si="26"/>
        <v>0</v>
      </c>
      <c r="J617" s="103">
        <f t="shared" si="27"/>
        <v>5162.16</v>
      </c>
      <c r="K617" s="113"/>
      <c r="L617" s="113"/>
      <c r="N617" s="117"/>
      <c r="O617" s="113"/>
      <c r="P617" s="114"/>
      <c r="Q617" s="118"/>
      <c r="R617" s="116"/>
      <c r="S617" s="114"/>
    </row>
    <row r="618" spans="6:19">
      <c r="F618" s="111" t="s">
        <v>461</v>
      </c>
      <c r="G618" s="136">
        <v>3.3848009999999998E-4</v>
      </c>
      <c r="H618" s="103">
        <f>ROUND(+G618*Totals!$H$22,2)</f>
        <v>4991.2299999999996</v>
      </c>
      <c r="I618" s="103">
        <f t="shared" si="26"/>
        <v>0</v>
      </c>
      <c r="J618" s="103">
        <f t="shared" si="27"/>
        <v>4991.2299999999996</v>
      </c>
      <c r="K618" s="113"/>
      <c r="L618" s="113"/>
      <c r="N618" s="117"/>
      <c r="O618" s="113"/>
      <c r="P618" s="114"/>
      <c r="Q618" s="118"/>
      <c r="R618" s="116"/>
      <c r="S618" s="114"/>
    </row>
    <row r="619" spans="6:19">
      <c r="F619" s="111" t="s">
        <v>460</v>
      </c>
      <c r="G619" s="136">
        <v>6.0895504000000001E-3</v>
      </c>
      <c r="H619" s="103">
        <f>ROUND(+G619*Totals!$H$22,2)</f>
        <v>89796.58</v>
      </c>
      <c r="I619" s="103">
        <f t="shared" si="26"/>
        <v>0</v>
      </c>
      <c r="J619" s="103">
        <f t="shared" si="27"/>
        <v>89796.58</v>
      </c>
      <c r="K619" s="113"/>
      <c r="L619" s="113"/>
      <c r="N619" s="117"/>
      <c r="O619" s="117"/>
      <c r="P619" s="114"/>
      <c r="Q619" s="118"/>
      <c r="R619" s="116"/>
      <c r="S619" s="114"/>
    </row>
    <row r="620" spans="6:19">
      <c r="F620" s="111" t="s">
        <v>459</v>
      </c>
      <c r="G620" s="136">
        <v>1.3137350000000001E-4</v>
      </c>
      <c r="H620" s="103">
        <f>ROUND(+G620*Totals!$H$22,2)</f>
        <v>1937.24</v>
      </c>
      <c r="I620" s="103">
        <f t="shared" si="26"/>
        <v>0</v>
      </c>
      <c r="J620" s="103">
        <f t="shared" si="27"/>
        <v>1937.24</v>
      </c>
      <c r="K620" s="113"/>
      <c r="L620" s="113"/>
      <c r="N620" s="117"/>
      <c r="O620" s="113"/>
      <c r="P620" s="114"/>
      <c r="Q620" s="118"/>
      <c r="R620" s="116"/>
      <c r="S620" s="114"/>
    </row>
    <row r="621" spans="6:19">
      <c r="F621" s="111" t="s">
        <v>458</v>
      </c>
      <c r="G621" s="136">
        <v>2.8593099999999999E-5</v>
      </c>
      <c r="H621" s="103">
        <f>ROUND(+G621*Totals!$H$22,2)</f>
        <v>421.63</v>
      </c>
      <c r="I621" s="103">
        <f t="shared" si="26"/>
        <v>108.1102564102564</v>
      </c>
      <c r="J621" s="103">
        <f t="shared" si="27"/>
        <v>313.5197435897436</v>
      </c>
      <c r="K621" s="113" t="s">
        <v>458</v>
      </c>
      <c r="L621" s="113" t="s">
        <v>37</v>
      </c>
      <c r="M621" s="138">
        <v>0.25641025641025639</v>
      </c>
      <c r="N621" s="117">
        <f>+H621*M621</f>
        <v>108.1102564102564</v>
      </c>
      <c r="O621" s="117" t="s">
        <v>1159</v>
      </c>
      <c r="P621" s="114"/>
      <c r="Q621" s="118"/>
      <c r="R621" s="116"/>
      <c r="S621" s="114"/>
    </row>
    <row r="622" spans="6:19">
      <c r="F622" s="111" t="s">
        <v>457</v>
      </c>
      <c r="G622" s="136">
        <v>5.2897169999999996E-4</v>
      </c>
      <c r="H622" s="103">
        <f>ROUND(+G622*Totals!$H$22,2)</f>
        <v>7800.22</v>
      </c>
      <c r="I622" s="103">
        <f t="shared" si="26"/>
        <v>0</v>
      </c>
      <c r="J622" s="103">
        <f t="shared" si="27"/>
        <v>7800.22</v>
      </c>
      <c r="K622" s="113"/>
      <c r="L622" s="113"/>
      <c r="N622" s="117"/>
      <c r="O622" s="113"/>
      <c r="P622" s="114"/>
      <c r="Q622" s="118"/>
      <c r="R622" s="116"/>
      <c r="S622" s="114"/>
    </row>
    <row r="623" spans="6:19" ht="37.5">
      <c r="F623" s="111" t="s">
        <v>456</v>
      </c>
      <c r="G623" s="136">
        <v>4.2116799999999996E-5</v>
      </c>
      <c r="H623" s="103">
        <f>ROUND(+G623*Totals!$H$22,2)</f>
        <v>621.04999999999995</v>
      </c>
      <c r="I623" s="103">
        <f t="shared" si="26"/>
        <v>217.27136222910215</v>
      </c>
      <c r="J623" s="103">
        <f t="shared" si="27"/>
        <v>403.77863777089783</v>
      </c>
      <c r="K623" s="113" t="s">
        <v>456</v>
      </c>
      <c r="L623" s="113" t="s">
        <v>56</v>
      </c>
      <c r="M623" s="138">
        <v>0.34984520123839008</v>
      </c>
      <c r="N623" s="117">
        <f>+H623*M623</f>
        <v>217.27136222910215</v>
      </c>
      <c r="O623" s="113" t="s">
        <v>1159</v>
      </c>
      <c r="P623" s="114"/>
      <c r="Q623" s="118"/>
      <c r="R623" s="116"/>
      <c r="S623" s="114"/>
    </row>
    <row r="624" spans="6:19">
      <c r="F624" s="111" t="s">
        <v>455</v>
      </c>
      <c r="G624" s="136">
        <v>4.1150829999999998E-4</v>
      </c>
      <c r="H624" s="103">
        <f>ROUND(+G624*Totals!$H$22,2)</f>
        <v>6068.11</v>
      </c>
      <c r="I624" s="103">
        <f t="shared" si="26"/>
        <v>0</v>
      </c>
      <c r="J624" s="103">
        <f t="shared" si="27"/>
        <v>6068.11</v>
      </c>
      <c r="K624" s="113"/>
      <c r="L624" s="113"/>
      <c r="N624" s="117"/>
      <c r="O624" s="117"/>
      <c r="P624" s="114"/>
      <c r="Q624" s="118"/>
      <c r="R624" s="116"/>
      <c r="S624" s="114"/>
    </row>
    <row r="625" spans="6:19">
      <c r="F625" s="111" t="s">
        <v>454</v>
      </c>
      <c r="G625" s="136">
        <v>7.9129380000000013E-3</v>
      </c>
      <c r="H625" s="103">
        <f>ROUND(+G625*Totals!$H$22,2)</f>
        <v>116684.27</v>
      </c>
      <c r="I625" s="103">
        <f t="shared" si="26"/>
        <v>0</v>
      </c>
      <c r="J625" s="103">
        <f t="shared" si="27"/>
        <v>116684.27</v>
      </c>
      <c r="K625" s="113"/>
      <c r="L625" s="113"/>
      <c r="N625" s="117"/>
      <c r="O625" s="117"/>
      <c r="P625" s="114"/>
      <c r="Q625" s="118"/>
      <c r="R625" s="116"/>
      <c r="S625" s="114"/>
    </row>
    <row r="626" spans="6:19" ht="37.5">
      <c r="F626" s="111" t="s">
        <v>453</v>
      </c>
      <c r="G626" s="136">
        <v>4.3275999999999997E-5</v>
      </c>
      <c r="H626" s="103">
        <f>ROUND(+G626*Totals!$H$22,2)</f>
        <v>638.15</v>
      </c>
      <c r="I626" s="103">
        <f t="shared" si="26"/>
        <v>329.36774193548388</v>
      </c>
      <c r="J626" s="103">
        <f t="shared" si="27"/>
        <v>308.7822580645161</v>
      </c>
      <c r="K626" s="113" t="s">
        <v>453</v>
      </c>
      <c r="L626" s="113" t="s">
        <v>53</v>
      </c>
      <c r="M626" s="138">
        <v>0.5161290322580645</v>
      </c>
      <c r="N626" s="117">
        <f>+H626*M626</f>
        <v>329.36774193548388</v>
      </c>
      <c r="O626" s="113"/>
      <c r="P626" s="114"/>
      <c r="Q626" s="118"/>
      <c r="R626" s="116"/>
      <c r="S626" s="114"/>
    </row>
    <row r="627" spans="6:19">
      <c r="F627" s="111" t="s">
        <v>452</v>
      </c>
      <c r="G627" s="136">
        <v>2.0092399999999998E-5</v>
      </c>
      <c r="H627" s="103">
        <f>ROUND(+G627*Totals!$H$22,2)</f>
        <v>296.27999999999997</v>
      </c>
      <c r="I627" s="103">
        <f t="shared" si="26"/>
        <v>74.921379310344832</v>
      </c>
      <c r="J627" s="103">
        <f t="shared" si="27"/>
        <v>221.35862068965514</v>
      </c>
      <c r="K627" s="113" t="s">
        <v>452</v>
      </c>
      <c r="L627" s="113" t="s">
        <v>106</v>
      </c>
      <c r="M627" s="138">
        <v>0.25287356321839083</v>
      </c>
      <c r="N627" s="117">
        <f>+H627*M627</f>
        <v>74.921379310344832</v>
      </c>
      <c r="O627" s="113"/>
      <c r="P627" s="114"/>
      <c r="Q627" s="118"/>
      <c r="R627" s="116"/>
      <c r="S627" s="114"/>
    </row>
    <row r="628" spans="6:19">
      <c r="F628" s="111" t="s">
        <v>451</v>
      </c>
      <c r="G628" s="136">
        <v>8.006059E-4</v>
      </c>
      <c r="H628" s="103">
        <f>ROUND(+G628*Totals!$H$22,2)</f>
        <v>11805.74</v>
      </c>
      <c r="I628" s="103">
        <f t="shared" si="26"/>
        <v>0</v>
      </c>
      <c r="J628" s="103">
        <f t="shared" si="27"/>
        <v>11805.74</v>
      </c>
      <c r="K628" s="113"/>
      <c r="L628" s="113"/>
      <c r="N628" s="117"/>
      <c r="O628" s="113"/>
      <c r="P628" s="114"/>
      <c r="Q628" s="118"/>
      <c r="R628" s="116"/>
      <c r="S628" s="114"/>
    </row>
    <row r="629" spans="6:19">
      <c r="F629" s="111" t="s">
        <v>450</v>
      </c>
      <c r="G629" s="136">
        <v>5.5385543000000008E-3</v>
      </c>
      <c r="H629" s="103">
        <f>ROUND(+G629*Totals!$H$22,2)</f>
        <v>81671.58</v>
      </c>
      <c r="I629" s="103">
        <f t="shared" si="26"/>
        <v>0</v>
      </c>
      <c r="J629" s="103">
        <f t="shared" si="27"/>
        <v>81671.58</v>
      </c>
      <c r="K629" s="113"/>
      <c r="L629" s="113"/>
      <c r="N629" s="117"/>
      <c r="O629" s="117"/>
      <c r="P629" s="114"/>
      <c r="Q629" s="118"/>
      <c r="R629" s="116"/>
      <c r="S629" s="114"/>
    </row>
    <row r="630" spans="6:19">
      <c r="F630" s="111" t="s">
        <v>449</v>
      </c>
      <c r="G630" s="136">
        <v>1.8005899999999999E-4</v>
      </c>
      <c r="H630" s="103">
        <f>ROUND(+G630*Totals!$H$22,2)</f>
        <v>2655.15</v>
      </c>
      <c r="I630" s="103">
        <f t="shared" si="26"/>
        <v>564.62768014059759</v>
      </c>
      <c r="J630" s="103">
        <f t="shared" si="27"/>
        <v>2090.5223198594026</v>
      </c>
      <c r="K630" s="137" t="s">
        <v>449</v>
      </c>
      <c r="L630" s="137" t="s">
        <v>41</v>
      </c>
      <c r="M630" s="138">
        <v>0.21265377855887521</v>
      </c>
      <c r="N630" s="117">
        <f>+H630*M630</f>
        <v>564.62768014059759</v>
      </c>
      <c r="O630" s="113"/>
      <c r="P630" s="114"/>
      <c r="Q630" s="118"/>
      <c r="R630" s="116"/>
      <c r="S630" s="114"/>
    </row>
    <row r="631" spans="6:19">
      <c r="F631" s="111" t="s">
        <v>448</v>
      </c>
      <c r="G631" s="136">
        <v>2.6274699999999998E-5</v>
      </c>
      <c r="H631" s="103">
        <f>ROUND(+G631*Totals!$H$22,2)</f>
        <v>387.45</v>
      </c>
      <c r="I631" s="103">
        <f t="shared" si="26"/>
        <v>123.42590027700831</v>
      </c>
      <c r="J631" s="103">
        <f t="shared" si="27"/>
        <v>264.02409972299165</v>
      </c>
      <c r="K631" s="113" t="s">
        <v>448</v>
      </c>
      <c r="L631" s="113" t="s">
        <v>39</v>
      </c>
      <c r="M631" s="138">
        <v>0.31855955678670361</v>
      </c>
      <c r="N631" s="117">
        <f>+H631*M631</f>
        <v>123.42590027700831</v>
      </c>
      <c r="O631" s="113"/>
      <c r="P631" s="114"/>
      <c r="Q631" s="118"/>
      <c r="R631" s="116"/>
      <c r="S631" s="114"/>
    </row>
    <row r="632" spans="6:19">
      <c r="F632" s="111" t="s">
        <v>447</v>
      </c>
      <c r="G632" s="136">
        <v>5.8886259999999999E-4</v>
      </c>
      <c r="H632" s="103">
        <f>ROUND(+G632*Totals!$H$22,2)</f>
        <v>8683.3700000000008</v>
      </c>
      <c r="I632" s="103">
        <f t="shared" si="26"/>
        <v>0</v>
      </c>
      <c r="J632" s="103">
        <f t="shared" si="27"/>
        <v>8683.3700000000008</v>
      </c>
      <c r="K632" s="113"/>
      <c r="L632" s="113"/>
      <c r="N632" s="117"/>
      <c r="O632" s="117"/>
      <c r="P632" s="114"/>
      <c r="Q632" s="118"/>
      <c r="R632" s="116"/>
      <c r="S632" s="114"/>
    </row>
    <row r="633" spans="6:19">
      <c r="F633" s="111" t="s">
        <v>446</v>
      </c>
      <c r="G633" s="136">
        <v>6.8005100000000004E-5</v>
      </c>
      <c r="H633" s="103">
        <f>ROUND(+G633*Totals!$H$22,2)</f>
        <v>1002.8</v>
      </c>
      <c r="I633" s="103">
        <f t="shared" si="26"/>
        <v>0</v>
      </c>
      <c r="J633" s="103">
        <f t="shared" si="27"/>
        <v>1002.8</v>
      </c>
      <c r="K633" s="113"/>
      <c r="L633" s="113"/>
      <c r="N633" s="117"/>
      <c r="O633" s="117"/>
      <c r="P633" s="114"/>
      <c r="Q633" s="118"/>
      <c r="R633" s="116"/>
      <c r="S633" s="114"/>
    </row>
    <row r="634" spans="6:19">
      <c r="F634" s="111" t="s">
        <v>445</v>
      </c>
      <c r="G634" s="136">
        <v>7.7278600000000002E-5</v>
      </c>
      <c r="H634" s="103">
        <f>ROUND(+G634*Totals!$H$22,2)</f>
        <v>1139.55</v>
      </c>
      <c r="I634" s="103">
        <f t="shared" si="26"/>
        <v>271.7564128256513</v>
      </c>
      <c r="J634" s="103">
        <f t="shared" si="27"/>
        <v>867.79358717434866</v>
      </c>
      <c r="K634" s="113" t="s">
        <v>445</v>
      </c>
      <c r="L634" s="113" t="s">
        <v>92</v>
      </c>
      <c r="M634" s="138">
        <v>0.23847695390781562</v>
      </c>
      <c r="N634" s="117">
        <f>+H634*M634</f>
        <v>271.7564128256513</v>
      </c>
      <c r="O634" s="113"/>
      <c r="P634" s="114"/>
      <c r="Q634" s="118"/>
      <c r="R634" s="116"/>
      <c r="S634" s="114"/>
    </row>
    <row r="635" spans="6:19">
      <c r="F635" s="111" t="s">
        <v>444</v>
      </c>
      <c r="G635" s="136">
        <v>1.6962640000000001E-4</v>
      </c>
      <c r="H635" s="103">
        <f>ROUND(+G635*Totals!$H$22,2)</f>
        <v>2501.31</v>
      </c>
      <c r="I635" s="103">
        <f t="shared" si="26"/>
        <v>322.39106666666663</v>
      </c>
      <c r="J635" s="103">
        <f t="shared" si="27"/>
        <v>2178.9189333333334</v>
      </c>
      <c r="K635" s="113" t="s">
        <v>444</v>
      </c>
      <c r="L635" s="113" t="s">
        <v>105</v>
      </c>
      <c r="M635" s="138">
        <v>0.12888888888888889</v>
      </c>
      <c r="N635" s="117">
        <f>+H635*M635</f>
        <v>322.39106666666663</v>
      </c>
      <c r="O635" s="113"/>
      <c r="P635" s="114"/>
      <c r="Q635" s="118"/>
      <c r="R635" s="116"/>
      <c r="S635" s="114"/>
    </row>
    <row r="636" spans="6:19">
      <c r="F636" s="111" t="s">
        <v>443</v>
      </c>
      <c r="G636" s="136">
        <v>3.8407440000000001E-4</v>
      </c>
      <c r="H636" s="103">
        <f>ROUND(+G636*Totals!$H$22,2)</f>
        <v>5663.57</v>
      </c>
      <c r="I636" s="103">
        <f t="shared" si="26"/>
        <v>0</v>
      </c>
      <c r="J636" s="103">
        <f t="shared" si="27"/>
        <v>5663.57</v>
      </c>
      <c r="K636" s="113"/>
      <c r="L636" s="113"/>
      <c r="N636" s="117"/>
      <c r="O636" s="113"/>
      <c r="P636" s="114"/>
      <c r="Q636" s="118"/>
      <c r="R636" s="116"/>
      <c r="S636" s="114"/>
    </row>
    <row r="637" spans="6:19">
      <c r="F637" s="111" t="s">
        <v>442</v>
      </c>
      <c r="G637" s="136">
        <v>2.2874453E-3</v>
      </c>
      <c r="H637" s="103">
        <f>ROUND(+G637*Totals!$H$22,2)</f>
        <v>33730.69</v>
      </c>
      <c r="I637" s="103">
        <f t="shared" si="26"/>
        <v>0</v>
      </c>
      <c r="J637" s="103">
        <f t="shared" si="27"/>
        <v>33730.69</v>
      </c>
      <c r="K637" s="113"/>
      <c r="L637" s="113"/>
      <c r="N637" s="117"/>
      <c r="O637" s="113"/>
      <c r="P637" s="114"/>
      <c r="Q637" s="118"/>
      <c r="R637" s="116"/>
      <c r="S637" s="114"/>
    </row>
    <row r="638" spans="6:19">
      <c r="F638" s="111" t="s">
        <v>441</v>
      </c>
      <c r="G638" s="136">
        <v>7.7549030000000009E-4</v>
      </c>
      <c r="H638" s="103">
        <f>ROUND(+G638*Totals!$H$22,2)</f>
        <v>11435.39</v>
      </c>
      <c r="I638" s="103">
        <f t="shared" si="26"/>
        <v>0</v>
      </c>
      <c r="J638" s="103">
        <f t="shared" si="27"/>
        <v>11435.39</v>
      </c>
      <c r="K638" s="113"/>
      <c r="L638" s="113"/>
      <c r="N638" s="117"/>
      <c r="O638" s="113"/>
      <c r="P638" s="114"/>
      <c r="Q638" s="118"/>
      <c r="R638" s="116"/>
      <c r="S638" s="114"/>
    </row>
    <row r="639" spans="6:19">
      <c r="F639" s="111" t="s">
        <v>440</v>
      </c>
      <c r="G639" s="136">
        <v>2.9674969999999998E-4</v>
      </c>
      <c r="H639" s="103">
        <f>ROUND(+G639*Totals!$H$22,2)</f>
        <v>4375.87</v>
      </c>
      <c r="I639" s="103">
        <f t="shared" si="26"/>
        <v>0</v>
      </c>
      <c r="J639" s="103">
        <f t="shared" si="27"/>
        <v>4375.87</v>
      </c>
      <c r="K639" s="113"/>
      <c r="L639" s="113"/>
      <c r="N639" s="117"/>
      <c r="O639" s="113"/>
      <c r="P639" s="114"/>
      <c r="Q639" s="118"/>
      <c r="R639" s="116"/>
      <c r="S639" s="114"/>
    </row>
    <row r="640" spans="6:19">
      <c r="F640" s="111" t="s">
        <v>439</v>
      </c>
      <c r="G640" s="136">
        <v>7.4187400000000001E-5</v>
      </c>
      <c r="H640" s="103">
        <f>ROUND(+G640*Totals!$H$22,2)</f>
        <v>1093.97</v>
      </c>
      <c r="I640" s="103">
        <f t="shared" si="26"/>
        <v>0</v>
      </c>
      <c r="J640" s="103">
        <f t="shared" si="27"/>
        <v>1093.97</v>
      </c>
      <c r="K640" s="113"/>
      <c r="L640" s="113"/>
      <c r="N640" s="117"/>
      <c r="O640" s="117"/>
      <c r="P640" s="114"/>
      <c r="Q640" s="118"/>
      <c r="R640" s="116"/>
      <c r="S640" s="114"/>
    </row>
    <row r="641" spans="6:19">
      <c r="F641" s="111" t="s">
        <v>438</v>
      </c>
      <c r="G641" s="136">
        <v>2.515417E-4</v>
      </c>
      <c r="H641" s="103">
        <f>ROUND(+G641*Totals!$H$22,2)</f>
        <v>3709.24</v>
      </c>
      <c r="I641" s="103">
        <f t="shared" si="26"/>
        <v>0</v>
      </c>
      <c r="J641" s="103">
        <f t="shared" si="27"/>
        <v>3709.24</v>
      </c>
      <c r="K641" s="113"/>
      <c r="L641" s="113"/>
      <c r="N641" s="117"/>
      <c r="O641" s="113"/>
      <c r="P641" s="114"/>
      <c r="Q641" s="118"/>
      <c r="R641" s="116"/>
      <c r="S641" s="114"/>
    </row>
    <row r="642" spans="6:19">
      <c r="F642" s="111" t="s">
        <v>437</v>
      </c>
      <c r="G642" s="136">
        <v>7.7664999999999996E-5</v>
      </c>
      <c r="H642" s="103">
        <f>ROUND(+G642*Totals!$H$22,2)</f>
        <v>1145.25</v>
      </c>
      <c r="I642" s="103">
        <f t="shared" si="26"/>
        <v>438.65235849056603</v>
      </c>
      <c r="J642" s="103">
        <f t="shared" si="27"/>
        <v>706.59764150943397</v>
      </c>
      <c r="K642" s="113" t="s">
        <v>437</v>
      </c>
      <c r="L642" s="113" t="s">
        <v>88</v>
      </c>
      <c r="M642" s="138">
        <v>0.38301886792452827</v>
      </c>
      <c r="N642" s="117">
        <f>+H642*M642</f>
        <v>438.65235849056603</v>
      </c>
      <c r="O642" s="117" t="s">
        <v>1159</v>
      </c>
      <c r="P642" s="114"/>
      <c r="Q642" s="118"/>
      <c r="R642" s="116"/>
      <c r="S642" s="114"/>
    </row>
    <row r="643" spans="6:19">
      <c r="F643" s="111" t="s">
        <v>436</v>
      </c>
      <c r="G643" s="136">
        <v>1.1228575000000001E-3</v>
      </c>
      <c r="H643" s="103">
        <f>ROUND(+G643*Totals!$H$22,2)</f>
        <v>16557.669999999998</v>
      </c>
      <c r="I643" s="103">
        <f t="shared" si="26"/>
        <v>0</v>
      </c>
      <c r="J643" s="103">
        <f t="shared" si="27"/>
        <v>16557.669999999998</v>
      </c>
      <c r="K643" s="113"/>
      <c r="L643" s="113"/>
      <c r="N643" s="117"/>
      <c r="O643" s="113"/>
      <c r="P643" s="114"/>
      <c r="Q643" s="118"/>
      <c r="R643" s="116"/>
      <c r="S643" s="114"/>
    </row>
    <row r="644" spans="6:19">
      <c r="F644" s="111" t="s">
        <v>435</v>
      </c>
      <c r="G644" s="136">
        <v>7.7664999999999996E-5</v>
      </c>
      <c r="H644" s="103">
        <f>ROUND(+G644*Totals!$H$22,2)</f>
        <v>1145.25</v>
      </c>
      <c r="I644" s="103">
        <f t="shared" si="26"/>
        <v>185.7162162162162</v>
      </c>
      <c r="J644" s="103">
        <f t="shared" si="27"/>
        <v>959.53378378378375</v>
      </c>
      <c r="K644" s="113" t="s">
        <v>435</v>
      </c>
      <c r="L644" s="113" t="s">
        <v>87</v>
      </c>
      <c r="M644" s="138">
        <v>0.16216216216216214</v>
      </c>
      <c r="N644" s="117">
        <f>+H644*M644</f>
        <v>185.7162162162162</v>
      </c>
      <c r="O644" s="117" t="s">
        <v>1159</v>
      </c>
      <c r="P644" s="114"/>
      <c r="Q644" s="118"/>
      <c r="R644" s="116"/>
      <c r="S644" s="114"/>
    </row>
    <row r="645" spans="6:19">
      <c r="F645" s="111" t="s">
        <v>434</v>
      </c>
      <c r="G645" s="136">
        <v>2.4261603000000002E-3</v>
      </c>
      <c r="H645" s="103">
        <f>ROUND(+G645*Totals!$H$22,2)</f>
        <v>35776.19</v>
      </c>
      <c r="I645" s="103">
        <f t="shared" si="26"/>
        <v>0</v>
      </c>
      <c r="J645" s="103">
        <f t="shared" si="27"/>
        <v>35776.19</v>
      </c>
      <c r="K645" s="113"/>
      <c r="L645" s="113"/>
      <c r="N645" s="117"/>
      <c r="O645" s="117"/>
      <c r="P645" s="114"/>
      <c r="Q645" s="118"/>
      <c r="R645" s="116"/>
      <c r="S645" s="114"/>
    </row>
    <row r="646" spans="6:19">
      <c r="F646" s="111" t="s">
        <v>433</v>
      </c>
      <c r="G646" s="136">
        <v>2.6274699999999998E-5</v>
      </c>
      <c r="H646" s="103">
        <f>ROUND(+G646*Totals!$H$22,2)</f>
        <v>387.45</v>
      </c>
      <c r="I646" s="103">
        <f t="shared" si="26"/>
        <v>145.99565217391307</v>
      </c>
      <c r="J646" s="103">
        <f t="shared" si="27"/>
        <v>241.45434782608692</v>
      </c>
      <c r="K646" s="113" t="s">
        <v>433</v>
      </c>
      <c r="L646" s="113" t="s">
        <v>100</v>
      </c>
      <c r="M646" s="138">
        <v>0.37681159420289861</v>
      </c>
      <c r="N646" s="117">
        <f>+H646*M646</f>
        <v>145.99565217391307</v>
      </c>
      <c r="O646" s="113" t="s">
        <v>1159</v>
      </c>
      <c r="P646" s="114"/>
      <c r="Q646" s="118"/>
      <c r="R646" s="116"/>
      <c r="S646" s="114"/>
    </row>
    <row r="647" spans="6:19">
      <c r="F647" s="111" t="s">
        <v>432</v>
      </c>
      <c r="G647" s="136">
        <v>1.421925E-4</v>
      </c>
      <c r="H647" s="103">
        <f>ROUND(+G647*Totals!$H$22,2)</f>
        <v>2096.77</v>
      </c>
      <c r="I647" s="103">
        <f t="shared" ref="I647:I710" si="28">+N647+Q647+T647</f>
        <v>350.80574999999999</v>
      </c>
      <c r="J647" s="103">
        <f t="shared" ref="J647:J710" si="29">+H647-I647</f>
        <v>1745.96425</v>
      </c>
      <c r="K647" s="113" t="s">
        <v>432</v>
      </c>
      <c r="L647" s="113" t="s">
        <v>36</v>
      </c>
      <c r="M647" s="138">
        <v>0.1673076923076923</v>
      </c>
      <c r="N647" s="117">
        <f>+H647*M647</f>
        <v>350.80574999999999</v>
      </c>
      <c r="O647" s="113" t="s">
        <v>1159</v>
      </c>
      <c r="P647" s="114"/>
      <c r="Q647" s="118"/>
      <c r="R647" s="116"/>
      <c r="S647" s="114"/>
    </row>
    <row r="648" spans="6:19">
      <c r="F648" s="111" t="s">
        <v>431</v>
      </c>
      <c r="G648" s="136">
        <v>2.013106E-4</v>
      </c>
      <c r="H648" s="103">
        <f>ROUND(+G648*Totals!$H$22,2)</f>
        <v>2968.53</v>
      </c>
      <c r="I648" s="103">
        <f t="shared" si="28"/>
        <v>0</v>
      </c>
      <c r="J648" s="103">
        <f t="shared" si="29"/>
        <v>2968.53</v>
      </c>
      <c r="K648" s="113"/>
      <c r="L648" s="113"/>
      <c r="N648" s="117"/>
      <c r="O648" s="113"/>
      <c r="P648" s="114"/>
      <c r="Q648" s="118"/>
      <c r="R648" s="116"/>
      <c r="S648" s="114"/>
    </row>
    <row r="649" spans="6:19">
      <c r="F649" s="111" t="s">
        <v>430</v>
      </c>
      <c r="G649" s="136">
        <v>1.4014467E-3</v>
      </c>
      <c r="H649" s="103">
        <f>ROUND(+G649*Totals!$H$22,2)</f>
        <v>20665.75</v>
      </c>
      <c r="I649" s="103">
        <f t="shared" si="28"/>
        <v>0</v>
      </c>
      <c r="J649" s="103">
        <f t="shared" si="29"/>
        <v>20665.75</v>
      </c>
      <c r="K649" s="113"/>
      <c r="L649" s="113"/>
      <c r="N649" s="117"/>
      <c r="O649" s="113"/>
      <c r="P649" s="114"/>
      <c r="Q649" s="118"/>
      <c r="R649" s="116"/>
      <c r="S649" s="114"/>
    </row>
    <row r="650" spans="6:19">
      <c r="F650" s="111" t="s">
        <v>105</v>
      </c>
      <c r="G650" s="136">
        <v>2.0923169999999998E-3</v>
      </c>
      <c r="H650" s="103">
        <f>ROUND(+G650*Totals!$H$22,2)</f>
        <v>30853.33</v>
      </c>
      <c r="I650" s="103">
        <f t="shared" si="28"/>
        <v>0</v>
      </c>
      <c r="J650" s="103">
        <f t="shared" si="29"/>
        <v>30853.33</v>
      </c>
      <c r="K650" s="113"/>
      <c r="L650" s="113"/>
      <c r="N650" s="117"/>
      <c r="O650" s="113"/>
      <c r="P650" s="114"/>
      <c r="Q650" s="118"/>
      <c r="R650" s="116"/>
      <c r="S650" s="114"/>
    </row>
    <row r="651" spans="6:19">
      <c r="F651" s="111" t="s">
        <v>429</v>
      </c>
      <c r="G651" s="136">
        <v>4.4659279000000005E-3</v>
      </c>
      <c r="H651" s="103">
        <f>ROUND(+G651*Totals!$H$22,2)</f>
        <v>65854.62</v>
      </c>
      <c r="I651" s="103">
        <f t="shared" si="28"/>
        <v>0</v>
      </c>
      <c r="J651" s="103">
        <f t="shared" si="29"/>
        <v>65854.62</v>
      </c>
      <c r="K651" s="113"/>
      <c r="L651" s="113"/>
      <c r="N651" s="117"/>
      <c r="O651" s="117"/>
      <c r="P651" s="114"/>
      <c r="Q651" s="118"/>
      <c r="R651" s="116"/>
      <c r="S651" s="114"/>
    </row>
    <row r="652" spans="6:19">
      <c r="F652" s="111" t="s">
        <v>428</v>
      </c>
      <c r="G652" s="136">
        <v>3.0988700000000001E-4</v>
      </c>
      <c r="H652" s="103">
        <f>ROUND(+G652*Totals!$H$22,2)</f>
        <v>4569.6000000000004</v>
      </c>
      <c r="I652" s="103">
        <f t="shared" si="28"/>
        <v>0</v>
      </c>
      <c r="J652" s="103">
        <f t="shared" si="29"/>
        <v>4569.6000000000004</v>
      </c>
      <c r="K652" s="113"/>
      <c r="L652" s="113"/>
      <c r="N652" s="117"/>
      <c r="O652" s="113"/>
      <c r="P652" s="114"/>
      <c r="Q652" s="118"/>
      <c r="R652" s="116"/>
      <c r="S652" s="114"/>
    </row>
    <row r="653" spans="6:19">
      <c r="F653" s="111" t="s">
        <v>427</v>
      </c>
      <c r="G653" s="136">
        <v>1.6614899999999999E-5</v>
      </c>
      <c r="H653" s="103">
        <f>ROUND(+G653*Totals!$H$22,2)</f>
        <v>245</v>
      </c>
      <c r="I653" s="103">
        <f t="shared" si="28"/>
        <v>156.01990049751245</v>
      </c>
      <c r="J653" s="103">
        <f t="shared" si="29"/>
        <v>88.980099502487548</v>
      </c>
      <c r="K653" s="113" t="s">
        <v>427</v>
      </c>
      <c r="L653" s="113" t="s">
        <v>56</v>
      </c>
      <c r="M653" s="138">
        <v>0.63681592039801005</v>
      </c>
      <c r="N653" s="117">
        <f>+H653*M653</f>
        <v>156.01990049751245</v>
      </c>
      <c r="O653" s="117" t="s">
        <v>1159</v>
      </c>
      <c r="P653" s="114"/>
      <c r="Q653" s="118"/>
      <c r="R653" s="116"/>
      <c r="S653" s="114"/>
    </row>
    <row r="654" spans="6:19">
      <c r="F654" s="111" t="s">
        <v>426</v>
      </c>
      <c r="G654" s="136">
        <v>1.657625E-4</v>
      </c>
      <c r="H654" s="103">
        <f>ROUND(+G654*Totals!$H$22,2)</f>
        <v>2444.34</v>
      </c>
      <c r="I654" s="103">
        <f t="shared" si="28"/>
        <v>842.8758620689656</v>
      </c>
      <c r="J654" s="103">
        <f t="shared" si="29"/>
        <v>1601.4641379310347</v>
      </c>
      <c r="K654" s="137" t="s">
        <v>426</v>
      </c>
      <c r="L654" s="137" t="s">
        <v>127</v>
      </c>
      <c r="M654" s="138">
        <v>0.34482758620689657</v>
      </c>
      <c r="N654" s="117">
        <f>+H654*M654</f>
        <v>842.8758620689656</v>
      </c>
      <c r="O654" s="117"/>
      <c r="P654" s="114"/>
      <c r="Q654" s="118"/>
      <c r="R654" s="116"/>
      <c r="S654" s="114"/>
    </row>
    <row r="655" spans="6:19">
      <c r="F655" s="111" t="s">
        <v>425</v>
      </c>
      <c r="G655" s="136">
        <v>2.7820299999999999E-5</v>
      </c>
      <c r="H655" s="103">
        <f>ROUND(+G655*Totals!$H$22,2)</f>
        <v>410.24</v>
      </c>
      <c r="I655" s="103">
        <f t="shared" si="28"/>
        <v>31.121655172413792</v>
      </c>
      <c r="J655" s="103">
        <f t="shared" si="29"/>
        <v>379.11834482758621</v>
      </c>
      <c r="K655" s="113" t="s">
        <v>425</v>
      </c>
      <c r="L655" s="113" t="s">
        <v>130</v>
      </c>
      <c r="M655" s="138">
        <v>7.586206896551724E-2</v>
      </c>
      <c r="N655" s="117">
        <f>+H655*M655</f>
        <v>31.121655172413792</v>
      </c>
      <c r="O655" s="113" t="s">
        <v>1159</v>
      </c>
      <c r="P655" s="114"/>
      <c r="Q655" s="118"/>
      <c r="R655" s="116"/>
      <c r="S655" s="114"/>
    </row>
    <row r="656" spans="6:19">
      <c r="F656" s="111" t="s">
        <v>424</v>
      </c>
      <c r="G656" s="136">
        <v>1.5455700000000002E-5</v>
      </c>
      <c r="H656" s="103">
        <f>ROUND(+G656*Totals!$H$22,2)</f>
        <v>227.91</v>
      </c>
      <c r="I656" s="103">
        <f t="shared" si="28"/>
        <v>88.589601328903655</v>
      </c>
      <c r="J656" s="103">
        <f t="shared" si="29"/>
        <v>139.32039867109634</v>
      </c>
      <c r="K656" s="113" t="s">
        <v>424</v>
      </c>
      <c r="L656" s="113" t="s">
        <v>80</v>
      </c>
      <c r="M656" s="138">
        <v>0.38870431893687707</v>
      </c>
      <c r="N656" s="117">
        <f>+H656*M656</f>
        <v>88.589601328903655</v>
      </c>
      <c r="O656" s="117" t="s">
        <v>1159</v>
      </c>
      <c r="P656" s="114"/>
      <c r="Q656" s="118"/>
      <c r="R656" s="116"/>
      <c r="S656" s="114"/>
    </row>
    <row r="657" spans="6:19">
      <c r="F657" s="111" t="s">
        <v>423</v>
      </c>
      <c r="G657" s="136">
        <v>9.8642216000000005E-3</v>
      </c>
      <c r="H657" s="103">
        <f>ROUND(+G657*Totals!$H$22,2)</f>
        <v>145457.92000000001</v>
      </c>
      <c r="I657" s="103">
        <f t="shared" si="28"/>
        <v>0</v>
      </c>
      <c r="J657" s="103">
        <f t="shared" si="29"/>
        <v>145457.92000000001</v>
      </c>
      <c r="K657" s="113"/>
      <c r="L657" s="113"/>
      <c r="N657" s="117"/>
      <c r="O657" s="113"/>
      <c r="P657" s="114"/>
      <c r="Q657" s="118"/>
      <c r="R657" s="116"/>
      <c r="S657" s="114"/>
    </row>
    <row r="658" spans="6:19">
      <c r="F658" s="111" t="s">
        <v>422</v>
      </c>
      <c r="G658" s="136">
        <v>1.3137400000000001E-5</v>
      </c>
      <c r="H658" s="103">
        <f>ROUND(+G658*Totals!$H$22,2)</f>
        <v>193.72</v>
      </c>
      <c r="I658" s="103">
        <f t="shared" si="28"/>
        <v>108.10267857142856</v>
      </c>
      <c r="J658" s="103">
        <f t="shared" si="29"/>
        <v>85.617321428571444</v>
      </c>
      <c r="K658" s="113" t="s">
        <v>422</v>
      </c>
      <c r="L658" s="113" t="s">
        <v>76</v>
      </c>
      <c r="M658" s="138">
        <v>0.55803571428571419</v>
      </c>
      <c r="N658" s="117">
        <f>+H658*M658</f>
        <v>108.10267857142856</v>
      </c>
      <c r="O658" s="117" t="s">
        <v>1159</v>
      </c>
      <c r="P658" s="114"/>
      <c r="Q658" s="118"/>
      <c r="R658" s="116"/>
      <c r="S658" s="114"/>
    </row>
    <row r="659" spans="6:19">
      <c r="F659" s="111" t="s">
        <v>421</v>
      </c>
      <c r="G659" s="136">
        <v>2.7897559999999998E-4</v>
      </c>
      <c r="H659" s="103">
        <f>ROUND(+G659*Totals!$H$22,2)</f>
        <v>4113.78</v>
      </c>
      <c r="I659" s="103">
        <f t="shared" si="28"/>
        <v>0</v>
      </c>
      <c r="J659" s="103">
        <f t="shared" si="29"/>
        <v>4113.78</v>
      </c>
      <c r="K659" s="113"/>
      <c r="L659" s="113"/>
      <c r="N659" s="117"/>
      <c r="O659" s="117"/>
      <c r="P659" s="114"/>
      <c r="Q659" s="118"/>
      <c r="R659" s="116"/>
      <c r="S659" s="114"/>
    </row>
    <row r="660" spans="6:19" ht="19.5" customHeight="1">
      <c r="F660" s="111" t="s">
        <v>420</v>
      </c>
      <c r="G660" s="136">
        <v>1.6383049999999999E-4</v>
      </c>
      <c r="H660" s="103">
        <f>ROUND(+G660*Totals!$H$22,2)</f>
        <v>2415.85</v>
      </c>
      <c r="I660" s="103">
        <f t="shared" si="28"/>
        <v>193.72382075471697</v>
      </c>
      <c r="J660" s="103">
        <f t="shared" si="29"/>
        <v>2222.1261792452829</v>
      </c>
      <c r="K660" s="113" t="s">
        <v>420</v>
      </c>
      <c r="L660" s="113" t="s">
        <v>87</v>
      </c>
      <c r="M660" s="138">
        <v>8.0188679245283015E-2</v>
      </c>
      <c r="N660" s="117">
        <f>+H660*M660</f>
        <v>193.72382075471697</v>
      </c>
      <c r="O660" s="117" t="s">
        <v>1159</v>
      </c>
      <c r="P660" s="114"/>
      <c r="Q660" s="118"/>
      <c r="R660" s="116"/>
      <c r="S660" s="114"/>
    </row>
    <row r="661" spans="6:19">
      <c r="F661" s="111" t="s">
        <v>419</v>
      </c>
      <c r="G661" s="136">
        <v>3.5548099999999999E-5</v>
      </c>
      <c r="H661" s="103">
        <f>ROUND(+G661*Totals!$H$22,2)</f>
        <v>524.19000000000005</v>
      </c>
      <c r="I661" s="103">
        <f t="shared" si="28"/>
        <v>98.285624999999996</v>
      </c>
      <c r="J661" s="103">
        <f t="shared" si="29"/>
        <v>425.90437500000007</v>
      </c>
      <c r="K661" s="113" t="s">
        <v>419</v>
      </c>
      <c r="L661" s="113" t="s">
        <v>108</v>
      </c>
      <c r="M661" s="138">
        <v>0.18749999999999997</v>
      </c>
      <c r="N661" s="117">
        <f>+H661*M661</f>
        <v>98.285624999999996</v>
      </c>
      <c r="O661" s="117" t="s">
        <v>1159</v>
      </c>
      <c r="P661" s="114"/>
      <c r="Q661" s="118"/>
      <c r="R661" s="116"/>
      <c r="S661" s="114"/>
    </row>
    <row r="662" spans="6:19" ht="37.5">
      <c r="F662" s="111" t="s">
        <v>418</v>
      </c>
      <c r="G662" s="136">
        <v>3.70937E-5</v>
      </c>
      <c r="H662" s="103">
        <f>ROUND(+G662*Totals!$H$22,2)</f>
        <v>546.98</v>
      </c>
      <c r="I662" s="103">
        <f t="shared" si="28"/>
        <v>111.62857142857143</v>
      </c>
      <c r="J662" s="103">
        <f t="shared" si="29"/>
        <v>435.35142857142858</v>
      </c>
      <c r="K662" s="113" t="s">
        <v>418</v>
      </c>
      <c r="L662" s="113" t="s">
        <v>99</v>
      </c>
      <c r="M662" s="138">
        <v>0.20408163265306123</v>
      </c>
      <c r="N662" s="117">
        <f>+H662*M662</f>
        <v>111.62857142857143</v>
      </c>
      <c r="O662" s="117" t="s">
        <v>1159</v>
      </c>
      <c r="P662" s="114"/>
      <c r="Q662" s="118"/>
      <c r="R662" s="116"/>
      <c r="S662" s="114"/>
    </row>
    <row r="663" spans="6:19">
      <c r="F663" s="111" t="s">
        <v>417</v>
      </c>
      <c r="G663" s="136">
        <v>7.0709899999999999E-5</v>
      </c>
      <c r="H663" s="103">
        <f>ROUND(+G663*Totals!$H$22,2)</f>
        <v>1042.69</v>
      </c>
      <c r="I663" s="103">
        <f t="shared" si="28"/>
        <v>362.14641025641026</v>
      </c>
      <c r="J663" s="103">
        <f t="shared" si="29"/>
        <v>680.54358974358979</v>
      </c>
      <c r="K663" s="113" t="s">
        <v>417</v>
      </c>
      <c r="L663" s="113" t="s">
        <v>85</v>
      </c>
      <c r="M663" s="138">
        <v>0.34731934731934733</v>
      </c>
      <c r="N663" s="117">
        <f>+H663*M663</f>
        <v>362.14641025641026</v>
      </c>
      <c r="O663" s="113" t="s">
        <v>1159</v>
      </c>
      <c r="P663" s="114"/>
      <c r="Q663" s="118"/>
      <c r="R663" s="116"/>
      <c r="S663" s="114"/>
    </row>
    <row r="664" spans="6:19">
      <c r="F664" s="111" t="s">
        <v>416</v>
      </c>
      <c r="G664" s="136">
        <v>5.3322200000000003E-5</v>
      </c>
      <c r="H664" s="103">
        <f>ROUND(+G664*Totals!$H$22,2)</f>
        <v>786.29</v>
      </c>
      <c r="I664" s="103">
        <f t="shared" si="28"/>
        <v>337.70147435897434</v>
      </c>
      <c r="J664" s="103">
        <f t="shared" si="29"/>
        <v>448.58852564102563</v>
      </c>
      <c r="K664" s="113" t="s">
        <v>416</v>
      </c>
      <c r="L664" s="113" t="s">
        <v>109</v>
      </c>
      <c r="M664" s="138">
        <v>0.42948717948717952</v>
      </c>
      <c r="N664" s="117">
        <f>+H664*M664</f>
        <v>337.70147435897434</v>
      </c>
      <c r="O664" s="113" t="s">
        <v>1159</v>
      </c>
      <c r="P664" s="114"/>
      <c r="Q664" s="118"/>
      <c r="R664" s="116"/>
      <c r="S664" s="114"/>
    </row>
    <row r="665" spans="6:19">
      <c r="F665" s="111" t="s">
        <v>415</v>
      </c>
      <c r="G665" s="136">
        <v>5.4365469999999999E-4</v>
      </c>
      <c r="H665" s="103">
        <f>ROUND(+G665*Totals!$H$22,2)</f>
        <v>8016.74</v>
      </c>
      <c r="I665" s="103">
        <f t="shared" si="28"/>
        <v>0</v>
      </c>
      <c r="J665" s="103">
        <f t="shared" si="29"/>
        <v>8016.74</v>
      </c>
      <c r="K665" s="113"/>
      <c r="L665" s="113"/>
      <c r="N665" s="117"/>
      <c r="O665" s="113"/>
      <c r="P665" s="114"/>
      <c r="Q665" s="118"/>
      <c r="R665" s="116"/>
      <c r="S665" s="114"/>
    </row>
    <row r="666" spans="6:19">
      <c r="F666" s="111" t="s">
        <v>414</v>
      </c>
      <c r="G666" s="136">
        <v>9.0802299999999996E-5</v>
      </c>
      <c r="H666" s="103">
        <f>ROUND(+G666*Totals!$H$22,2)</f>
        <v>1338.97</v>
      </c>
      <c r="I666" s="103">
        <f t="shared" si="28"/>
        <v>0</v>
      </c>
      <c r="J666" s="103">
        <f t="shared" si="29"/>
        <v>1338.97</v>
      </c>
      <c r="K666" s="113"/>
      <c r="L666" s="113"/>
      <c r="N666" s="117"/>
      <c r="O666" s="113"/>
      <c r="P666" s="114"/>
      <c r="Q666" s="118"/>
      <c r="R666" s="116"/>
      <c r="S666" s="114"/>
    </row>
    <row r="667" spans="6:19">
      <c r="F667" s="111" t="s">
        <v>413</v>
      </c>
      <c r="G667" s="136">
        <v>4.2155449999999999E-4</v>
      </c>
      <c r="H667" s="103">
        <f>ROUND(+G667*Totals!$H$22,2)</f>
        <v>6216.25</v>
      </c>
      <c r="I667" s="103">
        <f t="shared" si="28"/>
        <v>0</v>
      </c>
      <c r="J667" s="103">
        <f t="shared" si="29"/>
        <v>6216.25</v>
      </c>
      <c r="K667" s="113"/>
      <c r="L667" s="113"/>
      <c r="N667" s="117"/>
      <c r="O667" s="113"/>
      <c r="P667" s="114"/>
      <c r="Q667" s="118"/>
      <c r="R667" s="116"/>
      <c r="S667" s="114"/>
    </row>
    <row r="668" spans="6:19" ht="37.5">
      <c r="F668" s="111" t="s">
        <v>412</v>
      </c>
      <c r="G668" s="136">
        <v>5.3708599999999996E-5</v>
      </c>
      <c r="H668" s="103">
        <f>ROUND(+G668*Totals!$H$22,2)</f>
        <v>791.99</v>
      </c>
      <c r="I668" s="103">
        <f t="shared" si="28"/>
        <v>0</v>
      </c>
      <c r="J668" s="103">
        <f t="shared" si="29"/>
        <v>791.99</v>
      </c>
      <c r="K668" s="113"/>
      <c r="L668" s="113"/>
      <c r="N668" s="117"/>
      <c r="O668" s="117"/>
      <c r="P668" s="114"/>
      <c r="Q668" s="118"/>
      <c r="R668" s="116"/>
      <c r="S668" s="114"/>
    </row>
    <row r="669" spans="6:19">
      <c r="F669" s="111" t="s">
        <v>411</v>
      </c>
      <c r="G669" s="136">
        <v>7.7858150000000004E-4</v>
      </c>
      <c r="H669" s="103">
        <f>ROUND(+G669*Totals!$H$22,2)</f>
        <v>11480.97</v>
      </c>
      <c r="I669" s="103">
        <f t="shared" si="28"/>
        <v>0</v>
      </c>
      <c r="J669" s="103">
        <f t="shared" si="29"/>
        <v>11480.97</v>
      </c>
      <c r="K669" s="113"/>
      <c r="L669" s="113"/>
      <c r="N669" s="117"/>
      <c r="O669" s="117"/>
      <c r="P669" s="114"/>
      <c r="Q669" s="118"/>
      <c r="R669" s="116"/>
      <c r="S669" s="114"/>
    </row>
    <row r="670" spans="6:19">
      <c r="F670" s="111" t="s">
        <v>410</v>
      </c>
      <c r="G670" s="136">
        <v>7.4960200000000001E-5</v>
      </c>
      <c r="H670" s="103">
        <f>ROUND(+G670*Totals!$H$22,2)</f>
        <v>1105.3599999999999</v>
      </c>
      <c r="I670" s="103">
        <f t="shared" si="28"/>
        <v>174.53052631578944</v>
      </c>
      <c r="J670" s="103">
        <f t="shared" si="29"/>
        <v>930.82947368421048</v>
      </c>
      <c r="K670" s="113" t="s">
        <v>410</v>
      </c>
      <c r="L670" s="113" t="s">
        <v>82</v>
      </c>
      <c r="M670" s="138">
        <v>0.15789473684210525</v>
      </c>
      <c r="N670" s="117">
        <f>+H670*M670</f>
        <v>174.53052631578944</v>
      </c>
      <c r="O670" s="117" t="s">
        <v>1159</v>
      </c>
      <c r="P670" s="114"/>
      <c r="Q670" s="118"/>
      <c r="R670" s="116"/>
      <c r="S670" s="114"/>
    </row>
    <row r="671" spans="6:19">
      <c r="F671" s="111" t="s">
        <v>409</v>
      </c>
      <c r="G671" s="136">
        <v>8.53928E-5</v>
      </c>
      <c r="H671" s="103">
        <f>ROUND(+G671*Totals!$H$22,2)</f>
        <v>1259.2</v>
      </c>
      <c r="I671" s="103">
        <f t="shared" si="28"/>
        <v>267.84938875305625</v>
      </c>
      <c r="J671" s="103">
        <f t="shared" si="29"/>
        <v>991.3506112469438</v>
      </c>
      <c r="K671" s="113" t="s">
        <v>409</v>
      </c>
      <c r="L671" s="113" t="s">
        <v>71</v>
      </c>
      <c r="M671" s="138">
        <v>0.21271393643031786</v>
      </c>
      <c r="N671" s="117">
        <f>+H671*M671</f>
        <v>267.84938875305625</v>
      </c>
      <c r="O671" s="113" t="s">
        <v>1159</v>
      </c>
      <c r="P671" s="114"/>
      <c r="Q671" s="118"/>
      <c r="R671" s="116"/>
      <c r="S671" s="114"/>
    </row>
    <row r="672" spans="6:19">
      <c r="F672" s="111" t="s">
        <v>408</v>
      </c>
      <c r="G672" s="136">
        <v>6.8005100000000004E-5</v>
      </c>
      <c r="H672" s="103">
        <f>ROUND(+G672*Totals!$H$22,2)</f>
        <v>1002.8</v>
      </c>
      <c r="I672" s="103">
        <f t="shared" si="28"/>
        <v>217.27333333333334</v>
      </c>
      <c r="J672" s="103">
        <f t="shared" si="29"/>
        <v>785.52666666666664</v>
      </c>
      <c r="K672" s="113" t="s">
        <v>408</v>
      </c>
      <c r="L672" s="113" t="s">
        <v>95</v>
      </c>
      <c r="M672" s="138">
        <v>0.21666666666666667</v>
      </c>
      <c r="N672" s="117">
        <f>+H672*M672</f>
        <v>217.27333333333334</v>
      </c>
      <c r="O672" s="113" t="s">
        <v>1159</v>
      </c>
      <c r="P672" s="114"/>
      <c r="Q672" s="118"/>
      <c r="R672" s="116"/>
      <c r="S672" s="114"/>
    </row>
    <row r="673" spans="6:19">
      <c r="F673" s="111" t="s">
        <v>407</v>
      </c>
      <c r="G673" s="136">
        <v>3.7943770000000001E-4</v>
      </c>
      <c r="H673" s="103">
        <f>ROUND(+G673*Totals!$H$22,2)</f>
        <v>5595.19</v>
      </c>
      <c r="I673" s="103">
        <f t="shared" si="28"/>
        <v>0</v>
      </c>
      <c r="J673" s="103">
        <f t="shared" si="29"/>
        <v>5595.19</v>
      </c>
      <c r="K673" s="113"/>
      <c r="L673" s="113"/>
      <c r="N673" s="117"/>
      <c r="O673" s="113"/>
      <c r="P673" s="114"/>
      <c r="Q673" s="118"/>
      <c r="R673" s="116"/>
      <c r="S673" s="114"/>
    </row>
    <row r="674" spans="6:19">
      <c r="F674" s="111" t="s">
        <v>406</v>
      </c>
      <c r="G674" s="136">
        <v>4.0432141999999999E-3</v>
      </c>
      <c r="H674" s="103">
        <f>ROUND(+G674*Totals!$H$22,2)</f>
        <v>59621.279999999999</v>
      </c>
      <c r="I674" s="103">
        <f t="shared" si="28"/>
        <v>0</v>
      </c>
      <c r="J674" s="103">
        <f t="shared" si="29"/>
        <v>59621.279999999999</v>
      </c>
      <c r="K674" s="113"/>
      <c r="L674" s="113"/>
      <c r="N674" s="117"/>
      <c r="O674" s="113"/>
      <c r="P674" s="114"/>
      <c r="Q674" s="118"/>
      <c r="R674" s="116"/>
      <c r="S674" s="114"/>
    </row>
    <row r="675" spans="6:19">
      <c r="F675" s="111" t="s">
        <v>405</v>
      </c>
      <c r="G675" s="136">
        <v>7.3723739999999999E-4</v>
      </c>
      <c r="H675" s="103">
        <f>ROUND(+G675*Totals!$H$22,2)</f>
        <v>10871.31</v>
      </c>
      <c r="I675" s="103">
        <f t="shared" si="28"/>
        <v>0</v>
      </c>
      <c r="J675" s="103">
        <f t="shared" si="29"/>
        <v>10871.31</v>
      </c>
      <c r="K675" s="113"/>
      <c r="L675" s="113"/>
      <c r="N675" s="117"/>
      <c r="O675" s="117"/>
      <c r="P675" s="114"/>
      <c r="Q675" s="118"/>
      <c r="R675" s="116"/>
      <c r="S675" s="114"/>
    </row>
    <row r="676" spans="6:19">
      <c r="F676" s="111" t="s">
        <v>404</v>
      </c>
      <c r="G676" s="136">
        <v>3.0281603000000003E-3</v>
      </c>
      <c r="H676" s="103">
        <f>ROUND(+G676*Totals!$H$22,2)</f>
        <v>44653.29</v>
      </c>
      <c r="I676" s="103">
        <f t="shared" si="28"/>
        <v>0</v>
      </c>
      <c r="J676" s="103">
        <f t="shared" si="29"/>
        <v>44653.29</v>
      </c>
      <c r="K676" s="113"/>
      <c r="L676" s="113"/>
      <c r="N676" s="117"/>
      <c r="O676" s="117"/>
      <c r="P676" s="114"/>
      <c r="Q676" s="118"/>
      <c r="R676" s="116"/>
      <c r="S676" s="114"/>
    </row>
    <row r="677" spans="6:19">
      <c r="F677" s="111" t="s">
        <v>403</v>
      </c>
      <c r="G677" s="136">
        <v>1.1475870000000001E-4</v>
      </c>
      <c r="H677" s="103">
        <f>ROUND(+G677*Totals!$H$22,2)</f>
        <v>1692.23</v>
      </c>
      <c r="I677" s="103">
        <f t="shared" si="28"/>
        <v>300.07566860465118</v>
      </c>
      <c r="J677" s="103">
        <f t="shared" si="29"/>
        <v>1392.1543313953489</v>
      </c>
      <c r="K677" s="113" t="s">
        <v>403</v>
      </c>
      <c r="L677" s="113" t="s">
        <v>77</v>
      </c>
      <c r="M677" s="138">
        <v>0.17732558139534885</v>
      </c>
      <c r="N677" s="117">
        <f>+H677*M677</f>
        <v>300.07566860465118</v>
      </c>
      <c r="O677" s="117" t="s">
        <v>1159</v>
      </c>
      <c r="P677" s="114"/>
      <c r="Q677" s="118"/>
      <c r="R677" s="116"/>
      <c r="S677" s="114"/>
    </row>
    <row r="678" spans="6:19">
      <c r="F678" s="111" t="s">
        <v>402</v>
      </c>
      <c r="G678" s="136">
        <v>1.2441850000000001E-4</v>
      </c>
      <c r="H678" s="103">
        <f>ROUND(+G678*Totals!$H$22,2)</f>
        <v>1834.68</v>
      </c>
      <c r="I678" s="103">
        <f t="shared" si="28"/>
        <v>225.00792452830188</v>
      </c>
      <c r="J678" s="103">
        <f t="shared" si="29"/>
        <v>1609.6720754716982</v>
      </c>
      <c r="K678" s="113" t="s">
        <v>402</v>
      </c>
      <c r="L678" s="113" t="s">
        <v>55</v>
      </c>
      <c r="M678" s="138">
        <v>0.12264150943396226</v>
      </c>
      <c r="N678" s="117">
        <f>+H678*M678</f>
        <v>225.00792452830188</v>
      </c>
      <c r="O678" s="117" t="s">
        <v>1159</v>
      </c>
      <c r="P678" s="114"/>
      <c r="Q678" s="118"/>
      <c r="R678" s="116"/>
      <c r="S678" s="114"/>
    </row>
    <row r="679" spans="6:19">
      <c r="F679" s="111" t="s">
        <v>401</v>
      </c>
      <c r="G679" s="136">
        <v>1.302144E-4</v>
      </c>
      <c r="H679" s="103">
        <f>ROUND(+G679*Totals!$H$22,2)</f>
        <v>1920.14</v>
      </c>
      <c r="I679" s="103">
        <f t="shared" si="28"/>
        <v>492.07888888888886</v>
      </c>
      <c r="J679" s="103">
        <f t="shared" si="29"/>
        <v>1428.0611111111111</v>
      </c>
      <c r="K679" s="113" t="s">
        <v>401</v>
      </c>
      <c r="L679" s="113" t="s">
        <v>130</v>
      </c>
      <c r="M679" s="138">
        <v>0.25627240143369173</v>
      </c>
      <c r="N679" s="117">
        <f>+H679*M679</f>
        <v>492.07888888888886</v>
      </c>
      <c r="O679" s="113" t="s">
        <v>1159</v>
      </c>
      <c r="P679" s="114"/>
      <c r="Q679" s="118"/>
      <c r="R679" s="116"/>
      <c r="S679" s="114"/>
    </row>
    <row r="680" spans="6:19">
      <c r="F680" s="111" t="s">
        <v>400</v>
      </c>
      <c r="G680" s="136">
        <v>6.2982000000000001E-5</v>
      </c>
      <c r="H680" s="103">
        <f>ROUND(+G680*Totals!$H$22,2)</f>
        <v>928.73</v>
      </c>
      <c r="I680" s="103">
        <f t="shared" si="28"/>
        <v>327.89131679389317</v>
      </c>
      <c r="J680" s="103">
        <f t="shared" si="29"/>
        <v>600.83868320610691</v>
      </c>
      <c r="K680" s="113" t="s">
        <v>400</v>
      </c>
      <c r="L680" s="113" t="s">
        <v>42</v>
      </c>
      <c r="M680" s="138">
        <v>0.35305343511450382</v>
      </c>
      <c r="N680" s="117">
        <f>+H680*M680</f>
        <v>327.89131679389317</v>
      </c>
      <c r="O680" s="117" t="s">
        <v>1159</v>
      </c>
      <c r="P680" s="114"/>
      <c r="Q680" s="118"/>
      <c r="R680" s="116"/>
      <c r="S680" s="114"/>
    </row>
    <row r="681" spans="6:19">
      <c r="F681" s="111" t="s">
        <v>399</v>
      </c>
      <c r="G681" s="136">
        <v>0</v>
      </c>
      <c r="H681" s="103">
        <f>ROUND(+G681*Totals!$H$22,2)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ROUND(+G682*Totals!$H$22,2)</f>
        <v>1418.74</v>
      </c>
      <c r="I682" s="103">
        <f t="shared" si="28"/>
        <v>278.11528535980148</v>
      </c>
      <c r="J682" s="103">
        <f t="shared" si="29"/>
        <v>1140.6247146401986</v>
      </c>
      <c r="K682" s="113" t="s">
        <v>398</v>
      </c>
      <c r="L682" s="113" t="s">
        <v>77</v>
      </c>
      <c r="M682" s="138">
        <v>0.19602977667493796</v>
      </c>
      <c r="N682" s="117">
        <f>+H682*M682</f>
        <v>278.11528535980148</v>
      </c>
      <c r="O682" s="117" t="s">
        <v>1159</v>
      </c>
      <c r="P682" s="114"/>
      <c r="Q682" s="118"/>
      <c r="R682" s="116"/>
      <c r="S682" s="114"/>
    </row>
    <row r="683" spans="6:19">
      <c r="F683" s="111" t="s">
        <v>397</v>
      </c>
      <c r="G683" s="136">
        <v>1.5185239999999998E-4</v>
      </c>
      <c r="H683" s="103">
        <f>ROUND(+G683*Totals!$H$22,2)</f>
        <v>2239.2199999999998</v>
      </c>
      <c r="I683" s="103">
        <f t="shared" si="28"/>
        <v>0</v>
      </c>
      <c r="J683" s="103">
        <f t="shared" si="29"/>
        <v>2239.2199999999998</v>
      </c>
      <c r="K683" s="113"/>
      <c r="L683" s="113"/>
      <c r="N683" s="117"/>
      <c r="O683" s="113"/>
      <c r="P683" s="114"/>
      <c r="Q683" s="118"/>
      <c r="R683" s="116"/>
      <c r="S683" s="114"/>
    </row>
    <row r="684" spans="6:19">
      <c r="F684" s="111" t="s">
        <v>396</v>
      </c>
      <c r="G684" s="136">
        <v>2.2797199999999999E-5</v>
      </c>
      <c r="H684" s="103">
        <f>ROUND(+G684*Totals!$H$22,2)</f>
        <v>336.17</v>
      </c>
      <c r="I684" s="103">
        <f t="shared" si="28"/>
        <v>89.878784722222221</v>
      </c>
      <c r="J684" s="103">
        <f t="shared" si="29"/>
        <v>246.29121527777778</v>
      </c>
      <c r="K684" s="113" t="s">
        <v>396</v>
      </c>
      <c r="L684" s="113" t="s">
        <v>39</v>
      </c>
      <c r="M684" s="138">
        <v>0.2673611111111111</v>
      </c>
      <c r="N684" s="117">
        <f>+H684*M684</f>
        <v>89.878784722222221</v>
      </c>
      <c r="O684" s="117" t="s">
        <v>1159</v>
      </c>
      <c r="P684" s="114"/>
      <c r="Q684" s="118"/>
      <c r="R684" s="116"/>
      <c r="S684" s="114"/>
    </row>
    <row r="685" spans="6:19">
      <c r="F685" s="111" t="s">
        <v>395</v>
      </c>
      <c r="G685" s="136">
        <v>4.2808456999999999E-3</v>
      </c>
      <c r="H685" s="103">
        <f>ROUND(+G685*Totals!$H$22,2)</f>
        <v>63125.4</v>
      </c>
      <c r="I685" s="103">
        <f t="shared" si="28"/>
        <v>0</v>
      </c>
      <c r="J685" s="103">
        <f t="shared" si="29"/>
        <v>63125.4</v>
      </c>
      <c r="K685" s="113"/>
      <c r="L685" s="113"/>
      <c r="N685" s="117"/>
      <c r="O685" s="117" t="s">
        <v>1159</v>
      </c>
      <c r="P685" s="114"/>
      <c r="Q685" s="118"/>
      <c r="R685" s="116"/>
      <c r="S685" s="114"/>
    </row>
    <row r="686" spans="6:19">
      <c r="F686" s="111" t="s">
        <v>394</v>
      </c>
      <c r="G686" s="136">
        <v>3.2456999999999998E-5</v>
      </c>
      <c r="H686" s="103">
        <f>ROUND(+G686*Totals!$H$22,2)</f>
        <v>478.61</v>
      </c>
      <c r="I686" s="103">
        <f t="shared" si="28"/>
        <v>196.96276341948308</v>
      </c>
      <c r="J686" s="103">
        <f t="shared" si="29"/>
        <v>281.64723658051696</v>
      </c>
      <c r="K686" s="113" t="s">
        <v>394</v>
      </c>
      <c r="L686" s="113" t="s">
        <v>85</v>
      </c>
      <c r="M686" s="138">
        <v>0.41153081510934386</v>
      </c>
      <c r="N686" s="117">
        <f>+H686*M686</f>
        <v>196.96276341948308</v>
      </c>
      <c r="O686" s="113"/>
      <c r="P686" s="114"/>
      <c r="Q686" s="118"/>
      <c r="R686" s="116"/>
      <c r="S686" s="114"/>
    </row>
    <row r="687" spans="6:19">
      <c r="F687" s="111" t="s">
        <v>393</v>
      </c>
      <c r="G687" s="136">
        <v>1.23646E-5</v>
      </c>
      <c r="H687" s="103">
        <f>ROUND(+G687*Totals!$H$22,2)</f>
        <v>182.33</v>
      </c>
      <c r="I687" s="103">
        <f t="shared" si="28"/>
        <v>67.427698113207555</v>
      </c>
      <c r="J687" s="103">
        <f t="shared" si="29"/>
        <v>114.90230188679246</v>
      </c>
      <c r="K687" s="113" t="s">
        <v>393</v>
      </c>
      <c r="L687" s="113" t="s">
        <v>61</v>
      </c>
      <c r="M687" s="138">
        <v>0.36981132075471701</v>
      </c>
      <c r="N687" s="117">
        <f>+H687*M687</f>
        <v>67.427698113207555</v>
      </c>
      <c r="O687" s="117" t="s">
        <v>1159</v>
      </c>
      <c r="P687" s="114"/>
      <c r="Q687" s="118"/>
      <c r="R687" s="116"/>
      <c r="S687" s="114"/>
    </row>
    <row r="688" spans="6:19">
      <c r="F688" s="111" t="s">
        <v>392</v>
      </c>
      <c r="G688" s="136">
        <v>6.4759430000000003E-4</v>
      </c>
      <c r="H688" s="103">
        <f>ROUND(+G688*Totals!$H$22,2)</f>
        <v>9549.43</v>
      </c>
      <c r="I688" s="103">
        <f t="shared" si="28"/>
        <v>0</v>
      </c>
      <c r="J688" s="103">
        <f t="shared" si="29"/>
        <v>9549.43</v>
      </c>
      <c r="K688" s="113"/>
      <c r="L688" s="113"/>
      <c r="N688" s="117"/>
      <c r="O688" s="117"/>
      <c r="P688" s="114"/>
      <c r="Q688" s="118"/>
      <c r="R688" s="116"/>
      <c r="S688" s="114"/>
    </row>
    <row r="689" spans="6:19">
      <c r="F689" s="111" t="s">
        <v>391</v>
      </c>
      <c r="G689" s="136">
        <v>1.93196E-5</v>
      </c>
      <c r="H689" s="103">
        <f>ROUND(+G689*Totals!$H$22,2)</f>
        <v>284.89</v>
      </c>
      <c r="I689" s="103">
        <f t="shared" si="28"/>
        <v>158.04116788321167</v>
      </c>
      <c r="J689" s="103">
        <f t="shared" si="29"/>
        <v>126.84883211678832</v>
      </c>
      <c r="K689" s="113" t="s">
        <v>391</v>
      </c>
      <c r="L689" s="113" t="s">
        <v>109</v>
      </c>
      <c r="M689" s="138">
        <v>0.55474452554744524</v>
      </c>
      <c r="N689" s="117">
        <f>+H689*M689</f>
        <v>158.04116788321167</v>
      </c>
      <c r="O689" s="113" t="s">
        <v>1159</v>
      </c>
      <c r="P689" s="114"/>
      <c r="Q689" s="118"/>
      <c r="R689" s="116"/>
      <c r="S689" s="114"/>
    </row>
    <row r="690" spans="6:19">
      <c r="F690" s="111" t="s">
        <v>108</v>
      </c>
      <c r="G690" s="136">
        <v>1.448973E-4</v>
      </c>
      <c r="H690" s="103">
        <f>ROUND(+G690*Totals!$H$22,2)</f>
        <v>2136.66</v>
      </c>
      <c r="I690" s="103">
        <f t="shared" si="28"/>
        <v>681.18288990825681</v>
      </c>
      <c r="J690" s="103">
        <f t="shared" si="29"/>
        <v>1455.477110091743</v>
      </c>
      <c r="K690" s="113" t="s">
        <v>108</v>
      </c>
      <c r="L690" s="113" t="s">
        <v>51</v>
      </c>
      <c r="M690" s="138">
        <v>0.31880733944954126</v>
      </c>
      <c r="N690" s="117">
        <f>+H690*M690</f>
        <v>681.18288990825681</v>
      </c>
      <c r="O690" s="113" t="s">
        <v>1159</v>
      </c>
      <c r="P690" s="114"/>
      <c r="Q690" s="118"/>
      <c r="R690" s="116"/>
      <c r="S690" s="114"/>
    </row>
    <row r="691" spans="6:19">
      <c r="F691" s="111" t="s">
        <v>109</v>
      </c>
      <c r="G691" s="136">
        <v>7.2139529999999989E-4</v>
      </c>
      <c r="H691" s="103">
        <f>ROUND(+G691*Totals!$H$22,2)</f>
        <v>10637.7</v>
      </c>
      <c r="I691" s="103">
        <f t="shared" si="28"/>
        <v>0</v>
      </c>
      <c r="J691" s="103">
        <f t="shared" si="29"/>
        <v>10637.7</v>
      </c>
      <c r="K691" s="113"/>
      <c r="L691" s="113"/>
      <c r="N691" s="117"/>
      <c r="O691" s="113"/>
      <c r="P691" s="114"/>
      <c r="Q691" s="118"/>
      <c r="R691" s="116"/>
      <c r="S691" s="114"/>
    </row>
    <row r="692" spans="6:19">
      <c r="F692" s="111" t="s">
        <v>390</v>
      </c>
      <c r="G692" s="136">
        <v>2.5243040999999998E-3</v>
      </c>
      <c r="H692" s="103">
        <f>ROUND(+G692*Totals!$H$22,2)</f>
        <v>37223.42</v>
      </c>
      <c r="I692" s="103">
        <f t="shared" si="28"/>
        <v>0</v>
      </c>
      <c r="J692" s="103">
        <f t="shared" si="29"/>
        <v>37223.42</v>
      </c>
      <c r="K692" s="113"/>
      <c r="L692" s="113"/>
      <c r="N692" s="117"/>
      <c r="O692" s="117"/>
      <c r="P692" s="114"/>
      <c r="Q692" s="118"/>
      <c r="R692" s="116"/>
      <c r="S692" s="114"/>
    </row>
    <row r="693" spans="6:19">
      <c r="F693" s="111" t="s">
        <v>389</v>
      </c>
      <c r="G693" s="136">
        <v>2.032426E-4</v>
      </c>
      <c r="H693" s="103">
        <f>ROUND(+G693*Totals!$H$22,2)</f>
        <v>2997.02</v>
      </c>
      <c r="I693" s="103">
        <f t="shared" si="28"/>
        <v>0</v>
      </c>
      <c r="J693" s="103">
        <f t="shared" si="29"/>
        <v>2997.02</v>
      </c>
      <c r="O693" s="117" t="s">
        <v>1159</v>
      </c>
      <c r="P693" s="114"/>
      <c r="Q693" s="118"/>
      <c r="R693" s="116"/>
      <c r="S693" s="114"/>
    </row>
    <row r="694" spans="6:19">
      <c r="F694" s="111" t="s">
        <v>388</v>
      </c>
      <c r="G694" s="136">
        <v>2.9752200000000003E-5</v>
      </c>
      <c r="H694" s="103">
        <f>ROUND(+G694*Totals!$H$22,2)</f>
        <v>438.73</v>
      </c>
      <c r="I694" s="103">
        <f t="shared" si="28"/>
        <v>165.0394984326019</v>
      </c>
      <c r="J694" s="103">
        <f t="shared" ref="J694:J700" si="30">+H694-I694</f>
        <v>273.69050156739809</v>
      </c>
      <c r="K694" s="113" t="s">
        <v>388</v>
      </c>
      <c r="L694" s="113" t="s">
        <v>69</v>
      </c>
      <c r="M694" s="138">
        <v>0.37617554858934171</v>
      </c>
      <c r="N694" s="117">
        <f>+H694*M694</f>
        <v>165.0394984326019</v>
      </c>
      <c r="O694" s="113" t="s">
        <v>1159</v>
      </c>
      <c r="P694" s="114"/>
      <c r="Q694" s="118"/>
      <c r="R694" s="116"/>
      <c r="S694" s="114"/>
    </row>
    <row r="695" spans="6:19">
      <c r="F695" s="111" t="s">
        <v>387</v>
      </c>
      <c r="G695" s="136">
        <v>7.0323499999999992E-5</v>
      </c>
      <c r="H695" s="103">
        <f>ROUND(+G695*Totals!$H$22,2)</f>
        <v>1036.99</v>
      </c>
      <c r="I695" s="103">
        <f t="shared" si="28"/>
        <v>220.31289377289377</v>
      </c>
      <c r="J695" s="103">
        <f t="shared" si="30"/>
        <v>816.67710622710626</v>
      </c>
      <c r="K695" s="113" t="s">
        <v>387</v>
      </c>
      <c r="L695" s="113" t="s">
        <v>116</v>
      </c>
      <c r="M695" s="138">
        <v>0.21245421245421245</v>
      </c>
      <c r="N695" s="117">
        <f>+H695*M695</f>
        <v>220.31289377289377</v>
      </c>
      <c r="O695" s="113"/>
      <c r="P695" s="114"/>
      <c r="Q695" s="118"/>
      <c r="R695" s="116"/>
      <c r="S695" s="114"/>
    </row>
    <row r="696" spans="6:19">
      <c r="F696" s="111" t="s">
        <v>386</v>
      </c>
      <c r="G696" s="136">
        <v>9.6714119999999999E-4</v>
      </c>
      <c r="H696" s="103">
        <f>ROUND(+G696*Totals!$H$22,2)</f>
        <v>14261.48</v>
      </c>
      <c r="I696" s="103">
        <f t="shared" si="28"/>
        <v>0</v>
      </c>
      <c r="J696" s="103">
        <f t="shared" si="30"/>
        <v>14261.48</v>
      </c>
      <c r="K696" s="113"/>
      <c r="L696" s="113"/>
      <c r="N696" s="117"/>
      <c r="O696" s="117"/>
      <c r="P696" s="114"/>
      <c r="Q696" s="118"/>
      <c r="R696" s="116"/>
      <c r="S696" s="114"/>
    </row>
    <row r="697" spans="6:19">
      <c r="F697" s="111" t="s">
        <v>385</v>
      </c>
      <c r="G697" s="136">
        <v>6.5686770000000002E-4</v>
      </c>
      <c r="H697" s="103">
        <f>ROUND(+G697*Totals!$H$22,2)</f>
        <v>9686.18</v>
      </c>
      <c r="I697" s="103">
        <f t="shared" si="28"/>
        <v>0</v>
      </c>
      <c r="J697" s="103">
        <f t="shared" si="30"/>
        <v>9686.18</v>
      </c>
      <c r="O697" s="117" t="s">
        <v>1159</v>
      </c>
      <c r="P697" s="114"/>
      <c r="Q697" s="118"/>
      <c r="R697" s="116"/>
      <c r="S697" s="114"/>
    </row>
    <row r="698" spans="6:19">
      <c r="F698" s="111" t="s">
        <v>384</v>
      </c>
      <c r="G698" s="136">
        <v>6.1822800000000007E-5</v>
      </c>
      <c r="H698" s="103">
        <f>ROUND(+G698*Totals!$H$22,2)</f>
        <v>911.64</v>
      </c>
      <c r="I698" s="103">
        <f t="shared" si="28"/>
        <v>317.09217391304344</v>
      </c>
      <c r="J698" s="103">
        <f t="shared" si="30"/>
        <v>594.54782608695655</v>
      </c>
      <c r="K698" s="113" t="s">
        <v>384</v>
      </c>
      <c r="L698" s="113" t="s">
        <v>91</v>
      </c>
      <c r="M698" s="138">
        <v>0.34782608695652173</v>
      </c>
      <c r="N698" s="117">
        <f>+H698*M698</f>
        <v>317.09217391304344</v>
      </c>
      <c r="O698" s="113" t="s">
        <v>1159</v>
      </c>
      <c r="P698" s="114"/>
      <c r="Q698" s="118"/>
      <c r="R698" s="116"/>
      <c r="S698" s="114"/>
    </row>
    <row r="699" spans="6:19">
      <c r="F699" s="111" t="s">
        <v>383</v>
      </c>
      <c r="G699" s="136">
        <v>7.3800999999999994E-5</v>
      </c>
      <c r="H699" s="103">
        <f>ROUND(+G699*Totals!$H$22,2)</f>
        <v>1088.27</v>
      </c>
      <c r="I699" s="103">
        <f t="shared" si="28"/>
        <v>122.59167984189723</v>
      </c>
      <c r="J699" s="103">
        <f t="shared" si="30"/>
        <v>965.67832015810279</v>
      </c>
      <c r="K699" s="113" t="s">
        <v>383</v>
      </c>
      <c r="L699" s="113" t="s">
        <v>37</v>
      </c>
      <c r="M699" s="138">
        <v>0.11264822134387352</v>
      </c>
      <c r="N699" s="117">
        <f>+H699*M699</f>
        <v>122.59167984189723</v>
      </c>
      <c r="O699" s="113"/>
      <c r="P699" s="114"/>
      <c r="Q699" s="118"/>
      <c r="R699" s="116"/>
      <c r="S699" s="114"/>
    </row>
    <row r="700" spans="6:19">
      <c r="F700" s="111" t="s">
        <v>382</v>
      </c>
      <c r="G700" s="136">
        <v>3.6668680000000002E-4</v>
      </c>
      <c r="H700" s="103">
        <f>ROUND(+G700*Totals!$H$22,2)</f>
        <v>5407.17</v>
      </c>
      <c r="I700" s="103">
        <f t="shared" si="28"/>
        <v>0</v>
      </c>
      <c r="J700" s="103">
        <f t="shared" si="30"/>
        <v>5407.17</v>
      </c>
      <c r="K700" s="113"/>
      <c r="L700" s="113"/>
      <c r="N700" s="117"/>
      <c r="O700" s="113"/>
      <c r="P700" s="114"/>
      <c r="Q700" s="118"/>
      <c r="R700" s="116"/>
      <c r="S700" s="114"/>
    </row>
    <row r="701" spans="6:19">
      <c r="F701" s="111" t="s">
        <v>381</v>
      </c>
      <c r="G701" s="136">
        <v>3.462079E-4</v>
      </c>
      <c r="H701" s="103">
        <f>ROUND(+G701*Totals!$H$22,2)</f>
        <v>5105.1899999999996</v>
      </c>
      <c r="I701" s="103">
        <f t="shared" si="28"/>
        <v>0</v>
      </c>
      <c r="J701" s="103">
        <f t="shared" si="29"/>
        <v>5105.1899999999996</v>
      </c>
      <c r="K701" s="113"/>
      <c r="L701" s="113"/>
      <c r="N701" s="117"/>
      <c r="O701" s="117"/>
      <c r="P701" s="114"/>
      <c r="Q701" s="118"/>
      <c r="R701" s="116"/>
      <c r="S701" s="114"/>
    </row>
    <row r="702" spans="6:19">
      <c r="F702" s="111" t="s">
        <v>380</v>
      </c>
      <c r="G702" s="136">
        <v>3.5664050000000004E-4</v>
      </c>
      <c r="H702" s="103">
        <f>ROUND(+G702*Totals!$H$22,2)</f>
        <v>5259.02</v>
      </c>
      <c r="I702" s="103">
        <f t="shared" si="28"/>
        <v>0</v>
      </c>
      <c r="J702" s="103">
        <f t="shared" si="29"/>
        <v>5259.02</v>
      </c>
      <c r="K702" s="113"/>
      <c r="L702" s="113"/>
      <c r="N702" s="117"/>
      <c r="O702" s="117"/>
      <c r="P702" s="114"/>
      <c r="Q702" s="118"/>
      <c r="R702" s="116"/>
      <c r="S702" s="114"/>
    </row>
    <row r="703" spans="6:19">
      <c r="F703" s="111" t="s">
        <v>379</v>
      </c>
      <c r="G703" s="136">
        <v>3.4002599999999999E-5</v>
      </c>
      <c r="H703" s="103">
        <f>ROUND(+G703*Totals!$H$22,2)</f>
        <v>501.4</v>
      </c>
      <c r="I703" s="103">
        <f t="shared" si="28"/>
        <v>31.014432989690722</v>
      </c>
      <c r="J703" s="103">
        <f t="shared" si="29"/>
        <v>470.38556701030927</v>
      </c>
      <c r="K703" s="113" t="s">
        <v>379</v>
      </c>
      <c r="L703" s="113" t="s">
        <v>126</v>
      </c>
      <c r="M703" s="138">
        <v>6.1855670103092786E-2</v>
      </c>
      <c r="N703" s="117">
        <f>+H703*M703</f>
        <v>31.014432989690722</v>
      </c>
      <c r="O703" s="117" t="s">
        <v>1159</v>
      </c>
      <c r="P703" s="114"/>
      <c r="Q703" s="118"/>
      <c r="R703" s="116" t="s">
        <v>1159</v>
      </c>
      <c r="S703" s="114"/>
    </row>
    <row r="704" spans="6:19">
      <c r="F704" s="111" t="s">
        <v>378</v>
      </c>
      <c r="G704" s="136">
        <v>1.039397E-4</v>
      </c>
      <c r="H704" s="103">
        <f>ROUND(+G704*Totals!$H$22,2)</f>
        <v>1532.7</v>
      </c>
      <c r="I704" s="103">
        <f t="shared" si="28"/>
        <v>455.66756756756752</v>
      </c>
      <c r="J704" s="103">
        <f t="shared" si="29"/>
        <v>1077.0324324324324</v>
      </c>
      <c r="K704" s="113" t="s">
        <v>378</v>
      </c>
      <c r="L704" s="113" t="s">
        <v>53</v>
      </c>
      <c r="M704" s="138">
        <v>6.7567567567567557E-2</v>
      </c>
      <c r="N704" s="117">
        <f>+H704*M704</f>
        <v>103.56081081081079</v>
      </c>
      <c r="O704" s="113" t="s">
        <v>79</v>
      </c>
      <c r="P704" s="138">
        <v>0.22972972972972971</v>
      </c>
      <c r="Q704" s="118">
        <f>H704*P704</f>
        <v>352.10675675675674</v>
      </c>
      <c r="R704" s="116" t="s">
        <v>1159</v>
      </c>
      <c r="S704" s="114"/>
    </row>
    <row r="705" spans="6:19">
      <c r="F705" s="111" t="s">
        <v>377</v>
      </c>
      <c r="G705" s="136">
        <v>1.020077E-4</v>
      </c>
      <c r="H705" s="103">
        <f>ROUND(+G705*Totals!$H$22,2)</f>
        <v>1504.21</v>
      </c>
      <c r="I705" s="103">
        <f t="shared" si="28"/>
        <v>439.76903654485056</v>
      </c>
      <c r="J705" s="103">
        <f t="shared" si="29"/>
        <v>1064.4409634551494</v>
      </c>
      <c r="K705" s="113" t="s">
        <v>377</v>
      </c>
      <c r="L705" s="113" t="s">
        <v>60</v>
      </c>
      <c r="M705" s="138">
        <v>0.29235880398671099</v>
      </c>
      <c r="N705" s="117">
        <f>+H705*M705</f>
        <v>439.76903654485056</v>
      </c>
      <c r="O705" s="117" t="s">
        <v>1159</v>
      </c>
      <c r="P705" s="114"/>
      <c r="Q705" s="118"/>
      <c r="R705" s="116" t="s">
        <v>1159</v>
      </c>
      <c r="S705" s="114"/>
    </row>
    <row r="706" spans="6:19">
      <c r="F706" s="111" t="s">
        <v>376</v>
      </c>
      <c r="G706" s="136">
        <v>2.2024390000000002E-4</v>
      </c>
      <c r="H706" s="103">
        <f>ROUND(+G706*Totals!$H$22,2)</f>
        <v>3247.72</v>
      </c>
      <c r="I706" s="103">
        <f t="shared" si="28"/>
        <v>0</v>
      </c>
      <c r="J706" s="103">
        <f t="shared" si="29"/>
        <v>3247.72</v>
      </c>
      <c r="K706" s="113"/>
      <c r="L706" s="113"/>
      <c r="N706" s="117"/>
      <c r="O706" s="113"/>
      <c r="P706" s="114"/>
      <c r="Q706" s="118"/>
      <c r="R706" s="116"/>
      <c r="S706" s="114"/>
    </row>
    <row r="707" spans="6:19">
      <c r="F707" s="111" t="s">
        <v>375</v>
      </c>
      <c r="G707" s="136">
        <v>9.6211800000000006E-5</v>
      </c>
      <c r="H707" s="103">
        <f>ROUND(+G707*Totals!$H$22,2)</f>
        <v>1418.74</v>
      </c>
      <c r="I707" s="103">
        <f t="shared" si="28"/>
        <v>234.32642642642642</v>
      </c>
      <c r="J707" s="103">
        <f t="shared" si="29"/>
        <v>1184.4135735735736</v>
      </c>
      <c r="K707" s="113" t="s">
        <v>375</v>
      </c>
      <c r="L707" s="113" t="s">
        <v>52</v>
      </c>
      <c r="M707" s="138">
        <v>0.16516516516516516</v>
      </c>
      <c r="N707" s="117">
        <f>+H707*M707</f>
        <v>234.32642642642642</v>
      </c>
      <c r="O707" s="117"/>
      <c r="P707" s="114"/>
      <c r="Q707" s="118"/>
      <c r="R707" s="116" t="s">
        <v>1159</v>
      </c>
      <c r="S707" s="114"/>
    </row>
    <row r="708" spans="6:19">
      <c r="F708" s="111" t="s">
        <v>374</v>
      </c>
      <c r="G708" s="136">
        <v>2.14448E-4</v>
      </c>
      <c r="H708" s="103">
        <f>ROUND(+G708*Totals!$H$22,2)</f>
        <v>3162.25</v>
      </c>
      <c r="I708" s="103">
        <f t="shared" si="28"/>
        <v>0</v>
      </c>
      <c r="J708" s="103">
        <f t="shared" si="29"/>
        <v>3162.25</v>
      </c>
      <c r="K708" s="113"/>
      <c r="L708" s="113"/>
      <c r="N708" s="117"/>
      <c r="O708" s="113"/>
      <c r="P708" s="114"/>
      <c r="Q708" s="118"/>
      <c r="R708" s="116"/>
      <c r="S708" s="114"/>
    </row>
    <row r="709" spans="6:19">
      <c r="F709" s="111" t="s">
        <v>373</v>
      </c>
      <c r="G709" s="136">
        <v>7.1869100000000006E-5</v>
      </c>
      <c r="H709" s="103">
        <f>ROUND(+G709*Totals!$H$22,2)</f>
        <v>1059.78</v>
      </c>
      <c r="I709" s="103">
        <f t="shared" si="28"/>
        <v>404.97296577946764</v>
      </c>
      <c r="J709" s="103">
        <f t="shared" si="29"/>
        <v>654.80703422053239</v>
      </c>
      <c r="K709" s="113" t="s">
        <v>373</v>
      </c>
      <c r="L709" s="113" t="s">
        <v>128</v>
      </c>
      <c r="M709" s="138">
        <v>0.38212927756653992</v>
      </c>
      <c r="N709" s="117">
        <f t="shared" ref="N709:N714" si="31">+H709*M709</f>
        <v>404.97296577946764</v>
      </c>
      <c r="O709" s="117" t="s">
        <v>1159</v>
      </c>
      <c r="P709" s="114"/>
      <c r="Q709" s="118"/>
      <c r="R709" s="116" t="s">
        <v>1159</v>
      </c>
      <c r="S709" s="114"/>
    </row>
    <row r="710" spans="6:19">
      <c r="F710" s="111" t="s">
        <v>372</v>
      </c>
      <c r="G710" s="136">
        <v>3.1297799999999997E-5</v>
      </c>
      <c r="H710" s="103">
        <f>ROUND(+G710*Totals!$H$22,2)</f>
        <v>461.52</v>
      </c>
      <c r="I710" s="103">
        <f t="shared" si="28"/>
        <v>318.22548387096771</v>
      </c>
      <c r="J710" s="103">
        <f t="shared" si="29"/>
        <v>143.29451612903227</v>
      </c>
      <c r="K710" s="113" t="s">
        <v>372</v>
      </c>
      <c r="L710" s="113" t="s">
        <v>48</v>
      </c>
      <c r="M710" s="138">
        <v>0.49193548387096775</v>
      </c>
      <c r="N710" s="117">
        <f t="shared" si="31"/>
        <v>227.03806451612903</v>
      </c>
      <c r="O710" s="117" t="s">
        <v>71</v>
      </c>
      <c r="P710" s="138">
        <v>0.19758064516129031</v>
      </c>
      <c r="Q710" s="118">
        <f>H710*P710</f>
        <v>91.187419354838696</v>
      </c>
      <c r="R710" s="116" t="s">
        <v>1159</v>
      </c>
      <c r="S710" s="114"/>
    </row>
    <row r="711" spans="6:19">
      <c r="F711" s="111" t="s">
        <v>371</v>
      </c>
      <c r="G711" s="136">
        <v>0</v>
      </c>
      <c r="H711" s="103">
        <f>ROUND(+G711*Totals!$H$22,2)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ROUND(+G712*Totals!$H$22,2)</f>
        <v>877.45</v>
      </c>
      <c r="I712" s="103">
        <f t="shared" si="32"/>
        <v>486.62074235807859</v>
      </c>
      <c r="J712" s="103">
        <f t="shared" si="33"/>
        <v>390.82925764192146</v>
      </c>
      <c r="K712" s="113" t="s">
        <v>370</v>
      </c>
      <c r="L712" s="113" t="s">
        <v>74</v>
      </c>
      <c r="M712" s="138">
        <v>0.55458515283842791</v>
      </c>
      <c r="N712" s="117">
        <f t="shared" si="31"/>
        <v>486.62074235807859</v>
      </c>
      <c r="O712" s="117" t="s">
        <v>1159</v>
      </c>
      <c r="P712" s="114"/>
      <c r="Q712" s="118"/>
      <c r="R712" s="116"/>
      <c r="S712" s="114"/>
    </row>
    <row r="713" spans="6:19">
      <c r="F713" s="111" t="s">
        <v>369</v>
      </c>
      <c r="G713" s="136">
        <v>7.3028199999999993E-5</v>
      </c>
      <c r="H713" s="103">
        <f>ROUND(+G713*Totals!$H$22,2)</f>
        <v>1076.8699999999999</v>
      </c>
      <c r="I713" s="103">
        <f t="shared" si="32"/>
        <v>228.32370253164555</v>
      </c>
      <c r="J713" s="103">
        <f t="shared" si="33"/>
        <v>848.5462974683544</v>
      </c>
      <c r="K713" s="113" t="s">
        <v>369</v>
      </c>
      <c r="L713" s="113" t="s">
        <v>70</v>
      </c>
      <c r="M713" s="138">
        <v>0.21202531645569619</v>
      </c>
      <c r="N713" s="117">
        <f t="shared" si="31"/>
        <v>228.32370253164555</v>
      </c>
      <c r="O713" s="113"/>
      <c r="P713" s="114"/>
      <c r="Q713" s="118"/>
      <c r="R713" s="116"/>
      <c r="S713" s="114"/>
    </row>
    <row r="714" spans="6:19">
      <c r="F714" s="111" t="s">
        <v>368</v>
      </c>
      <c r="G714" s="136">
        <v>1.6614899999999999E-5</v>
      </c>
      <c r="H714" s="103">
        <f>ROUND(+G714*Totals!$H$22,2)</f>
        <v>245</v>
      </c>
      <c r="I714" s="103">
        <f t="shared" si="32"/>
        <v>79.202586206896555</v>
      </c>
      <c r="J714" s="103">
        <f t="shared" si="33"/>
        <v>165.79741379310343</v>
      </c>
      <c r="K714" s="113" t="s">
        <v>368</v>
      </c>
      <c r="L714" s="113" t="s">
        <v>39</v>
      </c>
      <c r="M714" s="138">
        <v>0.32327586206896552</v>
      </c>
      <c r="N714" s="117">
        <f t="shared" si="31"/>
        <v>79.202586206896555</v>
      </c>
      <c r="O714" s="113"/>
      <c r="P714" s="114"/>
      <c r="Q714" s="118"/>
      <c r="R714" s="116"/>
      <c r="S714" s="114"/>
    </row>
    <row r="715" spans="6:19">
      <c r="F715" s="111" t="s">
        <v>367</v>
      </c>
      <c r="G715" s="136">
        <v>2.932721E-4</v>
      </c>
      <c r="H715" s="103">
        <f>ROUND(+G715*Totals!$H$22,2)</f>
        <v>4324.59</v>
      </c>
      <c r="I715" s="103">
        <f t="shared" si="32"/>
        <v>0</v>
      </c>
      <c r="J715" s="103">
        <f t="shared" si="33"/>
        <v>4324.59</v>
      </c>
      <c r="K715" s="113"/>
      <c r="L715" s="113"/>
      <c r="N715" s="117"/>
      <c r="O715" s="117"/>
      <c r="P715" s="114"/>
      <c r="Q715" s="118"/>
      <c r="R715" s="116"/>
      <c r="S715" s="114"/>
    </row>
    <row r="716" spans="6:19">
      <c r="F716" s="111" t="s">
        <v>366</v>
      </c>
      <c r="G716" s="136">
        <v>3.2650190000000002E-4</v>
      </c>
      <c r="H716" s="103">
        <f>ROUND(+G716*Totals!$H$22,2)</f>
        <v>4814.6000000000004</v>
      </c>
      <c r="I716" s="103">
        <f t="shared" si="32"/>
        <v>0</v>
      </c>
      <c r="J716" s="103">
        <f t="shared" si="33"/>
        <v>4814.6000000000004</v>
      </c>
      <c r="K716" s="113"/>
      <c r="L716" s="113"/>
      <c r="N716" s="117"/>
      <c r="O716" s="113"/>
      <c r="P716" s="114"/>
      <c r="Q716" s="118"/>
      <c r="R716" s="116"/>
      <c r="S716" s="114"/>
    </row>
    <row r="717" spans="6:19">
      <c r="F717" s="111" t="s">
        <v>365</v>
      </c>
      <c r="G717" s="136">
        <v>5.8731699999999999E-5</v>
      </c>
      <c r="H717" s="103">
        <f>ROUND(+G717*Totals!$H$22,2)</f>
        <v>866.06</v>
      </c>
      <c r="I717" s="103">
        <f t="shared" si="32"/>
        <v>454.37654929577468</v>
      </c>
      <c r="J717" s="103">
        <f t="shared" si="33"/>
        <v>411.68345070422527</v>
      </c>
      <c r="K717" s="113" t="s">
        <v>365</v>
      </c>
      <c r="L717" s="113" t="s">
        <v>84</v>
      </c>
      <c r="M717" s="138">
        <v>0.52464788732394374</v>
      </c>
      <c r="N717" s="117">
        <f>+H717*M717</f>
        <v>454.37654929577468</v>
      </c>
      <c r="O717" s="117" t="s">
        <v>1159</v>
      </c>
      <c r="P717" s="114"/>
      <c r="Q717" s="118"/>
      <c r="R717" s="116"/>
      <c r="S717" s="114"/>
    </row>
    <row r="718" spans="6:19">
      <c r="F718" s="111" t="s">
        <v>364</v>
      </c>
      <c r="G718" s="136">
        <v>2.1622541000000002E-3</v>
      </c>
      <c r="H718" s="103">
        <f>ROUND(+G718*Totals!$H$22,2)</f>
        <v>31884.62</v>
      </c>
      <c r="I718" s="103">
        <f t="shared" si="32"/>
        <v>0</v>
      </c>
      <c r="J718" s="103">
        <f t="shared" si="33"/>
        <v>31884.62</v>
      </c>
      <c r="K718" s="113"/>
      <c r="L718" s="113"/>
      <c r="N718" s="117"/>
      <c r="O718" s="113"/>
      <c r="P718" s="114"/>
      <c r="Q718" s="118"/>
      <c r="R718" s="116"/>
      <c r="S718" s="114"/>
    </row>
    <row r="719" spans="6:19">
      <c r="F719" s="111" t="s">
        <v>363</v>
      </c>
      <c r="G719" s="136">
        <v>2.43427E-5</v>
      </c>
      <c r="H719" s="103">
        <f>ROUND(+G719*Totals!$H$22,2)</f>
        <v>358.96</v>
      </c>
      <c r="I719" s="103">
        <f t="shared" si="32"/>
        <v>78.03478260869565</v>
      </c>
      <c r="J719" s="103">
        <f t="shared" si="33"/>
        <v>280.92521739130433</v>
      </c>
      <c r="K719" s="113" t="s">
        <v>363</v>
      </c>
      <c r="L719" s="113" t="s">
        <v>113</v>
      </c>
      <c r="M719" s="138">
        <v>0.21739130434782611</v>
      </c>
      <c r="N719" s="117">
        <f>+H719*M719</f>
        <v>78.03478260869565</v>
      </c>
      <c r="O719" s="113"/>
      <c r="P719" s="114"/>
      <c r="Q719" s="118"/>
      <c r="R719" s="116"/>
      <c r="S719" s="114"/>
    </row>
    <row r="720" spans="6:19">
      <c r="F720" s="111" t="s">
        <v>362</v>
      </c>
      <c r="G720" s="136">
        <v>2.8245309999999998E-4</v>
      </c>
      <c r="H720" s="103">
        <f>ROUND(+G720*Totals!$H$22,2)</f>
        <v>4165.0600000000004</v>
      </c>
      <c r="I720" s="103">
        <f t="shared" si="32"/>
        <v>0</v>
      </c>
      <c r="J720" s="103">
        <f t="shared" si="33"/>
        <v>4165.0600000000004</v>
      </c>
      <c r="K720" s="113"/>
      <c r="L720" s="113"/>
      <c r="N720" s="117"/>
      <c r="O720" s="117"/>
      <c r="P720" s="114"/>
      <c r="Q720" s="118"/>
      <c r="R720" s="116"/>
      <c r="S720" s="114"/>
    </row>
    <row r="721" spans="6:19">
      <c r="F721" s="111" t="s">
        <v>361</v>
      </c>
      <c r="G721" s="136">
        <v>6.4218479999999991E-4</v>
      </c>
      <c r="H721" s="103">
        <f>ROUND(+G721*Totals!$H$22,2)</f>
        <v>9469.66</v>
      </c>
      <c r="I721" s="103">
        <f t="shared" si="32"/>
        <v>0</v>
      </c>
      <c r="J721" s="103">
        <f t="shared" si="33"/>
        <v>9469.66</v>
      </c>
      <c r="K721" s="113"/>
      <c r="L721" s="113"/>
      <c r="N721" s="117"/>
      <c r="O721" s="113"/>
      <c r="P721" s="114"/>
      <c r="Q721" s="118"/>
      <c r="R721" s="116"/>
      <c r="S721" s="114"/>
    </row>
    <row r="722" spans="6:19">
      <c r="F722" s="111" t="s">
        <v>360</v>
      </c>
      <c r="G722" s="136">
        <v>8.0756100000000004E-5</v>
      </c>
      <c r="H722" s="103">
        <f>ROUND(+G722*Totals!$H$22,2)</f>
        <v>1190.83</v>
      </c>
      <c r="I722" s="103">
        <f t="shared" si="32"/>
        <v>224.42565384615384</v>
      </c>
      <c r="J722" s="103">
        <f t="shared" si="33"/>
        <v>966.40434615384606</v>
      </c>
      <c r="K722" s="113" t="s">
        <v>360</v>
      </c>
      <c r="L722" s="113" t="s">
        <v>45</v>
      </c>
      <c r="M722" s="138">
        <v>0.18846153846153846</v>
      </c>
      <c r="N722" s="117">
        <f>+H722*M722</f>
        <v>224.42565384615384</v>
      </c>
      <c r="O722" s="117"/>
      <c r="P722" s="114"/>
      <c r="Q722" s="118"/>
      <c r="R722" s="116"/>
      <c r="S722" s="114"/>
    </row>
    <row r="723" spans="6:19">
      <c r="F723" s="111" t="s">
        <v>359</v>
      </c>
      <c r="G723" s="136">
        <v>6.483671000000001E-4</v>
      </c>
      <c r="H723" s="103">
        <f>ROUND(+G723*Totals!$H$22,2)</f>
        <v>9560.83</v>
      </c>
      <c r="I723" s="103">
        <f t="shared" si="32"/>
        <v>0</v>
      </c>
      <c r="J723" s="103">
        <f t="shared" si="33"/>
        <v>9560.83</v>
      </c>
      <c r="K723" s="113"/>
      <c r="L723" s="113"/>
      <c r="N723" s="117"/>
      <c r="O723" s="117"/>
      <c r="P723" s="114"/>
      <c r="Q723" s="118"/>
      <c r="R723" s="116"/>
      <c r="S723" s="114"/>
    </row>
    <row r="724" spans="6:19">
      <c r="F724" s="111" t="s">
        <v>358</v>
      </c>
      <c r="G724" s="136">
        <v>9.0415900000000003E-5</v>
      </c>
      <c r="H724" s="103">
        <f>ROUND(+G724*Totals!$H$22,2)</f>
        <v>1333.27</v>
      </c>
      <c r="I724" s="103">
        <f t="shared" si="32"/>
        <v>246.74152597402593</v>
      </c>
      <c r="J724" s="103">
        <f t="shared" si="33"/>
        <v>1086.528474025974</v>
      </c>
      <c r="K724" s="113" t="s">
        <v>358</v>
      </c>
      <c r="L724" s="113" t="s">
        <v>80</v>
      </c>
      <c r="M724" s="138">
        <v>0.18506493506493504</v>
      </c>
      <c r="N724" s="117">
        <f>+H724*M724</f>
        <v>246.74152597402593</v>
      </c>
      <c r="O724" s="113"/>
      <c r="P724" s="114"/>
      <c r="Q724" s="118"/>
      <c r="R724" s="116"/>
      <c r="S724" s="114"/>
    </row>
    <row r="725" spans="6:19">
      <c r="F725" s="111" t="s">
        <v>357</v>
      </c>
      <c r="G725" s="136">
        <v>1.047124E-4</v>
      </c>
      <c r="H725" s="103">
        <f>ROUND(+G725*Totals!$H$22,2)</f>
        <v>1544.09</v>
      </c>
      <c r="I725" s="103">
        <f t="shared" si="32"/>
        <v>428.91388888888889</v>
      </c>
      <c r="J725" s="103">
        <f t="shared" si="33"/>
        <v>1115.1761111111109</v>
      </c>
      <c r="K725" s="113" t="s">
        <v>357</v>
      </c>
      <c r="L725" s="113" t="s">
        <v>98</v>
      </c>
      <c r="M725" s="138">
        <v>0.27777777777777779</v>
      </c>
      <c r="N725" s="117">
        <f>+H725*M725</f>
        <v>428.91388888888889</v>
      </c>
      <c r="O725" s="113" t="s">
        <v>1159</v>
      </c>
      <c r="P725" s="114"/>
      <c r="Q725" s="118"/>
      <c r="R725" s="116"/>
      <c r="S725" s="114"/>
    </row>
    <row r="726" spans="6:19">
      <c r="F726" s="111" t="s">
        <v>356</v>
      </c>
      <c r="G726" s="136">
        <v>3.1143259999999998E-4</v>
      </c>
      <c r="H726" s="103">
        <f>ROUND(+G726*Totals!$H$22,2)</f>
        <v>4592.3900000000003</v>
      </c>
      <c r="I726" s="103">
        <f t="shared" si="32"/>
        <v>0</v>
      </c>
      <c r="J726" s="103">
        <f t="shared" si="33"/>
        <v>4592.3900000000003</v>
      </c>
      <c r="K726" s="113"/>
      <c r="L726" s="113"/>
      <c r="N726" s="117"/>
      <c r="O726" s="117"/>
      <c r="P726" s="114"/>
      <c r="Q726" s="118"/>
      <c r="R726" s="116"/>
      <c r="S726" s="114"/>
    </row>
    <row r="727" spans="6:19">
      <c r="F727" s="111" t="s">
        <v>355</v>
      </c>
      <c r="G727" s="136">
        <v>2.094249E-4</v>
      </c>
      <c r="H727" s="103">
        <f>ROUND(+G727*Totals!$H$22,2)</f>
        <v>3088.18</v>
      </c>
      <c r="I727" s="103">
        <f t="shared" si="32"/>
        <v>0</v>
      </c>
      <c r="J727" s="103">
        <f t="shared" si="33"/>
        <v>3088.18</v>
      </c>
      <c r="K727" s="113"/>
      <c r="L727" s="113"/>
      <c r="N727" s="117"/>
      <c r="O727" s="117"/>
      <c r="P727" s="114"/>
      <c r="Q727" s="118"/>
      <c r="R727" s="116"/>
      <c r="S727" s="114"/>
    </row>
    <row r="728" spans="6:19">
      <c r="F728" s="111" t="s">
        <v>354</v>
      </c>
      <c r="G728" s="136">
        <v>7.8051300000000009E-5</v>
      </c>
      <c r="H728" s="103">
        <f>ROUND(+G728*Totals!$H$22,2)</f>
        <v>1150.95</v>
      </c>
      <c r="I728" s="103">
        <f t="shared" si="32"/>
        <v>130.29622641509434</v>
      </c>
      <c r="J728" s="103">
        <f t="shared" si="33"/>
        <v>1020.6537735849057</v>
      </c>
      <c r="K728" s="113" t="s">
        <v>354</v>
      </c>
      <c r="L728" s="113" t="s">
        <v>65</v>
      </c>
      <c r="M728" s="138">
        <v>0.11320754716981131</v>
      </c>
      <c r="N728" s="117">
        <f t="shared" ref="N728:N787" si="34">+H728*M728</f>
        <v>130.29622641509434</v>
      </c>
      <c r="O728" s="117" t="s">
        <v>1159</v>
      </c>
      <c r="P728" s="114"/>
      <c r="Q728" s="118"/>
      <c r="R728" s="116"/>
      <c r="S728" s="114"/>
    </row>
    <row r="729" spans="6:19">
      <c r="F729" s="111" t="s">
        <v>353</v>
      </c>
      <c r="G729" s="136">
        <v>4.2116799999999996E-5</v>
      </c>
      <c r="H729" s="103">
        <f>ROUND(+G729*Totals!$H$22,2)</f>
        <v>621.04999999999995</v>
      </c>
      <c r="I729" s="103">
        <f t="shared" si="32"/>
        <v>219.48755020080316</v>
      </c>
      <c r="J729" s="103">
        <f t="shared" si="33"/>
        <v>401.56244979919677</v>
      </c>
      <c r="K729" s="113" t="s">
        <v>353</v>
      </c>
      <c r="L729" s="113" t="s">
        <v>58</v>
      </c>
      <c r="M729" s="138">
        <v>0.35341365461847385</v>
      </c>
      <c r="N729" s="117">
        <f t="shared" si="34"/>
        <v>219.48755020080316</v>
      </c>
      <c r="O729" s="117" t="s">
        <v>1159</v>
      </c>
      <c r="P729" s="114"/>
      <c r="Q729" s="118"/>
      <c r="R729" s="116"/>
      <c r="S729" s="114"/>
    </row>
    <row r="730" spans="6:19">
      <c r="F730" s="111" t="s">
        <v>352</v>
      </c>
      <c r="G730" s="136">
        <v>1.06258E-4</v>
      </c>
      <c r="H730" s="103">
        <f>ROUND(+G730*Totals!$H$22,2)</f>
        <v>1566.88</v>
      </c>
      <c r="I730" s="103">
        <f t="shared" si="32"/>
        <v>661.48943396226423</v>
      </c>
      <c r="J730" s="103">
        <f t="shared" si="33"/>
        <v>905.39056603773588</v>
      </c>
      <c r="K730" s="113" t="s">
        <v>352</v>
      </c>
      <c r="L730" s="113" t="s">
        <v>129</v>
      </c>
      <c r="M730" s="138">
        <v>0.42216981132075471</v>
      </c>
      <c r="N730" s="117">
        <f t="shared" si="34"/>
        <v>661.48943396226423</v>
      </c>
      <c r="O730" s="117" t="s">
        <v>1159</v>
      </c>
      <c r="P730" s="114"/>
      <c r="Q730" s="118"/>
      <c r="R730" s="116"/>
      <c r="S730" s="114"/>
    </row>
    <row r="731" spans="6:19">
      <c r="F731" s="111" t="s">
        <v>351</v>
      </c>
      <c r="G731" s="136">
        <v>1.46829E-5</v>
      </c>
      <c r="H731" s="103">
        <f>ROUND(+G731*Totals!$H$22,2)</f>
        <v>216.51</v>
      </c>
      <c r="I731" s="103">
        <f t="shared" si="32"/>
        <v>103.10000000000001</v>
      </c>
      <c r="J731" s="103">
        <f t="shared" si="33"/>
        <v>113.40999999999998</v>
      </c>
      <c r="K731" s="113" t="s">
        <v>351</v>
      </c>
      <c r="L731" s="113" t="s">
        <v>47</v>
      </c>
      <c r="M731" s="138">
        <v>0.47619047619047622</v>
      </c>
      <c r="N731" s="117">
        <f t="shared" si="34"/>
        <v>103.10000000000001</v>
      </c>
      <c r="O731" s="117" t="s">
        <v>1159</v>
      </c>
      <c r="P731" s="114"/>
      <c r="Q731" s="118"/>
      <c r="R731" s="116"/>
      <c r="S731" s="114"/>
    </row>
    <row r="732" spans="6:19">
      <c r="F732" s="111" t="s">
        <v>350</v>
      </c>
      <c r="G732" s="136">
        <v>1.4103340000000002E-4</v>
      </c>
      <c r="H732" s="103">
        <f>ROUND(+G732*Totals!$H$22,2)</f>
        <v>2079.6799999999998</v>
      </c>
      <c r="I732" s="103">
        <f t="shared" si="32"/>
        <v>281.79945799457994</v>
      </c>
      <c r="J732" s="103">
        <f t="shared" si="33"/>
        <v>1797.88054200542</v>
      </c>
      <c r="K732" s="113" t="s">
        <v>350</v>
      </c>
      <c r="L732" s="113" t="s">
        <v>66</v>
      </c>
      <c r="M732" s="138">
        <v>0.13550135501355015</v>
      </c>
      <c r="N732" s="117">
        <f t="shared" si="34"/>
        <v>281.79945799457994</v>
      </c>
      <c r="O732" s="113" t="s">
        <v>1159</v>
      </c>
      <c r="P732" s="114"/>
      <c r="Q732" s="118"/>
      <c r="R732" s="116"/>
      <c r="S732" s="114"/>
    </row>
    <row r="733" spans="6:19">
      <c r="F733" s="111" t="s">
        <v>349</v>
      </c>
      <c r="G733" s="136">
        <v>8.5006400000000007E-5</v>
      </c>
      <c r="H733" s="103">
        <f>ROUND(+G733*Totals!$H$22,2)</f>
        <v>1253.51</v>
      </c>
      <c r="I733" s="103">
        <f t="shared" si="32"/>
        <v>520.12863070539413</v>
      </c>
      <c r="J733" s="103">
        <f t="shared" si="33"/>
        <v>733.38136929460586</v>
      </c>
      <c r="K733" s="113" t="s">
        <v>349</v>
      </c>
      <c r="L733" s="113" t="s">
        <v>71</v>
      </c>
      <c r="M733" s="138">
        <v>0.41493775933609955</v>
      </c>
      <c r="N733" s="117">
        <f t="shared" si="34"/>
        <v>520.12863070539413</v>
      </c>
      <c r="O733" s="113" t="s">
        <v>1159</v>
      </c>
      <c r="P733" s="114"/>
      <c r="Q733" s="118"/>
      <c r="R733" s="116"/>
      <c r="S733" s="114"/>
    </row>
    <row r="734" spans="6:19">
      <c r="F734" s="111" t="s">
        <v>348</v>
      </c>
      <c r="G734" s="136">
        <v>1.464429E-4</v>
      </c>
      <c r="H734" s="103">
        <f>ROUND(+G734*Totals!$H$22,2)</f>
        <v>2159.4499999999998</v>
      </c>
      <c r="I734" s="103">
        <f t="shared" si="32"/>
        <v>0</v>
      </c>
      <c r="J734" s="103">
        <f t="shared" si="33"/>
        <v>2159.4499999999998</v>
      </c>
      <c r="K734" s="113"/>
      <c r="L734" s="113"/>
      <c r="N734" s="117"/>
      <c r="O734" s="117"/>
      <c r="P734" s="114"/>
      <c r="Q734" s="118"/>
      <c r="R734" s="116"/>
      <c r="S734" s="114"/>
    </row>
    <row r="735" spans="6:19">
      <c r="F735" s="111" t="s">
        <v>347</v>
      </c>
      <c r="G735" s="136">
        <v>4.0957639999999996E-4</v>
      </c>
      <c r="H735" s="103">
        <f>ROUND(+G735*Totals!$H$22,2)</f>
        <v>6039.62</v>
      </c>
      <c r="I735" s="103">
        <f t="shared" si="32"/>
        <v>0</v>
      </c>
      <c r="J735" s="103">
        <f t="shared" si="33"/>
        <v>6039.62</v>
      </c>
      <c r="K735" s="113"/>
      <c r="L735" s="113"/>
      <c r="N735" s="117"/>
      <c r="O735" s="113"/>
      <c r="P735" s="114"/>
      <c r="Q735" s="118"/>
      <c r="R735" s="116"/>
      <c r="S735" s="114"/>
    </row>
    <row r="736" spans="6:19">
      <c r="F736" s="111" t="s">
        <v>346</v>
      </c>
      <c r="G736" s="136">
        <v>9.4666200000000005E-5</v>
      </c>
      <c r="H736" s="103">
        <f>ROUND(+G736*Totals!$H$22,2)</f>
        <v>1395.95</v>
      </c>
      <c r="I736" s="103">
        <f t="shared" si="32"/>
        <v>131.9850511073254</v>
      </c>
      <c r="J736" s="103">
        <f t="shared" si="33"/>
        <v>1263.9649488926746</v>
      </c>
      <c r="K736" s="113" t="s">
        <v>346</v>
      </c>
      <c r="L736" s="113" t="s">
        <v>70</v>
      </c>
      <c r="M736" s="138">
        <v>9.4548551959114144E-2</v>
      </c>
      <c r="N736" s="117">
        <f t="shared" si="34"/>
        <v>131.9850511073254</v>
      </c>
      <c r="O736" s="117" t="s">
        <v>1159</v>
      </c>
      <c r="P736" s="114"/>
      <c r="Q736" s="118"/>
      <c r="R736" s="116"/>
      <c r="S736" s="114"/>
    </row>
    <row r="737" spans="6:19">
      <c r="F737" s="111" t="s">
        <v>345</v>
      </c>
      <c r="G737" s="136">
        <v>1.295575E-3</v>
      </c>
      <c r="H737" s="103">
        <f>ROUND(+G737*Totals!$H$22,2)</f>
        <v>19104.560000000001</v>
      </c>
      <c r="I737" s="103">
        <f t="shared" si="32"/>
        <v>0</v>
      </c>
      <c r="J737" s="103">
        <f t="shared" si="33"/>
        <v>19104.560000000001</v>
      </c>
      <c r="K737" s="113"/>
      <c r="L737" s="113"/>
      <c r="N737" s="117"/>
      <c r="O737" s="113"/>
      <c r="P737" s="114"/>
      <c r="Q737" s="118"/>
      <c r="R737" s="116"/>
      <c r="S737" s="114"/>
    </row>
    <row r="738" spans="6:19">
      <c r="F738" s="111" t="s">
        <v>344</v>
      </c>
      <c r="G738" s="136">
        <v>5.7958899999999998E-5</v>
      </c>
      <c r="H738" s="103">
        <f>ROUND(+G738*Totals!$H$22,2)</f>
        <v>854.66</v>
      </c>
      <c r="I738" s="103">
        <f t="shared" si="32"/>
        <v>420.266694214876</v>
      </c>
      <c r="J738" s="103">
        <f t="shared" si="33"/>
        <v>434.39330578512397</v>
      </c>
      <c r="K738" s="113" t="s">
        <v>344</v>
      </c>
      <c r="L738" s="113" t="s">
        <v>51</v>
      </c>
      <c r="M738" s="138">
        <v>0.49173553719008262</v>
      </c>
      <c r="N738" s="117">
        <f t="shared" si="34"/>
        <v>420.266694214876</v>
      </c>
      <c r="O738" s="113" t="s">
        <v>1159</v>
      </c>
      <c r="P738" s="114"/>
      <c r="Q738" s="118"/>
      <c r="R738" s="116"/>
      <c r="S738" s="114"/>
    </row>
    <row r="739" spans="6:19">
      <c r="F739" s="111" t="s">
        <v>343</v>
      </c>
      <c r="G739" s="136">
        <v>1.0088715999999999E-3</v>
      </c>
      <c r="H739" s="103">
        <f>ROUND(+G739*Totals!$H$22,2)</f>
        <v>14876.83</v>
      </c>
      <c r="I739" s="103">
        <f t="shared" si="32"/>
        <v>0</v>
      </c>
      <c r="J739" s="103">
        <f t="shared" si="33"/>
        <v>14876.83</v>
      </c>
      <c r="K739" s="113"/>
      <c r="L739" s="113"/>
      <c r="N739" s="117"/>
      <c r="O739" s="113"/>
      <c r="P739" s="114"/>
      <c r="Q739" s="118"/>
      <c r="R739" s="116"/>
      <c r="S739" s="114"/>
    </row>
    <row r="740" spans="6:19">
      <c r="F740" s="111" t="s">
        <v>342</v>
      </c>
      <c r="G740" s="136">
        <v>1.5683683000000002E-3</v>
      </c>
      <c r="H740" s="103">
        <f>ROUND(+G740*Totals!$H$22,2)</f>
        <v>23127.18</v>
      </c>
      <c r="I740" s="103">
        <f t="shared" si="32"/>
        <v>0</v>
      </c>
      <c r="J740" s="103">
        <f t="shared" si="33"/>
        <v>23127.18</v>
      </c>
      <c r="K740" s="113"/>
      <c r="L740" s="113"/>
      <c r="N740" s="117"/>
      <c r="O740" s="113"/>
      <c r="P740" s="114"/>
      <c r="Q740" s="118"/>
      <c r="R740" s="116"/>
      <c r="S740" s="114"/>
    </row>
    <row r="741" spans="6:19">
      <c r="F741" s="111" t="s">
        <v>341</v>
      </c>
      <c r="G741" s="136">
        <v>2.9288570000000002E-4</v>
      </c>
      <c r="H741" s="103">
        <f>ROUND(+G741*Totals!$H$22,2)</f>
        <v>4318.8999999999996</v>
      </c>
      <c r="I741" s="103">
        <f t="shared" si="32"/>
        <v>0</v>
      </c>
      <c r="J741" s="103">
        <f t="shared" si="33"/>
        <v>4318.8999999999996</v>
      </c>
      <c r="K741" s="113"/>
      <c r="L741" s="113"/>
      <c r="N741" s="117"/>
      <c r="O741" s="113"/>
      <c r="P741" s="114"/>
      <c r="Q741" s="118"/>
      <c r="R741" s="116"/>
      <c r="S741" s="114"/>
    </row>
    <row r="742" spans="6:19">
      <c r="F742" s="111" t="s">
        <v>340</v>
      </c>
      <c r="G742" s="136">
        <v>4.1382670000000003E-4</v>
      </c>
      <c r="H742" s="103">
        <f>ROUND(+G742*Totals!$H$22,2)</f>
        <v>6102.29</v>
      </c>
      <c r="I742" s="103">
        <f t="shared" si="32"/>
        <v>0</v>
      </c>
      <c r="J742" s="103">
        <f t="shared" si="33"/>
        <v>6102.29</v>
      </c>
      <c r="K742" s="113"/>
      <c r="L742" s="113"/>
      <c r="N742" s="117"/>
      <c r="O742" s="117"/>
      <c r="P742" s="114"/>
      <c r="Q742" s="118"/>
      <c r="R742" s="116"/>
      <c r="S742" s="114"/>
    </row>
    <row r="743" spans="6:19">
      <c r="F743" s="111" t="s">
        <v>339</v>
      </c>
      <c r="G743" s="136">
        <v>8.6551989999999991E-4</v>
      </c>
      <c r="H743" s="103">
        <f>ROUND(+G743*Totals!$H$22,2)</f>
        <v>12762.97</v>
      </c>
      <c r="I743" s="103">
        <f t="shared" si="32"/>
        <v>0</v>
      </c>
      <c r="J743" s="103">
        <f t="shared" si="33"/>
        <v>12762.97</v>
      </c>
      <c r="K743" s="113"/>
      <c r="L743" s="113"/>
      <c r="N743" s="117"/>
      <c r="O743" s="117"/>
      <c r="P743" s="114"/>
      <c r="Q743" s="118"/>
      <c r="R743" s="116"/>
      <c r="S743" s="114"/>
    </row>
    <row r="744" spans="6:19">
      <c r="F744" s="111" t="s">
        <v>338</v>
      </c>
      <c r="G744" s="136">
        <v>1.19782E-5</v>
      </c>
      <c r="H744" s="103">
        <f>ROUND(+G744*Totals!$H$22,2)</f>
        <v>176.63</v>
      </c>
      <c r="I744" s="103">
        <f t="shared" si="32"/>
        <v>85.466129032258053</v>
      </c>
      <c r="J744" s="103">
        <f t="shared" si="33"/>
        <v>91.163870967741943</v>
      </c>
      <c r="K744" s="113" t="s">
        <v>338</v>
      </c>
      <c r="L744" s="113" t="s">
        <v>107</v>
      </c>
      <c r="M744" s="138">
        <v>0.48387096774193544</v>
      </c>
      <c r="N744" s="117">
        <f t="shared" si="34"/>
        <v>85.466129032258053</v>
      </c>
      <c r="O744" s="113" t="s">
        <v>1159</v>
      </c>
      <c r="P744" s="114"/>
      <c r="Q744" s="118"/>
      <c r="R744" s="116"/>
      <c r="S744" s="114"/>
    </row>
    <row r="745" spans="6:19">
      <c r="F745" s="111" t="s">
        <v>337</v>
      </c>
      <c r="G745" s="136">
        <v>1.73877E-5</v>
      </c>
      <c r="H745" s="103">
        <f>ROUND(+G745*Totals!$H$22,2)</f>
        <v>256.39999999999998</v>
      </c>
      <c r="I745" s="103">
        <f t="shared" si="32"/>
        <v>128.19999999999999</v>
      </c>
      <c r="J745" s="103">
        <f t="shared" si="33"/>
        <v>128.19999999999999</v>
      </c>
      <c r="K745" s="113" t="s">
        <v>337</v>
      </c>
      <c r="L745" s="113" t="s">
        <v>101</v>
      </c>
      <c r="M745" s="138">
        <v>0.5</v>
      </c>
      <c r="N745" s="117">
        <f t="shared" si="34"/>
        <v>128.19999999999999</v>
      </c>
      <c r="O745" s="113" t="s">
        <v>1159</v>
      </c>
      <c r="P745" s="114"/>
      <c r="Q745" s="118"/>
      <c r="R745" s="116"/>
      <c r="S745" s="114"/>
    </row>
    <row r="746" spans="6:19">
      <c r="F746" s="111" t="s">
        <v>336</v>
      </c>
      <c r="G746" s="136">
        <v>5.2626699999999997E-4</v>
      </c>
      <c r="H746" s="103">
        <f>ROUND(+G746*Totals!$H$22,2)</f>
        <v>7760.34</v>
      </c>
      <c r="I746" s="103">
        <f t="shared" si="32"/>
        <v>0</v>
      </c>
      <c r="J746" s="103">
        <f t="shared" si="33"/>
        <v>7760.34</v>
      </c>
      <c r="K746" s="113"/>
      <c r="L746" s="113"/>
      <c r="N746" s="117"/>
      <c r="O746" s="117"/>
      <c r="P746" s="114"/>
      <c r="Q746" s="118"/>
      <c r="R746" s="116"/>
      <c r="S746" s="114"/>
    </row>
    <row r="747" spans="6:19">
      <c r="F747" s="111" t="s">
        <v>335</v>
      </c>
      <c r="G747" s="136">
        <v>1.966739E-4</v>
      </c>
      <c r="H747" s="103">
        <f>ROUND(+G747*Totals!$H$22,2)</f>
        <v>2900.16</v>
      </c>
      <c r="I747" s="103">
        <f t="shared" si="32"/>
        <v>0</v>
      </c>
      <c r="J747" s="103">
        <f t="shared" si="33"/>
        <v>2900.16</v>
      </c>
      <c r="K747" s="113"/>
      <c r="L747" s="113"/>
      <c r="N747" s="117"/>
      <c r="O747" s="117"/>
      <c r="P747" s="114"/>
      <c r="Q747" s="118"/>
      <c r="R747" s="116"/>
      <c r="S747" s="114"/>
    </row>
    <row r="748" spans="6:19">
      <c r="F748" s="111" t="s">
        <v>334</v>
      </c>
      <c r="G748" s="136">
        <v>4.4048799999999997E-5</v>
      </c>
      <c r="H748" s="103">
        <f>ROUND(+G748*Totals!$H$22,2)</f>
        <v>649.54</v>
      </c>
      <c r="I748" s="103">
        <f t="shared" si="32"/>
        <v>214.31522842639592</v>
      </c>
      <c r="J748" s="103">
        <f t="shared" si="33"/>
        <v>435.22477157360402</v>
      </c>
      <c r="K748" s="113" t="s">
        <v>334</v>
      </c>
      <c r="L748" s="113" t="s">
        <v>78</v>
      </c>
      <c r="M748" s="138">
        <v>0.32994923857868019</v>
      </c>
      <c r="N748" s="117">
        <f t="shared" si="34"/>
        <v>214.31522842639592</v>
      </c>
      <c r="O748" s="117"/>
      <c r="P748" s="114"/>
      <c r="Q748" s="118"/>
      <c r="R748" s="116"/>
      <c r="S748" s="114"/>
    </row>
    <row r="749" spans="6:19">
      <c r="F749" s="111" t="s">
        <v>333</v>
      </c>
      <c r="G749" s="136">
        <v>6.06637E-5</v>
      </c>
      <c r="H749" s="103">
        <f>ROUND(+G749*Totals!$H$22,2)</f>
        <v>894.55</v>
      </c>
      <c r="I749" s="103">
        <f t="shared" si="32"/>
        <v>177.59448529411762</v>
      </c>
      <c r="J749" s="103">
        <f t="shared" si="33"/>
        <v>716.95551470588236</v>
      </c>
      <c r="K749" s="113" t="s">
        <v>333</v>
      </c>
      <c r="L749" s="113" t="s">
        <v>96</v>
      </c>
      <c r="M749" s="138">
        <v>0.19852941176470587</v>
      </c>
      <c r="N749" s="117">
        <f t="shared" si="34"/>
        <v>177.59448529411762</v>
      </c>
      <c r="O749" s="117" t="s">
        <v>1159</v>
      </c>
      <c r="P749" s="114"/>
      <c r="Q749" s="118"/>
      <c r="R749" s="116"/>
      <c r="S749" s="114"/>
    </row>
    <row r="750" spans="6:19">
      <c r="F750" s="111" t="s">
        <v>332</v>
      </c>
      <c r="G750" s="136">
        <v>1.89332E-5</v>
      </c>
      <c r="H750" s="103">
        <f>ROUND(+G750*Totals!$H$22,2)</f>
        <v>279.19</v>
      </c>
      <c r="I750" s="103">
        <f t="shared" si="32"/>
        <v>95.178409090909085</v>
      </c>
      <c r="J750" s="103">
        <f t="shared" si="33"/>
        <v>184.0115909090909</v>
      </c>
      <c r="K750" s="113" t="s">
        <v>332</v>
      </c>
      <c r="L750" s="113" t="s">
        <v>55</v>
      </c>
      <c r="M750" s="138">
        <v>0.34090909090909088</v>
      </c>
      <c r="N750" s="117">
        <f t="shared" si="34"/>
        <v>95.178409090909085</v>
      </c>
      <c r="O750" s="117" t="s">
        <v>1159</v>
      </c>
      <c r="P750" s="114"/>
      <c r="Q750" s="118"/>
      <c r="R750" s="116"/>
      <c r="S750" s="114"/>
    </row>
    <row r="751" spans="6:19">
      <c r="F751" s="111" t="s">
        <v>331</v>
      </c>
      <c r="G751" s="136">
        <v>4.7526299999999999E-5</v>
      </c>
      <c r="H751" s="103">
        <f>ROUND(+G751*Totals!$H$22,2)</f>
        <v>700.82</v>
      </c>
      <c r="I751" s="103">
        <f t="shared" si="32"/>
        <v>114.45158836689039</v>
      </c>
      <c r="J751" s="103">
        <f t="shared" si="33"/>
        <v>586.36841163310964</v>
      </c>
      <c r="K751" s="113" t="s">
        <v>331</v>
      </c>
      <c r="L751" s="113" t="s">
        <v>132</v>
      </c>
      <c r="M751" s="138">
        <v>0.16331096196868009</v>
      </c>
      <c r="N751" s="117">
        <f t="shared" si="34"/>
        <v>114.45158836689039</v>
      </c>
      <c r="O751" s="117" t="s">
        <v>1159</v>
      </c>
      <c r="P751" s="114"/>
      <c r="Q751" s="118"/>
      <c r="R751" s="116"/>
      <c r="S751" s="114"/>
    </row>
    <row r="752" spans="6:19">
      <c r="F752" s="111" t="s">
        <v>330</v>
      </c>
      <c r="G752" s="136">
        <v>1.043261E-4</v>
      </c>
      <c r="H752" s="103">
        <f>ROUND(+G752*Totals!$H$22,2)</f>
        <v>1538.39</v>
      </c>
      <c r="I752" s="103">
        <f t="shared" si="32"/>
        <v>438.86585889570557</v>
      </c>
      <c r="J752" s="103">
        <f t="shared" si="33"/>
        <v>1099.5241411042946</v>
      </c>
      <c r="K752" s="113" t="s">
        <v>330</v>
      </c>
      <c r="L752" s="113" t="s">
        <v>44</v>
      </c>
      <c r="M752" s="138">
        <v>0.28527607361963192</v>
      </c>
      <c r="N752" s="117">
        <f t="shared" si="34"/>
        <v>438.86585889570557</v>
      </c>
      <c r="O752" s="117" t="s">
        <v>1159</v>
      </c>
      <c r="P752" s="114"/>
      <c r="Q752" s="118"/>
      <c r="R752" s="116"/>
      <c r="S752" s="114"/>
    </row>
    <row r="753" spans="6:19">
      <c r="F753" s="111" t="s">
        <v>329</v>
      </c>
      <c r="G753" s="136">
        <v>1.464429E-4</v>
      </c>
      <c r="H753" s="103">
        <f>ROUND(+G753*Totals!$H$22,2)</f>
        <v>2159.4499999999998</v>
      </c>
      <c r="I753" s="103">
        <f t="shared" si="32"/>
        <v>382.88120567375887</v>
      </c>
      <c r="J753" s="103">
        <f t="shared" si="33"/>
        <v>1776.568794326241</v>
      </c>
      <c r="K753" s="113" t="s">
        <v>329</v>
      </c>
      <c r="L753" s="113" t="s">
        <v>55</v>
      </c>
      <c r="M753" s="138">
        <v>0.1773049645390071</v>
      </c>
      <c r="N753" s="117">
        <f t="shared" si="34"/>
        <v>382.88120567375887</v>
      </c>
      <c r="O753" s="113" t="s">
        <v>1159</v>
      </c>
      <c r="P753" s="114"/>
      <c r="Q753" s="118"/>
      <c r="R753" s="116"/>
      <c r="S753" s="114"/>
    </row>
    <row r="754" spans="6:19">
      <c r="F754" s="111" t="s">
        <v>328</v>
      </c>
      <c r="G754" s="136">
        <v>1.383286E-4</v>
      </c>
      <c r="H754" s="103">
        <f>ROUND(+G754*Totals!$H$22,2)</f>
        <v>2039.8</v>
      </c>
      <c r="I754" s="103">
        <f t="shared" si="32"/>
        <v>613.2953488372093</v>
      </c>
      <c r="J754" s="103">
        <f t="shared" si="33"/>
        <v>1426.5046511627907</v>
      </c>
      <c r="K754" s="113" t="s">
        <v>328</v>
      </c>
      <c r="L754" s="113" t="s">
        <v>68</v>
      </c>
      <c r="M754" s="138">
        <v>0.30066445182724255</v>
      </c>
      <c r="N754" s="117">
        <f t="shared" si="34"/>
        <v>613.2953488372093</v>
      </c>
      <c r="O754" s="113" t="s">
        <v>1159</v>
      </c>
      <c r="P754" s="114"/>
      <c r="Q754" s="118"/>
      <c r="R754" s="116"/>
      <c r="S754" s="114"/>
    </row>
    <row r="755" spans="6:19">
      <c r="F755" s="111" t="s">
        <v>327</v>
      </c>
      <c r="G755" s="136">
        <v>1.7658150000000002E-4</v>
      </c>
      <c r="H755" s="103">
        <f>ROUND(+G755*Totals!$H$22,2)</f>
        <v>2603.87</v>
      </c>
      <c r="I755" s="103">
        <f t="shared" si="32"/>
        <v>0</v>
      </c>
      <c r="J755" s="103">
        <f t="shared" si="33"/>
        <v>2603.87</v>
      </c>
      <c r="K755" s="113"/>
      <c r="L755" s="113"/>
      <c r="N755" s="117"/>
      <c r="O755" s="113"/>
      <c r="P755" s="114"/>
      <c r="Q755" s="118"/>
      <c r="R755" s="116"/>
      <c r="S755" s="114"/>
    </row>
    <row r="756" spans="6:19">
      <c r="F756" s="111" t="s">
        <v>326</v>
      </c>
      <c r="G756" s="136">
        <v>1.8237739999999998E-4</v>
      </c>
      <c r="H756" s="103">
        <f>ROUND(+G756*Totals!$H$22,2)</f>
        <v>2689.34</v>
      </c>
      <c r="I756" s="103">
        <f t="shared" si="32"/>
        <v>714.0060869565217</v>
      </c>
      <c r="J756" s="103">
        <f t="shared" si="33"/>
        <v>1975.3339130434783</v>
      </c>
      <c r="K756" s="137" t="s">
        <v>326</v>
      </c>
      <c r="L756" s="137" t="s">
        <v>93</v>
      </c>
      <c r="M756" s="138">
        <v>0.26549491211840887</v>
      </c>
      <c r="N756" s="117">
        <f t="shared" si="34"/>
        <v>714.0060869565217</v>
      </c>
      <c r="O756" s="117"/>
      <c r="P756" s="114"/>
      <c r="Q756" s="118"/>
      <c r="R756" s="116"/>
      <c r="S756" s="114"/>
    </row>
    <row r="757" spans="6:19">
      <c r="F757" s="111" t="s">
        <v>325</v>
      </c>
      <c r="G757" s="136">
        <v>2.8245309999999998E-4</v>
      </c>
      <c r="H757" s="103">
        <f>ROUND(+G757*Totals!$H$22,2)</f>
        <v>4165.0600000000004</v>
      </c>
      <c r="I757" s="103">
        <f t="shared" si="32"/>
        <v>0</v>
      </c>
      <c r="J757" s="103">
        <f t="shared" si="33"/>
        <v>4165.0600000000004</v>
      </c>
      <c r="K757" s="113"/>
      <c r="L757" s="113"/>
      <c r="N757" s="117"/>
      <c r="O757" s="117"/>
      <c r="P757" s="114"/>
      <c r="Q757" s="118"/>
      <c r="R757" s="116"/>
      <c r="S757" s="114"/>
    </row>
    <row r="758" spans="6:19">
      <c r="F758" s="111" t="s">
        <v>324</v>
      </c>
      <c r="G758" s="136">
        <v>4.3662400000000004E-5</v>
      </c>
      <c r="H758" s="103">
        <f>ROUND(+G758*Totals!$H$22,2)</f>
        <v>643.85</v>
      </c>
      <c r="I758" s="103">
        <f t="shared" si="32"/>
        <v>295.778807106599</v>
      </c>
      <c r="J758" s="103">
        <f t="shared" si="33"/>
        <v>348.07119289340102</v>
      </c>
      <c r="K758" s="113" t="s">
        <v>324</v>
      </c>
      <c r="L758" s="113" t="s">
        <v>80</v>
      </c>
      <c r="M758" s="138">
        <v>0.45939086294416248</v>
      </c>
      <c r="N758" s="117">
        <f t="shared" si="34"/>
        <v>295.778807106599</v>
      </c>
      <c r="O758" s="113" t="s">
        <v>1159</v>
      </c>
      <c r="P758" s="114"/>
      <c r="Q758" s="118"/>
      <c r="R758" s="116"/>
      <c r="S758" s="114"/>
    </row>
    <row r="759" spans="6:19">
      <c r="F759" s="111" t="s">
        <v>323</v>
      </c>
      <c r="G759" s="136">
        <v>1.352375E-4</v>
      </c>
      <c r="H759" s="103">
        <f>ROUND(+G759*Totals!$H$22,2)</f>
        <v>1994.21</v>
      </c>
      <c r="I759" s="103">
        <f t="shared" si="32"/>
        <v>387.76305555555552</v>
      </c>
      <c r="J759" s="103">
        <f t="shared" si="33"/>
        <v>1606.4469444444444</v>
      </c>
      <c r="K759" s="113" t="s">
        <v>323</v>
      </c>
      <c r="L759" s="113" t="s">
        <v>62</v>
      </c>
      <c r="M759" s="138">
        <v>0.19444444444444442</v>
      </c>
      <c r="N759" s="117">
        <f t="shared" si="34"/>
        <v>387.76305555555552</v>
      </c>
      <c r="O759" s="113" t="s">
        <v>1159</v>
      </c>
      <c r="P759" s="114"/>
      <c r="Q759" s="118"/>
      <c r="R759" s="116"/>
      <c r="S759" s="114"/>
    </row>
    <row r="760" spans="6:19">
      <c r="F760" s="111" t="s">
        <v>322</v>
      </c>
      <c r="G760" s="136">
        <v>1.9551479999999999E-4</v>
      </c>
      <c r="H760" s="103">
        <f>ROUND(+G760*Totals!$H$22,2)</f>
        <v>2883.06</v>
      </c>
      <c r="I760" s="103">
        <f t="shared" si="32"/>
        <v>0</v>
      </c>
      <c r="J760" s="103">
        <f t="shared" si="33"/>
        <v>2883.06</v>
      </c>
      <c r="K760" s="113"/>
      <c r="L760" s="113"/>
      <c r="N760" s="117"/>
      <c r="O760" s="117"/>
      <c r="P760" s="114"/>
      <c r="Q760" s="118"/>
      <c r="R760" s="116"/>
      <c r="S760" s="114"/>
    </row>
    <row r="761" spans="6:19">
      <c r="F761" s="111" t="s">
        <v>321</v>
      </c>
      <c r="G761" s="136">
        <v>7.9712830000000002E-4</v>
      </c>
      <c r="H761" s="103">
        <f>ROUND(+G761*Totals!$H$22,2)</f>
        <v>11754.46</v>
      </c>
      <c r="I761" s="103">
        <f t="shared" si="32"/>
        <v>0</v>
      </c>
      <c r="J761" s="103">
        <f t="shared" si="33"/>
        <v>11754.46</v>
      </c>
      <c r="K761" s="113"/>
      <c r="L761" s="113"/>
      <c r="N761" s="117"/>
      <c r="O761" s="113"/>
      <c r="P761" s="114"/>
      <c r="Q761" s="118"/>
      <c r="R761" s="116"/>
      <c r="S761" s="114"/>
    </row>
    <row r="762" spans="6:19">
      <c r="F762" s="111" t="s">
        <v>320</v>
      </c>
      <c r="G762" s="136">
        <v>3.67073E-5</v>
      </c>
      <c r="H762" s="103">
        <f>ROUND(+G762*Totals!$H$22,2)</f>
        <v>541.29</v>
      </c>
      <c r="I762" s="103">
        <f t="shared" si="32"/>
        <v>434.67227272727274</v>
      </c>
      <c r="J762" s="103">
        <f t="shared" si="33"/>
        <v>106.61772727272722</v>
      </c>
      <c r="K762" s="113" t="s">
        <v>320</v>
      </c>
      <c r="L762" s="113" t="s">
        <v>65</v>
      </c>
      <c r="M762" s="138">
        <v>0.80303030303030309</v>
      </c>
      <c r="N762" s="117">
        <f t="shared" si="34"/>
        <v>434.67227272727274</v>
      </c>
      <c r="O762" s="117" t="s">
        <v>1159</v>
      </c>
      <c r="P762" s="114"/>
      <c r="Q762" s="118"/>
      <c r="R762" s="116"/>
      <c r="S762" s="114"/>
    </row>
    <row r="763" spans="6:19">
      <c r="F763" s="111" t="s">
        <v>319</v>
      </c>
      <c r="G763" s="136">
        <v>4.4821560000000006E-4</v>
      </c>
      <c r="H763" s="103">
        <f>ROUND(+G763*Totals!$H$22,2)</f>
        <v>6609.39</v>
      </c>
      <c r="I763" s="103">
        <f t="shared" si="32"/>
        <v>0</v>
      </c>
      <c r="J763" s="103">
        <f t="shared" si="33"/>
        <v>6609.39</v>
      </c>
      <c r="K763" s="113"/>
      <c r="L763" s="113"/>
      <c r="N763" s="117"/>
      <c r="O763" s="113"/>
      <c r="P763" s="114"/>
      <c r="Q763" s="118"/>
      <c r="R763" s="116"/>
      <c r="S763" s="114"/>
    </row>
    <row r="764" spans="6:19">
      <c r="F764" s="111" t="s">
        <v>318</v>
      </c>
      <c r="G764" s="136">
        <v>2.9365900000000003E-5</v>
      </c>
      <c r="H764" s="103">
        <f>ROUND(+G764*Totals!$H$22,2)</f>
        <v>433.03</v>
      </c>
      <c r="I764" s="103">
        <f t="shared" si="32"/>
        <v>215.15327044025156</v>
      </c>
      <c r="J764" s="103">
        <f t="shared" si="33"/>
        <v>217.87672955974841</v>
      </c>
      <c r="K764" s="113" t="s">
        <v>318</v>
      </c>
      <c r="L764" s="113" t="s">
        <v>98</v>
      </c>
      <c r="M764" s="138">
        <v>0.49685534591194969</v>
      </c>
      <c r="N764" s="117">
        <f t="shared" si="34"/>
        <v>215.15327044025156</v>
      </c>
      <c r="O764" s="117" t="s">
        <v>1159</v>
      </c>
      <c r="P764" s="114"/>
      <c r="Q764" s="118"/>
      <c r="R764" s="116"/>
      <c r="S764" s="114"/>
    </row>
    <row r="765" spans="6:19">
      <c r="F765" s="111" t="s">
        <v>317</v>
      </c>
      <c r="G765" s="136">
        <v>2.4729139999999999E-4</v>
      </c>
      <c r="H765" s="103">
        <f>ROUND(+G765*Totals!$H$22,2)</f>
        <v>3646.56</v>
      </c>
      <c r="I765" s="103">
        <f t="shared" si="32"/>
        <v>0</v>
      </c>
      <c r="J765" s="103">
        <f t="shared" si="33"/>
        <v>3646.56</v>
      </c>
      <c r="K765" s="113"/>
      <c r="L765" s="113"/>
      <c r="N765" s="117"/>
      <c r="O765" s="117"/>
      <c r="P765" s="114"/>
      <c r="Q765" s="118"/>
      <c r="R765" s="116"/>
      <c r="S765" s="114"/>
    </row>
    <row r="766" spans="6:19">
      <c r="F766" s="111" t="s">
        <v>316</v>
      </c>
      <c r="G766" s="136">
        <v>4.6367099999999999E-5</v>
      </c>
      <c r="H766" s="103">
        <f>ROUND(+G766*Totals!$H$22,2)</f>
        <v>683.73</v>
      </c>
      <c r="I766" s="103">
        <f t="shared" si="32"/>
        <v>196.25583333333333</v>
      </c>
      <c r="J766" s="103">
        <f t="shared" si="33"/>
        <v>487.47416666666669</v>
      </c>
      <c r="K766" s="113" t="s">
        <v>316</v>
      </c>
      <c r="L766" s="113" t="s">
        <v>83</v>
      </c>
      <c r="M766" s="138">
        <v>0.28703703703703703</v>
      </c>
      <c r="N766" s="117">
        <f t="shared" si="34"/>
        <v>196.25583333333333</v>
      </c>
      <c r="O766" s="117" t="s">
        <v>1159</v>
      </c>
      <c r="P766" s="114"/>
      <c r="Q766" s="118"/>
      <c r="R766" s="116"/>
      <c r="S766" s="114"/>
    </row>
    <row r="767" spans="6:19">
      <c r="F767" s="111" t="s">
        <v>315</v>
      </c>
      <c r="G767" s="136">
        <v>6.4527600000000002E-5</v>
      </c>
      <c r="H767" s="103">
        <f>ROUND(+G767*Totals!$H$22,2)</f>
        <v>951.52</v>
      </c>
      <c r="I767" s="103">
        <f t="shared" si="32"/>
        <v>458.30091743119266</v>
      </c>
      <c r="J767" s="103">
        <f t="shared" si="33"/>
        <v>493.21908256880732</v>
      </c>
      <c r="K767" s="113" t="s">
        <v>315</v>
      </c>
      <c r="L767" s="113" t="s">
        <v>67</v>
      </c>
      <c r="M767" s="138">
        <v>0.48165137614678899</v>
      </c>
      <c r="N767" s="117">
        <f t="shared" si="34"/>
        <v>458.30091743119266</v>
      </c>
      <c r="O767" s="117" t="s">
        <v>1159</v>
      </c>
      <c r="P767" s="114"/>
      <c r="Q767" s="118"/>
      <c r="R767" s="116"/>
      <c r="S767" s="114"/>
    </row>
    <row r="768" spans="6:19">
      <c r="F768" s="111" t="s">
        <v>314</v>
      </c>
      <c r="G768" s="136">
        <v>4.1730400000000003E-5</v>
      </c>
      <c r="H768" s="103">
        <f>ROUND(+G768*Totals!$H$22,2)</f>
        <v>615.36</v>
      </c>
      <c r="I768" s="103">
        <f t="shared" si="32"/>
        <v>187.73694915254239</v>
      </c>
      <c r="J768" s="103">
        <f t="shared" si="33"/>
        <v>427.62305084745765</v>
      </c>
      <c r="K768" s="113" t="s">
        <v>314</v>
      </c>
      <c r="L768" s="113" t="s">
        <v>124</v>
      </c>
      <c r="M768" s="138">
        <v>0.30508474576271188</v>
      </c>
      <c r="N768" s="117">
        <f t="shared" si="34"/>
        <v>187.73694915254239</v>
      </c>
      <c r="O768" s="117" t="s">
        <v>1159</v>
      </c>
      <c r="P768" s="114"/>
      <c r="Q768" s="118"/>
      <c r="R768" s="116"/>
      <c r="S768" s="114"/>
    </row>
    <row r="769" spans="6:19">
      <c r="F769" s="111" t="s">
        <v>313</v>
      </c>
      <c r="G769" s="136">
        <v>4.0957600000000002E-5</v>
      </c>
      <c r="H769" s="103">
        <f>ROUND(+G769*Totals!$H$22,2)</f>
        <v>603.96</v>
      </c>
      <c r="I769" s="103">
        <f t="shared" si="32"/>
        <v>433.6123076923077</v>
      </c>
      <c r="J769" s="103">
        <f t="shared" si="33"/>
        <v>170.34769230769234</v>
      </c>
      <c r="K769" s="113" t="s">
        <v>313</v>
      </c>
      <c r="L769" s="113" t="s">
        <v>56</v>
      </c>
      <c r="M769" s="138">
        <v>0.71794871794871795</v>
      </c>
      <c r="N769" s="117">
        <f t="shared" si="34"/>
        <v>433.6123076923077</v>
      </c>
      <c r="O769" s="117" t="s">
        <v>1159</v>
      </c>
      <c r="P769" s="114"/>
      <c r="Q769" s="118"/>
      <c r="R769" s="116"/>
      <c r="S769" s="114"/>
    </row>
    <row r="770" spans="6:19">
      <c r="F770" s="111" t="s">
        <v>312</v>
      </c>
      <c r="G770" s="136">
        <v>4.2116799999999996E-5</v>
      </c>
      <c r="H770" s="103">
        <f>ROUND(+G770*Totals!$H$22,2)</f>
        <v>621.04999999999995</v>
      </c>
      <c r="I770" s="103">
        <f t="shared" si="32"/>
        <v>475.16577181208044</v>
      </c>
      <c r="J770" s="103">
        <f t="shared" si="33"/>
        <v>145.88422818791952</v>
      </c>
      <c r="K770" s="113" t="s">
        <v>312</v>
      </c>
      <c r="L770" s="113" t="s">
        <v>90</v>
      </c>
      <c r="M770" s="138">
        <v>0.76510067114093949</v>
      </c>
      <c r="N770" s="117">
        <f t="shared" si="34"/>
        <v>475.16577181208044</v>
      </c>
      <c r="O770" s="117" t="s">
        <v>1159</v>
      </c>
      <c r="P770" s="114"/>
      <c r="Q770" s="118"/>
      <c r="R770" s="116"/>
      <c r="S770" s="114"/>
    </row>
    <row r="771" spans="6:19">
      <c r="F771" s="111" t="s">
        <v>311</v>
      </c>
      <c r="G771" s="136">
        <v>1.5223880000000002E-4</v>
      </c>
      <c r="H771" s="103">
        <f>ROUND(+G771*Totals!$H$22,2)</f>
        <v>2244.92</v>
      </c>
      <c r="I771" s="103">
        <f t="shared" si="32"/>
        <v>630.51765432098762</v>
      </c>
      <c r="J771" s="103">
        <f t="shared" si="33"/>
        <v>1614.4023456790123</v>
      </c>
      <c r="K771" s="113" t="s">
        <v>311</v>
      </c>
      <c r="L771" s="113" t="s">
        <v>78</v>
      </c>
      <c r="M771" s="138">
        <v>0.28086419753086417</v>
      </c>
      <c r="N771" s="117">
        <f t="shared" si="34"/>
        <v>630.51765432098762</v>
      </c>
      <c r="O771" s="113" t="s">
        <v>1159</v>
      </c>
      <c r="P771" s="114"/>
      <c r="Q771" s="118"/>
      <c r="R771" s="116"/>
      <c r="S771" s="114"/>
    </row>
    <row r="772" spans="6:19">
      <c r="F772" s="111" t="s">
        <v>310</v>
      </c>
      <c r="G772" s="136">
        <v>1.139859E-4</v>
      </c>
      <c r="H772" s="103">
        <f>ROUND(+G772*Totals!$H$22,2)</f>
        <v>1680.84</v>
      </c>
      <c r="I772" s="103">
        <f t="shared" si="32"/>
        <v>407.61514986376022</v>
      </c>
      <c r="J772" s="103">
        <f t="shared" si="33"/>
        <v>1273.2248501362396</v>
      </c>
      <c r="K772" s="113" t="s">
        <v>310</v>
      </c>
      <c r="L772" s="113" t="s">
        <v>130</v>
      </c>
      <c r="M772" s="138">
        <v>0.24250681198910082</v>
      </c>
      <c r="N772" s="117">
        <f t="shared" si="34"/>
        <v>407.61514986376022</v>
      </c>
      <c r="O772" s="117" t="s">
        <v>1159</v>
      </c>
      <c r="P772" s="114"/>
      <c r="Q772" s="118"/>
      <c r="R772" s="116"/>
      <c r="S772" s="114"/>
    </row>
    <row r="773" spans="6:19">
      <c r="F773" s="111" t="s">
        <v>309</v>
      </c>
      <c r="G773" s="136">
        <v>5.3785880000000006E-4</v>
      </c>
      <c r="H773" s="103">
        <f>ROUND(+G773*Totals!$H$22,2)</f>
        <v>7931.27</v>
      </c>
      <c r="I773" s="103">
        <f t="shared" si="32"/>
        <v>0</v>
      </c>
      <c r="J773" s="103">
        <f t="shared" si="33"/>
        <v>7931.27</v>
      </c>
      <c r="K773" s="113"/>
      <c r="L773" s="113"/>
      <c r="N773" s="117"/>
      <c r="O773" s="117"/>
      <c r="P773" s="114"/>
      <c r="Q773" s="118"/>
      <c r="R773" s="116"/>
      <c r="S773" s="114"/>
    </row>
    <row r="774" spans="6:19">
      <c r="F774" s="111" t="s">
        <v>308</v>
      </c>
      <c r="G774" s="136">
        <v>2.2410799999999999E-5</v>
      </c>
      <c r="H774" s="103">
        <f>ROUND(+G774*Totals!$H$22,2)</f>
        <v>330.47</v>
      </c>
      <c r="I774" s="103">
        <f t="shared" si="32"/>
        <v>78.683333333333337</v>
      </c>
      <c r="J774" s="103">
        <f t="shared" si="33"/>
        <v>251.78666666666669</v>
      </c>
      <c r="K774" s="113" t="s">
        <v>308</v>
      </c>
      <c r="L774" s="113" t="s">
        <v>124</v>
      </c>
      <c r="M774" s="138">
        <v>0.23809523809523808</v>
      </c>
      <c r="N774" s="117">
        <f t="shared" si="34"/>
        <v>78.683333333333337</v>
      </c>
      <c r="O774" s="113" t="s">
        <v>1159</v>
      </c>
      <c r="P774" s="114"/>
      <c r="Q774" s="118"/>
      <c r="R774" s="116"/>
      <c r="S774" s="114"/>
    </row>
    <row r="775" spans="6:19">
      <c r="F775" s="111" t="s">
        <v>307</v>
      </c>
      <c r="G775" s="136">
        <v>2.8593099999999999E-5</v>
      </c>
      <c r="H775" s="103">
        <f>ROUND(+G775*Totals!$H$22,2)</f>
        <v>421.63</v>
      </c>
      <c r="I775" s="103">
        <f t="shared" ref="I775:I838" si="35">+N775+Q775+T775</f>
        <v>169.56858695652173</v>
      </c>
      <c r="J775" s="103">
        <f t="shared" ref="J775:J838" si="36">+H775-I775</f>
        <v>252.06141304347827</v>
      </c>
      <c r="K775" s="113" t="s">
        <v>307</v>
      </c>
      <c r="L775" s="113" t="s">
        <v>128</v>
      </c>
      <c r="M775" s="138">
        <v>0.40217391304347822</v>
      </c>
      <c r="N775" s="117">
        <f t="shared" si="34"/>
        <v>169.56858695652173</v>
      </c>
      <c r="O775" s="113" t="s">
        <v>1159</v>
      </c>
      <c r="P775" s="114"/>
      <c r="Q775" s="118"/>
      <c r="R775" s="116"/>
      <c r="S775" s="114"/>
    </row>
    <row r="776" spans="6:19">
      <c r="F776" s="111" t="s">
        <v>306</v>
      </c>
      <c r="G776" s="136">
        <v>2.8168030000000002E-4</v>
      </c>
      <c r="H776" s="103">
        <f>ROUND(+G776*Totals!$H$22,2)</f>
        <v>4153.66</v>
      </c>
      <c r="I776" s="103">
        <f t="shared" si="35"/>
        <v>0</v>
      </c>
      <c r="J776" s="103">
        <f t="shared" si="36"/>
        <v>4153.66</v>
      </c>
      <c r="K776" s="113"/>
      <c r="L776" s="113"/>
      <c r="N776" s="117"/>
      <c r="O776" s="113"/>
      <c r="P776" s="114"/>
      <c r="Q776" s="118"/>
      <c r="R776" s="116"/>
      <c r="S776" s="114"/>
    </row>
    <row r="777" spans="6:19">
      <c r="F777" s="111" t="s">
        <v>305</v>
      </c>
      <c r="G777" s="136">
        <v>3.2070599999999998E-4</v>
      </c>
      <c r="H777" s="103">
        <f>ROUND(+G777*Totals!$H$22,2)</f>
        <v>4729.13</v>
      </c>
      <c r="I777" s="103">
        <f t="shared" si="35"/>
        <v>0</v>
      </c>
      <c r="J777" s="103">
        <f t="shared" si="36"/>
        <v>4729.13</v>
      </c>
      <c r="K777" s="113"/>
      <c r="L777" s="113"/>
      <c r="N777" s="117"/>
      <c r="O777" s="113"/>
      <c r="P777" s="114"/>
      <c r="Q777" s="118"/>
      <c r="R777" s="116"/>
      <c r="S777" s="114"/>
    </row>
    <row r="778" spans="6:19">
      <c r="F778" s="111" t="s">
        <v>304</v>
      </c>
      <c r="G778" s="136">
        <v>1.9744669999999999E-4</v>
      </c>
      <c r="H778" s="103">
        <f>ROUND(+G778*Totals!$H$22,2)</f>
        <v>2911.55</v>
      </c>
      <c r="I778" s="103">
        <f t="shared" si="35"/>
        <v>0</v>
      </c>
      <c r="J778" s="103">
        <f t="shared" si="36"/>
        <v>2911.55</v>
      </c>
      <c r="K778" s="113"/>
      <c r="L778" s="113"/>
      <c r="N778" s="117"/>
      <c r="O778" s="113"/>
      <c r="P778" s="114"/>
      <c r="Q778" s="118"/>
      <c r="R778" s="116"/>
      <c r="S778" s="114"/>
    </row>
    <row r="779" spans="6:19">
      <c r="F779" s="111" t="s">
        <v>303</v>
      </c>
      <c r="G779" s="136">
        <v>4.9844700000000001E-5</v>
      </c>
      <c r="H779" s="103">
        <f>ROUND(+G779*Totals!$H$22,2)</f>
        <v>735.01</v>
      </c>
      <c r="I779" s="103">
        <f t="shared" si="35"/>
        <v>36.296790123456788</v>
      </c>
      <c r="J779" s="103">
        <f t="shared" si="36"/>
        <v>698.71320987654326</v>
      </c>
      <c r="K779" s="113" t="s">
        <v>303</v>
      </c>
      <c r="L779" s="113" t="s">
        <v>112</v>
      </c>
      <c r="M779" s="138">
        <v>4.9382716049382713E-2</v>
      </c>
      <c r="N779" s="117">
        <f>+H779*M779</f>
        <v>36.296790123456788</v>
      </c>
      <c r="O779" s="113"/>
      <c r="P779" s="114"/>
      <c r="Q779" s="118"/>
      <c r="R779" s="116"/>
      <c r="S779" s="114"/>
    </row>
    <row r="780" spans="6:19" ht="37.5">
      <c r="F780" s="111" t="s">
        <v>302</v>
      </c>
      <c r="G780" s="136">
        <v>1.9377597999999999E-3</v>
      </c>
      <c r="H780" s="103">
        <f>ROUND(+G780*Totals!$H$22,2)</f>
        <v>28574.23</v>
      </c>
      <c r="I780" s="103">
        <f t="shared" si="35"/>
        <v>0</v>
      </c>
      <c r="J780" s="103">
        <f t="shared" si="36"/>
        <v>28574.23</v>
      </c>
      <c r="K780" s="113"/>
      <c r="L780" s="113"/>
      <c r="N780" s="117"/>
      <c r="O780" s="117" t="s">
        <v>1159</v>
      </c>
      <c r="P780" s="114"/>
      <c r="Q780" s="118"/>
      <c r="R780" s="116"/>
      <c r="S780" s="114"/>
    </row>
    <row r="781" spans="6:19">
      <c r="F781" s="111" t="s">
        <v>301</v>
      </c>
      <c r="G781" s="136">
        <v>2.44973E-4</v>
      </c>
      <c r="H781" s="103">
        <f>ROUND(+G781*Totals!$H$22,2)</f>
        <v>3612.37</v>
      </c>
      <c r="I781" s="103">
        <f t="shared" si="35"/>
        <v>0</v>
      </c>
      <c r="J781" s="103">
        <f t="shared" si="36"/>
        <v>3612.37</v>
      </c>
      <c r="K781" s="113"/>
      <c r="L781" s="113"/>
      <c r="N781" s="117"/>
      <c r="O781" s="113"/>
      <c r="P781" s="114"/>
      <c r="Q781" s="118"/>
      <c r="R781" s="116"/>
      <c r="S781" s="114"/>
    </row>
    <row r="782" spans="6:19">
      <c r="F782" s="111" t="s">
        <v>300</v>
      </c>
      <c r="G782" s="136">
        <v>6.1436499999999994E-5</v>
      </c>
      <c r="H782" s="103">
        <f>ROUND(+G782*Totals!$H$22,2)</f>
        <v>905.94</v>
      </c>
      <c r="I782" s="103">
        <f t="shared" si="35"/>
        <v>13.906973684210529</v>
      </c>
      <c r="J782" s="103">
        <f t="shared" si="36"/>
        <v>892.03302631578947</v>
      </c>
      <c r="K782" s="113" t="s">
        <v>300</v>
      </c>
      <c r="L782" s="113" t="s">
        <v>106</v>
      </c>
      <c r="M782" s="138">
        <v>1.5350877192982459E-2</v>
      </c>
      <c r="N782" s="117">
        <f t="shared" si="34"/>
        <v>13.906973684210529</v>
      </c>
      <c r="O782" s="117" t="s">
        <v>1159</v>
      </c>
      <c r="P782" s="114"/>
      <c r="Q782" s="118"/>
      <c r="R782" s="116"/>
      <c r="S782" s="114"/>
    </row>
    <row r="783" spans="6:19">
      <c r="F783" s="111" t="s">
        <v>299</v>
      </c>
      <c r="G783" s="136">
        <v>2.8206699999999999E-5</v>
      </c>
      <c r="H783" s="103">
        <f>ROUND(+G783*Totals!$H$22,2)</f>
        <v>415.94</v>
      </c>
      <c r="I783" s="103">
        <f t="shared" si="35"/>
        <v>128.94139999999999</v>
      </c>
      <c r="J783" s="103">
        <f t="shared" si="36"/>
        <v>286.99860000000001</v>
      </c>
      <c r="K783" s="113" t="s">
        <v>299</v>
      </c>
      <c r="L783" s="113" t="s">
        <v>113</v>
      </c>
      <c r="M783" s="138">
        <v>0.19666666666666666</v>
      </c>
      <c r="N783" s="117">
        <f t="shared" si="34"/>
        <v>81.801533333333325</v>
      </c>
      <c r="O783" s="113" t="s">
        <v>121</v>
      </c>
      <c r="P783" s="138">
        <v>0.11333333333333334</v>
      </c>
      <c r="Q783" s="118">
        <f>H783*P783</f>
        <v>47.13986666666667</v>
      </c>
      <c r="R783" s="116" t="s">
        <v>1159</v>
      </c>
      <c r="S783" s="114"/>
    </row>
    <row r="784" spans="6:19">
      <c r="F784" s="111" t="s">
        <v>298</v>
      </c>
      <c r="G784" s="136">
        <v>2.7820299999999999E-5</v>
      </c>
      <c r="H784" s="103">
        <f>ROUND(+G784*Totals!$H$22,2)</f>
        <v>410.24</v>
      </c>
      <c r="I784" s="103">
        <f t="shared" si="35"/>
        <v>149.79717842323652</v>
      </c>
      <c r="J784" s="103">
        <f t="shared" si="36"/>
        <v>260.44282157676349</v>
      </c>
      <c r="K784" s="113" t="s">
        <v>298</v>
      </c>
      <c r="L784" s="113" t="s">
        <v>120</v>
      </c>
      <c r="M784" s="138">
        <v>0.36514522821576761</v>
      </c>
      <c r="N784" s="117">
        <f t="shared" si="34"/>
        <v>149.79717842323652</v>
      </c>
      <c r="O784" s="113"/>
      <c r="P784" s="114"/>
      <c r="Q784" s="118"/>
      <c r="R784" s="116"/>
      <c r="S784" s="114"/>
    </row>
    <row r="785" spans="6:20">
      <c r="F785" s="111" t="s">
        <v>297</v>
      </c>
      <c r="G785" s="136">
        <v>4.3662390000000001E-4</v>
      </c>
      <c r="H785" s="103">
        <f>ROUND(+G785*Totals!$H$22,2)</f>
        <v>6438.46</v>
      </c>
      <c r="I785" s="103">
        <f t="shared" si="35"/>
        <v>0</v>
      </c>
      <c r="J785" s="103">
        <f t="shared" si="36"/>
        <v>6438.46</v>
      </c>
      <c r="K785" s="113"/>
      <c r="L785" s="113"/>
      <c r="N785" s="117"/>
      <c r="O785" s="113"/>
      <c r="P785" s="114"/>
      <c r="Q785" s="116"/>
      <c r="R785" s="118"/>
      <c r="S785" s="114"/>
    </row>
    <row r="786" spans="6:20">
      <c r="F786" s="111" t="s">
        <v>116</v>
      </c>
      <c r="G786" s="136">
        <v>2.8090759999999999E-4</v>
      </c>
      <c r="H786" s="103">
        <f>ROUND(+G786*Totals!$H$22,2)</f>
        <v>4142.2700000000004</v>
      </c>
      <c r="I786" s="103">
        <f t="shared" si="35"/>
        <v>0</v>
      </c>
      <c r="J786" s="103">
        <f t="shared" si="36"/>
        <v>4142.2700000000004</v>
      </c>
      <c r="K786" s="113"/>
      <c r="L786" s="113"/>
      <c r="N786" s="117"/>
      <c r="O786" s="113" t="s">
        <v>1159</v>
      </c>
      <c r="P786" s="114"/>
      <c r="Q786" s="116"/>
      <c r="R786" s="116"/>
      <c r="S786" s="114"/>
    </row>
    <row r="787" spans="6:20">
      <c r="F787" s="111" t="s">
        <v>296</v>
      </c>
      <c r="G787" s="136">
        <v>1.1475870000000001E-4</v>
      </c>
      <c r="H787" s="103">
        <f>ROUND(+G787*Totals!$H$22,2)</f>
        <v>1692.23</v>
      </c>
      <c r="I787" s="103">
        <f t="shared" si="35"/>
        <v>532.46892241379317</v>
      </c>
      <c r="J787" s="103">
        <f t="shared" si="36"/>
        <v>1159.7610775862067</v>
      </c>
      <c r="K787" s="113" t="s">
        <v>296</v>
      </c>
      <c r="L787" s="113" t="s">
        <v>42</v>
      </c>
      <c r="M787" s="138">
        <v>5.387931034482759E-2</v>
      </c>
      <c r="N787" s="117">
        <f t="shared" si="34"/>
        <v>91.176185344827587</v>
      </c>
      <c r="O787" s="113" t="s">
        <v>110</v>
      </c>
      <c r="P787" s="138">
        <v>0.15086206896551724</v>
      </c>
      <c r="Q787" s="118">
        <f>H787*P787</f>
        <v>255.29331896551724</v>
      </c>
      <c r="R787" s="116" t="s">
        <v>118</v>
      </c>
      <c r="S787" s="138">
        <v>0.10991379310344829</v>
      </c>
      <c r="T787" s="103">
        <f>H787*S787</f>
        <v>185.99941810344831</v>
      </c>
    </row>
    <row r="788" spans="6:20">
      <c r="F788" s="111" t="s">
        <v>295</v>
      </c>
      <c r="G788" s="136">
        <v>2.1297970999999997E-3</v>
      </c>
      <c r="H788" s="103">
        <f>ROUND(+G788*Totals!$H$22,2)</f>
        <v>31406.01</v>
      </c>
      <c r="I788" s="103">
        <f t="shared" si="35"/>
        <v>0</v>
      </c>
      <c r="J788" s="103">
        <f t="shared" si="36"/>
        <v>31406.01</v>
      </c>
      <c r="K788" s="113"/>
      <c r="L788" s="113"/>
      <c r="N788" s="117"/>
      <c r="O788" s="113"/>
      <c r="P788" s="114"/>
      <c r="Q788" s="116"/>
      <c r="R788" s="116"/>
      <c r="S788" s="114"/>
    </row>
    <row r="789" spans="6:20">
      <c r="F789" s="111" t="s">
        <v>294</v>
      </c>
      <c r="G789" s="136">
        <v>4.8994610000000004E-4</v>
      </c>
      <c r="H789" s="103">
        <f>ROUND(+G789*Totals!$H$22,2)</f>
        <v>7224.75</v>
      </c>
      <c r="I789" s="103">
        <f t="shared" si="35"/>
        <v>0</v>
      </c>
      <c r="J789" s="103">
        <f t="shared" si="36"/>
        <v>7224.75</v>
      </c>
      <c r="K789" s="113"/>
      <c r="L789" s="113"/>
      <c r="N789" s="117"/>
      <c r="O789" s="113"/>
      <c r="P789" s="114"/>
      <c r="Q789" s="116"/>
      <c r="R789" s="116"/>
      <c r="S789" s="114"/>
    </row>
    <row r="790" spans="6:20">
      <c r="F790" s="111" t="s">
        <v>293</v>
      </c>
      <c r="G790" s="136">
        <v>3.7132350000000002E-4</v>
      </c>
      <c r="H790" s="103">
        <f>ROUND(+G790*Totals!$H$22,2)</f>
        <v>5475.54</v>
      </c>
      <c r="I790" s="103">
        <f t="shared" si="35"/>
        <v>0</v>
      </c>
      <c r="J790" s="103">
        <f t="shared" si="36"/>
        <v>5475.54</v>
      </c>
      <c r="K790" s="113"/>
      <c r="L790" s="113"/>
      <c r="N790" s="117"/>
      <c r="O790" s="117"/>
      <c r="P790" s="114"/>
      <c r="Q790" s="118"/>
      <c r="R790" s="116"/>
      <c r="S790" s="114"/>
    </row>
    <row r="791" spans="6:20">
      <c r="F791" s="111" t="s">
        <v>292</v>
      </c>
      <c r="G791" s="136">
        <v>1.9029845000000001E-3</v>
      </c>
      <c r="H791" s="103">
        <f>ROUND(+G791*Totals!$H$22,2)</f>
        <v>28061.43</v>
      </c>
      <c r="I791" s="103">
        <f t="shared" si="35"/>
        <v>0</v>
      </c>
      <c r="J791" s="103">
        <f t="shared" si="36"/>
        <v>28061.43</v>
      </c>
      <c r="K791" s="113"/>
      <c r="L791" s="113"/>
      <c r="N791" s="117"/>
      <c r="O791" s="117"/>
      <c r="P791" s="114"/>
      <c r="Q791" s="118"/>
      <c r="R791" s="116"/>
      <c r="S791" s="114"/>
    </row>
    <row r="792" spans="6:20">
      <c r="F792" s="111" t="s">
        <v>1048</v>
      </c>
      <c r="G792" s="136">
        <v>7.3028199999999993E-5</v>
      </c>
      <c r="H792" s="103">
        <f>ROUND(+G792*Totals!$H$22,2)</f>
        <v>1076.8699999999999</v>
      </c>
      <c r="I792" s="103">
        <f t="shared" si="35"/>
        <v>0</v>
      </c>
      <c r="J792" s="103">
        <f t="shared" si="36"/>
        <v>1076.8699999999999</v>
      </c>
      <c r="K792" s="113"/>
      <c r="L792" s="113"/>
      <c r="N792" s="117"/>
      <c r="O792" s="113" t="s">
        <v>1159</v>
      </c>
      <c r="P792" s="114"/>
      <c r="Q792" s="118"/>
      <c r="R792" s="116"/>
      <c r="S792" s="114"/>
    </row>
    <row r="793" spans="6:20">
      <c r="F793" s="111" t="s">
        <v>291</v>
      </c>
      <c r="G793" s="136">
        <v>2.8245309999999998E-4</v>
      </c>
      <c r="H793" s="103">
        <f>ROUND(+G793*Totals!$H$22,2)</f>
        <v>4165.0600000000004</v>
      </c>
      <c r="I793" s="103">
        <f t="shared" si="35"/>
        <v>2090.3886037735851</v>
      </c>
      <c r="J793" s="103">
        <f t="shared" si="36"/>
        <v>2074.6713962264153</v>
      </c>
      <c r="K793" s="113" t="s">
        <v>291</v>
      </c>
      <c r="L793" s="113" t="s">
        <v>86</v>
      </c>
      <c r="M793" s="138">
        <v>0.50188679245283019</v>
      </c>
      <c r="N793" s="117">
        <f>+H793*M793</f>
        <v>2090.3886037735851</v>
      </c>
      <c r="O793" s="113" t="s">
        <v>1159</v>
      </c>
      <c r="P793" s="114"/>
      <c r="Q793" s="118"/>
      <c r="R793" s="116"/>
      <c r="S793" s="114"/>
    </row>
    <row r="794" spans="6:20">
      <c r="F794" s="111" t="s">
        <v>290</v>
      </c>
      <c r="G794" s="136">
        <v>1.1050833999999999E-3</v>
      </c>
      <c r="H794" s="103">
        <f>ROUND(+G794*Totals!$H$22,2)</f>
        <v>16295.57</v>
      </c>
      <c r="I794" s="103">
        <f t="shared" si="35"/>
        <v>0</v>
      </c>
      <c r="J794" s="103">
        <f t="shared" si="36"/>
        <v>16295.57</v>
      </c>
      <c r="K794" s="113"/>
      <c r="L794" s="113"/>
      <c r="N794" s="117"/>
      <c r="O794" s="113"/>
      <c r="P794" s="114"/>
      <c r="Q794" s="118"/>
      <c r="R794" s="116"/>
      <c r="S794" s="114"/>
    </row>
    <row r="795" spans="6:20">
      <c r="F795" s="111" t="s">
        <v>289</v>
      </c>
      <c r="G795" s="136">
        <v>4.1344029999999999E-4</v>
      </c>
      <c r="H795" s="103">
        <f>ROUND(+G795*Totals!$H$22,2)</f>
        <v>6096.6</v>
      </c>
      <c r="I795" s="103">
        <f t="shared" si="35"/>
        <v>0</v>
      </c>
      <c r="J795" s="103">
        <f t="shared" si="36"/>
        <v>6096.6</v>
      </c>
      <c r="K795" s="113"/>
      <c r="L795" s="113"/>
      <c r="N795" s="117"/>
      <c r="O795" s="117"/>
      <c r="P795" s="114"/>
      <c r="Q795" s="118"/>
      <c r="R795" s="116"/>
      <c r="S795" s="114"/>
    </row>
    <row r="796" spans="6:20">
      <c r="F796" s="111" t="s">
        <v>288</v>
      </c>
      <c r="G796" s="136">
        <v>7.7433119999999992E-4</v>
      </c>
      <c r="H796" s="103">
        <f>ROUND(+G796*Totals!$H$22,2)</f>
        <v>11418.3</v>
      </c>
      <c r="I796" s="103">
        <f t="shared" si="35"/>
        <v>0</v>
      </c>
      <c r="J796" s="103">
        <f t="shared" si="36"/>
        <v>11418.3</v>
      </c>
      <c r="K796" s="113"/>
      <c r="L796" s="113"/>
      <c r="N796" s="117"/>
      <c r="O796" s="113"/>
      <c r="P796" s="114"/>
      <c r="Q796" s="118"/>
      <c r="R796" s="116"/>
      <c r="S796" s="114"/>
    </row>
    <row r="797" spans="6:20">
      <c r="F797" s="111" t="s">
        <v>287</v>
      </c>
      <c r="G797" s="136">
        <v>9.4666200000000005E-5</v>
      </c>
      <c r="H797" s="103">
        <f>ROUND(+G797*Totals!$H$22,2)</f>
        <v>1395.95</v>
      </c>
      <c r="I797" s="103">
        <f t="shared" si="35"/>
        <v>274.27756598240467</v>
      </c>
      <c r="J797" s="103">
        <f t="shared" si="36"/>
        <v>1121.6724340175954</v>
      </c>
      <c r="K797" s="113" t="s">
        <v>287</v>
      </c>
      <c r="L797" s="113" t="s">
        <v>99</v>
      </c>
      <c r="M797" s="138">
        <v>0.19648093841642228</v>
      </c>
      <c r="N797" s="117">
        <f>+H797*M797</f>
        <v>274.27756598240467</v>
      </c>
      <c r="O797" s="113" t="s">
        <v>1159</v>
      </c>
      <c r="P797" s="114"/>
      <c r="Q797" s="118"/>
      <c r="R797" s="116"/>
      <c r="S797" s="114"/>
    </row>
    <row r="798" spans="6:20">
      <c r="F798" s="111" t="s">
        <v>286</v>
      </c>
      <c r="G798" s="136">
        <v>3.1796263000000002E-3</v>
      </c>
      <c r="H798" s="103">
        <f>ROUND(+G798*Totals!$H$22,2)</f>
        <v>46886.81</v>
      </c>
      <c r="I798" s="103">
        <f t="shared" si="35"/>
        <v>0</v>
      </c>
      <c r="J798" s="103">
        <f t="shared" si="36"/>
        <v>46886.81</v>
      </c>
      <c r="K798" s="113"/>
      <c r="L798" s="113"/>
      <c r="N798" s="117"/>
      <c r="O798" s="113"/>
      <c r="P798" s="114"/>
      <c r="Q798" s="118"/>
      <c r="R798" s="116"/>
      <c r="S798" s="114"/>
    </row>
    <row r="799" spans="6:20">
      <c r="F799" s="111" t="s">
        <v>285</v>
      </c>
      <c r="G799" s="136">
        <v>3.3151342299999997E-2</v>
      </c>
      <c r="H799" s="103">
        <f>ROUND(+G799*Totals!$H$22,2)</f>
        <v>488850.07</v>
      </c>
      <c r="I799" s="103">
        <f t="shared" si="35"/>
        <v>0</v>
      </c>
      <c r="J799" s="103">
        <f t="shared" si="36"/>
        <v>488850.07</v>
      </c>
      <c r="K799" s="113"/>
      <c r="L799" s="113"/>
      <c r="N799" s="117"/>
      <c r="O799" s="113"/>
      <c r="P799" s="114"/>
      <c r="Q799" s="118"/>
      <c r="R799" s="116"/>
      <c r="S799" s="114"/>
    </row>
    <row r="800" spans="6:20">
      <c r="F800" s="111" t="s">
        <v>284</v>
      </c>
      <c r="G800" s="136">
        <v>2.8902179999999998E-4</v>
      </c>
      <c r="H800" s="103">
        <f>ROUND(+G800*Totals!$H$22,2)</f>
        <v>4261.92</v>
      </c>
      <c r="I800" s="103">
        <f t="shared" si="35"/>
        <v>0</v>
      </c>
      <c r="J800" s="103">
        <f t="shared" si="36"/>
        <v>4261.92</v>
      </c>
      <c r="K800" s="113"/>
      <c r="L800" s="113"/>
      <c r="N800" s="117"/>
      <c r="O800" s="113"/>
      <c r="P800" s="114"/>
      <c r="Q800" s="118"/>
      <c r="R800" s="116"/>
      <c r="S800" s="114"/>
    </row>
    <row r="801" spans="6:19">
      <c r="F801" s="111" t="s">
        <v>283</v>
      </c>
      <c r="G801" s="136">
        <v>5.9620409999999995E-4</v>
      </c>
      <c r="H801" s="103">
        <f>ROUND(+G801*Totals!$H$22,2)</f>
        <v>8791.6299999999992</v>
      </c>
      <c r="I801" s="103">
        <f t="shared" si="35"/>
        <v>0</v>
      </c>
      <c r="J801" s="103">
        <f t="shared" si="36"/>
        <v>8791.6299999999992</v>
      </c>
      <c r="K801" s="113"/>
      <c r="L801" s="113"/>
      <c r="N801" s="117"/>
      <c r="O801" s="117"/>
      <c r="P801" s="114"/>
      <c r="Q801" s="118"/>
      <c r="R801" s="116"/>
      <c r="S801" s="114"/>
    </row>
    <row r="802" spans="6:19">
      <c r="F802" s="111" t="s">
        <v>282</v>
      </c>
      <c r="G802" s="136">
        <v>4.0262130000000003E-4</v>
      </c>
      <c r="H802" s="103">
        <f>ROUND(+G802*Totals!$H$22,2)</f>
        <v>5937.06</v>
      </c>
      <c r="I802" s="103">
        <f t="shared" si="35"/>
        <v>0</v>
      </c>
      <c r="J802" s="103">
        <f t="shared" si="36"/>
        <v>5937.06</v>
      </c>
      <c r="K802" s="113"/>
      <c r="L802" s="113"/>
      <c r="N802" s="117"/>
      <c r="O802" s="113"/>
      <c r="P802" s="114"/>
      <c r="Q802" s="118"/>
      <c r="R802" s="116"/>
      <c r="S802" s="114"/>
    </row>
    <row r="803" spans="6:19">
      <c r="F803" s="111" t="s">
        <v>281</v>
      </c>
      <c r="G803" s="136">
        <v>6.9937099999999998E-5</v>
      </c>
      <c r="H803" s="103">
        <f>ROUND(+G803*Totals!$H$22,2)</f>
        <v>1031.29</v>
      </c>
      <c r="I803" s="103">
        <f t="shared" si="35"/>
        <v>149.70338709677421</v>
      </c>
      <c r="J803" s="103">
        <f t="shared" si="36"/>
        <v>881.58661290322573</v>
      </c>
      <c r="K803" s="113" t="s">
        <v>281</v>
      </c>
      <c r="L803" s="113" t="s">
        <v>130</v>
      </c>
      <c r="M803" s="138">
        <v>0.14516129032258066</v>
      </c>
      <c r="N803" s="117">
        <f>+H803*M803</f>
        <v>149.70338709677421</v>
      </c>
      <c r="O803" s="113" t="s">
        <v>1159</v>
      </c>
      <c r="P803" s="114"/>
      <c r="Q803" s="118"/>
      <c r="R803" s="116"/>
      <c r="S803" s="114"/>
    </row>
    <row r="804" spans="6:19">
      <c r="F804" s="111" t="s">
        <v>280</v>
      </c>
      <c r="G804" s="136">
        <v>7.1096299999999992E-5</v>
      </c>
      <c r="H804" s="103">
        <f>ROUND(+G804*Totals!$H$22,2)</f>
        <v>1048.3900000000001</v>
      </c>
      <c r="I804" s="103">
        <f t="shared" si="35"/>
        <v>0</v>
      </c>
      <c r="J804" s="103">
        <f t="shared" si="36"/>
        <v>1048.3900000000001</v>
      </c>
      <c r="K804" s="113"/>
      <c r="L804" s="113"/>
      <c r="N804" s="117"/>
      <c r="O804" s="117"/>
      <c r="P804" s="114"/>
      <c r="Q804" s="118"/>
      <c r="R804" s="116"/>
      <c r="S804" s="114"/>
    </row>
    <row r="805" spans="6:19">
      <c r="F805" s="111" t="s">
        <v>279</v>
      </c>
      <c r="G805" s="136">
        <v>1.1661333999999999E-3</v>
      </c>
      <c r="H805" s="103">
        <f>ROUND(+G805*Totals!$H$22,2)</f>
        <v>17195.82</v>
      </c>
      <c r="I805" s="103">
        <f t="shared" si="35"/>
        <v>0</v>
      </c>
      <c r="J805" s="103">
        <f t="shared" si="36"/>
        <v>17195.82</v>
      </c>
      <c r="K805" s="113"/>
      <c r="L805" s="113"/>
      <c r="N805" s="117"/>
      <c r="O805" s="117"/>
      <c r="P805" s="114"/>
      <c r="Q805" s="118"/>
      <c r="R805" s="116"/>
      <c r="S805" s="114"/>
    </row>
    <row r="806" spans="6:19">
      <c r="F806" s="111" t="s">
        <v>278</v>
      </c>
      <c r="G806" s="136">
        <v>4.94583E-5</v>
      </c>
      <c r="H806" s="103">
        <f>ROUND(+G806*Totals!$H$22,2)</f>
        <v>729.31</v>
      </c>
      <c r="I806" s="103">
        <f t="shared" si="35"/>
        <v>228.16402234636871</v>
      </c>
      <c r="J806" s="103">
        <f t="shared" si="36"/>
        <v>501.14597765363123</v>
      </c>
      <c r="K806" s="113" t="s">
        <v>278</v>
      </c>
      <c r="L806" s="113" t="s">
        <v>47</v>
      </c>
      <c r="M806" s="138">
        <v>0.31284916201117319</v>
      </c>
      <c r="N806" s="117">
        <f>+H806*M806</f>
        <v>228.16402234636871</v>
      </c>
      <c r="O806" s="113" t="s">
        <v>1159</v>
      </c>
      <c r="P806" s="114"/>
      <c r="Q806" s="118"/>
      <c r="R806" s="116"/>
      <c r="S806" s="114"/>
    </row>
    <row r="807" spans="6:19">
      <c r="F807" s="111" t="s">
        <v>277</v>
      </c>
      <c r="G807" s="136">
        <v>7.8051300000000009E-5</v>
      </c>
      <c r="H807" s="103">
        <f>ROUND(+G807*Totals!$H$22,2)</f>
        <v>1150.95</v>
      </c>
      <c r="I807" s="103">
        <f t="shared" si="35"/>
        <v>118.80774193548388</v>
      </c>
      <c r="J807" s="103">
        <f t="shared" si="36"/>
        <v>1032.1422580645162</v>
      </c>
      <c r="K807" s="113" t="s">
        <v>277</v>
      </c>
      <c r="L807" s="113" t="s">
        <v>88</v>
      </c>
      <c r="M807" s="138">
        <v>0.1032258064516129</v>
      </c>
      <c r="N807" s="117">
        <f>+H807*M807</f>
        <v>118.80774193548388</v>
      </c>
      <c r="O807" s="117" t="s">
        <v>1159</v>
      </c>
      <c r="P807" s="114"/>
      <c r="Q807" s="118"/>
      <c r="R807" s="116"/>
      <c r="S807" s="114"/>
    </row>
    <row r="808" spans="6:19">
      <c r="F808" s="111" t="s">
        <v>276</v>
      </c>
      <c r="G808" s="136">
        <v>4.3758983999999997E-3</v>
      </c>
      <c r="H808" s="103">
        <f>ROUND(+G808*Totals!$H$22,2)</f>
        <v>64527.05</v>
      </c>
      <c r="I808" s="103">
        <f t="shared" si="35"/>
        <v>0</v>
      </c>
      <c r="J808" s="103">
        <f t="shared" si="36"/>
        <v>64527.05</v>
      </c>
      <c r="K808" s="113"/>
      <c r="L808" s="113"/>
      <c r="N808" s="117"/>
      <c r="O808" s="113"/>
      <c r="P808" s="114"/>
      <c r="Q808" s="118"/>
      <c r="R808" s="116"/>
      <c r="S808" s="114"/>
    </row>
    <row r="809" spans="6:19">
      <c r="F809" s="111" t="s">
        <v>275</v>
      </c>
      <c r="G809" s="136">
        <v>1.4876120000000001E-4</v>
      </c>
      <c r="H809" s="103">
        <f>ROUND(+G809*Totals!$H$22,2)</f>
        <v>2193.63</v>
      </c>
      <c r="I809" s="103">
        <f t="shared" si="35"/>
        <v>921.04336538461541</v>
      </c>
      <c r="J809" s="103">
        <f t="shared" si="36"/>
        <v>1272.5866346153848</v>
      </c>
      <c r="K809" s="113" t="s">
        <v>275</v>
      </c>
      <c r="L809" s="113" t="s">
        <v>129</v>
      </c>
      <c r="M809" s="138">
        <v>0.41987179487179488</v>
      </c>
      <c r="N809" s="117">
        <f>+H809*M809</f>
        <v>921.04336538461541</v>
      </c>
      <c r="O809" s="117" t="s">
        <v>1159</v>
      </c>
      <c r="P809" s="114"/>
      <c r="Q809" s="118"/>
      <c r="R809" s="116"/>
      <c r="S809" s="114"/>
    </row>
    <row r="810" spans="6:19">
      <c r="F810" s="111" t="s">
        <v>274</v>
      </c>
      <c r="G810" s="136">
        <v>2.1015904000000001E-3</v>
      </c>
      <c r="H810" s="103">
        <f>ROUND(+G810*Totals!$H$22,2)</f>
        <v>30990.080000000002</v>
      </c>
      <c r="I810" s="103">
        <f t="shared" si="35"/>
        <v>0</v>
      </c>
      <c r="J810" s="103">
        <f t="shared" si="36"/>
        <v>30990.080000000002</v>
      </c>
      <c r="K810" s="113"/>
      <c r="L810" s="113"/>
      <c r="N810" s="117"/>
      <c r="O810" s="117"/>
      <c r="P810" s="114"/>
      <c r="Q810" s="118"/>
      <c r="R810" s="116"/>
      <c r="S810" s="114"/>
    </row>
    <row r="811" spans="6:19">
      <c r="F811" s="111" t="s">
        <v>1049</v>
      </c>
      <c r="G811" s="136">
        <v>3.5548099999999999E-5</v>
      </c>
      <c r="H811" s="103">
        <f>ROUND(+G811*Totals!$H$22,2)</f>
        <v>524.19000000000005</v>
      </c>
      <c r="I811" s="103">
        <f t="shared" si="35"/>
        <v>0</v>
      </c>
      <c r="J811" s="103">
        <f t="shared" si="36"/>
        <v>524.19000000000005</v>
      </c>
      <c r="K811" s="113"/>
      <c r="L811" s="113"/>
      <c r="N811" s="117"/>
      <c r="O811" s="117" t="s">
        <v>1159</v>
      </c>
      <c r="P811" s="114"/>
      <c r="Q811" s="118"/>
      <c r="R811" s="116"/>
      <c r="S811" s="114"/>
    </row>
    <row r="812" spans="6:19">
      <c r="F812" s="111" t="s">
        <v>272</v>
      </c>
      <c r="G812" s="136">
        <v>5.5254199999999997E-5</v>
      </c>
      <c r="H812" s="103">
        <f>ROUND(+G812*Totals!$H$22,2)</f>
        <v>814.78</v>
      </c>
      <c r="I812" s="103">
        <f t="shared" si="35"/>
        <v>60.35407407407407</v>
      </c>
      <c r="J812" s="103">
        <f t="shared" si="36"/>
        <v>754.42592592592587</v>
      </c>
      <c r="K812" s="113" t="s">
        <v>272</v>
      </c>
      <c r="L812" s="113" t="s">
        <v>124</v>
      </c>
      <c r="M812" s="138">
        <v>7.407407407407407E-2</v>
      </c>
      <c r="N812" s="117">
        <f>+H812*M812</f>
        <v>60.35407407407407</v>
      </c>
      <c r="O812" s="113" t="s">
        <v>1159</v>
      </c>
      <c r="P812" s="114"/>
      <c r="Q812" s="118"/>
      <c r="R812" s="116"/>
      <c r="S812" s="114"/>
    </row>
    <row r="813" spans="6:19">
      <c r="F813" s="111" t="s">
        <v>273</v>
      </c>
      <c r="G813" s="136">
        <v>2.6274699999999998E-5</v>
      </c>
      <c r="H813" s="103">
        <f>ROUND(+G813*Totals!$H$22,2)</f>
        <v>387.45</v>
      </c>
      <c r="I813" s="103">
        <f t="shared" si="35"/>
        <v>295.11378504672894</v>
      </c>
      <c r="J813" s="103">
        <f t="shared" si="36"/>
        <v>92.336214953271053</v>
      </c>
      <c r="K813" s="113" t="s">
        <v>273</v>
      </c>
      <c r="L813" s="113" t="s">
        <v>83</v>
      </c>
      <c r="M813" s="138">
        <v>0.76168224299065412</v>
      </c>
      <c r="N813" s="117">
        <f>+H813*M813</f>
        <v>295.11378504672894</v>
      </c>
      <c r="O813" s="117" t="s">
        <v>1159</v>
      </c>
      <c r="P813" s="114"/>
      <c r="Q813" s="118"/>
      <c r="R813" s="116"/>
      <c r="S813" s="114"/>
    </row>
    <row r="814" spans="6:19">
      <c r="F814" s="111" t="s">
        <v>271</v>
      </c>
      <c r="G814" s="136">
        <v>4.458973E-4</v>
      </c>
      <c r="H814" s="103">
        <f>ROUND(+G814*Totals!$H$22,2)</f>
        <v>6575.21</v>
      </c>
      <c r="I814" s="103">
        <f t="shared" si="35"/>
        <v>0</v>
      </c>
      <c r="J814" s="103">
        <f t="shared" si="36"/>
        <v>6575.21</v>
      </c>
      <c r="K814" s="113"/>
      <c r="L814" s="113"/>
      <c r="N814" s="117"/>
      <c r="O814" s="113"/>
      <c r="P814" s="114"/>
      <c r="Q814" s="118"/>
      <c r="R814" s="116"/>
      <c r="S814" s="114"/>
    </row>
    <row r="815" spans="6:19">
      <c r="F815" s="111" t="s">
        <v>270</v>
      </c>
      <c r="G815" s="136">
        <v>1.769679E-4</v>
      </c>
      <c r="H815" s="103">
        <f>ROUND(+G815*Totals!$H$22,2)</f>
        <v>2609.5700000000002</v>
      </c>
      <c r="I815" s="103">
        <f t="shared" si="35"/>
        <v>515.97472261735425</v>
      </c>
      <c r="J815" s="103">
        <f t="shared" si="36"/>
        <v>2093.5952773826457</v>
      </c>
      <c r="K815" s="113" t="s">
        <v>270</v>
      </c>
      <c r="L815" s="113" t="s">
        <v>100</v>
      </c>
      <c r="M815" s="138">
        <v>0.19772403982930298</v>
      </c>
      <c r="N815" s="117">
        <f>+H815*M815</f>
        <v>515.97472261735425</v>
      </c>
      <c r="O815" s="113" t="s">
        <v>1159</v>
      </c>
      <c r="P815" s="114"/>
      <c r="Q815" s="118"/>
      <c r="R815" s="116"/>
      <c r="S815" s="114"/>
    </row>
    <row r="816" spans="6:19">
      <c r="F816" s="111" t="s">
        <v>269</v>
      </c>
      <c r="G816" s="136">
        <v>1.4064699999999998E-4</v>
      </c>
      <c r="H816" s="103">
        <f>ROUND(+G816*Totals!$H$22,2)</f>
        <v>2073.98</v>
      </c>
      <c r="I816" s="103">
        <f t="shared" si="35"/>
        <v>0</v>
      </c>
      <c r="J816" s="103">
        <f t="shared" si="36"/>
        <v>2073.98</v>
      </c>
      <c r="K816" s="113"/>
      <c r="L816" s="113"/>
      <c r="N816" s="117"/>
      <c r="O816" s="113"/>
      <c r="P816" s="114"/>
      <c r="Q816" s="118"/>
      <c r="R816" s="116"/>
      <c r="S816" s="114"/>
    </row>
    <row r="817" spans="6:19">
      <c r="F817" s="111" t="s">
        <v>268</v>
      </c>
      <c r="G817" s="136">
        <v>3.1297799999999997E-5</v>
      </c>
      <c r="H817" s="103">
        <f>ROUND(+G817*Totals!$H$22,2)</f>
        <v>461.52</v>
      </c>
      <c r="I817" s="103">
        <f t="shared" si="35"/>
        <v>193.62620689655171</v>
      </c>
      <c r="J817" s="103">
        <f t="shared" si="36"/>
        <v>267.89379310344827</v>
      </c>
      <c r="K817" s="113" t="s">
        <v>268</v>
      </c>
      <c r="L817" s="113" t="s">
        <v>44</v>
      </c>
      <c r="M817" s="138">
        <v>0.27011494252873564</v>
      </c>
      <c r="N817" s="117">
        <f>+H817*M817</f>
        <v>124.66344827586207</v>
      </c>
      <c r="O817" s="113" t="s">
        <v>67</v>
      </c>
      <c r="P817" s="138">
        <v>0.14942528735632185</v>
      </c>
      <c r="Q817" s="118">
        <f>H817*P817</f>
        <v>68.962758620689655</v>
      </c>
      <c r="R817" s="116" t="s">
        <v>1159</v>
      </c>
      <c r="S817" s="114"/>
    </row>
    <row r="818" spans="6:19">
      <c r="F818" s="111" t="s">
        <v>267</v>
      </c>
      <c r="G818" s="136">
        <v>2.6197429999999999E-4</v>
      </c>
      <c r="H818" s="103">
        <f>ROUND(+G818*Totals!$H$22,2)</f>
        <v>3863.08</v>
      </c>
      <c r="I818" s="103">
        <f t="shared" si="35"/>
        <v>0</v>
      </c>
      <c r="J818" s="103">
        <f t="shared" si="36"/>
        <v>3863.08</v>
      </c>
      <c r="K818" s="113"/>
      <c r="L818" s="113"/>
      <c r="N818" s="117"/>
      <c r="O818" s="113"/>
      <c r="P818" s="114"/>
      <c r="Q818" s="118"/>
      <c r="R818" s="116"/>
      <c r="S818" s="114"/>
    </row>
    <row r="819" spans="6:19">
      <c r="F819" s="111" t="s">
        <v>266</v>
      </c>
      <c r="G819" s="136">
        <v>2.4613219999999999E-4</v>
      </c>
      <c r="H819" s="103">
        <f>ROUND(+G819*Totals!$H$22,2)</f>
        <v>3629.47</v>
      </c>
      <c r="I819" s="103">
        <f t="shared" si="35"/>
        <v>0</v>
      </c>
      <c r="J819" s="103">
        <f t="shared" si="36"/>
        <v>3629.47</v>
      </c>
      <c r="K819" s="113"/>
      <c r="L819" s="113"/>
      <c r="N819" s="117"/>
      <c r="O819" s="117"/>
      <c r="P819" s="114"/>
      <c r="Q819" s="118"/>
      <c r="R819" s="116"/>
      <c r="S819" s="114"/>
    </row>
    <row r="820" spans="6:19">
      <c r="F820" s="111" t="s">
        <v>265</v>
      </c>
      <c r="G820" s="136">
        <v>5.3747240000000002E-4</v>
      </c>
      <c r="H820" s="103">
        <f>ROUND(+G820*Totals!$H$22,2)</f>
        <v>7925.57</v>
      </c>
      <c r="I820" s="103">
        <f t="shared" si="35"/>
        <v>0</v>
      </c>
      <c r="J820" s="103">
        <f t="shared" si="36"/>
        <v>7925.57</v>
      </c>
      <c r="K820" s="113"/>
      <c r="L820" s="113"/>
      <c r="N820" s="117"/>
      <c r="O820" s="117"/>
      <c r="P820" s="114"/>
      <c r="Q820" s="118"/>
      <c r="R820" s="116"/>
      <c r="S820" s="114"/>
    </row>
    <row r="821" spans="6:19" ht="37.5">
      <c r="F821" s="111" t="s">
        <v>264</v>
      </c>
      <c r="G821" s="136">
        <v>1.020077E-4</v>
      </c>
      <c r="H821" s="103">
        <f>ROUND(+G821*Totals!$H$22,2)</f>
        <v>1504.21</v>
      </c>
      <c r="I821" s="103">
        <f t="shared" si="35"/>
        <v>556.02048214285719</v>
      </c>
      <c r="J821" s="103">
        <f t="shared" si="36"/>
        <v>948.18951785714285</v>
      </c>
      <c r="K821" s="113" t="s">
        <v>264</v>
      </c>
      <c r="L821" s="113" t="s">
        <v>76</v>
      </c>
      <c r="M821" s="138">
        <v>0.36964285714285716</v>
      </c>
      <c r="N821" s="117">
        <f>+H821*M821</f>
        <v>556.02048214285719</v>
      </c>
      <c r="O821" s="117" t="s">
        <v>1159</v>
      </c>
      <c r="P821" s="114"/>
      <c r="Q821" s="118"/>
      <c r="R821" s="116"/>
      <c r="S821" s="114"/>
    </row>
    <row r="822" spans="6:19">
      <c r="F822" s="111" t="s">
        <v>263</v>
      </c>
      <c r="G822" s="136">
        <v>1.0509879999999999E-4</v>
      </c>
      <c r="H822" s="103">
        <f>ROUND(+G822*Totals!$H$22,2)</f>
        <v>1549.79</v>
      </c>
      <c r="I822" s="103">
        <f t="shared" si="35"/>
        <v>629.08142473118278</v>
      </c>
      <c r="J822" s="103">
        <f t="shared" si="36"/>
        <v>920.70857526881719</v>
      </c>
      <c r="K822" s="113" t="s">
        <v>263</v>
      </c>
      <c r="L822" s="113" t="s">
        <v>122</v>
      </c>
      <c r="M822" s="138">
        <v>0.40591397849462363</v>
      </c>
      <c r="N822" s="117">
        <f>+H822*M822</f>
        <v>629.08142473118278</v>
      </c>
      <c r="O822" s="113" t="s">
        <v>1159</v>
      </c>
      <c r="P822" s="114"/>
      <c r="Q822" s="118"/>
      <c r="R822" s="116"/>
      <c r="S822" s="114"/>
    </row>
    <row r="823" spans="6:19">
      <c r="F823" s="111" t="s">
        <v>262</v>
      </c>
      <c r="G823" s="136">
        <v>6.8005100000000004E-5</v>
      </c>
      <c r="H823" s="103">
        <f>ROUND(+G823*Totals!$H$22,2)</f>
        <v>1002.8</v>
      </c>
      <c r="I823" s="103">
        <f t="shared" si="35"/>
        <v>257.3557522123894</v>
      </c>
      <c r="J823" s="103">
        <f t="shared" si="36"/>
        <v>745.44424778761049</v>
      </c>
      <c r="K823" s="113" t="s">
        <v>262</v>
      </c>
      <c r="L823" s="113" t="s">
        <v>104</v>
      </c>
      <c r="M823" s="138">
        <v>0.25663716814159293</v>
      </c>
      <c r="N823" s="117">
        <f>+H823*M823</f>
        <v>257.3557522123894</v>
      </c>
      <c r="O823" s="113" t="s">
        <v>1159</v>
      </c>
      <c r="P823" s="114"/>
      <c r="Q823" s="118"/>
      <c r="R823" s="116"/>
      <c r="S823" s="114"/>
    </row>
    <row r="824" spans="6:19">
      <c r="F824" s="111" t="s">
        <v>261</v>
      </c>
      <c r="G824" s="136">
        <v>4.3542604000000006E-3</v>
      </c>
      <c r="H824" s="103">
        <f>ROUND(+G824*Totals!$H$22,2)</f>
        <v>64207.97</v>
      </c>
      <c r="I824" s="103">
        <f t="shared" si="35"/>
        <v>0</v>
      </c>
      <c r="J824" s="103">
        <f t="shared" si="36"/>
        <v>64207.97</v>
      </c>
      <c r="K824" s="113"/>
      <c r="L824" s="113"/>
      <c r="N824" s="117"/>
      <c r="O824" s="117"/>
      <c r="P824" s="114"/>
      <c r="Q824" s="118"/>
      <c r="R824" s="116"/>
      <c r="S824" s="114"/>
    </row>
    <row r="825" spans="6:19">
      <c r="F825" s="111" t="s">
        <v>260</v>
      </c>
      <c r="G825" s="136">
        <v>1.2951886000000001E-3</v>
      </c>
      <c r="H825" s="103">
        <f>ROUND(+G825*Totals!$H$22,2)</f>
        <v>19098.87</v>
      </c>
      <c r="I825" s="103">
        <f t="shared" si="35"/>
        <v>0</v>
      </c>
      <c r="J825" s="103">
        <f t="shared" si="36"/>
        <v>19098.87</v>
      </c>
      <c r="K825" s="113"/>
      <c r="L825" s="113"/>
      <c r="N825" s="117"/>
      <c r="O825" s="113"/>
      <c r="P825" s="114"/>
      <c r="Q825" s="118"/>
      <c r="R825" s="116"/>
      <c r="S825" s="114"/>
    </row>
    <row r="826" spans="6:19">
      <c r="F826" s="111" t="s">
        <v>259</v>
      </c>
      <c r="G826" s="136">
        <v>7.3800999999999994E-5</v>
      </c>
      <c r="H826" s="103">
        <f>ROUND(+G826*Totals!$H$22,2)</f>
        <v>1088.27</v>
      </c>
      <c r="I826" s="103">
        <f t="shared" si="35"/>
        <v>419.62953389830511</v>
      </c>
      <c r="J826" s="103">
        <f t="shared" si="36"/>
        <v>668.64046610169487</v>
      </c>
      <c r="K826" s="113" t="s">
        <v>259</v>
      </c>
      <c r="L826" s="113" t="s">
        <v>72</v>
      </c>
      <c r="M826" s="138">
        <v>0.38559322033898308</v>
      </c>
      <c r="N826" s="117">
        <f>+H826*M826</f>
        <v>419.62953389830511</v>
      </c>
      <c r="O826" s="113" t="s">
        <v>1159</v>
      </c>
      <c r="P826" s="114"/>
      <c r="Q826" s="118"/>
      <c r="R826" s="116"/>
      <c r="S826" s="114"/>
    </row>
    <row r="827" spans="6:19">
      <c r="F827" s="111" t="s">
        <v>258</v>
      </c>
      <c r="G827" s="136">
        <v>2.7317969999999999E-4</v>
      </c>
      <c r="H827" s="103">
        <f>ROUND(+G827*Totals!$H$22,2)</f>
        <v>4028.31</v>
      </c>
      <c r="I827" s="103">
        <f t="shared" si="35"/>
        <v>0</v>
      </c>
      <c r="J827" s="103">
        <f t="shared" si="36"/>
        <v>4028.31</v>
      </c>
      <c r="K827" s="113"/>
      <c r="L827" s="113"/>
      <c r="N827" s="117"/>
      <c r="O827" s="117"/>
      <c r="P827" s="114"/>
      <c r="Q827" s="118"/>
      <c r="R827" s="116"/>
      <c r="S827" s="114"/>
    </row>
    <row r="828" spans="6:19" ht="37.5">
      <c r="F828" s="111" t="s">
        <v>257</v>
      </c>
      <c r="G828" s="136">
        <v>4.4628370000000003E-4</v>
      </c>
      <c r="H828" s="103">
        <f>ROUND(+G828*Totals!$H$22,2)</f>
        <v>6580.9</v>
      </c>
      <c r="I828" s="103">
        <f t="shared" si="35"/>
        <v>0</v>
      </c>
      <c r="J828" s="103">
        <f t="shared" si="36"/>
        <v>6580.9</v>
      </c>
      <c r="K828" s="113"/>
      <c r="L828" s="113"/>
      <c r="N828" s="117"/>
      <c r="O828" s="113"/>
      <c r="P828" s="114"/>
      <c r="Q828" s="118"/>
      <c r="R828" s="116"/>
      <c r="S828" s="114"/>
    </row>
    <row r="829" spans="6:19">
      <c r="F829" s="111" t="s">
        <v>256</v>
      </c>
      <c r="G829" s="136">
        <v>2.5888299999999997E-5</v>
      </c>
      <c r="H829" s="103">
        <f>ROUND(+G829*Totals!$H$22,2)</f>
        <v>381.75</v>
      </c>
      <c r="I829" s="103">
        <f t="shared" si="35"/>
        <v>116.38719512195122</v>
      </c>
      <c r="J829" s="103">
        <f t="shared" si="36"/>
        <v>265.36280487804879</v>
      </c>
      <c r="K829" s="113" t="s">
        <v>256</v>
      </c>
      <c r="L829" s="113" t="s">
        <v>108</v>
      </c>
      <c r="M829" s="138">
        <v>0.3048780487804878</v>
      </c>
      <c r="N829" s="117">
        <f>+H829*M829</f>
        <v>116.38719512195122</v>
      </c>
      <c r="O829" s="113" t="s">
        <v>1159</v>
      </c>
      <c r="P829" s="114"/>
      <c r="Q829" s="118"/>
      <c r="R829" s="116"/>
      <c r="S829" s="114"/>
    </row>
    <row r="830" spans="6:19">
      <c r="F830" s="111" t="s">
        <v>255</v>
      </c>
      <c r="G830" s="136">
        <v>6.8855200000000004E-4</v>
      </c>
      <c r="H830" s="103">
        <f>ROUND(+G830*Totals!$H$22,2)</f>
        <v>10153.4</v>
      </c>
      <c r="I830" s="103">
        <f t="shared" si="35"/>
        <v>0</v>
      </c>
      <c r="J830" s="103">
        <f t="shared" si="36"/>
        <v>10153.4</v>
      </c>
      <c r="K830" s="113"/>
      <c r="L830" s="113"/>
      <c r="N830" s="117"/>
      <c r="O830" s="113"/>
      <c r="P830" s="114"/>
      <c r="Q830" s="118"/>
      <c r="R830" s="116"/>
      <c r="S830" s="114"/>
    </row>
    <row r="831" spans="6:19">
      <c r="F831" s="111" t="s">
        <v>254</v>
      </c>
      <c r="G831" s="136">
        <v>3.4041200000000001E-4</v>
      </c>
      <c r="H831" s="103">
        <f>ROUND(+G831*Totals!$H$22,2)</f>
        <v>5019.72</v>
      </c>
      <c r="I831" s="103">
        <f t="shared" si="35"/>
        <v>0</v>
      </c>
      <c r="J831" s="103">
        <f t="shared" si="36"/>
        <v>5019.72</v>
      </c>
      <c r="K831" s="113"/>
      <c r="L831" s="113"/>
      <c r="N831" s="117"/>
      <c r="O831" s="117"/>
      <c r="P831" s="114"/>
      <c r="Q831" s="118"/>
      <c r="R831" s="116"/>
      <c r="S831" s="114"/>
    </row>
    <row r="832" spans="6:19">
      <c r="F832" s="111" t="s">
        <v>253</v>
      </c>
      <c r="G832" s="136">
        <v>7.8437740000000008E-4</v>
      </c>
      <c r="H832" s="103">
        <f>ROUND(+G832*Totals!$H$22,2)</f>
        <v>11566.44</v>
      </c>
      <c r="I832" s="103">
        <f t="shared" si="35"/>
        <v>0</v>
      </c>
      <c r="J832" s="103">
        <f t="shared" si="36"/>
        <v>11566.44</v>
      </c>
      <c r="K832" s="113"/>
      <c r="L832" s="113"/>
      <c r="N832" s="117"/>
      <c r="O832" s="113"/>
      <c r="P832" s="114"/>
      <c r="Q832" s="118"/>
      <c r="R832" s="116"/>
      <c r="S832" s="114"/>
    </row>
    <row r="833" spans="6:19">
      <c r="F833" s="111" t="s">
        <v>252</v>
      </c>
      <c r="G833" s="136">
        <v>5.1003800000000001E-5</v>
      </c>
      <c r="H833" s="103">
        <f>ROUND(+G833*Totals!$H$22,2)</f>
        <v>752.1</v>
      </c>
      <c r="I833" s="103">
        <f t="shared" si="35"/>
        <v>67.63489208633095</v>
      </c>
      <c r="J833" s="103">
        <f t="shared" si="36"/>
        <v>684.46510791366904</v>
      </c>
      <c r="K833" s="113" t="s">
        <v>252</v>
      </c>
      <c r="L833" s="113" t="s">
        <v>64</v>
      </c>
      <c r="M833" s="138">
        <v>8.9928057553956844E-2</v>
      </c>
      <c r="N833" s="117">
        <f>+H833*M833</f>
        <v>67.63489208633095</v>
      </c>
      <c r="O833" s="117" t="s">
        <v>1159</v>
      </c>
      <c r="P833" s="114"/>
      <c r="Q833" s="118"/>
      <c r="R833" s="116"/>
      <c r="S833" s="114"/>
    </row>
    <row r="834" spans="6:19">
      <c r="F834" s="111" t="s">
        <v>251</v>
      </c>
      <c r="G834" s="136">
        <v>2.430411E-4</v>
      </c>
      <c r="H834" s="103">
        <f>ROUND(+G834*Totals!$H$22,2)</f>
        <v>3583.89</v>
      </c>
      <c r="I834" s="103">
        <f t="shared" si="35"/>
        <v>0</v>
      </c>
      <c r="J834" s="103">
        <f t="shared" si="36"/>
        <v>3583.89</v>
      </c>
      <c r="K834" s="113"/>
      <c r="L834" s="113"/>
      <c r="N834" s="117"/>
      <c r="O834" s="117"/>
      <c r="P834" s="114"/>
      <c r="Q834" s="118"/>
      <c r="R834" s="116"/>
      <c r="S834" s="114"/>
    </row>
    <row r="835" spans="6:19">
      <c r="F835" s="111" t="s">
        <v>250</v>
      </c>
      <c r="G835" s="136">
        <v>5.5640599999999997E-5</v>
      </c>
      <c r="H835" s="103">
        <f>ROUND(+G835*Totals!$H$22,2)</f>
        <v>820.48</v>
      </c>
      <c r="I835" s="103">
        <f t="shared" si="35"/>
        <v>125.84049079754601</v>
      </c>
      <c r="J835" s="103">
        <f t="shared" si="36"/>
        <v>694.63950920245406</v>
      </c>
      <c r="K835" s="113" t="s">
        <v>250</v>
      </c>
      <c r="L835" s="113" t="s">
        <v>51</v>
      </c>
      <c r="M835" s="138">
        <v>0.15337423312883436</v>
      </c>
      <c r="N835" s="117">
        <f>+H835*M835</f>
        <v>125.84049079754601</v>
      </c>
      <c r="O835" s="113" t="s">
        <v>1159</v>
      </c>
      <c r="P835" s="114"/>
      <c r="Q835" s="118"/>
      <c r="R835" s="116"/>
      <c r="S835" s="114"/>
    </row>
    <row r="836" spans="6:19">
      <c r="F836" s="111" t="s">
        <v>249</v>
      </c>
      <c r="G836" s="136">
        <v>2.9365900000000003E-5</v>
      </c>
      <c r="H836" s="103">
        <f>ROUND(+G836*Totals!$H$22,2)</f>
        <v>433.03</v>
      </c>
      <c r="I836" s="103">
        <f t="shared" si="35"/>
        <v>47.673027522935776</v>
      </c>
      <c r="J836" s="103">
        <f t="shared" si="36"/>
        <v>385.35697247706418</v>
      </c>
      <c r="K836" s="113" t="s">
        <v>249</v>
      </c>
      <c r="L836" s="113" t="s">
        <v>97</v>
      </c>
      <c r="M836" s="138">
        <v>0.11009174311926605</v>
      </c>
      <c r="N836" s="117">
        <f>+H836*M836</f>
        <v>47.673027522935776</v>
      </c>
      <c r="O836" s="113" t="s">
        <v>1159</v>
      </c>
      <c r="P836" s="114"/>
      <c r="Q836" s="118"/>
      <c r="R836" s="116"/>
      <c r="S836" s="114"/>
    </row>
    <row r="837" spans="6:19">
      <c r="F837" s="111" t="s">
        <v>248</v>
      </c>
      <c r="G837" s="136">
        <v>2.1869829999999999E-4</v>
      </c>
      <c r="H837" s="103">
        <f>ROUND(+G837*Totals!$H$22,2)</f>
        <v>3224.93</v>
      </c>
      <c r="I837" s="103">
        <f t="shared" si="35"/>
        <v>0</v>
      </c>
      <c r="J837" s="103">
        <f t="shared" si="36"/>
        <v>3224.93</v>
      </c>
      <c r="K837" s="113"/>
      <c r="L837" s="113"/>
      <c r="N837" s="117"/>
      <c r="O837" s="113"/>
      <c r="P837" s="114"/>
      <c r="Q837" s="118"/>
      <c r="R837" s="116"/>
      <c r="S837" s="114"/>
    </row>
    <row r="838" spans="6:19">
      <c r="F838" s="111" t="s">
        <v>247</v>
      </c>
      <c r="G838" s="136">
        <v>3.5432220000000003E-4</v>
      </c>
      <c r="H838" s="103">
        <f>ROUND(+G838*Totals!$H$22,2)</f>
        <v>5224.84</v>
      </c>
      <c r="I838" s="103">
        <f t="shared" si="35"/>
        <v>0</v>
      </c>
      <c r="J838" s="103">
        <f t="shared" si="36"/>
        <v>5224.84</v>
      </c>
      <c r="K838" s="113"/>
      <c r="L838" s="113"/>
      <c r="N838" s="117"/>
      <c r="O838" s="113"/>
      <c r="P838" s="114"/>
      <c r="Q838" s="118"/>
      <c r="R838" s="116"/>
      <c r="S838" s="114"/>
    </row>
    <row r="839" spans="6:19">
      <c r="F839" s="111" t="s">
        <v>246</v>
      </c>
      <c r="G839" s="136">
        <v>3.9180230000000001E-4</v>
      </c>
      <c r="H839" s="103">
        <f>ROUND(+G839*Totals!$H$22,2)</f>
        <v>5777.52</v>
      </c>
      <c r="I839" s="103">
        <f t="shared" ref="I839:I902" si="37">+N839+Q839+T839</f>
        <v>0</v>
      </c>
      <c r="J839" s="103">
        <f t="shared" ref="J839:J902" si="38">+H839-I839</f>
        <v>5777.52</v>
      </c>
      <c r="K839" s="113"/>
      <c r="L839" s="113"/>
      <c r="N839" s="117"/>
      <c r="O839" s="117"/>
      <c r="P839" s="114"/>
      <c r="Q839" s="118"/>
      <c r="R839" s="116"/>
      <c r="S839" s="114"/>
    </row>
    <row r="840" spans="6:19">
      <c r="F840" s="111" t="s">
        <v>119</v>
      </c>
      <c r="G840" s="136">
        <v>1.2094094E-3</v>
      </c>
      <c r="H840" s="103">
        <f>ROUND(+G840*Totals!$H$22,2)</f>
        <v>17833.96</v>
      </c>
      <c r="I840" s="103">
        <f t="shared" si="37"/>
        <v>0</v>
      </c>
      <c r="J840" s="103">
        <f t="shared" si="38"/>
        <v>17833.96</v>
      </c>
      <c r="K840" s="113"/>
      <c r="L840" s="113"/>
      <c r="N840" s="117"/>
      <c r="O840" s="117"/>
      <c r="P840" s="114"/>
      <c r="Q840" s="118"/>
      <c r="R840" s="116"/>
      <c r="S840" s="114"/>
    </row>
    <row r="841" spans="6:19">
      <c r="F841" s="111" t="s">
        <v>245</v>
      </c>
      <c r="G841" s="136">
        <v>1.3601029999999999E-4</v>
      </c>
      <c r="H841" s="103">
        <f>ROUND(+G841*Totals!$H$22,2)</f>
        <v>2005.61</v>
      </c>
      <c r="I841" s="103">
        <f t="shared" si="37"/>
        <v>487.17831560283696</v>
      </c>
      <c r="J841" s="103">
        <f t="shared" si="38"/>
        <v>1518.4316843971628</v>
      </c>
      <c r="K841" s="113" t="s">
        <v>245</v>
      </c>
      <c r="L841" s="113" t="s">
        <v>48</v>
      </c>
      <c r="M841" s="138">
        <v>0.24290780141843976</v>
      </c>
      <c r="N841" s="117">
        <f>+H841*M841</f>
        <v>487.17831560283696</v>
      </c>
      <c r="O841" s="117" t="s">
        <v>1159</v>
      </c>
      <c r="P841" s="114"/>
      <c r="Q841" s="118"/>
      <c r="R841" s="116"/>
      <c r="S841" s="114"/>
    </row>
    <row r="842" spans="6:19">
      <c r="F842" s="111" t="s">
        <v>244</v>
      </c>
      <c r="G842" s="136">
        <v>3.0138600000000003E-5</v>
      </c>
      <c r="H842" s="103">
        <f>ROUND(+G842*Totals!$H$22,2)</f>
        <v>444.42</v>
      </c>
      <c r="I842" s="103">
        <f t="shared" si="37"/>
        <v>162.18775862068966</v>
      </c>
      <c r="J842" s="103">
        <f t="shared" si="38"/>
        <v>282.23224137931038</v>
      </c>
      <c r="K842" s="113" t="s">
        <v>244</v>
      </c>
      <c r="L842" s="113" t="s">
        <v>116</v>
      </c>
      <c r="M842" s="138">
        <v>0.36494252873563221</v>
      </c>
      <c r="N842" s="117">
        <f>+H842*M842</f>
        <v>162.18775862068966</v>
      </c>
      <c r="O842" s="117" t="s">
        <v>1159</v>
      </c>
      <c r="P842" s="114"/>
      <c r="Q842" s="118"/>
      <c r="R842" s="116"/>
      <c r="S842" s="114"/>
    </row>
    <row r="843" spans="6:19">
      <c r="F843" s="111" t="s">
        <v>243</v>
      </c>
      <c r="G843" s="136">
        <v>1.290552E-4</v>
      </c>
      <c r="H843" s="103">
        <f>ROUND(+G843*Totals!$H$22,2)</f>
        <v>1903.05</v>
      </c>
      <c r="I843" s="103">
        <f t="shared" si="37"/>
        <v>322.15680628272247</v>
      </c>
      <c r="J843" s="103">
        <f t="shared" si="38"/>
        <v>1580.8931937172774</v>
      </c>
      <c r="K843" s="113" t="s">
        <v>243</v>
      </c>
      <c r="L843" s="113" t="s">
        <v>64</v>
      </c>
      <c r="M843" s="138">
        <v>0.16928446771378708</v>
      </c>
      <c r="N843" s="117">
        <f>+H843*M843</f>
        <v>322.15680628272247</v>
      </c>
      <c r="O843" s="113" t="s">
        <v>1159</v>
      </c>
      <c r="P843" s="114"/>
      <c r="Q843" s="118"/>
      <c r="R843" s="116"/>
      <c r="S843" s="114"/>
    </row>
    <row r="844" spans="6:19">
      <c r="F844" s="111" t="s">
        <v>242</v>
      </c>
      <c r="G844" s="136">
        <v>1.9705999999999997E-5</v>
      </c>
      <c r="H844" s="103">
        <f>ROUND(+G844*Totals!$H$22,2)</f>
        <v>290.58</v>
      </c>
      <c r="I844" s="103">
        <f t="shared" si="37"/>
        <v>76.188658536585365</v>
      </c>
      <c r="J844" s="103">
        <f t="shared" si="38"/>
        <v>214.39134146341462</v>
      </c>
      <c r="K844" s="113" t="s">
        <v>242</v>
      </c>
      <c r="L844" s="113" t="s">
        <v>121</v>
      </c>
      <c r="M844" s="138">
        <v>0.26219512195121952</v>
      </c>
      <c r="N844" s="117">
        <f>+H844*M844</f>
        <v>76.188658536585365</v>
      </c>
      <c r="O844" s="117" t="s">
        <v>1159</v>
      </c>
      <c r="P844" s="114"/>
      <c r="Q844" s="118"/>
      <c r="R844" s="116"/>
      <c r="S844" s="114"/>
    </row>
    <row r="845" spans="6:19">
      <c r="F845" s="111" t="s">
        <v>241</v>
      </c>
      <c r="G845" s="136">
        <v>1.9126440000000002E-4</v>
      </c>
      <c r="H845" s="103">
        <f>ROUND(+G845*Totals!$H$22,2)</f>
        <v>2820.39</v>
      </c>
      <c r="I845" s="103">
        <f t="shared" si="37"/>
        <v>0</v>
      </c>
      <c r="J845" s="103">
        <f t="shared" si="38"/>
        <v>2820.39</v>
      </c>
      <c r="K845" s="137" t="s">
        <v>241</v>
      </c>
      <c r="L845" s="137" t="s">
        <v>128</v>
      </c>
      <c r="M845" s="138">
        <v>0.14307692307692307</v>
      </c>
      <c r="N845" s="117"/>
      <c r="O845" s="113"/>
      <c r="P845" s="114"/>
      <c r="Q845" s="118"/>
      <c r="R845" s="116"/>
      <c r="S845" s="114"/>
    </row>
    <row r="846" spans="6:19">
      <c r="F846" s="111" t="s">
        <v>240</v>
      </c>
      <c r="G846" s="136">
        <v>6.9937099999999998E-5</v>
      </c>
      <c r="H846" s="103">
        <f>ROUND(+G846*Totals!$H$22,2)</f>
        <v>1031.29</v>
      </c>
      <c r="I846" s="103">
        <f t="shared" si="37"/>
        <v>649.45161392405055</v>
      </c>
      <c r="J846" s="103">
        <f t="shared" si="38"/>
        <v>381.83838607594942</v>
      </c>
      <c r="K846" s="113" t="s">
        <v>240</v>
      </c>
      <c r="L846" s="113" t="s">
        <v>80</v>
      </c>
      <c r="M846" s="138">
        <v>0.62974683544303789</v>
      </c>
      <c r="N846" s="117">
        <f>+H846*M846</f>
        <v>649.45161392405055</v>
      </c>
      <c r="O846" s="117" t="s">
        <v>1159</v>
      </c>
      <c r="P846" s="114"/>
      <c r="Q846" s="118"/>
      <c r="R846" s="116"/>
      <c r="S846" s="114"/>
    </row>
    <row r="847" spans="6:19">
      <c r="F847" s="111" t="s">
        <v>239</v>
      </c>
      <c r="G847" s="136">
        <v>1.73877E-5</v>
      </c>
      <c r="H847" s="103">
        <f>ROUND(+G847*Totals!$H$22,2)</f>
        <v>256.39999999999998</v>
      </c>
      <c r="I847" s="103">
        <f t="shared" si="37"/>
        <v>0</v>
      </c>
      <c r="J847" s="103">
        <f t="shared" si="38"/>
        <v>256.39999999999998</v>
      </c>
      <c r="K847" s="113"/>
      <c r="L847" s="113"/>
      <c r="N847" s="117"/>
      <c r="O847" s="117"/>
      <c r="P847" s="114"/>
      <c r="Q847" s="118"/>
      <c r="R847" s="116"/>
      <c r="S847" s="114"/>
    </row>
    <row r="848" spans="6:19">
      <c r="F848" s="111" t="s">
        <v>238</v>
      </c>
      <c r="G848" s="136">
        <v>1.545571E-4</v>
      </c>
      <c r="H848" s="103">
        <f>ROUND(+G848*Totals!$H$22,2)</f>
        <v>2279.1</v>
      </c>
      <c r="I848" s="103">
        <f t="shared" si="37"/>
        <v>673.84691195795006</v>
      </c>
      <c r="J848" s="103">
        <f t="shared" si="38"/>
        <v>1605.25308804205</v>
      </c>
      <c r="K848" s="113" t="s">
        <v>238</v>
      </c>
      <c r="L848" s="113" t="s">
        <v>51</v>
      </c>
      <c r="M848" s="138">
        <v>0.29566360052562418</v>
      </c>
      <c r="N848" s="117">
        <f>+H848*M848</f>
        <v>673.84691195795006</v>
      </c>
      <c r="O848" s="113" t="s">
        <v>1159</v>
      </c>
      <c r="P848" s="114"/>
      <c r="Q848" s="118"/>
      <c r="R848" s="116"/>
      <c r="S848" s="114"/>
    </row>
    <row r="849" spans="6:19">
      <c r="F849" s="111" t="s">
        <v>237</v>
      </c>
      <c r="G849" s="136">
        <v>6.4527600000000002E-5</v>
      </c>
      <c r="H849" s="103">
        <f>ROUND(+G849*Totals!$H$22,2)</f>
        <v>951.52</v>
      </c>
      <c r="I849" s="103">
        <f t="shared" si="37"/>
        <v>328.7772357723577</v>
      </c>
      <c r="J849" s="103">
        <f t="shared" si="38"/>
        <v>622.74276422764228</v>
      </c>
      <c r="K849" s="113" t="s">
        <v>237</v>
      </c>
      <c r="L849" s="113" t="s">
        <v>70</v>
      </c>
      <c r="M849" s="138">
        <v>0.34552845528455284</v>
      </c>
      <c r="N849" s="117">
        <f>+H849*M849</f>
        <v>328.7772357723577</v>
      </c>
      <c r="O849" s="117" t="s">
        <v>1159</v>
      </c>
      <c r="P849" s="114"/>
      <c r="Q849" s="118"/>
      <c r="R849" s="116"/>
      <c r="S849" s="114"/>
    </row>
    <row r="850" spans="6:19">
      <c r="F850" s="111" t="s">
        <v>236</v>
      </c>
      <c r="G850" s="136">
        <v>1.7434042999999999E-3</v>
      </c>
      <c r="H850" s="103">
        <f>ROUND(+G850*Totals!$H$22,2)</f>
        <v>25708.26</v>
      </c>
      <c r="I850" s="103">
        <f t="shared" si="37"/>
        <v>0</v>
      </c>
      <c r="J850" s="103">
        <f t="shared" si="38"/>
        <v>25708.26</v>
      </c>
      <c r="K850" s="113"/>
      <c r="L850" s="113"/>
      <c r="N850" s="117"/>
      <c r="O850" s="113"/>
      <c r="P850" s="114"/>
      <c r="Q850" s="118"/>
      <c r="R850" s="116"/>
      <c r="S850" s="114"/>
    </row>
    <row r="851" spans="6:19">
      <c r="F851" s="111" t="s">
        <v>235</v>
      </c>
      <c r="G851" s="136">
        <v>5.2549399999999995E-5</v>
      </c>
      <c r="H851" s="103">
        <f>ROUND(+G851*Totals!$H$22,2)</f>
        <v>774.89</v>
      </c>
      <c r="I851" s="103">
        <f t="shared" si="37"/>
        <v>163.13473684210527</v>
      </c>
      <c r="J851" s="103">
        <f t="shared" si="38"/>
        <v>611.75526315789466</v>
      </c>
      <c r="K851" s="113" t="s">
        <v>235</v>
      </c>
      <c r="L851" s="113" t="s">
        <v>113</v>
      </c>
      <c r="M851" s="138">
        <v>0.2105263157894737</v>
      </c>
      <c r="N851" s="117">
        <f>+H851*M851</f>
        <v>163.13473684210527</v>
      </c>
      <c r="O851" s="117" t="s">
        <v>1159</v>
      </c>
      <c r="P851" s="114"/>
      <c r="Q851" s="118"/>
      <c r="R851" s="116"/>
      <c r="S851" s="114"/>
    </row>
    <row r="852" spans="6:19">
      <c r="F852" s="111" t="s">
        <v>234</v>
      </c>
      <c r="G852" s="136">
        <v>1.2167509E-3</v>
      </c>
      <c r="H852" s="103">
        <f>ROUND(+G852*Totals!$H$22,2)</f>
        <v>17942.22</v>
      </c>
      <c r="I852" s="103">
        <f t="shared" si="37"/>
        <v>0</v>
      </c>
      <c r="J852" s="103">
        <f t="shared" si="38"/>
        <v>17942.22</v>
      </c>
      <c r="K852" s="113"/>
      <c r="L852" s="113"/>
      <c r="N852" s="117"/>
      <c r="O852" s="113"/>
      <c r="P852" s="114"/>
      <c r="Q852" s="118"/>
      <c r="R852" s="116"/>
      <c r="S852" s="114"/>
    </row>
    <row r="853" spans="6:19">
      <c r="F853" s="111" t="s">
        <v>233</v>
      </c>
      <c r="G853" s="136">
        <v>1.9744669999999999E-4</v>
      </c>
      <c r="H853" s="103">
        <f>ROUND(+G853*Totals!$H$22,2)</f>
        <v>2911.55</v>
      </c>
      <c r="I853" s="103">
        <f t="shared" si="37"/>
        <v>375.40224887556229</v>
      </c>
      <c r="J853" s="103">
        <f t="shared" si="38"/>
        <v>2536.1477511244379</v>
      </c>
      <c r="K853" s="113" t="s">
        <v>233</v>
      </c>
      <c r="L853" s="113" t="s">
        <v>89</v>
      </c>
      <c r="M853" s="138">
        <v>0.12893553223388307</v>
      </c>
      <c r="N853" s="117">
        <f>+H853*M853</f>
        <v>375.40224887556229</v>
      </c>
      <c r="O853" s="117" t="s">
        <v>1159</v>
      </c>
      <c r="P853" s="114"/>
      <c r="Q853" s="118"/>
      <c r="R853" s="116"/>
      <c r="S853" s="114"/>
    </row>
    <row r="854" spans="6:19">
      <c r="F854" s="111" t="s">
        <v>232</v>
      </c>
      <c r="G854" s="136">
        <v>9.1536450000000006E-4</v>
      </c>
      <c r="H854" s="103">
        <f>ROUND(+G854*Totals!$H$22,2)</f>
        <v>13497.98</v>
      </c>
      <c r="I854" s="103">
        <f t="shared" si="37"/>
        <v>0</v>
      </c>
      <c r="J854" s="103">
        <f t="shared" si="38"/>
        <v>13497.98</v>
      </c>
      <c r="K854" s="113"/>
      <c r="L854" s="113"/>
      <c r="N854" s="117"/>
      <c r="O854" s="113"/>
      <c r="P854" s="114"/>
      <c r="Q854" s="118"/>
      <c r="R854" s="116"/>
      <c r="S854" s="114"/>
    </row>
    <row r="855" spans="6:19">
      <c r="F855" s="111" t="s">
        <v>231</v>
      </c>
      <c r="G855" s="136">
        <v>3.9412099999999995E-5</v>
      </c>
      <c r="H855" s="103">
        <f>ROUND(+G855*Totals!$H$22,2)</f>
        <v>581.16999999999996</v>
      </c>
      <c r="I855" s="103">
        <f t="shared" si="37"/>
        <v>150.57586363636361</v>
      </c>
      <c r="J855" s="103">
        <f t="shared" si="38"/>
        <v>430.59413636363638</v>
      </c>
      <c r="K855" s="113" t="s">
        <v>231</v>
      </c>
      <c r="L855" s="113" t="s">
        <v>57</v>
      </c>
      <c r="M855" s="138">
        <v>0.25909090909090904</v>
      </c>
      <c r="N855" s="117">
        <f>+H855*M855</f>
        <v>150.57586363636361</v>
      </c>
      <c r="O855" s="113" t="s">
        <v>1159</v>
      </c>
      <c r="P855" s="114"/>
      <c r="Q855" s="118"/>
      <c r="R855" s="116"/>
      <c r="S855" s="114"/>
    </row>
    <row r="856" spans="6:19">
      <c r="F856" s="111" t="s">
        <v>230</v>
      </c>
      <c r="G856" s="136">
        <v>6.1165980000000002E-4</v>
      </c>
      <c r="H856" s="103">
        <f>ROUND(+G856*Totals!$H$22,2)</f>
        <v>9019.5400000000009</v>
      </c>
      <c r="I856" s="103">
        <f t="shared" si="37"/>
        <v>0</v>
      </c>
      <c r="J856" s="103">
        <f t="shared" si="38"/>
        <v>9019.5400000000009</v>
      </c>
      <c r="K856" s="113"/>
      <c r="L856" s="113"/>
      <c r="N856" s="117"/>
      <c r="O856" s="113"/>
      <c r="P856" s="114"/>
      <c r="Q856" s="118"/>
      <c r="R856" s="116"/>
      <c r="S856" s="114"/>
    </row>
    <row r="857" spans="6:19">
      <c r="F857" s="111" t="s">
        <v>229</v>
      </c>
      <c r="G857" s="136">
        <v>3.9875739999999999E-4</v>
      </c>
      <c r="H857" s="103">
        <f>ROUND(+G857*Totals!$H$22,2)</f>
        <v>5880.08</v>
      </c>
      <c r="I857" s="103">
        <f t="shared" si="37"/>
        <v>0</v>
      </c>
      <c r="J857" s="103">
        <f t="shared" si="38"/>
        <v>5880.08</v>
      </c>
      <c r="K857" s="113"/>
      <c r="L857" s="113"/>
      <c r="N857" s="117"/>
      <c r="O857" s="117"/>
      <c r="P857" s="114"/>
      <c r="Q857" s="118"/>
      <c r="R857" s="116"/>
      <c r="S857" s="114"/>
    </row>
    <row r="858" spans="6:19">
      <c r="F858" s="111" t="s">
        <v>228</v>
      </c>
      <c r="G858" s="136">
        <v>4.6019379999999996E-4</v>
      </c>
      <c r="H858" s="103">
        <f>ROUND(+G858*Totals!$H$22,2)</f>
        <v>6786.02</v>
      </c>
      <c r="I858" s="103">
        <f t="shared" si="37"/>
        <v>0</v>
      </c>
      <c r="J858" s="103">
        <f t="shared" si="38"/>
        <v>6786.02</v>
      </c>
      <c r="K858" s="113"/>
      <c r="L858" s="113"/>
      <c r="N858" s="117"/>
      <c r="O858" s="117"/>
      <c r="P858" s="114"/>
      <c r="Q858" s="118"/>
      <c r="R858" s="116"/>
      <c r="S858" s="114"/>
    </row>
    <row r="859" spans="6:19">
      <c r="F859" s="111" t="s">
        <v>227</v>
      </c>
      <c r="G859" s="136">
        <v>2.6661100000000001E-5</v>
      </c>
      <c r="H859" s="103">
        <f>ROUND(+G859*Totals!$H$22,2)</f>
        <v>393.14</v>
      </c>
      <c r="I859" s="103">
        <f t="shared" si="37"/>
        <v>133.83489361702127</v>
      </c>
      <c r="J859" s="103">
        <f t="shared" si="38"/>
        <v>259.30510638297869</v>
      </c>
      <c r="K859" s="113" t="s">
        <v>227</v>
      </c>
      <c r="L859" s="113" t="s">
        <v>45</v>
      </c>
      <c r="M859" s="138">
        <v>0.34042553191489361</v>
      </c>
      <c r="N859" s="117">
        <f>+H859*M859</f>
        <v>133.83489361702127</v>
      </c>
      <c r="O859" s="117" t="s">
        <v>1159</v>
      </c>
      <c r="P859" s="114"/>
      <c r="Q859" s="118"/>
      <c r="R859" s="116"/>
      <c r="S859" s="114"/>
    </row>
    <row r="860" spans="6:19">
      <c r="F860" s="111" t="s">
        <v>226</v>
      </c>
      <c r="G860" s="136">
        <v>1.966739E-4</v>
      </c>
      <c r="H860" s="103">
        <f>ROUND(+G860*Totals!$H$22,2)</f>
        <v>2900.16</v>
      </c>
      <c r="I860" s="103">
        <f t="shared" si="37"/>
        <v>865.33577548005906</v>
      </c>
      <c r="J860" s="103">
        <f t="shared" si="38"/>
        <v>2034.8242245199408</v>
      </c>
      <c r="K860" s="113" t="s">
        <v>226</v>
      </c>
      <c r="L860" s="113" t="s">
        <v>95</v>
      </c>
      <c r="M860" s="138">
        <v>0.2983751846381093</v>
      </c>
      <c r="N860" s="117">
        <f>+H860*M860</f>
        <v>865.33577548005906</v>
      </c>
      <c r="O860" s="117" t="s">
        <v>1159</v>
      </c>
      <c r="P860" s="114"/>
      <c r="Q860" s="118"/>
      <c r="R860" s="116"/>
      <c r="S860" s="114"/>
    </row>
    <row r="861" spans="6:19">
      <c r="F861" s="111" t="s">
        <v>225</v>
      </c>
      <c r="G861" s="136">
        <v>2.7820299999999999E-5</v>
      </c>
      <c r="H861" s="103">
        <f>ROUND(+G861*Totals!$H$22,2)</f>
        <v>410.24</v>
      </c>
      <c r="I861" s="103">
        <f t="shared" si="37"/>
        <v>107.01913043478261</v>
      </c>
      <c r="J861" s="103">
        <f t="shared" si="38"/>
        <v>303.22086956521741</v>
      </c>
      <c r="K861" s="113" t="s">
        <v>225</v>
      </c>
      <c r="L861" s="113" t="s">
        <v>101</v>
      </c>
      <c r="M861" s="138">
        <v>0.2608695652173913</v>
      </c>
      <c r="N861" s="117">
        <f>+H861*M861</f>
        <v>107.01913043478261</v>
      </c>
      <c r="O861" s="113" t="s">
        <v>1159</v>
      </c>
      <c r="P861" s="114"/>
      <c r="Q861" s="118"/>
      <c r="R861" s="116"/>
      <c r="S861" s="114"/>
    </row>
    <row r="862" spans="6:19">
      <c r="F862" s="111" t="s">
        <v>224</v>
      </c>
      <c r="G862" s="136">
        <v>1.0818999999999999E-5</v>
      </c>
      <c r="H862" s="103">
        <f>ROUND(+G862*Totals!$H$22,2)</f>
        <v>159.54</v>
      </c>
      <c r="I862" s="103">
        <f t="shared" si="37"/>
        <v>14.193950177935942</v>
      </c>
      <c r="J862" s="103">
        <f t="shared" si="38"/>
        <v>145.34604982206406</v>
      </c>
      <c r="K862" s="113" t="s">
        <v>224</v>
      </c>
      <c r="L862" s="113" t="s">
        <v>39</v>
      </c>
      <c r="M862" s="138">
        <v>8.8967971530249115E-2</v>
      </c>
      <c r="N862" s="117">
        <f>+H862*M862</f>
        <v>14.193950177935942</v>
      </c>
      <c r="O862" s="117" t="s">
        <v>1159</v>
      </c>
      <c r="P862" s="114"/>
      <c r="Q862" s="118"/>
      <c r="R862" s="116"/>
      <c r="S862" s="114"/>
    </row>
    <row r="863" spans="6:19">
      <c r="F863" s="111" t="s">
        <v>223</v>
      </c>
      <c r="G863" s="136">
        <v>3.6861869999999999E-4</v>
      </c>
      <c r="H863" s="103">
        <f>ROUND(+G863*Totals!$H$22,2)</f>
        <v>5435.66</v>
      </c>
      <c r="I863" s="103">
        <f t="shared" si="37"/>
        <v>0</v>
      </c>
      <c r="J863" s="103">
        <f t="shared" si="38"/>
        <v>5435.66</v>
      </c>
      <c r="K863" s="113"/>
      <c r="L863" s="113"/>
      <c r="N863" s="117"/>
      <c r="O863" s="117"/>
      <c r="P863" s="114"/>
      <c r="Q863" s="118"/>
      <c r="R863" s="116"/>
      <c r="S863" s="114"/>
    </row>
    <row r="864" spans="6:19">
      <c r="F864" s="111" t="s">
        <v>121</v>
      </c>
      <c r="G864" s="136">
        <v>1.5417069999999999E-4</v>
      </c>
      <c r="H864" s="103">
        <f>ROUND(+G864*Totals!$H$22,2)</f>
        <v>2273.4</v>
      </c>
      <c r="I864" s="103">
        <f t="shared" si="37"/>
        <v>445.18276762402093</v>
      </c>
      <c r="J864" s="103">
        <f t="shared" si="38"/>
        <v>1828.2172323759792</v>
      </c>
      <c r="K864" s="113" t="s">
        <v>121</v>
      </c>
      <c r="L864" s="113" t="s">
        <v>76</v>
      </c>
      <c r="M864" s="138">
        <v>0.195822454308094</v>
      </c>
      <c r="N864" s="117">
        <f>+H864*M864</f>
        <v>445.18276762402093</v>
      </c>
      <c r="O864" s="113"/>
      <c r="P864" s="114"/>
      <c r="Q864" s="118"/>
      <c r="R864" s="116"/>
      <c r="S864" s="114"/>
    </row>
    <row r="865" spans="6:19">
      <c r="F865" s="111" t="s">
        <v>222</v>
      </c>
      <c r="G865" s="136">
        <v>2.8979499999999999E-5</v>
      </c>
      <c r="H865" s="103">
        <f>ROUND(+G865*Totals!$H$22,2)</f>
        <v>427.33</v>
      </c>
      <c r="I865" s="103">
        <f t="shared" si="37"/>
        <v>287.70732673267327</v>
      </c>
      <c r="J865" s="103">
        <f t="shared" si="38"/>
        <v>139.62267326732672</v>
      </c>
      <c r="K865" s="113" t="s">
        <v>222</v>
      </c>
      <c r="L865" s="113" t="s">
        <v>39</v>
      </c>
      <c r="M865" s="138">
        <v>0.67326732673267331</v>
      </c>
      <c r="N865" s="117">
        <f>+H865*M865</f>
        <v>287.70732673267327</v>
      </c>
      <c r="O865" s="117"/>
      <c r="P865" s="114"/>
      <c r="Q865" s="118"/>
      <c r="R865" s="116"/>
      <c r="S865" s="114"/>
    </row>
    <row r="866" spans="6:19" ht="37.5">
      <c r="F866" s="111" t="s">
        <v>221</v>
      </c>
      <c r="G866" s="136">
        <v>4.7449030000000004E-4</v>
      </c>
      <c r="H866" s="103">
        <f>ROUND(+G866*Totals!$H$22,2)</f>
        <v>6996.84</v>
      </c>
      <c r="I866" s="103">
        <f t="shared" si="37"/>
        <v>0</v>
      </c>
      <c r="J866" s="103">
        <f t="shared" si="38"/>
        <v>6996.84</v>
      </c>
      <c r="K866" s="113"/>
      <c r="L866" s="113"/>
      <c r="N866" s="117"/>
      <c r="O866" s="113"/>
      <c r="P866" s="114"/>
      <c r="Q866" s="118"/>
      <c r="R866" s="116"/>
      <c r="S866" s="114"/>
    </row>
    <row r="867" spans="6:19" ht="37.5">
      <c r="F867" s="111" t="s">
        <v>220</v>
      </c>
      <c r="G867" s="136">
        <v>1.881733E-4</v>
      </c>
      <c r="H867" s="103">
        <f>ROUND(+G867*Totals!$H$22,2)</f>
        <v>2774.81</v>
      </c>
      <c r="I867" s="103">
        <f t="shared" si="37"/>
        <v>567.73606138107414</v>
      </c>
      <c r="J867" s="103">
        <f t="shared" si="38"/>
        <v>2207.0739386189257</v>
      </c>
      <c r="K867" s="113" t="s">
        <v>220</v>
      </c>
      <c r="L867" s="113" t="s">
        <v>96</v>
      </c>
      <c r="M867" s="138">
        <v>0.20460358056265984</v>
      </c>
      <c r="N867" s="117">
        <f>+H867*M867</f>
        <v>567.73606138107414</v>
      </c>
      <c r="O867" s="113"/>
      <c r="P867" s="114"/>
      <c r="Q867" s="118"/>
      <c r="R867" s="116"/>
      <c r="S867" s="114"/>
    </row>
    <row r="868" spans="6:19">
      <c r="F868" s="111" t="s">
        <v>219</v>
      </c>
      <c r="G868" s="136">
        <v>6.0045439999999997E-4</v>
      </c>
      <c r="H868" s="103">
        <f>ROUND(+G868*Totals!$H$22,2)</f>
        <v>8854.31</v>
      </c>
      <c r="I868" s="103">
        <f t="shared" si="37"/>
        <v>0</v>
      </c>
      <c r="J868" s="103">
        <f t="shared" si="38"/>
        <v>8854.31</v>
      </c>
      <c r="K868" s="113"/>
      <c r="L868" s="113"/>
      <c r="N868" s="117"/>
      <c r="O868" s="113"/>
      <c r="P868" s="114"/>
      <c r="Q868" s="118"/>
      <c r="R868" s="116"/>
      <c r="S868" s="114"/>
    </row>
    <row r="869" spans="6:19">
      <c r="F869" s="111" t="s">
        <v>218</v>
      </c>
      <c r="G869" s="136">
        <v>1.7611783400000001E-2</v>
      </c>
      <c r="H869" s="103">
        <f>ROUND(+G869*Totals!$H$22,2)</f>
        <v>259703.56</v>
      </c>
      <c r="I869" s="103">
        <f t="shared" si="37"/>
        <v>0</v>
      </c>
      <c r="J869" s="103">
        <f t="shared" si="38"/>
        <v>259703.56</v>
      </c>
      <c r="K869" s="113"/>
      <c r="L869" s="113"/>
      <c r="N869" s="117"/>
      <c r="O869" s="117"/>
      <c r="P869" s="114"/>
      <c r="Q869" s="118"/>
      <c r="R869" s="116"/>
      <c r="S869" s="114"/>
    </row>
    <row r="870" spans="6:19">
      <c r="F870" s="111" t="s">
        <v>217</v>
      </c>
      <c r="G870" s="136">
        <v>1.306008E-4</v>
      </c>
      <c r="H870" s="103">
        <f>ROUND(+G870*Totals!$H$22,2)</f>
        <v>1925.84</v>
      </c>
      <c r="I870" s="103">
        <f t="shared" si="37"/>
        <v>0</v>
      </c>
      <c r="J870" s="103">
        <f t="shared" si="38"/>
        <v>1925.84</v>
      </c>
      <c r="K870" s="113"/>
      <c r="L870" s="113"/>
      <c r="N870" s="117"/>
      <c r="O870" s="117"/>
      <c r="P870" s="114"/>
      <c r="Q870" s="118"/>
      <c r="R870" s="116"/>
      <c r="S870" s="114"/>
    </row>
    <row r="871" spans="6:19">
      <c r="F871" s="111" t="s">
        <v>216</v>
      </c>
      <c r="G871" s="136">
        <v>1.530115E-4</v>
      </c>
      <c r="H871" s="103">
        <f>ROUND(+G871*Totals!$H$22,2)</f>
        <v>2256.31</v>
      </c>
      <c r="I871" s="103">
        <f t="shared" si="37"/>
        <v>541.67731046931408</v>
      </c>
      <c r="J871" s="103">
        <f t="shared" si="38"/>
        <v>1714.6326895306859</v>
      </c>
      <c r="K871" s="113" t="s">
        <v>216</v>
      </c>
      <c r="L871" s="113" t="s">
        <v>58</v>
      </c>
      <c r="M871" s="138">
        <v>0.24007220216606498</v>
      </c>
      <c r="N871" s="117">
        <f>+H871*M871</f>
        <v>541.67731046931408</v>
      </c>
      <c r="O871" s="113"/>
      <c r="P871" s="114"/>
      <c r="Q871" s="118"/>
      <c r="R871" s="116"/>
      <c r="S871" s="114"/>
    </row>
    <row r="872" spans="6:19">
      <c r="F872" s="111" t="s">
        <v>215</v>
      </c>
      <c r="G872" s="136">
        <v>1.5069300000000002E-5</v>
      </c>
      <c r="H872" s="103">
        <f>ROUND(+G872*Totals!$H$22,2)</f>
        <v>222.21</v>
      </c>
      <c r="I872" s="103">
        <f t="shared" si="37"/>
        <v>16.876708860759493</v>
      </c>
      <c r="J872" s="103">
        <f t="shared" si="38"/>
        <v>205.33329113924052</v>
      </c>
      <c r="K872" s="113" t="s">
        <v>215</v>
      </c>
      <c r="L872" s="113" t="s">
        <v>84</v>
      </c>
      <c r="M872" s="138">
        <v>7.5949367088607583E-2</v>
      </c>
      <c r="N872" s="117">
        <f>+H872*M872</f>
        <v>16.876708860759493</v>
      </c>
      <c r="O872" s="113"/>
      <c r="P872" s="114"/>
      <c r="Q872" s="118"/>
      <c r="R872" s="116"/>
      <c r="S872" s="114"/>
    </row>
    <row r="873" spans="6:19">
      <c r="F873" s="111" t="s">
        <v>214</v>
      </c>
      <c r="G873" s="136">
        <v>2.9906799999999999E-4</v>
      </c>
      <c r="H873" s="103">
        <f>ROUND(+G873*Totals!$H$22,2)</f>
        <v>4410.0600000000004</v>
      </c>
      <c r="I873" s="103">
        <f t="shared" si="37"/>
        <v>0</v>
      </c>
      <c r="J873" s="103">
        <f t="shared" si="38"/>
        <v>4410.0600000000004</v>
      </c>
      <c r="K873" s="113"/>
      <c r="L873" s="113"/>
      <c r="N873" s="117"/>
      <c r="O873" s="117"/>
      <c r="P873" s="114"/>
      <c r="Q873" s="118"/>
      <c r="R873" s="116"/>
      <c r="S873" s="114"/>
    </row>
    <row r="874" spans="6:19">
      <c r="F874" s="111" t="s">
        <v>213</v>
      </c>
      <c r="G874" s="136">
        <v>5.7340690000000003E-4</v>
      </c>
      <c r="H874" s="103">
        <f>ROUND(+G874*Totals!$H$22,2)</f>
        <v>8455.4599999999991</v>
      </c>
      <c r="I874" s="103">
        <f t="shared" si="37"/>
        <v>0</v>
      </c>
      <c r="J874" s="103">
        <f t="shared" si="38"/>
        <v>8455.4599999999991</v>
      </c>
      <c r="K874" s="113"/>
      <c r="L874" s="113"/>
      <c r="N874" s="117"/>
      <c r="O874" s="117"/>
      <c r="P874" s="114"/>
      <c r="Q874" s="118"/>
      <c r="R874" s="116"/>
      <c r="S874" s="114"/>
    </row>
    <row r="875" spans="6:19">
      <c r="F875" s="111" t="s">
        <v>212</v>
      </c>
      <c r="G875" s="136">
        <v>6.8777900000000004E-5</v>
      </c>
      <c r="H875" s="103">
        <f>ROUND(+G875*Totals!$H$22,2)</f>
        <v>1014.2</v>
      </c>
      <c r="I875" s="103">
        <f t="shared" si="37"/>
        <v>165.35869565217396</v>
      </c>
      <c r="J875" s="103">
        <f t="shared" si="38"/>
        <v>848.84130434782605</v>
      </c>
      <c r="K875" s="113" t="s">
        <v>212</v>
      </c>
      <c r="L875" s="113" t="s">
        <v>61</v>
      </c>
      <c r="M875" s="138">
        <v>0.1630434782608696</v>
      </c>
      <c r="N875" s="117">
        <f>+H875*M875</f>
        <v>165.35869565217396</v>
      </c>
      <c r="O875" s="117"/>
      <c r="P875" s="114"/>
      <c r="Q875" s="118"/>
      <c r="R875" s="116"/>
      <c r="S875" s="114"/>
    </row>
    <row r="876" spans="6:19">
      <c r="F876" s="111" t="s">
        <v>211</v>
      </c>
      <c r="G876" s="136">
        <v>2.6274699999999998E-5</v>
      </c>
      <c r="H876" s="103">
        <f>ROUND(+G876*Totals!$H$22,2)</f>
        <v>387.45</v>
      </c>
      <c r="I876" s="103">
        <f t="shared" si="37"/>
        <v>60.009090909090901</v>
      </c>
      <c r="J876" s="103">
        <f t="shared" si="38"/>
        <v>327.44090909090909</v>
      </c>
      <c r="K876" s="113" t="s">
        <v>211</v>
      </c>
      <c r="L876" s="113" t="s">
        <v>109</v>
      </c>
      <c r="M876" s="138">
        <v>0.15488215488215487</v>
      </c>
      <c r="N876" s="117">
        <f>+H876*M876</f>
        <v>60.009090909090901</v>
      </c>
      <c r="O876" s="113"/>
      <c r="P876" s="114"/>
      <c r="Q876" s="118"/>
      <c r="R876" s="116"/>
      <c r="S876" s="114"/>
    </row>
    <row r="877" spans="6:19">
      <c r="F877" s="111" t="s">
        <v>210</v>
      </c>
      <c r="G877" s="136">
        <v>1.070308E-4</v>
      </c>
      <c r="H877" s="103">
        <f>ROUND(+G877*Totals!$H$22,2)</f>
        <v>1578.28</v>
      </c>
      <c r="I877" s="103">
        <f t="shared" si="37"/>
        <v>221.16025477707007</v>
      </c>
      <c r="J877" s="103">
        <f t="shared" si="38"/>
        <v>1357.1197452229299</v>
      </c>
      <c r="K877" s="137" t="s">
        <v>210</v>
      </c>
      <c r="L877" s="137" t="s">
        <v>85</v>
      </c>
      <c r="M877" s="138">
        <v>0.14012738853503184</v>
      </c>
      <c r="N877" s="117">
        <f>+H877*M877</f>
        <v>221.16025477707007</v>
      </c>
      <c r="O877" s="113"/>
      <c r="P877" s="114"/>
      <c r="Q877" s="118"/>
      <c r="R877" s="116"/>
      <c r="S877" s="114"/>
    </row>
    <row r="878" spans="6:19">
      <c r="F878" s="111" t="s">
        <v>209</v>
      </c>
      <c r="G878" s="136">
        <v>2.7472529999999996E-4</v>
      </c>
      <c r="H878" s="103">
        <f>ROUND(+G878*Totals!$H$22,2)</f>
        <v>4051.1</v>
      </c>
      <c r="I878" s="103">
        <f t="shared" si="37"/>
        <v>0</v>
      </c>
      <c r="J878" s="103">
        <f t="shared" si="38"/>
        <v>4051.1</v>
      </c>
      <c r="K878" s="113"/>
      <c r="L878" s="113"/>
      <c r="N878" s="117"/>
      <c r="O878" s="113"/>
      <c r="P878" s="114"/>
      <c r="Q878" s="118"/>
      <c r="R878" s="116"/>
      <c r="S878" s="114"/>
    </row>
    <row r="879" spans="6:19">
      <c r="F879" s="111" t="s">
        <v>208</v>
      </c>
      <c r="G879" s="136">
        <v>3.380937E-4</v>
      </c>
      <c r="H879" s="103">
        <f>ROUND(+G879*Totals!$H$22,2)</f>
        <v>4985.53</v>
      </c>
      <c r="I879" s="103">
        <f t="shared" si="37"/>
        <v>0</v>
      </c>
      <c r="J879" s="103">
        <f t="shared" si="38"/>
        <v>4985.53</v>
      </c>
      <c r="K879" s="113"/>
      <c r="L879" s="113"/>
      <c r="N879" s="117"/>
      <c r="O879" s="117"/>
      <c r="P879" s="114"/>
      <c r="Q879" s="118"/>
      <c r="R879" s="116"/>
      <c r="S879" s="114"/>
    </row>
    <row r="880" spans="6:19">
      <c r="F880" s="111" t="s">
        <v>207</v>
      </c>
      <c r="G880" s="136">
        <v>4.3739659999999999E-4</v>
      </c>
      <c r="H880" s="103">
        <f>ROUND(+G880*Totals!$H$22,2)</f>
        <v>6449.86</v>
      </c>
      <c r="I880" s="103">
        <f t="shared" si="37"/>
        <v>0</v>
      </c>
      <c r="J880" s="103">
        <f t="shared" si="38"/>
        <v>6449.86</v>
      </c>
      <c r="K880" s="113"/>
      <c r="L880" s="113"/>
      <c r="N880" s="117"/>
      <c r="O880" s="117"/>
      <c r="P880" s="114"/>
      <c r="Q880" s="118"/>
      <c r="R880" s="116"/>
      <c r="S880" s="114"/>
    </row>
    <row r="881" spans="6:19">
      <c r="F881" s="111" t="s">
        <v>206</v>
      </c>
      <c r="G881" s="136">
        <v>5.0231100000000001E-5</v>
      </c>
      <c r="H881" s="103">
        <f>ROUND(+G881*Totals!$H$22,2)</f>
        <v>740.71</v>
      </c>
      <c r="I881" s="103">
        <f t="shared" si="37"/>
        <v>201.08621993127147</v>
      </c>
      <c r="J881" s="103">
        <f t="shared" si="38"/>
        <v>539.62378006872859</v>
      </c>
      <c r="K881" s="113" t="s">
        <v>206</v>
      </c>
      <c r="L881" s="113" t="s">
        <v>127</v>
      </c>
      <c r="M881" s="138">
        <v>0.27147766323024053</v>
      </c>
      <c r="N881" s="117">
        <f>+H881*M881</f>
        <v>201.08621993127147</v>
      </c>
      <c r="O881" s="113"/>
      <c r="P881" s="114"/>
      <c r="Q881" s="118"/>
      <c r="R881" s="116"/>
      <c r="S881" s="114"/>
    </row>
    <row r="882" spans="6:19">
      <c r="F882" s="111" t="s">
        <v>205</v>
      </c>
      <c r="G882" s="136">
        <v>2.0865200000000001E-5</v>
      </c>
      <c r="H882" s="103">
        <f>ROUND(+G882*Totals!$H$22,2)</f>
        <v>307.68</v>
      </c>
      <c r="I882" s="103">
        <f t="shared" si="37"/>
        <v>135.3455737704918</v>
      </c>
      <c r="J882" s="103">
        <f t="shared" si="38"/>
        <v>172.33442622950821</v>
      </c>
      <c r="K882" s="113" t="s">
        <v>205</v>
      </c>
      <c r="L882" s="113" t="s">
        <v>119</v>
      </c>
      <c r="M882" s="138">
        <v>0.43989071038251365</v>
      </c>
      <c r="N882" s="117">
        <f>+H882*M882</f>
        <v>135.3455737704918</v>
      </c>
      <c r="O882" s="117"/>
      <c r="P882" s="114"/>
      <c r="Q882" s="118"/>
      <c r="R882" s="116"/>
      <c r="S882" s="114"/>
    </row>
    <row r="883" spans="6:19">
      <c r="F883" s="111" t="s">
        <v>204</v>
      </c>
      <c r="G883" s="136">
        <v>1.9080076000000002E-3</v>
      </c>
      <c r="H883" s="103">
        <f>ROUND(+G883*Totals!$H$22,2)</f>
        <v>28135.5</v>
      </c>
      <c r="I883" s="103">
        <f t="shared" si="37"/>
        <v>0</v>
      </c>
      <c r="J883" s="103">
        <f t="shared" si="38"/>
        <v>28135.5</v>
      </c>
      <c r="K883" s="113"/>
      <c r="L883" s="113"/>
      <c r="N883" s="117"/>
      <c r="O883" s="117"/>
      <c r="P883" s="114"/>
      <c r="Q883" s="118"/>
      <c r="R883" s="116"/>
      <c r="S883" s="114"/>
    </row>
    <row r="884" spans="6:19">
      <c r="F884" s="111" t="s">
        <v>203</v>
      </c>
      <c r="G884" s="136">
        <v>7.8437700000000003E-5</v>
      </c>
      <c r="H884" s="103">
        <f>ROUND(+G884*Totals!$H$22,2)</f>
        <v>1156.6400000000001</v>
      </c>
      <c r="I884" s="103">
        <f t="shared" si="37"/>
        <v>362.93395894428153</v>
      </c>
      <c r="J884" s="103">
        <f t="shared" si="38"/>
        <v>793.70604105571852</v>
      </c>
      <c r="K884" s="113" t="s">
        <v>203</v>
      </c>
      <c r="L884" s="113" t="s">
        <v>56</v>
      </c>
      <c r="M884" s="138">
        <v>0.31378299120234604</v>
      </c>
      <c r="N884" s="117">
        <f>+H884*M884</f>
        <v>362.93395894428153</v>
      </c>
      <c r="O884" s="117"/>
      <c r="P884" s="114"/>
      <c r="Q884" s="118"/>
      <c r="R884" s="116"/>
      <c r="S884" s="114"/>
    </row>
    <row r="885" spans="6:19">
      <c r="F885" s="111" t="s">
        <v>202</v>
      </c>
      <c r="G885" s="136">
        <v>8.0756100000000004E-5</v>
      </c>
      <c r="H885" s="103">
        <f>ROUND(+G885*Totals!$H$22,2)</f>
        <v>1190.83</v>
      </c>
      <c r="I885" s="103">
        <f t="shared" si="37"/>
        <v>471.83830188679241</v>
      </c>
      <c r="J885" s="103">
        <f t="shared" si="38"/>
        <v>718.99169811320758</v>
      </c>
      <c r="K885" s="113" t="s">
        <v>202</v>
      </c>
      <c r="L885" s="113" t="s">
        <v>67</v>
      </c>
      <c r="M885" s="138">
        <v>0.39622641509433959</v>
      </c>
      <c r="N885" s="117">
        <f>+H885*M885</f>
        <v>471.83830188679241</v>
      </c>
      <c r="O885" s="113"/>
      <c r="P885" s="114"/>
      <c r="Q885" s="118"/>
      <c r="R885" s="116"/>
      <c r="S885" s="114"/>
    </row>
    <row r="886" spans="6:19">
      <c r="F886" s="111" t="s">
        <v>201</v>
      </c>
      <c r="G886" s="136">
        <v>1.3330549999999999E-4</v>
      </c>
      <c r="H886" s="103">
        <f>ROUND(+G886*Totals!$H$22,2)</f>
        <v>1965.72</v>
      </c>
      <c r="I886" s="103">
        <f t="shared" si="37"/>
        <v>14.989150326797388</v>
      </c>
      <c r="J886" s="103">
        <f t="shared" si="38"/>
        <v>1950.7308496732026</v>
      </c>
      <c r="K886" s="113" t="s">
        <v>201</v>
      </c>
      <c r="L886" s="113" t="s">
        <v>64</v>
      </c>
      <c r="M886" s="138">
        <v>7.6252723311546851E-3</v>
      </c>
      <c r="N886" s="117">
        <f>+H886*M886</f>
        <v>14.989150326797388</v>
      </c>
      <c r="O886" s="113"/>
      <c r="P886" s="114"/>
      <c r="Q886" s="118"/>
      <c r="R886" s="116"/>
      <c r="S886" s="114"/>
    </row>
    <row r="887" spans="6:19">
      <c r="F887" s="111" t="s">
        <v>200</v>
      </c>
      <c r="G887" s="136">
        <v>5.9929519999999997E-4</v>
      </c>
      <c r="H887" s="103">
        <f>ROUND(+G887*Totals!$H$22,2)</f>
        <v>8837.2099999999991</v>
      </c>
      <c r="I887" s="103">
        <f t="shared" si="37"/>
        <v>0</v>
      </c>
      <c r="J887" s="103">
        <f t="shared" si="38"/>
        <v>8837.2099999999991</v>
      </c>
      <c r="K887" s="113"/>
      <c r="L887" s="113"/>
      <c r="N887" s="117"/>
      <c r="O887" s="113"/>
      <c r="P887" s="114"/>
      <c r="Q887" s="118"/>
      <c r="R887" s="116"/>
      <c r="S887" s="114"/>
    </row>
    <row r="888" spans="6:19">
      <c r="F888" s="111" t="s">
        <v>199</v>
      </c>
      <c r="G888" s="136">
        <v>5.278126E-4</v>
      </c>
      <c r="H888" s="103">
        <f>ROUND(+G888*Totals!$H$22,2)</f>
        <v>7783.13</v>
      </c>
      <c r="I888" s="103">
        <f t="shared" si="37"/>
        <v>0</v>
      </c>
      <c r="J888" s="103">
        <f t="shared" si="38"/>
        <v>7783.13</v>
      </c>
      <c r="K888" s="113"/>
      <c r="L888" s="113"/>
      <c r="N888" s="117"/>
      <c r="O888" s="113"/>
      <c r="P888" s="114"/>
      <c r="Q888" s="118"/>
      <c r="R888" s="116"/>
      <c r="S888" s="114"/>
    </row>
    <row r="889" spans="6:19">
      <c r="F889" s="111" t="s">
        <v>198</v>
      </c>
      <c r="G889" s="136">
        <v>2.6583820000000003E-4</v>
      </c>
      <c r="H889" s="103">
        <f>ROUND(+G889*Totals!$H$22,2)</f>
        <v>3920.05</v>
      </c>
      <c r="I889" s="103">
        <f t="shared" si="37"/>
        <v>0</v>
      </c>
      <c r="J889" s="103">
        <f t="shared" si="38"/>
        <v>3920.05</v>
      </c>
      <c r="K889" s="113"/>
      <c r="L889" s="113"/>
      <c r="N889" s="117"/>
      <c r="O889" s="117"/>
      <c r="P889" s="114"/>
      <c r="Q889" s="118"/>
      <c r="R889" s="116"/>
      <c r="S889" s="114"/>
    </row>
    <row r="890" spans="6:19">
      <c r="F890" s="111" t="s">
        <v>197</v>
      </c>
      <c r="G890" s="136">
        <v>2.9172660000000001E-4</v>
      </c>
      <c r="H890" s="103">
        <f>ROUND(+G890*Totals!$H$22,2)</f>
        <v>4301.8</v>
      </c>
      <c r="I890" s="103">
        <f t="shared" si="37"/>
        <v>0</v>
      </c>
      <c r="J890" s="103">
        <f t="shared" si="38"/>
        <v>4301.8</v>
      </c>
      <c r="K890" s="113"/>
      <c r="L890" s="113"/>
      <c r="N890" s="117"/>
      <c r="O890" s="113"/>
      <c r="P890" s="114"/>
      <c r="Q890" s="118"/>
      <c r="R890" s="116"/>
      <c r="S890" s="114"/>
    </row>
    <row r="891" spans="6:19">
      <c r="F891" s="111" t="s">
        <v>196</v>
      </c>
      <c r="G891" s="136">
        <v>6.3754800000000002E-5</v>
      </c>
      <c r="H891" s="103">
        <f>ROUND(+G891*Totals!$H$22,2)</f>
        <v>940.13</v>
      </c>
      <c r="I891" s="103">
        <f t="shared" si="37"/>
        <v>380.68644366197185</v>
      </c>
      <c r="J891" s="103">
        <f t="shared" si="38"/>
        <v>559.4435563380282</v>
      </c>
      <c r="K891" s="113" t="s">
        <v>196</v>
      </c>
      <c r="L891" s="113" t="s">
        <v>66</v>
      </c>
      <c r="M891" s="138">
        <v>0.40492957746478875</v>
      </c>
      <c r="N891" s="117">
        <f>+H891*M891</f>
        <v>380.68644366197185</v>
      </c>
      <c r="O891" s="113"/>
      <c r="P891" s="114"/>
      <c r="Q891" s="118"/>
      <c r="R891" s="116"/>
      <c r="S891" s="114"/>
    </row>
    <row r="892" spans="6:19">
      <c r="F892" s="111" t="s">
        <v>195</v>
      </c>
      <c r="G892" s="136">
        <v>2.886354E-4</v>
      </c>
      <c r="H892" s="103">
        <f>ROUND(+G892*Totals!$H$22,2)</f>
        <v>4256.22</v>
      </c>
      <c r="I892" s="103">
        <f t="shared" si="37"/>
        <v>0</v>
      </c>
      <c r="J892" s="103">
        <f t="shared" si="38"/>
        <v>4256.22</v>
      </c>
      <c r="K892" s="113"/>
      <c r="L892" s="113"/>
      <c r="N892" s="117"/>
      <c r="O892" s="113"/>
      <c r="P892" s="114"/>
      <c r="Q892" s="118"/>
      <c r="R892" s="116"/>
      <c r="S892" s="114"/>
    </row>
    <row r="893" spans="6:19">
      <c r="F893" s="111" t="s">
        <v>123</v>
      </c>
      <c r="G893" s="136">
        <v>8.0524260000000005E-4</v>
      </c>
      <c r="H893" s="103">
        <f>ROUND(+G893*Totals!$H$22,2)</f>
        <v>11874.12</v>
      </c>
      <c r="I893" s="103">
        <f t="shared" si="37"/>
        <v>0</v>
      </c>
      <c r="J893" s="103">
        <f t="shared" si="38"/>
        <v>11874.12</v>
      </c>
      <c r="K893" s="113"/>
      <c r="L893" s="113"/>
      <c r="N893" s="117"/>
      <c r="O893" s="117"/>
      <c r="P893" s="114"/>
      <c r="Q893" s="118"/>
      <c r="R893" s="116"/>
      <c r="S893" s="114"/>
    </row>
    <row r="894" spans="6:19">
      <c r="F894" s="111" t="s">
        <v>125</v>
      </c>
      <c r="G894" s="136">
        <v>2.8407598000000003E-3</v>
      </c>
      <c r="H894" s="103">
        <f>ROUND(+G894*Totals!$H$22,2)</f>
        <v>41889.879999999997</v>
      </c>
      <c r="I894" s="103">
        <f t="shared" si="37"/>
        <v>0</v>
      </c>
      <c r="J894" s="103">
        <f t="shared" si="38"/>
        <v>41889.879999999997</v>
      </c>
      <c r="K894" s="113"/>
      <c r="L894" s="113"/>
      <c r="N894" s="117"/>
      <c r="O894" s="113"/>
      <c r="P894" s="114"/>
      <c r="Q894" s="118"/>
      <c r="R894" s="116"/>
      <c r="S894" s="114"/>
    </row>
    <row r="895" spans="6:19">
      <c r="F895" s="111" t="s">
        <v>194</v>
      </c>
      <c r="G895" s="136">
        <v>8.0756100000000004E-5</v>
      </c>
      <c r="H895" s="103">
        <f>ROUND(+G895*Totals!$H$22,2)</f>
        <v>1190.83</v>
      </c>
      <c r="I895" s="103">
        <f t="shared" si="37"/>
        <v>353.57185273159143</v>
      </c>
      <c r="J895" s="103">
        <f t="shared" si="38"/>
        <v>837.25814726840849</v>
      </c>
      <c r="K895" s="113" t="s">
        <v>194</v>
      </c>
      <c r="L895" s="113" t="s">
        <v>52</v>
      </c>
      <c r="M895" s="138">
        <v>0.29691211401425177</v>
      </c>
      <c r="N895" s="117">
        <f>+H895*M895</f>
        <v>353.57185273159143</v>
      </c>
      <c r="O895" s="117"/>
      <c r="P895" s="114"/>
      <c r="Q895" s="118"/>
      <c r="R895" s="116"/>
      <c r="S895" s="114"/>
    </row>
    <row r="896" spans="6:19">
      <c r="F896" s="111" t="s">
        <v>193</v>
      </c>
      <c r="G896" s="136">
        <v>2.6003075699999999E-2</v>
      </c>
      <c r="H896" s="103">
        <f>ROUND(+G896*Totals!$H$22,2)</f>
        <v>383441.65</v>
      </c>
      <c r="I896" s="103">
        <f t="shared" si="37"/>
        <v>0</v>
      </c>
      <c r="J896" s="103">
        <f t="shared" si="38"/>
        <v>383441.65</v>
      </c>
      <c r="K896" s="113"/>
      <c r="L896" s="113"/>
      <c r="N896" s="117"/>
      <c r="O896" s="117"/>
      <c r="P896" s="114"/>
      <c r="Q896" s="118"/>
      <c r="R896" s="116"/>
      <c r="S896" s="114"/>
    </row>
    <row r="897" spans="6:19">
      <c r="F897" s="111" t="s">
        <v>192</v>
      </c>
      <c r="G897" s="136">
        <v>4.2116799999999996E-5</v>
      </c>
      <c r="H897" s="103">
        <f>ROUND(+G897*Totals!$H$22,2)</f>
        <v>621.04999999999995</v>
      </c>
      <c r="I897" s="103">
        <f t="shared" si="37"/>
        <v>199.99915254237288</v>
      </c>
      <c r="J897" s="103">
        <f t="shared" si="38"/>
        <v>421.05084745762707</v>
      </c>
      <c r="K897" s="113" t="s">
        <v>192</v>
      </c>
      <c r="L897" s="113" t="s">
        <v>38</v>
      </c>
      <c r="M897" s="138">
        <v>0.32203389830508478</v>
      </c>
      <c r="N897" s="117">
        <f>+H897*M897</f>
        <v>199.99915254237288</v>
      </c>
      <c r="O897" s="113"/>
      <c r="P897" s="114"/>
      <c r="Q897" s="118"/>
      <c r="R897" s="116"/>
      <c r="S897" s="114"/>
    </row>
    <row r="898" spans="6:19">
      <c r="F898" s="111" t="s">
        <v>191</v>
      </c>
      <c r="G898" s="136">
        <v>8.8483899999999995E-5</v>
      </c>
      <c r="H898" s="103">
        <f>ROUND(+G898*Totals!$H$22,2)</f>
        <v>1304.78</v>
      </c>
      <c r="I898" s="103">
        <f t="shared" si="37"/>
        <v>362.00483033932136</v>
      </c>
      <c r="J898" s="103">
        <f t="shared" si="38"/>
        <v>942.77516966067856</v>
      </c>
      <c r="K898" s="113" t="s">
        <v>191</v>
      </c>
      <c r="L898" s="113" t="s">
        <v>67</v>
      </c>
      <c r="M898" s="138">
        <v>0.27744510978043913</v>
      </c>
      <c r="N898" s="117">
        <f>+H898*M898</f>
        <v>362.00483033932136</v>
      </c>
      <c r="O898" s="113"/>
      <c r="P898" s="114"/>
      <c r="Q898" s="118"/>
      <c r="R898" s="116"/>
      <c r="S898" s="114"/>
    </row>
    <row r="899" spans="6:19">
      <c r="F899" s="111" t="s">
        <v>190</v>
      </c>
      <c r="G899" s="136">
        <v>1.22961778E-2</v>
      </c>
      <c r="H899" s="103">
        <f>ROUND(+G899*Totals!$H$22,2)</f>
        <v>181319.58</v>
      </c>
      <c r="I899" s="103">
        <f t="shared" si="37"/>
        <v>0</v>
      </c>
      <c r="J899" s="103">
        <f t="shared" si="38"/>
        <v>181319.58</v>
      </c>
      <c r="K899" s="113"/>
      <c r="L899" s="113"/>
      <c r="N899" s="117"/>
      <c r="O899" s="113"/>
      <c r="P899" s="114"/>
      <c r="Q899" s="118"/>
      <c r="R899" s="116"/>
      <c r="S899" s="114"/>
    </row>
    <row r="900" spans="6:19">
      <c r="F900" s="111" t="s">
        <v>189</v>
      </c>
      <c r="G900" s="136">
        <v>1.4787252E-3</v>
      </c>
      <c r="H900" s="103">
        <f>ROUND(+G900*Totals!$H$22,2)</f>
        <v>21805.3</v>
      </c>
      <c r="I900" s="103">
        <f t="shared" si="37"/>
        <v>0</v>
      </c>
      <c r="J900" s="103">
        <f t="shared" si="38"/>
        <v>21805.3</v>
      </c>
      <c r="K900" s="113"/>
      <c r="L900" s="113"/>
      <c r="N900" s="117"/>
      <c r="O900" s="113"/>
      <c r="P900" s="114"/>
      <c r="Q900" s="118"/>
      <c r="R900" s="116"/>
      <c r="S900" s="114"/>
    </row>
    <row r="901" spans="6:19">
      <c r="F901" s="111" t="s">
        <v>188</v>
      </c>
      <c r="G901" s="136">
        <v>4.0161667000000005E-3</v>
      </c>
      <c r="H901" s="103">
        <f>ROUND(+G901*Totals!$H$22,2)</f>
        <v>59222.44</v>
      </c>
      <c r="I901" s="103">
        <f t="shared" si="37"/>
        <v>0</v>
      </c>
      <c r="J901" s="103">
        <f t="shared" si="38"/>
        <v>59222.44</v>
      </c>
      <c r="K901" s="113"/>
      <c r="L901" s="113"/>
      <c r="N901" s="117"/>
      <c r="O901" s="117"/>
      <c r="P901" s="114"/>
      <c r="Q901" s="118"/>
      <c r="R901" s="116"/>
      <c r="S901" s="114"/>
    </row>
    <row r="902" spans="6:19">
      <c r="F902" s="111" t="s">
        <v>187</v>
      </c>
      <c r="G902" s="136">
        <v>3.7325539999999999E-4</v>
      </c>
      <c r="H902" s="103">
        <f>ROUND(+G902*Totals!$H$22,2)</f>
        <v>5504.03</v>
      </c>
      <c r="I902" s="103">
        <f t="shared" si="37"/>
        <v>0</v>
      </c>
      <c r="J902" s="103">
        <f t="shared" si="38"/>
        <v>5504.03</v>
      </c>
      <c r="K902" s="113"/>
      <c r="L902" s="113"/>
      <c r="N902" s="117"/>
      <c r="O902" s="113"/>
      <c r="P902" s="114"/>
      <c r="Q902" s="118"/>
      <c r="R902" s="116"/>
      <c r="S902" s="114"/>
    </row>
    <row r="903" spans="6:19">
      <c r="F903" s="111" t="s">
        <v>186</v>
      </c>
      <c r="G903" s="136">
        <v>5.3322200000000003E-5</v>
      </c>
      <c r="H903" s="103">
        <f>ROUND(+G903*Totals!$H$22,2)</f>
        <v>786.29</v>
      </c>
      <c r="I903" s="103">
        <f t="shared" ref="I903:I951" si="39">+N903+Q903+T903</f>
        <v>245.8677708978328</v>
      </c>
      <c r="J903" s="103">
        <f t="shared" ref="J903:J951" si="40">+H903-I903</f>
        <v>540.42222910216719</v>
      </c>
      <c r="K903" s="113" t="s">
        <v>186</v>
      </c>
      <c r="L903" s="113" t="s">
        <v>55</v>
      </c>
      <c r="M903" s="138">
        <v>0.31269349845201239</v>
      </c>
      <c r="N903" s="117">
        <f>+H903*M903</f>
        <v>245.8677708978328</v>
      </c>
      <c r="O903" s="117"/>
      <c r="P903" s="114"/>
      <c r="Q903" s="118"/>
      <c r="R903" s="116"/>
      <c r="S903" s="114"/>
    </row>
    <row r="904" spans="6:19">
      <c r="F904" s="111" t="s">
        <v>127</v>
      </c>
      <c r="G904" s="136">
        <v>3.63209E-5</v>
      </c>
      <c r="H904" s="103">
        <f>ROUND(+G904*Totals!$H$22,2)</f>
        <v>535.59</v>
      </c>
      <c r="I904" s="103">
        <f t="shared" si="39"/>
        <v>85.958888888888893</v>
      </c>
      <c r="J904" s="103">
        <f t="shared" si="40"/>
        <v>449.63111111111112</v>
      </c>
      <c r="K904" s="113" t="s">
        <v>127</v>
      </c>
      <c r="L904" s="113" t="s">
        <v>88</v>
      </c>
      <c r="M904" s="138">
        <v>0.16049382716049382</v>
      </c>
      <c r="N904" s="117">
        <f>+H904*M904</f>
        <v>85.958888888888893</v>
      </c>
      <c r="O904" s="117"/>
      <c r="P904" s="114"/>
      <c r="Q904" s="118"/>
      <c r="R904" s="116"/>
      <c r="S904" s="114"/>
    </row>
    <row r="905" spans="6:19">
      <c r="F905" s="111" t="s">
        <v>185</v>
      </c>
      <c r="G905" s="136">
        <v>3.0235236E-3</v>
      </c>
      <c r="H905" s="103">
        <f>ROUND(+G905*Totals!$H$22,2)</f>
        <v>44584.91</v>
      </c>
      <c r="I905" s="103">
        <f t="shared" si="39"/>
        <v>0</v>
      </c>
      <c r="J905" s="103">
        <f t="shared" si="40"/>
        <v>44584.91</v>
      </c>
      <c r="K905" s="113"/>
      <c r="L905" s="113"/>
      <c r="N905" s="117"/>
      <c r="O905" s="113"/>
      <c r="P905" s="114"/>
      <c r="Q905" s="118"/>
      <c r="R905" s="116"/>
      <c r="S905" s="114"/>
    </row>
    <row r="906" spans="6:19">
      <c r="F906" s="111" t="s">
        <v>184</v>
      </c>
      <c r="G906" s="136">
        <v>5.2549399999999995E-5</v>
      </c>
      <c r="H906" s="103">
        <f>ROUND(+G906*Totals!$H$22,2)</f>
        <v>774.89</v>
      </c>
      <c r="I906" s="103">
        <f t="shared" si="39"/>
        <v>113.39853658536586</v>
      </c>
      <c r="J906" s="103">
        <f t="shared" si="40"/>
        <v>661.49146341463415</v>
      </c>
      <c r="K906" s="143" t="s">
        <v>184</v>
      </c>
      <c r="L906" s="143" t="s">
        <v>54</v>
      </c>
      <c r="M906" s="140">
        <v>4.3360433604336043E-2</v>
      </c>
      <c r="N906" s="144">
        <f>+H906*M906</f>
        <v>33.599566395663956</v>
      </c>
      <c r="O906" s="142" t="s">
        <v>61</v>
      </c>
      <c r="P906" s="140">
        <v>0.10298102981029811</v>
      </c>
      <c r="Q906" s="118">
        <f>H906*P906</f>
        <v>79.798970189701905</v>
      </c>
      <c r="R906" s="116"/>
      <c r="S906" s="114"/>
    </row>
    <row r="907" spans="6:19">
      <c r="F907" s="111" t="s">
        <v>183</v>
      </c>
      <c r="G907" s="136">
        <v>5.8886259999999999E-4</v>
      </c>
      <c r="H907" s="103">
        <f>ROUND(+G907*Totals!$H$22,2)</f>
        <v>8683.3700000000008</v>
      </c>
      <c r="I907" s="103">
        <f t="shared" si="39"/>
        <v>0</v>
      </c>
      <c r="J907" s="103">
        <f t="shared" si="40"/>
        <v>8683.3700000000008</v>
      </c>
      <c r="K907" s="113"/>
      <c r="L907" s="113"/>
      <c r="N907" s="117"/>
      <c r="O907" s="117"/>
      <c r="P907" s="114"/>
      <c r="Q907" s="118"/>
      <c r="R907" s="116"/>
      <c r="S907" s="114"/>
    </row>
    <row r="908" spans="6:19">
      <c r="F908" s="111" t="s">
        <v>182</v>
      </c>
      <c r="G908" s="136">
        <v>2.7820280000000002E-4</v>
      </c>
      <c r="H908" s="103">
        <f>ROUND(+G908*Totals!$H$22,2)</f>
        <v>4102.38</v>
      </c>
      <c r="I908" s="103">
        <f t="shared" si="39"/>
        <v>0</v>
      </c>
      <c r="J908" s="103">
        <f t="shared" si="40"/>
        <v>4102.38</v>
      </c>
      <c r="K908" s="113"/>
      <c r="L908" s="113"/>
      <c r="N908" s="117"/>
      <c r="O908" s="117"/>
      <c r="P908" s="114"/>
      <c r="Q908" s="118"/>
      <c r="R908" s="116"/>
      <c r="S908" s="114"/>
    </row>
    <row r="909" spans="6:19">
      <c r="F909" s="111" t="s">
        <v>181</v>
      </c>
      <c r="G909" s="136">
        <v>4.6753499999999999E-5</v>
      </c>
      <c r="H909" s="103">
        <f>ROUND(+G909*Totals!$H$22,2)</f>
        <v>689.43</v>
      </c>
      <c r="I909" s="103">
        <f t="shared" si="39"/>
        <v>41.424978540772535</v>
      </c>
      <c r="J909" s="103">
        <f t="shared" si="40"/>
        <v>648.00502145922746</v>
      </c>
      <c r="K909" s="113" t="s">
        <v>181</v>
      </c>
      <c r="L909" s="113" t="s">
        <v>57</v>
      </c>
      <c r="M909" s="138">
        <v>6.0085836909871251E-2</v>
      </c>
      <c r="N909" s="117">
        <f>+H909*M909</f>
        <v>41.424978540772535</v>
      </c>
      <c r="O909" s="113"/>
      <c r="P909" s="114"/>
      <c r="Q909" s="118"/>
      <c r="R909" s="116"/>
      <c r="S909" s="114"/>
    </row>
    <row r="910" spans="6:19">
      <c r="F910" s="111" t="s">
        <v>180</v>
      </c>
      <c r="G910" s="136">
        <v>1.510796E-4</v>
      </c>
      <c r="H910" s="103">
        <f>ROUND(+G910*Totals!$H$22,2)</f>
        <v>2227.8200000000002</v>
      </c>
      <c r="I910" s="103">
        <f t="shared" si="39"/>
        <v>216.71400778210119</v>
      </c>
      <c r="J910" s="103">
        <f t="shared" si="40"/>
        <v>2011.105992217899</v>
      </c>
      <c r="K910" s="113" t="s">
        <v>180</v>
      </c>
      <c r="L910" s="113" t="s">
        <v>89</v>
      </c>
      <c r="M910" s="138">
        <v>9.727626459143969E-2</v>
      </c>
      <c r="N910" s="117">
        <f>+H910*M910</f>
        <v>216.71400778210119</v>
      </c>
      <c r="O910" s="113"/>
      <c r="P910" s="114"/>
      <c r="Q910" s="118"/>
      <c r="R910" s="116"/>
      <c r="S910" s="114"/>
    </row>
    <row r="911" spans="6:19">
      <c r="F911" s="111" t="s">
        <v>179</v>
      </c>
      <c r="G911" s="136">
        <v>3.0563669999999999E-4</v>
      </c>
      <c r="H911" s="103">
        <f>ROUND(+G911*Totals!$H$22,2)</f>
        <v>4506.92</v>
      </c>
      <c r="I911" s="103">
        <f t="shared" si="39"/>
        <v>0</v>
      </c>
      <c r="J911" s="103">
        <f t="shared" si="40"/>
        <v>4506.92</v>
      </c>
      <c r="K911" s="113"/>
      <c r="L911" s="113"/>
      <c r="N911" s="117"/>
      <c r="O911" s="113"/>
      <c r="P911" s="114"/>
      <c r="Q911" s="118"/>
      <c r="R911" s="116"/>
      <c r="S911" s="114"/>
    </row>
    <row r="912" spans="6:19">
      <c r="F912" s="111" t="s">
        <v>178</v>
      </c>
      <c r="G912" s="136">
        <v>9.6945950000000005E-4</v>
      </c>
      <c r="H912" s="103">
        <f>ROUND(+G912*Totals!$H$22,2)</f>
        <v>14295.66</v>
      </c>
      <c r="I912" s="103">
        <f t="shared" si="39"/>
        <v>0</v>
      </c>
      <c r="J912" s="103">
        <f t="shared" si="40"/>
        <v>14295.66</v>
      </c>
      <c r="K912" s="113"/>
      <c r="L912" s="113"/>
      <c r="N912" s="117"/>
      <c r="O912" s="117"/>
      <c r="P912" s="114"/>
      <c r="Q912" s="118"/>
      <c r="R912" s="116"/>
      <c r="S912" s="114"/>
    </row>
    <row r="913" spans="6:19" ht="19.5" customHeight="1">
      <c r="F913" s="111" t="s">
        <v>177</v>
      </c>
      <c r="G913" s="136">
        <v>1.2352978000000001E-3</v>
      </c>
      <c r="H913" s="103">
        <f>ROUND(+G913*Totals!$H$22,2)</f>
        <v>18215.72</v>
      </c>
      <c r="I913" s="103">
        <f t="shared" si="39"/>
        <v>0</v>
      </c>
      <c r="J913" s="103">
        <f t="shared" si="40"/>
        <v>18215.72</v>
      </c>
      <c r="K913" s="113"/>
      <c r="L913" s="113"/>
      <c r="N913" s="117"/>
      <c r="O913" s="113"/>
      <c r="P913" s="114"/>
      <c r="Q913" s="118"/>
      <c r="R913" s="116"/>
      <c r="S913" s="114"/>
    </row>
    <row r="914" spans="6:19">
      <c r="F914" s="111" t="s">
        <v>176</v>
      </c>
      <c r="G914" s="136">
        <v>5.5640599999999997E-5</v>
      </c>
      <c r="H914" s="103">
        <f>ROUND(+G914*Totals!$H$22,2)</f>
        <v>820.48</v>
      </c>
      <c r="I914" s="103">
        <f t="shared" si="39"/>
        <v>183.14285714285714</v>
      </c>
      <c r="J914" s="103">
        <f t="shared" si="40"/>
        <v>637.33714285714291</v>
      </c>
      <c r="K914" s="113" t="s">
        <v>176</v>
      </c>
      <c r="L914" s="113" t="s">
        <v>125</v>
      </c>
      <c r="M914" s="138">
        <v>0.2232142857142857</v>
      </c>
      <c r="N914" s="117">
        <f>+H914*M914</f>
        <v>183.14285714285714</v>
      </c>
      <c r="O914" s="113"/>
      <c r="P914" s="114"/>
      <c r="Q914" s="118"/>
      <c r="R914" s="116"/>
      <c r="S914" s="114"/>
    </row>
    <row r="915" spans="6:19" ht="37.5">
      <c r="F915" s="111" t="s">
        <v>175</v>
      </c>
      <c r="G915" s="136">
        <v>2.6554071800000002E-2</v>
      </c>
      <c r="H915" s="103">
        <f>ROUND(+G915*Totals!$H$22,2)</f>
        <v>391566.64</v>
      </c>
      <c r="I915" s="103">
        <f t="shared" si="39"/>
        <v>0</v>
      </c>
      <c r="J915" s="103">
        <f t="shared" si="40"/>
        <v>391566.64</v>
      </c>
      <c r="K915" s="113"/>
      <c r="L915" s="113"/>
      <c r="N915" s="117"/>
      <c r="O915" s="113"/>
      <c r="P915" s="114"/>
      <c r="Q915" s="118"/>
      <c r="R915" s="116"/>
      <c r="S915" s="114"/>
    </row>
    <row r="916" spans="6:19">
      <c r="F916" s="111" t="s">
        <v>174</v>
      </c>
      <c r="G916" s="136">
        <v>1.4907034E-3</v>
      </c>
      <c r="H916" s="103">
        <f>ROUND(+G916*Totals!$H$22,2)</f>
        <v>21981.93</v>
      </c>
      <c r="I916" s="103">
        <f t="shared" si="39"/>
        <v>0</v>
      </c>
      <c r="J916" s="103">
        <f t="shared" si="40"/>
        <v>21981.93</v>
      </c>
      <c r="K916" s="113"/>
      <c r="L916" s="113"/>
      <c r="N916" s="117"/>
      <c r="O916" s="113"/>
      <c r="P916" s="114"/>
      <c r="Q916" s="118"/>
      <c r="R916" s="116"/>
      <c r="S916" s="114"/>
    </row>
    <row r="917" spans="6:19">
      <c r="F917" s="111" t="s">
        <v>173</v>
      </c>
      <c r="G917" s="136">
        <v>1.1900900000000001E-4</v>
      </c>
      <c r="H917" s="103">
        <f>ROUND(+G917*Totals!$H$22,2)</f>
        <v>1754.91</v>
      </c>
      <c r="I917" s="103">
        <f t="shared" si="39"/>
        <v>0</v>
      </c>
      <c r="J917" s="103">
        <f t="shared" si="40"/>
        <v>1754.91</v>
      </c>
      <c r="K917" s="113"/>
      <c r="L917" s="113"/>
      <c r="N917" s="117"/>
      <c r="O917" s="113"/>
      <c r="P917" s="114"/>
      <c r="Q917" s="118"/>
      <c r="R917" s="116"/>
      <c r="S917" s="114"/>
    </row>
    <row r="918" spans="6:19">
      <c r="F918" s="111" t="s">
        <v>172</v>
      </c>
      <c r="G918" s="136">
        <v>3.558678E-4</v>
      </c>
      <c r="H918" s="103">
        <f>ROUND(+G918*Totals!$H$22,2)</f>
        <v>5247.63</v>
      </c>
      <c r="I918" s="103">
        <f t="shared" si="39"/>
        <v>0</v>
      </c>
      <c r="J918" s="103">
        <f t="shared" si="40"/>
        <v>5247.63</v>
      </c>
      <c r="K918" s="113"/>
      <c r="L918" s="113"/>
      <c r="N918" s="117"/>
      <c r="O918" s="113"/>
      <c r="P918" s="114"/>
      <c r="Q918" s="118"/>
      <c r="R918" s="116"/>
      <c r="S918" s="114"/>
    </row>
    <row r="919" spans="6:19">
      <c r="F919" s="111" t="s">
        <v>171</v>
      </c>
      <c r="G919" s="136">
        <v>9.621180999999999E-4</v>
      </c>
      <c r="H919" s="103">
        <f>ROUND(+G919*Totals!$H$22,2)</f>
        <v>14187.4</v>
      </c>
      <c r="I919" s="103">
        <f t="shared" si="39"/>
        <v>0</v>
      </c>
      <c r="J919" s="103">
        <f t="shared" si="40"/>
        <v>14187.4</v>
      </c>
      <c r="K919" s="113"/>
      <c r="L919" s="113"/>
      <c r="N919" s="117"/>
      <c r="O919" s="117"/>
      <c r="P919" s="114"/>
      <c r="Q919" s="118"/>
      <c r="R919" s="116"/>
      <c r="S919" s="114"/>
    </row>
    <row r="920" spans="6:19">
      <c r="F920" s="111" t="s">
        <v>170</v>
      </c>
      <c r="G920" s="136">
        <v>4.7526299999999999E-5</v>
      </c>
      <c r="H920" s="103">
        <f>ROUND(+G920*Totals!$H$22,2)</f>
        <v>700.82</v>
      </c>
      <c r="I920" s="103">
        <f t="shared" si="39"/>
        <v>0</v>
      </c>
      <c r="J920" s="103">
        <f t="shared" si="40"/>
        <v>700.82</v>
      </c>
      <c r="K920" s="113"/>
      <c r="L920" s="113"/>
      <c r="N920" s="117"/>
      <c r="O920" s="117"/>
      <c r="P920" s="114"/>
      <c r="Q920" s="118"/>
      <c r="R920" s="116"/>
      <c r="S920" s="114"/>
    </row>
    <row r="921" spans="6:19">
      <c r="F921" s="111" t="s">
        <v>169</v>
      </c>
      <c r="G921" s="136">
        <v>7.4187400000000001E-5</v>
      </c>
      <c r="H921" s="103">
        <f>ROUND(+G921*Totals!$H$22,2)</f>
        <v>1093.97</v>
      </c>
      <c r="I921" s="103">
        <f t="shared" si="39"/>
        <v>270.81993485342025</v>
      </c>
      <c r="J921" s="103">
        <f t="shared" si="40"/>
        <v>823.15006514657978</v>
      </c>
      <c r="K921" s="113" t="s">
        <v>169</v>
      </c>
      <c r="L921" s="113" t="s">
        <v>67</v>
      </c>
      <c r="M921" s="138">
        <v>0.24755700325732902</v>
      </c>
      <c r="N921" s="117">
        <f>+H921*M921</f>
        <v>270.81993485342025</v>
      </c>
      <c r="O921" s="117"/>
      <c r="P921" s="114"/>
      <c r="Q921" s="118"/>
      <c r="R921" s="116"/>
      <c r="S921" s="114"/>
    </row>
    <row r="922" spans="6:19">
      <c r="F922" s="111" t="s">
        <v>168</v>
      </c>
      <c r="G922" s="136">
        <v>4.86855E-5</v>
      </c>
      <c r="H922" s="103">
        <f>ROUND(+G922*Totals!$H$22,2)</f>
        <v>717.92</v>
      </c>
      <c r="I922" s="103">
        <f t="shared" si="39"/>
        <v>152.60135265700484</v>
      </c>
      <c r="J922" s="103">
        <f t="shared" si="40"/>
        <v>565.31864734299506</v>
      </c>
      <c r="K922" s="113" t="s">
        <v>168</v>
      </c>
      <c r="L922" s="113" t="s">
        <v>116</v>
      </c>
      <c r="M922" s="138">
        <v>0.21256038647342998</v>
      </c>
      <c r="N922" s="117">
        <f>+H922*M922</f>
        <v>152.60135265700484</v>
      </c>
      <c r="O922" s="113"/>
      <c r="P922" s="114"/>
      <c r="Q922" s="118"/>
      <c r="R922" s="116"/>
      <c r="S922" s="114"/>
    </row>
    <row r="923" spans="6:19">
      <c r="F923" s="111" t="s">
        <v>167</v>
      </c>
      <c r="G923" s="136">
        <v>1.1012189999999999E-4</v>
      </c>
      <c r="H923" s="103">
        <f>ROUND(+G923*Totals!$H$22,2)</f>
        <v>1623.86</v>
      </c>
      <c r="I923" s="103">
        <f t="shared" si="39"/>
        <v>453.0518495297805</v>
      </c>
      <c r="J923" s="103">
        <f t="shared" si="40"/>
        <v>1170.8081504702195</v>
      </c>
      <c r="K923" s="143" t="s">
        <v>167</v>
      </c>
      <c r="L923" s="143" t="s">
        <v>48</v>
      </c>
      <c r="M923" s="140">
        <v>5.7993730407523508E-2</v>
      </c>
      <c r="N923" s="144">
        <f>+H923*M923</f>
        <v>94.173699059561116</v>
      </c>
      <c r="O923" s="142" t="s">
        <v>58</v>
      </c>
      <c r="P923" s="140">
        <v>0.22100313479623823</v>
      </c>
      <c r="Q923" s="118">
        <f>H923*P923</f>
        <v>358.8781504702194</v>
      </c>
      <c r="R923" s="116"/>
      <c r="S923" s="114"/>
    </row>
    <row r="924" spans="6:19">
      <c r="F924" s="111" t="s">
        <v>166</v>
      </c>
      <c r="G924" s="136">
        <v>3.9025700000000001E-5</v>
      </c>
      <c r="H924" s="103">
        <f>ROUND(+G924*Totals!$H$22,2)</f>
        <v>575.47</v>
      </c>
      <c r="I924" s="103">
        <f t="shared" si="39"/>
        <v>0</v>
      </c>
      <c r="J924" s="103">
        <f t="shared" si="40"/>
        <v>575.47</v>
      </c>
      <c r="K924" s="143"/>
      <c r="L924" s="143"/>
      <c r="M924" s="140"/>
      <c r="N924" s="144"/>
      <c r="O924" s="143"/>
      <c r="P924" s="146"/>
      <c r="Q924" s="145"/>
      <c r="R924" s="116"/>
      <c r="S924" s="114"/>
    </row>
    <row r="925" spans="6:19">
      <c r="F925" s="111" t="s">
        <v>165</v>
      </c>
      <c r="G925" s="136">
        <v>2.3454039999999999E-4</v>
      </c>
      <c r="H925" s="103">
        <f>ROUND(+G925*Totals!$H$22,2)</f>
        <v>3458.54</v>
      </c>
      <c r="I925" s="103">
        <f t="shared" si="39"/>
        <v>0</v>
      </c>
      <c r="J925" s="103">
        <f t="shared" si="40"/>
        <v>3458.54</v>
      </c>
      <c r="K925" s="113"/>
      <c r="L925" s="113"/>
      <c r="N925" s="117"/>
      <c r="O925" s="113"/>
      <c r="P925" s="114"/>
      <c r="Q925" s="118"/>
      <c r="R925" s="116"/>
      <c r="S925" s="114"/>
    </row>
    <row r="926" spans="6:19">
      <c r="F926" s="111" t="s">
        <v>164</v>
      </c>
      <c r="G926" s="136">
        <v>2.9945440000000002E-4</v>
      </c>
      <c r="H926" s="103">
        <f>ROUND(+G926*Totals!$H$22,2)</f>
        <v>4415.76</v>
      </c>
      <c r="I926" s="103">
        <f t="shared" si="39"/>
        <v>0</v>
      </c>
      <c r="J926" s="103">
        <f t="shared" si="40"/>
        <v>4415.76</v>
      </c>
      <c r="K926" s="113"/>
      <c r="L926" s="113"/>
      <c r="N926" s="117"/>
      <c r="O926" s="113"/>
      <c r="P926" s="114"/>
      <c r="Q926" s="118"/>
      <c r="R926" s="116"/>
      <c r="S926" s="114"/>
    </row>
    <row r="927" spans="6:19">
      <c r="F927" s="111" t="s">
        <v>163</v>
      </c>
      <c r="G927" s="136">
        <v>2.8786259999999999E-4</v>
      </c>
      <c r="H927" s="103">
        <f>ROUND(+G927*Totals!$H$22,2)</f>
        <v>4244.83</v>
      </c>
      <c r="I927" s="103">
        <f t="shared" si="39"/>
        <v>0</v>
      </c>
      <c r="J927" s="103">
        <f t="shared" si="40"/>
        <v>4244.83</v>
      </c>
      <c r="K927" s="113"/>
      <c r="L927" s="113"/>
      <c r="N927" s="117"/>
      <c r="O927" s="117"/>
      <c r="P927" s="114"/>
      <c r="Q927" s="118"/>
      <c r="R927" s="116"/>
      <c r="S927" s="114"/>
    </row>
    <row r="928" spans="6:19">
      <c r="F928" s="111" t="s">
        <v>162</v>
      </c>
      <c r="G928" s="136">
        <v>1.9203720000000001E-4</v>
      </c>
      <c r="H928" s="103">
        <f>ROUND(+G928*Totals!$H$22,2)</f>
        <v>2831.78</v>
      </c>
      <c r="I928" s="103">
        <f t="shared" si="39"/>
        <v>0</v>
      </c>
      <c r="J928" s="103">
        <f t="shared" si="40"/>
        <v>2831.78</v>
      </c>
      <c r="K928" s="137" t="s">
        <v>162</v>
      </c>
      <c r="L928" s="137" t="s">
        <v>89</v>
      </c>
      <c r="M928" s="138">
        <v>0.14613778705636743</v>
      </c>
      <c r="N928" s="117"/>
      <c r="O928" s="117"/>
      <c r="P928" s="114"/>
      <c r="Q928" s="118"/>
      <c r="R928" s="116"/>
      <c r="S928" s="114"/>
    </row>
    <row r="929" spans="6:19">
      <c r="F929" s="111" t="s">
        <v>161</v>
      </c>
      <c r="G929" s="136">
        <v>3.8639300000000001E-5</v>
      </c>
      <c r="H929" s="103">
        <f>ROUND(+G929*Totals!$H$22,2)</f>
        <v>569.78</v>
      </c>
      <c r="I929" s="103">
        <f t="shared" si="39"/>
        <v>193.59320463320461</v>
      </c>
      <c r="J929" s="103">
        <f t="shared" si="40"/>
        <v>376.18679536679537</v>
      </c>
      <c r="K929" s="143" t="s">
        <v>161</v>
      </c>
      <c r="L929" s="143" t="s">
        <v>72</v>
      </c>
      <c r="M929" s="140">
        <v>7.3359073359073365E-2</v>
      </c>
      <c r="N929" s="144">
        <f>+H929*M929</f>
        <v>41.79853281853282</v>
      </c>
      <c r="O929" s="142" t="s">
        <v>76</v>
      </c>
      <c r="P929" s="149">
        <v>0.26640926640926638</v>
      </c>
      <c r="Q929" s="118">
        <f>H929*P929</f>
        <v>151.7946718146718</v>
      </c>
      <c r="R929" s="116"/>
      <c r="S929" s="114"/>
    </row>
    <row r="930" spans="6:19">
      <c r="F930" s="111" t="s">
        <v>160</v>
      </c>
      <c r="G930" s="136">
        <v>2.8206699999999999E-5</v>
      </c>
      <c r="H930" s="103">
        <f>ROUND(+G930*Totals!$H$22,2)</f>
        <v>415.94</v>
      </c>
      <c r="I930" s="103">
        <f t="shared" si="39"/>
        <v>207.97</v>
      </c>
      <c r="J930" s="103">
        <f t="shared" si="40"/>
        <v>207.97</v>
      </c>
      <c r="K930" s="143" t="s">
        <v>160</v>
      </c>
      <c r="L930" s="143" t="s">
        <v>48</v>
      </c>
      <c r="M930" s="140">
        <v>0.5</v>
      </c>
      <c r="N930" s="144">
        <f>+H930*M930</f>
        <v>207.97</v>
      </c>
      <c r="O930" s="143"/>
      <c r="P930" s="146"/>
      <c r="Q930" s="145"/>
      <c r="R930" s="116"/>
      <c r="S930" s="114"/>
    </row>
    <row r="931" spans="6:19">
      <c r="F931" s="111" t="s">
        <v>159</v>
      </c>
      <c r="G931" s="136">
        <v>1.1862259999999999E-4</v>
      </c>
      <c r="H931" s="103">
        <f>ROUND(+G931*Totals!$H$22,2)</f>
        <v>1749.21</v>
      </c>
      <c r="I931" s="103">
        <f t="shared" si="39"/>
        <v>248.38781999999998</v>
      </c>
      <c r="J931" s="103">
        <f t="shared" si="40"/>
        <v>1500.8221800000001</v>
      </c>
      <c r="K931" s="113" t="s">
        <v>159</v>
      </c>
      <c r="L931" s="113" t="s">
        <v>74</v>
      </c>
      <c r="M931" s="138">
        <v>0.14199999999999999</v>
      </c>
      <c r="N931" s="117">
        <f>+H931*M931</f>
        <v>248.38781999999998</v>
      </c>
      <c r="O931" s="117"/>
      <c r="P931" s="114"/>
      <c r="Q931" s="118"/>
      <c r="R931" s="116"/>
      <c r="S931" s="114"/>
    </row>
    <row r="932" spans="6:19">
      <c r="F932" s="111" t="s">
        <v>158</v>
      </c>
      <c r="G932" s="136">
        <v>1.2928702999999999E-3</v>
      </c>
      <c r="H932" s="103">
        <f>ROUND(+G932*Totals!$H$22,2)</f>
        <v>19064.68</v>
      </c>
      <c r="I932" s="103">
        <f t="shared" si="39"/>
        <v>0</v>
      </c>
      <c r="J932" s="103">
        <f t="shared" si="40"/>
        <v>19064.68</v>
      </c>
      <c r="K932" s="113"/>
      <c r="L932" s="113"/>
      <c r="N932" s="117"/>
      <c r="O932" s="113"/>
      <c r="P932" s="114"/>
      <c r="Q932" s="118"/>
      <c r="R932" s="116"/>
      <c r="S932" s="114"/>
    </row>
    <row r="933" spans="6:19">
      <c r="F933" s="111" t="s">
        <v>157</v>
      </c>
      <c r="G933" s="136">
        <v>4.6367099999999999E-5</v>
      </c>
      <c r="H933" s="103">
        <f>ROUND(+G933*Totals!$H$22,2)</f>
        <v>683.73</v>
      </c>
      <c r="I933" s="103">
        <f t="shared" si="39"/>
        <v>138.95667436489606</v>
      </c>
      <c r="J933" s="103">
        <f t="shared" si="40"/>
        <v>544.7733256351039</v>
      </c>
      <c r="K933" s="113" t="s">
        <v>157</v>
      </c>
      <c r="L933" s="113" t="s">
        <v>93</v>
      </c>
      <c r="M933" s="138">
        <v>0.20323325635103925</v>
      </c>
      <c r="N933" s="117">
        <f>+H933*M933</f>
        <v>138.95667436489606</v>
      </c>
      <c r="O933" s="113"/>
      <c r="P933" s="114"/>
      <c r="Q933" s="118"/>
      <c r="R933" s="116"/>
      <c r="S933" s="114"/>
    </row>
    <row r="934" spans="6:19">
      <c r="F934" s="111" t="s">
        <v>156</v>
      </c>
      <c r="G934" s="136">
        <v>1.1298125E-3</v>
      </c>
      <c r="H934" s="103">
        <f>ROUND(+G934*Totals!$H$22,2)</f>
        <v>16660.23</v>
      </c>
      <c r="I934" s="103">
        <f t="shared" si="39"/>
        <v>0</v>
      </c>
      <c r="J934" s="103">
        <f t="shared" si="40"/>
        <v>16660.23</v>
      </c>
      <c r="K934" s="113"/>
      <c r="L934" s="113"/>
      <c r="N934" s="117"/>
      <c r="O934" s="113"/>
      <c r="P934" s="114"/>
      <c r="Q934" s="118"/>
      <c r="R934" s="116"/>
      <c r="S934" s="114"/>
    </row>
    <row r="935" spans="6:19" ht="19.5" customHeight="1">
      <c r="F935" s="111" t="s">
        <v>155</v>
      </c>
      <c r="G935" s="136">
        <v>2.0293349000000001E-3</v>
      </c>
      <c r="H935" s="103">
        <f>ROUND(+G935*Totals!$H$22,2)</f>
        <v>29924.6</v>
      </c>
      <c r="I935" s="103">
        <f t="shared" si="39"/>
        <v>0</v>
      </c>
      <c r="J935" s="103">
        <f t="shared" si="40"/>
        <v>29924.6</v>
      </c>
      <c r="K935" s="113"/>
      <c r="L935" s="113"/>
      <c r="N935" s="117"/>
      <c r="O935" s="113"/>
      <c r="P935" s="114"/>
      <c r="Q935" s="118"/>
      <c r="R935" s="116"/>
      <c r="S935" s="114"/>
    </row>
    <row r="936" spans="6:19">
      <c r="F936" s="111" t="s">
        <v>154</v>
      </c>
      <c r="G936" s="136">
        <v>3.9914379999999997E-4</v>
      </c>
      <c r="H936" s="103">
        <f>ROUND(+G936*Totals!$H$22,2)</f>
        <v>5885.78</v>
      </c>
      <c r="I936" s="103">
        <f t="shared" si="39"/>
        <v>0</v>
      </c>
      <c r="J936" s="103">
        <f t="shared" si="40"/>
        <v>5885.78</v>
      </c>
      <c r="K936" s="113"/>
      <c r="L936" s="113"/>
      <c r="N936" s="117"/>
      <c r="O936" s="113"/>
      <c r="P936" s="114"/>
      <c r="Q936" s="118"/>
      <c r="R936" s="116"/>
      <c r="S936" s="114"/>
    </row>
    <row r="937" spans="6:19">
      <c r="F937" s="111" t="s">
        <v>153</v>
      </c>
      <c r="G937" s="136">
        <v>2.0683605999999998E-3</v>
      </c>
      <c r="H937" s="103">
        <f>ROUND(+G937*Totals!$H$22,2)</f>
        <v>30500.07</v>
      </c>
      <c r="I937" s="103">
        <f t="shared" si="39"/>
        <v>0</v>
      </c>
      <c r="J937" s="103">
        <f t="shared" si="40"/>
        <v>30500.07</v>
      </c>
      <c r="K937" s="113"/>
      <c r="L937" s="113"/>
      <c r="N937" s="117"/>
      <c r="O937" s="113"/>
      <c r="P937" s="114"/>
      <c r="Q937" s="118"/>
      <c r="R937" s="116"/>
      <c r="S937" s="114"/>
    </row>
    <row r="938" spans="6:19">
      <c r="F938" s="111" t="s">
        <v>152</v>
      </c>
      <c r="G938" s="136">
        <v>3.1800130000000004E-4</v>
      </c>
      <c r="H938" s="103">
        <f>ROUND(+G938*Totals!$H$22,2)</f>
        <v>4689.25</v>
      </c>
      <c r="I938" s="103">
        <f t="shared" si="39"/>
        <v>0</v>
      </c>
      <c r="J938" s="103">
        <f t="shared" si="40"/>
        <v>4689.25</v>
      </c>
      <c r="K938" s="113"/>
      <c r="L938" s="113"/>
      <c r="N938" s="117"/>
      <c r="O938" s="117"/>
      <c r="P938" s="114"/>
      <c r="Q938" s="118"/>
      <c r="R938" s="116"/>
      <c r="S938" s="114"/>
    </row>
    <row r="939" spans="6:19">
      <c r="F939" s="111" t="s">
        <v>151</v>
      </c>
      <c r="G939" s="136">
        <v>3.5161699999999999E-5</v>
      </c>
      <c r="H939" s="103">
        <f>ROUND(+G939*Totals!$H$22,2)</f>
        <v>518.49</v>
      </c>
      <c r="I939" s="103">
        <f t="shared" si="39"/>
        <v>0</v>
      </c>
      <c r="J939" s="103">
        <f t="shared" si="40"/>
        <v>518.49</v>
      </c>
      <c r="N939" s="117"/>
      <c r="Q939" s="112"/>
      <c r="R939" s="112"/>
    </row>
    <row r="940" spans="6:19">
      <c r="F940" s="111" t="s">
        <v>150</v>
      </c>
      <c r="G940" s="136">
        <v>7.26418E-5</v>
      </c>
      <c r="H940" s="103">
        <f>ROUND(+G940*Totals!$H$22,2)</f>
        <v>1071.18</v>
      </c>
      <c r="I940" s="103">
        <f t="shared" si="39"/>
        <v>236.84381909547741</v>
      </c>
      <c r="J940" s="103">
        <f t="shared" si="40"/>
        <v>834.33618090452262</v>
      </c>
      <c r="K940" s="113" t="s">
        <v>150</v>
      </c>
      <c r="L940" s="113" t="s">
        <v>75</v>
      </c>
      <c r="M940" s="138">
        <v>0.22110552763819097</v>
      </c>
      <c r="N940" s="117">
        <f>+H940*M940</f>
        <v>236.84381909547741</v>
      </c>
      <c r="O940" s="117"/>
      <c r="P940" s="114"/>
      <c r="Q940" s="118"/>
      <c r="R940" s="116"/>
      <c r="S940" s="114"/>
    </row>
    <row r="941" spans="6:19">
      <c r="F941" s="111" t="s">
        <v>149</v>
      </c>
      <c r="G941" s="136">
        <v>6.2788830000000005E-4</v>
      </c>
      <c r="H941" s="103">
        <f>ROUND(+G941*Totals!$H$22,2)</f>
        <v>9258.85</v>
      </c>
      <c r="I941" s="103">
        <f t="shared" si="39"/>
        <v>0</v>
      </c>
      <c r="J941" s="103">
        <f t="shared" si="40"/>
        <v>9258.85</v>
      </c>
      <c r="N941" s="117"/>
      <c r="Q941" s="112"/>
      <c r="R941" s="112"/>
    </row>
    <row r="942" spans="6:19">
      <c r="F942" s="111" t="s">
        <v>148</v>
      </c>
      <c r="G942" s="136">
        <v>5.6413299999999997E-5</v>
      </c>
      <c r="H942" s="103">
        <f>ROUND(+G942*Totals!$H$22,2)</f>
        <v>831.87</v>
      </c>
      <c r="I942" s="103">
        <f t="shared" si="39"/>
        <v>171.09382978723403</v>
      </c>
      <c r="J942" s="103">
        <f t="shared" si="40"/>
        <v>660.77617021276592</v>
      </c>
      <c r="K942" s="113" t="s">
        <v>148</v>
      </c>
      <c r="L942" s="113" t="s">
        <v>54</v>
      </c>
      <c r="M942" s="138">
        <v>0.20567375886524822</v>
      </c>
      <c r="N942" s="117">
        <f>+H942*M942</f>
        <v>171.09382978723403</v>
      </c>
      <c r="O942" s="117"/>
      <c r="P942" s="114"/>
      <c r="Q942" s="118"/>
      <c r="R942" s="116"/>
      <c r="S942" s="114"/>
    </row>
    <row r="943" spans="6:19">
      <c r="F943" s="111" t="s">
        <v>147</v>
      </c>
      <c r="G943" s="136">
        <v>5.200847E-4</v>
      </c>
      <c r="H943" s="103">
        <f>ROUND(+G943*Totals!$H$22,2)</f>
        <v>7669.17</v>
      </c>
      <c r="I943" s="103">
        <f t="shared" si="39"/>
        <v>0</v>
      </c>
      <c r="J943" s="103">
        <f t="shared" si="40"/>
        <v>7669.17</v>
      </c>
      <c r="K943" s="113"/>
      <c r="L943" s="113"/>
      <c r="N943" s="117"/>
      <c r="O943" s="117"/>
      <c r="P943" s="114"/>
      <c r="Q943" s="118"/>
      <c r="R943" s="116"/>
      <c r="S943" s="114"/>
    </row>
    <row r="944" spans="6:19">
      <c r="F944" s="111" t="s">
        <v>146</v>
      </c>
      <c r="G944" s="136">
        <v>5.5640599999999997E-5</v>
      </c>
      <c r="H944" s="103">
        <f>ROUND(+G944*Totals!$H$22,2)</f>
        <v>820.48</v>
      </c>
      <c r="I944" s="103">
        <f t="shared" si="39"/>
        <v>141.97069662921348</v>
      </c>
      <c r="J944" s="103">
        <f t="shared" si="40"/>
        <v>678.50930337078648</v>
      </c>
      <c r="K944" s="103" t="s">
        <v>146</v>
      </c>
      <c r="L944" s="103" t="s">
        <v>132</v>
      </c>
      <c r="M944" s="138">
        <v>0.17303370786516853</v>
      </c>
      <c r="N944" s="117">
        <f>+H944*M944</f>
        <v>141.97069662921348</v>
      </c>
      <c r="Q944" s="112"/>
      <c r="R944" s="112"/>
    </row>
    <row r="945" spans="6:20">
      <c r="F945" s="111" t="s">
        <v>145</v>
      </c>
      <c r="G945" s="136">
        <v>1.4760199999999999E-4</v>
      </c>
      <c r="H945" s="103">
        <f>ROUND(+G945*Totals!$H$22,2)</f>
        <v>2176.54</v>
      </c>
      <c r="I945" s="103">
        <f t="shared" si="39"/>
        <v>652.20362369337977</v>
      </c>
      <c r="J945" s="103">
        <f t="shared" si="40"/>
        <v>1524.3363763066202</v>
      </c>
      <c r="K945" s="113" t="s">
        <v>145</v>
      </c>
      <c r="L945" s="113" t="s">
        <v>65</v>
      </c>
      <c r="M945" s="138">
        <v>0.29965156794425085</v>
      </c>
      <c r="N945" s="117">
        <f>+H945*M945</f>
        <v>652.20362369337977</v>
      </c>
      <c r="O945" s="117"/>
      <c r="P945" s="114"/>
      <c r="Q945" s="118"/>
      <c r="R945" s="116"/>
      <c r="S945" s="114"/>
    </row>
    <row r="946" spans="6:20">
      <c r="F946" s="111" t="s">
        <v>144</v>
      </c>
      <c r="G946" s="136">
        <v>2.0208340000000001E-4</v>
      </c>
      <c r="H946" s="103">
        <f>ROUND(+G946*Totals!$H$22,2)</f>
        <v>2979.92</v>
      </c>
      <c r="I946" s="103">
        <f t="shared" si="39"/>
        <v>0</v>
      </c>
      <c r="J946" s="103">
        <f t="shared" si="40"/>
        <v>2979.92</v>
      </c>
      <c r="K946" s="113"/>
      <c r="L946" s="113"/>
      <c r="N946" s="117"/>
      <c r="O946" s="117"/>
      <c r="P946" s="114"/>
      <c r="Q946" s="118"/>
      <c r="R946" s="116"/>
      <c r="S946" s="114"/>
    </row>
    <row r="947" spans="6:20">
      <c r="F947" s="111" t="s">
        <v>143</v>
      </c>
      <c r="G947" s="136">
        <v>1.031669E-4</v>
      </c>
      <c r="H947" s="103">
        <f>ROUND(+G947*Totals!$H$22,2)</f>
        <v>1521.3</v>
      </c>
      <c r="I947" s="103">
        <f t="shared" si="39"/>
        <v>220.41562500000001</v>
      </c>
      <c r="J947" s="103">
        <f t="shared" si="40"/>
        <v>1300.8843749999999</v>
      </c>
      <c r="K947" s="113" t="s">
        <v>143</v>
      </c>
      <c r="L947" s="113" t="s">
        <v>73</v>
      </c>
      <c r="M947" s="138">
        <v>0.14488636363636365</v>
      </c>
      <c r="N947" s="117">
        <f>+H947*M947</f>
        <v>220.41562500000001</v>
      </c>
      <c r="O947" s="117"/>
      <c r="P947" s="114"/>
      <c r="Q947" s="118"/>
      <c r="R947" s="116"/>
      <c r="S947" s="114"/>
    </row>
    <row r="948" spans="6:20">
      <c r="F948" s="111" t="s">
        <v>142</v>
      </c>
      <c r="G948" s="136">
        <v>7.3415000000000008E-6</v>
      </c>
      <c r="H948" s="103">
        <f>ROUND(+G948*Totals!$H$22,2)</f>
        <v>108.26</v>
      </c>
      <c r="I948" s="103">
        <f t="shared" si="39"/>
        <v>32.91104</v>
      </c>
      <c r="J948" s="103">
        <f t="shared" si="40"/>
        <v>75.348960000000005</v>
      </c>
      <c r="K948" s="103" t="s">
        <v>142</v>
      </c>
      <c r="L948" s="103" t="s">
        <v>47</v>
      </c>
      <c r="M948" s="138">
        <v>0.30399999999999999</v>
      </c>
      <c r="N948" s="117">
        <f>+H948*M948</f>
        <v>32.91104</v>
      </c>
      <c r="Q948" s="112"/>
      <c r="R948" s="112"/>
    </row>
    <row r="949" spans="6:20">
      <c r="F949" s="111" t="s">
        <v>141</v>
      </c>
      <c r="G949" s="136">
        <v>2.3183600000000003E-5</v>
      </c>
      <c r="H949" s="103">
        <f>ROUND(+G949*Totals!$H$22,2)</f>
        <v>341.87</v>
      </c>
      <c r="I949" s="103">
        <f t="shared" si="39"/>
        <v>86.587161572052395</v>
      </c>
      <c r="J949" s="103">
        <f t="shared" si="40"/>
        <v>255.28283842794761</v>
      </c>
      <c r="K949" s="113" t="s">
        <v>141</v>
      </c>
      <c r="L949" s="113" t="s">
        <v>106</v>
      </c>
      <c r="M949" s="138">
        <v>0.25327510917030566</v>
      </c>
      <c r="N949" s="117">
        <f>+H949*M949</f>
        <v>86.587161572052395</v>
      </c>
      <c r="O949" s="113"/>
      <c r="P949" s="114"/>
      <c r="Q949" s="118"/>
      <c r="R949" s="116"/>
      <c r="S949" s="114"/>
    </row>
    <row r="950" spans="6:20">
      <c r="F950" s="111" t="s">
        <v>140</v>
      </c>
      <c r="G950" s="136">
        <v>2.0401539999999999E-4</v>
      </c>
      <c r="H950" s="103">
        <f>ROUND(+G950*Totals!$H$22,2)</f>
        <v>3008.41</v>
      </c>
      <c r="I950" s="103">
        <f t="shared" si="39"/>
        <v>0</v>
      </c>
      <c r="J950" s="103">
        <f t="shared" si="40"/>
        <v>3008.41</v>
      </c>
      <c r="N950" s="117"/>
      <c r="Q950" s="120"/>
      <c r="R950" s="112"/>
    </row>
    <row r="951" spans="6:20">
      <c r="F951" s="111" t="s">
        <v>139</v>
      </c>
      <c r="G951" s="136">
        <v>3.2456999999999998E-5</v>
      </c>
      <c r="H951" s="103">
        <f>ROUND(+G951*Totals!$H$22,2)</f>
        <v>478.61</v>
      </c>
      <c r="I951" s="103">
        <f t="shared" si="39"/>
        <v>125.3502380952381</v>
      </c>
      <c r="J951" s="103">
        <f t="shared" si="40"/>
        <v>353.25976190476194</v>
      </c>
      <c r="K951" s="103" t="s">
        <v>139</v>
      </c>
      <c r="L951" s="103" t="s">
        <v>65</v>
      </c>
      <c r="M951" s="138">
        <v>0.11111111111111112</v>
      </c>
      <c r="N951" s="117">
        <f>+H951*M951</f>
        <v>53.178888888888892</v>
      </c>
      <c r="O951" s="103" t="s">
        <v>83</v>
      </c>
      <c r="P951" s="138">
        <v>0.15079365079365079</v>
      </c>
      <c r="Q951" s="118">
        <f>H951*P951</f>
        <v>72.171349206349205</v>
      </c>
      <c r="R951" s="112"/>
    </row>
    <row r="952" spans="6:20">
      <c r="F952" s="103" t="s">
        <v>36</v>
      </c>
      <c r="J952" s="121">
        <f>+N952+Q952+T952</f>
        <v>674.55058366326443</v>
      </c>
      <c r="N952" s="120">
        <f t="shared" ref="N952:N983" si="41">SUMIF(L$7:L$951,$F952,N$7:N$951)</f>
        <v>674.55058366326443</v>
      </c>
      <c r="Q952" s="120">
        <f t="shared" ref="Q952:Q983" si="42">SUMIF(O$7:O$951,$F952,Q$7:Q$951)</f>
        <v>0</v>
      </c>
      <c r="R952" s="112"/>
      <c r="T952" s="120">
        <f t="shared" ref="T952:T983" si="43">SUMIF(R$7:R$951,$F952,T$7:T$951)</f>
        <v>0</v>
      </c>
    </row>
    <row r="953" spans="6:20">
      <c r="F953" s="103" t="s">
        <v>37</v>
      </c>
      <c r="J953" s="121">
        <f t="shared" ref="J953:J1016" si="44">+N953+Q953+T953</f>
        <v>316.32542249068575</v>
      </c>
      <c r="N953" s="120">
        <f t="shared" si="41"/>
        <v>316.32542249068575</v>
      </c>
      <c r="Q953" s="120">
        <f t="shared" si="42"/>
        <v>0</v>
      </c>
      <c r="R953" s="112"/>
      <c r="T953" s="120">
        <f t="shared" si="43"/>
        <v>0</v>
      </c>
    </row>
    <row r="954" spans="6:20">
      <c r="F954" s="103" t="s">
        <v>38</v>
      </c>
      <c r="J954" s="121">
        <f t="shared" si="44"/>
        <v>428.21274300520599</v>
      </c>
      <c r="N954" s="120">
        <f t="shared" si="41"/>
        <v>428.21274300520599</v>
      </c>
      <c r="Q954" s="120">
        <f t="shared" si="42"/>
        <v>0</v>
      </c>
      <c r="R954" s="112"/>
      <c r="T954" s="120">
        <f t="shared" si="43"/>
        <v>0</v>
      </c>
    </row>
    <row r="955" spans="6:20">
      <c r="F955" s="103" t="s">
        <v>39</v>
      </c>
      <c r="J955" s="121">
        <f t="shared" si="44"/>
        <v>1887.0810159307282</v>
      </c>
      <c r="N955" s="120">
        <f t="shared" si="41"/>
        <v>1887.0810159307282</v>
      </c>
      <c r="Q955" s="120">
        <f t="shared" si="42"/>
        <v>0</v>
      </c>
      <c r="R955" s="112"/>
      <c r="T955" s="120">
        <f t="shared" si="43"/>
        <v>0</v>
      </c>
    </row>
    <row r="956" spans="6:20">
      <c r="F956" s="103" t="s">
        <v>40</v>
      </c>
      <c r="J956" s="121">
        <f t="shared" si="44"/>
        <v>642.83801034777935</v>
      </c>
      <c r="N956" s="120">
        <f t="shared" si="41"/>
        <v>642.83801034777935</v>
      </c>
      <c r="Q956" s="120">
        <f t="shared" si="42"/>
        <v>0</v>
      </c>
      <c r="R956" s="112"/>
      <c r="T956" s="120">
        <f t="shared" si="43"/>
        <v>0</v>
      </c>
    </row>
    <row r="957" spans="6:20">
      <c r="F957" s="103" t="s">
        <v>41</v>
      </c>
      <c r="J957" s="121">
        <f t="shared" si="44"/>
        <v>1391.8675546888207</v>
      </c>
      <c r="N957" s="120">
        <f t="shared" si="41"/>
        <v>1391.8675546888207</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1125.4337734479368</v>
      </c>
      <c r="N959" s="120">
        <f t="shared" si="41"/>
        <v>1125.4337734479368</v>
      </c>
      <c r="Q959" s="120">
        <f t="shared" si="42"/>
        <v>0</v>
      </c>
      <c r="R959" s="112"/>
      <c r="T959" s="120">
        <f t="shared" si="43"/>
        <v>0</v>
      </c>
    </row>
    <row r="960" spans="6:20">
      <c r="F960" s="103" t="s">
        <v>43</v>
      </c>
      <c r="J960" s="121">
        <f t="shared" si="44"/>
        <v>320.75502732240432</v>
      </c>
      <c r="N960" s="120">
        <f t="shared" si="41"/>
        <v>320.75502732240432</v>
      </c>
      <c r="Q960" s="120">
        <f t="shared" si="42"/>
        <v>0</v>
      </c>
      <c r="R960" s="112"/>
      <c r="T960" s="120">
        <f t="shared" si="43"/>
        <v>0</v>
      </c>
    </row>
    <row r="961" spans="6:20">
      <c r="F961" s="103" t="s">
        <v>44</v>
      </c>
      <c r="J961" s="121">
        <f t="shared" si="44"/>
        <v>1590.9088155284689</v>
      </c>
      <c r="N961" s="120">
        <f t="shared" si="41"/>
        <v>1590.9088155284689</v>
      </c>
      <c r="Q961" s="120">
        <f t="shared" si="42"/>
        <v>0</v>
      </c>
      <c r="R961" s="112"/>
      <c r="T961" s="120">
        <f t="shared" si="43"/>
        <v>0</v>
      </c>
    </row>
    <row r="962" spans="6:20">
      <c r="F962" s="103" t="s">
        <v>45</v>
      </c>
      <c r="J962" s="121">
        <f t="shared" si="44"/>
        <v>1130.2507276550095</v>
      </c>
      <c r="N962" s="120">
        <f t="shared" si="41"/>
        <v>1130.2507276550095</v>
      </c>
      <c r="Q962" s="120">
        <f t="shared" si="42"/>
        <v>0</v>
      </c>
      <c r="R962" s="112"/>
      <c r="T962" s="120">
        <f t="shared" si="43"/>
        <v>0</v>
      </c>
    </row>
    <row r="963" spans="6:20">
      <c r="F963" s="103" t="s">
        <v>46</v>
      </c>
      <c r="J963" s="121">
        <f t="shared" si="44"/>
        <v>481.94648750393378</v>
      </c>
      <c r="N963" s="120">
        <f t="shared" si="41"/>
        <v>481.94648750393378</v>
      </c>
      <c r="Q963" s="120">
        <f t="shared" si="42"/>
        <v>0</v>
      </c>
      <c r="R963" s="112"/>
      <c r="T963" s="120">
        <f t="shared" si="43"/>
        <v>0</v>
      </c>
    </row>
    <row r="964" spans="6:20">
      <c r="F964" s="103" t="s">
        <v>47</v>
      </c>
      <c r="J964" s="121">
        <f t="shared" si="44"/>
        <v>1241.1724344889567</v>
      </c>
      <c r="N964" s="120">
        <f t="shared" si="41"/>
        <v>1241.1724344889567</v>
      </c>
      <c r="Q964" s="120">
        <f t="shared" si="42"/>
        <v>0</v>
      </c>
      <c r="R964" s="112"/>
      <c r="T964" s="120">
        <f t="shared" si="43"/>
        <v>0</v>
      </c>
    </row>
    <row r="965" spans="6:20">
      <c r="F965" s="103" t="s">
        <v>48</v>
      </c>
      <c r="J965" s="121">
        <f t="shared" si="44"/>
        <v>3606.4478309878032</v>
      </c>
      <c r="N965" s="120">
        <f t="shared" si="41"/>
        <v>3606.4478309878032</v>
      </c>
      <c r="Q965" s="120">
        <f t="shared" si="42"/>
        <v>0</v>
      </c>
      <c r="R965" s="112"/>
      <c r="T965" s="120">
        <f t="shared" si="43"/>
        <v>0</v>
      </c>
    </row>
    <row r="966" spans="6:20">
      <c r="F966" s="103" t="s">
        <v>49</v>
      </c>
      <c r="J966" s="121">
        <f t="shared" si="44"/>
        <v>1199.5845224673167</v>
      </c>
      <c r="N966" s="120">
        <f t="shared" si="41"/>
        <v>1199.5845224673167</v>
      </c>
      <c r="Q966" s="120">
        <f t="shared" si="42"/>
        <v>0</v>
      </c>
      <c r="R966" s="112"/>
      <c r="T966" s="120">
        <f t="shared" si="43"/>
        <v>0</v>
      </c>
    </row>
    <row r="967" spans="6:20">
      <c r="F967" s="103" t="s">
        <v>50</v>
      </c>
      <c r="J967" s="121">
        <f t="shared" si="44"/>
        <v>266.85055214723923</v>
      </c>
      <c r="N967" s="120">
        <f t="shared" si="41"/>
        <v>266.85055214723923</v>
      </c>
      <c r="Q967" s="120">
        <f t="shared" si="42"/>
        <v>0</v>
      </c>
      <c r="R967" s="112"/>
      <c r="T967" s="120">
        <f t="shared" si="43"/>
        <v>0</v>
      </c>
    </row>
    <row r="968" spans="6:20">
      <c r="F968" s="103" t="s">
        <v>51</v>
      </c>
      <c r="J968" s="121">
        <f t="shared" si="44"/>
        <v>2363.6819676958394</v>
      </c>
      <c r="N968" s="120">
        <f t="shared" si="41"/>
        <v>2363.6819676958394</v>
      </c>
      <c r="Q968" s="120">
        <f t="shared" si="42"/>
        <v>0</v>
      </c>
      <c r="R968" s="112"/>
      <c r="T968" s="120">
        <f t="shared" si="43"/>
        <v>0</v>
      </c>
    </row>
    <row r="969" spans="6:20">
      <c r="F969" s="103" t="s">
        <v>52</v>
      </c>
      <c r="J969" s="121">
        <f t="shared" si="44"/>
        <v>673.35413019838995</v>
      </c>
      <c r="N969" s="120">
        <f t="shared" si="41"/>
        <v>673.35413019838995</v>
      </c>
      <c r="Q969" s="120">
        <f t="shared" si="42"/>
        <v>0</v>
      </c>
      <c r="R969" s="112"/>
      <c r="T969" s="120">
        <f t="shared" si="43"/>
        <v>0</v>
      </c>
    </row>
    <row r="970" spans="6:20">
      <c r="F970" s="103" t="s">
        <v>53</v>
      </c>
      <c r="J970" s="121">
        <f t="shared" si="44"/>
        <v>2037.0461849211456</v>
      </c>
      <c r="N970" s="120">
        <f t="shared" si="41"/>
        <v>2037.0461849211456</v>
      </c>
      <c r="Q970" s="120">
        <f t="shared" si="42"/>
        <v>0</v>
      </c>
      <c r="R970" s="112"/>
      <c r="T970" s="120">
        <f t="shared" si="43"/>
        <v>0</v>
      </c>
    </row>
    <row r="971" spans="6:20">
      <c r="F971" s="103" t="s">
        <v>54</v>
      </c>
      <c r="J971" s="121">
        <f t="shared" si="44"/>
        <v>204.69339618289797</v>
      </c>
      <c r="N971" s="120">
        <f t="shared" si="41"/>
        <v>204.69339618289797</v>
      </c>
      <c r="Q971" s="120">
        <f t="shared" si="42"/>
        <v>0</v>
      </c>
      <c r="R971" s="112"/>
      <c r="T971" s="120">
        <f t="shared" si="43"/>
        <v>0</v>
      </c>
    </row>
    <row r="972" spans="6:20">
      <c r="F972" s="103" t="s">
        <v>55</v>
      </c>
      <c r="J972" s="121">
        <f t="shared" si="44"/>
        <v>1646.1003105202772</v>
      </c>
      <c r="N972" s="120">
        <f t="shared" si="41"/>
        <v>1646.1003105202772</v>
      </c>
      <c r="Q972" s="120">
        <f t="shared" si="42"/>
        <v>0</v>
      </c>
      <c r="R972" s="112"/>
      <c r="T972" s="120">
        <f t="shared" si="43"/>
        <v>0</v>
      </c>
    </row>
    <row r="973" spans="6:20">
      <c r="F973" s="103" t="s">
        <v>56</v>
      </c>
      <c r="J973" s="121">
        <f t="shared" si="44"/>
        <v>3262.543612069016</v>
      </c>
      <c r="N973" s="120">
        <f t="shared" si="41"/>
        <v>3262.543612069016</v>
      </c>
      <c r="Q973" s="120">
        <f t="shared" si="42"/>
        <v>0</v>
      </c>
      <c r="R973" s="112"/>
      <c r="T973" s="120">
        <f t="shared" si="43"/>
        <v>0</v>
      </c>
    </row>
    <row r="974" spans="6:20">
      <c r="F974" s="103" t="s">
        <v>57</v>
      </c>
      <c r="J974" s="121">
        <f t="shared" si="44"/>
        <v>2942.8046966742199</v>
      </c>
      <c r="N974" s="120">
        <f t="shared" si="41"/>
        <v>2942.8046966742199</v>
      </c>
      <c r="Q974" s="120">
        <f t="shared" si="42"/>
        <v>0</v>
      </c>
      <c r="R974" s="112"/>
      <c r="T974" s="120">
        <f t="shared" si="43"/>
        <v>0</v>
      </c>
    </row>
    <row r="975" spans="6:20">
      <c r="F975" s="103" t="s">
        <v>58</v>
      </c>
      <c r="J975" s="121">
        <f t="shared" si="44"/>
        <v>2472.9554666691556</v>
      </c>
      <c r="N975" s="120">
        <f t="shared" si="41"/>
        <v>2114.0773161989364</v>
      </c>
      <c r="Q975" s="120">
        <f t="shared" si="42"/>
        <v>358.8781504702194</v>
      </c>
      <c r="R975" s="112"/>
      <c r="T975" s="120">
        <f t="shared" si="43"/>
        <v>0</v>
      </c>
    </row>
    <row r="976" spans="6:20">
      <c r="F976" s="103" t="s">
        <v>59</v>
      </c>
      <c r="J976" s="121">
        <f t="shared" si="44"/>
        <v>1515.348063685067</v>
      </c>
      <c r="N976" s="120">
        <f t="shared" si="41"/>
        <v>1515.348063685067</v>
      </c>
      <c r="Q976" s="120">
        <f t="shared" si="42"/>
        <v>0</v>
      </c>
      <c r="R976" s="112"/>
      <c r="T976" s="120">
        <f t="shared" si="43"/>
        <v>0</v>
      </c>
    </row>
    <row r="977" spans="6:20">
      <c r="F977" s="103" t="s">
        <v>60</v>
      </c>
      <c r="J977" s="121">
        <f t="shared" si="44"/>
        <v>1000.339614526502</v>
      </c>
      <c r="N977" s="120">
        <f t="shared" si="41"/>
        <v>1000.339614526502</v>
      </c>
      <c r="Q977" s="120">
        <f t="shared" si="42"/>
        <v>0</v>
      </c>
      <c r="R977" s="112"/>
      <c r="T977" s="120">
        <f t="shared" si="43"/>
        <v>0</v>
      </c>
    </row>
    <row r="978" spans="6:20">
      <c r="F978" s="103" t="s">
        <v>61</v>
      </c>
      <c r="J978" s="121">
        <f t="shared" si="44"/>
        <v>1084.715041175466</v>
      </c>
      <c r="N978" s="120">
        <f t="shared" si="41"/>
        <v>1004.916070985764</v>
      </c>
      <c r="Q978" s="120">
        <f t="shared" si="42"/>
        <v>79.798970189701905</v>
      </c>
      <c r="R978" s="112"/>
      <c r="T978" s="120">
        <f t="shared" si="43"/>
        <v>0</v>
      </c>
    </row>
    <row r="979" spans="6:20">
      <c r="F979" s="103" t="s">
        <v>62</v>
      </c>
      <c r="J979" s="121">
        <f t="shared" si="44"/>
        <v>1977.1894940184004</v>
      </c>
      <c r="N979" s="120">
        <f t="shared" si="41"/>
        <v>1433.2062759332939</v>
      </c>
      <c r="Q979" s="120">
        <f t="shared" si="42"/>
        <v>543.9832180851065</v>
      </c>
      <c r="R979" s="112"/>
      <c r="T979" s="120">
        <f t="shared" si="43"/>
        <v>0</v>
      </c>
    </row>
    <row r="980" spans="6:20">
      <c r="F980" s="103" t="s">
        <v>63</v>
      </c>
      <c r="J980" s="121">
        <f t="shared" si="44"/>
        <v>405.54509803921576</v>
      </c>
      <c r="N980" s="120">
        <f t="shared" si="41"/>
        <v>405.54509803921576</v>
      </c>
      <c r="Q980" s="120">
        <f t="shared" si="42"/>
        <v>0</v>
      </c>
      <c r="R980" s="112"/>
      <c r="T980" s="120">
        <f t="shared" si="43"/>
        <v>0</v>
      </c>
    </row>
    <row r="981" spans="6:20">
      <c r="F981" s="103" t="s">
        <v>64</v>
      </c>
      <c r="J981" s="121">
        <f t="shared" si="44"/>
        <v>404.78084869585081</v>
      </c>
      <c r="N981" s="120">
        <f t="shared" si="41"/>
        <v>404.78084869585081</v>
      </c>
      <c r="Q981" s="120">
        <f t="shared" si="42"/>
        <v>0</v>
      </c>
      <c r="R981" s="112"/>
      <c r="T981" s="120">
        <f t="shared" si="43"/>
        <v>0</v>
      </c>
    </row>
    <row r="982" spans="6:20">
      <c r="F982" s="103" t="s">
        <v>65</v>
      </c>
      <c r="J982" s="121">
        <f t="shared" si="44"/>
        <v>3470.375060001496</v>
      </c>
      <c r="N982" s="120">
        <f t="shared" si="41"/>
        <v>3470.375060001496</v>
      </c>
      <c r="Q982" s="120">
        <f t="shared" si="42"/>
        <v>0</v>
      </c>
      <c r="R982" s="112"/>
      <c r="T982" s="120">
        <f t="shared" si="43"/>
        <v>0</v>
      </c>
    </row>
    <row r="983" spans="6:20">
      <c r="F983" s="103" t="s">
        <v>66</v>
      </c>
      <c r="J983" s="121">
        <f t="shared" si="44"/>
        <v>806.6908875322581</v>
      </c>
      <c r="N983" s="120">
        <f t="shared" si="41"/>
        <v>806.6908875322581</v>
      </c>
      <c r="Q983" s="120">
        <f t="shared" si="42"/>
        <v>0</v>
      </c>
      <c r="R983" s="112"/>
      <c r="T983" s="120">
        <f t="shared" si="43"/>
        <v>0</v>
      </c>
    </row>
    <row r="984" spans="6:20">
      <c r="F984" s="103" t="s">
        <v>67</v>
      </c>
      <c r="J984" s="121">
        <f t="shared" si="44"/>
        <v>3080.8901185616096</v>
      </c>
      <c r="N984" s="120">
        <f t="shared" ref="N984:N1015" si="45">SUMIF(L$7:L$951,$F984,N$7:N$951)</f>
        <v>3011.9273599409198</v>
      </c>
      <c r="Q984" s="120">
        <f t="shared" ref="Q984:Q1015" si="46">SUMIF(O$7:O$951,$F984,Q$7:Q$951)</f>
        <v>68.962758620689655</v>
      </c>
      <c r="R984" s="112"/>
      <c r="T984" s="120">
        <f t="shared" ref="T984:T1015" si="47">SUMIF(R$7:R$951,$F984,T$7:T$951)</f>
        <v>0</v>
      </c>
    </row>
    <row r="985" spans="6:20">
      <c r="F985" s="103" t="s">
        <v>68</v>
      </c>
      <c r="J985" s="121">
        <f t="shared" si="44"/>
        <v>1490.7063237588395</v>
      </c>
      <c r="N985" s="120">
        <f t="shared" si="45"/>
        <v>1490.7063237588395</v>
      </c>
      <c r="Q985" s="120">
        <f t="shared" si="46"/>
        <v>0</v>
      </c>
      <c r="R985" s="112"/>
      <c r="T985" s="120">
        <f t="shared" si="47"/>
        <v>0</v>
      </c>
    </row>
    <row r="986" spans="6:20">
      <c r="F986" s="103" t="s">
        <v>69</v>
      </c>
      <c r="J986" s="121">
        <f t="shared" si="44"/>
        <v>2508.4480944201164</v>
      </c>
      <c r="N986" s="120">
        <f t="shared" si="45"/>
        <v>2508.4480944201164</v>
      </c>
      <c r="Q986" s="120">
        <f t="shared" si="46"/>
        <v>0</v>
      </c>
      <c r="R986" s="112"/>
      <c r="T986" s="120">
        <f t="shared" si="47"/>
        <v>0</v>
      </c>
    </row>
    <row r="987" spans="6:20">
      <c r="F987" s="103" t="s">
        <v>70</v>
      </c>
      <c r="J987" s="121">
        <f t="shared" si="44"/>
        <v>1296.7112208550875</v>
      </c>
      <c r="N987" s="120">
        <f t="shared" si="45"/>
        <v>1296.7112208550875</v>
      </c>
      <c r="Q987" s="120">
        <f t="shared" si="46"/>
        <v>0</v>
      </c>
      <c r="R987" s="112"/>
      <c r="T987" s="120">
        <f t="shared" si="47"/>
        <v>0</v>
      </c>
    </row>
    <row r="988" spans="6:20">
      <c r="F988" s="103" t="s">
        <v>71</v>
      </c>
      <c r="J988" s="121">
        <f t="shared" si="44"/>
        <v>1467.136296414144</v>
      </c>
      <c r="N988" s="120">
        <f t="shared" si="45"/>
        <v>1375.9488770593052</v>
      </c>
      <c r="Q988" s="120">
        <f t="shared" si="46"/>
        <v>91.187419354838696</v>
      </c>
      <c r="R988" s="112"/>
      <c r="T988" s="120">
        <f t="shared" si="47"/>
        <v>0</v>
      </c>
    </row>
    <row r="989" spans="6:20">
      <c r="F989" s="103" t="s">
        <v>72</v>
      </c>
      <c r="J989" s="121">
        <f t="shared" si="44"/>
        <v>948.23161937467</v>
      </c>
      <c r="N989" s="120">
        <f t="shared" si="45"/>
        <v>948.23161937467</v>
      </c>
      <c r="Q989" s="120">
        <f t="shared" si="46"/>
        <v>0</v>
      </c>
      <c r="R989" s="112"/>
      <c r="T989" s="120">
        <f t="shared" si="47"/>
        <v>0</v>
      </c>
    </row>
    <row r="990" spans="6:20">
      <c r="F990" s="103" t="s">
        <v>73</v>
      </c>
      <c r="J990" s="121">
        <f t="shared" si="44"/>
        <v>1005.0780342457219</v>
      </c>
      <c r="N990" s="120">
        <f t="shared" si="45"/>
        <v>763.12960531804106</v>
      </c>
      <c r="Q990" s="120">
        <f t="shared" si="46"/>
        <v>241.94842892768082</v>
      </c>
      <c r="R990" s="112"/>
      <c r="T990" s="120">
        <f t="shared" si="47"/>
        <v>0</v>
      </c>
    </row>
    <row r="991" spans="6:20">
      <c r="F991" s="103" t="s">
        <v>74</v>
      </c>
      <c r="J991" s="121">
        <f t="shared" si="44"/>
        <v>1342.504840319468</v>
      </c>
      <c r="N991" s="120">
        <f t="shared" si="45"/>
        <v>1342.504840319468</v>
      </c>
      <c r="Q991" s="120">
        <f t="shared" si="46"/>
        <v>0</v>
      </c>
      <c r="R991" s="112"/>
      <c r="T991" s="120">
        <f t="shared" si="47"/>
        <v>0</v>
      </c>
    </row>
    <row r="992" spans="6:20">
      <c r="F992" s="103" t="s">
        <v>75</v>
      </c>
      <c r="J992" s="121">
        <f t="shared" si="44"/>
        <v>1960.7655551053265</v>
      </c>
      <c r="N992" s="120">
        <f t="shared" si="45"/>
        <v>1960.7655551053265</v>
      </c>
      <c r="Q992" s="120">
        <f t="shared" si="46"/>
        <v>0</v>
      </c>
      <c r="R992" s="112"/>
      <c r="T992" s="120">
        <f t="shared" si="47"/>
        <v>0</v>
      </c>
    </row>
    <row r="993" spans="6:20">
      <c r="F993" s="103" t="s">
        <v>76</v>
      </c>
      <c r="J993" s="121">
        <f t="shared" si="44"/>
        <v>2194.2319721519025</v>
      </c>
      <c r="N993" s="120">
        <f t="shared" si="45"/>
        <v>2042.4373003372309</v>
      </c>
      <c r="Q993" s="120">
        <f t="shared" si="46"/>
        <v>151.7946718146718</v>
      </c>
      <c r="R993" s="112"/>
      <c r="T993" s="120">
        <f t="shared" si="47"/>
        <v>0</v>
      </c>
    </row>
    <row r="994" spans="6:20">
      <c r="F994" s="103" t="s">
        <v>77</v>
      </c>
      <c r="J994" s="121">
        <f t="shared" si="44"/>
        <v>1701.7567029170782</v>
      </c>
      <c r="N994" s="120">
        <f t="shared" si="45"/>
        <v>1701.7567029170782</v>
      </c>
      <c r="Q994" s="120">
        <f t="shared" si="46"/>
        <v>0</v>
      </c>
      <c r="R994" s="112"/>
      <c r="T994" s="120">
        <f t="shared" si="47"/>
        <v>0</v>
      </c>
    </row>
    <row r="995" spans="6:20">
      <c r="F995" s="103" t="s">
        <v>78</v>
      </c>
      <c r="J995" s="121">
        <f t="shared" si="44"/>
        <v>1123.2739273784771</v>
      </c>
      <c r="N995" s="120">
        <f t="shared" si="45"/>
        <v>1123.2739273784771</v>
      </c>
      <c r="Q995" s="120">
        <f t="shared" si="46"/>
        <v>0</v>
      </c>
      <c r="R995" s="112"/>
      <c r="T995" s="120">
        <f t="shared" si="47"/>
        <v>0</v>
      </c>
    </row>
    <row r="996" spans="6:20">
      <c r="F996" s="103" t="s">
        <v>79</v>
      </c>
      <c r="J996" s="121">
        <f t="shared" si="44"/>
        <v>1530.4387613763411</v>
      </c>
      <c r="N996" s="120">
        <f t="shared" si="45"/>
        <v>1178.3320046195843</v>
      </c>
      <c r="Q996" s="120">
        <f t="shared" si="46"/>
        <v>352.10675675675674</v>
      </c>
      <c r="R996" s="112"/>
      <c r="T996" s="120">
        <f t="shared" si="47"/>
        <v>0</v>
      </c>
    </row>
    <row r="997" spans="6:20">
      <c r="F997" s="103" t="s">
        <v>80</v>
      </c>
      <c r="J997" s="121">
        <f t="shared" si="44"/>
        <v>2842.4605235234781</v>
      </c>
      <c r="N997" s="120">
        <f t="shared" si="45"/>
        <v>2842.4605235234781</v>
      </c>
      <c r="Q997" s="120">
        <f t="shared" si="46"/>
        <v>0</v>
      </c>
      <c r="R997" s="112"/>
      <c r="T997" s="120">
        <f t="shared" si="47"/>
        <v>0</v>
      </c>
    </row>
    <row r="998" spans="6:20">
      <c r="F998" s="103" t="s">
        <v>81</v>
      </c>
      <c r="J998" s="121">
        <f t="shared" si="44"/>
        <v>821.23755253005982</v>
      </c>
      <c r="N998" s="120">
        <f t="shared" si="45"/>
        <v>821.23755253005982</v>
      </c>
      <c r="Q998" s="120">
        <f t="shared" si="46"/>
        <v>0</v>
      </c>
      <c r="R998" s="112"/>
      <c r="T998" s="120">
        <f t="shared" si="47"/>
        <v>0</v>
      </c>
    </row>
    <row r="999" spans="6:20">
      <c r="F999" s="103" t="s">
        <v>82</v>
      </c>
      <c r="J999" s="121">
        <f t="shared" si="44"/>
        <v>641.31452863709706</v>
      </c>
      <c r="N999" s="120">
        <f t="shared" si="45"/>
        <v>641.31452863709706</v>
      </c>
      <c r="Q999" s="120">
        <f t="shared" si="46"/>
        <v>0</v>
      </c>
      <c r="R999" s="112"/>
      <c r="T999" s="120">
        <f t="shared" si="47"/>
        <v>0</v>
      </c>
    </row>
    <row r="1000" spans="6:20">
      <c r="F1000" s="103" t="s">
        <v>83</v>
      </c>
      <c r="J1000" s="121">
        <f t="shared" si="44"/>
        <v>2786.4366218578543</v>
      </c>
      <c r="N1000" s="120">
        <f t="shared" si="45"/>
        <v>2714.2652726515053</v>
      </c>
      <c r="Q1000" s="120">
        <f t="shared" si="46"/>
        <v>72.171349206349205</v>
      </c>
      <c r="R1000" s="112"/>
      <c r="T1000" s="120">
        <f t="shared" si="47"/>
        <v>0</v>
      </c>
    </row>
    <row r="1001" spans="6:20">
      <c r="F1001" s="103" t="s">
        <v>84</v>
      </c>
      <c r="J1001" s="121">
        <f t="shared" si="44"/>
        <v>1584.6895478479967</v>
      </c>
      <c r="N1001" s="120">
        <f t="shared" si="45"/>
        <v>1584.6895478479967</v>
      </c>
      <c r="Q1001" s="120">
        <f t="shared" si="46"/>
        <v>0</v>
      </c>
      <c r="R1001" s="112"/>
      <c r="T1001" s="120">
        <f t="shared" si="47"/>
        <v>0</v>
      </c>
    </row>
    <row r="1002" spans="6:20">
      <c r="F1002" s="103" t="s">
        <v>85</v>
      </c>
      <c r="J1002" s="121">
        <f t="shared" si="44"/>
        <v>2770.9286597928626</v>
      </c>
      <c r="N1002" s="120">
        <f t="shared" si="45"/>
        <v>2770.9286597928626</v>
      </c>
      <c r="Q1002" s="120">
        <f t="shared" si="46"/>
        <v>0</v>
      </c>
      <c r="R1002" s="112"/>
      <c r="T1002" s="120">
        <f t="shared" si="47"/>
        <v>0</v>
      </c>
    </row>
    <row r="1003" spans="6:20">
      <c r="F1003" s="103" t="s">
        <v>86</v>
      </c>
      <c r="J1003" s="121">
        <f t="shared" si="44"/>
        <v>2090.3886037735851</v>
      </c>
      <c r="N1003" s="120">
        <f t="shared" si="45"/>
        <v>2090.3886037735851</v>
      </c>
      <c r="Q1003" s="120">
        <f t="shared" si="46"/>
        <v>0</v>
      </c>
      <c r="R1003" s="112"/>
      <c r="T1003" s="120">
        <f t="shared" si="47"/>
        <v>0</v>
      </c>
    </row>
    <row r="1004" spans="6:20">
      <c r="F1004" s="103" t="s">
        <v>87</v>
      </c>
      <c r="J1004" s="121">
        <f t="shared" si="44"/>
        <v>910.38884663621332</v>
      </c>
      <c r="N1004" s="120">
        <f t="shared" si="45"/>
        <v>910.38884663621332</v>
      </c>
      <c r="Q1004" s="120">
        <f t="shared" si="46"/>
        <v>0</v>
      </c>
      <c r="R1004" s="112"/>
      <c r="T1004" s="120">
        <f t="shared" si="47"/>
        <v>0</v>
      </c>
    </row>
    <row r="1005" spans="6:20">
      <c r="F1005" s="103" t="s">
        <v>88</v>
      </c>
      <c r="J1005" s="121">
        <f t="shared" si="44"/>
        <v>2223.2831115735444</v>
      </c>
      <c r="N1005" s="120">
        <f t="shared" si="45"/>
        <v>2223.2831115735444</v>
      </c>
      <c r="Q1005" s="120">
        <f t="shared" si="46"/>
        <v>0</v>
      </c>
      <c r="R1005" s="112"/>
      <c r="T1005" s="120">
        <f t="shared" si="47"/>
        <v>0</v>
      </c>
    </row>
    <row r="1006" spans="6:20">
      <c r="F1006" s="103" t="s">
        <v>89</v>
      </c>
      <c r="J1006" s="121">
        <f t="shared" si="44"/>
        <v>2123.713070271624</v>
      </c>
      <c r="N1006" s="120">
        <f t="shared" si="45"/>
        <v>1860.0187609932734</v>
      </c>
      <c r="Q1006" s="120">
        <f t="shared" si="46"/>
        <v>263.69430927835049</v>
      </c>
      <c r="R1006" s="112"/>
      <c r="T1006" s="120">
        <f t="shared" si="47"/>
        <v>0</v>
      </c>
    </row>
    <row r="1007" spans="6:20">
      <c r="F1007" s="103" t="s">
        <v>90</v>
      </c>
      <c r="J1007" s="121">
        <f t="shared" si="44"/>
        <v>699.45666445948473</v>
      </c>
      <c r="N1007" s="120">
        <f t="shared" si="45"/>
        <v>699.45666445948473</v>
      </c>
      <c r="Q1007" s="120">
        <f t="shared" si="46"/>
        <v>0</v>
      </c>
      <c r="R1007" s="112"/>
      <c r="T1007" s="120">
        <f t="shared" si="47"/>
        <v>0</v>
      </c>
    </row>
    <row r="1008" spans="6:20">
      <c r="F1008" s="103" t="s">
        <v>91</v>
      </c>
      <c r="J1008" s="121">
        <f t="shared" si="44"/>
        <v>317.09217391304344</v>
      </c>
      <c r="N1008" s="120">
        <f t="shared" si="45"/>
        <v>317.09217391304344</v>
      </c>
      <c r="Q1008" s="120">
        <f t="shared" si="46"/>
        <v>0</v>
      </c>
      <c r="R1008" s="112"/>
      <c r="T1008" s="120">
        <f t="shared" si="47"/>
        <v>0</v>
      </c>
    </row>
    <row r="1009" spans="6:20">
      <c r="F1009" s="103" t="s">
        <v>92</v>
      </c>
      <c r="J1009" s="121">
        <f t="shared" si="44"/>
        <v>2041.8204456928215</v>
      </c>
      <c r="N1009" s="120">
        <f t="shared" si="45"/>
        <v>2041.8204456928215</v>
      </c>
      <c r="Q1009" s="120">
        <f t="shared" si="46"/>
        <v>0</v>
      </c>
      <c r="R1009" s="112"/>
      <c r="T1009" s="120">
        <f t="shared" si="47"/>
        <v>0</v>
      </c>
    </row>
    <row r="1010" spans="6:20">
      <c r="F1010" s="103" t="s">
        <v>93</v>
      </c>
      <c r="J1010" s="121">
        <f t="shared" si="44"/>
        <v>1035.7923524145351</v>
      </c>
      <c r="N1010" s="120">
        <f t="shared" si="45"/>
        <v>1035.7923524145351</v>
      </c>
      <c r="Q1010" s="120">
        <f t="shared" si="46"/>
        <v>0</v>
      </c>
      <c r="R1010" s="112"/>
      <c r="T1010" s="120">
        <f t="shared" si="47"/>
        <v>0</v>
      </c>
    </row>
    <row r="1011" spans="6:20">
      <c r="F1011" s="103" t="s">
        <v>94</v>
      </c>
      <c r="J1011" s="121">
        <f t="shared" si="44"/>
        <v>1530.4593991256886</v>
      </c>
      <c r="N1011" s="120">
        <f t="shared" si="45"/>
        <v>1530.4593991256886</v>
      </c>
      <c r="Q1011" s="120">
        <f t="shared" si="46"/>
        <v>0</v>
      </c>
      <c r="R1011" s="112"/>
      <c r="T1011" s="120">
        <f t="shared" si="47"/>
        <v>0</v>
      </c>
    </row>
    <row r="1012" spans="6:20">
      <c r="F1012" s="103" t="s">
        <v>95</v>
      </c>
      <c r="J1012" s="121">
        <f t="shared" si="44"/>
        <v>1795.1647037563951</v>
      </c>
      <c r="N1012" s="120">
        <f t="shared" si="45"/>
        <v>1795.1647037563951</v>
      </c>
      <c r="Q1012" s="120">
        <f t="shared" si="46"/>
        <v>0</v>
      </c>
      <c r="R1012" s="112"/>
      <c r="T1012" s="120">
        <f t="shared" si="47"/>
        <v>0</v>
      </c>
    </row>
    <row r="1013" spans="6:20">
      <c r="F1013" s="103" t="s">
        <v>96</v>
      </c>
      <c r="J1013" s="121">
        <f t="shared" si="44"/>
        <v>2138.0378202924649</v>
      </c>
      <c r="N1013" s="120">
        <f t="shared" si="45"/>
        <v>2138.0378202924649</v>
      </c>
      <c r="Q1013" s="120">
        <f t="shared" si="46"/>
        <v>0</v>
      </c>
      <c r="R1013" s="112"/>
      <c r="T1013" s="120">
        <f t="shared" si="47"/>
        <v>0</v>
      </c>
    </row>
    <row r="1014" spans="6:20">
      <c r="F1014" s="103" t="s">
        <v>97</v>
      </c>
      <c r="J1014" s="121">
        <f t="shared" si="44"/>
        <v>911.96128733525086</v>
      </c>
      <c r="N1014" s="120">
        <f t="shared" si="45"/>
        <v>911.96128733525086</v>
      </c>
      <c r="Q1014" s="120">
        <f t="shared" si="46"/>
        <v>0</v>
      </c>
      <c r="R1014" s="112"/>
      <c r="T1014" s="120">
        <f t="shared" si="47"/>
        <v>0</v>
      </c>
    </row>
    <row r="1015" spans="6:20">
      <c r="F1015" s="103" t="s">
        <v>98</v>
      </c>
      <c r="J1015" s="121">
        <f t="shared" si="44"/>
        <v>2067.833677911934</v>
      </c>
      <c r="N1015" s="120">
        <f t="shared" si="45"/>
        <v>2067.833677911934</v>
      </c>
      <c r="Q1015" s="120">
        <f t="shared" si="46"/>
        <v>0</v>
      </c>
      <c r="R1015" s="112"/>
      <c r="T1015" s="120">
        <f t="shared" si="47"/>
        <v>0</v>
      </c>
    </row>
    <row r="1016" spans="6:20">
      <c r="F1016" s="103" t="s">
        <v>99</v>
      </c>
      <c r="J1016" s="121">
        <f t="shared" si="44"/>
        <v>956.31197773369877</v>
      </c>
      <c r="N1016" s="120">
        <f t="shared" ref="N1016:N1050" si="48">SUMIF(L$7:L$951,$F1016,N$7:N$951)</f>
        <v>956.31197773369877</v>
      </c>
      <c r="Q1016" s="120">
        <f t="shared" ref="Q1016:Q1050" si="49">SUMIF(O$7:O$951,$F1016,Q$7:Q$951)</f>
        <v>0</v>
      </c>
      <c r="R1016" s="112"/>
      <c r="T1016" s="120">
        <f t="shared" ref="T1016:T1050" si="50">SUMIF(R$7:R$951,$F1016,T$7:T$951)</f>
        <v>0</v>
      </c>
    </row>
    <row r="1017" spans="6:20">
      <c r="F1017" s="103" t="s">
        <v>100</v>
      </c>
      <c r="J1017" s="121">
        <f t="shared" ref="J1017:J1050" si="51">+N1017+Q1017+T1017</f>
        <v>1223.2645632693689</v>
      </c>
      <c r="N1017" s="120">
        <f t="shared" si="48"/>
        <v>1223.2645632693689</v>
      </c>
      <c r="Q1017" s="120">
        <f t="shared" si="49"/>
        <v>0</v>
      </c>
      <c r="R1017" s="112"/>
      <c r="T1017" s="120">
        <f t="shared" si="50"/>
        <v>0</v>
      </c>
    </row>
    <row r="1018" spans="6:20">
      <c r="F1018" s="103" t="s">
        <v>101</v>
      </c>
      <c r="J1018" s="121">
        <f t="shared" si="51"/>
        <v>781.18254962634694</v>
      </c>
      <c r="N1018" s="120">
        <f t="shared" si="48"/>
        <v>781.18254962634694</v>
      </c>
      <c r="Q1018" s="120">
        <f t="shared" si="49"/>
        <v>0</v>
      </c>
      <c r="R1018" s="112"/>
      <c r="T1018" s="120">
        <f t="shared" si="50"/>
        <v>0</v>
      </c>
    </row>
    <row r="1019" spans="6:20">
      <c r="F1019" s="103" t="s">
        <v>102</v>
      </c>
      <c r="J1019" s="121">
        <f t="shared" si="51"/>
        <v>459.46041208907059</v>
      </c>
      <c r="N1019" s="120">
        <f t="shared" si="48"/>
        <v>459.46041208907059</v>
      </c>
      <c r="Q1019" s="120">
        <f t="shared" si="49"/>
        <v>0</v>
      </c>
      <c r="R1019" s="112"/>
      <c r="T1019" s="120">
        <f t="shared" si="50"/>
        <v>0</v>
      </c>
    </row>
    <row r="1020" spans="6:20">
      <c r="F1020" s="103" t="s">
        <v>103</v>
      </c>
      <c r="J1020" s="121">
        <f t="shared" si="51"/>
        <v>344.20207868480725</v>
      </c>
      <c r="N1020" s="120">
        <f t="shared" si="48"/>
        <v>344.20207868480725</v>
      </c>
      <c r="Q1020" s="120">
        <f t="shared" si="49"/>
        <v>0</v>
      </c>
      <c r="R1020" s="112"/>
      <c r="T1020" s="120">
        <f t="shared" si="50"/>
        <v>0</v>
      </c>
    </row>
    <row r="1021" spans="6:20">
      <c r="F1021" s="103" t="s">
        <v>104</v>
      </c>
      <c r="J1021" s="121">
        <f t="shared" si="51"/>
        <v>540.2272990024826</v>
      </c>
      <c r="N1021" s="120">
        <f t="shared" si="48"/>
        <v>540.2272990024826</v>
      </c>
      <c r="Q1021" s="120">
        <f t="shared" si="49"/>
        <v>0</v>
      </c>
      <c r="R1021" s="112"/>
      <c r="T1021" s="120">
        <f t="shared" si="50"/>
        <v>0</v>
      </c>
    </row>
    <row r="1022" spans="6:20">
      <c r="F1022" s="103" t="s">
        <v>138</v>
      </c>
      <c r="J1022" s="121">
        <f t="shared" si="51"/>
        <v>248.8780531945836</v>
      </c>
      <c r="N1022" s="120">
        <f t="shared" si="48"/>
        <v>248.8780531945836</v>
      </c>
      <c r="Q1022" s="120">
        <f t="shared" si="49"/>
        <v>0</v>
      </c>
      <c r="R1022" s="112"/>
      <c r="T1022" s="120">
        <f t="shared" si="50"/>
        <v>0</v>
      </c>
    </row>
    <row r="1023" spans="6:20">
      <c r="F1023" s="103" t="s">
        <v>105</v>
      </c>
      <c r="J1023" s="121">
        <f t="shared" si="51"/>
        <v>1580.1414593824184</v>
      </c>
      <c r="N1023" s="120">
        <f t="shared" si="48"/>
        <v>1580.1414593824184</v>
      </c>
      <c r="Q1023" s="120">
        <f t="shared" si="49"/>
        <v>0</v>
      </c>
      <c r="R1023" s="112"/>
      <c r="T1023" s="120">
        <f t="shared" si="50"/>
        <v>0</v>
      </c>
    </row>
    <row r="1024" spans="6:20">
      <c r="F1024" s="103" t="s">
        <v>106</v>
      </c>
      <c r="J1024" s="121">
        <f t="shared" si="51"/>
        <v>856.05971641805411</v>
      </c>
      <c r="N1024" s="120">
        <f t="shared" si="48"/>
        <v>856.05971641805411</v>
      </c>
      <c r="Q1024" s="120">
        <f t="shared" si="49"/>
        <v>0</v>
      </c>
      <c r="R1024" s="112"/>
      <c r="T1024" s="120">
        <f t="shared" si="50"/>
        <v>0</v>
      </c>
    </row>
    <row r="1025" spans="6:20">
      <c r="F1025" s="103" t="s">
        <v>107</v>
      </c>
      <c r="J1025" s="121">
        <f t="shared" si="51"/>
        <v>606.2361070437737</v>
      </c>
      <c r="N1025" s="120">
        <f t="shared" si="48"/>
        <v>606.2361070437737</v>
      </c>
      <c r="Q1025" s="120">
        <f t="shared" si="49"/>
        <v>0</v>
      </c>
      <c r="R1025" s="112"/>
      <c r="T1025" s="120">
        <f t="shared" si="50"/>
        <v>0</v>
      </c>
    </row>
    <row r="1026" spans="6:20">
      <c r="F1026" s="103" t="s">
        <v>108</v>
      </c>
      <c r="J1026" s="121">
        <f t="shared" si="51"/>
        <v>339.04808327984591</v>
      </c>
      <c r="N1026" s="120">
        <f t="shared" si="48"/>
        <v>339.04808327984591</v>
      </c>
      <c r="Q1026" s="120">
        <f t="shared" si="49"/>
        <v>0</v>
      </c>
      <c r="R1026" s="112"/>
      <c r="T1026" s="120">
        <f t="shared" si="50"/>
        <v>0</v>
      </c>
    </row>
    <row r="1027" spans="6:20">
      <c r="F1027" s="103" t="s">
        <v>109</v>
      </c>
      <c r="J1027" s="121">
        <f t="shared" si="51"/>
        <v>899.30331136624329</v>
      </c>
      <c r="N1027" s="120">
        <f t="shared" si="48"/>
        <v>683.75461333560872</v>
      </c>
      <c r="Q1027" s="120">
        <f t="shared" si="49"/>
        <v>215.54869803063454</v>
      </c>
      <c r="R1027" s="112"/>
      <c r="T1027" s="120">
        <f t="shared" si="50"/>
        <v>0</v>
      </c>
    </row>
    <row r="1028" spans="6:20">
      <c r="F1028" s="103" t="s">
        <v>110</v>
      </c>
      <c r="J1028" s="121">
        <f t="shared" si="51"/>
        <v>1520.719409434015</v>
      </c>
      <c r="N1028" s="120">
        <f t="shared" si="48"/>
        <v>1265.4260904684977</v>
      </c>
      <c r="Q1028" s="120">
        <f t="shared" si="49"/>
        <v>255.29331896551724</v>
      </c>
      <c r="R1028" s="112"/>
      <c r="T1028" s="120">
        <f t="shared" si="50"/>
        <v>0</v>
      </c>
    </row>
    <row r="1029" spans="6:20">
      <c r="F1029" s="103" t="s">
        <v>111</v>
      </c>
      <c r="J1029" s="121">
        <f t="shared" si="51"/>
        <v>809.56734663341501</v>
      </c>
      <c r="N1029" s="120">
        <f t="shared" si="48"/>
        <v>809.56734663341501</v>
      </c>
      <c r="Q1029" s="120">
        <f t="shared" si="49"/>
        <v>0</v>
      </c>
      <c r="R1029" s="112"/>
      <c r="T1029" s="120">
        <f t="shared" si="50"/>
        <v>0</v>
      </c>
    </row>
    <row r="1030" spans="6:20">
      <c r="F1030" s="103" t="s">
        <v>112</v>
      </c>
      <c r="J1030" s="121">
        <f t="shared" si="51"/>
        <v>734.52302293075729</v>
      </c>
      <c r="N1030" s="120">
        <f t="shared" si="48"/>
        <v>686.52512293075733</v>
      </c>
      <c r="Q1030" s="120">
        <f t="shared" si="49"/>
        <v>47.997900000000008</v>
      </c>
      <c r="R1030" s="112"/>
      <c r="T1030" s="120">
        <f t="shared" si="50"/>
        <v>0</v>
      </c>
    </row>
    <row r="1031" spans="6:20">
      <c r="F1031" s="103" t="s">
        <v>113</v>
      </c>
      <c r="J1031" s="121">
        <f t="shared" si="51"/>
        <v>1301.6018884932832</v>
      </c>
      <c r="N1031" s="120">
        <f t="shared" si="48"/>
        <v>1301.6018884932832</v>
      </c>
      <c r="Q1031" s="120">
        <f t="shared" si="49"/>
        <v>0</v>
      </c>
      <c r="R1031" s="112"/>
      <c r="T1031" s="120">
        <f t="shared" si="50"/>
        <v>0</v>
      </c>
    </row>
    <row r="1032" spans="6:20">
      <c r="F1032" s="103" t="s">
        <v>114</v>
      </c>
      <c r="J1032" s="121">
        <f t="shared" si="51"/>
        <v>365.89799040325028</v>
      </c>
      <c r="N1032" s="120">
        <f t="shared" si="48"/>
        <v>64.893584070796464</v>
      </c>
      <c r="Q1032" s="120">
        <f t="shared" si="49"/>
        <v>301.00440633245381</v>
      </c>
      <c r="R1032" s="112"/>
      <c r="T1032" s="120">
        <f t="shared" si="50"/>
        <v>0</v>
      </c>
    </row>
    <row r="1033" spans="6:20">
      <c r="F1033" s="103" t="s">
        <v>115</v>
      </c>
      <c r="J1033" s="121">
        <f t="shared" si="51"/>
        <v>2229.6128471508455</v>
      </c>
      <c r="N1033" s="120">
        <f t="shared" si="48"/>
        <v>2229.6128471508455</v>
      </c>
      <c r="Q1033" s="120">
        <f t="shared" si="49"/>
        <v>0</v>
      </c>
      <c r="R1033" s="112"/>
      <c r="T1033" s="120">
        <f t="shared" si="50"/>
        <v>0</v>
      </c>
    </row>
    <row r="1034" spans="6:20">
      <c r="F1034" s="103" t="s">
        <v>116</v>
      </c>
      <c r="J1034" s="121">
        <f t="shared" si="51"/>
        <v>1889.5596581324792</v>
      </c>
      <c r="N1034" s="120">
        <f t="shared" si="48"/>
        <v>1889.5596581324792</v>
      </c>
      <c r="Q1034" s="120">
        <f t="shared" si="49"/>
        <v>0</v>
      </c>
      <c r="R1034" s="112"/>
      <c r="T1034" s="120">
        <f t="shared" si="50"/>
        <v>0</v>
      </c>
    </row>
    <row r="1035" spans="6:20">
      <c r="F1035" s="103" t="s">
        <v>117</v>
      </c>
      <c r="J1035" s="121">
        <f t="shared" si="51"/>
        <v>493.1483068348785</v>
      </c>
      <c r="N1035" s="120">
        <f t="shared" si="48"/>
        <v>493.1483068348785</v>
      </c>
      <c r="Q1035" s="120">
        <f t="shared" si="49"/>
        <v>0</v>
      </c>
      <c r="R1035" s="112"/>
      <c r="T1035" s="120">
        <f t="shared" si="50"/>
        <v>0</v>
      </c>
    </row>
    <row r="1036" spans="6:20">
      <c r="F1036" s="103" t="s">
        <v>118</v>
      </c>
      <c r="J1036" s="121">
        <f t="shared" si="51"/>
        <v>1508.5089127072881</v>
      </c>
      <c r="N1036" s="120">
        <f t="shared" si="48"/>
        <v>1322.5094946038398</v>
      </c>
      <c r="Q1036" s="120">
        <f t="shared" si="49"/>
        <v>0</v>
      </c>
      <c r="R1036" s="112"/>
      <c r="T1036" s="120">
        <f t="shared" si="50"/>
        <v>185.99941810344831</v>
      </c>
    </row>
    <row r="1037" spans="6:20">
      <c r="F1037" s="103" t="s">
        <v>119</v>
      </c>
      <c r="J1037" s="121">
        <f t="shared" si="51"/>
        <v>2529.2305947137174</v>
      </c>
      <c r="N1037" s="120">
        <f t="shared" si="48"/>
        <v>2529.2305947137174</v>
      </c>
      <c r="Q1037" s="120">
        <f t="shared" si="49"/>
        <v>0</v>
      </c>
      <c r="R1037" s="112"/>
      <c r="T1037" s="120">
        <f t="shared" si="50"/>
        <v>0</v>
      </c>
    </row>
    <row r="1038" spans="6:20">
      <c r="F1038" s="103" t="s">
        <v>120</v>
      </c>
      <c r="J1038" s="121">
        <f t="shared" si="51"/>
        <v>1040.1620122043428</v>
      </c>
      <c r="N1038" s="120">
        <f t="shared" si="48"/>
        <v>942.93461088855338</v>
      </c>
      <c r="Q1038" s="120">
        <f t="shared" si="49"/>
        <v>97.227401315789479</v>
      </c>
      <c r="R1038" s="112"/>
      <c r="T1038" s="120">
        <f t="shared" si="50"/>
        <v>0</v>
      </c>
    </row>
    <row r="1039" spans="6:20">
      <c r="F1039" s="103" t="s">
        <v>121</v>
      </c>
      <c r="J1039" s="121">
        <f t="shared" si="51"/>
        <v>762.23426559068025</v>
      </c>
      <c r="N1039" s="120">
        <f t="shared" si="48"/>
        <v>715.0943989240136</v>
      </c>
      <c r="Q1039" s="120">
        <f t="shared" si="49"/>
        <v>47.13986666666667</v>
      </c>
      <c r="R1039" s="112"/>
      <c r="T1039" s="120">
        <f t="shared" si="50"/>
        <v>0</v>
      </c>
    </row>
    <row r="1040" spans="6:20">
      <c r="F1040" s="103" t="s">
        <v>122</v>
      </c>
      <c r="J1040" s="121">
        <f t="shared" si="51"/>
        <v>2436.4476894950221</v>
      </c>
      <c r="N1040" s="120">
        <f t="shared" si="48"/>
        <v>2436.4476894950221</v>
      </c>
      <c r="Q1040" s="120">
        <f t="shared" si="49"/>
        <v>0</v>
      </c>
      <c r="R1040" s="112"/>
      <c r="T1040" s="120">
        <f t="shared" si="50"/>
        <v>0</v>
      </c>
    </row>
    <row r="1041" spans="6:20">
      <c r="F1041" s="103" t="s">
        <v>123</v>
      </c>
      <c r="J1041" s="121">
        <f t="shared" si="51"/>
        <v>1050.9690953338425</v>
      </c>
      <c r="N1041" s="120">
        <f t="shared" si="48"/>
        <v>597.72328888222955</v>
      </c>
      <c r="Q1041" s="120">
        <f t="shared" si="49"/>
        <v>453.24580645161296</v>
      </c>
      <c r="R1041" s="112"/>
      <c r="T1041" s="120">
        <f t="shared" si="50"/>
        <v>0</v>
      </c>
    </row>
    <row r="1042" spans="6:20">
      <c r="F1042" s="103" t="s">
        <v>124</v>
      </c>
      <c r="J1042" s="121">
        <f t="shared" si="51"/>
        <v>2331.5330397129933</v>
      </c>
      <c r="N1042" s="120">
        <f t="shared" si="48"/>
        <v>1516.574816328098</v>
      </c>
      <c r="Q1042" s="120">
        <f t="shared" si="49"/>
        <v>814.9582233848954</v>
      </c>
      <c r="R1042" s="112"/>
      <c r="T1042" s="120">
        <f t="shared" si="50"/>
        <v>0</v>
      </c>
    </row>
    <row r="1043" spans="6:20">
      <c r="F1043" s="103" t="s">
        <v>125</v>
      </c>
      <c r="J1043" s="121">
        <f t="shared" si="51"/>
        <v>816.04922131555747</v>
      </c>
      <c r="N1043" s="120">
        <f t="shared" si="48"/>
        <v>783.7272819216181</v>
      </c>
      <c r="Q1043" s="120">
        <f t="shared" si="49"/>
        <v>32.321939393939395</v>
      </c>
      <c r="R1043" s="112"/>
      <c r="T1043" s="120">
        <f t="shared" si="50"/>
        <v>0</v>
      </c>
    </row>
    <row r="1044" spans="6:20">
      <c r="F1044" s="103" t="s">
        <v>126</v>
      </c>
      <c r="J1044" s="121">
        <f t="shared" si="51"/>
        <v>1031.7777734342758</v>
      </c>
      <c r="N1044" s="120">
        <f t="shared" si="48"/>
        <v>1031.7777734342758</v>
      </c>
      <c r="Q1044" s="120">
        <f t="shared" si="49"/>
        <v>0</v>
      </c>
      <c r="R1044" s="112"/>
      <c r="T1044" s="120">
        <f t="shared" si="50"/>
        <v>0</v>
      </c>
    </row>
    <row r="1045" spans="6:20">
      <c r="F1045" s="103" t="s">
        <v>127</v>
      </c>
      <c r="J1045" s="121">
        <f t="shared" si="51"/>
        <v>3688.0633757172736</v>
      </c>
      <c r="N1045" s="120">
        <f t="shared" si="48"/>
        <v>3678.1441029900011</v>
      </c>
      <c r="Q1045" s="120">
        <f t="shared" si="49"/>
        <v>9.919272727272725</v>
      </c>
      <c r="R1045" s="112"/>
      <c r="T1045" s="120">
        <f t="shared" si="50"/>
        <v>0</v>
      </c>
    </row>
    <row r="1046" spans="6:20">
      <c r="F1046" s="103" t="s">
        <v>128</v>
      </c>
      <c r="J1046" s="121">
        <f t="shared" si="51"/>
        <v>857.70570911459015</v>
      </c>
      <c r="N1046" s="120">
        <f t="shared" si="48"/>
        <v>857.70570911459015</v>
      </c>
      <c r="Q1046" s="120">
        <f t="shared" si="49"/>
        <v>0</v>
      </c>
      <c r="R1046" s="112"/>
      <c r="T1046" s="120">
        <f t="shared" si="50"/>
        <v>0</v>
      </c>
    </row>
    <row r="1047" spans="6:20">
      <c r="F1047" s="103" t="s">
        <v>129</v>
      </c>
      <c r="J1047" s="121">
        <f t="shared" si="51"/>
        <v>2178.2379295181981</v>
      </c>
      <c r="N1047" s="120">
        <f t="shared" si="48"/>
        <v>2178.2379295181981</v>
      </c>
      <c r="Q1047" s="120">
        <f t="shared" si="49"/>
        <v>0</v>
      </c>
      <c r="T1047" s="120">
        <f t="shared" si="50"/>
        <v>0</v>
      </c>
    </row>
    <row r="1048" spans="6:20">
      <c r="F1048" s="103" t="s">
        <v>130</v>
      </c>
      <c r="J1048" s="121">
        <f t="shared" si="51"/>
        <v>2586.5049226555657</v>
      </c>
      <c r="N1048" s="120">
        <f t="shared" si="48"/>
        <v>2586.5049226555657</v>
      </c>
      <c r="Q1048" s="120">
        <f t="shared" si="49"/>
        <v>0</v>
      </c>
      <c r="T1048" s="120">
        <f t="shared" si="50"/>
        <v>0</v>
      </c>
    </row>
    <row r="1049" spans="6:20">
      <c r="F1049" s="103" t="s">
        <v>131</v>
      </c>
      <c r="J1049" s="121">
        <f t="shared" si="51"/>
        <v>2357.3447256889044</v>
      </c>
      <c r="N1049" s="120">
        <f t="shared" si="48"/>
        <v>2344.2425230457325</v>
      </c>
      <c r="Q1049" s="120">
        <f t="shared" si="49"/>
        <v>13.102202643171804</v>
      </c>
      <c r="T1049" s="120">
        <f t="shared" si="50"/>
        <v>0</v>
      </c>
    </row>
    <row r="1050" spans="6:20">
      <c r="F1050" s="103" t="s">
        <v>132</v>
      </c>
      <c r="J1050" s="121">
        <f t="shared" si="51"/>
        <v>294.46427895380782</v>
      </c>
      <c r="N1050" s="120">
        <f t="shared" si="48"/>
        <v>294.46427895380782</v>
      </c>
      <c r="Q1050" s="120">
        <f t="shared" si="49"/>
        <v>0</v>
      </c>
      <c r="T1050" s="120">
        <f t="shared" si="50"/>
        <v>0</v>
      </c>
    </row>
    <row r="1051" spans="6:20">
      <c r="H1051" s="103">
        <f>SUM(H7:H951)</f>
        <v>14746011.240000023</v>
      </c>
      <c r="I1051" s="103">
        <f>SUM(I7:I951)</f>
        <v>139203.20205976514</v>
      </c>
      <c r="J1051" s="120">
        <f>SUM(J7:J1050)</f>
        <v>14746011.240000032</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A4C4A-0EB3-47CB-9466-5107E92EF9EF}">
  <dimension ref="A1:T1051"/>
  <sheetViews>
    <sheetView topLeftCell="A1009" zoomScale="60" zoomScaleNormal="60" workbookViewId="0">
      <selection activeCell="D140" sqref="D140"/>
    </sheetView>
  </sheetViews>
  <sheetFormatPr defaultColWidth="8.88671875" defaultRowHeight="18.75"/>
  <cols>
    <col min="1" max="1" width="5.44140625" style="107" customWidth="1"/>
    <col min="2" max="2" width="16" style="103" bestFit="1" customWidth="1"/>
    <col min="3" max="3" width="15.21875" style="106" bestFit="1" customWidth="1"/>
    <col min="4" max="4" width="16.44140625" style="103" customWidth="1"/>
    <col min="5" max="5" width="5.44140625" style="103" customWidth="1"/>
    <col min="6" max="6" width="16" style="103" bestFit="1" customWidth="1"/>
    <col min="7" max="7" width="14.21875" style="106" bestFit="1" customWidth="1"/>
    <col min="8" max="8" width="15" style="103" bestFit="1" customWidth="1"/>
    <col min="9" max="9" width="12.33203125" style="103" bestFit="1" customWidth="1"/>
    <col min="10" max="10" width="15" style="103" bestFit="1" customWidth="1"/>
    <col min="11" max="11" width="20.109375" style="103" bestFit="1" customWidth="1"/>
    <col min="12" max="12" width="16" style="103" bestFit="1"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9"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1177</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+C7*Totals!$G$24</f>
        <v>115935.90686284659</v>
      </c>
      <c r="E7" s="107"/>
      <c r="F7" s="111" t="s">
        <v>1046</v>
      </c>
      <c r="G7" s="136">
        <v>6.1784209999999999E-4</v>
      </c>
      <c r="H7" s="103">
        <f>ROUND(+G7*Totals!$H$24,2)</f>
        <v>7768.27</v>
      </c>
      <c r="I7" s="103">
        <f t="shared" ref="I7:I70" si="0">+N7+Q7+T7</f>
        <v>0</v>
      </c>
      <c r="J7" s="103">
        <f t="shared" ref="J7:J70" si="1">+H7-I7</f>
        <v>7768.27</v>
      </c>
      <c r="Q7" s="112"/>
      <c r="R7" s="112"/>
    </row>
    <row r="8" spans="1:18">
      <c r="A8" s="107">
        <v>2</v>
      </c>
      <c r="B8" s="110" t="s">
        <v>37</v>
      </c>
      <c r="C8" s="141">
        <v>6.6297112999999996E-3</v>
      </c>
      <c r="D8" s="103">
        <f>+C8*Totals!$G$24</f>
        <v>83356.909445614845</v>
      </c>
      <c r="E8" s="107"/>
      <c r="F8" s="111" t="s">
        <v>1045</v>
      </c>
      <c r="G8" s="136">
        <v>4.4435200000000004E-5</v>
      </c>
      <c r="H8" s="103">
        <f>ROUND(+G8*Totals!$H$24,2)</f>
        <v>558.69000000000005</v>
      </c>
      <c r="I8" s="103">
        <f t="shared" si="0"/>
        <v>0</v>
      </c>
      <c r="J8" s="103">
        <f t="shared" si="1"/>
        <v>558.69000000000005</v>
      </c>
      <c r="Q8" s="112"/>
      <c r="R8" s="112"/>
    </row>
    <row r="9" spans="1:18">
      <c r="A9" s="107">
        <v>3</v>
      </c>
      <c r="B9" s="110" t="s">
        <v>38</v>
      </c>
      <c r="C9" s="141">
        <v>1.0103484899999999E-2</v>
      </c>
      <c r="D9" s="103">
        <f>+C9*Totals!$G$24</f>
        <v>127033.47669067234</v>
      </c>
      <c r="E9" s="107"/>
      <c r="F9" s="111" t="s">
        <v>36</v>
      </c>
      <c r="G9" s="136">
        <v>3.0563669999999999E-4</v>
      </c>
      <c r="H9" s="103">
        <f>ROUND(+G9*Totals!$H$24,2)</f>
        <v>3842.84</v>
      </c>
      <c r="I9" s="103">
        <f t="shared" si="0"/>
        <v>0</v>
      </c>
      <c r="J9" s="103">
        <f t="shared" si="1"/>
        <v>3842.84</v>
      </c>
      <c r="Q9" s="112"/>
      <c r="R9" s="112"/>
    </row>
    <row r="10" spans="1:18">
      <c r="A10" s="107">
        <v>4</v>
      </c>
      <c r="B10" s="110" t="s">
        <v>39</v>
      </c>
      <c r="C10" s="141">
        <v>8.045389699999999E-3</v>
      </c>
      <c r="D10" s="103">
        <f>+C10*Totals!$G$24</f>
        <v>101156.56479303743</v>
      </c>
      <c r="E10" s="107"/>
      <c r="F10" s="111" t="s">
        <v>1044</v>
      </c>
      <c r="G10" s="136">
        <v>2.3774747999999999E-3</v>
      </c>
      <c r="H10" s="103">
        <f>ROUND(+G10*Totals!$H$24,2)</f>
        <v>29892.55</v>
      </c>
      <c r="I10" s="103">
        <f t="shared" si="0"/>
        <v>0</v>
      </c>
      <c r="J10" s="103">
        <f t="shared" si="1"/>
        <v>29892.55</v>
      </c>
      <c r="Q10" s="112"/>
      <c r="R10" s="112"/>
    </row>
    <row r="11" spans="1:18">
      <c r="A11" s="107">
        <v>5</v>
      </c>
      <c r="B11" s="110" t="s">
        <v>40</v>
      </c>
      <c r="C11" s="141">
        <v>7.1203205999999996E-3</v>
      </c>
      <c r="D11" s="103">
        <f>+C11*Totals!$G$24</f>
        <v>89525.454823039734</v>
      </c>
      <c r="E11" s="107"/>
      <c r="F11" s="111" t="s">
        <v>1043</v>
      </c>
      <c r="G11" s="136">
        <v>3.3770729999999996E-4</v>
      </c>
      <c r="H11" s="103">
        <f>ROUND(+G11*Totals!$H$24,2)</f>
        <v>4246.07</v>
      </c>
      <c r="I11" s="103">
        <f t="shared" si="0"/>
        <v>0</v>
      </c>
      <c r="J11" s="103">
        <f t="shared" si="1"/>
        <v>4246.07</v>
      </c>
      <c r="Q11" s="112"/>
      <c r="R11" s="112"/>
    </row>
    <row r="12" spans="1:18">
      <c r="A12" s="107">
        <v>6</v>
      </c>
      <c r="B12" s="110" t="s">
        <v>41</v>
      </c>
      <c r="C12" s="141">
        <v>1.37704321E-2</v>
      </c>
      <c r="D12" s="103">
        <f>+C12*Totals!$G$24</f>
        <v>173138.86075049575</v>
      </c>
      <c r="E12" s="107"/>
      <c r="F12" s="111" t="s">
        <v>1042</v>
      </c>
      <c r="G12" s="136">
        <v>2.3956350000000002E-4</v>
      </c>
      <c r="H12" s="103">
        <f>ROUND(+G12*Totals!$H$24,2)</f>
        <v>3012.09</v>
      </c>
      <c r="I12" s="103">
        <f t="shared" si="0"/>
        <v>0</v>
      </c>
      <c r="J12" s="103">
        <f t="shared" si="1"/>
        <v>3012.09</v>
      </c>
      <c r="Q12" s="112"/>
      <c r="R12" s="112"/>
    </row>
    <row r="13" spans="1:18">
      <c r="A13" s="107">
        <v>7</v>
      </c>
      <c r="B13" s="110" t="s">
        <v>1158</v>
      </c>
      <c r="C13" s="141">
        <v>1.20666082E-2</v>
      </c>
      <c r="D13" s="103">
        <f>+C13*Totals!$G$24</f>
        <v>151716.28469600383</v>
      </c>
      <c r="E13" s="107"/>
      <c r="F13" s="111" t="s">
        <v>1041</v>
      </c>
      <c r="G13" s="136">
        <v>1.9744669999999999E-4</v>
      </c>
      <c r="H13" s="103">
        <f>ROUND(+G13*Totals!$H$24,2)</f>
        <v>2482.54</v>
      </c>
      <c r="I13" s="103">
        <f t="shared" si="0"/>
        <v>0</v>
      </c>
      <c r="J13" s="103">
        <f t="shared" si="1"/>
        <v>2482.54</v>
      </c>
      <c r="Q13" s="112"/>
      <c r="R13" s="112"/>
    </row>
    <row r="14" spans="1:18">
      <c r="A14" s="107">
        <v>8</v>
      </c>
      <c r="B14" s="110" t="s">
        <v>42</v>
      </c>
      <c r="C14" s="141">
        <v>1.05818493E-2</v>
      </c>
      <c r="D14" s="103">
        <f>+C14*Totals!$G$24</f>
        <v>133048.06407893551</v>
      </c>
      <c r="E14" s="107"/>
      <c r="F14" s="111" t="s">
        <v>1040</v>
      </c>
      <c r="G14" s="136">
        <v>6.02E-4</v>
      </c>
      <c r="H14" s="103">
        <f>ROUND(+G14*Totals!$H$24,2)</f>
        <v>7569.09</v>
      </c>
      <c r="I14" s="103">
        <f t="shared" si="0"/>
        <v>0</v>
      </c>
      <c r="J14" s="103">
        <f t="shared" si="1"/>
        <v>7569.09</v>
      </c>
      <c r="Q14" s="112"/>
      <c r="R14" s="112"/>
    </row>
    <row r="15" spans="1:18">
      <c r="A15" s="107">
        <v>9</v>
      </c>
      <c r="B15" s="110" t="s">
        <v>43</v>
      </c>
      <c r="C15" s="141">
        <v>8.8938986999999997E-3</v>
      </c>
      <c r="D15" s="103">
        <f>+C15*Totals!$G$24</f>
        <v>111825.06673471161</v>
      </c>
      <c r="E15" s="107"/>
      <c r="F15" s="111" t="s">
        <v>1039</v>
      </c>
      <c r="G15" s="136">
        <v>2.6158790000000001E-4</v>
      </c>
      <c r="H15" s="103">
        <f>ROUND(+G15*Totals!$H$24,2)</f>
        <v>3289.01</v>
      </c>
      <c r="I15" s="103">
        <f t="shared" si="0"/>
        <v>0</v>
      </c>
      <c r="J15" s="103">
        <f t="shared" si="1"/>
        <v>3289.01</v>
      </c>
      <c r="Q15" s="112"/>
      <c r="R15" s="112"/>
    </row>
    <row r="16" spans="1:18">
      <c r="A16" s="107">
        <v>10</v>
      </c>
      <c r="B16" s="110" t="s">
        <v>44</v>
      </c>
      <c r="C16" s="141">
        <v>1.1664171699999998E-2</v>
      </c>
      <c r="D16" s="103">
        <f>+C16*Totals!$G$24</f>
        <v>146656.35653772787</v>
      </c>
      <c r="E16" s="107"/>
      <c r="F16" s="111" t="s">
        <v>1038</v>
      </c>
      <c r="G16" s="136">
        <v>1.4377675999999999E-3</v>
      </c>
      <c r="H16" s="103">
        <f>ROUND(+G16*Totals!$H$24,2)</f>
        <v>18077.39</v>
      </c>
      <c r="I16" s="103">
        <f t="shared" si="0"/>
        <v>0</v>
      </c>
      <c r="J16" s="103">
        <f t="shared" si="1"/>
        <v>18077.39</v>
      </c>
      <c r="Q16" s="112"/>
      <c r="R16" s="112"/>
    </row>
    <row r="17" spans="1:19">
      <c r="A17" s="107">
        <v>11</v>
      </c>
      <c r="B17" s="110" t="s">
        <v>45</v>
      </c>
      <c r="C17" s="141">
        <v>9.6119438999999994E-3</v>
      </c>
      <c r="D17" s="103">
        <f>+C17*Totals!$G$24</f>
        <v>120853.21683142222</v>
      </c>
      <c r="E17" s="107"/>
      <c r="F17" s="111" t="s">
        <v>1037</v>
      </c>
      <c r="G17" s="136">
        <v>3.4543520000000002E-4</v>
      </c>
      <c r="H17" s="103">
        <f>ROUND(+G17*Totals!$H$24,2)</f>
        <v>4343.24</v>
      </c>
      <c r="I17" s="103">
        <f t="shared" si="0"/>
        <v>0</v>
      </c>
      <c r="J17" s="103">
        <f t="shared" si="1"/>
        <v>4343.24</v>
      </c>
      <c r="K17" s="113"/>
      <c r="L17" s="113"/>
      <c r="N17" s="117"/>
      <c r="Q17" s="112"/>
      <c r="R17" s="112"/>
    </row>
    <row r="18" spans="1:19">
      <c r="A18" s="107">
        <v>12</v>
      </c>
      <c r="B18" s="110" t="s">
        <v>46</v>
      </c>
      <c r="C18" s="141">
        <v>1.0738150799999999E-2</v>
      </c>
      <c r="D18" s="103">
        <f>+C18*Totals!$G$24</f>
        <v>135013.27936390784</v>
      </c>
      <c r="E18" s="107"/>
      <c r="F18" s="111" t="s">
        <v>1036</v>
      </c>
      <c r="G18" s="136">
        <v>2.608151E-4</v>
      </c>
      <c r="H18" s="103">
        <f>ROUND(+G18*Totals!$H$24,2)</f>
        <v>3279.29</v>
      </c>
      <c r="I18" s="103">
        <f t="shared" si="0"/>
        <v>0</v>
      </c>
      <c r="J18" s="103">
        <f t="shared" si="1"/>
        <v>3279.29</v>
      </c>
      <c r="Q18" s="112"/>
      <c r="R18" s="112"/>
    </row>
    <row r="19" spans="1:19">
      <c r="A19" s="107">
        <v>13</v>
      </c>
      <c r="B19" s="110" t="s">
        <v>47</v>
      </c>
      <c r="C19" s="141">
        <v>9.4141681000000001E-3</v>
      </c>
      <c r="D19" s="103">
        <f>+C19*Totals!$G$24</f>
        <v>118366.53548058662</v>
      </c>
      <c r="E19" s="107"/>
      <c r="F19" s="111" t="s">
        <v>1035</v>
      </c>
      <c r="G19" s="136">
        <v>2.9481770000000003E-4</v>
      </c>
      <c r="H19" s="103">
        <f>ROUND(+G19*Totals!$H$24,2)</f>
        <v>3706.81</v>
      </c>
      <c r="I19" s="103">
        <f t="shared" si="0"/>
        <v>0</v>
      </c>
      <c r="J19" s="103">
        <f t="shared" si="1"/>
        <v>3706.81</v>
      </c>
      <c r="K19" s="113"/>
      <c r="L19" s="113"/>
      <c r="N19" s="117"/>
      <c r="O19" s="115"/>
      <c r="P19" s="114"/>
      <c r="Q19" s="116"/>
      <c r="R19" s="116"/>
      <c r="S19" s="114"/>
    </row>
    <row r="20" spans="1:19">
      <c r="A20" s="107">
        <v>14</v>
      </c>
      <c r="B20" s="110" t="s">
        <v>48</v>
      </c>
      <c r="C20" s="141">
        <v>1.01526181E-2</v>
      </c>
      <c r="D20" s="103">
        <f>+C20*Totals!$G$24</f>
        <v>127651.23989601333</v>
      </c>
      <c r="E20" s="107"/>
      <c r="F20" s="111" t="s">
        <v>1034</v>
      </c>
      <c r="G20" s="136">
        <v>6.3368399999999995E-5</v>
      </c>
      <c r="H20" s="103">
        <f>ROUND(+G20*Totals!$H$24,2)</f>
        <v>796.75</v>
      </c>
      <c r="I20" s="103">
        <f t="shared" si="0"/>
        <v>395.50210336538458</v>
      </c>
      <c r="J20" s="103">
        <f t="shared" si="1"/>
        <v>401.24789663461542</v>
      </c>
      <c r="K20" s="113" t="s">
        <v>1034</v>
      </c>
      <c r="L20" s="113" t="s">
        <v>69</v>
      </c>
      <c r="M20" s="138">
        <v>0.49639423076923073</v>
      </c>
      <c r="N20" s="117">
        <f>H20*M20</f>
        <v>395.50210336538458</v>
      </c>
      <c r="O20" s="117" t="s">
        <v>1159</v>
      </c>
      <c r="P20" s="114"/>
      <c r="Q20" s="118"/>
      <c r="R20" s="116"/>
      <c r="S20" s="114"/>
    </row>
    <row r="21" spans="1:19">
      <c r="A21" s="107">
        <v>15</v>
      </c>
      <c r="B21" s="110" t="s">
        <v>49</v>
      </c>
      <c r="C21" s="141">
        <v>8.8385312000000011E-3</v>
      </c>
      <c r="D21" s="103">
        <f>+C21*Totals!$G$24</f>
        <v>111128.91821860202</v>
      </c>
      <c r="E21" s="107"/>
      <c r="F21" s="111" t="s">
        <v>1033</v>
      </c>
      <c r="G21" s="136">
        <v>2.1201371999999999E-3</v>
      </c>
      <c r="H21" s="103">
        <f>ROUND(+G21*Totals!$H$24,2)</f>
        <v>26656.98</v>
      </c>
      <c r="I21" s="103">
        <f t="shared" si="0"/>
        <v>0</v>
      </c>
      <c r="J21" s="103">
        <f t="shared" si="1"/>
        <v>26656.98</v>
      </c>
      <c r="K21" s="113"/>
      <c r="L21" s="113"/>
      <c r="N21" s="117"/>
      <c r="O21" s="117" t="s">
        <v>1159</v>
      </c>
      <c r="P21" s="114"/>
      <c r="Q21" s="118"/>
      <c r="R21" s="116"/>
      <c r="S21" s="114"/>
    </row>
    <row r="22" spans="1:19">
      <c r="A22" s="107">
        <v>16</v>
      </c>
      <c r="B22" s="110" t="s">
        <v>50</v>
      </c>
      <c r="C22" s="141">
        <v>1.0843522100000001E-2</v>
      </c>
      <c r="D22" s="103">
        <f>+C22*Totals!$G$24</f>
        <v>136338.13734260548</v>
      </c>
      <c r="E22" s="107"/>
      <c r="F22" s="111" t="s">
        <v>1032</v>
      </c>
      <c r="G22" s="136">
        <v>1.6344419999999999E-4</v>
      </c>
      <c r="H22" s="103">
        <f>ROUND(+G22*Totals!$H$24,2)</f>
        <v>2055.02</v>
      </c>
      <c r="I22" s="103">
        <f t="shared" si="0"/>
        <v>1078.9684975767366</v>
      </c>
      <c r="J22" s="103">
        <f t="shared" si="1"/>
        <v>976.0515024232634</v>
      </c>
      <c r="K22" s="113" t="s">
        <v>1032</v>
      </c>
      <c r="L22" s="113" t="s">
        <v>110</v>
      </c>
      <c r="M22" s="138">
        <v>0.52504038772213246</v>
      </c>
      <c r="N22" s="117">
        <f>H22*M22</f>
        <v>1078.9684975767366</v>
      </c>
      <c r="O22" s="117" t="s">
        <v>1159</v>
      </c>
      <c r="P22" s="114"/>
      <c r="Q22" s="118"/>
      <c r="R22" s="116"/>
      <c r="S22" s="114"/>
    </row>
    <row r="23" spans="1:19">
      <c r="A23" s="107">
        <v>17</v>
      </c>
      <c r="B23" s="110" t="s">
        <v>51</v>
      </c>
      <c r="C23" s="141">
        <v>1.0624188999999999E-2</v>
      </c>
      <c r="D23" s="103">
        <f>+C23*Totals!$G$24</f>
        <v>133580.41102123066</v>
      </c>
      <c r="E23" s="107"/>
      <c r="F23" s="111" t="s">
        <v>1031</v>
      </c>
      <c r="G23" s="136">
        <v>1.661489E-4</v>
      </c>
      <c r="H23" s="103">
        <f>ROUND(+G23*Totals!$H$24,2)</f>
        <v>2089.0300000000002</v>
      </c>
      <c r="I23" s="103">
        <f t="shared" si="0"/>
        <v>431.36312684365788</v>
      </c>
      <c r="J23" s="103">
        <f t="shared" si="1"/>
        <v>1657.6668731563423</v>
      </c>
      <c r="K23" s="137" t="s">
        <v>1031</v>
      </c>
      <c r="L23" s="137" t="s">
        <v>126</v>
      </c>
      <c r="M23" s="138">
        <v>0.20648967551622419</v>
      </c>
      <c r="N23" s="117">
        <f>H23*M23</f>
        <v>431.36312684365788</v>
      </c>
      <c r="O23" s="113" t="s">
        <v>1159</v>
      </c>
      <c r="P23" s="114"/>
      <c r="Q23" s="118"/>
      <c r="R23" s="116"/>
      <c r="S23" s="114"/>
    </row>
    <row r="24" spans="1:19">
      <c r="A24" s="107">
        <v>18</v>
      </c>
      <c r="B24" s="110" t="s">
        <v>52</v>
      </c>
      <c r="C24" s="141">
        <v>9.766703199999999E-3</v>
      </c>
      <c r="D24" s="103">
        <f>+C24*Totals!$G$24</f>
        <v>122799.04167540399</v>
      </c>
      <c r="E24" s="107"/>
      <c r="F24" s="111" t="s">
        <v>1030</v>
      </c>
      <c r="G24" s="136">
        <v>3.7325539999999999E-4</v>
      </c>
      <c r="H24" s="103">
        <f>ROUND(+G24*Totals!$H$24,2)</f>
        <v>4693.03</v>
      </c>
      <c r="I24" s="103">
        <f t="shared" si="0"/>
        <v>0</v>
      </c>
      <c r="J24" s="103">
        <f t="shared" si="1"/>
        <v>4693.03</v>
      </c>
      <c r="K24" s="113"/>
      <c r="L24" s="113"/>
      <c r="N24" s="117"/>
      <c r="O24" s="113"/>
      <c r="P24" s="114"/>
      <c r="Q24" s="118"/>
      <c r="R24" s="116"/>
      <c r="S24" s="114"/>
    </row>
    <row r="25" spans="1:19">
      <c r="A25" s="107">
        <v>19</v>
      </c>
      <c r="B25" s="110" t="s">
        <v>53</v>
      </c>
      <c r="C25" s="141">
        <v>9.3544664000000007E-3</v>
      </c>
      <c r="D25" s="103">
        <f>+C25*Totals!$G$24</f>
        <v>117615.89205503516</v>
      </c>
      <c r="E25" s="107"/>
      <c r="F25" s="111" t="s">
        <v>1029</v>
      </c>
      <c r="G25" s="136">
        <v>8.0640180000000005E-4</v>
      </c>
      <c r="H25" s="103">
        <f>ROUND(+G25*Totals!$H$24,2)</f>
        <v>10139.08</v>
      </c>
      <c r="I25" s="103">
        <f t="shared" si="0"/>
        <v>0</v>
      </c>
      <c r="J25" s="103">
        <f t="shared" si="1"/>
        <v>10139.08</v>
      </c>
      <c r="K25" s="113"/>
      <c r="L25" s="113"/>
      <c r="N25" s="117">
        <v>0</v>
      </c>
      <c r="O25" s="113" t="s">
        <v>1159</v>
      </c>
      <c r="P25" s="114"/>
      <c r="Q25" s="118"/>
      <c r="R25" s="116"/>
      <c r="S25" s="114"/>
    </row>
    <row r="26" spans="1:19">
      <c r="A26" s="107">
        <v>20</v>
      </c>
      <c r="B26" s="110" t="s">
        <v>54</v>
      </c>
      <c r="C26" s="141">
        <v>6.2624808000000002E-3</v>
      </c>
      <c r="D26" s="103">
        <f>+C26*Totals!$G$24</f>
        <v>78739.634552488234</v>
      </c>
      <c r="E26" s="107"/>
      <c r="F26" s="111" t="s">
        <v>1028</v>
      </c>
      <c r="G26" s="136">
        <v>8.7711200000000001E-5</v>
      </c>
      <c r="H26" s="103">
        <f>ROUND(+G26*Totals!$H$24,2)</f>
        <v>1102.81</v>
      </c>
      <c r="I26" s="103">
        <f t="shared" si="0"/>
        <v>516.94218749999993</v>
      </c>
      <c r="J26" s="103">
        <f t="shared" si="1"/>
        <v>585.86781250000001</v>
      </c>
      <c r="K26" s="113" t="s">
        <v>1028</v>
      </c>
      <c r="L26" s="113" t="s">
        <v>53</v>
      </c>
      <c r="M26" s="138">
        <v>0.46875</v>
      </c>
      <c r="N26" s="117">
        <f>H26*M26</f>
        <v>516.94218749999993</v>
      </c>
      <c r="O26" s="117" t="s">
        <v>1159</v>
      </c>
      <c r="P26" s="114"/>
      <c r="Q26" s="118"/>
      <c r="R26" s="116"/>
      <c r="S26" s="114"/>
    </row>
    <row r="27" spans="1:19">
      <c r="A27" s="107">
        <v>21</v>
      </c>
      <c r="B27" s="110" t="s">
        <v>55</v>
      </c>
      <c r="C27" s="141">
        <v>9.8328212999999991E-3</v>
      </c>
      <c r="D27" s="103">
        <f>+C27*Totals!$G$24</f>
        <v>123630.3599975783</v>
      </c>
      <c r="E27" s="107"/>
      <c r="F27" s="111" t="s">
        <v>1027</v>
      </c>
      <c r="G27" s="136">
        <v>4.8221819999999998E-4</v>
      </c>
      <c r="H27" s="103">
        <f>ROUND(+G27*Totals!$H$24,2)</f>
        <v>6063.04</v>
      </c>
      <c r="I27" s="103">
        <f t="shared" si="0"/>
        <v>0</v>
      </c>
      <c r="J27" s="103">
        <f t="shared" si="1"/>
        <v>6063.04</v>
      </c>
      <c r="K27" s="113"/>
      <c r="L27" s="113"/>
      <c r="N27" s="117">
        <v>0</v>
      </c>
      <c r="O27" s="113" t="s">
        <v>1159</v>
      </c>
      <c r="P27" s="114"/>
      <c r="Q27" s="118"/>
      <c r="R27" s="116"/>
      <c r="S27" s="114"/>
    </row>
    <row r="28" spans="1:19" ht="19.5" customHeight="1">
      <c r="A28" s="107">
        <v>22</v>
      </c>
      <c r="B28" s="110" t="s">
        <v>56</v>
      </c>
      <c r="C28" s="141">
        <v>1.2209533E-2</v>
      </c>
      <c r="D28" s="103">
        <f>+C28*Totals!$G$24</f>
        <v>153513.31160592864</v>
      </c>
      <c r="E28" s="107"/>
      <c r="F28" s="111" t="s">
        <v>1026</v>
      </c>
      <c r="G28" s="136">
        <v>7.5744579000000005E-3</v>
      </c>
      <c r="H28" s="103">
        <f>ROUND(+G28*Totals!$H$24,2)</f>
        <v>95235.43</v>
      </c>
      <c r="I28" s="103">
        <f t="shared" si="0"/>
        <v>0</v>
      </c>
      <c r="J28" s="103">
        <f t="shared" si="1"/>
        <v>95235.43</v>
      </c>
      <c r="K28" s="113"/>
      <c r="L28" s="113"/>
      <c r="N28" s="117">
        <v>0</v>
      </c>
      <c r="O28" s="113" t="s">
        <v>1159</v>
      </c>
      <c r="P28" s="114"/>
      <c r="Q28" s="118"/>
      <c r="R28" s="116"/>
      <c r="S28" s="114"/>
    </row>
    <row r="29" spans="1:19">
      <c r="A29" s="107">
        <v>23</v>
      </c>
      <c r="B29" s="110" t="s">
        <v>57</v>
      </c>
      <c r="C29" s="141">
        <v>1.2359282100000001E-2</v>
      </c>
      <c r="D29" s="103">
        <f>+C29*Totals!$G$24</f>
        <v>155396.14203449685</v>
      </c>
      <c r="E29" s="107"/>
      <c r="F29" s="111" t="s">
        <v>1025</v>
      </c>
      <c r="G29" s="136">
        <v>7.9596899999999997E-5</v>
      </c>
      <c r="H29" s="103">
        <f>ROUND(+G29*Totals!$H$24,2)</f>
        <v>1000.79</v>
      </c>
      <c r="I29" s="103">
        <f t="shared" si="0"/>
        <v>195.21582716049383</v>
      </c>
      <c r="J29" s="103">
        <f t="shared" si="1"/>
        <v>805.5741728395061</v>
      </c>
      <c r="K29" s="113" t="s">
        <v>1025</v>
      </c>
      <c r="L29" s="113" t="s">
        <v>94</v>
      </c>
      <c r="M29" s="138">
        <v>0.19506172839506175</v>
      </c>
      <c r="N29" s="117">
        <f>H29*M29</f>
        <v>195.21582716049383</v>
      </c>
      <c r="O29" s="117" t="s">
        <v>1159</v>
      </c>
      <c r="P29" s="114"/>
      <c r="Q29" s="118"/>
      <c r="R29" s="116"/>
      <c r="S29" s="114"/>
    </row>
    <row r="30" spans="1:19" ht="19.5" customHeight="1">
      <c r="A30" s="107">
        <v>24</v>
      </c>
      <c r="B30" s="110" t="s">
        <v>58</v>
      </c>
      <c r="C30" s="141">
        <v>1.10073033E-2</v>
      </c>
      <c r="D30" s="103">
        <f>+C30*Totals!$G$24</f>
        <v>138397.39664357898</v>
      </c>
      <c r="E30" s="107"/>
      <c r="F30" s="111" t="s">
        <v>1024</v>
      </c>
      <c r="G30" s="136">
        <v>5.9813599999999998E-4</v>
      </c>
      <c r="H30" s="103">
        <f>ROUND(+G30*Totals!$H$24,2)</f>
        <v>7520.5</v>
      </c>
      <c r="I30" s="103">
        <f t="shared" si="0"/>
        <v>0</v>
      </c>
      <c r="J30" s="103">
        <f t="shared" si="1"/>
        <v>7520.5</v>
      </c>
      <c r="K30" s="113"/>
      <c r="L30" s="113"/>
      <c r="N30" s="117">
        <v>0</v>
      </c>
      <c r="O30" s="113" t="s">
        <v>1159</v>
      </c>
      <c r="P30" s="114"/>
      <c r="Q30" s="118"/>
      <c r="R30" s="116"/>
      <c r="S30" s="114"/>
    </row>
    <row r="31" spans="1:19">
      <c r="A31" s="107">
        <v>25</v>
      </c>
      <c r="B31" s="110" t="s">
        <v>59</v>
      </c>
      <c r="C31" s="141">
        <v>1.1376687000000002E-2</v>
      </c>
      <c r="D31" s="103">
        <f>+C31*Totals!$G$24</f>
        <v>143041.74422347831</v>
      </c>
      <c r="E31" s="107"/>
      <c r="F31" s="111" t="s">
        <v>1023</v>
      </c>
      <c r="G31" s="136">
        <v>2.5673868999999998E-2</v>
      </c>
      <c r="H31" s="103">
        <f>ROUND(+G31*Totals!$H$24,2)</f>
        <v>322803.55</v>
      </c>
      <c r="I31" s="103">
        <f t="shared" si="0"/>
        <v>0</v>
      </c>
      <c r="J31" s="103">
        <f t="shared" si="1"/>
        <v>322803.55</v>
      </c>
      <c r="K31" s="113"/>
      <c r="L31" s="113"/>
      <c r="N31" s="117">
        <v>0</v>
      </c>
      <c r="O31" s="113" t="s">
        <v>1159</v>
      </c>
      <c r="P31" s="114"/>
      <c r="Q31" s="118"/>
      <c r="R31" s="116"/>
      <c r="S31" s="114"/>
    </row>
    <row r="32" spans="1:19">
      <c r="A32" s="107">
        <v>26</v>
      </c>
      <c r="B32" s="110" t="s">
        <v>60</v>
      </c>
      <c r="C32" s="141">
        <v>8.2024656000000001E-3</v>
      </c>
      <c r="D32" s="103">
        <f>+C32*Totals!$G$24</f>
        <v>103131.5167901762</v>
      </c>
      <c r="E32" s="107"/>
      <c r="F32" s="111" t="s">
        <v>1022</v>
      </c>
      <c r="G32" s="136">
        <v>2.1058407000000001E-3</v>
      </c>
      <c r="H32" s="103">
        <f>ROUND(+G32*Totals!$H$24,2)</f>
        <v>26477.23</v>
      </c>
      <c r="I32" s="103">
        <f t="shared" si="0"/>
        <v>0</v>
      </c>
      <c r="J32" s="103">
        <f t="shared" si="1"/>
        <v>26477.23</v>
      </c>
      <c r="K32" s="113"/>
      <c r="L32" s="113"/>
      <c r="N32" s="117">
        <v>0</v>
      </c>
      <c r="O32" s="113" t="s">
        <v>1159</v>
      </c>
      <c r="P32" s="114"/>
      <c r="Q32" s="118"/>
      <c r="R32" s="116"/>
      <c r="S32" s="114"/>
    </row>
    <row r="33" spans="1:19">
      <c r="A33" s="107">
        <v>27</v>
      </c>
      <c r="B33" s="110" t="s">
        <v>61</v>
      </c>
      <c r="C33" s="141">
        <v>7.9155505999999997E-3</v>
      </c>
      <c r="D33" s="103">
        <f>+C33*Totals!$G$24</f>
        <v>99524.067447157518</v>
      </c>
      <c r="E33" s="107"/>
      <c r="F33" s="111" t="s">
        <v>1021</v>
      </c>
      <c r="G33" s="136">
        <v>4.2116799999999996E-5</v>
      </c>
      <c r="H33" s="103">
        <f>ROUND(+G33*Totals!$H$24,2)</f>
        <v>529.54</v>
      </c>
      <c r="I33" s="103">
        <f t="shared" si="0"/>
        <v>238.29299999999998</v>
      </c>
      <c r="J33" s="103">
        <f t="shared" si="1"/>
        <v>291.24699999999996</v>
      </c>
      <c r="K33" s="113" t="s">
        <v>1021</v>
      </c>
      <c r="L33" s="113" t="s">
        <v>57</v>
      </c>
      <c r="M33" s="138">
        <v>0.45</v>
      </c>
      <c r="N33" s="117">
        <f>H33*M33</f>
        <v>238.29299999999998</v>
      </c>
      <c r="O33" s="117" t="s">
        <v>1159</v>
      </c>
      <c r="P33" s="114"/>
      <c r="Q33" s="118"/>
      <c r="R33" s="116"/>
      <c r="S33" s="114"/>
    </row>
    <row r="34" spans="1:19">
      <c r="A34" s="107">
        <v>28</v>
      </c>
      <c r="B34" s="110" t="s">
        <v>62</v>
      </c>
      <c r="C34" s="141">
        <v>1.1337944900000001E-2</v>
      </c>
      <c r="D34" s="103">
        <f>+C34*Totals!$G$24</f>
        <v>142554.63074669192</v>
      </c>
      <c r="E34" s="107"/>
      <c r="F34" s="111" t="s">
        <v>1020</v>
      </c>
      <c r="G34" s="136">
        <v>1.4682930000000001E-4</v>
      </c>
      <c r="H34" s="103">
        <f>ROUND(+G34*Totals!$H$24,2)</f>
        <v>1846.12</v>
      </c>
      <c r="I34" s="103">
        <f t="shared" si="0"/>
        <v>173.849865470852</v>
      </c>
      <c r="J34" s="103">
        <f t="shared" si="1"/>
        <v>1672.270134529148</v>
      </c>
      <c r="K34" s="113" t="s">
        <v>1020</v>
      </c>
      <c r="L34" s="113" t="s">
        <v>83</v>
      </c>
      <c r="M34" s="138">
        <v>9.417040358744394E-2</v>
      </c>
      <c r="N34" s="117">
        <f>H34*M34</f>
        <v>173.849865470852</v>
      </c>
      <c r="O34" s="117" t="s">
        <v>1159</v>
      </c>
      <c r="P34" s="114"/>
      <c r="Q34" s="118"/>
      <c r="R34" s="116"/>
      <c r="S34" s="114"/>
    </row>
    <row r="35" spans="1:19">
      <c r="A35" s="107">
        <v>29</v>
      </c>
      <c r="B35" s="110" t="s">
        <v>63</v>
      </c>
      <c r="C35" s="141">
        <v>8.0837596000000005E-3</v>
      </c>
      <c r="D35" s="103">
        <f>+C35*Totals!$G$24</f>
        <v>101638.9985122459</v>
      </c>
      <c r="E35" s="107"/>
      <c r="F35" s="111" t="s">
        <v>1019</v>
      </c>
      <c r="G35" s="136">
        <v>3.7209630000000003E-4</v>
      </c>
      <c r="H35" s="103">
        <f>ROUND(+G35*Totals!$H$24,2)</f>
        <v>4678.45</v>
      </c>
      <c r="I35" s="103">
        <f t="shared" si="0"/>
        <v>0</v>
      </c>
      <c r="J35" s="103">
        <f t="shared" si="1"/>
        <v>4678.45</v>
      </c>
      <c r="K35" s="113"/>
      <c r="L35" s="113"/>
      <c r="N35" s="117">
        <v>0</v>
      </c>
      <c r="O35" s="113" t="s">
        <v>1159</v>
      </c>
      <c r="P35" s="114"/>
      <c r="Q35" s="118"/>
      <c r="R35" s="116"/>
      <c r="S35" s="114"/>
    </row>
    <row r="36" spans="1:19">
      <c r="A36" s="107">
        <v>30</v>
      </c>
      <c r="B36" s="110" t="s">
        <v>64</v>
      </c>
      <c r="C36" s="141">
        <v>7.2857872999999998E-3</v>
      </c>
      <c r="D36" s="103">
        <f>+C36*Totals!$G$24</f>
        <v>91605.906309390994</v>
      </c>
      <c r="E36" s="107"/>
      <c r="F36" s="111" t="s">
        <v>1018</v>
      </c>
      <c r="G36" s="136">
        <v>2.94462219E-2</v>
      </c>
      <c r="H36" s="103">
        <f>ROUND(+G36*Totals!$H$24,2)</f>
        <v>370234.23</v>
      </c>
      <c r="I36" s="103">
        <f t="shared" si="0"/>
        <v>0</v>
      </c>
      <c r="J36" s="103">
        <f t="shared" si="1"/>
        <v>370234.23</v>
      </c>
      <c r="K36" s="113"/>
      <c r="L36" s="113"/>
      <c r="N36" s="117">
        <v>0</v>
      </c>
      <c r="O36" s="113" t="s">
        <v>1159</v>
      </c>
      <c r="P36" s="114"/>
      <c r="Q36" s="118"/>
      <c r="R36" s="116"/>
      <c r="S36" s="114"/>
    </row>
    <row r="37" spans="1:19">
      <c r="A37" s="107">
        <v>31</v>
      </c>
      <c r="B37" s="110" t="s">
        <v>65</v>
      </c>
      <c r="C37" s="141">
        <v>1.4244237200000001E-2</v>
      </c>
      <c r="D37" s="103">
        <f>+C37*Totals!$G$24</f>
        <v>179096.12299441433</v>
      </c>
      <c r="E37" s="107"/>
      <c r="F37" s="111" t="s">
        <v>1017</v>
      </c>
      <c r="G37" s="136">
        <v>2.105841E-4</v>
      </c>
      <c r="H37" s="103">
        <f>ROUND(+G37*Totals!$H$24,2)</f>
        <v>2647.72</v>
      </c>
      <c r="I37" s="103">
        <f t="shared" si="0"/>
        <v>0</v>
      </c>
      <c r="J37" s="103">
        <f t="shared" si="1"/>
        <v>2647.72</v>
      </c>
      <c r="K37" s="113"/>
      <c r="L37" s="113"/>
      <c r="N37" s="117">
        <v>0</v>
      </c>
      <c r="O37" s="113" t="s">
        <v>1159</v>
      </c>
      <c r="P37" s="114"/>
      <c r="Q37" s="118"/>
      <c r="R37" s="116"/>
      <c r="S37" s="114"/>
    </row>
    <row r="38" spans="1:19">
      <c r="A38" s="107">
        <v>32</v>
      </c>
      <c r="B38" s="110" t="s">
        <v>66</v>
      </c>
      <c r="C38" s="141">
        <v>6.1797747000000005E-3</v>
      </c>
      <c r="D38" s="103">
        <f>+C38*Totals!$G$24</f>
        <v>77699.751429930562</v>
      </c>
      <c r="E38" s="107"/>
      <c r="F38" s="111" t="s">
        <v>1016</v>
      </c>
      <c r="G38" s="136">
        <v>4.312144E-4</v>
      </c>
      <c r="H38" s="103">
        <f>ROUND(+G38*Totals!$H$24,2)</f>
        <v>5421.76</v>
      </c>
      <c r="I38" s="103">
        <f t="shared" si="0"/>
        <v>0</v>
      </c>
      <c r="J38" s="103">
        <f t="shared" si="1"/>
        <v>5421.76</v>
      </c>
      <c r="K38" s="113"/>
      <c r="L38" s="113"/>
      <c r="N38" s="117">
        <v>0</v>
      </c>
      <c r="O38" s="113" t="s">
        <v>1159</v>
      </c>
      <c r="P38" s="114"/>
      <c r="Q38" s="118"/>
      <c r="R38" s="116"/>
      <c r="S38" s="114"/>
    </row>
    <row r="39" spans="1:19">
      <c r="A39" s="107">
        <v>33</v>
      </c>
      <c r="B39" s="110" t="s">
        <v>67</v>
      </c>
      <c r="C39" s="141">
        <v>1.24803651E-2</v>
      </c>
      <c r="D39" s="103">
        <f>+C39*Totals!$G$24</f>
        <v>156918.54688889877</v>
      </c>
      <c r="E39" s="107"/>
      <c r="F39" s="111" t="s">
        <v>1015</v>
      </c>
      <c r="G39" s="136">
        <v>2.028562E-4</v>
      </c>
      <c r="H39" s="103">
        <f>ROUND(+G39*Totals!$H$24,2)</f>
        <v>2550.56</v>
      </c>
      <c r="I39" s="103">
        <f t="shared" si="0"/>
        <v>520.44712011577417</v>
      </c>
      <c r="J39" s="103">
        <f t="shared" si="1"/>
        <v>2030.1128798842258</v>
      </c>
      <c r="K39" s="113" t="s">
        <v>1015</v>
      </c>
      <c r="L39" s="113" t="s">
        <v>48</v>
      </c>
      <c r="M39" s="138">
        <v>0.20405209840810418</v>
      </c>
      <c r="N39" s="117">
        <f t="shared" ref="N39:N44" si="2">H39*M39</f>
        <v>520.44712011577417</v>
      </c>
      <c r="O39" s="117" t="s">
        <v>1159</v>
      </c>
      <c r="P39" s="114"/>
      <c r="Q39" s="118"/>
      <c r="R39" s="116"/>
      <c r="S39" s="114"/>
    </row>
    <row r="40" spans="1:19">
      <c r="A40" s="107">
        <v>34</v>
      </c>
      <c r="B40" s="110" t="s">
        <v>68</v>
      </c>
      <c r="C40" s="141">
        <v>9.3760053999999999E-3</v>
      </c>
      <c r="D40" s="103">
        <f>+C40*Totals!$G$24</f>
        <v>117886.7069353979</v>
      </c>
      <c r="E40" s="107"/>
      <c r="F40" s="111" t="s">
        <v>1014</v>
      </c>
      <c r="G40" s="136">
        <v>4.5208000000000005E-5</v>
      </c>
      <c r="H40" s="103">
        <f>ROUND(+G40*Totals!$H$24,2)</f>
        <v>568.41</v>
      </c>
      <c r="I40" s="103">
        <f t="shared" si="0"/>
        <v>105.47814432989691</v>
      </c>
      <c r="J40" s="103">
        <f t="shared" si="1"/>
        <v>462.93185567010306</v>
      </c>
      <c r="K40" s="113" t="s">
        <v>1014</v>
      </c>
      <c r="L40" s="113" t="s">
        <v>138</v>
      </c>
      <c r="M40" s="138">
        <v>0.18556701030927836</v>
      </c>
      <c r="N40" s="117">
        <f t="shared" si="2"/>
        <v>105.47814432989691</v>
      </c>
      <c r="O40" s="117" t="s">
        <v>1159</v>
      </c>
      <c r="P40" s="114"/>
      <c r="Q40" s="118"/>
      <c r="R40" s="116"/>
      <c r="S40" s="114"/>
    </row>
    <row r="41" spans="1:19">
      <c r="A41" s="107">
        <v>35</v>
      </c>
      <c r="B41" s="110" t="s">
        <v>69</v>
      </c>
      <c r="C41" s="141">
        <v>9.852182499999999E-3</v>
      </c>
      <c r="D41" s="103">
        <f>+C41*Totals!$G$24</f>
        <v>123873.79288961968</v>
      </c>
      <c r="E41" s="107"/>
      <c r="F41" s="111" t="s">
        <v>1013</v>
      </c>
      <c r="G41" s="136">
        <v>2.39564E-5</v>
      </c>
      <c r="H41" s="103">
        <f>ROUND(+G41*Totals!$H$24,2)</f>
        <v>301.20999999999998</v>
      </c>
      <c r="I41" s="103">
        <f t="shared" si="0"/>
        <v>132.60265306122449</v>
      </c>
      <c r="J41" s="103">
        <f t="shared" si="1"/>
        <v>168.60734693877549</v>
      </c>
      <c r="K41" s="113" t="s">
        <v>1013</v>
      </c>
      <c r="L41" s="113" t="s">
        <v>46</v>
      </c>
      <c r="M41" s="138">
        <v>0.44023323615160348</v>
      </c>
      <c r="N41" s="117">
        <f t="shared" si="2"/>
        <v>132.60265306122449</v>
      </c>
      <c r="O41" s="117" t="s">
        <v>1159</v>
      </c>
      <c r="P41" s="114"/>
      <c r="Q41" s="118"/>
      <c r="R41" s="116"/>
      <c r="S41" s="114"/>
    </row>
    <row r="42" spans="1:19">
      <c r="A42" s="107">
        <v>36</v>
      </c>
      <c r="B42" s="110" t="s">
        <v>70</v>
      </c>
      <c r="C42" s="141">
        <v>7.9343492000000012E-3</v>
      </c>
      <c r="D42" s="103">
        <f>+C42*Totals!$G$24</f>
        <v>99760.426637927172</v>
      </c>
      <c r="E42" s="107"/>
      <c r="F42" s="111" t="s">
        <v>1012</v>
      </c>
      <c r="G42" s="136">
        <v>3.7480100000000001E-5</v>
      </c>
      <c r="H42" s="103">
        <f>ROUND(+G42*Totals!$H$24,2)</f>
        <v>471.25</v>
      </c>
      <c r="I42" s="103">
        <f t="shared" si="0"/>
        <v>54.871575342465754</v>
      </c>
      <c r="J42" s="103">
        <f t="shared" si="1"/>
        <v>416.37842465753425</v>
      </c>
      <c r="K42" s="113" t="s">
        <v>1012</v>
      </c>
      <c r="L42" s="113" t="s">
        <v>58</v>
      </c>
      <c r="M42" s="138">
        <v>0.11643835616438357</v>
      </c>
      <c r="N42" s="117">
        <f t="shared" si="2"/>
        <v>54.871575342465754</v>
      </c>
      <c r="O42" s="117"/>
      <c r="P42" s="114"/>
      <c r="Q42" s="118"/>
      <c r="R42" s="116"/>
      <c r="S42" s="114"/>
    </row>
    <row r="43" spans="1:19">
      <c r="A43" s="107">
        <v>37</v>
      </c>
      <c r="B43" s="110" t="s">
        <v>71</v>
      </c>
      <c r="C43" s="141">
        <v>9.0753230999999993E-3</v>
      </c>
      <c r="D43" s="103">
        <f>+C43*Totals!$G$24</f>
        <v>114106.15811225395</v>
      </c>
      <c r="E43" s="107"/>
      <c r="F43" s="111" t="s">
        <v>1011</v>
      </c>
      <c r="G43" s="136">
        <v>3.70937E-5</v>
      </c>
      <c r="H43" s="103">
        <f>ROUND(+G43*Totals!$H$24,2)</f>
        <v>466.39</v>
      </c>
      <c r="I43" s="103">
        <f t="shared" si="0"/>
        <v>164.87035031847134</v>
      </c>
      <c r="J43" s="103">
        <f t="shared" si="1"/>
        <v>301.51964968152868</v>
      </c>
      <c r="K43" s="113" t="s">
        <v>1011</v>
      </c>
      <c r="L43" s="113" t="s">
        <v>121</v>
      </c>
      <c r="M43" s="138">
        <v>0.35350318471337583</v>
      </c>
      <c r="N43" s="117">
        <f t="shared" si="2"/>
        <v>164.87035031847134</v>
      </c>
      <c r="O43" s="117" t="s">
        <v>1159</v>
      </c>
      <c r="P43" s="114"/>
      <c r="Q43" s="118"/>
      <c r="R43" s="116"/>
      <c r="S43" s="114"/>
    </row>
    <row r="44" spans="1:19">
      <c r="A44" s="107">
        <v>38</v>
      </c>
      <c r="B44" s="110" t="s">
        <v>72</v>
      </c>
      <c r="C44" s="141">
        <v>9.2893613E-3</v>
      </c>
      <c r="D44" s="103">
        <f>+C44*Totals!$G$24</f>
        <v>116797.31041858476</v>
      </c>
      <c r="E44" s="107"/>
      <c r="F44" s="111" t="s">
        <v>1010</v>
      </c>
      <c r="G44" s="136">
        <v>1.6189860000000002E-4</v>
      </c>
      <c r="H44" s="103">
        <f>ROUND(+G44*Totals!$H$24,2)</f>
        <v>2035.59</v>
      </c>
      <c r="I44" s="103">
        <f t="shared" si="0"/>
        <v>476.34711388455537</v>
      </c>
      <c r="J44" s="103">
        <f t="shared" si="1"/>
        <v>1559.2428861154444</v>
      </c>
      <c r="K44" s="113" t="s">
        <v>1010</v>
      </c>
      <c r="L44" s="113" t="s">
        <v>67</v>
      </c>
      <c r="M44" s="138">
        <v>0.23400936037441497</v>
      </c>
      <c r="N44" s="117">
        <f t="shared" si="2"/>
        <v>476.34711388455537</v>
      </c>
      <c r="O44" s="117" t="s">
        <v>1159</v>
      </c>
      <c r="P44" s="114"/>
      <c r="Q44" s="118"/>
      <c r="R44" s="116"/>
      <c r="S44" s="114"/>
    </row>
    <row r="45" spans="1:19">
      <c r="A45" s="107">
        <v>39</v>
      </c>
      <c r="B45" s="110" t="s">
        <v>73</v>
      </c>
      <c r="C45" s="141">
        <v>9.9508109000000008E-3</v>
      </c>
      <c r="D45" s="103">
        <f>+C45*Totals!$G$24</f>
        <v>125113.870810896</v>
      </c>
      <c r="E45" s="107"/>
      <c r="F45" s="111" t="s">
        <v>1009</v>
      </c>
      <c r="G45" s="136">
        <v>3.380937E-4</v>
      </c>
      <c r="H45" s="103">
        <f>ROUND(+G45*Totals!$H$24,2)</f>
        <v>4250.93</v>
      </c>
      <c r="I45" s="103">
        <f t="shared" si="0"/>
        <v>0</v>
      </c>
      <c r="J45" s="103">
        <f t="shared" si="1"/>
        <v>4250.93</v>
      </c>
      <c r="K45" s="113"/>
      <c r="L45" s="113"/>
      <c r="N45" s="117">
        <v>0</v>
      </c>
      <c r="O45" s="113" t="s">
        <v>1159</v>
      </c>
      <c r="P45" s="114"/>
      <c r="Q45" s="118"/>
      <c r="R45" s="116"/>
      <c r="S45" s="114"/>
    </row>
    <row r="46" spans="1:19">
      <c r="A46" s="107">
        <v>40</v>
      </c>
      <c r="B46" s="110" t="s">
        <v>74</v>
      </c>
      <c r="C46" s="141">
        <v>9.1626846999999997E-3</v>
      </c>
      <c r="D46" s="103">
        <f>+C46*Totals!$G$24</f>
        <v>115204.57592423681</v>
      </c>
      <c r="E46" s="107"/>
      <c r="F46" s="111" t="s">
        <v>1008</v>
      </c>
      <c r="G46" s="136">
        <v>4.2966879999999997E-4</v>
      </c>
      <c r="H46" s="103">
        <f>ROUND(+G46*Totals!$H$24,2)</f>
        <v>5402.33</v>
      </c>
      <c r="I46" s="103">
        <f t="shared" si="0"/>
        <v>0</v>
      </c>
      <c r="J46" s="103">
        <f t="shared" si="1"/>
        <v>5402.33</v>
      </c>
      <c r="K46" s="113"/>
      <c r="L46" s="113"/>
      <c r="N46" s="117">
        <v>0</v>
      </c>
      <c r="O46" s="113" t="s">
        <v>1159</v>
      </c>
      <c r="P46" s="114"/>
      <c r="Q46" s="118"/>
      <c r="R46" s="116"/>
      <c r="S46" s="114"/>
    </row>
    <row r="47" spans="1:19">
      <c r="A47" s="107">
        <v>41</v>
      </c>
      <c r="B47" s="110" t="s">
        <v>75</v>
      </c>
      <c r="C47" s="141">
        <v>9.6567214000000002E-3</v>
      </c>
      <c r="D47" s="103">
        <f>+C47*Totals!$G$24</f>
        <v>121416.21480279708</v>
      </c>
      <c r="E47" s="107"/>
      <c r="F47" s="111" t="s">
        <v>1007</v>
      </c>
      <c r="G47" s="136">
        <v>8.5779199999999993E-5</v>
      </c>
      <c r="H47" s="103">
        <f>ROUND(+G47*Totals!$H$24,2)</f>
        <v>1078.52</v>
      </c>
      <c r="I47" s="103">
        <f t="shared" si="0"/>
        <v>143.20597510373443</v>
      </c>
      <c r="J47" s="103">
        <f t="shared" si="1"/>
        <v>935.31402489626555</v>
      </c>
      <c r="K47" s="113" t="s">
        <v>1007</v>
      </c>
      <c r="L47" s="113" t="s">
        <v>81</v>
      </c>
      <c r="M47" s="138">
        <v>0.13278008298755187</v>
      </c>
      <c r="N47" s="117">
        <f>H47*M47</f>
        <v>143.20597510373443</v>
      </c>
      <c r="O47" s="117" t="s">
        <v>1159</v>
      </c>
      <c r="P47" s="114"/>
      <c r="Q47" s="118"/>
      <c r="R47" s="116"/>
      <c r="S47" s="114"/>
    </row>
    <row r="48" spans="1:19">
      <c r="A48" s="107">
        <v>42</v>
      </c>
      <c r="B48" s="110" t="s">
        <v>76</v>
      </c>
      <c r="C48" s="141">
        <v>1.02657766E-2</v>
      </c>
      <c r="D48" s="103">
        <f>+C48*Totals!$G$24</f>
        <v>129074.00816007056</v>
      </c>
      <c r="E48" s="107"/>
      <c r="F48" s="111" t="s">
        <v>1006</v>
      </c>
      <c r="G48" s="136">
        <v>2.2963324E-3</v>
      </c>
      <c r="H48" s="103">
        <f>ROUND(+G48*Totals!$H$24,2)</f>
        <v>28872.32</v>
      </c>
      <c r="I48" s="103">
        <f t="shared" si="0"/>
        <v>0</v>
      </c>
      <c r="J48" s="103">
        <f t="shared" si="1"/>
        <v>28872.32</v>
      </c>
      <c r="K48" s="113"/>
      <c r="L48" s="113"/>
      <c r="N48" s="117">
        <v>0</v>
      </c>
      <c r="O48" s="113" t="s">
        <v>1159</v>
      </c>
      <c r="P48" s="114"/>
      <c r="Q48" s="118"/>
      <c r="R48" s="116"/>
      <c r="S48" s="114"/>
    </row>
    <row r="49" spans="1:19">
      <c r="A49" s="107">
        <v>43</v>
      </c>
      <c r="B49" s="110" t="s">
        <v>77</v>
      </c>
      <c r="C49" s="141">
        <v>1.07585545E-2</v>
      </c>
      <c r="D49" s="103">
        <f>+C49*Totals!$G$24</f>
        <v>135269.8198520669</v>
      </c>
      <c r="E49" s="107"/>
      <c r="F49" s="111" t="s">
        <v>1005</v>
      </c>
      <c r="G49" s="136">
        <v>1.6846730000000002E-4</v>
      </c>
      <c r="H49" s="103">
        <f>ROUND(+G49*Totals!$H$24,2)</f>
        <v>2118.1799999999998</v>
      </c>
      <c r="I49" s="103">
        <f t="shared" si="0"/>
        <v>485.74804511278188</v>
      </c>
      <c r="J49" s="103">
        <f t="shared" si="1"/>
        <v>1632.4319548872179</v>
      </c>
      <c r="K49" s="113" t="s">
        <v>1005</v>
      </c>
      <c r="L49" s="113" t="s">
        <v>105</v>
      </c>
      <c r="M49" s="138">
        <v>0.22932330827067668</v>
      </c>
      <c r="N49" s="117">
        <f>H49*M49</f>
        <v>485.74804511278188</v>
      </c>
      <c r="O49" s="117" t="s">
        <v>1159</v>
      </c>
      <c r="P49" s="114"/>
      <c r="Q49" s="118"/>
      <c r="R49" s="116"/>
      <c r="S49" s="114"/>
    </row>
    <row r="50" spans="1:19">
      <c r="A50" s="107">
        <v>44</v>
      </c>
      <c r="B50" s="110" t="s">
        <v>78</v>
      </c>
      <c r="C50" s="141">
        <v>8.4083179999999997E-3</v>
      </c>
      <c r="D50" s="103">
        <f>+C50*Totals!$G$24</f>
        <v>105719.74712020015</v>
      </c>
      <c r="E50" s="107"/>
      <c r="F50" s="111" t="s">
        <v>1004</v>
      </c>
      <c r="G50" s="136">
        <v>1.2750999999999999E-5</v>
      </c>
      <c r="H50" s="103">
        <f>ROUND(+G50*Totals!$H$24,2)</f>
        <v>160.32</v>
      </c>
      <c r="I50" s="103">
        <f t="shared" si="0"/>
        <v>17.055319148936171</v>
      </c>
      <c r="J50" s="103">
        <f t="shared" si="1"/>
        <v>143.26468085106382</v>
      </c>
      <c r="K50" s="113" t="s">
        <v>1004</v>
      </c>
      <c r="L50" s="113" t="s">
        <v>58</v>
      </c>
      <c r="M50" s="138">
        <v>0.10638297872340426</v>
      </c>
      <c r="N50" s="117">
        <f>H50*M50</f>
        <v>17.055319148936171</v>
      </c>
      <c r="O50" s="117" t="s">
        <v>1159</v>
      </c>
      <c r="P50" s="114"/>
      <c r="Q50" s="118"/>
      <c r="R50" s="116"/>
      <c r="S50" s="114"/>
    </row>
    <row r="51" spans="1:19">
      <c r="A51" s="107">
        <v>45</v>
      </c>
      <c r="B51" s="110" t="s">
        <v>79</v>
      </c>
      <c r="C51" s="141">
        <v>7.9642476999999996E-3</v>
      </c>
      <c r="D51" s="103">
        <f>+C51*Totals!$G$24</f>
        <v>100136.34746528802</v>
      </c>
      <c r="E51" s="107"/>
      <c r="F51" s="111" t="s">
        <v>1003</v>
      </c>
      <c r="G51" s="136">
        <v>1.143723E-4</v>
      </c>
      <c r="H51" s="103">
        <f>ROUND(+G51*Totals!$H$24,2)</f>
        <v>1438.03</v>
      </c>
      <c r="I51" s="103">
        <f t="shared" si="0"/>
        <v>160.80207667731628</v>
      </c>
      <c r="J51" s="103">
        <f t="shared" si="1"/>
        <v>1277.2279233226836</v>
      </c>
      <c r="K51" s="113" t="s">
        <v>1003</v>
      </c>
      <c r="L51" s="113" t="s">
        <v>104</v>
      </c>
      <c r="M51" s="138">
        <v>0.11182108626198083</v>
      </c>
      <c r="N51" s="117">
        <f>H51*M51</f>
        <v>160.80207667731628</v>
      </c>
      <c r="O51" s="117" t="s">
        <v>1159</v>
      </c>
      <c r="P51" s="114"/>
      <c r="Q51" s="118"/>
      <c r="R51" s="116"/>
      <c r="S51" s="114"/>
    </row>
    <row r="52" spans="1:19">
      <c r="A52" s="107">
        <v>46</v>
      </c>
      <c r="B52" s="110" t="s">
        <v>80</v>
      </c>
      <c r="C52" s="141">
        <v>6.9277330999999998E-3</v>
      </c>
      <c r="D52" s="103">
        <f>+C52*Totals!$G$24</f>
        <v>87104.007180537214</v>
      </c>
      <c r="E52" s="107"/>
      <c r="F52" s="111" t="s">
        <v>1002</v>
      </c>
      <c r="G52" s="136">
        <v>7.9442360000000004E-4</v>
      </c>
      <c r="H52" s="103">
        <f>ROUND(+G52*Totals!$H$24,2)</f>
        <v>9988.4699999999993</v>
      </c>
      <c r="I52" s="103">
        <f t="shared" si="0"/>
        <v>0</v>
      </c>
      <c r="J52" s="103">
        <f t="shared" si="1"/>
        <v>9988.4699999999993</v>
      </c>
      <c r="K52" s="113"/>
      <c r="L52" s="113"/>
      <c r="N52" s="117">
        <v>0</v>
      </c>
      <c r="O52" s="113"/>
      <c r="P52" s="114"/>
      <c r="Q52" s="118"/>
      <c r="R52" s="116"/>
      <c r="S52" s="114"/>
    </row>
    <row r="53" spans="1:19">
      <c r="A53" s="107">
        <v>47</v>
      </c>
      <c r="B53" s="110" t="s">
        <v>81</v>
      </c>
      <c r="C53" s="141">
        <v>6.7044050000000001E-3</v>
      </c>
      <c r="D53" s="103">
        <f>+C53*Totals!$G$24</f>
        <v>84296.050790586829</v>
      </c>
      <c r="E53" s="107"/>
      <c r="F53" s="111" t="s">
        <v>1001</v>
      </c>
      <c r="G53" s="136">
        <v>2.6243798000000003E-3</v>
      </c>
      <c r="H53" s="103">
        <f>ROUND(+G53*Totals!$H$24,2)</f>
        <v>32996.94</v>
      </c>
      <c r="I53" s="103">
        <f t="shared" si="0"/>
        <v>0</v>
      </c>
      <c r="J53" s="103">
        <f t="shared" si="1"/>
        <v>32996.94</v>
      </c>
      <c r="K53" s="113"/>
      <c r="L53" s="113"/>
      <c r="N53" s="117">
        <v>0</v>
      </c>
      <c r="O53" s="113" t="s">
        <v>1159</v>
      </c>
      <c r="P53" s="114"/>
      <c r="Q53" s="118"/>
      <c r="R53" s="116"/>
      <c r="S53" s="114"/>
    </row>
    <row r="54" spans="1:19">
      <c r="A54" s="107">
        <v>48</v>
      </c>
      <c r="B54" s="110" t="s">
        <v>82</v>
      </c>
      <c r="C54" s="141">
        <v>1.0239309299999999E-2</v>
      </c>
      <c r="D54" s="103">
        <f>+C54*Totals!$G$24</f>
        <v>128741.22861213307</v>
      </c>
      <c r="E54" s="107"/>
      <c r="F54" s="111" t="s">
        <v>1000</v>
      </c>
      <c r="G54" s="136">
        <v>1.0239409999999999E-4</v>
      </c>
      <c r="H54" s="103">
        <f>ROUND(+G54*Totals!$H$24,2)</f>
        <v>1287.42</v>
      </c>
      <c r="I54" s="103">
        <f t="shared" si="0"/>
        <v>0</v>
      </c>
      <c r="J54" s="103">
        <f t="shared" si="1"/>
        <v>1287.42</v>
      </c>
      <c r="K54" s="113"/>
      <c r="L54" s="113"/>
      <c r="N54" s="117">
        <v>0</v>
      </c>
      <c r="O54" s="113" t="s">
        <v>1159</v>
      </c>
      <c r="P54" s="114"/>
      <c r="Q54" s="118"/>
      <c r="R54" s="116"/>
      <c r="S54" s="114"/>
    </row>
    <row r="55" spans="1:19">
      <c r="A55" s="107">
        <v>49</v>
      </c>
      <c r="B55" s="110" t="s">
        <v>83</v>
      </c>
      <c r="C55" s="141">
        <v>1.0588107899999999E-2</v>
      </c>
      <c r="D55" s="103">
        <f>+C55*Totals!$G$24</f>
        <v>133126.75491928271</v>
      </c>
      <c r="E55" s="107"/>
      <c r="F55" s="111" t="s">
        <v>40</v>
      </c>
      <c r="G55" s="136">
        <v>7.9326439999999993E-4</v>
      </c>
      <c r="H55" s="103">
        <f>ROUND(+G55*Totals!$H$24,2)</f>
        <v>9973.9</v>
      </c>
      <c r="I55" s="103">
        <f t="shared" si="0"/>
        <v>0</v>
      </c>
      <c r="J55" s="103">
        <f t="shared" si="1"/>
        <v>9973.9</v>
      </c>
      <c r="K55" s="113"/>
      <c r="L55" s="113"/>
      <c r="N55" s="117">
        <v>0</v>
      </c>
      <c r="O55" s="113" t="s">
        <v>1159</v>
      </c>
      <c r="P55" s="114"/>
      <c r="Q55" s="118"/>
      <c r="R55" s="116"/>
      <c r="S55" s="114"/>
    </row>
    <row r="56" spans="1:19">
      <c r="A56" s="107">
        <v>50</v>
      </c>
      <c r="B56" s="110" t="s">
        <v>84</v>
      </c>
      <c r="C56" s="141">
        <v>1.4496311900000001E-2</v>
      </c>
      <c r="D56" s="103">
        <f>+C56*Totals!$G$24</f>
        <v>182265.51710384269</v>
      </c>
      <c r="E56" s="107"/>
      <c r="F56" s="111" t="s">
        <v>999</v>
      </c>
      <c r="G56" s="136">
        <v>3.7402820000000006E-4</v>
      </c>
      <c r="H56" s="103">
        <f>ROUND(+G56*Totals!$H$24,2)</f>
        <v>4702.74</v>
      </c>
      <c r="I56" s="103">
        <f t="shared" si="0"/>
        <v>0</v>
      </c>
      <c r="J56" s="103">
        <f t="shared" si="1"/>
        <v>4702.74</v>
      </c>
      <c r="K56" s="113"/>
      <c r="L56" s="113"/>
      <c r="N56" s="117">
        <v>0</v>
      </c>
      <c r="O56" s="113" t="s">
        <v>1159</v>
      </c>
      <c r="P56" s="114"/>
      <c r="Q56" s="118"/>
      <c r="R56" s="116"/>
      <c r="S56" s="114"/>
    </row>
    <row r="57" spans="1:19">
      <c r="A57" s="107">
        <v>51</v>
      </c>
      <c r="B57" s="110" t="s">
        <v>85</v>
      </c>
      <c r="C57" s="141">
        <v>7.7042261000000003E-3</v>
      </c>
      <c r="D57" s="103">
        <f>+C57*Totals!$G$24</f>
        <v>96867.035125080409</v>
      </c>
      <c r="E57" s="107"/>
      <c r="F57" s="111" t="s">
        <v>998</v>
      </c>
      <c r="G57" s="136">
        <v>6.5300400000000002E-5</v>
      </c>
      <c r="H57" s="103">
        <f>ROUND(+G57*Totals!$H$24,2)</f>
        <v>821.04</v>
      </c>
      <c r="I57" s="103">
        <f t="shared" si="0"/>
        <v>331.75744186046512</v>
      </c>
      <c r="J57" s="103">
        <f t="shared" si="1"/>
        <v>489.28255813953484</v>
      </c>
      <c r="K57" s="113" t="s">
        <v>998</v>
      </c>
      <c r="L57" s="113" t="s">
        <v>44</v>
      </c>
      <c r="M57" s="138">
        <v>0.40406976744186046</v>
      </c>
      <c r="N57" s="117">
        <f>H57*M57</f>
        <v>331.75744186046512</v>
      </c>
      <c r="O57" s="117" t="s">
        <v>1159</v>
      </c>
      <c r="P57" s="114"/>
      <c r="Q57" s="118"/>
      <c r="R57" s="116"/>
      <c r="S57" s="114"/>
    </row>
    <row r="58" spans="1:19">
      <c r="A58" s="107">
        <v>52</v>
      </c>
      <c r="B58" s="110" t="s">
        <v>86</v>
      </c>
      <c r="C58" s="141">
        <v>1.58861873E-2</v>
      </c>
      <c r="D58" s="103">
        <f>+C58*Totals!$G$24</f>
        <v>199740.7453024654</v>
      </c>
      <c r="E58" s="107"/>
      <c r="F58" s="111" t="s">
        <v>997</v>
      </c>
      <c r="G58" s="136">
        <v>6.5029909999999994E-4</v>
      </c>
      <c r="H58" s="103">
        <f>ROUND(+G58*Totals!$H$24,2)</f>
        <v>8176.36</v>
      </c>
      <c r="I58" s="103">
        <f t="shared" si="0"/>
        <v>0</v>
      </c>
      <c r="J58" s="103">
        <f t="shared" si="1"/>
        <v>8176.36</v>
      </c>
      <c r="K58" s="113"/>
      <c r="L58" s="113"/>
      <c r="N58" s="117">
        <v>0</v>
      </c>
      <c r="O58" s="117"/>
      <c r="P58" s="114"/>
      <c r="Q58" s="118"/>
      <c r="R58" s="116"/>
      <c r="S58" s="114"/>
    </row>
    <row r="59" spans="1:19">
      <c r="A59" s="107">
        <v>53</v>
      </c>
      <c r="B59" s="110" t="s">
        <v>87</v>
      </c>
      <c r="C59" s="141">
        <v>9.8871332000000003E-3</v>
      </c>
      <c r="D59" s="103">
        <f>+C59*Totals!$G$24</f>
        <v>124313.23620820898</v>
      </c>
      <c r="E59" s="107"/>
      <c r="F59" s="111" t="s">
        <v>996</v>
      </c>
      <c r="G59" s="136">
        <v>5.1390200000000001E-5</v>
      </c>
      <c r="H59" s="103">
        <f>ROUND(+G59*Totals!$H$24,2)</f>
        <v>646.14</v>
      </c>
      <c r="I59" s="103">
        <f t="shared" si="0"/>
        <v>219.22607142857143</v>
      </c>
      <c r="J59" s="103">
        <f t="shared" si="1"/>
        <v>426.91392857142853</v>
      </c>
      <c r="K59" s="113" t="s">
        <v>996</v>
      </c>
      <c r="L59" s="113" t="s">
        <v>107</v>
      </c>
      <c r="M59" s="138">
        <v>0.3392857142857143</v>
      </c>
      <c r="N59" s="117">
        <f>H59*M59</f>
        <v>219.22607142857143</v>
      </c>
      <c r="O59" s="113" t="s">
        <v>1159</v>
      </c>
      <c r="P59" s="114"/>
      <c r="Q59" s="118"/>
      <c r="R59" s="116"/>
      <c r="S59" s="114"/>
    </row>
    <row r="60" spans="1:19">
      <c r="A60" s="107">
        <v>54</v>
      </c>
      <c r="B60" s="110" t="s">
        <v>88</v>
      </c>
      <c r="C60" s="141">
        <v>8.5957672999999995E-3</v>
      </c>
      <c r="D60" s="103">
        <f>+C60*Totals!$G$24</f>
        <v>108076.59097337727</v>
      </c>
      <c r="E60" s="107"/>
      <c r="F60" s="111" t="s">
        <v>995</v>
      </c>
      <c r="G60" s="136">
        <v>2.0169699999999998E-4</v>
      </c>
      <c r="H60" s="103">
        <f>ROUND(+G60*Totals!$H$24,2)</f>
        <v>2535.98</v>
      </c>
      <c r="I60" s="103">
        <f t="shared" si="0"/>
        <v>0</v>
      </c>
      <c r="J60" s="103">
        <f t="shared" si="1"/>
        <v>2535.98</v>
      </c>
      <c r="K60" s="113"/>
      <c r="L60" s="113"/>
      <c r="N60" s="117">
        <v>0</v>
      </c>
      <c r="O60" s="113" t="s">
        <v>1159</v>
      </c>
      <c r="P60" s="114"/>
      <c r="Q60" s="118"/>
      <c r="R60" s="116"/>
      <c r="S60" s="114"/>
    </row>
    <row r="61" spans="1:19">
      <c r="A61" s="107">
        <v>55</v>
      </c>
      <c r="B61" s="110" t="s">
        <v>89</v>
      </c>
      <c r="C61" s="141">
        <v>1.6672009099999999E-2</v>
      </c>
      <c r="D61" s="103">
        <f>+C61*Totals!$G$24</f>
        <v>209621.06642941854</v>
      </c>
      <c r="E61" s="107"/>
      <c r="F61" s="111" t="s">
        <v>994</v>
      </c>
      <c r="G61" s="136">
        <v>9.0029499999999996E-5</v>
      </c>
      <c r="H61" s="103">
        <f>ROUND(+G61*Totals!$H$24,2)</f>
        <v>1131.96</v>
      </c>
      <c r="I61" s="103">
        <f t="shared" si="0"/>
        <v>91.780540540540528</v>
      </c>
      <c r="J61" s="103">
        <f>+H61-I61</f>
        <v>1040.1794594594594</v>
      </c>
      <c r="K61" s="113" t="s">
        <v>994</v>
      </c>
      <c r="L61" s="113" t="s">
        <v>73</v>
      </c>
      <c r="M61" s="138">
        <v>8.1081081081081072E-2</v>
      </c>
      <c r="N61" s="117">
        <f>H61*M61</f>
        <v>91.780540540540528</v>
      </c>
      <c r="O61" s="117" t="s">
        <v>1159</v>
      </c>
      <c r="P61" s="114"/>
      <c r="Q61" s="118"/>
      <c r="R61" s="116"/>
      <c r="S61" s="114"/>
    </row>
    <row r="62" spans="1:19">
      <c r="A62" s="107">
        <v>56</v>
      </c>
      <c r="B62" s="110" t="s">
        <v>90</v>
      </c>
      <c r="C62" s="141">
        <v>1.0170492200000001E-2</v>
      </c>
      <c r="D62" s="103">
        <f>+C62*Totals!$G$24</f>
        <v>127875.97513224026</v>
      </c>
      <c r="E62" s="107"/>
      <c r="F62" s="111" t="s">
        <v>993</v>
      </c>
      <c r="G62" s="136">
        <v>3.8252900000000001E-5</v>
      </c>
      <c r="H62" s="103">
        <f>ROUND(+G62*Totals!$H$24,2)</f>
        <v>480.96</v>
      </c>
      <c r="I62" s="103">
        <f t="shared" si="0"/>
        <v>144.86746987951807</v>
      </c>
      <c r="J62" s="103">
        <f t="shared" si="1"/>
        <v>336.09253012048191</v>
      </c>
      <c r="K62" s="113" t="s">
        <v>993</v>
      </c>
      <c r="L62" s="113" t="s">
        <v>83</v>
      </c>
      <c r="M62" s="138">
        <v>0.30120481927710846</v>
      </c>
      <c r="N62" s="117">
        <f>H62*M62</f>
        <v>144.86746987951807</v>
      </c>
      <c r="O62" s="117" t="s">
        <v>1159</v>
      </c>
      <c r="P62" s="114"/>
      <c r="Q62" s="118"/>
      <c r="R62" s="116"/>
      <c r="S62" s="114"/>
    </row>
    <row r="63" spans="1:19">
      <c r="A63" s="107">
        <v>57</v>
      </c>
      <c r="B63" s="110" t="s">
        <v>91</v>
      </c>
      <c r="C63" s="141">
        <v>1.8388178799999998E-2</v>
      </c>
      <c r="D63" s="103">
        <f>+C63*Totals!$G$24</f>
        <v>231198.86911235104</v>
      </c>
      <c r="E63" s="107"/>
      <c r="F63" s="111" t="s">
        <v>992</v>
      </c>
      <c r="G63" s="136">
        <v>3.0525000000000003E-5</v>
      </c>
      <c r="H63" s="103">
        <f>ROUND(+G63*Totals!$H$24,2)</f>
        <v>383.8</v>
      </c>
      <c r="I63" s="103">
        <f t="shared" si="0"/>
        <v>219.31428571428572</v>
      </c>
      <c r="J63" s="103">
        <f t="shared" si="1"/>
        <v>164.48571428571429</v>
      </c>
      <c r="K63" s="113" t="s">
        <v>992</v>
      </c>
      <c r="L63" s="113" t="s">
        <v>65</v>
      </c>
      <c r="M63" s="138">
        <v>0.5714285714285714</v>
      </c>
      <c r="N63" s="117">
        <f>H63*M63</f>
        <v>219.31428571428572</v>
      </c>
      <c r="O63" s="113" t="s">
        <v>1159</v>
      </c>
      <c r="P63" s="114"/>
      <c r="Q63" s="118"/>
      <c r="R63" s="116"/>
      <c r="S63" s="114"/>
    </row>
    <row r="64" spans="1:19">
      <c r="A64" s="107">
        <v>58</v>
      </c>
      <c r="B64" s="110" t="s">
        <v>92</v>
      </c>
      <c r="C64" s="141">
        <v>7.0157882999999999E-3</v>
      </c>
      <c r="D64" s="103">
        <f>+C64*Totals!$G$24</f>
        <v>88211.145787404676</v>
      </c>
      <c r="E64" s="107"/>
      <c r="F64" s="111" t="s">
        <v>991</v>
      </c>
      <c r="G64" s="136">
        <v>2.7008859999999997E-4</v>
      </c>
      <c r="H64" s="103">
        <f>ROUND(+G64*Totals!$H$24,2)</f>
        <v>3395.89</v>
      </c>
      <c r="I64" s="103">
        <f t="shared" si="0"/>
        <v>0</v>
      </c>
      <c r="J64" s="103">
        <f t="shared" si="1"/>
        <v>3395.89</v>
      </c>
      <c r="K64" s="113"/>
      <c r="L64" s="113"/>
      <c r="N64" s="117">
        <v>0</v>
      </c>
      <c r="O64" s="117" t="s">
        <v>1159</v>
      </c>
      <c r="P64" s="114"/>
      <c r="Q64" s="118"/>
      <c r="R64" s="116"/>
      <c r="S64" s="114"/>
    </row>
    <row r="65" spans="1:19">
      <c r="A65" s="107">
        <v>59</v>
      </c>
      <c r="B65" s="110" t="s">
        <v>93</v>
      </c>
      <c r="C65" s="141">
        <v>6.5145689E-3</v>
      </c>
      <c r="D65" s="103">
        <f>+C65*Totals!$G$24</f>
        <v>81909.197143247962</v>
      </c>
      <c r="E65" s="107"/>
      <c r="F65" s="111" t="s">
        <v>990</v>
      </c>
      <c r="G65" s="136">
        <v>8.8869999999999998E-6</v>
      </c>
      <c r="H65" s="103">
        <f>ROUND(+G65*Totals!$H$24,2)</f>
        <v>111.74</v>
      </c>
      <c r="I65" s="103">
        <f t="shared" si="0"/>
        <v>60.008518518518507</v>
      </c>
      <c r="J65" s="103">
        <f t="shared" si="1"/>
        <v>51.731481481481488</v>
      </c>
      <c r="K65" s="113" t="s">
        <v>990</v>
      </c>
      <c r="L65" s="113" t="s">
        <v>65</v>
      </c>
      <c r="M65" s="138">
        <v>0.53703703703703698</v>
      </c>
      <c r="N65" s="117">
        <f>H65*M65</f>
        <v>60.008518518518507</v>
      </c>
      <c r="O65" s="117" t="s">
        <v>1159</v>
      </c>
      <c r="P65" s="114"/>
      <c r="Q65" s="118"/>
      <c r="R65" s="116"/>
      <c r="S65" s="114"/>
    </row>
    <row r="66" spans="1:19">
      <c r="A66" s="107">
        <v>60</v>
      </c>
      <c r="B66" s="110" t="s">
        <v>94</v>
      </c>
      <c r="C66" s="141">
        <v>1.1208698999999999E-2</v>
      </c>
      <c r="D66" s="103">
        <f>+C66*Totals!$G$24</f>
        <v>140929.59184303452</v>
      </c>
      <c r="E66" s="107"/>
      <c r="F66" s="111" t="s">
        <v>989</v>
      </c>
      <c r="G66" s="136">
        <v>6.02773E-5</v>
      </c>
      <c r="H66" s="103">
        <f>ROUND(+G66*Totals!$H$24,2)</f>
        <v>757.88</v>
      </c>
      <c r="I66" s="103">
        <f t="shared" si="0"/>
        <v>242.52160000000001</v>
      </c>
      <c r="J66" s="103">
        <f t="shared" si="1"/>
        <v>515.35839999999996</v>
      </c>
      <c r="K66" s="113" t="s">
        <v>989</v>
      </c>
      <c r="L66" s="113" t="s">
        <v>96</v>
      </c>
      <c r="M66" s="138">
        <v>0.26600000000000001</v>
      </c>
      <c r="N66" s="117">
        <f>H66*M66</f>
        <v>201.59608</v>
      </c>
      <c r="O66" s="113" t="s">
        <v>112</v>
      </c>
      <c r="P66" s="136">
        <v>5.4000000000000006E-2</v>
      </c>
      <c r="Q66" s="118">
        <f>H66*P66</f>
        <v>40.925520000000006</v>
      </c>
      <c r="R66" s="116" t="s">
        <v>1159</v>
      </c>
      <c r="S66" s="114"/>
    </row>
    <row r="67" spans="1:19">
      <c r="A67" s="107">
        <v>61</v>
      </c>
      <c r="B67" s="110" t="s">
        <v>95</v>
      </c>
      <c r="C67" s="141">
        <v>1.0273724E-2</v>
      </c>
      <c r="D67" s="103">
        <f>+C67*Totals!$G$24</f>
        <v>129173.93267746667</v>
      </c>
      <c r="E67" s="107"/>
      <c r="F67" s="111" t="s">
        <v>988</v>
      </c>
      <c r="G67" s="136">
        <v>6.7618699999999997E-5</v>
      </c>
      <c r="H67" s="103">
        <f>ROUND(+G67*Totals!$H$24,2)</f>
        <v>850.19</v>
      </c>
      <c r="I67" s="103">
        <f t="shared" si="0"/>
        <v>0</v>
      </c>
      <c r="J67" s="103">
        <f t="shared" si="1"/>
        <v>850.19</v>
      </c>
      <c r="K67" s="113"/>
      <c r="L67" s="113"/>
      <c r="N67" s="117">
        <v>0</v>
      </c>
      <c r="O67" s="117" t="s">
        <v>1159</v>
      </c>
      <c r="P67" s="114"/>
      <c r="Q67" s="118"/>
      <c r="R67" s="116"/>
      <c r="S67" s="114"/>
    </row>
    <row r="68" spans="1:19">
      <c r="A68" s="107">
        <v>62</v>
      </c>
      <c r="B68" s="110" t="s">
        <v>96</v>
      </c>
      <c r="C68" s="141">
        <v>1.00433489E-2</v>
      </c>
      <c r="D68" s="103">
        <f>+C68*Totals!$G$24</f>
        <v>126277.37270973106</v>
      </c>
      <c r="E68" s="107"/>
      <c r="F68" s="111" t="s">
        <v>987</v>
      </c>
      <c r="G68" s="136">
        <v>1.73877E-5</v>
      </c>
      <c r="H68" s="103">
        <f>ROUND(+G68*Totals!$H$24,2)</f>
        <v>218.62</v>
      </c>
      <c r="I68" s="103">
        <f t="shared" si="0"/>
        <v>114.66083916083916</v>
      </c>
      <c r="J68" s="103">
        <f t="shared" si="1"/>
        <v>103.95916083916084</v>
      </c>
      <c r="K68" s="113" t="s">
        <v>987</v>
      </c>
      <c r="L68" s="113" t="s">
        <v>53</v>
      </c>
      <c r="M68" s="138">
        <v>0.52447552447552448</v>
      </c>
      <c r="N68" s="117">
        <f>H68*M68</f>
        <v>114.66083916083916</v>
      </c>
      <c r="O68" s="117" t="s">
        <v>1159</v>
      </c>
      <c r="P68" s="114"/>
      <c r="Q68" s="118"/>
      <c r="R68" s="116"/>
      <c r="S68" s="114"/>
    </row>
    <row r="69" spans="1:19">
      <c r="A69" s="107">
        <v>63</v>
      </c>
      <c r="B69" s="110" t="s">
        <v>97</v>
      </c>
      <c r="C69" s="141">
        <v>1.1477196700000001E-2</v>
      </c>
      <c r="D69" s="103">
        <f>+C69*Totals!$G$24</f>
        <v>144305.47616928804</v>
      </c>
      <c r="E69" s="107"/>
      <c r="F69" s="111" t="s">
        <v>986</v>
      </c>
      <c r="G69" s="136">
        <v>1.661489E-4</v>
      </c>
      <c r="H69" s="103">
        <f>ROUND(+G69*Totals!$H$24,2)</f>
        <v>2089.0300000000002</v>
      </c>
      <c r="I69" s="103">
        <f t="shared" si="0"/>
        <v>451.61078381795198</v>
      </c>
      <c r="J69" s="103">
        <f t="shared" si="1"/>
        <v>1637.4192161820483</v>
      </c>
      <c r="K69" s="113" t="s">
        <v>986</v>
      </c>
      <c r="L69" s="113" t="s">
        <v>85</v>
      </c>
      <c r="M69" s="138">
        <v>0.2161820480404551</v>
      </c>
      <c r="N69" s="117">
        <f>H69*M69</f>
        <v>451.61078381795198</v>
      </c>
      <c r="O69" s="113" t="s">
        <v>1159</v>
      </c>
      <c r="P69" s="114"/>
      <c r="Q69" s="118"/>
      <c r="R69" s="116"/>
      <c r="S69" s="114"/>
    </row>
    <row r="70" spans="1:19">
      <c r="A70" s="107">
        <v>64</v>
      </c>
      <c r="B70" s="110" t="s">
        <v>98</v>
      </c>
      <c r="C70" s="141">
        <v>1.0926811199999999E-2</v>
      </c>
      <c r="D70" s="103">
        <f>+C70*Totals!$G$24</f>
        <v>137385.35066040207</v>
      </c>
      <c r="E70" s="107"/>
      <c r="F70" s="111" t="s">
        <v>985</v>
      </c>
      <c r="G70" s="136">
        <v>2.70475E-4</v>
      </c>
      <c r="H70" s="103">
        <f>ROUND(+G70*Totals!$H$24,2)</f>
        <v>3400.75</v>
      </c>
      <c r="I70" s="103">
        <f t="shared" si="0"/>
        <v>0</v>
      </c>
      <c r="J70" s="103">
        <f t="shared" si="1"/>
        <v>3400.75</v>
      </c>
      <c r="K70" s="113"/>
      <c r="L70" s="113"/>
      <c r="N70" s="117">
        <v>0</v>
      </c>
      <c r="O70" s="113" t="s">
        <v>1159</v>
      </c>
      <c r="P70" s="114"/>
      <c r="Q70" s="118"/>
      <c r="R70" s="116"/>
      <c r="S70" s="114"/>
    </row>
    <row r="71" spans="1:19">
      <c r="A71" s="107">
        <v>65</v>
      </c>
      <c r="B71" s="110" t="s">
        <v>99</v>
      </c>
      <c r="C71" s="141">
        <v>8.5481417000000011E-3</v>
      </c>
      <c r="D71" s="103">
        <f>+C71*Totals!$G$24</f>
        <v>107477.78317514133</v>
      </c>
      <c r="E71" s="107"/>
      <c r="F71" s="111" t="s">
        <v>984</v>
      </c>
      <c r="G71" s="136">
        <v>3.717099E-4</v>
      </c>
      <c r="H71" s="103">
        <f>ROUND(+G71*Totals!$H$24,2)</f>
        <v>4673.6000000000004</v>
      </c>
      <c r="I71" s="103">
        <f t="shared" ref="I71:I134" si="3">+N71+Q71+T71</f>
        <v>0</v>
      </c>
      <c r="J71" s="103">
        <f t="shared" ref="J71:J134" si="4">+H71-I71</f>
        <v>4673.6000000000004</v>
      </c>
      <c r="K71" s="113"/>
      <c r="L71" s="113"/>
      <c r="N71" s="117">
        <v>0</v>
      </c>
      <c r="O71" s="117" t="s">
        <v>1159</v>
      </c>
      <c r="P71" s="114"/>
      <c r="Q71" s="118"/>
      <c r="R71" s="116"/>
      <c r="S71" s="114"/>
    </row>
    <row r="72" spans="1:19">
      <c r="A72" s="107">
        <v>66</v>
      </c>
      <c r="B72" s="110" t="s">
        <v>100</v>
      </c>
      <c r="C72" s="141">
        <v>8.3837931999999997E-3</v>
      </c>
      <c r="D72" s="103">
        <f>+C72*Totals!$G$24</f>
        <v>105411.39107869774</v>
      </c>
      <c r="E72" s="107"/>
      <c r="F72" s="111" t="s">
        <v>983</v>
      </c>
      <c r="G72" s="136">
        <v>1.5648909999999998E-4</v>
      </c>
      <c r="H72" s="103">
        <f>ROUND(+G72*Totals!$H$24,2)</f>
        <v>1967.57</v>
      </c>
      <c r="I72" s="103">
        <f t="shared" si="3"/>
        <v>27.374886956521738</v>
      </c>
      <c r="J72" s="103">
        <f t="shared" si="4"/>
        <v>1940.1951130434782</v>
      </c>
      <c r="K72" s="113" t="s">
        <v>983</v>
      </c>
      <c r="L72" s="113" t="s">
        <v>73</v>
      </c>
      <c r="M72" s="138">
        <v>1.391304347826087E-2</v>
      </c>
      <c r="N72" s="117">
        <f>H72*M72</f>
        <v>27.374886956521738</v>
      </c>
      <c r="O72" s="117" t="s">
        <v>1159</v>
      </c>
      <c r="P72" s="114"/>
      <c r="Q72" s="118"/>
      <c r="R72" s="116"/>
      <c r="S72" s="114"/>
    </row>
    <row r="73" spans="1:19">
      <c r="A73" s="107">
        <v>67</v>
      </c>
      <c r="B73" s="110" t="s">
        <v>101</v>
      </c>
      <c r="C73" s="141">
        <v>9.9492577999999998E-3</v>
      </c>
      <c r="D73" s="103">
        <f>+C73*Totals!$G$24</f>
        <v>125094.34332165825</v>
      </c>
      <c r="E73" s="107"/>
      <c r="F73" s="111" t="s">
        <v>982</v>
      </c>
      <c r="G73" s="136">
        <v>1.7194480000000002E-4</v>
      </c>
      <c r="H73" s="103">
        <f>ROUND(+G73*Totals!$H$24,2)</f>
        <v>2161.9</v>
      </c>
      <c r="I73" s="103">
        <f t="shared" si="3"/>
        <v>714.36695652173921</v>
      </c>
      <c r="J73" s="103">
        <f t="shared" si="4"/>
        <v>1447.5330434782609</v>
      </c>
      <c r="K73" s="113" t="s">
        <v>982</v>
      </c>
      <c r="L73" s="113" t="s">
        <v>96</v>
      </c>
      <c r="M73" s="138">
        <v>0.33043478260869569</v>
      </c>
      <c r="N73" s="117">
        <f>H73*M73</f>
        <v>714.36695652173921</v>
      </c>
      <c r="O73" s="117" t="s">
        <v>1159</v>
      </c>
      <c r="P73" s="114"/>
      <c r="Q73" s="118"/>
      <c r="R73" s="116"/>
      <c r="S73" s="114"/>
    </row>
    <row r="74" spans="1:19">
      <c r="A74" s="107">
        <v>68</v>
      </c>
      <c r="B74" s="110" t="s">
        <v>102</v>
      </c>
      <c r="C74" s="141">
        <v>6.1873251999999997E-3</v>
      </c>
      <c r="D74" s="103">
        <f>+C74*Totals!$G$24</f>
        <v>77794.685630876687</v>
      </c>
      <c r="E74" s="107"/>
      <c r="F74" s="111" t="s">
        <v>981</v>
      </c>
      <c r="G74" s="136">
        <v>5.7959000000000007E-6</v>
      </c>
      <c r="H74" s="103">
        <f>ROUND(+G74*Totals!$H$24,2)</f>
        <v>72.87</v>
      </c>
      <c r="I74" s="103">
        <f t="shared" si="3"/>
        <v>0</v>
      </c>
      <c r="J74" s="103">
        <f t="shared" si="4"/>
        <v>72.87</v>
      </c>
      <c r="K74" s="113"/>
      <c r="L74" s="113"/>
      <c r="N74" s="117"/>
      <c r="O74" s="117" t="s">
        <v>1159</v>
      </c>
      <c r="P74" s="114"/>
      <c r="Q74" s="118"/>
      <c r="R74" s="116"/>
      <c r="S74" s="114"/>
    </row>
    <row r="75" spans="1:19">
      <c r="A75" s="107">
        <v>69</v>
      </c>
      <c r="B75" s="110" t="s">
        <v>103</v>
      </c>
      <c r="C75" s="141">
        <v>7.0979933999999996E-3</v>
      </c>
      <c r="D75" s="103">
        <f>+C75*Totals!$G$24</f>
        <v>89244.729719885669</v>
      </c>
      <c r="E75" s="107"/>
      <c r="F75" s="111" t="s">
        <v>980</v>
      </c>
      <c r="G75" s="136">
        <v>6.2209200000000001E-5</v>
      </c>
      <c r="H75" s="103">
        <f>ROUND(+G75*Totals!$H$24,2)</f>
        <v>782.17</v>
      </c>
      <c r="I75" s="103">
        <f t="shared" si="3"/>
        <v>91.294290220820187</v>
      </c>
      <c r="J75" s="103">
        <f t="shared" si="4"/>
        <v>690.87570977917972</v>
      </c>
      <c r="K75" s="113" t="s">
        <v>980</v>
      </c>
      <c r="L75" s="113" t="s">
        <v>72</v>
      </c>
      <c r="M75" s="138">
        <v>0.1167192429022082</v>
      </c>
      <c r="N75" s="117">
        <f>H75*M75</f>
        <v>91.294290220820187</v>
      </c>
      <c r="O75" s="117" t="s">
        <v>1159</v>
      </c>
      <c r="P75" s="114"/>
      <c r="Q75" s="118"/>
      <c r="R75" s="116"/>
      <c r="S75" s="114"/>
    </row>
    <row r="76" spans="1:19">
      <c r="A76" s="107">
        <v>70</v>
      </c>
      <c r="B76" s="110" t="s">
        <v>104</v>
      </c>
      <c r="C76" s="141">
        <v>8.8962353000000011E-3</v>
      </c>
      <c r="D76" s="103">
        <f>+C76*Totals!$G$24</f>
        <v>111854.44535254233</v>
      </c>
      <c r="E76" s="107"/>
      <c r="F76" s="111" t="s">
        <v>979</v>
      </c>
      <c r="G76" s="136">
        <v>1.77741E-5</v>
      </c>
      <c r="H76" s="103">
        <f>ROUND(+G76*Totals!$H$24,2)</f>
        <v>223.48</v>
      </c>
      <c r="I76" s="103">
        <f t="shared" si="3"/>
        <v>36.756578947368425</v>
      </c>
      <c r="J76" s="103">
        <f t="shared" si="4"/>
        <v>186.72342105263158</v>
      </c>
      <c r="K76" s="113" t="s">
        <v>979</v>
      </c>
      <c r="L76" s="113" t="s">
        <v>42</v>
      </c>
      <c r="M76" s="138">
        <v>0.16447368421052633</v>
      </c>
      <c r="N76" s="117">
        <f>H76*M76</f>
        <v>36.756578947368425</v>
      </c>
      <c r="O76" s="113" t="s">
        <v>1159</v>
      </c>
      <c r="P76" s="114"/>
      <c r="Q76" s="118"/>
      <c r="R76" s="116"/>
      <c r="S76" s="114"/>
    </row>
    <row r="77" spans="1:19">
      <c r="A77" s="107">
        <v>71</v>
      </c>
      <c r="B77" s="110" t="s">
        <v>138</v>
      </c>
      <c r="C77" s="141">
        <v>1.0081781999999999E-2</v>
      </c>
      <c r="D77" s="103">
        <f>+C77*Totals!$G$24</f>
        <v>126760.60105730845</v>
      </c>
      <c r="E77" s="107"/>
      <c r="F77" s="111" t="s">
        <v>978</v>
      </c>
      <c r="G77" s="136">
        <v>5.8268030000000002E-4</v>
      </c>
      <c r="H77" s="103">
        <f>ROUND(+G77*Totals!$H$24,2)</f>
        <v>7326.18</v>
      </c>
      <c r="I77" s="103">
        <f t="shared" si="3"/>
        <v>0</v>
      </c>
      <c r="J77" s="103">
        <f t="shared" si="4"/>
        <v>7326.18</v>
      </c>
      <c r="K77" s="113"/>
      <c r="L77" s="113"/>
      <c r="N77" s="117">
        <v>0</v>
      </c>
      <c r="O77" s="113" t="s">
        <v>1159</v>
      </c>
      <c r="P77" s="114"/>
      <c r="Q77" s="118"/>
      <c r="R77" s="116"/>
      <c r="S77" s="114"/>
    </row>
    <row r="78" spans="1:19">
      <c r="A78" s="107">
        <v>72</v>
      </c>
      <c r="B78" s="110" t="s">
        <v>105</v>
      </c>
      <c r="C78" s="141">
        <v>7.2664826000000005E-3</v>
      </c>
      <c r="D78" s="103">
        <f>+C78*Totals!$G$24</f>
        <v>91363.183805052875</v>
      </c>
      <c r="E78" s="107"/>
      <c r="F78" s="111" t="s">
        <v>977</v>
      </c>
      <c r="G78" s="136">
        <v>9.0029520000000003E-4</v>
      </c>
      <c r="H78" s="103">
        <f>ROUND(+G78*Totals!$H$24,2)</f>
        <v>11319.62</v>
      </c>
      <c r="I78" s="103">
        <f t="shared" si="3"/>
        <v>0</v>
      </c>
      <c r="J78" s="103">
        <f t="shared" si="4"/>
        <v>11319.62</v>
      </c>
      <c r="K78" s="113"/>
      <c r="L78" s="113"/>
      <c r="N78" s="117">
        <v>0</v>
      </c>
      <c r="O78" s="113" t="s">
        <v>1159</v>
      </c>
      <c r="P78" s="114"/>
      <c r="Q78" s="118"/>
      <c r="R78" s="116"/>
      <c r="S78" s="114"/>
    </row>
    <row r="79" spans="1:19">
      <c r="A79" s="107">
        <v>73</v>
      </c>
      <c r="B79" s="110" t="s">
        <v>106</v>
      </c>
      <c r="C79" s="141">
        <v>9.1328060000000003E-3</v>
      </c>
      <c r="D79" s="103">
        <f>+C79*Totals!$G$24</f>
        <v>114828.90404690293</v>
      </c>
      <c r="E79" s="107"/>
      <c r="F79" s="111" t="s">
        <v>976</v>
      </c>
      <c r="G79" s="136">
        <v>9.130462E-4</v>
      </c>
      <c r="H79" s="103">
        <f>ROUND(+G79*Totals!$H$24,2)</f>
        <v>11479.94</v>
      </c>
      <c r="I79" s="103">
        <f t="shared" si="3"/>
        <v>0</v>
      </c>
      <c r="J79" s="103">
        <f t="shared" si="4"/>
        <v>11479.94</v>
      </c>
      <c r="K79" s="113"/>
      <c r="L79" s="113"/>
      <c r="N79" s="117">
        <v>0</v>
      </c>
      <c r="O79" s="113" t="s">
        <v>1159</v>
      </c>
      <c r="P79" s="114"/>
      <c r="Q79" s="118"/>
      <c r="R79" s="116"/>
      <c r="S79" s="114"/>
    </row>
    <row r="80" spans="1:19">
      <c r="A80" s="107">
        <v>74</v>
      </c>
      <c r="B80" s="110" t="s">
        <v>107</v>
      </c>
      <c r="C80" s="141">
        <v>8.7882628999999997E-3</v>
      </c>
      <c r="D80" s="103">
        <f>+C80*Totals!$G$24</f>
        <v>110496.88313570405</v>
      </c>
      <c r="E80" s="107"/>
      <c r="F80" s="111" t="s">
        <v>975</v>
      </c>
      <c r="G80" s="136">
        <v>9.5168539999999999E-4</v>
      </c>
      <c r="H80" s="103">
        <f>ROUND(+G80*Totals!$H$24,2)</f>
        <v>11965.76</v>
      </c>
      <c r="I80" s="103">
        <f t="shared" si="3"/>
        <v>0</v>
      </c>
      <c r="J80" s="103">
        <f t="shared" si="4"/>
        <v>11965.76</v>
      </c>
      <c r="K80" s="113"/>
      <c r="L80" s="113"/>
      <c r="N80" s="117">
        <v>0</v>
      </c>
      <c r="O80" s="117"/>
      <c r="P80" s="114"/>
      <c r="Q80" s="118"/>
      <c r="R80" s="116"/>
      <c r="S80" s="114"/>
    </row>
    <row r="81" spans="1:19">
      <c r="A81" s="107">
        <v>75</v>
      </c>
      <c r="B81" s="110" t="s">
        <v>108</v>
      </c>
      <c r="C81" s="141">
        <v>1.6376473900000001E-2</v>
      </c>
      <c r="D81" s="103">
        <f>+C81*Totals!$G$24</f>
        <v>205905.2332973798</v>
      </c>
      <c r="E81" s="107"/>
      <c r="F81" s="111" t="s">
        <v>974</v>
      </c>
      <c r="G81" s="136">
        <v>1.3407830000000001E-4</v>
      </c>
      <c r="H81" s="103">
        <f>ROUND(+G81*Totals!$H$24,2)</f>
        <v>1685.8</v>
      </c>
      <c r="I81" s="103">
        <f t="shared" si="3"/>
        <v>227.53128834355826</v>
      </c>
      <c r="J81" s="103">
        <f t="shared" si="4"/>
        <v>1458.2687116564416</v>
      </c>
      <c r="K81" s="113" t="s">
        <v>974</v>
      </c>
      <c r="L81" s="113" t="s">
        <v>50</v>
      </c>
      <c r="M81" s="138">
        <v>0.13496932515337423</v>
      </c>
      <c r="N81" s="117">
        <f>H81*M81</f>
        <v>227.53128834355826</v>
      </c>
      <c r="O81" s="113" t="s">
        <v>1159</v>
      </c>
      <c r="P81" s="114"/>
      <c r="Q81" s="118"/>
      <c r="R81" s="116"/>
      <c r="S81" s="114"/>
    </row>
    <row r="82" spans="1:19">
      <c r="A82" s="107">
        <v>76</v>
      </c>
      <c r="B82" s="110" t="s">
        <v>109</v>
      </c>
      <c r="C82" s="141">
        <v>9.2350542000000004E-3</v>
      </c>
      <c r="D82" s="103">
        <f>+C82*Totals!$G$24</f>
        <v>116114.49455947579</v>
      </c>
      <c r="E82" s="107"/>
      <c r="F82" s="111" t="s">
        <v>41</v>
      </c>
      <c r="G82" s="136">
        <v>1.5069300000000002E-5</v>
      </c>
      <c r="H82" s="103">
        <f>ROUND(+G82*Totals!$H$24,2)</f>
        <v>189.47</v>
      </c>
      <c r="I82" s="103">
        <f t="shared" si="3"/>
        <v>0</v>
      </c>
      <c r="J82" s="103">
        <f t="shared" si="4"/>
        <v>189.47</v>
      </c>
      <c r="K82" s="113"/>
      <c r="L82" s="113"/>
      <c r="N82" s="117">
        <v>0</v>
      </c>
      <c r="O82" s="117" t="s">
        <v>1159</v>
      </c>
      <c r="P82" s="114"/>
      <c r="Q82" s="118"/>
      <c r="R82" s="116"/>
      <c r="S82" s="114"/>
    </row>
    <row r="83" spans="1:19">
      <c r="A83" s="107">
        <v>77</v>
      </c>
      <c r="B83" s="110" t="s">
        <v>110</v>
      </c>
      <c r="C83" s="141">
        <v>1.79415902E-2</v>
      </c>
      <c r="D83" s="103">
        <f>+C83*Totals!$G$24</f>
        <v>225583.80628304748</v>
      </c>
      <c r="E83" s="107"/>
      <c r="F83" s="111" t="s">
        <v>973</v>
      </c>
      <c r="G83" s="136">
        <v>8.8869999999999998E-6</v>
      </c>
      <c r="H83" s="103">
        <f>ROUND(+G83*Totals!$H$24,2)</f>
        <v>111.74</v>
      </c>
      <c r="I83" s="103">
        <f t="shared" si="3"/>
        <v>47.645482233502534</v>
      </c>
      <c r="J83" s="103">
        <f t="shared" si="4"/>
        <v>64.094517766497461</v>
      </c>
      <c r="K83" s="113" t="s">
        <v>973</v>
      </c>
      <c r="L83" s="113" t="s">
        <v>42</v>
      </c>
      <c r="M83" s="138">
        <v>0.42639593908629442</v>
      </c>
      <c r="N83" s="117">
        <f>H83*M83</f>
        <v>47.645482233502534</v>
      </c>
      <c r="O83" s="117" t="s">
        <v>1159</v>
      </c>
      <c r="P83" s="114"/>
      <c r="Q83" s="118"/>
      <c r="R83" s="116"/>
      <c r="S83" s="114"/>
    </row>
    <row r="84" spans="1:19" ht="37.5">
      <c r="A84" s="107">
        <v>78</v>
      </c>
      <c r="B84" s="110" t="s">
        <v>111</v>
      </c>
      <c r="C84" s="141">
        <v>1.8946176299999999E-2</v>
      </c>
      <c r="D84" s="103">
        <f>+C84*Totals!$G$24</f>
        <v>238214.70207605485</v>
      </c>
      <c r="E84" s="107"/>
      <c r="F84" s="111" t="s">
        <v>972</v>
      </c>
      <c r="G84" s="136">
        <v>4.4048799999999997E-5</v>
      </c>
      <c r="H84" s="103">
        <f>ROUND(+G84*Totals!$H$24,2)</f>
        <v>553.84</v>
      </c>
      <c r="I84" s="103">
        <f t="shared" si="3"/>
        <v>214.38967741935485</v>
      </c>
      <c r="J84" s="103">
        <f t="shared" si="4"/>
        <v>339.45032258064521</v>
      </c>
      <c r="K84" s="113" t="s">
        <v>972</v>
      </c>
      <c r="L84" s="113" t="s">
        <v>65</v>
      </c>
      <c r="M84" s="138">
        <v>0.38709677419354838</v>
      </c>
      <c r="N84" s="117">
        <f>H84*M84</f>
        <v>214.38967741935485</v>
      </c>
      <c r="O84" s="113" t="s">
        <v>1159</v>
      </c>
      <c r="P84" s="114"/>
      <c r="Q84" s="118"/>
      <c r="R84" s="116"/>
      <c r="S84" s="114"/>
    </row>
    <row r="85" spans="1:19">
      <c r="A85" s="107">
        <v>79</v>
      </c>
      <c r="B85" s="110" t="s">
        <v>112</v>
      </c>
      <c r="C85" s="141">
        <v>9.2641042999999992E-3</v>
      </c>
      <c r="D85" s="103">
        <f>+C85*Totals!$G$24</f>
        <v>116479.74825537745</v>
      </c>
      <c r="E85" s="107"/>
      <c r="F85" s="111" t="s">
        <v>971</v>
      </c>
      <c r="G85" s="136">
        <v>1.039397E-4</v>
      </c>
      <c r="H85" s="103">
        <f>ROUND(+G85*Totals!$H$24,2)</f>
        <v>1306.8599999999999</v>
      </c>
      <c r="I85" s="103">
        <f t="shared" si="3"/>
        <v>0</v>
      </c>
      <c r="J85" s="103">
        <f t="shared" si="4"/>
        <v>1306.8599999999999</v>
      </c>
      <c r="K85" s="113"/>
      <c r="L85" s="113"/>
      <c r="N85" s="117">
        <v>0</v>
      </c>
      <c r="O85" s="113" t="s">
        <v>1159</v>
      </c>
      <c r="P85" s="114"/>
      <c r="Q85" s="118"/>
      <c r="R85" s="116"/>
      <c r="S85" s="114"/>
    </row>
    <row r="86" spans="1:19">
      <c r="A86" s="107">
        <v>80</v>
      </c>
      <c r="B86" s="110" t="s">
        <v>113</v>
      </c>
      <c r="C86" s="141">
        <v>7.9202879999999993E-3</v>
      </c>
      <c r="D86" s="103">
        <f>+C86*Totals!$G$24</f>
        <v>99583.631884421571</v>
      </c>
      <c r="E86" s="107"/>
      <c r="F86" s="111" t="s">
        <v>970</v>
      </c>
      <c r="G86" s="136">
        <v>1.5108730900000001E-2</v>
      </c>
      <c r="H86" s="103">
        <f>ROUND(+G86*Totals!$H$24,2)</f>
        <v>189965.6</v>
      </c>
      <c r="I86" s="103">
        <f t="shared" si="3"/>
        <v>0</v>
      </c>
      <c r="J86" s="103">
        <f t="shared" si="4"/>
        <v>189965.6</v>
      </c>
      <c r="K86" s="113"/>
      <c r="L86" s="113"/>
      <c r="N86" s="117">
        <v>0</v>
      </c>
      <c r="O86" s="113" t="s">
        <v>1159</v>
      </c>
      <c r="P86" s="114"/>
      <c r="Q86" s="118"/>
      <c r="R86" s="116"/>
      <c r="S86" s="114"/>
    </row>
    <row r="87" spans="1:19">
      <c r="A87" s="107">
        <v>81</v>
      </c>
      <c r="B87" s="110" t="s">
        <v>114</v>
      </c>
      <c r="C87" s="141">
        <v>9.7816435999999989E-3</v>
      </c>
      <c r="D87" s="103">
        <f>+C87*Totals!$G$24</f>
        <v>122986.8908159663</v>
      </c>
      <c r="E87" s="107"/>
      <c r="F87" s="111" t="s">
        <v>969</v>
      </c>
      <c r="G87" s="136">
        <v>2.2024399999999999E-5</v>
      </c>
      <c r="H87" s="103">
        <f>ROUND(+G87*Totals!$H$24,2)</f>
        <v>276.92</v>
      </c>
      <c r="I87" s="103">
        <f t="shared" si="3"/>
        <v>59.340000000000011</v>
      </c>
      <c r="J87" s="103">
        <f t="shared" si="4"/>
        <v>217.58</v>
      </c>
      <c r="K87" s="113" t="s">
        <v>969</v>
      </c>
      <c r="L87" s="113" t="s">
        <v>95</v>
      </c>
      <c r="M87" s="138">
        <v>0.10714285714285715</v>
      </c>
      <c r="N87" s="117">
        <f>H87*M87</f>
        <v>29.670000000000005</v>
      </c>
      <c r="O87" s="117" t="s">
        <v>124</v>
      </c>
      <c r="P87" s="138">
        <v>0.10714285714285715</v>
      </c>
      <c r="Q87" s="118">
        <f>H87*P87</f>
        <v>29.670000000000005</v>
      </c>
      <c r="R87" s="116" t="s">
        <v>1159</v>
      </c>
      <c r="S87" s="114"/>
    </row>
    <row r="88" spans="1:19">
      <c r="A88" s="107">
        <v>82</v>
      </c>
      <c r="B88" s="110" t="s">
        <v>115</v>
      </c>
      <c r="C88" s="141">
        <v>1.0811474000000001E-2</v>
      </c>
      <c r="D88" s="103">
        <f>+C88*Totals!$G$24</f>
        <v>135935.1890921132</v>
      </c>
      <c r="E88" s="107"/>
      <c r="F88" s="111" t="s">
        <v>968</v>
      </c>
      <c r="G88" s="136">
        <v>1.418062E-4</v>
      </c>
      <c r="H88" s="103">
        <f>ROUND(+G88*Totals!$H$24,2)</f>
        <v>1782.96</v>
      </c>
      <c r="I88" s="103">
        <f t="shared" si="3"/>
        <v>475.89060329067644</v>
      </c>
      <c r="J88" s="103">
        <f t="shared" si="4"/>
        <v>1307.0693967093237</v>
      </c>
      <c r="K88" s="113" t="s">
        <v>968</v>
      </c>
      <c r="L88" s="113" t="s">
        <v>122</v>
      </c>
      <c r="M88" s="138">
        <v>0.26691042047531993</v>
      </c>
      <c r="N88" s="117">
        <f>H88*M88</f>
        <v>475.89060329067644</v>
      </c>
      <c r="O88" s="117" t="s">
        <v>1159</v>
      </c>
      <c r="P88" s="114"/>
      <c r="Q88" s="118"/>
      <c r="R88" s="116"/>
      <c r="S88" s="114"/>
    </row>
    <row r="89" spans="1:19">
      <c r="A89" s="107">
        <v>83</v>
      </c>
      <c r="B89" s="110" t="s">
        <v>116</v>
      </c>
      <c r="C89" s="141">
        <v>9.3754547000000008E-3</v>
      </c>
      <c r="D89" s="103">
        <f>+C89*Totals!$G$24</f>
        <v>117879.78285560705</v>
      </c>
      <c r="E89" s="107"/>
      <c r="F89" s="111" t="s">
        <v>967</v>
      </c>
      <c r="G89" s="136">
        <v>6.8005100000000004E-5</v>
      </c>
      <c r="H89" s="103">
        <f>ROUND(+G89*Totals!$H$24,2)</f>
        <v>855.04</v>
      </c>
      <c r="I89" s="103">
        <f t="shared" si="3"/>
        <v>113.40053050397879</v>
      </c>
      <c r="J89" s="103">
        <f t="shared" si="4"/>
        <v>741.63946949602121</v>
      </c>
      <c r="K89" s="113" t="s">
        <v>967</v>
      </c>
      <c r="L89" s="113" t="s">
        <v>74</v>
      </c>
      <c r="M89" s="138">
        <v>0.13262599469496023</v>
      </c>
      <c r="N89" s="117">
        <f>H89*M89</f>
        <v>113.40053050397879</v>
      </c>
      <c r="O89" s="113" t="s">
        <v>1159</v>
      </c>
      <c r="P89" s="114"/>
      <c r="Q89" s="118"/>
      <c r="R89" s="116"/>
      <c r="S89" s="114"/>
    </row>
    <row r="90" spans="1:19">
      <c r="A90" s="107">
        <v>84</v>
      </c>
      <c r="B90" s="110" t="s">
        <v>117</v>
      </c>
      <c r="C90" s="141">
        <v>1.5764684099999999E-2</v>
      </c>
      <c r="D90" s="103">
        <f>+C90*Totals!$G$24</f>
        <v>198213.05717526859</v>
      </c>
      <c r="E90" s="107"/>
      <c r="F90" s="111" t="s">
        <v>966</v>
      </c>
      <c r="G90" s="136">
        <v>2.7549810000000003E-4</v>
      </c>
      <c r="H90" s="103">
        <f>ROUND(+G90*Totals!$H$24,2)</f>
        <v>3463.9</v>
      </c>
      <c r="I90" s="103">
        <f t="shared" si="3"/>
        <v>0</v>
      </c>
      <c r="J90" s="103">
        <f t="shared" si="4"/>
        <v>3463.9</v>
      </c>
      <c r="K90" s="113"/>
      <c r="L90" s="113"/>
      <c r="N90" s="117">
        <v>0</v>
      </c>
      <c r="O90" s="117" t="s">
        <v>1159</v>
      </c>
      <c r="P90" s="114"/>
      <c r="Q90" s="118"/>
      <c r="R90" s="116"/>
      <c r="S90" s="114"/>
    </row>
    <row r="91" spans="1:19">
      <c r="A91" s="107">
        <v>85</v>
      </c>
      <c r="B91" s="110" t="s">
        <v>118</v>
      </c>
      <c r="C91" s="141">
        <v>1.1401374299999999E-2</v>
      </c>
      <c r="D91" s="103">
        <f>+C91*Totals!$G$24</f>
        <v>143352.14341545466</v>
      </c>
      <c r="E91" s="107"/>
      <c r="F91" s="111" t="s">
        <v>965</v>
      </c>
      <c r="G91" s="136">
        <v>1.058716E-4</v>
      </c>
      <c r="H91" s="103">
        <f>ROUND(+G91*Totals!$H$24,2)</f>
        <v>1331.15</v>
      </c>
      <c r="I91" s="103">
        <f t="shared" si="3"/>
        <v>395.05096774193549</v>
      </c>
      <c r="J91" s="103">
        <f t="shared" si="4"/>
        <v>936.09903225806465</v>
      </c>
      <c r="K91" s="143" t="s">
        <v>965</v>
      </c>
      <c r="L91" s="143" t="s">
        <v>102</v>
      </c>
      <c r="M91" s="140">
        <v>6.4516129032258056E-3</v>
      </c>
      <c r="N91" s="144">
        <f>H91*M91</f>
        <v>8.5880645161290321</v>
      </c>
      <c r="O91" s="143" t="s">
        <v>123</v>
      </c>
      <c r="P91" s="140">
        <v>0.29032258064516131</v>
      </c>
      <c r="Q91" s="118">
        <f>H91*P91</f>
        <v>386.46290322580649</v>
      </c>
      <c r="R91" s="116"/>
      <c r="S91" s="114"/>
    </row>
    <row r="92" spans="1:19">
      <c r="A92" s="107">
        <v>86</v>
      </c>
      <c r="B92" s="110" t="s">
        <v>119</v>
      </c>
      <c r="C92" s="141">
        <v>1.20491769E-2</v>
      </c>
      <c r="D92" s="103">
        <f>+C92*Totals!$G$24</f>
        <v>151497.11688765307</v>
      </c>
      <c r="E92" s="107"/>
      <c r="F92" s="111" t="s">
        <v>964</v>
      </c>
      <c r="G92" s="136">
        <v>1.1205399999999999E-5</v>
      </c>
      <c r="H92" s="103">
        <f>ROUND(+G92*Totals!$H$24,2)</f>
        <v>140.88999999999999</v>
      </c>
      <c r="I92" s="103">
        <f t="shared" si="3"/>
        <v>48.249999999999993</v>
      </c>
      <c r="J92" s="103">
        <f t="shared" si="4"/>
        <v>92.639999999999986</v>
      </c>
      <c r="K92" s="113" t="s">
        <v>964</v>
      </c>
      <c r="L92" s="113" t="s">
        <v>106</v>
      </c>
      <c r="M92" s="138">
        <v>0.34246575342465752</v>
      </c>
      <c r="N92" s="117">
        <f>H92*M92</f>
        <v>48.249999999999993</v>
      </c>
      <c r="O92" s="117" t="s">
        <v>1159</v>
      </c>
      <c r="P92" s="138"/>
      <c r="Q92" s="118"/>
      <c r="R92" s="116"/>
      <c r="S92" s="114"/>
    </row>
    <row r="93" spans="1:19">
      <c r="A93" s="107">
        <v>87</v>
      </c>
      <c r="B93" s="110" t="s">
        <v>120</v>
      </c>
      <c r="C93" s="141">
        <v>8.1133587999999996E-3</v>
      </c>
      <c r="D93" s="103">
        <f>+C93*Totals!$G$24</f>
        <v>102011.15617076453</v>
      </c>
      <c r="E93" s="107"/>
      <c r="F93" s="111" t="s">
        <v>963</v>
      </c>
      <c r="G93" s="136">
        <v>9.0029499999999996E-5</v>
      </c>
      <c r="H93" s="103">
        <f>ROUND(+G93*Totals!$H$24,2)</f>
        <v>1131.96</v>
      </c>
      <c r="I93" s="103">
        <f t="shared" si="3"/>
        <v>311.17625498007965</v>
      </c>
      <c r="J93" s="103">
        <f t="shared" si="4"/>
        <v>820.78374501992039</v>
      </c>
      <c r="K93" s="113" t="s">
        <v>963</v>
      </c>
      <c r="L93" s="113" t="s">
        <v>101</v>
      </c>
      <c r="M93" s="138">
        <v>0.27490039840637448</v>
      </c>
      <c r="N93" s="117">
        <f>H93*M93</f>
        <v>311.17625498007965</v>
      </c>
      <c r="O93" s="117" t="s">
        <v>1159</v>
      </c>
      <c r="P93" s="138"/>
      <c r="Q93" s="118"/>
      <c r="R93" s="116"/>
      <c r="S93" s="114"/>
    </row>
    <row r="94" spans="1:19">
      <c r="A94" s="107">
        <v>88</v>
      </c>
      <c r="B94" s="110" t="s">
        <v>121</v>
      </c>
      <c r="C94" s="141">
        <v>6.6834490000000002E-3</v>
      </c>
      <c r="D94" s="103">
        <f>+C94*Totals!$G$24</f>
        <v>84032.566105463018</v>
      </c>
      <c r="E94" s="107"/>
      <c r="F94" s="111" t="s">
        <v>962</v>
      </c>
      <c r="G94" s="136">
        <v>4.82991E-5</v>
      </c>
      <c r="H94" s="103">
        <f>ROUND(+G94*Totals!$H$24,2)</f>
        <v>607.28</v>
      </c>
      <c r="I94" s="103">
        <f t="shared" si="3"/>
        <v>107.87210526315789</v>
      </c>
      <c r="J94" s="103">
        <f t="shared" si="4"/>
        <v>499.40789473684208</v>
      </c>
      <c r="K94" s="113" t="s">
        <v>962</v>
      </c>
      <c r="L94" s="113" t="s">
        <v>113</v>
      </c>
      <c r="M94" s="138">
        <v>4.1118421052631582E-2</v>
      </c>
      <c r="N94" s="117">
        <f>H94*M94</f>
        <v>24.970394736842106</v>
      </c>
      <c r="O94" s="113" t="s">
        <v>120</v>
      </c>
      <c r="P94" s="138">
        <v>0.13651315789473684</v>
      </c>
      <c r="Q94" s="118">
        <f>H94*P94</f>
        <v>82.901710526315782</v>
      </c>
      <c r="R94" s="116" t="s">
        <v>1159</v>
      </c>
      <c r="S94" s="114"/>
    </row>
    <row r="95" spans="1:19">
      <c r="A95" s="107">
        <v>89</v>
      </c>
      <c r="B95" s="110" t="s">
        <v>122</v>
      </c>
      <c r="C95" s="141">
        <v>7.7474712999999994E-3</v>
      </c>
      <c r="D95" s="103">
        <f>+C95*Totals!$G$24</f>
        <v>97410.767130478212</v>
      </c>
      <c r="E95" s="107"/>
      <c r="F95" s="111" t="s">
        <v>961</v>
      </c>
      <c r="G95" s="136">
        <v>1.0363055000000001E-3</v>
      </c>
      <c r="H95" s="103">
        <f>ROUND(+G95*Totals!$H$24,2)</f>
        <v>13029.71</v>
      </c>
      <c r="I95" s="103">
        <f t="shared" si="3"/>
        <v>0</v>
      </c>
      <c r="J95" s="103">
        <f t="shared" si="4"/>
        <v>13029.71</v>
      </c>
      <c r="K95" s="113"/>
      <c r="L95" s="113"/>
      <c r="N95" s="117">
        <v>0</v>
      </c>
      <c r="O95" s="113"/>
      <c r="P95" s="114"/>
      <c r="Q95" s="118"/>
      <c r="R95" s="116"/>
      <c r="S95" s="114"/>
    </row>
    <row r="96" spans="1:19">
      <c r="A96" s="107">
        <v>90</v>
      </c>
      <c r="B96" s="110" t="s">
        <v>123</v>
      </c>
      <c r="C96" s="141">
        <v>8.485768900000001E-3</v>
      </c>
      <c r="D96" s="103">
        <f>+C96*Totals!$G$24</f>
        <v>106693.55538509118</v>
      </c>
      <c r="E96" s="107"/>
      <c r="F96" s="111" t="s">
        <v>960</v>
      </c>
      <c r="G96" s="136">
        <v>6.4373040000000005E-4</v>
      </c>
      <c r="H96" s="103">
        <f>ROUND(+G96*Totals!$H$24,2)</f>
        <v>8093.77</v>
      </c>
      <c r="I96" s="103">
        <f t="shared" si="3"/>
        <v>0</v>
      </c>
      <c r="J96" s="103">
        <f t="shared" si="4"/>
        <v>8093.77</v>
      </c>
      <c r="K96" s="113"/>
      <c r="L96" s="113"/>
      <c r="N96" s="117">
        <v>0</v>
      </c>
      <c r="O96" s="117"/>
      <c r="P96" s="114"/>
      <c r="Q96" s="118"/>
      <c r="R96" s="116"/>
      <c r="S96" s="114"/>
    </row>
    <row r="97" spans="1:19">
      <c r="A97" s="107">
        <v>91</v>
      </c>
      <c r="B97" s="110" t="s">
        <v>124</v>
      </c>
      <c r="C97" s="141">
        <v>1.23204453E-2</v>
      </c>
      <c r="D97" s="103">
        <f>+C97*Totals!$G$24</f>
        <v>154907.83787248039</v>
      </c>
      <c r="E97" s="107"/>
      <c r="F97" s="111" t="s">
        <v>959</v>
      </c>
      <c r="G97" s="136">
        <v>1.166906E-4</v>
      </c>
      <c r="H97" s="103">
        <f>ROUND(+G97*Totals!$H$24,2)</f>
        <v>1467.18</v>
      </c>
      <c r="I97" s="103">
        <f t="shared" si="3"/>
        <v>432.43199999999996</v>
      </c>
      <c r="J97" s="103">
        <f t="shared" si="4"/>
        <v>1034.748</v>
      </c>
      <c r="K97" s="113" t="s">
        <v>959</v>
      </c>
      <c r="L97" s="113" t="s">
        <v>80</v>
      </c>
      <c r="M97" s="138">
        <v>0.29473684210526313</v>
      </c>
      <c r="N97" s="117">
        <f>H97*M97</f>
        <v>432.43199999999996</v>
      </c>
      <c r="O97" s="117" t="s">
        <v>1159</v>
      </c>
      <c r="P97" s="114"/>
      <c r="Q97" s="118"/>
      <c r="R97" s="116"/>
      <c r="S97" s="114"/>
    </row>
    <row r="98" spans="1:19">
      <c r="A98" s="107">
        <v>92</v>
      </c>
      <c r="B98" s="110" t="s">
        <v>125</v>
      </c>
      <c r="C98" s="141">
        <v>1.0202721100000001E-2</v>
      </c>
      <c r="D98" s="103">
        <f>+C98*Totals!$G$24</f>
        <v>128281.19662338299</v>
      </c>
      <c r="E98" s="107"/>
      <c r="F98" s="111" t="s">
        <v>958</v>
      </c>
      <c r="G98" s="136">
        <v>1.38715E-4</v>
      </c>
      <c r="H98" s="103">
        <f>ROUND(+G98*Totals!$H$24,2)</f>
        <v>1744.1</v>
      </c>
      <c r="I98" s="103">
        <f t="shared" si="3"/>
        <v>443.47134724857693</v>
      </c>
      <c r="J98" s="103">
        <f t="shared" si="4"/>
        <v>1300.628652751423</v>
      </c>
      <c r="K98" s="113" t="s">
        <v>958</v>
      </c>
      <c r="L98" s="113" t="s">
        <v>122</v>
      </c>
      <c r="M98" s="138">
        <v>0.25426944971537008</v>
      </c>
      <c r="N98" s="117">
        <f>H98*M98</f>
        <v>443.47134724857693</v>
      </c>
      <c r="O98" s="113" t="s">
        <v>1159</v>
      </c>
      <c r="P98" s="114"/>
      <c r="Q98" s="118"/>
      <c r="R98" s="116"/>
      <c r="S98" s="114"/>
    </row>
    <row r="99" spans="1:19">
      <c r="A99" s="107">
        <v>93</v>
      </c>
      <c r="B99" s="110" t="s">
        <v>126</v>
      </c>
      <c r="C99" s="141">
        <v>7.4894877000000002E-3</v>
      </c>
      <c r="D99" s="103">
        <f>+C99*Totals!$G$24</f>
        <v>94167.079040522673</v>
      </c>
      <c r="E99" s="107"/>
      <c r="F99" s="111" t="s">
        <v>957</v>
      </c>
      <c r="G99" s="136">
        <v>3.6293874999999997E-3</v>
      </c>
      <c r="H99" s="103">
        <f>ROUND(+G99*Totals!$H$24,2)</f>
        <v>45633.14</v>
      </c>
      <c r="I99" s="103">
        <f t="shared" si="3"/>
        <v>0</v>
      </c>
      <c r="J99" s="103">
        <f t="shared" si="4"/>
        <v>45633.14</v>
      </c>
      <c r="K99" s="113"/>
      <c r="L99" s="113"/>
      <c r="N99" s="117">
        <v>0</v>
      </c>
      <c r="O99" s="113"/>
      <c r="P99" s="114"/>
      <c r="Q99" s="118"/>
      <c r="R99" s="116"/>
      <c r="S99" s="114"/>
    </row>
    <row r="100" spans="1:19">
      <c r="A100" s="107">
        <v>94</v>
      </c>
      <c r="B100" s="110" t="s">
        <v>127</v>
      </c>
      <c r="C100" s="141">
        <v>1.3323130700000001E-2</v>
      </c>
      <c r="D100" s="103">
        <f>+C100*Totals!$G$24</f>
        <v>167514.83572022078</v>
      </c>
      <c r="E100" s="107"/>
      <c r="F100" s="111" t="s">
        <v>42</v>
      </c>
      <c r="G100" s="136">
        <v>4.8144542000000002E-3</v>
      </c>
      <c r="H100" s="103">
        <f>ROUND(+G100*Totals!$H$24,2)</f>
        <v>60533.26</v>
      </c>
      <c r="I100" s="103">
        <f t="shared" si="3"/>
        <v>0</v>
      </c>
      <c r="J100" s="103">
        <f t="shared" si="4"/>
        <v>60533.26</v>
      </c>
      <c r="K100" s="113"/>
      <c r="L100" s="113"/>
      <c r="N100" s="117">
        <v>0</v>
      </c>
      <c r="O100" s="117"/>
      <c r="P100" s="114"/>
      <c r="Q100" s="118"/>
      <c r="R100" s="116"/>
      <c r="S100" s="114"/>
    </row>
    <row r="101" spans="1:19">
      <c r="A101" s="107">
        <v>95</v>
      </c>
      <c r="B101" s="110" t="s">
        <v>128</v>
      </c>
      <c r="C101" s="141">
        <v>6.3186138000000001E-3</v>
      </c>
      <c r="D101" s="103">
        <f>+C101*Totals!$G$24</f>
        <v>79445.407878984479</v>
      </c>
      <c r="E101" s="107"/>
      <c r="F101" s="111" t="s">
        <v>956</v>
      </c>
      <c r="G101" s="136">
        <v>4.9071899999999993E-5</v>
      </c>
      <c r="H101" s="103">
        <f>ROUND(+G101*Totals!$H$24,2)</f>
        <v>616.99</v>
      </c>
      <c r="I101" s="103">
        <f t="shared" si="3"/>
        <v>167.31932203389832</v>
      </c>
      <c r="J101" s="103">
        <f t="shared" si="4"/>
        <v>449.67067796610172</v>
      </c>
      <c r="K101" s="113" t="s">
        <v>956</v>
      </c>
      <c r="L101" s="113" t="s">
        <v>59</v>
      </c>
      <c r="M101" s="138">
        <v>0.2711864406779661</v>
      </c>
      <c r="N101" s="117">
        <f>H101*M101</f>
        <v>167.31932203389832</v>
      </c>
      <c r="O101" s="117" t="s">
        <v>1159</v>
      </c>
      <c r="P101" s="114"/>
      <c r="Q101" s="118"/>
      <c r="R101" s="116"/>
      <c r="S101" s="114"/>
    </row>
    <row r="102" spans="1:19">
      <c r="A102" s="107">
        <v>96</v>
      </c>
      <c r="B102" s="110" t="s">
        <v>129</v>
      </c>
      <c r="C102" s="141">
        <v>1.28964033E-2</v>
      </c>
      <c r="D102" s="103">
        <f>+C102*Totals!$G$24</f>
        <v>162149.49239980156</v>
      </c>
      <c r="E102" s="107"/>
      <c r="F102" s="111" t="s">
        <v>955</v>
      </c>
      <c r="G102" s="136">
        <v>6.9937099999999998E-5</v>
      </c>
      <c r="H102" s="103">
        <f>ROUND(+G102*Totals!$H$24,2)</f>
        <v>879.34</v>
      </c>
      <c r="I102" s="103">
        <f t="shared" si="3"/>
        <v>120.45753424657534</v>
      </c>
      <c r="J102" s="103">
        <f t="shared" si="4"/>
        <v>758.88246575342464</v>
      </c>
      <c r="K102" s="113" t="s">
        <v>955</v>
      </c>
      <c r="L102" s="113" t="s">
        <v>42</v>
      </c>
      <c r="M102" s="138">
        <v>0.13698630136986301</v>
      </c>
      <c r="N102" s="117">
        <f>H102*M102</f>
        <v>120.45753424657534</v>
      </c>
      <c r="O102" s="113" t="s">
        <v>1159</v>
      </c>
      <c r="P102" s="114"/>
      <c r="Q102" s="118"/>
      <c r="R102" s="116"/>
      <c r="S102" s="114"/>
    </row>
    <row r="103" spans="1:19">
      <c r="A103" s="107">
        <v>97</v>
      </c>
      <c r="B103" s="110" t="s">
        <v>130</v>
      </c>
      <c r="C103" s="141">
        <v>1.5474697799999999E-2</v>
      </c>
      <c r="D103" s="103">
        <f>+C103*Totals!$G$24</f>
        <v>194566.99165963009</v>
      </c>
      <c r="E103" s="107"/>
      <c r="F103" s="111" t="s">
        <v>954</v>
      </c>
      <c r="G103" s="136">
        <v>2.708613E-4</v>
      </c>
      <c r="H103" s="103">
        <f>ROUND(+G103*Totals!$H$24,2)</f>
        <v>3405.6</v>
      </c>
      <c r="I103" s="103">
        <f t="shared" si="3"/>
        <v>0</v>
      </c>
      <c r="J103" s="103">
        <f t="shared" si="4"/>
        <v>3405.6</v>
      </c>
      <c r="K103" s="113"/>
      <c r="L103" s="113"/>
      <c r="N103" s="117">
        <v>0</v>
      </c>
      <c r="O103" s="117"/>
      <c r="P103" s="114"/>
      <c r="Q103" s="118"/>
      <c r="R103" s="116"/>
      <c r="S103" s="114"/>
    </row>
    <row r="104" spans="1:19">
      <c r="A104" s="107">
        <v>98</v>
      </c>
      <c r="B104" s="110" t="s">
        <v>131</v>
      </c>
      <c r="C104" s="141">
        <v>6.8143408000000006E-3</v>
      </c>
      <c r="D104" s="103">
        <f>+C104*Totals!$G$24</f>
        <v>85678.299294444194</v>
      </c>
      <c r="E104" s="107"/>
      <c r="F104" s="111" t="s">
        <v>953</v>
      </c>
      <c r="G104" s="136">
        <v>5.6799700000000004E-5</v>
      </c>
      <c r="H104" s="103">
        <f>ROUND(+G104*Totals!$H$24,2)</f>
        <v>714.16</v>
      </c>
      <c r="I104" s="103">
        <f t="shared" si="3"/>
        <v>85.784984984984987</v>
      </c>
      <c r="J104" s="103">
        <f t="shared" si="4"/>
        <v>628.37501501501492</v>
      </c>
      <c r="K104" s="113" t="s">
        <v>953</v>
      </c>
      <c r="L104" s="113" t="s">
        <v>106</v>
      </c>
      <c r="M104" s="138">
        <v>0.12012012012012012</v>
      </c>
      <c r="N104" s="117">
        <f>H104*M104</f>
        <v>85.784984984984987</v>
      </c>
      <c r="O104" s="117" t="s">
        <v>1159</v>
      </c>
      <c r="P104" s="114"/>
      <c r="Q104" s="118"/>
      <c r="R104" s="116"/>
      <c r="S104" s="114"/>
    </row>
    <row r="105" spans="1:19">
      <c r="A105" s="107">
        <v>99</v>
      </c>
      <c r="B105" s="110" t="s">
        <v>132</v>
      </c>
      <c r="C105" s="141">
        <v>9.2972011999999989E-3</v>
      </c>
      <c r="D105" s="103">
        <f>+C105*Totals!$G$24</f>
        <v>116895.88331335962</v>
      </c>
      <c r="E105" s="107"/>
      <c r="F105" s="111" t="s">
        <v>952</v>
      </c>
      <c r="G105" s="136">
        <v>2.8979499999999999E-5</v>
      </c>
      <c r="H105" s="103">
        <f>ROUND(+G105*Totals!$H$24,2)</f>
        <v>364.37</v>
      </c>
      <c r="I105" s="103">
        <f t="shared" si="3"/>
        <v>131.37847887323946</v>
      </c>
      <c r="J105" s="103">
        <f t="shared" si="4"/>
        <v>232.99152112676055</v>
      </c>
      <c r="K105" s="113" t="s">
        <v>952</v>
      </c>
      <c r="L105" s="113" t="s">
        <v>80</v>
      </c>
      <c r="M105" s="138">
        <v>0.36056338028169016</v>
      </c>
      <c r="N105" s="117">
        <f t="shared" ref="N105:N113" si="5">H105*M105</f>
        <v>131.37847887323946</v>
      </c>
      <c r="O105" s="117" t="s">
        <v>1159</v>
      </c>
      <c r="P105" s="114"/>
      <c r="Q105" s="118"/>
      <c r="R105" s="116"/>
      <c r="S105" s="114"/>
    </row>
    <row r="106" spans="1:19">
      <c r="C106" s="119">
        <f>SUM(C7:C105)</f>
        <v>0.99999999999999989</v>
      </c>
      <c r="D106" s="120">
        <f>SUM(D7:D105)</f>
        <v>12573233.685999999</v>
      </c>
      <c r="F106" s="111" t="s">
        <v>951</v>
      </c>
      <c r="G106" s="136">
        <v>1.3175989999999999E-4</v>
      </c>
      <c r="H106" s="103">
        <f>ROUND(+G106*Totals!$H$24,2)</f>
        <v>1656.65</v>
      </c>
      <c r="I106" s="103">
        <f t="shared" si="3"/>
        <v>403.32054973822</v>
      </c>
      <c r="J106" s="103">
        <f t="shared" si="4"/>
        <v>1253.32945026178</v>
      </c>
      <c r="K106" s="113" t="s">
        <v>951</v>
      </c>
      <c r="L106" s="113" t="s">
        <v>44</v>
      </c>
      <c r="M106" s="138">
        <v>0.24345549738219899</v>
      </c>
      <c r="N106" s="117">
        <f t="shared" si="5"/>
        <v>403.32054973822</v>
      </c>
      <c r="O106" s="117" t="s">
        <v>1159</v>
      </c>
      <c r="P106" s="114"/>
      <c r="Q106" s="118"/>
      <c r="R106" s="116"/>
      <c r="S106" s="114"/>
    </row>
    <row r="107" spans="1:19">
      <c r="F107" s="111" t="s">
        <v>950</v>
      </c>
      <c r="G107" s="136">
        <v>5.5254199999999997E-5</v>
      </c>
      <c r="H107" s="103">
        <f>ROUND(+G107*Totals!$H$24,2)</f>
        <v>694.72</v>
      </c>
      <c r="I107" s="103">
        <f t="shared" si="3"/>
        <v>286.44853080568726</v>
      </c>
      <c r="J107" s="103">
        <f t="shared" si="4"/>
        <v>408.27146919431277</v>
      </c>
      <c r="K107" s="113" t="s">
        <v>950</v>
      </c>
      <c r="L107" s="113" t="s">
        <v>40</v>
      </c>
      <c r="M107" s="138">
        <v>0.41232227488151663</v>
      </c>
      <c r="N107" s="117">
        <f t="shared" si="5"/>
        <v>286.44853080568726</v>
      </c>
      <c r="O107" s="117" t="s">
        <v>1159</v>
      </c>
      <c r="P107" s="114"/>
      <c r="Q107" s="118"/>
      <c r="R107" s="116"/>
      <c r="S107" s="114"/>
    </row>
    <row r="108" spans="1:19">
      <c r="F108" s="111" t="s">
        <v>949</v>
      </c>
      <c r="G108" s="136">
        <v>1.931964E-4</v>
      </c>
      <c r="H108" s="103">
        <f>ROUND(+G108*Totals!$H$24,2)</f>
        <v>2429.1</v>
      </c>
      <c r="I108" s="103">
        <f t="shared" si="3"/>
        <v>404.11790235081372</v>
      </c>
      <c r="J108" s="103">
        <f t="shared" si="4"/>
        <v>2024.9820976491862</v>
      </c>
      <c r="K108" s="113" t="s">
        <v>949</v>
      </c>
      <c r="L108" s="113" t="s">
        <v>48</v>
      </c>
      <c r="M108" s="138">
        <v>0.16636528028933092</v>
      </c>
      <c r="N108" s="117">
        <f t="shared" si="5"/>
        <v>404.11790235081372</v>
      </c>
      <c r="O108" s="117" t="s">
        <v>1159</v>
      </c>
      <c r="P108" s="114"/>
      <c r="Q108" s="118"/>
      <c r="R108" s="116"/>
      <c r="S108" s="114"/>
    </row>
    <row r="109" spans="1:19">
      <c r="F109" s="111" t="s">
        <v>948</v>
      </c>
      <c r="G109" s="136">
        <v>5.7186099999999998E-5</v>
      </c>
      <c r="H109" s="103">
        <f>ROUND(+G109*Totals!$H$24,2)</f>
        <v>719.01</v>
      </c>
      <c r="I109" s="103">
        <f t="shared" si="3"/>
        <v>217.43257731958761</v>
      </c>
      <c r="J109" s="103">
        <f t="shared" si="4"/>
        <v>501.57742268041238</v>
      </c>
      <c r="K109" s="143" t="s">
        <v>948</v>
      </c>
      <c r="L109" s="143" t="s">
        <v>36</v>
      </c>
      <c r="M109" s="140">
        <v>0.30240549828178692</v>
      </c>
      <c r="N109" s="144">
        <f t="shared" si="5"/>
        <v>217.43257731958761</v>
      </c>
      <c r="O109" s="143" t="s">
        <v>1159</v>
      </c>
      <c r="P109" s="146"/>
      <c r="Q109" s="145"/>
      <c r="R109" s="116"/>
      <c r="S109" s="114"/>
    </row>
    <row r="110" spans="1:19">
      <c r="F110" s="111" t="s">
        <v>947</v>
      </c>
      <c r="G110" s="136">
        <v>2.318357E-4</v>
      </c>
      <c r="H110" s="103">
        <f>ROUND(+G110*Totals!$H$24,2)</f>
        <v>2914.92</v>
      </c>
      <c r="I110" s="103">
        <f t="shared" si="3"/>
        <v>0</v>
      </c>
      <c r="J110" s="103">
        <f t="shared" si="4"/>
        <v>2914.92</v>
      </c>
      <c r="K110" s="113"/>
      <c r="L110" s="113"/>
      <c r="N110" s="117">
        <v>0</v>
      </c>
      <c r="O110" s="117"/>
      <c r="P110" s="114"/>
      <c r="Q110" s="118"/>
      <c r="R110" s="116"/>
      <c r="S110" s="114"/>
    </row>
    <row r="111" spans="1:19">
      <c r="F111" s="111" t="s">
        <v>946</v>
      </c>
      <c r="G111" s="136">
        <v>5.6027000000000004E-5</v>
      </c>
      <c r="H111" s="103">
        <f>ROUND(+G111*Totals!$H$24,2)</f>
        <v>704.44</v>
      </c>
      <c r="I111" s="103">
        <f t="shared" si="3"/>
        <v>278.33270875763748</v>
      </c>
      <c r="J111" s="103">
        <f t="shared" si="4"/>
        <v>426.10729124236258</v>
      </c>
      <c r="K111" s="113" t="s">
        <v>946</v>
      </c>
      <c r="L111" s="113" t="s">
        <v>46</v>
      </c>
      <c r="M111" s="138">
        <v>0.39511201629327902</v>
      </c>
      <c r="N111" s="117">
        <f t="shared" si="5"/>
        <v>278.33270875763748</v>
      </c>
      <c r="O111" s="113" t="s">
        <v>1159</v>
      </c>
      <c r="P111" s="114"/>
      <c r="Q111" s="118"/>
      <c r="R111" s="116"/>
      <c r="S111" s="114"/>
    </row>
    <row r="112" spans="1:19">
      <c r="F112" s="111" t="s">
        <v>945</v>
      </c>
      <c r="G112" s="136">
        <v>7.8978690000000009E-4</v>
      </c>
      <c r="H112" s="103">
        <f>ROUND(+G112*Totals!$H$24,2)</f>
        <v>9930.18</v>
      </c>
      <c r="I112" s="103">
        <f t="shared" si="3"/>
        <v>0</v>
      </c>
      <c r="J112" s="103">
        <f t="shared" si="4"/>
        <v>9930.18</v>
      </c>
      <c r="K112" s="113"/>
      <c r="L112" s="113"/>
      <c r="N112" s="117">
        <v>0</v>
      </c>
      <c r="O112" s="117"/>
      <c r="P112" s="114"/>
      <c r="Q112" s="118"/>
      <c r="R112" s="116"/>
      <c r="S112" s="114"/>
    </row>
    <row r="113" spans="6:19">
      <c r="F113" s="111" t="s">
        <v>944</v>
      </c>
      <c r="G113" s="136">
        <v>1.135995E-4</v>
      </c>
      <c r="H113" s="103">
        <f>ROUND(+G113*Totals!$H$24,2)</f>
        <v>1428.31</v>
      </c>
      <c r="I113" s="103">
        <f t="shared" si="3"/>
        <v>301.14969879518071</v>
      </c>
      <c r="J113" s="103">
        <f t="shared" si="4"/>
        <v>1127.1603012048192</v>
      </c>
      <c r="K113" s="113" t="s">
        <v>944</v>
      </c>
      <c r="L113" s="113" t="s">
        <v>130</v>
      </c>
      <c r="M113" s="138">
        <v>0.21084337349397589</v>
      </c>
      <c r="N113" s="117">
        <f t="shared" si="5"/>
        <v>301.14969879518071</v>
      </c>
      <c r="O113" s="113" t="s">
        <v>1159</v>
      </c>
      <c r="P113" s="114"/>
      <c r="Q113" s="118"/>
      <c r="R113" s="116"/>
      <c r="S113" s="114"/>
    </row>
    <row r="114" spans="6:19">
      <c r="F114" s="111" t="s">
        <v>943</v>
      </c>
      <c r="G114" s="136">
        <v>5.8036200000000007E-4</v>
      </c>
      <c r="H114" s="103">
        <f>ROUND(+G114*Totals!$H$24,2)</f>
        <v>7297.03</v>
      </c>
      <c r="I114" s="103">
        <f t="shared" si="3"/>
        <v>0</v>
      </c>
      <c r="J114" s="103">
        <f t="shared" si="4"/>
        <v>7297.03</v>
      </c>
      <c r="K114" s="113"/>
      <c r="L114" s="113"/>
      <c r="N114" s="117">
        <v>0</v>
      </c>
      <c r="O114" s="113"/>
      <c r="P114" s="114"/>
      <c r="Q114" s="118"/>
      <c r="R114" s="116"/>
      <c r="S114" s="114"/>
    </row>
    <row r="115" spans="6:19">
      <c r="F115" s="111" t="s">
        <v>942</v>
      </c>
      <c r="G115" s="136">
        <v>4.9844700000000001E-5</v>
      </c>
      <c r="H115" s="103">
        <f>ROUND(+G115*Totals!$H$24,2)</f>
        <v>626.71</v>
      </c>
      <c r="I115" s="103">
        <f t="shared" si="3"/>
        <v>0</v>
      </c>
      <c r="J115" s="103">
        <f t="shared" si="4"/>
        <v>626.71</v>
      </c>
      <c r="K115" s="113"/>
      <c r="L115" s="113"/>
      <c r="N115" s="117">
        <v>0</v>
      </c>
      <c r="O115" s="117"/>
      <c r="P115" s="114"/>
      <c r="Q115" s="118"/>
      <c r="R115" s="116"/>
      <c r="S115" s="114"/>
    </row>
    <row r="116" spans="6:19">
      <c r="F116" s="111" t="s">
        <v>941</v>
      </c>
      <c r="G116" s="136">
        <v>1.3137400000000001E-5</v>
      </c>
      <c r="H116" s="103">
        <f>ROUND(+G116*Totals!$H$24,2)</f>
        <v>165.18</v>
      </c>
      <c r="I116" s="103">
        <f t="shared" si="3"/>
        <v>45.92448430493274</v>
      </c>
      <c r="J116" s="103">
        <f t="shared" si="4"/>
        <v>119.25551569506726</v>
      </c>
      <c r="K116" s="113" t="s">
        <v>941</v>
      </c>
      <c r="L116" s="113" t="s">
        <v>58</v>
      </c>
      <c r="M116" s="138">
        <v>0.27802690582959644</v>
      </c>
      <c r="N116" s="117">
        <f>H116*M116</f>
        <v>45.92448430493274</v>
      </c>
      <c r="O116" s="117"/>
      <c r="P116" s="114"/>
      <c r="Q116" s="118"/>
      <c r="R116" s="116"/>
      <c r="S116" s="114"/>
    </row>
    <row r="117" spans="6:19">
      <c r="F117" s="111" t="s">
        <v>940</v>
      </c>
      <c r="G117" s="136">
        <v>3.3229799999999998E-5</v>
      </c>
      <c r="H117" s="103">
        <f>ROUND(+G117*Totals!$H$24,2)</f>
        <v>417.81</v>
      </c>
      <c r="I117" s="103">
        <f t="shared" si="3"/>
        <v>203.7847794117647</v>
      </c>
      <c r="J117" s="103">
        <f t="shared" si="4"/>
        <v>214.0252205882353</v>
      </c>
      <c r="K117" s="113" t="s">
        <v>940</v>
      </c>
      <c r="L117" s="113" t="s">
        <v>76</v>
      </c>
      <c r="M117" s="138">
        <v>0.48774509803921567</v>
      </c>
      <c r="N117" s="117">
        <f>H117*M117</f>
        <v>203.7847794117647</v>
      </c>
      <c r="O117" s="113" t="s">
        <v>1159</v>
      </c>
      <c r="P117" s="114"/>
      <c r="Q117" s="118"/>
      <c r="R117" s="116"/>
      <c r="S117" s="114"/>
    </row>
    <row r="118" spans="6:19">
      <c r="F118" s="111" t="s">
        <v>939</v>
      </c>
      <c r="G118" s="136">
        <v>4.5439790000000003E-4</v>
      </c>
      <c r="H118" s="103">
        <f>ROUND(+G118*Totals!$H$24,2)</f>
        <v>5713.25</v>
      </c>
      <c r="I118" s="103">
        <f t="shared" si="3"/>
        <v>0</v>
      </c>
      <c r="J118" s="103">
        <f t="shared" si="4"/>
        <v>5713.25</v>
      </c>
      <c r="K118" s="113"/>
      <c r="L118" s="113"/>
      <c r="N118" s="117">
        <v>0</v>
      </c>
      <c r="O118" s="113"/>
      <c r="P118" s="114"/>
      <c r="Q118" s="118"/>
      <c r="R118" s="116"/>
      <c r="S118" s="114"/>
    </row>
    <row r="119" spans="6:19" ht="37.5">
      <c r="F119" s="111" t="s">
        <v>938</v>
      </c>
      <c r="G119" s="136">
        <v>3.3113860000000001E-4</v>
      </c>
      <c r="H119" s="103">
        <f>ROUND(+G119*Totals!$H$24,2)</f>
        <v>4163.4799999999996</v>
      </c>
      <c r="I119" s="103">
        <f t="shared" si="3"/>
        <v>0</v>
      </c>
      <c r="J119" s="103">
        <f t="shared" si="4"/>
        <v>4163.4799999999996</v>
      </c>
      <c r="K119" s="113"/>
      <c r="L119" s="113"/>
      <c r="N119" s="117">
        <v>0</v>
      </c>
      <c r="O119" s="113"/>
      <c r="P119" s="114"/>
      <c r="Q119" s="118"/>
      <c r="R119" s="116"/>
      <c r="S119" s="114"/>
    </row>
    <row r="120" spans="6:19">
      <c r="F120" s="111" t="s">
        <v>937</v>
      </c>
      <c r="G120" s="136">
        <v>9.2803820999999998E-3</v>
      </c>
      <c r="H120" s="103">
        <f>ROUND(+G120*Totals!$H$24,2)</f>
        <v>116684.41</v>
      </c>
      <c r="I120" s="103">
        <f t="shared" si="3"/>
        <v>0</v>
      </c>
      <c r="J120" s="103">
        <f t="shared" si="4"/>
        <v>116684.41</v>
      </c>
      <c r="K120" s="113"/>
      <c r="L120" s="113"/>
      <c r="N120" s="117"/>
      <c r="O120" s="113"/>
      <c r="P120" s="114"/>
      <c r="Q120" s="118"/>
      <c r="R120" s="116"/>
      <c r="S120" s="114"/>
    </row>
    <row r="121" spans="6:19">
      <c r="F121" s="111" t="s">
        <v>936</v>
      </c>
      <c r="G121" s="136">
        <v>1.6151220000000001E-4</v>
      </c>
      <c r="H121" s="103">
        <f>ROUND(+G121*Totals!$H$24,2)</f>
        <v>2030.73</v>
      </c>
      <c r="I121" s="103">
        <f t="shared" si="3"/>
        <v>312.42</v>
      </c>
      <c r="J121" s="103">
        <f t="shared" si="4"/>
        <v>1718.31</v>
      </c>
      <c r="K121" s="137" t="s">
        <v>936</v>
      </c>
      <c r="L121" s="137" t="s">
        <v>89</v>
      </c>
      <c r="M121" s="138">
        <v>0.15384615384615385</v>
      </c>
      <c r="N121" s="117">
        <f>H121*M121</f>
        <v>312.42</v>
      </c>
      <c r="O121" s="117"/>
      <c r="P121" s="114"/>
      <c r="Q121" s="118"/>
      <c r="R121" s="116"/>
      <c r="S121" s="114"/>
    </row>
    <row r="122" spans="6:19">
      <c r="F122" s="111" t="s">
        <v>935</v>
      </c>
      <c r="G122" s="136">
        <v>1.49534E-4</v>
      </c>
      <c r="H122" s="103">
        <f>ROUND(+G122*Totals!$H$24,2)</f>
        <v>1880.13</v>
      </c>
      <c r="I122" s="103">
        <f t="shared" si="3"/>
        <v>366.76778409090912</v>
      </c>
      <c r="J122" s="103">
        <f t="shared" si="4"/>
        <v>1513.362215909091</v>
      </c>
      <c r="K122" s="113" t="s">
        <v>935</v>
      </c>
      <c r="L122" s="113" t="s">
        <v>97</v>
      </c>
      <c r="M122" s="138">
        <v>0.19507575757575757</v>
      </c>
      <c r="N122" s="117">
        <f>H122*M122</f>
        <v>366.76778409090912</v>
      </c>
      <c r="O122" s="117" t="s">
        <v>1159</v>
      </c>
      <c r="P122" s="114"/>
      <c r="Q122" s="118"/>
      <c r="R122" s="116"/>
      <c r="S122" s="114"/>
    </row>
    <row r="123" spans="6:19">
      <c r="F123" s="111" t="s">
        <v>934</v>
      </c>
      <c r="G123" s="136">
        <v>1.3755580000000001E-4</v>
      </c>
      <c r="H123" s="103">
        <f>ROUND(+G123*Totals!$H$24,2)</f>
        <v>1729.52</v>
      </c>
      <c r="I123" s="103">
        <f t="shared" si="3"/>
        <v>432.38</v>
      </c>
      <c r="J123" s="103">
        <f t="shared" si="4"/>
        <v>1297.1399999999999</v>
      </c>
      <c r="K123" s="113" t="s">
        <v>934</v>
      </c>
      <c r="L123" s="113" t="s">
        <v>57</v>
      </c>
      <c r="M123" s="138">
        <v>0.25</v>
      </c>
      <c r="N123" s="117">
        <f>H123*M123</f>
        <v>432.38</v>
      </c>
      <c r="O123" s="117" t="s">
        <v>1159</v>
      </c>
      <c r="P123" s="114"/>
      <c r="Q123" s="118"/>
      <c r="R123" s="116"/>
      <c r="S123" s="114"/>
    </row>
    <row r="124" spans="6:19">
      <c r="F124" s="111" t="s">
        <v>933</v>
      </c>
      <c r="G124" s="136">
        <v>1.421925E-4</v>
      </c>
      <c r="H124" s="103">
        <f>ROUND(+G124*Totals!$H$24,2)</f>
        <v>1787.82</v>
      </c>
      <c r="I124" s="103">
        <f t="shared" si="3"/>
        <v>484.27710794297354</v>
      </c>
      <c r="J124" s="103">
        <f t="shared" si="4"/>
        <v>1303.5428920570264</v>
      </c>
      <c r="K124" s="113" t="s">
        <v>933</v>
      </c>
      <c r="L124" s="113" t="s">
        <v>127</v>
      </c>
      <c r="M124" s="138">
        <v>0.2708757637474542</v>
      </c>
      <c r="N124" s="117">
        <f>H124*M124</f>
        <v>484.27710794297354</v>
      </c>
      <c r="O124" s="113" t="s">
        <v>1159</v>
      </c>
      <c r="P124" s="114"/>
      <c r="Q124" s="118"/>
      <c r="R124" s="116"/>
      <c r="S124" s="114"/>
    </row>
    <row r="125" spans="6:19">
      <c r="F125" s="111" t="s">
        <v>932</v>
      </c>
      <c r="G125" s="136">
        <v>4.346919E-4</v>
      </c>
      <c r="H125" s="103">
        <f>ROUND(+G125*Totals!$H$24,2)</f>
        <v>5465.48</v>
      </c>
      <c r="I125" s="103">
        <f t="shared" si="3"/>
        <v>0</v>
      </c>
      <c r="J125" s="103">
        <f t="shared" si="4"/>
        <v>5465.48</v>
      </c>
      <c r="K125" s="113"/>
      <c r="L125" s="113"/>
      <c r="N125" s="117"/>
      <c r="O125" s="117"/>
      <c r="P125" s="114"/>
      <c r="Q125" s="118"/>
      <c r="R125" s="116"/>
      <c r="S125" s="114"/>
    </row>
    <row r="126" spans="6:19">
      <c r="F126" s="111" t="s">
        <v>931</v>
      </c>
      <c r="G126" s="136">
        <v>5.6413299999999997E-5</v>
      </c>
      <c r="H126" s="103">
        <f>ROUND(+G126*Totals!$H$24,2)</f>
        <v>709.3</v>
      </c>
      <c r="I126" s="103">
        <f t="shared" si="3"/>
        <v>106.72852664576803</v>
      </c>
      <c r="J126" s="103">
        <f t="shared" si="4"/>
        <v>602.5714733542319</v>
      </c>
      <c r="K126" s="113" t="s">
        <v>931</v>
      </c>
      <c r="L126" s="113" t="s">
        <v>138</v>
      </c>
      <c r="M126" s="138">
        <v>0.15047021943573669</v>
      </c>
      <c r="N126" s="117">
        <f>H126*M126</f>
        <v>106.72852664576803</v>
      </c>
      <c r="O126" s="113" t="s">
        <v>1159</v>
      </c>
      <c r="P126" s="114"/>
      <c r="Q126" s="118"/>
      <c r="R126" s="116"/>
      <c r="S126" s="114"/>
    </row>
    <row r="127" spans="6:19">
      <c r="F127" s="111" t="s">
        <v>930</v>
      </c>
      <c r="G127" s="136">
        <v>1.7658151E-3</v>
      </c>
      <c r="H127" s="103">
        <f>ROUND(+G127*Totals!$H$24,2)</f>
        <v>22202.01</v>
      </c>
      <c r="I127" s="103">
        <f t="shared" si="3"/>
        <v>0</v>
      </c>
      <c r="J127" s="103">
        <f t="shared" si="4"/>
        <v>22202.01</v>
      </c>
      <c r="K127" s="113"/>
      <c r="L127" s="113"/>
      <c r="N127" s="117"/>
      <c r="O127" s="113"/>
      <c r="P127" s="114"/>
      <c r="Q127" s="118"/>
      <c r="R127" s="116"/>
      <c r="S127" s="114"/>
    </row>
    <row r="128" spans="6:19">
      <c r="F128" s="111" t="s">
        <v>929</v>
      </c>
      <c r="G128" s="136">
        <v>3.1954679999999998E-4</v>
      </c>
      <c r="H128" s="103">
        <f>ROUND(+G128*Totals!$H$24,2)</f>
        <v>4017.74</v>
      </c>
      <c r="I128" s="103">
        <f t="shared" si="3"/>
        <v>0</v>
      </c>
      <c r="J128" s="103">
        <f t="shared" si="4"/>
        <v>4017.74</v>
      </c>
      <c r="K128" s="113"/>
      <c r="L128" s="113"/>
      <c r="N128" s="117"/>
      <c r="O128" s="117"/>
      <c r="P128" s="114"/>
      <c r="Q128" s="118"/>
      <c r="R128" s="116"/>
      <c r="S128" s="114"/>
    </row>
    <row r="129" spans="6:19">
      <c r="F129" s="111" t="s">
        <v>928</v>
      </c>
      <c r="G129" s="136">
        <v>8.6551999999999994E-5</v>
      </c>
      <c r="H129" s="103">
        <f>ROUND(+G129*Totals!$H$24,2)</f>
        <v>1088.24</v>
      </c>
      <c r="I129" s="103">
        <f t="shared" si="3"/>
        <v>240.72585009140766</v>
      </c>
      <c r="J129" s="103">
        <f t="shared" si="4"/>
        <v>847.51414990859234</v>
      </c>
      <c r="K129" s="113" t="s">
        <v>928</v>
      </c>
      <c r="L129" s="113" t="s">
        <v>122</v>
      </c>
      <c r="M129" s="138">
        <v>0.22120658135283364</v>
      </c>
      <c r="N129" s="117">
        <f>H129*M129</f>
        <v>240.72585009140766</v>
      </c>
      <c r="O129" s="117" t="s">
        <v>1159</v>
      </c>
      <c r="P129" s="114"/>
      <c r="Q129" s="118"/>
      <c r="R129" s="116"/>
      <c r="S129" s="114"/>
    </row>
    <row r="130" spans="6:19">
      <c r="F130" s="111" t="s">
        <v>927</v>
      </c>
      <c r="G130" s="136">
        <v>1.3910100000000001E-5</v>
      </c>
      <c r="H130" s="103">
        <f>ROUND(+G130*Totals!$H$24,2)</f>
        <v>174.89</v>
      </c>
      <c r="I130" s="103">
        <f t="shared" si="3"/>
        <v>73.004541284403658</v>
      </c>
      <c r="J130" s="103">
        <f t="shared" si="4"/>
        <v>101.88545871559633</v>
      </c>
      <c r="K130" s="113" t="s">
        <v>927</v>
      </c>
      <c r="L130" s="113" t="s">
        <v>37</v>
      </c>
      <c r="M130" s="138">
        <v>0.41743119266055045</v>
      </c>
      <c r="N130" s="117">
        <f>H130*M130</f>
        <v>73.004541284403658</v>
      </c>
      <c r="O130" s="113" t="s">
        <v>1159</v>
      </c>
      <c r="P130" s="114"/>
      <c r="Q130" s="118"/>
      <c r="R130" s="116"/>
      <c r="S130" s="114"/>
    </row>
    <row r="131" spans="6:19">
      <c r="F131" s="111" t="s">
        <v>926</v>
      </c>
      <c r="G131" s="136">
        <v>1.6073940000000001E-3</v>
      </c>
      <c r="H131" s="103">
        <f>ROUND(+G131*Totals!$H$24,2)</f>
        <v>20210.14</v>
      </c>
      <c r="I131" s="103">
        <f t="shared" si="3"/>
        <v>0</v>
      </c>
      <c r="J131" s="103">
        <f t="shared" si="4"/>
        <v>20210.14</v>
      </c>
      <c r="K131" s="113"/>
      <c r="L131" s="113"/>
      <c r="N131" s="117"/>
      <c r="O131" s="117"/>
      <c r="P131" s="114"/>
      <c r="Q131" s="118"/>
      <c r="R131" s="116"/>
      <c r="S131" s="114"/>
    </row>
    <row r="132" spans="6:19">
      <c r="F132" s="111" t="s">
        <v>925</v>
      </c>
      <c r="G132" s="136">
        <v>3.3616199999999998E-5</v>
      </c>
      <c r="H132" s="103">
        <f>ROUND(+G132*Totals!$H$24,2)</f>
        <v>422.66</v>
      </c>
      <c r="I132" s="103">
        <f t="shared" si="3"/>
        <v>154.54088105726873</v>
      </c>
      <c r="J132" s="103">
        <f t="shared" si="4"/>
        <v>268.11911894273129</v>
      </c>
      <c r="K132" s="113" t="s">
        <v>925</v>
      </c>
      <c r="L132" s="113" t="s">
        <v>100</v>
      </c>
      <c r="M132" s="138">
        <v>0.33920704845814981</v>
      </c>
      <c r="N132" s="117">
        <f>H132*M132</f>
        <v>143.36925110132159</v>
      </c>
      <c r="O132" s="137" t="s">
        <v>131</v>
      </c>
      <c r="P132" s="138">
        <v>2.6431718061674006E-2</v>
      </c>
      <c r="Q132" s="118">
        <f>H132*P132</f>
        <v>11.171629955947136</v>
      </c>
      <c r="R132" s="116"/>
      <c r="S132" s="114"/>
    </row>
    <row r="133" spans="6:19">
      <c r="F133" s="111" t="s">
        <v>48</v>
      </c>
      <c r="G133" s="136">
        <v>3.9879599999999996E-3</v>
      </c>
      <c r="H133" s="103">
        <f>ROUND(+G133*Totals!$H$24,2)</f>
        <v>50141.55</v>
      </c>
      <c r="I133" s="103">
        <f t="shared" si="3"/>
        <v>0</v>
      </c>
      <c r="J133" s="103">
        <f t="shared" si="4"/>
        <v>50141.55</v>
      </c>
      <c r="K133" s="113"/>
      <c r="L133" s="113"/>
      <c r="N133" s="117"/>
      <c r="O133" s="113"/>
      <c r="P133" s="114"/>
      <c r="Q133" s="118"/>
      <c r="R133" s="116"/>
      <c r="S133" s="114"/>
    </row>
    <row r="134" spans="6:19">
      <c r="F134" s="111" t="s">
        <v>924</v>
      </c>
      <c r="G134" s="136">
        <v>2.9597689999999997E-4</v>
      </c>
      <c r="H134" s="103">
        <f>ROUND(+G134*Totals!$H$24,2)</f>
        <v>3721.39</v>
      </c>
      <c r="I134" s="103">
        <f t="shared" si="3"/>
        <v>0</v>
      </c>
      <c r="J134" s="103">
        <f t="shared" si="4"/>
        <v>3721.39</v>
      </c>
      <c r="K134" s="113"/>
      <c r="L134" s="113"/>
      <c r="N134" s="117"/>
      <c r="O134" s="113"/>
      <c r="P134" s="114"/>
      <c r="Q134" s="118"/>
      <c r="R134" s="116"/>
      <c r="S134" s="114"/>
    </row>
    <row r="135" spans="6:19">
      <c r="F135" s="111" t="s">
        <v>923</v>
      </c>
      <c r="G135" s="136">
        <v>1.4648151E-3</v>
      </c>
      <c r="H135" s="103">
        <f>ROUND(+G135*Totals!$H$24,2)</f>
        <v>18417.46</v>
      </c>
      <c r="I135" s="103">
        <f t="shared" ref="I135:I198" si="6">+N135+Q135+T135</f>
        <v>0</v>
      </c>
      <c r="J135" s="103">
        <f t="shared" ref="J135:J198" si="7">+H135-I135</f>
        <v>18417.46</v>
      </c>
      <c r="K135" s="113"/>
      <c r="L135" s="113"/>
      <c r="N135" s="117"/>
      <c r="O135" s="113"/>
      <c r="P135" s="114"/>
      <c r="Q135" s="118"/>
      <c r="R135" s="116"/>
      <c r="S135" s="114"/>
    </row>
    <row r="136" spans="6:19">
      <c r="F136" s="111" t="s">
        <v>922</v>
      </c>
      <c r="G136" s="136">
        <v>9.2193319999999996E-4</v>
      </c>
      <c r="H136" s="103">
        <f>ROUND(+G136*Totals!$H$24,2)</f>
        <v>11591.68</v>
      </c>
      <c r="I136" s="103">
        <f t="shared" si="6"/>
        <v>0</v>
      </c>
      <c r="J136" s="103">
        <f t="shared" si="7"/>
        <v>11591.68</v>
      </c>
      <c r="K136" s="113"/>
      <c r="L136" s="113"/>
      <c r="N136" s="117"/>
      <c r="O136" s="117"/>
      <c r="P136" s="114"/>
      <c r="Q136" s="118"/>
      <c r="R136" s="116"/>
      <c r="S136" s="114"/>
    </row>
    <row r="137" spans="6:19">
      <c r="F137" s="111" t="s">
        <v>921</v>
      </c>
      <c r="G137" s="136">
        <v>1.49534E-4</v>
      </c>
      <c r="H137" s="103">
        <f>ROUND(+G137*Totals!$H$24,2)</f>
        <v>1880.13</v>
      </c>
      <c r="I137" s="103">
        <f t="shared" si="6"/>
        <v>264.90609725685789</v>
      </c>
      <c r="J137" s="103">
        <f t="shared" si="7"/>
        <v>1615.2239027431422</v>
      </c>
      <c r="K137" s="113" t="s">
        <v>921</v>
      </c>
      <c r="L137" s="113" t="s">
        <v>36</v>
      </c>
      <c r="M137" s="138">
        <v>3.117206982543641E-2</v>
      </c>
      <c r="N137" s="117">
        <f>H137*M137</f>
        <v>58.607543640897759</v>
      </c>
      <c r="O137" s="117" t="s">
        <v>73</v>
      </c>
      <c r="P137" s="138">
        <v>0.10972568578553617</v>
      </c>
      <c r="Q137" s="118">
        <f>H137*P137</f>
        <v>206.29855361596012</v>
      </c>
      <c r="R137" s="116" t="s">
        <v>1159</v>
      </c>
      <c r="S137" s="114"/>
    </row>
    <row r="138" spans="6:19">
      <c r="F138" s="111" t="s">
        <v>920</v>
      </c>
      <c r="G138" s="136">
        <v>5.6027000000000004E-5</v>
      </c>
      <c r="H138" s="103">
        <f>ROUND(+G138*Totals!$H$24,2)</f>
        <v>704.44</v>
      </c>
      <c r="I138" s="103">
        <f t="shared" si="6"/>
        <v>281.77600000000007</v>
      </c>
      <c r="J138" s="103">
        <f t="shared" si="7"/>
        <v>422.66399999999999</v>
      </c>
      <c r="K138" s="113" t="s">
        <v>920</v>
      </c>
      <c r="L138" s="113" t="s">
        <v>129</v>
      </c>
      <c r="M138" s="138">
        <v>0.40000000000000008</v>
      </c>
      <c r="N138" s="117">
        <f>H138*M138</f>
        <v>281.77600000000007</v>
      </c>
      <c r="O138" s="113" t="s">
        <v>1159</v>
      </c>
      <c r="P138" s="114"/>
      <c r="Q138" s="118"/>
      <c r="R138" s="116"/>
      <c r="S138" s="114"/>
    </row>
    <row r="139" spans="6:19">
      <c r="F139" s="111" t="s">
        <v>919</v>
      </c>
      <c r="G139" s="136">
        <v>4.1343999999999996E-5</v>
      </c>
      <c r="H139" s="103">
        <f>ROUND(+G139*Totals!$H$24,2)</f>
        <v>519.83000000000004</v>
      </c>
      <c r="I139" s="103">
        <f t="shared" si="6"/>
        <v>77.527227533460803</v>
      </c>
      <c r="J139" s="103">
        <f t="shared" si="7"/>
        <v>442.30277246653924</v>
      </c>
      <c r="K139" s="113" t="s">
        <v>919</v>
      </c>
      <c r="L139" s="113" t="s">
        <v>101</v>
      </c>
      <c r="M139" s="138">
        <v>0.14913957934990438</v>
      </c>
      <c r="N139" s="117">
        <f>H139*M139</f>
        <v>77.527227533460803</v>
      </c>
      <c r="O139" s="113" t="s">
        <v>1159</v>
      </c>
      <c r="P139" s="114"/>
      <c r="Q139" s="118"/>
      <c r="R139" s="116"/>
      <c r="S139" s="114"/>
    </row>
    <row r="140" spans="6:19">
      <c r="F140" s="111" t="s">
        <v>918</v>
      </c>
      <c r="G140" s="136">
        <v>1.5731982499999998E-2</v>
      </c>
      <c r="H140" s="103">
        <f>ROUND(+G140*Totals!$H$24,2)</f>
        <v>197801.89</v>
      </c>
      <c r="I140" s="103">
        <f t="shared" si="6"/>
        <v>0</v>
      </c>
      <c r="J140" s="103">
        <f t="shared" si="7"/>
        <v>197801.89</v>
      </c>
      <c r="K140" s="113"/>
      <c r="L140" s="113"/>
      <c r="N140" s="117"/>
      <c r="O140" s="113"/>
      <c r="P140" s="114"/>
      <c r="Q140" s="118"/>
      <c r="R140" s="116"/>
      <c r="S140" s="114"/>
    </row>
    <row r="141" spans="6:19">
      <c r="F141" s="111" t="s">
        <v>917</v>
      </c>
      <c r="G141" s="136">
        <v>5.3210151300000001E-2</v>
      </c>
      <c r="H141" s="103">
        <f>ROUND(+G141*Totals!$H$24,2)</f>
        <v>669023.67000000004</v>
      </c>
      <c r="I141" s="103">
        <f t="shared" si="6"/>
        <v>0</v>
      </c>
      <c r="J141" s="103">
        <f t="shared" si="7"/>
        <v>669023.67000000004</v>
      </c>
      <c r="K141" s="113"/>
      <c r="L141" s="113"/>
      <c r="N141" s="117"/>
      <c r="O141" s="113"/>
      <c r="P141" s="114"/>
      <c r="Q141" s="118"/>
      <c r="R141" s="116"/>
      <c r="S141" s="114"/>
    </row>
    <row r="142" spans="6:19">
      <c r="F142" s="111" t="s">
        <v>916</v>
      </c>
      <c r="G142" s="136">
        <v>9.9650699999999999E-4</v>
      </c>
      <c r="H142" s="103">
        <f>ROUND(+G142*Totals!$H$24,2)</f>
        <v>12529.32</v>
      </c>
      <c r="I142" s="103">
        <f t="shared" si="6"/>
        <v>0</v>
      </c>
      <c r="J142" s="103">
        <f t="shared" si="7"/>
        <v>12529.32</v>
      </c>
      <c r="K142" s="113"/>
      <c r="L142" s="113"/>
      <c r="N142" s="117"/>
      <c r="O142" s="113"/>
      <c r="P142" s="114"/>
      <c r="Q142" s="118"/>
      <c r="R142" s="116"/>
      <c r="S142" s="114"/>
    </row>
    <row r="143" spans="6:19">
      <c r="F143" s="111" t="s">
        <v>915</v>
      </c>
      <c r="G143" s="136">
        <v>2.0930898000000001E-3</v>
      </c>
      <c r="H143" s="103">
        <f>ROUND(+G143*Totals!$H$24,2)</f>
        <v>26316.91</v>
      </c>
      <c r="I143" s="103">
        <f t="shared" si="6"/>
        <v>0</v>
      </c>
      <c r="J143" s="103">
        <f t="shared" si="7"/>
        <v>26316.91</v>
      </c>
      <c r="K143" s="113"/>
      <c r="L143" s="113"/>
      <c r="N143" s="117"/>
      <c r="O143" s="117"/>
      <c r="P143" s="114"/>
      <c r="Q143" s="118"/>
      <c r="R143" s="116"/>
      <c r="S143" s="114"/>
    </row>
    <row r="144" spans="6:19">
      <c r="F144" s="111" t="s">
        <v>914</v>
      </c>
      <c r="G144" s="136">
        <v>4.8840050000000001E-4</v>
      </c>
      <c r="H144" s="103">
        <f>ROUND(+G144*Totals!$H$24,2)</f>
        <v>6140.77</v>
      </c>
      <c r="I144" s="103">
        <f t="shared" si="6"/>
        <v>0</v>
      </c>
      <c r="J144" s="103">
        <f t="shared" si="7"/>
        <v>6140.77</v>
      </c>
      <c r="K144" s="113"/>
      <c r="L144" s="113"/>
      <c r="N144" s="117"/>
      <c r="O144" s="117"/>
      <c r="P144" s="114"/>
      <c r="Q144" s="118"/>
      <c r="R144" s="116"/>
      <c r="S144" s="114"/>
    </row>
    <row r="145" spans="6:19">
      <c r="F145" s="111" t="s">
        <v>913</v>
      </c>
      <c r="G145" s="136">
        <v>4.4821599999999998E-5</v>
      </c>
      <c r="H145" s="103">
        <f>ROUND(+G145*Totals!$H$24,2)</f>
        <v>563.54999999999995</v>
      </c>
      <c r="I145" s="103">
        <f t="shared" si="6"/>
        <v>315.7237951807229</v>
      </c>
      <c r="J145" s="103">
        <f t="shared" si="7"/>
        <v>247.82620481927705</v>
      </c>
      <c r="K145" s="113" t="s">
        <v>913</v>
      </c>
      <c r="L145" s="113" t="s">
        <v>65</v>
      </c>
      <c r="M145" s="138">
        <v>0.56024096385542177</v>
      </c>
      <c r="N145" s="117">
        <f>H145*M145</f>
        <v>315.7237951807229</v>
      </c>
      <c r="O145" s="113" t="s">
        <v>1159</v>
      </c>
      <c r="P145" s="114"/>
      <c r="Q145" s="118"/>
      <c r="R145" s="116"/>
      <c r="S145" s="114"/>
    </row>
    <row r="146" spans="6:19">
      <c r="F146" s="111" t="s">
        <v>912</v>
      </c>
      <c r="G146" s="136">
        <v>1.6201450000000001E-3</v>
      </c>
      <c r="H146" s="103">
        <f>ROUND(+G146*Totals!$H$24,2)</f>
        <v>20370.46</v>
      </c>
      <c r="I146" s="103">
        <f t="shared" si="6"/>
        <v>0</v>
      </c>
      <c r="J146" s="103">
        <f>+H146-I146</f>
        <v>20370.46</v>
      </c>
      <c r="O146" s="113" t="s">
        <v>1159</v>
      </c>
      <c r="P146" s="114"/>
      <c r="Q146" s="118"/>
      <c r="R146" s="116"/>
      <c r="S146" s="114"/>
    </row>
    <row r="147" spans="6:19">
      <c r="F147" s="111" t="s">
        <v>911</v>
      </c>
      <c r="G147" s="136">
        <v>2.8577611000000004E-3</v>
      </c>
      <c r="H147" s="103">
        <f>ROUND(+G147*Totals!$H$24,2)</f>
        <v>35931.300000000003</v>
      </c>
      <c r="I147" s="103">
        <f t="shared" si="6"/>
        <v>0</v>
      </c>
      <c r="J147" s="103">
        <f>+H147-I147</f>
        <v>35931.300000000003</v>
      </c>
      <c r="K147" s="113"/>
      <c r="L147" s="113"/>
      <c r="N147" s="117"/>
      <c r="O147" s="113"/>
      <c r="P147" s="114"/>
      <c r="Q147" s="118"/>
      <c r="R147" s="116"/>
      <c r="S147" s="114"/>
    </row>
    <row r="148" spans="6:19">
      <c r="F148" s="111" t="s">
        <v>910</v>
      </c>
      <c r="G148" s="136">
        <v>1.5030679999999998E-4</v>
      </c>
      <c r="H148" s="103">
        <f>ROUND(+G148*Totals!$H$24,2)</f>
        <v>1889.84</v>
      </c>
      <c r="I148" s="103">
        <f t="shared" si="6"/>
        <v>619.2241702127659</v>
      </c>
      <c r="J148" s="103">
        <f>+H148-I148</f>
        <v>1270.6158297872339</v>
      </c>
      <c r="K148" s="113" t="s">
        <v>910</v>
      </c>
      <c r="L148" s="113" t="s">
        <v>57</v>
      </c>
      <c r="M148" s="138">
        <v>0.32765957446808508</v>
      </c>
      <c r="N148" s="117">
        <f>+H148*M148</f>
        <v>619.2241702127659</v>
      </c>
      <c r="O148" s="117"/>
      <c r="P148" s="114"/>
      <c r="Q148" s="118"/>
      <c r="R148" s="116"/>
      <c r="S148" s="114"/>
    </row>
    <row r="149" spans="6:19">
      <c r="F149" s="111" t="s">
        <v>909</v>
      </c>
      <c r="G149" s="136">
        <v>2.0672010000000001E-4</v>
      </c>
      <c r="H149" s="103">
        <f>ROUND(+G149*Totals!$H$24,2)</f>
        <v>2599.14</v>
      </c>
      <c r="I149" s="103">
        <f t="shared" si="6"/>
        <v>0</v>
      </c>
      <c r="J149" s="103">
        <f>+H149-I149</f>
        <v>2599.14</v>
      </c>
      <c r="K149" s="113"/>
      <c r="L149" s="113"/>
      <c r="N149" s="117"/>
      <c r="O149" s="117"/>
      <c r="P149" s="114"/>
      <c r="Q149" s="118"/>
      <c r="R149" s="116"/>
      <c r="S149" s="114"/>
    </row>
    <row r="150" spans="6:19">
      <c r="F150" s="111" t="s">
        <v>908</v>
      </c>
      <c r="G150" s="136">
        <v>2.8979499999999999E-5</v>
      </c>
      <c r="H150" s="103">
        <f>ROUND(+G150*Totals!$H$24,2)</f>
        <v>364.37</v>
      </c>
      <c r="I150" s="103">
        <f t="shared" si="6"/>
        <v>26.136244725738397</v>
      </c>
      <c r="J150" s="103">
        <f t="shared" si="7"/>
        <v>338.23375527426163</v>
      </c>
      <c r="K150" s="113" t="s">
        <v>908</v>
      </c>
      <c r="L150" s="113" t="s">
        <v>117</v>
      </c>
      <c r="M150" s="138">
        <v>7.1729957805907171E-2</v>
      </c>
      <c r="N150" s="117">
        <f>H150*M150</f>
        <v>26.136244725738397</v>
      </c>
      <c r="O150" s="113" t="s">
        <v>1159</v>
      </c>
      <c r="P150" s="114"/>
      <c r="Q150" s="118"/>
      <c r="R150" s="116"/>
      <c r="S150" s="114"/>
    </row>
    <row r="151" spans="6:19">
      <c r="F151" s="111" t="s">
        <v>907</v>
      </c>
      <c r="G151" s="136">
        <v>8.8483899999999995E-5</v>
      </c>
      <c r="H151" s="103">
        <f>ROUND(+G151*Totals!$H$24,2)</f>
        <v>1112.53</v>
      </c>
      <c r="I151" s="103">
        <f t="shared" si="6"/>
        <v>455.51076103500759</v>
      </c>
      <c r="J151" s="103">
        <f t="shared" si="7"/>
        <v>657.01923896499238</v>
      </c>
      <c r="K151" s="113" t="s">
        <v>907</v>
      </c>
      <c r="L151" s="113" t="s">
        <v>119</v>
      </c>
      <c r="M151" s="138">
        <v>0.40943683409436832</v>
      </c>
      <c r="N151" s="117">
        <f>H151*M151</f>
        <v>455.51076103500759</v>
      </c>
      <c r="O151" s="117" t="s">
        <v>1159</v>
      </c>
      <c r="P151" s="114"/>
      <c r="Q151" s="118"/>
      <c r="R151" s="116"/>
      <c r="S151" s="114"/>
    </row>
    <row r="152" spans="6:19">
      <c r="F152" s="111" t="s">
        <v>52</v>
      </c>
      <c r="G152" s="136">
        <v>2.0088560999999999E-3</v>
      </c>
      <c r="H152" s="103">
        <f>ROUND(+G152*Totals!$H$24,2)</f>
        <v>25257.82</v>
      </c>
      <c r="I152" s="103">
        <f t="shared" si="6"/>
        <v>0</v>
      </c>
      <c r="J152" s="103">
        <f t="shared" si="7"/>
        <v>25257.82</v>
      </c>
      <c r="K152" s="113"/>
      <c r="L152" s="113"/>
      <c r="N152" s="117"/>
      <c r="O152" s="117"/>
      <c r="P152" s="114"/>
      <c r="Q152" s="118"/>
      <c r="R152" s="116"/>
      <c r="S152" s="114"/>
    </row>
    <row r="153" spans="6:19">
      <c r="F153" s="111" t="s">
        <v>906</v>
      </c>
      <c r="G153" s="136">
        <v>5.3708599999999996E-5</v>
      </c>
      <c r="H153" s="103">
        <f>ROUND(+G153*Totals!$H$24,2)</f>
        <v>675.29</v>
      </c>
      <c r="I153" s="103">
        <f t="shared" si="6"/>
        <v>288.18108280254779</v>
      </c>
      <c r="J153" s="103">
        <f t="shared" si="7"/>
        <v>387.10891719745217</v>
      </c>
      <c r="K153" s="113" t="s">
        <v>906</v>
      </c>
      <c r="L153" s="113" t="s">
        <v>79</v>
      </c>
      <c r="M153" s="138">
        <v>0.42675159235668791</v>
      </c>
      <c r="N153" s="117">
        <f>H153*M153</f>
        <v>288.18108280254779</v>
      </c>
      <c r="O153" s="117" t="s">
        <v>1159</v>
      </c>
      <c r="P153" s="114"/>
      <c r="Q153" s="118"/>
      <c r="R153" s="116"/>
      <c r="S153" s="114"/>
    </row>
    <row r="154" spans="6:19">
      <c r="F154" s="111" t="s">
        <v>905</v>
      </c>
      <c r="G154" s="136">
        <v>2.9365900000000003E-5</v>
      </c>
      <c r="H154" s="103">
        <f>ROUND(+G154*Totals!$H$24,2)</f>
        <v>369.22</v>
      </c>
      <c r="I154" s="103">
        <f t="shared" si="6"/>
        <v>223.8887234042553</v>
      </c>
      <c r="J154" s="103">
        <f t="shared" si="7"/>
        <v>145.33127659574473</v>
      </c>
      <c r="K154" s="113" t="s">
        <v>905</v>
      </c>
      <c r="L154" s="113" t="s">
        <v>123</v>
      </c>
      <c r="M154" s="138">
        <v>0.60638297872340419</v>
      </c>
      <c r="N154" s="117">
        <f>H154*M154</f>
        <v>223.8887234042553</v>
      </c>
      <c r="O154" s="117" t="s">
        <v>1159</v>
      </c>
      <c r="P154" s="114"/>
      <c r="Q154" s="118"/>
      <c r="R154" s="116"/>
      <c r="S154" s="114"/>
    </row>
    <row r="155" spans="6:19">
      <c r="F155" s="111" t="s">
        <v>904</v>
      </c>
      <c r="G155" s="136">
        <v>1.4103340000000002E-4</v>
      </c>
      <c r="H155" s="103">
        <f>ROUND(+G155*Totals!$H$24,2)</f>
        <v>1773.25</v>
      </c>
      <c r="I155" s="103">
        <f t="shared" si="6"/>
        <v>436.56154822335026</v>
      </c>
      <c r="J155" s="103">
        <f t="shared" si="7"/>
        <v>1336.6884517766498</v>
      </c>
      <c r="K155" s="113" t="s">
        <v>904</v>
      </c>
      <c r="L155" s="113" t="s">
        <v>71</v>
      </c>
      <c r="M155" s="138">
        <v>0.24619289340101522</v>
      </c>
      <c r="N155" s="117">
        <f>H155*M155</f>
        <v>436.56154822335026</v>
      </c>
      <c r="O155" s="117" t="s">
        <v>1159</v>
      </c>
      <c r="P155" s="114"/>
      <c r="Q155" s="118"/>
      <c r="R155" s="116"/>
      <c r="S155" s="114"/>
    </row>
    <row r="156" spans="6:19">
      <c r="F156" s="111" t="s">
        <v>903</v>
      </c>
      <c r="G156" s="136">
        <v>1.1205390000000001E-4</v>
      </c>
      <c r="H156" s="103">
        <f>ROUND(+G156*Totals!$H$24,2)</f>
        <v>1408.88</v>
      </c>
      <c r="I156" s="103">
        <f t="shared" si="6"/>
        <v>363.89919720767887</v>
      </c>
      <c r="J156" s="103">
        <f t="shared" si="7"/>
        <v>1044.9808027923214</v>
      </c>
      <c r="K156" s="113" t="s">
        <v>903</v>
      </c>
      <c r="L156" s="113" t="s">
        <v>39</v>
      </c>
      <c r="M156" s="138">
        <v>0.2582897033158813</v>
      </c>
      <c r="N156" s="117">
        <f>H156*M156</f>
        <v>363.89919720767887</v>
      </c>
      <c r="O156" s="113" t="s">
        <v>1159</v>
      </c>
      <c r="P156" s="114"/>
      <c r="Q156" s="118"/>
      <c r="R156" s="116"/>
      <c r="S156" s="114"/>
    </row>
    <row r="157" spans="6:19">
      <c r="F157" s="111" t="s">
        <v>902</v>
      </c>
      <c r="G157" s="136">
        <v>5.2549399999999995E-5</v>
      </c>
      <c r="H157" s="103">
        <f>ROUND(+G157*Totals!$H$24,2)</f>
        <v>660.72</v>
      </c>
      <c r="I157" s="103">
        <f t="shared" si="6"/>
        <v>379.39781250000004</v>
      </c>
      <c r="J157" s="103">
        <f t="shared" si="7"/>
        <v>281.32218749999998</v>
      </c>
      <c r="K157" s="113" t="s">
        <v>902</v>
      </c>
      <c r="L157" s="113" t="s">
        <v>127</v>
      </c>
      <c r="M157" s="138">
        <v>0.57421875</v>
      </c>
      <c r="N157" s="117">
        <f>H157*M157</f>
        <v>379.39781250000004</v>
      </c>
      <c r="O157" s="113" t="s">
        <v>1159</v>
      </c>
      <c r="P157" s="114"/>
      <c r="Q157" s="118"/>
      <c r="R157" s="116"/>
      <c r="S157" s="114"/>
    </row>
    <row r="158" spans="6:19">
      <c r="F158" s="111" t="s">
        <v>901</v>
      </c>
      <c r="G158" s="136">
        <v>4.0146210000000003E-4</v>
      </c>
      <c r="H158" s="103">
        <f>ROUND(+G158*Totals!$H$24,2)</f>
        <v>5047.68</v>
      </c>
      <c r="I158" s="103">
        <f t="shared" si="6"/>
        <v>0</v>
      </c>
      <c r="J158" s="103">
        <f t="shared" si="7"/>
        <v>5047.68</v>
      </c>
      <c r="K158" s="113"/>
      <c r="L158" s="113"/>
      <c r="N158" s="117"/>
      <c r="O158" s="113"/>
      <c r="P158" s="114"/>
      <c r="Q158" s="118"/>
      <c r="R158" s="116"/>
      <c r="S158" s="114"/>
    </row>
    <row r="159" spans="6:19">
      <c r="F159" s="111" t="s">
        <v>900</v>
      </c>
      <c r="G159" s="136">
        <v>2.0745429000000003E-3</v>
      </c>
      <c r="H159" s="103">
        <f>ROUND(+G159*Totals!$H$24,2)</f>
        <v>26083.71</v>
      </c>
      <c r="I159" s="103">
        <f t="shared" si="6"/>
        <v>0</v>
      </c>
      <c r="J159" s="103">
        <f t="shared" si="7"/>
        <v>26083.71</v>
      </c>
      <c r="K159" s="113"/>
      <c r="L159" s="113"/>
      <c r="N159" s="117"/>
      <c r="O159" s="113"/>
      <c r="P159" s="114"/>
      <c r="Q159" s="118"/>
      <c r="R159" s="116"/>
      <c r="S159" s="114"/>
    </row>
    <row r="160" spans="6:19">
      <c r="F160" s="111" t="s">
        <v>899</v>
      </c>
      <c r="G160" s="136">
        <v>1.0857637E-3</v>
      </c>
      <c r="H160" s="103">
        <f>ROUND(+G160*Totals!$H$24,2)</f>
        <v>13651.56</v>
      </c>
      <c r="I160" s="103">
        <f t="shared" si="6"/>
        <v>0</v>
      </c>
      <c r="J160" s="103">
        <f t="shared" si="7"/>
        <v>13651.56</v>
      </c>
      <c r="K160" s="113"/>
      <c r="L160" s="113"/>
      <c r="N160" s="117"/>
      <c r="O160" s="117"/>
      <c r="P160" s="114"/>
      <c r="Q160" s="118"/>
      <c r="R160" s="116"/>
      <c r="S160" s="114"/>
    </row>
    <row r="161" spans="6:19">
      <c r="F161" s="111" t="s">
        <v>898</v>
      </c>
      <c r="G161" s="136">
        <v>4.8840050000000001E-4</v>
      </c>
      <c r="H161" s="103">
        <f>ROUND(+G161*Totals!$H$24,2)</f>
        <v>6140.77</v>
      </c>
      <c r="I161" s="103">
        <f t="shared" si="6"/>
        <v>0</v>
      </c>
      <c r="J161" s="103">
        <f t="shared" si="7"/>
        <v>6140.77</v>
      </c>
      <c r="K161" s="113"/>
      <c r="L161" s="113"/>
      <c r="N161" s="117"/>
      <c r="O161" s="113"/>
      <c r="P161" s="114"/>
      <c r="Q161" s="118"/>
      <c r="R161" s="116"/>
      <c r="S161" s="114"/>
    </row>
    <row r="162" spans="6:19">
      <c r="F162" s="111" t="s">
        <v>56</v>
      </c>
      <c r="G162" s="136">
        <v>1.73877E-5</v>
      </c>
      <c r="H162" s="103">
        <f>ROUND(+G162*Totals!$H$24,2)</f>
        <v>218.62</v>
      </c>
      <c r="I162" s="103">
        <f t="shared" si="6"/>
        <v>77.427916666666675</v>
      </c>
      <c r="J162" s="103">
        <f t="shared" si="7"/>
        <v>141.19208333333333</v>
      </c>
      <c r="K162" s="113" t="s">
        <v>56</v>
      </c>
      <c r="L162" s="113" t="s">
        <v>56</v>
      </c>
      <c r="M162" s="138">
        <v>0.35416666666666669</v>
      </c>
      <c r="N162" s="117">
        <f>H162*M162</f>
        <v>77.427916666666675</v>
      </c>
      <c r="O162" s="117" t="s">
        <v>1159</v>
      </c>
      <c r="P162" s="114"/>
      <c r="Q162" s="118"/>
      <c r="R162" s="116"/>
      <c r="S162" s="114"/>
    </row>
    <row r="163" spans="6:19">
      <c r="F163" s="111" t="s">
        <v>897</v>
      </c>
      <c r="G163" s="136">
        <v>2.9702013999999997E-3</v>
      </c>
      <c r="H163" s="103">
        <f>ROUND(+G163*Totals!$H$24,2)</f>
        <v>37345.040000000001</v>
      </c>
      <c r="I163" s="103">
        <f t="shared" si="6"/>
        <v>0</v>
      </c>
      <c r="J163" s="103">
        <f t="shared" si="7"/>
        <v>37345.040000000001</v>
      </c>
      <c r="K163" s="113"/>
      <c r="L163" s="113"/>
      <c r="N163" s="117"/>
      <c r="O163" s="117"/>
      <c r="P163" s="114"/>
      <c r="Q163" s="118"/>
      <c r="R163" s="116"/>
      <c r="S163" s="114"/>
    </row>
    <row r="164" spans="6:19">
      <c r="F164" s="111" t="s">
        <v>896</v>
      </c>
      <c r="G164" s="136">
        <v>1.0741719999999999E-4</v>
      </c>
      <c r="H164" s="103">
        <f>ROUND(+G164*Totals!$H$24,2)</f>
        <v>1350.58</v>
      </c>
      <c r="I164" s="103">
        <f t="shared" si="6"/>
        <v>206.36</v>
      </c>
      <c r="J164" s="103">
        <f t="shared" si="7"/>
        <v>1144.2199999999998</v>
      </c>
      <c r="K164" s="113" t="s">
        <v>896</v>
      </c>
      <c r="L164" s="113" t="s">
        <v>120</v>
      </c>
      <c r="M164" s="138">
        <v>0.15279361459521096</v>
      </c>
      <c r="N164" s="117">
        <f>H164*M164</f>
        <v>206.36</v>
      </c>
      <c r="O164" s="117" t="s">
        <v>1159</v>
      </c>
      <c r="P164" s="114"/>
      <c r="Q164" s="118"/>
      <c r="R164" s="116"/>
      <c r="S164" s="114"/>
    </row>
    <row r="165" spans="6:19">
      <c r="F165" s="111" t="s">
        <v>895</v>
      </c>
      <c r="G165" s="136">
        <v>9.2734299999999991E-5</v>
      </c>
      <c r="H165" s="103">
        <f>ROUND(+G165*Totals!$H$24,2)</f>
        <v>1165.97</v>
      </c>
      <c r="I165" s="103">
        <f t="shared" si="6"/>
        <v>32.260039525691703</v>
      </c>
      <c r="J165" s="103">
        <f t="shared" si="7"/>
        <v>1133.7099604743082</v>
      </c>
      <c r="K165" s="113" t="s">
        <v>895</v>
      </c>
      <c r="L165" s="113" t="s">
        <v>52</v>
      </c>
      <c r="M165" s="138">
        <v>2.7667984189723323E-2</v>
      </c>
      <c r="N165" s="117">
        <f>H165*M165</f>
        <v>32.260039525691703</v>
      </c>
      <c r="O165" s="113" t="s">
        <v>1159</v>
      </c>
      <c r="P165" s="114"/>
      <c r="Q165" s="118"/>
      <c r="R165" s="116"/>
      <c r="S165" s="114"/>
    </row>
    <row r="166" spans="6:19">
      <c r="F166" s="111" t="s">
        <v>894</v>
      </c>
      <c r="G166" s="136">
        <v>5.4095000000000003E-5</v>
      </c>
      <c r="H166" s="103">
        <f>ROUND(+G166*Totals!$H$24,2)</f>
        <v>680.15</v>
      </c>
      <c r="I166" s="103">
        <f t="shared" si="6"/>
        <v>173.65531914893614</v>
      </c>
      <c r="J166" s="103">
        <f t="shared" si="7"/>
        <v>506.49468085106383</v>
      </c>
      <c r="K166" s="113" t="s">
        <v>894</v>
      </c>
      <c r="L166" s="113" t="s">
        <v>98</v>
      </c>
      <c r="M166" s="138">
        <v>0.25531914893617019</v>
      </c>
      <c r="N166" s="117">
        <f>H166*M166</f>
        <v>173.65531914893614</v>
      </c>
      <c r="O166" s="113" t="s">
        <v>1159</v>
      </c>
      <c r="P166" s="114"/>
      <c r="Q166" s="118"/>
      <c r="R166" s="116"/>
      <c r="S166" s="114"/>
    </row>
    <row r="167" spans="6:19">
      <c r="F167" s="111" t="s">
        <v>893</v>
      </c>
      <c r="G167" s="136">
        <v>2.2642619999999999E-4</v>
      </c>
      <c r="H167" s="103">
        <f>ROUND(+G167*Totals!$H$24,2)</f>
        <v>2846.91</v>
      </c>
      <c r="I167" s="103">
        <f t="shared" si="6"/>
        <v>0</v>
      </c>
      <c r="J167" s="103">
        <f t="shared" si="7"/>
        <v>2846.91</v>
      </c>
      <c r="K167" s="113"/>
      <c r="L167" s="113"/>
      <c r="N167" s="117"/>
      <c r="O167" s="117"/>
      <c r="P167" s="114"/>
      <c r="Q167" s="118"/>
      <c r="R167" s="116"/>
      <c r="S167" s="114"/>
    </row>
    <row r="168" spans="6:19">
      <c r="F168" s="111" t="s">
        <v>57</v>
      </c>
      <c r="G168" s="136">
        <v>9.4546452000000003E-3</v>
      </c>
      <c r="H168" s="103">
        <f>ROUND(+G168*Totals!$H$24,2)</f>
        <v>118875.46</v>
      </c>
      <c r="I168" s="103">
        <f t="shared" si="6"/>
        <v>0</v>
      </c>
      <c r="J168" s="103">
        <f t="shared" si="7"/>
        <v>118875.46</v>
      </c>
      <c r="K168" s="113"/>
      <c r="L168" s="113"/>
      <c r="N168" s="117"/>
      <c r="O168" s="113"/>
      <c r="P168" s="114"/>
      <c r="Q168" s="118"/>
      <c r="R168" s="116"/>
      <c r="S168" s="114"/>
    </row>
    <row r="169" spans="6:19">
      <c r="F169" s="111" t="s">
        <v>892</v>
      </c>
      <c r="G169" s="136">
        <v>2.5888299999999997E-5</v>
      </c>
      <c r="H169" s="103">
        <f>ROUND(+G169*Totals!$H$24,2)</f>
        <v>325.5</v>
      </c>
      <c r="I169" s="103">
        <f t="shared" si="6"/>
        <v>0</v>
      </c>
      <c r="J169" s="103">
        <f t="shared" si="7"/>
        <v>325.5</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ROUND(+G170*Totals!$H$24,2)</f>
        <v>90367.51</v>
      </c>
      <c r="I170" s="103">
        <f t="shared" si="6"/>
        <v>0</v>
      </c>
      <c r="J170" s="103">
        <f t="shared" si="7"/>
        <v>90367.51</v>
      </c>
      <c r="K170" s="113"/>
      <c r="L170" s="113"/>
      <c r="N170" s="117"/>
      <c r="O170" s="117"/>
      <c r="P170" s="114"/>
      <c r="Q170" s="118"/>
      <c r="R170" s="116"/>
      <c r="S170" s="114"/>
    </row>
    <row r="171" spans="6:19">
      <c r="F171" s="111" t="s">
        <v>890</v>
      </c>
      <c r="G171" s="136">
        <v>8.2301700000000005E-5</v>
      </c>
      <c r="H171" s="103">
        <f>ROUND(+G171*Totals!$H$24,2)</f>
        <v>1034.8</v>
      </c>
      <c r="I171" s="103">
        <f t="shared" si="6"/>
        <v>355.27193460490463</v>
      </c>
      <c r="J171" s="103">
        <f t="shared" si="7"/>
        <v>679.52806539509538</v>
      </c>
      <c r="K171" s="113" t="s">
        <v>890</v>
      </c>
      <c r="L171" s="113" t="s">
        <v>119</v>
      </c>
      <c r="M171" s="138">
        <v>0.34332425068119893</v>
      </c>
      <c r="N171" s="117">
        <f>H171*M171</f>
        <v>355.27193460490463</v>
      </c>
      <c r="O171" s="113" t="s">
        <v>1159</v>
      </c>
      <c r="P171" s="114"/>
      <c r="Q171" s="118"/>
      <c r="R171" s="116"/>
      <c r="S171" s="114"/>
    </row>
    <row r="172" spans="6:19">
      <c r="F172" s="111" t="s">
        <v>889</v>
      </c>
      <c r="G172" s="136">
        <v>1.0046199999999999E-5</v>
      </c>
      <c r="H172" s="103">
        <f>ROUND(+G172*Totals!$H$24,2)</f>
        <v>126.31</v>
      </c>
      <c r="I172" s="103">
        <f t="shared" si="6"/>
        <v>25.893549999999998</v>
      </c>
      <c r="J172" s="103">
        <f t="shared" si="7"/>
        <v>100.41645</v>
      </c>
      <c r="K172" s="113" t="s">
        <v>889</v>
      </c>
      <c r="L172" s="113" t="s">
        <v>103</v>
      </c>
      <c r="M172" s="138">
        <v>0.20499999999999999</v>
      </c>
      <c r="N172" s="117">
        <f>H172*M172</f>
        <v>25.893549999999998</v>
      </c>
      <c r="O172" s="117" t="s">
        <v>1159</v>
      </c>
      <c r="P172" s="114"/>
      <c r="Q172" s="118"/>
      <c r="R172" s="116"/>
      <c r="S172" s="114"/>
    </row>
    <row r="173" spans="6:19">
      <c r="F173" s="111" t="s">
        <v>888</v>
      </c>
      <c r="G173" s="136">
        <v>2.7163410000000002E-4</v>
      </c>
      <c r="H173" s="103">
        <f>ROUND(+G173*Totals!$H$24,2)</f>
        <v>3415.32</v>
      </c>
      <c r="I173" s="103">
        <f t="shared" si="6"/>
        <v>0</v>
      </c>
      <c r="J173" s="103">
        <f t="shared" si="7"/>
        <v>3415.32</v>
      </c>
      <c r="K173" s="113"/>
      <c r="L173" s="113"/>
      <c r="N173" s="117"/>
      <c r="O173" s="117"/>
      <c r="P173" s="114"/>
      <c r="Q173" s="118"/>
      <c r="R173" s="116"/>
      <c r="S173" s="114"/>
    </row>
    <row r="174" spans="6:19">
      <c r="F174" s="111" t="s">
        <v>887</v>
      </c>
      <c r="G174" s="136">
        <v>6.8005100000000004E-5</v>
      </c>
      <c r="H174" s="103">
        <f>ROUND(+G174*Totals!$H$24,2)</f>
        <v>855.04</v>
      </c>
      <c r="I174" s="103">
        <f t="shared" si="6"/>
        <v>235.20097264437692</v>
      </c>
      <c r="J174" s="103">
        <f t="shared" si="7"/>
        <v>619.8390273556231</v>
      </c>
      <c r="K174" s="113" t="s">
        <v>887</v>
      </c>
      <c r="L174" s="113" t="s">
        <v>106</v>
      </c>
      <c r="M174" s="138">
        <v>0.27507598784194531</v>
      </c>
      <c r="N174" s="117">
        <f>H174*M174</f>
        <v>235.20097264437692</v>
      </c>
      <c r="O174" s="113" t="s">
        <v>1159</v>
      </c>
      <c r="P174" s="114"/>
      <c r="Q174" s="118"/>
      <c r="R174" s="116"/>
      <c r="S174" s="114"/>
    </row>
    <row r="175" spans="6:19">
      <c r="F175" s="111" t="s">
        <v>886</v>
      </c>
      <c r="G175" s="136">
        <v>1.4914760000000002E-4</v>
      </c>
      <c r="H175" s="103">
        <f>ROUND(+G175*Totals!$H$24,2)</f>
        <v>1875.27</v>
      </c>
      <c r="I175" s="103">
        <f t="shared" si="6"/>
        <v>473.80492021276604</v>
      </c>
      <c r="J175" s="147">
        <f t="shared" si="7"/>
        <v>1401.4650797872339</v>
      </c>
      <c r="K175" s="143" t="s">
        <v>886</v>
      </c>
      <c r="L175" s="143" t="s">
        <v>56</v>
      </c>
      <c r="M175" s="140">
        <v>5.3191489361702135E-3</v>
      </c>
      <c r="N175" s="144">
        <f>H175*M175</f>
        <v>9.9748404255319159</v>
      </c>
      <c r="O175" s="113" t="s">
        <v>62</v>
      </c>
      <c r="P175" s="140">
        <v>0.24734042553191493</v>
      </c>
      <c r="Q175" s="118">
        <f>H175*P175</f>
        <v>463.83007978723413</v>
      </c>
      <c r="R175" s="148"/>
      <c r="S175" s="114"/>
    </row>
    <row r="176" spans="6:19">
      <c r="F176" s="111" t="s">
        <v>885</v>
      </c>
      <c r="G176" s="136">
        <v>8.7131570000000002E-4</v>
      </c>
      <c r="H176" s="103">
        <f>ROUND(+G176*Totals!$H$24,2)</f>
        <v>10955.26</v>
      </c>
      <c r="I176" s="103">
        <f t="shared" si="6"/>
        <v>0</v>
      </c>
      <c r="J176" s="103">
        <f t="shared" si="7"/>
        <v>10955.26</v>
      </c>
      <c r="K176" s="113"/>
      <c r="L176" s="113"/>
      <c r="N176" s="117"/>
      <c r="O176" s="117"/>
      <c r="P176" s="114"/>
      <c r="Q176" s="118"/>
      <c r="R176" s="116"/>
      <c r="S176" s="114"/>
    </row>
    <row r="177" spans="6:19" ht="37.5">
      <c r="F177" s="111" t="s">
        <v>884</v>
      </c>
      <c r="G177" s="136">
        <v>6.6459599999999996E-5</v>
      </c>
      <c r="H177" s="103">
        <f>ROUND(+G177*Totals!$H$24,2)</f>
        <v>835.61</v>
      </c>
      <c r="I177" s="103">
        <f t="shared" si="6"/>
        <v>211.12014861995755</v>
      </c>
      <c r="J177" s="103">
        <f t="shared" si="7"/>
        <v>624.48985138004241</v>
      </c>
      <c r="K177" s="113" t="s">
        <v>884</v>
      </c>
      <c r="L177" s="113" t="s">
        <v>106</v>
      </c>
      <c r="M177" s="138">
        <v>0.25265392781316348</v>
      </c>
      <c r="N177" s="117">
        <f>H177*M177</f>
        <v>211.12014861995755</v>
      </c>
      <c r="O177" s="113" t="s">
        <v>1159</v>
      </c>
      <c r="P177" s="114"/>
      <c r="Q177" s="118"/>
      <c r="R177" s="116"/>
      <c r="S177" s="114"/>
    </row>
    <row r="178" spans="6:19">
      <c r="F178" s="111" t="s">
        <v>883</v>
      </c>
      <c r="G178" s="136">
        <v>1.9126440000000002E-4</v>
      </c>
      <c r="H178" s="103">
        <f>ROUND(+G178*Totals!$H$24,2)</f>
        <v>2404.81</v>
      </c>
      <c r="I178" s="103">
        <f t="shared" si="6"/>
        <v>149.18176178660048</v>
      </c>
      <c r="J178" s="103">
        <f t="shared" si="7"/>
        <v>2255.6282382133995</v>
      </c>
      <c r="K178" s="113" t="s">
        <v>883</v>
      </c>
      <c r="L178" s="113" t="s">
        <v>118</v>
      </c>
      <c r="M178" s="138">
        <v>6.2034739454094288E-2</v>
      </c>
      <c r="N178" s="117">
        <f>H178*M178</f>
        <v>149.18176178660048</v>
      </c>
      <c r="O178" s="117" t="s">
        <v>1159</v>
      </c>
      <c r="P178" s="114"/>
      <c r="Q178" s="118"/>
      <c r="R178" s="116"/>
      <c r="S178" s="114"/>
    </row>
    <row r="179" spans="6:19">
      <c r="F179" s="111" t="s">
        <v>882</v>
      </c>
      <c r="G179" s="136">
        <v>3.2650190000000002E-4</v>
      </c>
      <c r="H179" s="103">
        <f>ROUND(+G179*Totals!$H$24,2)</f>
        <v>4105.18</v>
      </c>
      <c r="I179" s="103">
        <f t="shared" si="6"/>
        <v>0</v>
      </c>
      <c r="J179" s="103">
        <f t="shared" si="7"/>
        <v>4105.18</v>
      </c>
      <c r="K179" s="113"/>
      <c r="L179" s="113"/>
      <c r="N179" s="117"/>
      <c r="O179" s="113"/>
      <c r="P179" s="114"/>
      <c r="Q179" s="118"/>
      <c r="R179" s="116"/>
      <c r="S179" s="114"/>
    </row>
    <row r="180" spans="6:19">
      <c r="F180" s="111" t="s">
        <v>881</v>
      </c>
      <c r="G180" s="136">
        <v>1.51466E-4</v>
      </c>
      <c r="H180" s="103">
        <f>ROUND(+G180*Totals!$H$24,2)</f>
        <v>1904.42</v>
      </c>
      <c r="I180" s="103">
        <f t="shared" si="6"/>
        <v>440.0504466019417</v>
      </c>
      <c r="J180" s="103">
        <f t="shared" si="7"/>
        <v>1464.3695533980583</v>
      </c>
      <c r="K180" s="113" t="s">
        <v>881</v>
      </c>
      <c r="L180" s="113" t="s">
        <v>92</v>
      </c>
      <c r="M180" s="138">
        <v>0.23106796116504852</v>
      </c>
      <c r="N180" s="117">
        <f>H180*M180</f>
        <v>440.0504466019417</v>
      </c>
      <c r="O180" s="117" t="s">
        <v>1159</v>
      </c>
      <c r="P180" s="114"/>
      <c r="Q180" s="118"/>
      <c r="R180" s="116"/>
      <c r="S180" s="114"/>
    </row>
    <row r="181" spans="6:19" ht="37.5">
      <c r="F181" s="111" t="s">
        <v>880</v>
      </c>
      <c r="G181" s="136">
        <v>7.0709880000000003E-4</v>
      </c>
      <c r="H181" s="103">
        <f>ROUND(+G181*Totals!$H$24,2)</f>
        <v>8890.52</v>
      </c>
      <c r="I181" s="103">
        <f t="shared" si="6"/>
        <v>0</v>
      </c>
      <c r="J181" s="103">
        <f t="shared" si="7"/>
        <v>8890.52</v>
      </c>
      <c r="K181" s="113"/>
      <c r="L181" s="113"/>
      <c r="N181" s="117"/>
      <c r="O181" s="117"/>
      <c r="P181" s="114"/>
      <c r="Q181" s="118"/>
      <c r="R181" s="116"/>
      <c r="S181" s="114"/>
    </row>
    <row r="182" spans="6:19">
      <c r="F182" s="111" t="s">
        <v>879</v>
      </c>
      <c r="G182" s="136">
        <v>2.1251600000000002E-5</v>
      </c>
      <c r="H182" s="103">
        <f>ROUND(+G182*Totals!$H$24,2)</f>
        <v>267.2</v>
      </c>
      <c r="I182" s="103">
        <f t="shared" si="6"/>
        <v>151.10620689655173</v>
      </c>
      <c r="J182" s="103">
        <f t="shared" si="7"/>
        <v>116.09379310344826</v>
      </c>
      <c r="K182" s="113" t="s">
        <v>879</v>
      </c>
      <c r="L182" s="113" t="s">
        <v>68</v>
      </c>
      <c r="M182" s="138">
        <v>0.56551724137931036</v>
      </c>
      <c r="N182" s="117">
        <f>H182*M182</f>
        <v>151.10620689655173</v>
      </c>
      <c r="O182" s="117" t="s">
        <v>1159</v>
      </c>
      <c r="P182" s="114"/>
      <c r="Q182" s="118"/>
      <c r="R182" s="116"/>
      <c r="S182" s="114"/>
    </row>
    <row r="183" spans="6:19">
      <c r="F183" s="111" t="s">
        <v>878</v>
      </c>
      <c r="G183" s="136">
        <v>1.3601029999999999E-4</v>
      </c>
      <c r="H183" s="103">
        <f>ROUND(+G183*Totals!$H$24,2)</f>
        <v>1710.09</v>
      </c>
      <c r="I183" s="103">
        <f t="shared" si="6"/>
        <v>80.38884615384616</v>
      </c>
      <c r="J183" s="103">
        <f t="shared" si="7"/>
        <v>1629.7011538461538</v>
      </c>
      <c r="K183" s="113" t="s">
        <v>878</v>
      </c>
      <c r="L183" s="113" t="s">
        <v>104</v>
      </c>
      <c r="M183" s="138">
        <v>4.7008547008547015E-2</v>
      </c>
      <c r="N183" s="117">
        <f>H183*M183</f>
        <v>80.38884615384616</v>
      </c>
      <c r="O183" s="113" t="s">
        <v>1159</v>
      </c>
      <c r="P183" s="114"/>
      <c r="Q183" s="118"/>
      <c r="R183" s="116"/>
      <c r="S183" s="114"/>
    </row>
    <row r="184" spans="6:19">
      <c r="F184" s="111" t="s">
        <v>877</v>
      </c>
      <c r="G184" s="136">
        <v>4.223273E-4</v>
      </c>
      <c r="H184" s="103">
        <f>ROUND(+G184*Totals!$H$24,2)</f>
        <v>5310.02</v>
      </c>
      <c r="I184" s="103">
        <f t="shared" si="6"/>
        <v>0</v>
      </c>
      <c r="J184" s="103">
        <f>+H184-I184</f>
        <v>5310.02</v>
      </c>
      <c r="O184" s="113" t="s">
        <v>1159</v>
      </c>
      <c r="P184" s="114"/>
      <c r="Q184" s="118"/>
      <c r="R184" s="116"/>
      <c r="S184" s="114"/>
    </row>
    <row r="185" spans="6:19">
      <c r="F185" s="111" t="s">
        <v>876</v>
      </c>
      <c r="G185" s="136">
        <v>6.5687000000000003E-6</v>
      </c>
      <c r="H185" s="103">
        <f>ROUND(+G185*Totals!$H$24,2)</f>
        <v>82.59</v>
      </c>
      <c r="I185" s="103">
        <f t="shared" si="6"/>
        <v>29.131745454545456</v>
      </c>
      <c r="J185" s="103">
        <f>+H185-I185</f>
        <v>53.458254545454551</v>
      </c>
      <c r="K185" s="113" t="s">
        <v>876</v>
      </c>
      <c r="L185" s="113" t="s">
        <v>120</v>
      </c>
      <c r="M185" s="138">
        <v>0.35272727272727272</v>
      </c>
      <c r="N185" s="117">
        <f>+H185*M185</f>
        <v>29.131745454545456</v>
      </c>
      <c r="O185" s="117"/>
      <c r="P185" s="114"/>
      <c r="Q185" s="118"/>
      <c r="R185" s="116"/>
      <c r="S185" s="114"/>
    </row>
    <row r="186" spans="6:19">
      <c r="F186" s="111" t="s">
        <v>875</v>
      </c>
      <c r="G186" s="136">
        <v>5.0231060000000005E-4</v>
      </c>
      <c r="H186" s="103">
        <f>ROUND(+G186*Totals!$H$24,2)</f>
        <v>6315.67</v>
      </c>
      <c r="I186" s="103">
        <f t="shared" si="6"/>
        <v>0</v>
      </c>
      <c r="J186" s="103">
        <f t="shared" si="7"/>
        <v>6315.67</v>
      </c>
      <c r="K186" s="113"/>
      <c r="L186" s="113"/>
      <c r="N186" s="117"/>
      <c r="O186" s="113"/>
      <c r="P186" s="114"/>
      <c r="Q186" s="118"/>
      <c r="R186" s="116"/>
      <c r="S186" s="114"/>
    </row>
    <row r="187" spans="6:19">
      <c r="F187" s="111" t="s">
        <v>874</v>
      </c>
      <c r="G187" s="136">
        <v>1.3910100000000001E-5</v>
      </c>
      <c r="H187" s="103">
        <f>ROUND(+G187*Totals!$H$24,2)</f>
        <v>174.89</v>
      </c>
      <c r="I187" s="103">
        <f t="shared" si="6"/>
        <v>51.937030303030305</v>
      </c>
      <c r="J187" s="103">
        <f t="shared" si="7"/>
        <v>122.95296969696969</v>
      </c>
      <c r="K187" s="113" t="s">
        <v>874</v>
      </c>
      <c r="L187" s="113" t="s">
        <v>78</v>
      </c>
      <c r="M187" s="138">
        <v>0.1393939393939394</v>
      </c>
      <c r="N187" s="117">
        <f>H187*M187</f>
        <v>24.37860606060606</v>
      </c>
      <c r="O187" s="113" t="s">
        <v>125</v>
      </c>
      <c r="P187" s="138">
        <v>0.15757575757575759</v>
      </c>
      <c r="Q187" s="118">
        <f>H187*P187</f>
        <v>27.558424242424245</v>
      </c>
      <c r="R187" s="116" t="s">
        <v>1159</v>
      </c>
      <c r="S187" s="114"/>
    </row>
    <row r="188" spans="6:19">
      <c r="F188" s="111" t="s">
        <v>873</v>
      </c>
      <c r="G188" s="136">
        <v>8.6235143000000011E-3</v>
      </c>
      <c r="H188" s="103">
        <f>ROUND(+G188*Totals!$H$24,2)</f>
        <v>108425.46</v>
      </c>
      <c r="I188" s="103">
        <f t="shared" si="6"/>
        <v>0</v>
      </c>
      <c r="J188" s="103">
        <f t="shared" si="7"/>
        <v>108425.46</v>
      </c>
      <c r="K188" s="113"/>
      <c r="L188" s="113"/>
      <c r="N188" s="117"/>
      <c r="O188" s="113"/>
      <c r="P188" s="114"/>
      <c r="Q188" s="118"/>
      <c r="R188" s="116"/>
      <c r="S188" s="114"/>
    </row>
    <row r="189" spans="6:19">
      <c r="F189" s="111" t="s">
        <v>872</v>
      </c>
      <c r="G189" s="136">
        <v>6.0431829999999995E-4</v>
      </c>
      <c r="H189" s="103">
        <f>ROUND(+G189*Totals!$H$24,2)</f>
        <v>7598.24</v>
      </c>
      <c r="I189" s="103">
        <f t="shared" si="6"/>
        <v>0</v>
      </c>
      <c r="J189" s="103">
        <f t="shared" si="7"/>
        <v>7598.24</v>
      </c>
      <c r="K189" s="113"/>
      <c r="L189" s="113"/>
      <c r="N189" s="117"/>
      <c r="O189" s="117"/>
      <c r="P189" s="114"/>
      <c r="Q189" s="118"/>
      <c r="R189" s="116"/>
      <c r="S189" s="114"/>
    </row>
    <row r="190" spans="6:19" ht="37.5">
      <c r="F190" s="111" t="s">
        <v>871</v>
      </c>
      <c r="G190" s="136">
        <v>2.9597689999999997E-4</v>
      </c>
      <c r="H190" s="103">
        <f>ROUND(+G190*Totals!$H$24,2)</f>
        <v>3721.39</v>
      </c>
      <c r="I190" s="103">
        <f t="shared" si="6"/>
        <v>0</v>
      </c>
      <c r="J190" s="103">
        <f t="shared" si="7"/>
        <v>3721.39</v>
      </c>
      <c r="K190" s="113"/>
      <c r="L190" s="113"/>
      <c r="N190" s="117"/>
      <c r="O190" s="113"/>
      <c r="P190" s="114"/>
      <c r="Q190" s="118"/>
      <c r="R190" s="116"/>
      <c r="S190" s="114"/>
    </row>
    <row r="191" spans="6:19">
      <c r="F191" s="111" t="s">
        <v>870</v>
      </c>
      <c r="G191" s="136">
        <v>1.0278050000000001E-4</v>
      </c>
      <c r="H191" s="103">
        <f>ROUND(+G191*Totals!$H$24,2)</f>
        <v>1292.28</v>
      </c>
      <c r="I191" s="103">
        <f t="shared" si="6"/>
        <v>499.28999999999996</v>
      </c>
      <c r="J191" s="103">
        <f t="shared" si="7"/>
        <v>792.99</v>
      </c>
      <c r="K191" s="113" t="s">
        <v>870</v>
      </c>
      <c r="L191" s="113" t="s">
        <v>75</v>
      </c>
      <c r="M191" s="138">
        <v>0.38636363636363635</v>
      </c>
      <c r="N191" s="117">
        <f>H191*M191</f>
        <v>499.28999999999996</v>
      </c>
      <c r="O191" s="117" t="s">
        <v>1159</v>
      </c>
      <c r="P191" s="114"/>
      <c r="Q191" s="118"/>
      <c r="R191" s="116"/>
      <c r="S191" s="114"/>
    </row>
    <row r="192" spans="6:19">
      <c r="F192" s="111" t="s">
        <v>869</v>
      </c>
      <c r="G192" s="136">
        <v>5.8963540000000006E-4</v>
      </c>
      <c r="H192" s="103">
        <f>ROUND(+G192*Totals!$H$24,2)</f>
        <v>7413.62</v>
      </c>
      <c r="I192" s="103">
        <f t="shared" si="6"/>
        <v>0</v>
      </c>
      <c r="J192" s="103">
        <f t="shared" si="7"/>
        <v>7413.62</v>
      </c>
      <c r="K192" s="113"/>
      <c r="L192" s="113"/>
      <c r="N192" s="117"/>
      <c r="O192" s="117"/>
      <c r="P192" s="114"/>
      <c r="Q192" s="118"/>
      <c r="R192" s="116"/>
      <c r="S192" s="114"/>
    </row>
    <row r="193" spans="6:19">
      <c r="F193" s="111" t="s">
        <v>868</v>
      </c>
      <c r="G193" s="136">
        <v>1.5069300000000002E-5</v>
      </c>
      <c r="H193" s="103">
        <f>ROUND(+G193*Totals!$H$24,2)</f>
        <v>189.47</v>
      </c>
      <c r="I193" s="103">
        <f t="shared" si="6"/>
        <v>56.841000000000001</v>
      </c>
      <c r="J193" s="103">
        <f t="shared" si="7"/>
        <v>132.62899999999999</v>
      </c>
      <c r="K193" s="113" t="s">
        <v>868</v>
      </c>
      <c r="L193" s="113" t="s">
        <v>92</v>
      </c>
      <c r="M193" s="138">
        <v>0.3</v>
      </c>
      <c r="N193" s="117">
        <f>H193*M193</f>
        <v>56.841000000000001</v>
      </c>
      <c r="O193" s="113" t="s">
        <v>1159</v>
      </c>
      <c r="P193" s="114"/>
      <c r="Q193" s="118"/>
      <c r="R193" s="116"/>
      <c r="S193" s="114"/>
    </row>
    <row r="194" spans="6:19">
      <c r="F194" s="111" t="s">
        <v>867</v>
      </c>
      <c r="G194" s="136">
        <v>8.4620000000000013E-5</v>
      </c>
      <c r="H194" s="103">
        <f>ROUND(+G194*Totals!$H$24,2)</f>
        <v>1063.95</v>
      </c>
      <c r="I194" s="103">
        <f t="shared" si="6"/>
        <v>311.36594488188979</v>
      </c>
      <c r="J194" s="103">
        <f t="shared" si="7"/>
        <v>752.5840551181102</v>
      </c>
      <c r="K194" s="113" t="s">
        <v>867</v>
      </c>
      <c r="L194" s="113" t="s">
        <v>69</v>
      </c>
      <c r="M194" s="138">
        <v>0.29265091863517062</v>
      </c>
      <c r="N194" s="117">
        <f>H194*M194</f>
        <v>311.36594488188979</v>
      </c>
      <c r="O194" s="117" t="s">
        <v>1159</v>
      </c>
      <c r="P194" s="114"/>
      <c r="Q194" s="118"/>
      <c r="R194" s="116"/>
      <c r="S194" s="114"/>
    </row>
    <row r="195" spans="6:19">
      <c r="F195" s="111" t="s">
        <v>866</v>
      </c>
      <c r="G195" s="136">
        <v>2.42650809E-2</v>
      </c>
      <c r="H195" s="103">
        <f>ROUND(+G195*Totals!$H$24,2)</f>
        <v>305090.53000000003</v>
      </c>
      <c r="I195" s="103">
        <f t="shared" si="6"/>
        <v>0</v>
      </c>
      <c r="J195" s="103">
        <f t="shared" si="7"/>
        <v>305090.53000000003</v>
      </c>
      <c r="K195" s="113"/>
      <c r="L195" s="113"/>
      <c r="N195" s="117"/>
      <c r="O195" s="117"/>
      <c r="P195" s="114"/>
      <c r="Q195" s="118"/>
      <c r="R195" s="116"/>
      <c r="S195" s="114"/>
    </row>
    <row r="196" spans="6:19">
      <c r="F196" s="111" t="s">
        <v>865</v>
      </c>
      <c r="G196" s="136">
        <v>3.0525000000000003E-5</v>
      </c>
      <c r="H196" s="103">
        <f>ROUND(+G196*Totals!$H$24,2)</f>
        <v>383.8</v>
      </c>
      <c r="I196" s="103">
        <f t="shared" si="6"/>
        <v>106.05</v>
      </c>
      <c r="J196" s="103">
        <f t="shared" si="7"/>
        <v>277.75</v>
      </c>
      <c r="K196" s="113" t="s">
        <v>865</v>
      </c>
      <c r="L196" s="113" t="s">
        <v>108</v>
      </c>
      <c r="M196" s="138">
        <v>0.27631578947368418</v>
      </c>
      <c r="N196" s="117">
        <f>H196*M196</f>
        <v>106.05</v>
      </c>
      <c r="O196" s="113" t="s">
        <v>1159</v>
      </c>
      <c r="P196" s="114"/>
      <c r="Q196" s="118"/>
      <c r="R196" s="116"/>
      <c r="S196" s="114"/>
    </row>
    <row r="197" spans="6:19" ht="37.5">
      <c r="F197" s="111" t="s">
        <v>864</v>
      </c>
      <c r="G197" s="136">
        <v>1.070308E-4</v>
      </c>
      <c r="H197" s="103">
        <f>ROUND(+G197*Totals!$H$24,2)</f>
        <v>1345.72</v>
      </c>
      <c r="I197" s="103">
        <f t="shared" si="6"/>
        <v>512.08814159292035</v>
      </c>
      <c r="J197" s="103">
        <f t="shared" si="7"/>
        <v>833.63185840707968</v>
      </c>
      <c r="K197" s="113" t="s">
        <v>864</v>
      </c>
      <c r="L197" s="113" t="s">
        <v>125</v>
      </c>
      <c r="M197" s="138">
        <v>0.38053097345132741</v>
      </c>
      <c r="N197" s="117">
        <f>H197*M197</f>
        <v>512.08814159292035</v>
      </c>
      <c r="O197" s="113" t="s">
        <v>1159</v>
      </c>
      <c r="P197" s="114"/>
      <c r="Q197" s="118"/>
      <c r="R197" s="116"/>
      <c r="S197" s="114"/>
    </row>
    <row r="198" spans="6:19">
      <c r="F198" s="111" t="s">
        <v>863</v>
      </c>
      <c r="G198" s="136">
        <v>2.4265470000000002E-4</v>
      </c>
      <c r="H198" s="103">
        <f>ROUND(+G198*Totals!$H$24,2)</f>
        <v>3050.95</v>
      </c>
      <c r="I198" s="103">
        <f t="shared" si="6"/>
        <v>0</v>
      </c>
      <c r="J198" s="103">
        <f t="shared" si="7"/>
        <v>3050.95</v>
      </c>
      <c r="K198" s="113"/>
      <c r="L198" s="113"/>
      <c r="N198" s="117"/>
      <c r="O198" s="113"/>
      <c r="P198" s="114"/>
      <c r="Q198" s="118"/>
      <c r="R198" s="116"/>
      <c r="S198" s="114"/>
    </row>
    <row r="199" spans="6:19">
      <c r="F199" s="111" t="s">
        <v>862</v>
      </c>
      <c r="G199" s="136">
        <v>1.5022952000000001E-3</v>
      </c>
      <c r="H199" s="103">
        <f>ROUND(+G199*Totals!$H$24,2)</f>
        <v>18888.71</v>
      </c>
      <c r="I199" s="103">
        <f t="shared" ref="I199:I262" si="8">+N199+Q199+T199</f>
        <v>0</v>
      </c>
      <c r="J199" s="103">
        <f t="shared" ref="J199:J262" si="9">+H199-I199</f>
        <v>18888.71</v>
      </c>
      <c r="K199" s="113"/>
      <c r="L199" s="113"/>
      <c r="N199" s="117"/>
      <c r="O199" s="117"/>
      <c r="P199" s="114"/>
      <c r="Q199" s="118"/>
      <c r="R199" s="116"/>
      <c r="S199" s="114"/>
    </row>
    <row r="200" spans="6:19">
      <c r="F200" s="111" t="s">
        <v>861</v>
      </c>
      <c r="G200" s="136">
        <v>2.9118561E-3</v>
      </c>
      <c r="H200" s="103">
        <f>ROUND(+G200*Totals!$H$24,2)</f>
        <v>36611.449999999997</v>
      </c>
      <c r="I200" s="103">
        <f t="shared" si="8"/>
        <v>0</v>
      </c>
      <c r="J200" s="103">
        <f t="shared" si="9"/>
        <v>36611.449999999997</v>
      </c>
      <c r="K200" s="113"/>
      <c r="L200" s="113"/>
      <c r="N200" s="117"/>
      <c r="O200" s="117"/>
      <c r="P200" s="114"/>
      <c r="Q200" s="118"/>
      <c r="R200" s="116"/>
      <c r="S200" s="114"/>
    </row>
    <row r="201" spans="6:19">
      <c r="F201" s="111" t="s">
        <v>860</v>
      </c>
      <c r="G201" s="136">
        <v>4.0571200000000002E-5</v>
      </c>
      <c r="H201" s="103">
        <f>ROUND(+G201*Totals!$H$24,2)</f>
        <v>510.11</v>
      </c>
      <c r="I201" s="103">
        <f t="shared" si="8"/>
        <v>141.62083557951485</v>
      </c>
      <c r="J201" s="103">
        <f t="shared" si="9"/>
        <v>368.48916442048517</v>
      </c>
      <c r="K201" s="113" t="s">
        <v>860</v>
      </c>
      <c r="L201" s="113" t="s">
        <v>121</v>
      </c>
      <c r="M201" s="138">
        <v>0.27762803234501349</v>
      </c>
      <c r="N201" s="117">
        <f t="shared" ref="N201:N206" si="10">H201*M201</f>
        <v>141.62083557951485</v>
      </c>
      <c r="O201" s="117" t="s">
        <v>1159</v>
      </c>
      <c r="P201" s="114"/>
      <c r="Q201" s="118"/>
      <c r="R201" s="116"/>
      <c r="S201" s="114"/>
    </row>
    <row r="202" spans="6:19">
      <c r="F202" s="111" t="s">
        <v>859</v>
      </c>
      <c r="G202" s="136">
        <v>9.7757399999999993E-5</v>
      </c>
      <c r="H202" s="103">
        <f>ROUND(+G202*Totals!$H$24,2)</f>
        <v>1229.1300000000001</v>
      </c>
      <c r="I202" s="103">
        <f t="shared" si="8"/>
        <v>389.9052870090635</v>
      </c>
      <c r="J202" s="103">
        <f t="shared" si="9"/>
        <v>839.22471299093661</v>
      </c>
      <c r="K202" s="113" t="s">
        <v>859</v>
      </c>
      <c r="L202" s="113" t="s">
        <v>75</v>
      </c>
      <c r="M202" s="138">
        <v>0.31722054380664655</v>
      </c>
      <c r="N202" s="117">
        <f t="shared" si="10"/>
        <v>389.9052870090635</v>
      </c>
      <c r="O202" s="117" t="s">
        <v>1159</v>
      </c>
      <c r="P202" s="114"/>
      <c r="Q202" s="118"/>
      <c r="R202" s="116"/>
      <c r="S202" s="114"/>
    </row>
    <row r="203" spans="6:19">
      <c r="F203" s="111" t="s">
        <v>858</v>
      </c>
      <c r="G203" s="136">
        <v>9.6984600000000007E-5</v>
      </c>
      <c r="H203" s="103">
        <f>ROUND(+G203*Totals!$H$24,2)</f>
        <v>1219.4100000000001</v>
      </c>
      <c r="I203" s="103">
        <f t="shared" si="8"/>
        <v>251.80392111368914</v>
      </c>
      <c r="J203" s="103">
        <f t="shared" si="9"/>
        <v>967.60607888631091</v>
      </c>
      <c r="K203" s="113" t="s">
        <v>858</v>
      </c>
      <c r="L203" s="113" t="s">
        <v>49</v>
      </c>
      <c r="M203" s="138">
        <v>0.20649651972157776</v>
      </c>
      <c r="N203" s="117">
        <f t="shared" si="10"/>
        <v>251.80392111368914</v>
      </c>
      <c r="O203" s="117"/>
      <c r="P203" s="114"/>
      <c r="Q203" s="118"/>
      <c r="R203" s="116"/>
      <c r="S203" s="114"/>
    </row>
    <row r="204" spans="6:19">
      <c r="F204" s="111" t="s">
        <v>857</v>
      </c>
      <c r="G204" s="136">
        <v>1.7001280000000001E-4</v>
      </c>
      <c r="H204" s="103">
        <f>ROUND(+G204*Totals!$H$24,2)</f>
        <v>2137.61</v>
      </c>
      <c r="I204" s="103">
        <f t="shared" si="8"/>
        <v>702.16306642402185</v>
      </c>
      <c r="J204" s="147">
        <f t="shared" si="9"/>
        <v>1435.4469335759782</v>
      </c>
      <c r="K204" s="143" t="s">
        <v>857</v>
      </c>
      <c r="L204" s="143" t="s">
        <v>95</v>
      </c>
      <c r="M204" s="140">
        <v>1.7288444040036398E-2</v>
      </c>
      <c r="N204" s="144">
        <f t="shared" si="10"/>
        <v>36.955950864422206</v>
      </c>
      <c r="O204" s="142" t="s">
        <v>124</v>
      </c>
      <c r="P204" s="140">
        <v>0.31119199272065512</v>
      </c>
      <c r="Q204" s="118">
        <f>H204*P204</f>
        <v>665.20711555959963</v>
      </c>
      <c r="R204" s="116"/>
      <c r="S204" s="114"/>
    </row>
    <row r="205" spans="6:19">
      <c r="F205" s="111" t="s">
        <v>856</v>
      </c>
      <c r="G205" s="136">
        <v>1.4296499999999999E-5</v>
      </c>
      <c r="H205" s="103">
        <f>ROUND(+G205*Totals!$H$24,2)</f>
        <v>179.75</v>
      </c>
      <c r="I205" s="103">
        <f t="shared" si="8"/>
        <v>114.14781021897811</v>
      </c>
      <c r="J205" s="147">
        <f t="shared" si="9"/>
        <v>65.602189781021892</v>
      </c>
      <c r="K205" s="143" t="s">
        <v>856</v>
      </c>
      <c r="L205" s="143" t="s">
        <v>107</v>
      </c>
      <c r="M205" s="140">
        <v>0.63503649635036497</v>
      </c>
      <c r="N205" s="144">
        <f t="shared" si="10"/>
        <v>114.14781021897811</v>
      </c>
      <c r="O205" s="143"/>
      <c r="P205" s="146"/>
      <c r="Q205" s="145"/>
      <c r="R205" s="116"/>
      <c r="S205" s="114"/>
    </row>
    <row r="206" spans="6:19">
      <c r="F206" s="111" t="s">
        <v>855</v>
      </c>
      <c r="G206" s="136">
        <v>8.8870300000000002E-5</v>
      </c>
      <c r="H206" s="103">
        <f>ROUND(+G206*Totals!$H$24,2)</f>
        <v>1117.3900000000001</v>
      </c>
      <c r="I206" s="103">
        <f t="shared" si="8"/>
        <v>323.93390879478829</v>
      </c>
      <c r="J206" s="103">
        <f t="shared" si="9"/>
        <v>793.45609120521181</v>
      </c>
      <c r="K206" s="113" t="s">
        <v>855</v>
      </c>
      <c r="L206" s="113" t="s">
        <v>130</v>
      </c>
      <c r="M206" s="138">
        <v>0.28990228013029318</v>
      </c>
      <c r="N206" s="144">
        <f t="shared" si="10"/>
        <v>323.93390879478829</v>
      </c>
      <c r="O206" s="113" t="s">
        <v>1159</v>
      </c>
      <c r="P206" s="114"/>
      <c r="Q206" s="118"/>
      <c r="R206" s="116"/>
      <c r="S206" s="114"/>
    </row>
    <row r="207" spans="6:19">
      <c r="F207" s="111" t="s">
        <v>854</v>
      </c>
      <c r="G207" s="136">
        <v>3.3616199999999998E-5</v>
      </c>
      <c r="H207" s="103">
        <f>ROUND(+G207*Totals!$H$24,2)</f>
        <v>422.66</v>
      </c>
      <c r="I207" s="103">
        <f t="shared" si="8"/>
        <v>0</v>
      </c>
      <c r="J207" s="103">
        <f t="shared" si="9"/>
        <v>422.66</v>
      </c>
      <c r="K207" s="142"/>
      <c r="L207" s="142"/>
      <c r="M207" s="140"/>
      <c r="N207" s="117"/>
      <c r="O207" s="113"/>
      <c r="P207" s="114"/>
      <c r="Q207" s="118"/>
      <c r="R207" s="116"/>
      <c r="S207" s="114"/>
    </row>
    <row r="208" spans="6:19">
      <c r="F208" s="111" t="s">
        <v>853</v>
      </c>
      <c r="G208" s="136">
        <v>2.932721E-4</v>
      </c>
      <c r="H208" s="103">
        <f>ROUND(+G208*Totals!$H$24,2)</f>
        <v>3687.38</v>
      </c>
      <c r="I208" s="103">
        <f t="shared" si="8"/>
        <v>0</v>
      </c>
      <c r="J208" s="103">
        <f t="shared" si="9"/>
        <v>3687.38</v>
      </c>
      <c r="K208" s="113"/>
      <c r="L208" s="113"/>
      <c r="N208" s="117"/>
      <c r="O208" s="117"/>
      <c r="P208" s="114"/>
      <c r="Q208" s="118"/>
      <c r="R208" s="116"/>
      <c r="S208" s="114"/>
    </row>
    <row r="209" spans="6:19">
      <c r="F209" s="111" t="s">
        <v>852</v>
      </c>
      <c r="G209" s="136">
        <v>7.345327E-4</v>
      </c>
      <c r="H209" s="103">
        <f>ROUND(+G209*Totals!$H$24,2)</f>
        <v>9235.4500000000007</v>
      </c>
      <c r="I209" s="103">
        <f t="shared" si="8"/>
        <v>0</v>
      </c>
      <c r="J209" s="103">
        <f t="shared" si="9"/>
        <v>9235.4500000000007</v>
      </c>
      <c r="K209" s="113"/>
      <c r="L209" s="113"/>
      <c r="N209" s="117"/>
      <c r="O209" s="117"/>
      <c r="P209" s="114"/>
      <c r="Q209" s="118"/>
      <c r="R209" s="116"/>
      <c r="S209" s="114"/>
    </row>
    <row r="210" spans="6:19">
      <c r="F210" s="111" t="s">
        <v>851</v>
      </c>
      <c r="G210" s="136">
        <v>1.46829E-5</v>
      </c>
      <c r="H210" s="103">
        <f>ROUND(+G210*Totals!$H$24,2)</f>
        <v>184.61</v>
      </c>
      <c r="I210" s="103">
        <f t="shared" si="8"/>
        <v>64.775438596491227</v>
      </c>
      <c r="J210" s="103">
        <f t="shared" si="9"/>
        <v>119.83456140350879</v>
      </c>
      <c r="K210" s="113" t="s">
        <v>851</v>
      </c>
      <c r="L210" s="113" t="s">
        <v>71</v>
      </c>
      <c r="M210" s="138">
        <v>0.35087719298245612</v>
      </c>
      <c r="N210" s="117">
        <f>H210*M210</f>
        <v>64.775438596491227</v>
      </c>
      <c r="O210" s="113" t="s">
        <v>1159</v>
      </c>
      <c r="P210" s="114"/>
      <c r="Q210" s="118"/>
      <c r="R210" s="116"/>
      <c r="S210" s="114"/>
    </row>
    <row r="211" spans="6:19">
      <c r="F211" s="111" t="s">
        <v>850</v>
      </c>
      <c r="G211" s="136">
        <v>1.2364569999999999E-4</v>
      </c>
      <c r="H211" s="103">
        <f>ROUND(+G211*Totals!$H$24,2)</f>
        <v>1554.63</v>
      </c>
      <c r="I211" s="103">
        <f t="shared" si="8"/>
        <v>426.49141592920364</v>
      </c>
      <c r="J211" s="103">
        <f t="shared" si="9"/>
        <v>1128.1385840707965</v>
      </c>
      <c r="K211" s="113" t="s">
        <v>850</v>
      </c>
      <c r="L211" s="113" t="s">
        <v>130</v>
      </c>
      <c r="M211" s="138">
        <v>0.27433628318584075</v>
      </c>
      <c r="N211" s="117">
        <f>H211*M211</f>
        <v>426.49141592920364</v>
      </c>
      <c r="O211" s="113" t="s">
        <v>1159</v>
      </c>
      <c r="P211" s="114"/>
      <c r="Q211" s="118"/>
      <c r="R211" s="116"/>
      <c r="S211" s="114"/>
    </row>
    <row r="212" spans="6:19">
      <c r="F212" s="111" t="s">
        <v>849</v>
      </c>
      <c r="G212" s="136">
        <v>3.5818610000000001E-4</v>
      </c>
      <c r="H212" s="103">
        <f>ROUND(+G212*Totals!$H$24,2)</f>
        <v>4503.5600000000004</v>
      </c>
      <c r="I212" s="103">
        <f t="shared" si="8"/>
        <v>0</v>
      </c>
      <c r="J212" s="103">
        <f t="shared" si="9"/>
        <v>4503.5600000000004</v>
      </c>
      <c r="K212" s="113"/>
      <c r="L212" s="113"/>
      <c r="N212" s="117"/>
      <c r="O212" s="117"/>
      <c r="P212" s="114"/>
      <c r="Q212" s="118"/>
      <c r="R212" s="116"/>
      <c r="S212" s="114"/>
    </row>
    <row r="213" spans="6:19">
      <c r="F213" s="111" t="s">
        <v>848</v>
      </c>
      <c r="G213" s="136">
        <v>3.9305420299999998E-2</v>
      </c>
      <c r="H213" s="103">
        <f>ROUND(+G213*Totals!$H$24,2)</f>
        <v>494196.23</v>
      </c>
      <c r="I213" s="103">
        <f t="shared" si="8"/>
        <v>0</v>
      </c>
      <c r="J213" s="103">
        <f t="shared" si="9"/>
        <v>494196.23</v>
      </c>
      <c r="K213" s="113"/>
      <c r="L213" s="113"/>
      <c r="N213" s="117"/>
      <c r="O213" s="117"/>
      <c r="P213" s="114"/>
      <c r="Q213" s="118"/>
      <c r="R213" s="116"/>
      <c r="S213" s="114"/>
    </row>
    <row r="214" spans="6:19">
      <c r="F214" s="111" t="s">
        <v>847</v>
      </c>
      <c r="G214" s="136">
        <v>6.9164299999999998E-5</v>
      </c>
      <c r="H214" s="103">
        <f>ROUND(+G214*Totals!$H$24,2)</f>
        <v>869.62</v>
      </c>
      <c r="I214" s="103">
        <f t="shared" si="8"/>
        <v>127.07475352112677</v>
      </c>
      <c r="J214" s="103">
        <f t="shared" si="9"/>
        <v>742.5452464788732</v>
      </c>
      <c r="K214" s="113" t="s">
        <v>847</v>
      </c>
      <c r="L214" s="113" t="s">
        <v>61</v>
      </c>
      <c r="M214" s="138">
        <v>0.14612676056338028</v>
      </c>
      <c r="N214" s="117">
        <f>H214*M214</f>
        <v>127.07475352112677</v>
      </c>
      <c r="O214" s="113" t="s">
        <v>1159</v>
      </c>
      <c r="P214" s="114"/>
      <c r="Q214" s="118"/>
      <c r="R214" s="116"/>
      <c r="S214" s="114"/>
    </row>
    <row r="215" spans="6:19">
      <c r="F215" s="111" t="s">
        <v>846</v>
      </c>
      <c r="G215" s="136">
        <v>4.4821599999999998E-5</v>
      </c>
      <c r="H215" s="103">
        <f>ROUND(+G215*Totals!$H$24,2)</f>
        <v>563.54999999999995</v>
      </c>
      <c r="I215" s="103">
        <f t="shared" si="8"/>
        <v>240.25956112852666</v>
      </c>
      <c r="J215" s="103">
        <f t="shared" si="9"/>
        <v>323.29043887147327</v>
      </c>
      <c r="K215" s="113" t="s">
        <v>846</v>
      </c>
      <c r="L215" s="113" t="s">
        <v>59</v>
      </c>
      <c r="M215" s="138">
        <v>0.42633228840125398</v>
      </c>
      <c r="N215" s="117">
        <f>H215*M215</f>
        <v>240.25956112852666</v>
      </c>
      <c r="O215" s="113" t="s">
        <v>1159</v>
      </c>
      <c r="P215" s="114"/>
      <c r="Q215" s="118"/>
      <c r="R215" s="116"/>
      <c r="S215" s="114"/>
    </row>
    <row r="216" spans="6:19">
      <c r="F216" s="111" t="s">
        <v>845</v>
      </c>
      <c r="G216" s="136">
        <v>2.9829520000000003E-4</v>
      </c>
      <c r="H216" s="103">
        <f>ROUND(+G216*Totals!$H$24,2)</f>
        <v>3750.54</v>
      </c>
      <c r="I216" s="103">
        <f t="shared" si="8"/>
        <v>0</v>
      </c>
      <c r="J216" s="103">
        <f t="shared" si="9"/>
        <v>3750.54</v>
      </c>
      <c r="K216" s="113"/>
      <c r="L216" s="113"/>
      <c r="N216" s="117"/>
      <c r="O216" s="113"/>
      <c r="P216" s="114"/>
      <c r="Q216" s="118"/>
      <c r="R216" s="116"/>
      <c r="S216" s="114"/>
    </row>
    <row r="217" spans="6:19">
      <c r="F217" s="111" t="s">
        <v>844</v>
      </c>
      <c r="G217" s="136">
        <v>3.5354940000000001E-4</v>
      </c>
      <c r="H217" s="103">
        <f>ROUND(+G217*Totals!$H$24,2)</f>
        <v>4445.26</v>
      </c>
      <c r="I217" s="103">
        <f t="shared" si="8"/>
        <v>0</v>
      </c>
      <c r="J217" s="103">
        <f t="shared" si="9"/>
        <v>4445.26</v>
      </c>
      <c r="K217" s="113"/>
      <c r="L217" s="113"/>
      <c r="N217" s="117"/>
      <c r="O217" s="117"/>
      <c r="P217" s="114"/>
      <c r="Q217" s="118"/>
      <c r="R217" s="116"/>
      <c r="S217" s="114"/>
    </row>
    <row r="218" spans="6:19">
      <c r="F218" s="111" t="s">
        <v>843</v>
      </c>
      <c r="G218" s="136">
        <v>2.1305699E-3</v>
      </c>
      <c r="H218" s="103">
        <f>ROUND(+G218*Totals!$H$24,2)</f>
        <v>26788.15</v>
      </c>
      <c r="I218" s="103">
        <f t="shared" si="8"/>
        <v>0</v>
      </c>
      <c r="J218" s="103">
        <f t="shared" si="9"/>
        <v>26788.15</v>
      </c>
      <c r="K218" s="113"/>
      <c r="L218" s="113"/>
      <c r="N218" s="117"/>
      <c r="O218" s="113"/>
      <c r="P218" s="114"/>
      <c r="Q218" s="118"/>
      <c r="R218" s="116"/>
      <c r="S218" s="114"/>
    </row>
    <row r="219" spans="6:19">
      <c r="F219" s="111" t="s">
        <v>61</v>
      </c>
      <c r="G219" s="136">
        <v>6.7618699999999997E-5</v>
      </c>
      <c r="H219" s="103">
        <f>ROUND(+G219*Totals!$H$24,2)</f>
        <v>850.19</v>
      </c>
      <c r="I219" s="103">
        <f t="shared" si="8"/>
        <v>130.19150812064967</v>
      </c>
      <c r="J219" s="103">
        <f t="shared" si="9"/>
        <v>719.99849187935035</v>
      </c>
      <c r="K219" s="113" t="s">
        <v>61</v>
      </c>
      <c r="L219" s="113" t="s">
        <v>61</v>
      </c>
      <c r="M219" s="138">
        <v>0.15313225058004643</v>
      </c>
      <c r="N219" s="117">
        <f>H219*M219</f>
        <v>130.19150812064967</v>
      </c>
      <c r="O219" s="117" t="s">
        <v>1159</v>
      </c>
      <c r="P219" s="114"/>
      <c r="Q219" s="118"/>
      <c r="R219" s="116"/>
      <c r="S219" s="114"/>
    </row>
    <row r="220" spans="6:19">
      <c r="F220" s="111" t="s">
        <v>842</v>
      </c>
      <c r="G220" s="136">
        <v>2.9315620999999996E-3</v>
      </c>
      <c r="H220" s="103">
        <f>ROUND(+G220*Totals!$H$24,2)</f>
        <v>36859.22</v>
      </c>
      <c r="I220" s="103">
        <f t="shared" si="8"/>
        <v>0</v>
      </c>
      <c r="J220" s="103">
        <f t="shared" si="9"/>
        <v>36859.22</v>
      </c>
      <c r="K220" s="113"/>
      <c r="L220" s="113"/>
      <c r="N220" s="117"/>
      <c r="O220" s="117"/>
      <c r="P220" s="114"/>
      <c r="Q220" s="118"/>
      <c r="R220" s="116"/>
      <c r="S220" s="114"/>
    </row>
    <row r="221" spans="6:19">
      <c r="F221" s="111" t="s">
        <v>841</v>
      </c>
      <c r="G221" s="136">
        <v>8.6551999999999994E-5</v>
      </c>
      <c r="H221" s="103">
        <f>ROUND(+G221*Totals!$H$24,2)</f>
        <v>1088.24</v>
      </c>
      <c r="I221" s="103">
        <f t="shared" si="8"/>
        <v>403.5556666666667</v>
      </c>
      <c r="J221" s="103">
        <f t="shared" si="9"/>
        <v>684.68433333333337</v>
      </c>
      <c r="K221" s="113" t="s">
        <v>841</v>
      </c>
      <c r="L221" s="113" t="s">
        <v>48</v>
      </c>
      <c r="M221" s="138">
        <v>0.37083333333333335</v>
      </c>
      <c r="N221" s="117">
        <f>H221*M221</f>
        <v>403.5556666666667</v>
      </c>
      <c r="O221" s="117" t="s">
        <v>1159</v>
      </c>
      <c r="P221" s="114"/>
      <c r="Q221" s="118"/>
      <c r="R221" s="116"/>
      <c r="S221" s="114"/>
    </row>
    <row r="222" spans="6:19">
      <c r="F222" s="111" t="s">
        <v>840</v>
      </c>
      <c r="G222" s="136">
        <v>9.6211800000000006E-5</v>
      </c>
      <c r="H222" s="103">
        <f>ROUND(+G222*Totals!$H$24,2)</f>
        <v>1209.69</v>
      </c>
      <c r="I222" s="103">
        <f t="shared" si="8"/>
        <v>105.780067264574</v>
      </c>
      <c r="J222" s="103">
        <f t="shared" si="9"/>
        <v>1103.9099327354261</v>
      </c>
      <c r="K222" s="113" t="s">
        <v>840</v>
      </c>
      <c r="L222" s="113" t="s">
        <v>112</v>
      </c>
      <c r="M222" s="138">
        <v>8.744394618834081E-2</v>
      </c>
      <c r="N222" s="117">
        <f>H222*M222</f>
        <v>105.780067264574</v>
      </c>
      <c r="O222" s="113" t="s">
        <v>1159</v>
      </c>
      <c r="P222" s="114"/>
      <c r="Q222" s="118"/>
      <c r="R222" s="116"/>
      <c r="S222" s="114"/>
    </row>
    <row r="223" spans="6:19">
      <c r="F223" s="111" t="s">
        <v>839</v>
      </c>
      <c r="G223" s="136">
        <v>9.4666200000000005E-5</v>
      </c>
      <c r="H223" s="103">
        <f>ROUND(+G223*Totals!$H$24,2)</f>
        <v>1190.26</v>
      </c>
      <c r="I223" s="103">
        <f t="shared" si="8"/>
        <v>95.988709677419365</v>
      </c>
      <c r="J223" s="103">
        <f t="shared" si="9"/>
        <v>1094.2712903225806</v>
      </c>
      <c r="K223" s="113" t="s">
        <v>839</v>
      </c>
      <c r="L223" s="113" t="s">
        <v>116</v>
      </c>
      <c r="M223" s="138">
        <v>8.0645161290322592E-2</v>
      </c>
      <c r="N223" s="117">
        <f>H223*M223</f>
        <v>95.988709677419365</v>
      </c>
      <c r="O223" s="117" t="s">
        <v>1159</v>
      </c>
      <c r="P223" s="114"/>
      <c r="Q223" s="118"/>
      <c r="R223" s="116"/>
      <c r="S223" s="114"/>
    </row>
    <row r="224" spans="6:19">
      <c r="F224" s="111" t="s">
        <v>62</v>
      </c>
      <c r="G224" s="136">
        <v>5.4867800000000003E-5</v>
      </c>
      <c r="H224" s="103">
        <f>ROUND(+G224*Totals!$H$24,2)</f>
        <v>689.87</v>
      </c>
      <c r="I224" s="103">
        <f t="shared" si="8"/>
        <v>0</v>
      </c>
      <c r="J224" s="103">
        <f t="shared" si="9"/>
        <v>689.87</v>
      </c>
      <c r="K224" s="113"/>
      <c r="L224" s="113"/>
      <c r="N224" s="117"/>
      <c r="O224" s="113"/>
      <c r="P224" s="114"/>
      <c r="Q224" s="118"/>
      <c r="R224" s="116"/>
      <c r="S224" s="114"/>
    </row>
    <row r="225" spans="6:19">
      <c r="F225" s="111" t="s">
        <v>838</v>
      </c>
      <c r="G225" s="136">
        <v>1.62285E-4</v>
      </c>
      <c r="H225" s="103">
        <f>ROUND(+G225*Totals!$H$24,2)</f>
        <v>2040.45</v>
      </c>
      <c r="I225" s="103">
        <f t="shared" si="8"/>
        <v>514.42817258883258</v>
      </c>
      <c r="J225" s="103">
        <f t="shared" si="9"/>
        <v>1526.0218274111676</v>
      </c>
      <c r="K225" s="113" t="s">
        <v>838</v>
      </c>
      <c r="L225" s="113" t="s">
        <v>62</v>
      </c>
      <c r="M225" s="138">
        <v>0.25211505922165822</v>
      </c>
      <c r="N225" s="117">
        <f>H225*M225</f>
        <v>514.42817258883258</v>
      </c>
      <c r="O225" s="117" t="s">
        <v>1159</v>
      </c>
      <c r="P225" s="114"/>
      <c r="Q225" s="118"/>
      <c r="R225" s="116"/>
      <c r="S225" s="114"/>
    </row>
    <row r="226" spans="6:19">
      <c r="F226" s="111" t="s">
        <v>837</v>
      </c>
      <c r="G226" s="136">
        <v>2.094249E-4</v>
      </c>
      <c r="H226" s="103">
        <f>ROUND(+G226*Totals!$H$24,2)</f>
        <v>2633.15</v>
      </c>
      <c r="I226" s="103">
        <f t="shared" si="8"/>
        <v>0</v>
      </c>
      <c r="J226" s="103">
        <f t="shared" si="9"/>
        <v>2633.15</v>
      </c>
      <c r="K226" s="113"/>
      <c r="L226" s="113"/>
      <c r="N226" s="117"/>
      <c r="O226" s="117"/>
      <c r="P226" s="114"/>
      <c r="Q226" s="118"/>
      <c r="R226" s="116"/>
      <c r="S226" s="114"/>
    </row>
    <row r="227" spans="6:19">
      <c r="F227" s="111" t="s">
        <v>836</v>
      </c>
      <c r="G227" s="136">
        <v>9.65982E-5</v>
      </c>
      <c r="H227" s="103">
        <f>ROUND(+G227*Totals!$H$24,2)</f>
        <v>1214.55</v>
      </c>
      <c r="I227" s="103">
        <f t="shared" si="8"/>
        <v>341.75649350649354</v>
      </c>
      <c r="J227" s="103">
        <f t="shared" si="9"/>
        <v>872.79350649350636</v>
      </c>
      <c r="K227" s="113" t="s">
        <v>836</v>
      </c>
      <c r="L227" s="113" t="s">
        <v>58</v>
      </c>
      <c r="M227" s="138">
        <v>0.2813852813852814</v>
      </c>
      <c r="N227" s="117">
        <f>H227*M227</f>
        <v>341.75649350649354</v>
      </c>
      <c r="O227" s="117" t="s">
        <v>1159</v>
      </c>
      <c r="P227" s="114"/>
      <c r="Q227" s="118"/>
      <c r="R227" s="116"/>
      <c r="S227" s="114"/>
    </row>
    <row r="228" spans="6:19">
      <c r="F228" s="111" t="s">
        <v>835</v>
      </c>
      <c r="G228" s="136">
        <v>0</v>
      </c>
      <c r="H228" s="103">
        <f>ROUND(+G228*Totals!$H$24,2)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ROUND(+G229*Totals!$H$24,2)</f>
        <v>1282.57</v>
      </c>
      <c r="I229" s="103">
        <f t="shared" si="8"/>
        <v>346.14815340909092</v>
      </c>
      <c r="J229" s="103">
        <f t="shared" si="9"/>
        <v>936.42184659090901</v>
      </c>
      <c r="K229" s="113" t="s">
        <v>834</v>
      </c>
      <c r="L229" s="113" t="s">
        <v>88</v>
      </c>
      <c r="M229" s="138">
        <v>0.26988636363636365</v>
      </c>
      <c r="N229" s="117">
        <f>H229*M229</f>
        <v>346.14815340909092</v>
      </c>
      <c r="O229" s="113" t="s">
        <v>1159</v>
      </c>
      <c r="P229" s="114"/>
      <c r="Q229" s="118"/>
      <c r="R229" s="116"/>
      <c r="S229" s="114"/>
    </row>
    <row r="230" spans="6:19">
      <c r="F230" s="111" t="s">
        <v>833</v>
      </c>
      <c r="G230" s="136">
        <v>3.2352667999999999E-3</v>
      </c>
      <c r="H230" s="103">
        <f>ROUND(+G230*Totals!$H$24,2)</f>
        <v>40677.769999999997</v>
      </c>
      <c r="I230" s="103">
        <f t="shared" si="8"/>
        <v>0</v>
      </c>
      <c r="J230" s="103">
        <f t="shared" si="9"/>
        <v>40677.769999999997</v>
      </c>
      <c r="K230" s="113"/>
      <c r="L230" s="113"/>
      <c r="N230" s="117"/>
      <c r="O230" s="117"/>
      <c r="P230" s="114"/>
      <c r="Q230" s="118"/>
      <c r="R230" s="116"/>
      <c r="S230" s="114"/>
    </row>
    <row r="231" spans="6:19">
      <c r="F231" s="111" t="s">
        <v>832</v>
      </c>
      <c r="G231" s="136">
        <v>7.4148779999999993E-4</v>
      </c>
      <c r="H231" s="103">
        <f>ROUND(+G231*Totals!$H$24,2)</f>
        <v>9322.9</v>
      </c>
      <c r="I231" s="103">
        <f t="shared" si="8"/>
        <v>0</v>
      </c>
      <c r="J231" s="103">
        <f t="shared" si="9"/>
        <v>9322.9</v>
      </c>
      <c r="K231" s="113"/>
      <c r="L231" s="113"/>
      <c r="N231" s="117"/>
      <c r="O231" s="113"/>
      <c r="P231" s="114"/>
      <c r="Q231" s="118"/>
      <c r="R231" s="116"/>
      <c r="S231" s="114"/>
    </row>
    <row r="232" spans="6:19">
      <c r="F232" s="111" t="s">
        <v>831</v>
      </c>
      <c r="G232" s="136">
        <v>3.4775399999999999E-5</v>
      </c>
      <c r="H232" s="103">
        <f>ROUND(+G232*Totals!$H$24,2)</f>
        <v>437.24</v>
      </c>
      <c r="I232" s="103">
        <f t="shared" si="8"/>
        <v>76.727211538461532</v>
      </c>
      <c r="J232" s="103">
        <f t="shared" si="9"/>
        <v>360.51278846153849</v>
      </c>
      <c r="K232" s="113" t="s">
        <v>831</v>
      </c>
      <c r="L232" s="113" t="s">
        <v>93</v>
      </c>
      <c r="M232" s="138">
        <v>0.17548076923076922</v>
      </c>
      <c r="N232" s="117">
        <f>H232*M232</f>
        <v>76.727211538461532</v>
      </c>
      <c r="O232" s="113" t="s">
        <v>1159</v>
      </c>
      <c r="P232" s="114"/>
      <c r="Q232" s="118"/>
      <c r="R232" s="116"/>
      <c r="S232" s="114"/>
    </row>
    <row r="233" spans="6:19">
      <c r="F233" s="111" t="s">
        <v>63</v>
      </c>
      <c r="G233" s="136">
        <v>8.2739448600000001E-2</v>
      </c>
      <c r="H233" s="103">
        <f>ROUND(+G233*Totals!$H$24,2)</f>
        <v>1040302.42</v>
      </c>
      <c r="I233" s="103">
        <f t="shared" si="8"/>
        <v>0</v>
      </c>
      <c r="J233" s="103">
        <f t="shared" si="9"/>
        <v>1040302.42</v>
      </c>
      <c r="K233" s="113"/>
      <c r="L233" s="113"/>
      <c r="N233" s="117"/>
      <c r="O233" s="117"/>
      <c r="P233" s="114"/>
      <c r="Q233" s="118"/>
      <c r="R233" s="116"/>
      <c r="S233" s="114"/>
    </row>
    <row r="234" spans="6:19">
      <c r="F234" s="111" t="s">
        <v>830</v>
      </c>
      <c r="G234" s="136">
        <v>2.4729139999999999E-4</v>
      </c>
      <c r="H234" s="103">
        <f>ROUND(+G234*Totals!$H$24,2)</f>
        <v>3109.25</v>
      </c>
      <c r="I234" s="103">
        <f t="shared" si="8"/>
        <v>0</v>
      </c>
      <c r="J234" s="103">
        <f t="shared" si="9"/>
        <v>3109.25</v>
      </c>
      <c r="K234" s="113"/>
      <c r="L234" s="113"/>
      <c r="N234" s="117"/>
      <c r="O234" s="117"/>
      <c r="P234" s="114"/>
      <c r="Q234" s="118"/>
      <c r="R234" s="116"/>
      <c r="S234" s="114"/>
    </row>
    <row r="235" spans="6:19">
      <c r="F235" s="111" t="s">
        <v>829</v>
      </c>
      <c r="G235" s="136">
        <v>1.3291910000000001E-4</v>
      </c>
      <c r="H235" s="103">
        <f>ROUND(+G235*Totals!$H$24,2)</f>
        <v>1671.22</v>
      </c>
      <c r="I235" s="103">
        <f t="shared" si="8"/>
        <v>409.69943562610229</v>
      </c>
      <c r="J235" s="103">
        <f t="shared" si="9"/>
        <v>1261.5205643738977</v>
      </c>
      <c r="K235" s="113" t="s">
        <v>829</v>
      </c>
      <c r="L235" s="113" t="s">
        <v>113</v>
      </c>
      <c r="M235" s="138">
        <v>0.24514991181657847</v>
      </c>
      <c r="N235" s="117">
        <f>H235*M235</f>
        <v>409.69943562610229</v>
      </c>
      <c r="O235" s="113" t="s">
        <v>1159</v>
      </c>
      <c r="P235" s="114"/>
      <c r="Q235" s="118"/>
      <c r="R235" s="116"/>
      <c r="S235" s="114"/>
    </row>
    <row r="236" spans="6:19">
      <c r="F236" s="111" t="s">
        <v>828</v>
      </c>
      <c r="G236" s="136">
        <v>5.6413299999999997E-5</v>
      </c>
      <c r="H236" s="103">
        <f>ROUND(+G236*Totals!$H$24,2)</f>
        <v>709.3</v>
      </c>
      <c r="I236" s="103">
        <f t="shared" si="8"/>
        <v>219.50968421052627</v>
      </c>
      <c r="J236" s="103">
        <f t="shared" si="9"/>
        <v>489.79031578947365</v>
      </c>
      <c r="K236" s="113" t="s">
        <v>828</v>
      </c>
      <c r="L236" s="113" t="s">
        <v>55</v>
      </c>
      <c r="M236" s="138">
        <v>0.30947368421052629</v>
      </c>
      <c r="N236" s="117">
        <f>H236*M236</f>
        <v>219.50968421052627</v>
      </c>
      <c r="O236" s="117" t="s">
        <v>1159</v>
      </c>
      <c r="P236" s="114"/>
      <c r="Q236" s="118"/>
      <c r="R236" s="116"/>
      <c r="S236" s="114"/>
    </row>
    <row r="237" spans="6:19">
      <c r="F237" s="111" t="s">
        <v>827</v>
      </c>
      <c r="G237" s="136">
        <v>5.0385619999999997E-4</v>
      </c>
      <c r="H237" s="103">
        <f>ROUND(+G237*Totals!$H$24,2)</f>
        <v>6335.1</v>
      </c>
      <c r="I237" s="103">
        <f t="shared" si="8"/>
        <v>0</v>
      </c>
      <c r="J237" s="103">
        <f t="shared" si="9"/>
        <v>6335.1</v>
      </c>
      <c r="K237" s="113"/>
      <c r="L237" s="113"/>
      <c r="N237" s="117"/>
      <c r="O237" s="117"/>
      <c r="P237" s="114"/>
      <c r="Q237" s="118"/>
      <c r="R237" s="116"/>
      <c r="S237" s="114"/>
    </row>
    <row r="238" spans="6:19">
      <c r="F238" s="111" t="s">
        <v>826</v>
      </c>
      <c r="G238" s="136">
        <v>7.8051300000000009E-5</v>
      </c>
      <c r="H238" s="103">
        <f>ROUND(+G238*Totals!$H$24,2)</f>
        <v>981.36</v>
      </c>
      <c r="I238" s="103">
        <f t="shared" si="8"/>
        <v>302.29392857142852</v>
      </c>
      <c r="J238" s="103">
        <f t="shared" si="9"/>
        <v>679.06607142857149</v>
      </c>
      <c r="K238" s="113" t="s">
        <v>826</v>
      </c>
      <c r="L238" s="113" t="s">
        <v>115</v>
      </c>
      <c r="M238" s="138">
        <v>0.30803571428571425</v>
      </c>
      <c r="N238" s="117">
        <f>H238*M238</f>
        <v>302.29392857142852</v>
      </c>
      <c r="O238" s="117" t="s">
        <v>1159</v>
      </c>
      <c r="P238" s="114"/>
      <c r="Q238" s="118"/>
      <c r="R238" s="116"/>
      <c r="S238" s="114"/>
    </row>
    <row r="239" spans="6:19">
      <c r="F239" s="111" t="s">
        <v>825</v>
      </c>
      <c r="G239" s="136">
        <v>2.51155E-5</v>
      </c>
      <c r="H239" s="103">
        <f>ROUND(+G239*Totals!$H$24,2)</f>
        <v>315.77999999999997</v>
      </c>
      <c r="I239" s="103">
        <f t="shared" si="8"/>
        <v>108.3821186440678</v>
      </c>
      <c r="J239" s="103">
        <f t="shared" si="9"/>
        <v>207.39788135593216</v>
      </c>
      <c r="K239" s="113" t="s">
        <v>825</v>
      </c>
      <c r="L239" s="113" t="s">
        <v>66</v>
      </c>
      <c r="M239" s="138">
        <v>0.34322033898305088</v>
      </c>
      <c r="N239" s="117">
        <f>H239*M239</f>
        <v>108.3821186440678</v>
      </c>
      <c r="O239" s="113" t="s">
        <v>1159</v>
      </c>
      <c r="P239" s="114"/>
      <c r="Q239" s="118"/>
      <c r="R239" s="116"/>
      <c r="S239" s="114"/>
    </row>
    <row r="240" spans="6:19">
      <c r="F240" s="111" t="s">
        <v>824</v>
      </c>
      <c r="G240" s="136">
        <v>1.2944159999999998E-4</v>
      </c>
      <c r="H240" s="103">
        <f>ROUND(+G240*Totals!$H$24,2)</f>
        <v>1627.5</v>
      </c>
      <c r="I240" s="103">
        <f t="shared" si="8"/>
        <v>729.16666666666663</v>
      </c>
      <c r="J240" s="103">
        <f t="shared" si="9"/>
        <v>898.33333333333337</v>
      </c>
      <c r="K240" s="113" t="s">
        <v>824</v>
      </c>
      <c r="L240" s="113" t="s">
        <v>115</v>
      </c>
      <c r="M240" s="138">
        <v>0.44802867383512546</v>
      </c>
      <c r="N240" s="117">
        <f>H240*M240</f>
        <v>729.16666666666663</v>
      </c>
      <c r="O240" s="113" t="s">
        <v>1159</v>
      </c>
      <c r="P240" s="114"/>
      <c r="Q240" s="118"/>
      <c r="R240" s="116"/>
      <c r="S240" s="114"/>
    </row>
    <row r="241" spans="6:19">
      <c r="F241" s="111" t="s">
        <v>823</v>
      </c>
      <c r="G241" s="136">
        <v>3.4195759999999998E-4</v>
      </c>
      <c r="H241" s="103">
        <f>ROUND(+G241*Totals!$H$24,2)</f>
        <v>4299.51</v>
      </c>
      <c r="I241" s="103">
        <f t="shared" si="8"/>
        <v>0</v>
      </c>
      <c r="J241" s="103">
        <f t="shared" si="9"/>
        <v>4299.51</v>
      </c>
      <c r="K241" s="113"/>
      <c r="L241" s="113"/>
      <c r="N241" s="117"/>
      <c r="O241" s="117"/>
      <c r="P241" s="114"/>
      <c r="Q241" s="118"/>
      <c r="R241" s="116"/>
      <c r="S241" s="114"/>
    </row>
    <row r="242" spans="6:19">
      <c r="F242" s="111" t="s">
        <v>822</v>
      </c>
      <c r="G242" s="136">
        <v>2.3917709999999998E-4</v>
      </c>
      <c r="H242" s="103">
        <f>ROUND(+G242*Totals!$H$24,2)</f>
        <v>3007.23</v>
      </c>
      <c r="I242" s="103">
        <f t="shared" si="8"/>
        <v>0</v>
      </c>
      <c r="J242" s="103">
        <f t="shared" si="9"/>
        <v>3007.23</v>
      </c>
      <c r="K242" s="113"/>
      <c r="L242" s="113"/>
      <c r="N242" s="117"/>
      <c r="O242" s="113"/>
      <c r="P242" s="114"/>
      <c r="Q242" s="118"/>
      <c r="R242" s="116"/>
      <c r="S242" s="114"/>
    </row>
    <row r="243" spans="6:19">
      <c r="F243" s="111" t="s">
        <v>821</v>
      </c>
      <c r="G243" s="136">
        <v>2.39564E-5</v>
      </c>
      <c r="H243" s="103">
        <f>ROUND(+G243*Totals!$H$24,2)</f>
        <v>301.20999999999998</v>
      </c>
      <c r="I243" s="103">
        <f t="shared" si="8"/>
        <v>163.54357388316149</v>
      </c>
      <c r="J243" s="103">
        <f t="shared" si="9"/>
        <v>137.66642611683849</v>
      </c>
      <c r="K243" s="113" t="s">
        <v>821</v>
      </c>
      <c r="L243" s="113" t="s">
        <v>51</v>
      </c>
      <c r="M243" s="138">
        <v>0.54295532646048106</v>
      </c>
      <c r="N243" s="117">
        <f>H243*M243</f>
        <v>163.54357388316149</v>
      </c>
      <c r="O243" s="113" t="s">
        <v>1159</v>
      </c>
      <c r="P243" s="114"/>
      <c r="Q243" s="118"/>
      <c r="R243" s="116"/>
      <c r="S243" s="114"/>
    </row>
    <row r="244" spans="6:19">
      <c r="F244" s="111" t="s">
        <v>820</v>
      </c>
      <c r="G244" s="136">
        <v>1.8740050000000001E-4</v>
      </c>
      <c r="H244" s="103">
        <f>ROUND(+G244*Totals!$H$24,2)</f>
        <v>2356.23</v>
      </c>
      <c r="I244" s="103">
        <f t="shared" si="8"/>
        <v>454.41578571428573</v>
      </c>
      <c r="J244" s="103">
        <f t="shared" si="9"/>
        <v>1901.8142142857143</v>
      </c>
      <c r="K244" s="137" t="s">
        <v>820</v>
      </c>
      <c r="L244" s="137" t="s">
        <v>58</v>
      </c>
      <c r="M244" s="138">
        <v>0.19285714285714287</v>
      </c>
      <c r="N244" s="117">
        <f>H244*M244</f>
        <v>454.41578571428573</v>
      </c>
      <c r="O244" s="117"/>
      <c r="P244" s="114"/>
      <c r="Q244" s="118"/>
      <c r="R244" s="116"/>
      <c r="S244" s="114"/>
    </row>
    <row r="245" spans="6:19">
      <c r="F245" s="111" t="s">
        <v>819</v>
      </c>
      <c r="G245" s="136">
        <v>2.013106E-4</v>
      </c>
      <c r="H245" s="103">
        <f>ROUND(+G245*Totals!$H$24,2)</f>
        <v>2531.13</v>
      </c>
      <c r="I245" s="103">
        <f t="shared" si="8"/>
        <v>0</v>
      </c>
      <c r="J245" s="103">
        <f t="shared" si="9"/>
        <v>2531.13</v>
      </c>
      <c r="K245" s="113"/>
      <c r="L245" s="113"/>
      <c r="N245" s="117"/>
      <c r="O245" s="113"/>
      <c r="P245" s="114"/>
      <c r="Q245" s="118"/>
      <c r="R245" s="116"/>
      <c r="S245" s="114"/>
    </row>
    <row r="246" spans="6:19">
      <c r="F246" s="111" t="s">
        <v>818</v>
      </c>
      <c r="G246" s="136">
        <v>6.3368399999999995E-5</v>
      </c>
      <c r="H246" s="103">
        <f>ROUND(+G246*Totals!$H$24,2)</f>
        <v>796.75</v>
      </c>
      <c r="I246" s="103">
        <f t="shared" si="8"/>
        <v>248.52752293577984</v>
      </c>
      <c r="J246" s="103">
        <f t="shared" si="9"/>
        <v>548.22247706422013</v>
      </c>
      <c r="K246" s="113" t="s">
        <v>818</v>
      </c>
      <c r="L246" s="113" t="s">
        <v>60</v>
      </c>
      <c r="M246" s="138">
        <v>0.31192660550458717</v>
      </c>
      <c r="N246" s="117">
        <f>H246*M246</f>
        <v>248.52752293577984</v>
      </c>
      <c r="O246" s="113" t="s">
        <v>1159</v>
      </c>
      <c r="P246" s="114"/>
      <c r="Q246" s="118"/>
      <c r="R246" s="116"/>
      <c r="S246" s="114"/>
    </row>
    <row r="247" spans="6:19">
      <c r="F247" s="111" t="s">
        <v>65</v>
      </c>
      <c r="G247" s="136">
        <v>2.3054898700000003E-2</v>
      </c>
      <c r="H247" s="103">
        <f>ROUND(+G247*Totals!$H$24,2)</f>
        <v>289874.63</v>
      </c>
      <c r="I247" s="103">
        <f t="shared" si="8"/>
        <v>0</v>
      </c>
      <c r="J247" s="103">
        <f t="shared" si="9"/>
        <v>289874.63</v>
      </c>
      <c r="K247" s="113"/>
      <c r="L247" s="113"/>
      <c r="N247" s="117"/>
      <c r="O247" s="117"/>
      <c r="P247" s="114"/>
      <c r="Q247" s="118"/>
      <c r="R247" s="116"/>
      <c r="S247" s="114"/>
    </row>
    <row r="248" spans="6:19">
      <c r="F248" s="111" t="s">
        <v>817</v>
      </c>
      <c r="G248" s="136">
        <v>2.44973E-4</v>
      </c>
      <c r="H248" s="103">
        <f>ROUND(+G248*Totals!$H$24,2)</f>
        <v>3080.1</v>
      </c>
      <c r="I248" s="103">
        <f t="shared" si="8"/>
        <v>0</v>
      </c>
      <c r="J248" s="103">
        <f t="shared" si="9"/>
        <v>3080.1</v>
      </c>
      <c r="K248" s="113"/>
      <c r="L248" s="113"/>
      <c r="N248" s="117"/>
      <c r="O248" s="117"/>
      <c r="P248" s="114"/>
      <c r="Q248" s="118"/>
      <c r="R248" s="116"/>
      <c r="S248" s="114"/>
    </row>
    <row r="249" spans="6:19">
      <c r="F249" s="111" t="s">
        <v>816</v>
      </c>
      <c r="G249" s="136">
        <v>1.4721569999999999E-4</v>
      </c>
      <c r="H249" s="103">
        <f>ROUND(+G249*Totals!$H$24,2)</f>
        <v>1850.98</v>
      </c>
      <c r="I249" s="103">
        <f t="shared" si="8"/>
        <v>488.58355329949239</v>
      </c>
      <c r="J249" s="103">
        <f t="shared" si="9"/>
        <v>1362.3964467005076</v>
      </c>
      <c r="K249" s="113" t="s">
        <v>816</v>
      </c>
      <c r="L249" s="113" t="s">
        <v>127</v>
      </c>
      <c r="M249" s="138">
        <v>0.26395939086294418</v>
      </c>
      <c r="N249" s="117">
        <f>H249*M249</f>
        <v>488.58355329949239</v>
      </c>
      <c r="O249" s="113" t="s">
        <v>1159</v>
      </c>
      <c r="P249" s="114"/>
      <c r="Q249" s="118"/>
      <c r="R249" s="116"/>
      <c r="S249" s="114"/>
    </row>
    <row r="250" spans="6:19">
      <c r="F250" s="111" t="s">
        <v>815</v>
      </c>
      <c r="G250" s="136">
        <v>7.6505800000000002E-5</v>
      </c>
      <c r="H250" s="103">
        <f>ROUND(+G250*Totals!$H$24,2)</f>
        <v>961.93</v>
      </c>
      <c r="I250" s="103">
        <f t="shared" si="8"/>
        <v>328.22611486486488</v>
      </c>
      <c r="J250" s="103">
        <f t="shared" si="9"/>
        <v>633.70388513513512</v>
      </c>
      <c r="K250" s="113" t="s">
        <v>815</v>
      </c>
      <c r="L250" s="113" t="s">
        <v>62</v>
      </c>
      <c r="M250" s="138">
        <v>0.34121621621621623</v>
      </c>
      <c r="N250" s="117">
        <f>H250*M250</f>
        <v>328.22611486486488</v>
      </c>
      <c r="O250" s="113" t="s">
        <v>1159</v>
      </c>
      <c r="P250" s="114"/>
      <c r="Q250" s="118"/>
      <c r="R250" s="116"/>
      <c r="S250" s="114"/>
    </row>
    <row r="251" spans="6:19">
      <c r="F251" s="111" t="s">
        <v>814</v>
      </c>
      <c r="G251" s="136">
        <v>3.2534269999999997E-4</v>
      </c>
      <c r="H251" s="103">
        <f>ROUND(+G251*Totals!$H$24,2)</f>
        <v>4090.61</v>
      </c>
      <c r="I251" s="103">
        <f t="shared" si="8"/>
        <v>0</v>
      </c>
      <c r="J251" s="103">
        <f t="shared" si="9"/>
        <v>4090.61</v>
      </c>
      <c r="K251" s="113"/>
      <c r="L251" s="113"/>
      <c r="N251" s="117"/>
      <c r="O251" s="117"/>
      <c r="P251" s="114"/>
      <c r="Q251" s="118"/>
      <c r="R251" s="116"/>
      <c r="S251" s="114"/>
    </row>
    <row r="252" spans="6:19">
      <c r="F252" s="111" t="s">
        <v>813</v>
      </c>
      <c r="G252" s="136">
        <v>4.010757E-4</v>
      </c>
      <c r="H252" s="103">
        <f>ROUND(+G252*Totals!$H$24,2)</f>
        <v>5042.82</v>
      </c>
      <c r="I252" s="103">
        <f t="shared" si="8"/>
        <v>0</v>
      </c>
      <c r="J252" s="103">
        <f t="shared" si="9"/>
        <v>5042.82</v>
      </c>
      <c r="K252" s="113"/>
      <c r="L252" s="113"/>
      <c r="N252" s="117"/>
      <c r="O252" s="113"/>
      <c r="P252" s="114"/>
      <c r="Q252" s="118"/>
      <c r="R252" s="116"/>
      <c r="S252" s="114"/>
    </row>
    <row r="253" spans="6:19">
      <c r="F253" s="111" t="s">
        <v>812</v>
      </c>
      <c r="G253" s="136">
        <v>7.7278999999999993E-6</v>
      </c>
      <c r="H253" s="103">
        <f>ROUND(+G253*Totals!$H$24,2)</f>
        <v>97.16</v>
      </c>
      <c r="I253" s="103">
        <f t="shared" si="8"/>
        <v>35.795789473684209</v>
      </c>
      <c r="J253" s="103">
        <f t="shared" si="9"/>
        <v>61.364210526315787</v>
      </c>
      <c r="K253" s="113" t="s">
        <v>812</v>
      </c>
      <c r="L253" s="113" t="s">
        <v>65</v>
      </c>
      <c r="M253" s="138">
        <v>0.36842105263157898</v>
      </c>
      <c r="N253" s="117">
        <f>H253*M253</f>
        <v>35.795789473684209</v>
      </c>
      <c r="O253" s="113" t="s">
        <v>1159</v>
      </c>
      <c r="P253" s="114"/>
      <c r="Q253" s="118"/>
      <c r="R253" s="116"/>
      <c r="S253" s="114"/>
    </row>
    <row r="254" spans="6:19">
      <c r="F254" s="111" t="s">
        <v>811</v>
      </c>
      <c r="G254" s="136">
        <v>7.2294090000000002E-4</v>
      </c>
      <c r="H254" s="103">
        <f>ROUND(+G254*Totals!$H$24,2)</f>
        <v>9089.7000000000007</v>
      </c>
      <c r="I254" s="103">
        <f t="shared" si="8"/>
        <v>0</v>
      </c>
      <c r="J254" s="103">
        <f t="shared" si="9"/>
        <v>9089.7000000000007</v>
      </c>
      <c r="K254" s="113"/>
      <c r="L254" s="113"/>
      <c r="N254" s="117"/>
      <c r="O254" s="113"/>
      <c r="P254" s="114"/>
      <c r="Q254" s="118"/>
      <c r="R254" s="116"/>
      <c r="S254" s="114"/>
    </row>
    <row r="255" spans="6:19">
      <c r="F255" s="111" t="s">
        <v>810</v>
      </c>
      <c r="G255" s="136">
        <v>1.7298805E-3</v>
      </c>
      <c r="H255" s="103">
        <f>ROUND(+G255*Totals!$H$24,2)</f>
        <v>21750.19</v>
      </c>
      <c r="I255" s="103">
        <f t="shared" si="8"/>
        <v>0</v>
      </c>
      <c r="J255" s="103">
        <f t="shared" si="9"/>
        <v>21750.19</v>
      </c>
      <c r="K255" s="113"/>
      <c r="L255" s="113"/>
      <c r="N255" s="117"/>
      <c r="O255" s="113"/>
      <c r="P255" s="114"/>
      <c r="Q255" s="118"/>
      <c r="R255" s="116"/>
      <c r="S255" s="114"/>
    </row>
    <row r="256" spans="6:19">
      <c r="F256" s="111" t="s">
        <v>809</v>
      </c>
      <c r="G256" s="136">
        <v>4.9496920000000001E-4</v>
      </c>
      <c r="H256" s="103">
        <f>ROUND(+G256*Totals!$H$24,2)</f>
        <v>6223.36</v>
      </c>
      <c r="I256" s="103">
        <f t="shared" si="8"/>
        <v>0</v>
      </c>
      <c r="J256" s="103">
        <f t="shared" si="9"/>
        <v>6223.36</v>
      </c>
      <c r="K256" s="113"/>
      <c r="L256" s="113"/>
      <c r="N256" s="117"/>
      <c r="O256" s="113"/>
      <c r="P256" s="114"/>
      <c r="Q256" s="118"/>
      <c r="R256" s="116"/>
      <c r="S256" s="114"/>
    </row>
    <row r="257" spans="6:19">
      <c r="F257" s="111" t="s">
        <v>808</v>
      </c>
      <c r="G257" s="136">
        <v>1.3914004E-3</v>
      </c>
      <c r="H257" s="103">
        <f>ROUND(+G257*Totals!$H$24,2)</f>
        <v>17494.400000000001</v>
      </c>
      <c r="I257" s="103">
        <f t="shared" si="8"/>
        <v>0</v>
      </c>
      <c r="J257" s="103">
        <f t="shared" si="9"/>
        <v>17494.400000000001</v>
      </c>
      <c r="K257" s="113"/>
      <c r="L257" s="113"/>
      <c r="N257" s="117"/>
      <c r="O257" s="117"/>
      <c r="P257" s="114"/>
      <c r="Q257" s="118"/>
      <c r="R257" s="116"/>
      <c r="S257" s="114"/>
    </row>
    <row r="258" spans="6:19">
      <c r="F258" s="111" t="s">
        <v>807</v>
      </c>
      <c r="G258" s="136">
        <v>5.4481380000000006E-4</v>
      </c>
      <c r="H258" s="103">
        <f>ROUND(+G258*Totals!$H$24,2)</f>
        <v>6850.07</v>
      </c>
      <c r="I258" s="103">
        <f t="shared" si="8"/>
        <v>0</v>
      </c>
      <c r="J258" s="103">
        <f t="shared" si="9"/>
        <v>6850.07</v>
      </c>
      <c r="K258" s="113"/>
      <c r="L258" s="113"/>
      <c r="N258" s="117"/>
      <c r="O258" s="113"/>
      <c r="P258" s="114"/>
      <c r="Q258" s="118"/>
      <c r="R258" s="116"/>
      <c r="S258" s="114"/>
    </row>
    <row r="259" spans="6:19">
      <c r="F259" s="111" t="s">
        <v>806</v>
      </c>
      <c r="G259" s="136">
        <v>1.533979E-4</v>
      </c>
      <c r="H259" s="103">
        <f>ROUND(+G259*Totals!$H$24,2)</f>
        <v>1928.71</v>
      </c>
      <c r="I259" s="103">
        <f t="shared" si="8"/>
        <v>356.64710462287104</v>
      </c>
      <c r="J259" s="103">
        <f t="shared" si="9"/>
        <v>1572.0628953771291</v>
      </c>
      <c r="K259" s="113" t="s">
        <v>806</v>
      </c>
      <c r="L259" s="113" t="s">
        <v>116</v>
      </c>
      <c r="M259" s="138">
        <v>0.18491484184914841</v>
      </c>
      <c r="N259" s="117">
        <f>H259*M259</f>
        <v>356.64710462287104</v>
      </c>
      <c r="O259" s="113" t="s">
        <v>1159</v>
      </c>
      <c r="P259" s="114"/>
      <c r="Q259" s="118"/>
      <c r="R259" s="116"/>
      <c r="S259" s="114"/>
    </row>
    <row r="260" spans="6:19">
      <c r="F260" s="111" t="s">
        <v>805</v>
      </c>
      <c r="G260" s="136">
        <v>2.7665719999999999E-4</v>
      </c>
      <c r="H260" s="103">
        <f>ROUND(+G260*Totals!$H$24,2)</f>
        <v>3478.48</v>
      </c>
      <c r="I260" s="103">
        <f t="shared" si="8"/>
        <v>0</v>
      </c>
      <c r="J260" s="103">
        <f t="shared" si="9"/>
        <v>3478.48</v>
      </c>
      <c r="K260" s="113"/>
      <c r="L260" s="113"/>
      <c r="N260" s="117"/>
      <c r="O260" s="117"/>
      <c r="P260" s="114"/>
      <c r="Q260" s="118"/>
      <c r="R260" s="116"/>
      <c r="S260" s="114"/>
    </row>
    <row r="261" spans="6:19">
      <c r="F261" s="111" t="s">
        <v>804</v>
      </c>
      <c r="G261" s="136">
        <v>2.2681260000000002E-4</v>
      </c>
      <c r="H261" s="103">
        <f>ROUND(+G261*Totals!$H$24,2)</f>
        <v>2851.77</v>
      </c>
      <c r="I261" s="103">
        <f t="shared" si="8"/>
        <v>0</v>
      </c>
      <c r="J261" s="103">
        <f t="shared" si="9"/>
        <v>2851.77</v>
      </c>
      <c r="K261" s="113"/>
      <c r="L261" s="113"/>
      <c r="N261" s="117"/>
      <c r="O261" s="113"/>
      <c r="P261" s="114"/>
      <c r="Q261" s="118"/>
      <c r="R261" s="116"/>
      <c r="S261" s="114"/>
    </row>
    <row r="262" spans="6:19">
      <c r="F262" s="111" t="s">
        <v>803</v>
      </c>
      <c r="G262" s="136">
        <v>4.4435200000000004E-5</v>
      </c>
      <c r="H262" s="103">
        <f>ROUND(+G262*Totals!$H$24,2)</f>
        <v>558.69000000000005</v>
      </c>
      <c r="I262" s="103">
        <f t="shared" si="8"/>
        <v>381.72274869109953</v>
      </c>
      <c r="J262" s="103">
        <f t="shared" si="9"/>
        <v>176.96725130890053</v>
      </c>
      <c r="K262" s="113" t="s">
        <v>803</v>
      </c>
      <c r="L262" s="113" t="s">
        <v>95</v>
      </c>
      <c r="M262" s="138">
        <v>0.68324607329842935</v>
      </c>
      <c r="N262" s="117">
        <f>H262*M262</f>
        <v>381.72274869109953</v>
      </c>
      <c r="O262" s="113" t="s">
        <v>1159</v>
      </c>
      <c r="P262" s="114"/>
      <c r="Q262" s="118"/>
      <c r="R262" s="116"/>
      <c r="S262" s="114"/>
    </row>
    <row r="263" spans="6:19">
      <c r="F263" s="111" t="s">
        <v>802</v>
      </c>
      <c r="G263" s="136">
        <v>3.7480100000000002E-4</v>
      </c>
      <c r="H263" s="103">
        <f>ROUND(+G263*Totals!$H$24,2)</f>
        <v>4712.46</v>
      </c>
      <c r="I263" s="103">
        <f t="shared" ref="I263:I326" si="11">+N263+Q263+T263</f>
        <v>0</v>
      </c>
      <c r="J263" s="103">
        <f t="shared" ref="J263:J326" si="12">+H263-I263</f>
        <v>4712.46</v>
      </c>
      <c r="K263" s="113"/>
      <c r="L263" s="113"/>
      <c r="N263" s="117"/>
      <c r="O263" s="117"/>
      <c r="P263" s="114"/>
      <c r="Q263" s="118"/>
      <c r="R263" s="116"/>
      <c r="S263" s="114"/>
    </row>
    <row r="264" spans="6:19">
      <c r="F264" s="111" t="s">
        <v>801</v>
      </c>
      <c r="G264" s="136">
        <v>3.5123099999999997E-4</v>
      </c>
      <c r="H264" s="103">
        <f>ROUND(+G264*Totals!$H$24,2)</f>
        <v>4416.1099999999997</v>
      </c>
      <c r="I264" s="103">
        <f t="shared" si="11"/>
        <v>0</v>
      </c>
      <c r="J264" s="103">
        <f t="shared" si="12"/>
        <v>4416.1099999999997</v>
      </c>
      <c r="K264" s="113"/>
      <c r="L264" s="113"/>
      <c r="N264" s="117"/>
      <c r="O264" s="113"/>
      <c r="P264" s="114"/>
      <c r="Q264" s="118"/>
      <c r="R264" s="116"/>
      <c r="S264" s="114"/>
    </row>
    <row r="265" spans="6:19">
      <c r="F265" s="111" t="s">
        <v>800</v>
      </c>
      <c r="G265" s="136">
        <v>7.1096299999999992E-5</v>
      </c>
      <c r="H265" s="103">
        <f>ROUND(+G265*Totals!$H$24,2)</f>
        <v>893.91</v>
      </c>
      <c r="I265" s="103">
        <f t="shared" si="11"/>
        <v>194.5081944444444</v>
      </c>
      <c r="J265" s="103">
        <f t="shared" si="12"/>
        <v>699.4018055555556</v>
      </c>
      <c r="K265" s="113" t="s">
        <v>800</v>
      </c>
      <c r="L265" s="113" t="s">
        <v>119</v>
      </c>
      <c r="M265" s="138">
        <v>0.21759259259259256</v>
      </c>
      <c r="N265" s="117">
        <f>H265*M265</f>
        <v>194.5081944444444</v>
      </c>
      <c r="O265" s="113" t="s">
        <v>1159</v>
      </c>
      <c r="P265" s="114"/>
      <c r="Q265" s="118"/>
      <c r="R265" s="116"/>
      <c r="S265" s="114"/>
    </row>
    <row r="266" spans="6:19">
      <c r="F266" s="111" t="s">
        <v>799</v>
      </c>
      <c r="G266" s="136">
        <v>3.0254559999999997E-4</v>
      </c>
      <c r="H266" s="103">
        <f>ROUND(+G266*Totals!$H$24,2)</f>
        <v>3803.98</v>
      </c>
      <c r="I266" s="103">
        <f t="shared" si="11"/>
        <v>0</v>
      </c>
      <c r="J266" s="103">
        <f t="shared" si="12"/>
        <v>3803.98</v>
      </c>
      <c r="K266" s="113"/>
      <c r="L266" s="113"/>
      <c r="N266" s="117"/>
      <c r="O266" s="113"/>
      <c r="P266" s="114"/>
      <c r="Q266" s="118"/>
      <c r="R266" s="116"/>
      <c r="S266" s="114"/>
    </row>
    <row r="267" spans="6:19">
      <c r="F267" s="111" t="s">
        <v>798</v>
      </c>
      <c r="G267" s="136">
        <v>1.0289640000000001E-3</v>
      </c>
      <c r="H267" s="103">
        <f>ROUND(+G267*Totals!$H$24,2)</f>
        <v>12937.4</v>
      </c>
      <c r="I267" s="103">
        <f t="shared" si="11"/>
        <v>0</v>
      </c>
      <c r="J267" s="103">
        <f t="shared" si="12"/>
        <v>12937.4</v>
      </c>
      <c r="K267" s="113"/>
      <c r="L267" s="113"/>
      <c r="N267" s="117"/>
      <c r="O267" s="113"/>
      <c r="P267" s="114"/>
      <c r="Q267" s="118"/>
      <c r="R267" s="116"/>
      <c r="S267" s="114"/>
    </row>
    <row r="268" spans="6:19">
      <c r="F268" s="111" t="s">
        <v>797</v>
      </c>
      <c r="G268" s="136">
        <v>2.5988779000000002E-3</v>
      </c>
      <c r="H268" s="103">
        <f>ROUND(+G268*Totals!$H$24,2)</f>
        <v>32676.3</v>
      </c>
      <c r="I268" s="103">
        <f t="shared" si="11"/>
        <v>0</v>
      </c>
      <c r="J268" s="103">
        <f t="shared" si="12"/>
        <v>32676.3</v>
      </c>
      <c r="K268" s="113"/>
      <c r="L268" s="113"/>
      <c r="N268" s="117"/>
      <c r="O268" s="113"/>
      <c r="P268" s="114"/>
      <c r="Q268" s="118"/>
      <c r="R268" s="116"/>
      <c r="S268" s="114"/>
    </row>
    <row r="269" spans="6:19">
      <c r="F269" s="111" t="s">
        <v>796</v>
      </c>
      <c r="G269" s="136">
        <v>2.6467910000000001E-4</v>
      </c>
      <c r="H269" s="103">
        <f>ROUND(+G269*Totals!$H$24,2)</f>
        <v>3327.87</v>
      </c>
      <c r="I269" s="103">
        <f t="shared" si="11"/>
        <v>0</v>
      </c>
      <c r="J269" s="103">
        <f t="shared" si="12"/>
        <v>3327.87</v>
      </c>
      <c r="K269" s="113"/>
      <c r="L269" s="113"/>
      <c r="N269" s="117"/>
      <c r="O269" s="113"/>
      <c r="P269" s="114"/>
      <c r="Q269" s="118"/>
      <c r="R269" s="116"/>
      <c r="S269" s="114"/>
    </row>
    <row r="270" spans="6:19">
      <c r="F270" s="111" t="s">
        <v>795</v>
      </c>
      <c r="G270" s="136">
        <v>2.3222210000000001E-4</v>
      </c>
      <c r="H270" s="103">
        <f>ROUND(+G270*Totals!$H$24,2)</f>
        <v>2919.78</v>
      </c>
      <c r="I270" s="103">
        <f t="shared" si="11"/>
        <v>0</v>
      </c>
      <c r="J270" s="103">
        <f t="shared" si="12"/>
        <v>2919.78</v>
      </c>
      <c r="K270" s="113"/>
      <c r="L270" s="113"/>
      <c r="N270" s="117"/>
      <c r="O270" s="113"/>
      <c r="P270" s="114"/>
      <c r="Q270" s="118"/>
      <c r="R270" s="116"/>
      <c r="S270" s="114"/>
    </row>
    <row r="271" spans="6:19" ht="37.5">
      <c r="F271" s="111" t="s">
        <v>794</v>
      </c>
      <c r="G271" s="136">
        <v>4.1305389999999996E-4</v>
      </c>
      <c r="H271" s="103">
        <f>ROUND(+G271*Totals!$H$24,2)</f>
        <v>5193.42</v>
      </c>
      <c r="I271" s="103">
        <f t="shared" si="11"/>
        <v>0</v>
      </c>
      <c r="J271" s="103">
        <f t="shared" si="12"/>
        <v>5193.42</v>
      </c>
      <c r="K271" s="113"/>
      <c r="L271" s="113"/>
      <c r="N271" s="117"/>
      <c r="O271" s="117"/>
      <c r="P271" s="114"/>
      <c r="Q271" s="118"/>
      <c r="R271" s="116"/>
      <c r="S271" s="114"/>
    </row>
    <row r="272" spans="6:19">
      <c r="F272" s="111" t="s">
        <v>793</v>
      </c>
      <c r="G272" s="136">
        <v>4.671489E-4</v>
      </c>
      <c r="H272" s="103">
        <f>ROUND(+G272*Totals!$H$24,2)</f>
        <v>5873.57</v>
      </c>
      <c r="I272" s="103">
        <f t="shared" si="11"/>
        <v>0</v>
      </c>
      <c r="J272" s="103">
        <f t="shared" si="12"/>
        <v>5873.57</v>
      </c>
      <c r="K272" s="113"/>
      <c r="L272" s="113"/>
      <c r="N272" s="117"/>
      <c r="O272" s="117"/>
      <c r="P272" s="114"/>
      <c r="Q272" s="118"/>
      <c r="R272" s="116"/>
      <c r="S272" s="114"/>
    </row>
    <row r="273" spans="6:19">
      <c r="F273" s="111" t="s">
        <v>792</v>
      </c>
      <c r="G273" s="136">
        <v>3.4079839999999999E-4</v>
      </c>
      <c r="H273" s="103">
        <f>ROUND(+G273*Totals!$H$24,2)</f>
        <v>4284.9399999999996</v>
      </c>
      <c r="I273" s="103">
        <f t="shared" si="11"/>
        <v>0</v>
      </c>
      <c r="J273" s="103">
        <f t="shared" si="12"/>
        <v>4284.9399999999996</v>
      </c>
      <c r="K273" s="113"/>
      <c r="L273" s="113"/>
      <c r="N273" s="117"/>
      <c r="O273" s="117" t="s">
        <v>1159</v>
      </c>
      <c r="P273" s="114"/>
      <c r="Q273" s="118"/>
      <c r="R273" s="116"/>
      <c r="S273" s="114"/>
    </row>
    <row r="274" spans="6:19">
      <c r="F274" s="111" t="s">
        <v>791</v>
      </c>
      <c r="G274" s="136">
        <v>1.1205399999999999E-5</v>
      </c>
      <c r="H274" s="103">
        <f>ROUND(+G274*Totals!$H$24,2)</f>
        <v>140.88999999999999</v>
      </c>
      <c r="I274" s="103">
        <f t="shared" si="11"/>
        <v>73.262799999999999</v>
      </c>
      <c r="J274" s="103">
        <f t="shared" si="12"/>
        <v>67.627199999999988</v>
      </c>
      <c r="K274" s="113" t="s">
        <v>791</v>
      </c>
      <c r="L274" s="113" t="s">
        <v>56</v>
      </c>
      <c r="M274" s="138">
        <v>0.52</v>
      </c>
      <c r="N274" s="117">
        <f>H274*M274</f>
        <v>73.262799999999999</v>
      </c>
      <c r="O274" s="117" t="s">
        <v>1159</v>
      </c>
      <c r="P274" s="114"/>
      <c r="Q274" s="118"/>
      <c r="R274" s="116"/>
      <c r="S274" s="114"/>
    </row>
    <row r="275" spans="6:19">
      <c r="F275" s="111" t="s">
        <v>790</v>
      </c>
      <c r="G275" s="136">
        <v>1.306008E-4</v>
      </c>
      <c r="H275" s="103">
        <f>ROUND(+G275*Totals!$H$24,2)</f>
        <v>1642.07</v>
      </c>
      <c r="I275" s="103">
        <f t="shared" si="11"/>
        <v>172.84947368421052</v>
      </c>
      <c r="J275" s="103">
        <f t="shared" si="12"/>
        <v>1469.2205263157894</v>
      </c>
      <c r="K275" s="113" t="s">
        <v>790</v>
      </c>
      <c r="L275" s="113" t="s">
        <v>103</v>
      </c>
      <c r="M275" s="138">
        <v>0.10526315789473685</v>
      </c>
      <c r="N275" s="117">
        <f>H275*M275</f>
        <v>172.84947368421052</v>
      </c>
      <c r="O275" s="113" t="s">
        <v>1159</v>
      </c>
      <c r="P275" s="114"/>
      <c r="Q275" s="118"/>
      <c r="R275" s="116"/>
      <c r="S275" s="114"/>
    </row>
    <row r="276" spans="6:19">
      <c r="F276" s="111" t="s">
        <v>789</v>
      </c>
      <c r="G276" s="136">
        <v>7.3415000000000008E-6</v>
      </c>
      <c r="H276" s="103">
        <f>ROUND(+G276*Totals!$H$24,2)</f>
        <v>92.31</v>
      </c>
      <c r="I276" s="103">
        <f t="shared" si="11"/>
        <v>33.462375000000002</v>
      </c>
      <c r="J276" s="103">
        <f t="shared" si="12"/>
        <v>58.847625000000001</v>
      </c>
      <c r="K276" s="113" t="s">
        <v>789</v>
      </c>
      <c r="L276" s="113" t="s">
        <v>113</v>
      </c>
      <c r="M276" s="138">
        <v>0.36249999999999999</v>
      </c>
      <c r="N276" s="117">
        <f>H276*M276</f>
        <v>33.462375000000002</v>
      </c>
      <c r="O276" s="113" t="s">
        <v>1159</v>
      </c>
      <c r="P276" s="114"/>
      <c r="Q276" s="118"/>
      <c r="R276" s="116"/>
      <c r="S276" s="114"/>
    </row>
    <row r="277" spans="6:19">
      <c r="F277" s="111" t="s">
        <v>788</v>
      </c>
      <c r="G277" s="136">
        <v>1.9628749999999999E-4</v>
      </c>
      <c r="H277" s="103">
        <f>ROUND(+G277*Totals!$H$24,2)</f>
        <v>2467.9699999999998</v>
      </c>
      <c r="I277" s="103">
        <f t="shared" si="11"/>
        <v>0</v>
      </c>
      <c r="J277" s="103">
        <f t="shared" si="12"/>
        <v>2467.9699999999998</v>
      </c>
      <c r="K277" s="113"/>
      <c r="L277" s="113"/>
      <c r="N277" s="117"/>
      <c r="O277" s="113"/>
      <c r="P277" s="114"/>
      <c r="Q277" s="118"/>
      <c r="R277" s="116"/>
      <c r="S277" s="114"/>
    </row>
    <row r="278" spans="6:19">
      <c r="F278" s="111" t="s">
        <v>787</v>
      </c>
      <c r="G278" s="136">
        <v>1.9512840000000001E-4</v>
      </c>
      <c r="H278" s="103">
        <f>ROUND(+G278*Totals!$H$24,2)</f>
        <v>2453.39</v>
      </c>
      <c r="I278" s="103">
        <f t="shared" si="11"/>
        <v>0</v>
      </c>
      <c r="J278" s="103">
        <f t="shared" si="12"/>
        <v>2453.39</v>
      </c>
      <c r="K278" s="113"/>
      <c r="L278" s="113"/>
      <c r="N278" s="117"/>
      <c r="O278" s="117"/>
      <c r="P278" s="114"/>
      <c r="Q278" s="118"/>
      <c r="R278" s="116"/>
      <c r="S278" s="114"/>
    </row>
    <row r="279" spans="6:19">
      <c r="F279" s="111" t="s">
        <v>786</v>
      </c>
      <c r="G279" s="136">
        <v>8.9952240000000007E-4</v>
      </c>
      <c r="H279" s="103">
        <f>ROUND(+G279*Totals!$H$24,2)</f>
        <v>11309.91</v>
      </c>
      <c r="I279" s="103">
        <f t="shared" si="11"/>
        <v>0</v>
      </c>
      <c r="J279" s="103">
        <f t="shared" si="12"/>
        <v>11309.91</v>
      </c>
      <c r="K279" s="113"/>
      <c r="L279" s="113"/>
      <c r="N279" s="117"/>
      <c r="O279" s="113"/>
      <c r="P279" s="114"/>
      <c r="Q279" s="118"/>
      <c r="R279" s="116"/>
      <c r="S279" s="114"/>
    </row>
    <row r="280" spans="6:19">
      <c r="F280" s="111" t="s">
        <v>785</v>
      </c>
      <c r="G280" s="136">
        <v>1.5571629999999999E-4</v>
      </c>
      <c r="H280" s="103">
        <f>ROUND(+G280*Totals!$H$24,2)</f>
        <v>1957.86</v>
      </c>
      <c r="I280" s="103">
        <f t="shared" si="11"/>
        <v>226.20693227091633</v>
      </c>
      <c r="J280" s="103">
        <f t="shared" si="12"/>
        <v>1731.6530677290837</v>
      </c>
      <c r="K280" s="113" t="s">
        <v>785</v>
      </c>
      <c r="L280" s="113" t="s">
        <v>99</v>
      </c>
      <c r="M280" s="138">
        <v>0.1155378486055777</v>
      </c>
      <c r="N280" s="117">
        <f>H280*M280</f>
        <v>226.20693227091633</v>
      </c>
      <c r="O280" s="113" t="s">
        <v>1159</v>
      </c>
      <c r="P280" s="114"/>
      <c r="Q280" s="118"/>
      <c r="R280" s="116"/>
      <c r="S280" s="114"/>
    </row>
    <row r="281" spans="6:19">
      <c r="F281" s="111" t="s">
        <v>784</v>
      </c>
      <c r="G281" s="136">
        <v>1.4319717000000002E-3</v>
      </c>
      <c r="H281" s="103">
        <f>ROUND(+G281*Totals!$H$24,2)</f>
        <v>18004.509999999998</v>
      </c>
      <c r="I281" s="103">
        <f t="shared" si="11"/>
        <v>0</v>
      </c>
      <c r="J281" s="103">
        <f t="shared" si="12"/>
        <v>18004.509999999998</v>
      </c>
      <c r="K281" s="113"/>
      <c r="L281" s="113"/>
      <c r="N281" s="117"/>
      <c r="O281" s="113"/>
      <c r="P281" s="114"/>
      <c r="Q281" s="118"/>
      <c r="R281" s="116"/>
      <c r="S281" s="114"/>
    </row>
    <row r="282" spans="6:19">
      <c r="F282" s="111" t="s">
        <v>783</v>
      </c>
      <c r="G282" s="136">
        <v>7.8167260000000006E-4</v>
      </c>
      <c r="H282" s="103">
        <f>ROUND(+G282*Totals!$H$24,2)</f>
        <v>9828.15</v>
      </c>
      <c r="I282" s="103">
        <f t="shared" si="11"/>
        <v>0</v>
      </c>
      <c r="J282" s="103">
        <f t="shared" si="12"/>
        <v>9828.15</v>
      </c>
      <c r="K282" s="113"/>
      <c r="L282" s="113"/>
      <c r="N282" s="117"/>
      <c r="O282" s="113"/>
      <c r="P282" s="114"/>
      <c r="Q282" s="118"/>
      <c r="R282" s="116"/>
      <c r="S282" s="114"/>
    </row>
    <row r="283" spans="6:19">
      <c r="F283" s="111" t="s">
        <v>782</v>
      </c>
      <c r="G283" s="136">
        <v>2.7897559999999998E-4</v>
      </c>
      <c r="H283" s="103">
        <f>ROUND(+G283*Totals!$H$24,2)</f>
        <v>3507.63</v>
      </c>
      <c r="I283" s="103">
        <f t="shared" si="11"/>
        <v>0</v>
      </c>
      <c r="J283" s="103">
        <f t="shared" si="12"/>
        <v>3507.63</v>
      </c>
      <c r="K283" s="113"/>
      <c r="L283" s="113"/>
      <c r="N283" s="117"/>
      <c r="O283" s="113"/>
      <c r="P283" s="114"/>
      <c r="Q283" s="118"/>
      <c r="R283" s="116"/>
      <c r="S283" s="114"/>
    </row>
    <row r="284" spans="6:19">
      <c r="F284" s="111" t="s">
        <v>781</v>
      </c>
      <c r="G284" s="136">
        <v>2.281263E-3</v>
      </c>
      <c r="H284" s="103">
        <f>ROUND(+G284*Totals!$H$24,2)</f>
        <v>28682.85</v>
      </c>
      <c r="I284" s="103">
        <f t="shared" si="11"/>
        <v>0</v>
      </c>
      <c r="J284" s="103">
        <f t="shared" si="12"/>
        <v>28682.85</v>
      </c>
      <c r="K284" s="113"/>
      <c r="L284" s="113"/>
      <c r="N284" s="117"/>
      <c r="O284" s="113"/>
      <c r="P284" s="114"/>
      <c r="Q284" s="118"/>
      <c r="R284" s="116"/>
      <c r="S284" s="114"/>
    </row>
    <row r="285" spans="6:19">
      <c r="F285" s="111" t="s">
        <v>780</v>
      </c>
      <c r="G285" s="136">
        <v>1.7623374999999998E-3</v>
      </c>
      <c r="H285" s="103">
        <f>ROUND(+G285*Totals!$H$24,2)</f>
        <v>22158.28</v>
      </c>
      <c r="I285" s="103">
        <f t="shared" si="11"/>
        <v>0</v>
      </c>
      <c r="J285" s="103">
        <f t="shared" si="12"/>
        <v>22158.28</v>
      </c>
      <c r="K285" s="113"/>
      <c r="L285" s="113"/>
      <c r="N285" s="117"/>
      <c r="O285" s="113"/>
      <c r="P285" s="114"/>
      <c r="Q285" s="118"/>
      <c r="R285" s="116"/>
      <c r="S285" s="114"/>
    </row>
    <row r="286" spans="6:19">
      <c r="F286" s="111" t="s">
        <v>779</v>
      </c>
      <c r="G286" s="136">
        <v>2.221759E-4</v>
      </c>
      <c r="H286" s="103">
        <f>ROUND(+G286*Totals!$H$24,2)</f>
        <v>2793.47</v>
      </c>
      <c r="I286" s="103">
        <f t="shared" si="11"/>
        <v>0</v>
      </c>
      <c r="J286" s="103">
        <f t="shared" si="12"/>
        <v>2793.47</v>
      </c>
      <c r="K286" s="113"/>
      <c r="L286" s="113"/>
      <c r="N286" s="117"/>
      <c r="O286" s="117"/>
      <c r="P286" s="114"/>
      <c r="Q286" s="118"/>
      <c r="R286" s="116"/>
      <c r="S286" s="114"/>
    </row>
    <row r="287" spans="6:19">
      <c r="F287" s="111" t="s">
        <v>778</v>
      </c>
      <c r="G287" s="136">
        <v>3.0409110000000002E-4</v>
      </c>
      <c r="H287" s="103">
        <f>ROUND(+G287*Totals!$H$24,2)</f>
        <v>3823.41</v>
      </c>
      <c r="I287" s="103">
        <f t="shared" si="11"/>
        <v>0</v>
      </c>
      <c r="J287" s="103">
        <f t="shared" si="12"/>
        <v>3823.41</v>
      </c>
      <c r="K287" s="113"/>
      <c r="L287" s="113"/>
      <c r="N287" s="117"/>
      <c r="O287" s="113"/>
      <c r="P287" s="114"/>
      <c r="Q287" s="118"/>
      <c r="R287" s="116"/>
      <c r="S287" s="114"/>
    </row>
    <row r="288" spans="6:19">
      <c r="F288" s="111" t="s">
        <v>777</v>
      </c>
      <c r="G288" s="136">
        <v>6.1822800000000007E-5</v>
      </c>
      <c r="H288" s="103">
        <f>ROUND(+G288*Totals!$H$24,2)</f>
        <v>777.31</v>
      </c>
      <c r="I288" s="103">
        <f t="shared" si="11"/>
        <v>334.19854126679462</v>
      </c>
      <c r="J288" s="103">
        <f t="shared" si="12"/>
        <v>443.11145873320532</v>
      </c>
      <c r="K288" s="113" t="s">
        <v>777</v>
      </c>
      <c r="L288" s="113" t="s">
        <v>39</v>
      </c>
      <c r="M288" s="138">
        <v>0.4299424184261037</v>
      </c>
      <c r="N288" s="117">
        <f>H288*M288</f>
        <v>334.19854126679462</v>
      </c>
      <c r="O288" s="113" t="s">
        <v>1159</v>
      </c>
      <c r="P288" s="114"/>
      <c r="Q288" s="118"/>
      <c r="R288" s="116"/>
      <c r="S288" s="114"/>
    </row>
    <row r="289" spans="6:19">
      <c r="F289" s="111" t="s">
        <v>776</v>
      </c>
      <c r="G289" s="136">
        <v>4.2928239999999999E-4</v>
      </c>
      <c r="H289" s="103">
        <f>ROUND(+G289*Totals!$H$24,2)</f>
        <v>5397.47</v>
      </c>
      <c r="I289" s="103">
        <f t="shared" si="11"/>
        <v>0</v>
      </c>
      <c r="J289" s="103">
        <f t="shared" si="12"/>
        <v>5397.47</v>
      </c>
      <c r="K289" s="113"/>
      <c r="L289" s="113"/>
      <c r="N289" s="117"/>
      <c r="O289" s="113"/>
      <c r="P289" s="114"/>
      <c r="Q289" s="118"/>
      <c r="R289" s="116"/>
      <c r="S289" s="114"/>
    </row>
    <row r="290" spans="6:19">
      <c r="F290" s="111" t="s">
        <v>775</v>
      </c>
      <c r="G290" s="136">
        <v>1.0927188E-3</v>
      </c>
      <c r="H290" s="103">
        <f>ROUND(+G290*Totals!$H$24,2)</f>
        <v>13739.01</v>
      </c>
      <c r="I290" s="103">
        <f t="shared" si="11"/>
        <v>0</v>
      </c>
      <c r="J290" s="103">
        <f t="shared" si="12"/>
        <v>13739.01</v>
      </c>
      <c r="K290" s="113"/>
      <c r="L290" s="113"/>
      <c r="N290" s="117"/>
      <c r="O290" s="113"/>
      <c r="P290" s="114"/>
      <c r="Q290" s="118"/>
      <c r="R290" s="116"/>
      <c r="S290" s="114"/>
    </row>
    <row r="291" spans="6:19">
      <c r="F291" s="111" t="s">
        <v>774</v>
      </c>
      <c r="G291" s="136">
        <v>3.6382745000000001E-3</v>
      </c>
      <c r="H291" s="103">
        <f>ROUND(+G291*Totals!$H$24,2)</f>
        <v>45744.88</v>
      </c>
      <c r="I291" s="103">
        <f t="shared" si="11"/>
        <v>0</v>
      </c>
      <c r="J291" s="103">
        <f t="shared" si="12"/>
        <v>45744.88</v>
      </c>
      <c r="K291" s="113"/>
      <c r="L291" s="113"/>
      <c r="N291" s="117"/>
      <c r="O291" s="117"/>
      <c r="P291" s="114"/>
      <c r="Q291" s="118"/>
      <c r="R291" s="116"/>
      <c r="S291" s="114"/>
    </row>
    <row r="292" spans="6:19">
      <c r="F292" s="111" t="s">
        <v>773</v>
      </c>
      <c r="G292" s="136">
        <v>6.8236969999999997E-4</v>
      </c>
      <c r="H292" s="103">
        <f>ROUND(+G292*Totals!$H$24,2)</f>
        <v>8579.59</v>
      </c>
      <c r="I292" s="103">
        <f t="shared" si="11"/>
        <v>0</v>
      </c>
      <c r="J292" s="103">
        <f t="shared" si="12"/>
        <v>8579.59</v>
      </c>
      <c r="K292" s="113"/>
      <c r="L292" s="113"/>
      <c r="N292" s="117"/>
      <c r="O292" s="113"/>
      <c r="P292" s="114"/>
      <c r="Q292" s="118"/>
      <c r="R292" s="116"/>
      <c r="S292" s="114"/>
    </row>
    <row r="293" spans="6:19">
      <c r="F293" s="111" t="s">
        <v>772</v>
      </c>
      <c r="G293" s="136">
        <v>1.047124E-4</v>
      </c>
      <c r="H293" s="103">
        <f>ROUND(+G293*Totals!$H$24,2)</f>
        <v>1316.57</v>
      </c>
      <c r="I293" s="103">
        <f t="shared" si="11"/>
        <v>454.33272040302268</v>
      </c>
      <c r="J293" s="103">
        <f t="shared" si="12"/>
        <v>862.23727959697726</v>
      </c>
      <c r="K293" s="113" t="s">
        <v>772</v>
      </c>
      <c r="L293" s="113" t="s">
        <v>56</v>
      </c>
      <c r="M293" s="138">
        <v>0.34508816120906805</v>
      </c>
      <c r="N293" s="117">
        <f>H293*M293</f>
        <v>454.33272040302268</v>
      </c>
      <c r="O293" s="117" t="s">
        <v>1159</v>
      </c>
      <c r="P293" s="114"/>
      <c r="Q293" s="118"/>
      <c r="R293" s="116"/>
      <c r="S293" s="114"/>
    </row>
    <row r="294" spans="6:19">
      <c r="F294" s="111" t="s">
        <v>771</v>
      </c>
      <c r="G294" s="136">
        <v>2.237214E-4</v>
      </c>
      <c r="H294" s="103">
        <f>ROUND(+G294*Totals!$H$24,2)</f>
        <v>2812.9</v>
      </c>
      <c r="I294" s="103">
        <f t="shared" si="11"/>
        <v>0</v>
      </c>
      <c r="J294" s="103">
        <f t="shared" si="12"/>
        <v>2812.9</v>
      </c>
      <c r="K294" s="113"/>
      <c r="L294" s="113"/>
      <c r="N294" s="117"/>
      <c r="O294" s="117"/>
      <c r="P294" s="114"/>
      <c r="Q294" s="118"/>
      <c r="R294" s="116"/>
      <c r="S294" s="114"/>
    </row>
    <row r="295" spans="6:19">
      <c r="F295" s="111" t="s">
        <v>770</v>
      </c>
      <c r="G295" s="136">
        <v>1.4798839999999999E-4</v>
      </c>
      <c r="H295" s="103">
        <f>ROUND(+G295*Totals!$H$24,2)</f>
        <v>1860.69</v>
      </c>
      <c r="I295" s="103">
        <f t="shared" si="11"/>
        <v>296.01886363636368</v>
      </c>
      <c r="J295" s="103">
        <f t="shared" si="12"/>
        <v>1564.6711363636364</v>
      </c>
      <c r="K295" s="113" t="s">
        <v>770</v>
      </c>
      <c r="L295" s="113" t="s">
        <v>47</v>
      </c>
      <c r="M295" s="138">
        <v>0.15454545454545457</v>
      </c>
      <c r="N295" s="117">
        <f>H295*M295</f>
        <v>287.56118181818186</v>
      </c>
      <c r="O295" s="113" t="s">
        <v>127</v>
      </c>
      <c r="P295" s="138">
        <v>4.5454545454545452E-3</v>
      </c>
      <c r="Q295" s="118">
        <f>H295*P295</f>
        <v>8.4576818181818183</v>
      </c>
      <c r="R295" s="116" t="s">
        <v>1159</v>
      </c>
      <c r="S295" s="114"/>
    </row>
    <row r="296" spans="6:19">
      <c r="F296" s="111" t="s">
        <v>769</v>
      </c>
      <c r="G296" s="136">
        <v>1.8933249999999999E-4</v>
      </c>
      <c r="H296" s="103">
        <f>ROUND(+G296*Totals!$H$24,2)</f>
        <v>2380.52</v>
      </c>
      <c r="I296" s="103">
        <f t="shared" si="11"/>
        <v>465.61134986225898</v>
      </c>
      <c r="J296" s="103">
        <f t="shared" si="12"/>
        <v>1914.908650137741</v>
      </c>
      <c r="K296" s="113" t="s">
        <v>769</v>
      </c>
      <c r="L296" s="113" t="s">
        <v>70</v>
      </c>
      <c r="M296" s="138">
        <v>0.19559228650137742</v>
      </c>
      <c r="N296" s="117">
        <f>H296*M296</f>
        <v>465.61134986225898</v>
      </c>
      <c r="O296" s="117" t="s">
        <v>1159</v>
      </c>
      <c r="P296" s="114"/>
      <c r="Q296" s="118"/>
      <c r="R296" s="116"/>
      <c r="S296" s="114"/>
    </row>
    <row r="297" spans="6:19">
      <c r="F297" s="111" t="s">
        <v>67</v>
      </c>
      <c r="G297" s="136">
        <v>4.8530930000000001E-4</v>
      </c>
      <c r="H297" s="103">
        <f>ROUND(+G297*Totals!$H$24,2)</f>
        <v>6101.91</v>
      </c>
      <c r="I297" s="103">
        <f t="shared" si="11"/>
        <v>0</v>
      </c>
      <c r="J297" s="103">
        <f t="shared" si="12"/>
        <v>6101.91</v>
      </c>
      <c r="K297" s="113"/>
      <c r="L297" s="113"/>
      <c r="N297" s="117"/>
      <c r="O297" s="117"/>
      <c r="P297" s="114"/>
      <c r="Q297" s="118"/>
      <c r="R297" s="116"/>
      <c r="S297" s="114"/>
    </row>
    <row r="298" spans="6:19">
      <c r="F298" s="111" t="s">
        <v>768</v>
      </c>
      <c r="G298" s="136">
        <v>1.047124E-4</v>
      </c>
      <c r="H298" s="103">
        <f>ROUND(+G298*Totals!$H$24,2)</f>
        <v>1316.57</v>
      </c>
      <c r="I298" s="103">
        <f t="shared" si="11"/>
        <v>54.977648351648355</v>
      </c>
      <c r="J298" s="103">
        <f t="shared" si="12"/>
        <v>1261.5923516483515</v>
      </c>
      <c r="K298" s="113" t="s">
        <v>768</v>
      </c>
      <c r="L298" s="113" t="s">
        <v>89</v>
      </c>
      <c r="M298" s="138">
        <v>4.1758241758241763E-2</v>
      </c>
      <c r="N298" s="117">
        <f>H298*M298</f>
        <v>54.977648351648355</v>
      </c>
      <c r="O298" s="117" t="s">
        <v>1159</v>
      </c>
      <c r="P298" s="114"/>
      <c r="Q298" s="118"/>
      <c r="R298" s="116"/>
      <c r="S298" s="114"/>
    </row>
    <row r="299" spans="6:19">
      <c r="F299" s="111" t="s">
        <v>767</v>
      </c>
      <c r="G299" s="136">
        <v>3.7480100000000001E-5</v>
      </c>
      <c r="H299" s="103">
        <f>ROUND(+G299*Totals!$H$24,2)</f>
        <v>471.25</v>
      </c>
      <c r="I299" s="103">
        <f t="shared" si="11"/>
        <v>143.50823045267489</v>
      </c>
      <c r="J299" s="103">
        <f t="shared" si="12"/>
        <v>327.74176954732513</v>
      </c>
      <c r="K299" s="113" t="s">
        <v>767</v>
      </c>
      <c r="L299" s="113" t="s">
        <v>98</v>
      </c>
      <c r="M299" s="138">
        <v>0.30452674897119342</v>
      </c>
      <c r="N299" s="117">
        <f>H299*M299</f>
        <v>143.50823045267489</v>
      </c>
      <c r="O299" s="117" t="s">
        <v>1159</v>
      </c>
      <c r="P299" s="114"/>
      <c r="Q299" s="118"/>
      <c r="R299" s="116"/>
      <c r="S299" s="114"/>
    </row>
    <row r="300" spans="6:19">
      <c r="F300" s="111" t="s">
        <v>766</v>
      </c>
      <c r="G300" s="136">
        <v>1.178498E-4</v>
      </c>
      <c r="H300" s="103">
        <f>ROUND(+G300*Totals!$H$24,2)</f>
        <v>1481.75</v>
      </c>
      <c r="I300" s="103">
        <f t="shared" si="11"/>
        <v>701.25601604278074</v>
      </c>
      <c r="J300" s="103">
        <f t="shared" si="12"/>
        <v>780.49398395721926</v>
      </c>
      <c r="K300" s="113" t="s">
        <v>766</v>
      </c>
      <c r="L300" s="113" t="s">
        <v>131</v>
      </c>
      <c r="M300" s="138">
        <v>0.4732620320855615</v>
      </c>
      <c r="N300" s="117">
        <f>H300*M300</f>
        <v>701.25601604278074</v>
      </c>
      <c r="O300" s="117" t="s">
        <v>1159</v>
      </c>
      <c r="P300" s="114"/>
      <c r="Q300" s="118"/>
      <c r="R300" s="116"/>
      <c r="S300" s="114"/>
    </row>
    <row r="301" spans="6:19">
      <c r="F301" s="111" t="s">
        <v>765</v>
      </c>
      <c r="G301" s="136">
        <v>4.4821599999999998E-5</v>
      </c>
      <c r="H301" s="103">
        <f>ROUND(+G301*Totals!$H$24,2)</f>
        <v>563.54999999999995</v>
      </c>
      <c r="I301" s="103">
        <f t="shared" si="11"/>
        <v>229.44535714285712</v>
      </c>
      <c r="J301" s="103">
        <f t="shared" si="12"/>
        <v>334.10464285714284</v>
      </c>
      <c r="K301" s="113" t="s">
        <v>765</v>
      </c>
      <c r="L301" s="113" t="s">
        <v>60</v>
      </c>
      <c r="M301" s="138">
        <v>0.40714285714285714</v>
      </c>
      <c r="N301" s="117">
        <f>H301*M301</f>
        <v>229.44535714285712</v>
      </c>
      <c r="O301" s="113" t="s">
        <v>1159</v>
      </c>
      <c r="P301" s="114"/>
      <c r="Q301" s="118"/>
      <c r="R301" s="116"/>
      <c r="S301" s="114"/>
    </row>
    <row r="302" spans="6:19">
      <c r="F302" s="111" t="s">
        <v>68</v>
      </c>
      <c r="G302" s="136">
        <v>1.209409E-4</v>
      </c>
      <c r="H302" s="103">
        <f>ROUND(+G302*Totals!$H$24,2)</f>
        <v>1520.62</v>
      </c>
      <c r="I302" s="103">
        <f t="shared" si="11"/>
        <v>190.07749999999999</v>
      </c>
      <c r="J302" s="103">
        <f t="shared" si="12"/>
        <v>1330.5425</v>
      </c>
      <c r="K302" s="113" t="s">
        <v>68</v>
      </c>
      <c r="L302" s="113" t="s">
        <v>68</v>
      </c>
      <c r="M302" s="138">
        <v>0.125</v>
      </c>
      <c r="N302" s="117">
        <f>H302*M302</f>
        <v>190.07749999999999</v>
      </c>
      <c r="O302" s="113" t="s">
        <v>1159</v>
      </c>
      <c r="P302" s="114"/>
      <c r="Q302" s="118"/>
      <c r="R302" s="116"/>
      <c r="S302" s="114"/>
    </row>
    <row r="303" spans="6:19">
      <c r="F303" s="111" t="s">
        <v>764</v>
      </c>
      <c r="G303" s="136">
        <v>2.4574579999999996E-4</v>
      </c>
      <c r="H303" s="103">
        <f>ROUND(+G303*Totals!$H$24,2)</f>
        <v>3089.82</v>
      </c>
      <c r="I303" s="103">
        <f t="shared" si="11"/>
        <v>0</v>
      </c>
      <c r="J303" s="103">
        <f t="shared" si="12"/>
        <v>3089.82</v>
      </c>
      <c r="K303" s="113"/>
      <c r="L303" s="113"/>
      <c r="N303" s="117"/>
      <c r="O303" s="113"/>
      <c r="P303" s="114"/>
      <c r="Q303" s="118"/>
      <c r="R303" s="116"/>
      <c r="S303" s="114"/>
    </row>
    <row r="304" spans="6:19">
      <c r="F304" s="111" t="s">
        <v>763</v>
      </c>
      <c r="G304" s="136">
        <v>2.6120150000000003E-4</v>
      </c>
      <c r="H304" s="103">
        <f>ROUND(+G304*Totals!$H$24,2)</f>
        <v>3284.15</v>
      </c>
      <c r="I304" s="103">
        <f t="shared" si="11"/>
        <v>0</v>
      </c>
      <c r="J304" s="103">
        <f t="shared" si="12"/>
        <v>3284.15</v>
      </c>
      <c r="K304" s="113"/>
      <c r="L304" s="113"/>
      <c r="N304" s="117"/>
      <c r="O304" s="117"/>
      <c r="P304" s="114"/>
      <c r="Q304" s="118"/>
      <c r="R304" s="116"/>
      <c r="S304" s="114"/>
    </row>
    <row r="305" spans="6:19">
      <c r="F305" s="111" t="s">
        <v>762</v>
      </c>
      <c r="G305" s="136">
        <v>1.6556931E-3</v>
      </c>
      <c r="H305" s="103">
        <f>ROUND(+G305*Totals!$H$24,2)</f>
        <v>20817.419999999998</v>
      </c>
      <c r="I305" s="103">
        <f t="shared" si="11"/>
        <v>0</v>
      </c>
      <c r="J305" s="103">
        <f t="shared" si="12"/>
        <v>20817.419999999998</v>
      </c>
      <c r="K305" s="113"/>
      <c r="L305" s="113"/>
      <c r="N305" s="117"/>
      <c r="O305" s="113"/>
      <c r="P305" s="114"/>
      <c r="Q305" s="118"/>
      <c r="R305" s="116"/>
      <c r="S305" s="114"/>
    </row>
    <row r="306" spans="6:19">
      <c r="F306" s="111" t="s">
        <v>761</v>
      </c>
      <c r="G306" s="136">
        <v>1.205546E-4</v>
      </c>
      <c r="H306" s="103">
        <f>ROUND(+G306*Totals!$H$24,2)</f>
        <v>1515.76</v>
      </c>
      <c r="I306" s="103">
        <f t="shared" si="11"/>
        <v>178.09190600522194</v>
      </c>
      <c r="J306" s="103">
        <f t="shared" si="12"/>
        <v>1337.668093994778</v>
      </c>
      <c r="K306" s="113" t="s">
        <v>761</v>
      </c>
      <c r="L306" s="113" t="s">
        <v>129</v>
      </c>
      <c r="M306" s="138">
        <v>0.1174934725848564</v>
      </c>
      <c r="N306" s="117">
        <f>H306*M306</f>
        <v>178.09190600522194</v>
      </c>
      <c r="O306" s="113" t="s">
        <v>1159</v>
      </c>
      <c r="P306" s="114"/>
      <c r="Q306" s="118"/>
      <c r="R306" s="116"/>
      <c r="S306" s="114"/>
    </row>
    <row r="307" spans="6:19">
      <c r="F307" s="111" t="s">
        <v>760</v>
      </c>
      <c r="G307" s="136">
        <v>9.6099750999999994E-3</v>
      </c>
      <c r="H307" s="103">
        <f>ROUND(+G307*Totals!$H$24,2)</f>
        <v>120828.46</v>
      </c>
      <c r="I307" s="103">
        <f t="shared" si="11"/>
        <v>0</v>
      </c>
      <c r="J307" s="103">
        <f t="shared" si="12"/>
        <v>120828.46</v>
      </c>
      <c r="K307" s="113"/>
      <c r="L307" s="113"/>
      <c r="N307" s="117"/>
      <c r="O307" s="117"/>
      <c r="P307" s="114"/>
      <c r="Q307" s="118"/>
      <c r="R307" s="116"/>
      <c r="S307" s="114"/>
    </row>
    <row r="308" spans="6:19">
      <c r="F308" s="111" t="s">
        <v>759</v>
      </c>
      <c r="G308" s="136">
        <v>3.9902784E-3</v>
      </c>
      <c r="H308" s="103">
        <f>ROUND(+G308*Totals!$H$24,2)</f>
        <v>50170.7</v>
      </c>
      <c r="I308" s="103">
        <f t="shared" si="11"/>
        <v>0</v>
      </c>
      <c r="J308" s="103">
        <f t="shared" si="12"/>
        <v>50170.7</v>
      </c>
      <c r="K308" s="113"/>
      <c r="L308" s="113"/>
      <c r="N308" s="117"/>
      <c r="O308" s="117"/>
      <c r="P308" s="114"/>
      <c r="Q308" s="118"/>
      <c r="R308" s="116"/>
      <c r="S308" s="114"/>
    </row>
    <row r="309" spans="6:19">
      <c r="F309" s="111" t="s">
        <v>758</v>
      </c>
      <c r="G309" s="136">
        <v>8.8870300000000002E-5</v>
      </c>
      <c r="H309" s="103">
        <f>ROUND(+G309*Totals!$H$24,2)</f>
        <v>1117.3900000000001</v>
      </c>
      <c r="I309" s="103">
        <f t="shared" si="11"/>
        <v>220.82806324110678</v>
      </c>
      <c r="J309" s="103">
        <f t="shared" si="12"/>
        <v>896.56193675889335</v>
      </c>
      <c r="K309" s="113" t="s">
        <v>758</v>
      </c>
      <c r="L309" s="113" t="s">
        <v>55</v>
      </c>
      <c r="M309" s="138">
        <v>0.19762845849802374</v>
      </c>
      <c r="N309" s="117">
        <f>H309*M309</f>
        <v>220.82806324110678</v>
      </c>
      <c r="O309" s="117" t="s">
        <v>1159</v>
      </c>
      <c r="P309" s="114"/>
      <c r="Q309" s="118"/>
      <c r="R309" s="116"/>
      <c r="S309" s="114"/>
    </row>
    <row r="310" spans="6:19">
      <c r="F310" s="111" t="s">
        <v>69</v>
      </c>
      <c r="G310" s="136">
        <v>5.0617500000000001E-5</v>
      </c>
      <c r="H310" s="103">
        <f>ROUND(+G310*Totals!$H$24,2)</f>
        <v>636.42999999999995</v>
      </c>
      <c r="I310" s="103">
        <f t="shared" si="11"/>
        <v>99.643080808080811</v>
      </c>
      <c r="J310" s="103">
        <f t="shared" si="12"/>
        <v>536.7869191919192</v>
      </c>
      <c r="K310" s="113" t="s">
        <v>69</v>
      </c>
      <c r="L310" s="113" t="s">
        <v>90</v>
      </c>
      <c r="M310" s="138">
        <v>0.15656565656565657</v>
      </c>
      <c r="N310" s="117">
        <f>H310*M310</f>
        <v>99.643080808080811</v>
      </c>
      <c r="O310" s="113" t="s">
        <v>1159</v>
      </c>
      <c r="P310" s="114"/>
      <c r="Q310" s="118"/>
      <c r="R310" s="116"/>
      <c r="S310" s="114"/>
    </row>
    <row r="311" spans="6:19">
      <c r="F311" s="111" t="s">
        <v>757</v>
      </c>
      <c r="G311" s="136">
        <v>3.9025700000000001E-5</v>
      </c>
      <c r="H311" s="103">
        <f>ROUND(+G311*Totals!$H$24,2)</f>
        <v>490.68</v>
      </c>
      <c r="I311" s="103">
        <f t="shared" si="11"/>
        <v>194.86754919499108</v>
      </c>
      <c r="J311" s="103">
        <f t="shared" si="12"/>
        <v>295.81245080500889</v>
      </c>
      <c r="K311" s="113" t="s">
        <v>757</v>
      </c>
      <c r="L311" s="113" t="s">
        <v>42</v>
      </c>
      <c r="M311" s="138">
        <v>0.39713774597495533</v>
      </c>
      <c r="N311" s="117">
        <f>H311*M311</f>
        <v>194.86754919499108</v>
      </c>
      <c r="O311" s="117" t="s">
        <v>1159</v>
      </c>
      <c r="P311" s="114"/>
      <c r="Q311" s="118"/>
      <c r="R311" s="116"/>
      <c r="S311" s="114"/>
    </row>
    <row r="312" spans="6:19" ht="37.5">
      <c r="F312" s="111" t="s">
        <v>756</v>
      </c>
      <c r="G312" s="136">
        <v>3.8136969999999997E-4</v>
      </c>
      <c r="H312" s="103">
        <f>ROUND(+G312*Totals!$H$24,2)</f>
        <v>4795.05</v>
      </c>
      <c r="I312" s="103">
        <f t="shared" si="11"/>
        <v>0</v>
      </c>
      <c r="J312" s="103">
        <f t="shared" si="12"/>
        <v>4795.05</v>
      </c>
      <c r="K312" s="113"/>
      <c r="L312" s="113"/>
      <c r="N312" s="117"/>
      <c r="O312" s="117"/>
      <c r="P312" s="114"/>
      <c r="Q312" s="118"/>
      <c r="R312" s="116"/>
      <c r="S312" s="114"/>
    </row>
    <row r="313" spans="6:19">
      <c r="F313" s="111" t="s">
        <v>755</v>
      </c>
      <c r="G313" s="136">
        <v>7.8824099999999996E-5</v>
      </c>
      <c r="H313" s="103">
        <f>ROUND(+G313*Totals!$H$24,2)</f>
        <v>991.07</v>
      </c>
      <c r="I313" s="103">
        <f t="shared" si="11"/>
        <v>273.4919945355191</v>
      </c>
      <c r="J313" s="103">
        <f t="shared" si="12"/>
        <v>717.57800546448095</v>
      </c>
      <c r="K313" s="113" t="s">
        <v>755</v>
      </c>
      <c r="L313" s="113" t="s">
        <v>43</v>
      </c>
      <c r="M313" s="138">
        <v>0.27595628415300544</v>
      </c>
      <c r="N313" s="117">
        <f>H313*M313</f>
        <v>273.4919945355191</v>
      </c>
      <c r="O313" s="113" t="s">
        <v>1159</v>
      </c>
      <c r="P313" s="114"/>
      <c r="Q313" s="118"/>
      <c r="R313" s="116"/>
      <c r="S313" s="114"/>
    </row>
    <row r="314" spans="6:19">
      <c r="F314" s="111" t="s">
        <v>754</v>
      </c>
      <c r="G314" s="136">
        <v>8.5779199999999993E-5</v>
      </c>
      <c r="H314" s="103">
        <f>ROUND(+G314*Totals!$H$24,2)</f>
        <v>1078.52</v>
      </c>
      <c r="I314" s="103">
        <f t="shared" si="11"/>
        <v>156.14936026936024</v>
      </c>
      <c r="J314" s="103">
        <f t="shared" si="12"/>
        <v>922.37063973063971</v>
      </c>
      <c r="K314" s="113" t="s">
        <v>754</v>
      </c>
      <c r="L314" s="113" t="s">
        <v>92</v>
      </c>
      <c r="M314" s="138">
        <v>0.14478114478114476</v>
      </c>
      <c r="N314" s="117">
        <f>H314*M314</f>
        <v>156.14936026936024</v>
      </c>
      <c r="O314" s="113" t="s">
        <v>1159</v>
      </c>
      <c r="P314" s="114"/>
      <c r="Q314" s="118"/>
      <c r="R314" s="116"/>
      <c r="S314" s="114"/>
    </row>
    <row r="315" spans="6:19">
      <c r="F315" s="111" t="s">
        <v>70</v>
      </c>
      <c r="G315" s="136">
        <v>2.7356610000000002E-4</v>
      </c>
      <c r="H315" s="103">
        <f>ROUND(+G315*Totals!$H$24,2)</f>
        <v>3439.61</v>
      </c>
      <c r="I315" s="103">
        <f t="shared" si="11"/>
        <v>0</v>
      </c>
      <c r="J315" s="103">
        <f t="shared" si="12"/>
        <v>3439.61</v>
      </c>
      <c r="K315" s="113"/>
      <c r="L315" s="113"/>
      <c r="N315" s="117"/>
      <c r="O315" s="117"/>
      <c r="P315" s="114"/>
      <c r="Q315" s="118"/>
      <c r="R315" s="116"/>
      <c r="S315" s="114"/>
    </row>
    <row r="316" spans="6:19">
      <c r="F316" s="111" t="s">
        <v>753</v>
      </c>
      <c r="G316" s="136">
        <v>3.7209630000000003E-4</v>
      </c>
      <c r="H316" s="103">
        <f>ROUND(+G316*Totals!$H$24,2)</f>
        <v>4678.45</v>
      </c>
      <c r="I316" s="103">
        <f t="shared" si="11"/>
        <v>0</v>
      </c>
      <c r="J316" s="103">
        <f t="shared" si="12"/>
        <v>4678.45</v>
      </c>
      <c r="K316" s="113"/>
      <c r="L316" s="113"/>
      <c r="N316" s="117"/>
      <c r="O316" s="117"/>
      <c r="P316" s="114"/>
      <c r="Q316" s="118"/>
      <c r="R316" s="116"/>
      <c r="S316" s="114"/>
    </row>
    <row r="317" spans="6:19">
      <c r="F317" s="111" t="s">
        <v>752</v>
      </c>
      <c r="G317" s="136">
        <v>1.0046199999999999E-5</v>
      </c>
      <c r="H317" s="103">
        <f>ROUND(+G317*Totals!$H$24,2)</f>
        <v>126.31</v>
      </c>
      <c r="I317" s="103">
        <f t="shared" si="11"/>
        <v>32.436102719033229</v>
      </c>
      <c r="J317" s="103">
        <f t="shared" si="12"/>
        <v>93.873897280966773</v>
      </c>
      <c r="K317" s="113" t="s">
        <v>752</v>
      </c>
      <c r="L317" s="113" t="s">
        <v>132</v>
      </c>
      <c r="M317" s="138">
        <v>0.25679758308157097</v>
      </c>
      <c r="N317" s="117">
        <f>H317*M317</f>
        <v>32.436102719033229</v>
      </c>
      <c r="O317" s="117" t="s">
        <v>1159</v>
      </c>
      <c r="P317" s="114"/>
      <c r="Q317" s="118"/>
      <c r="R317" s="116"/>
      <c r="S317" s="114"/>
    </row>
    <row r="318" spans="6:19">
      <c r="F318" s="111" t="s">
        <v>751</v>
      </c>
      <c r="G318" s="136">
        <v>1.6808090000000001E-4</v>
      </c>
      <c r="H318" s="103">
        <f>ROUND(+G318*Totals!$H$24,2)</f>
        <v>2113.3200000000002</v>
      </c>
      <c r="I318" s="103">
        <f t="shared" si="11"/>
        <v>557.02523961661348</v>
      </c>
      <c r="J318" s="103">
        <f t="shared" si="12"/>
        <v>1556.2947603833868</v>
      </c>
      <c r="K318" s="113" t="s">
        <v>751</v>
      </c>
      <c r="L318" s="113" t="s">
        <v>81</v>
      </c>
      <c r="M318" s="138">
        <v>0.26357827476038337</v>
      </c>
      <c r="N318" s="117">
        <f>H318*M318</f>
        <v>557.02523961661348</v>
      </c>
      <c r="O318" s="117" t="s">
        <v>1159</v>
      </c>
      <c r="P318" s="114"/>
      <c r="Q318" s="118"/>
      <c r="R318" s="116"/>
      <c r="S318" s="114"/>
    </row>
    <row r="319" spans="6:19">
      <c r="F319" s="111" t="s">
        <v>750</v>
      </c>
      <c r="G319" s="136">
        <v>2.9365900000000003E-5</v>
      </c>
      <c r="H319" s="103">
        <f>ROUND(+G319*Totals!$H$24,2)</f>
        <v>369.22</v>
      </c>
      <c r="I319" s="103">
        <f t="shared" si="11"/>
        <v>113.09441441441442</v>
      </c>
      <c r="J319" s="103">
        <f t="shared" si="12"/>
        <v>256.12558558558561</v>
      </c>
      <c r="K319" s="113" t="s">
        <v>750</v>
      </c>
      <c r="L319" s="113" t="s">
        <v>56</v>
      </c>
      <c r="M319" s="138">
        <v>0.30630630630630629</v>
      </c>
      <c r="N319" s="117">
        <f>H319*M319</f>
        <v>113.09441441441442</v>
      </c>
      <c r="O319" s="113" t="s">
        <v>1159</v>
      </c>
      <c r="P319" s="114"/>
      <c r="Q319" s="118"/>
      <c r="R319" s="116"/>
      <c r="S319" s="114"/>
    </row>
    <row r="320" spans="6:19">
      <c r="F320" s="111" t="s">
        <v>749</v>
      </c>
      <c r="G320" s="136">
        <v>6.7232300000000003E-5</v>
      </c>
      <c r="H320" s="103">
        <f>ROUND(+G320*Totals!$H$24,2)</f>
        <v>845.33</v>
      </c>
      <c r="I320" s="103">
        <f t="shared" si="11"/>
        <v>223.52475961538462</v>
      </c>
      <c r="J320" s="103">
        <f t="shared" si="12"/>
        <v>621.80524038461544</v>
      </c>
      <c r="K320" s="113" t="s">
        <v>749</v>
      </c>
      <c r="L320" s="113" t="s">
        <v>61</v>
      </c>
      <c r="M320" s="138">
        <v>0.26442307692307693</v>
      </c>
      <c r="N320" s="117">
        <f>H320*M320</f>
        <v>223.52475961538462</v>
      </c>
      <c r="O320" s="113" t="s">
        <v>1159</v>
      </c>
      <c r="P320" s="114"/>
      <c r="Q320" s="118"/>
      <c r="R320" s="116"/>
      <c r="S320" s="114"/>
    </row>
    <row r="321" spans="6:19">
      <c r="F321" s="111" t="s">
        <v>748</v>
      </c>
      <c r="G321" s="136">
        <v>2.9481770000000003E-4</v>
      </c>
      <c r="H321" s="103">
        <f>ROUND(+G321*Totals!$H$24,2)</f>
        <v>3706.81</v>
      </c>
      <c r="I321" s="103">
        <f t="shared" si="11"/>
        <v>0</v>
      </c>
      <c r="J321" s="103">
        <f t="shared" si="12"/>
        <v>3706.81</v>
      </c>
      <c r="K321" s="113"/>
      <c r="L321" s="113"/>
      <c r="N321" s="117"/>
      <c r="O321" s="117"/>
      <c r="P321" s="114"/>
      <c r="Q321" s="118"/>
      <c r="R321" s="116"/>
      <c r="S321" s="114"/>
    </row>
    <row r="322" spans="6:19">
      <c r="F322" s="111" t="s">
        <v>747</v>
      </c>
      <c r="G322" s="136">
        <v>1.1842939E-3</v>
      </c>
      <c r="H322" s="103">
        <f>ROUND(+G322*Totals!$H$24,2)</f>
        <v>14890.4</v>
      </c>
      <c r="I322" s="103">
        <f t="shared" si="11"/>
        <v>0</v>
      </c>
      <c r="J322" s="103">
        <f t="shared" si="12"/>
        <v>14890.4</v>
      </c>
      <c r="K322" s="113"/>
      <c r="L322" s="113"/>
      <c r="N322" s="117"/>
      <c r="O322" s="113"/>
      <c r="P322" s="114"/>
      <c r="Q322" s="118"/>
      <c r="R322" s="116"/>
      <c r="S322" s="114"/>
    </row>
    <row r="323" spans="6:19">
      <c r="F323" s="111" t="s">
        <v>746</v>
      </c>
      <c r="G323" s="136">
        <v>1.3291910000000001E-4</v>
      </c>
      <c r="H323" s="103">
        <f>ROUND(+G323*Totals!$H$24,2)</f>
        <v>1671.22</v>
      </c>
      <c r="I323" s="103">
        <f t="shared" si="11"/>
        <v>216.17771144278612</v>
      </c>
      <c r="J323" s="103">
        <f t="shared" si="12"/>
        <v>1455.0422885572139</v>
      </c>
      <c r="K323" s="113" t="s">
        <v>746</v>
      </c>
      <c r="L323" s="113" t="s">
        <v>41</v>
      </c>
      <c r="M323" s="138">
        <v>0.12935323383084579</v>
      </c>
      <c r="N323" s="117">
        <f>H323*M323</f>
        <v>216.17771144278612</v>
      </c>
      <c r="O323" s="117" t="s">
        <v>1159</v>
      </c>
      <c r="P323" s="114"/>
      <c r="Q323" s="118"/>
      <c r="R323" s="116"/>
      <c r="S323" s="114"/>
    </row>
    <row r="324" spans="6:19">
      <c r="F324" s="111" t="s">
        <v>745</v>
      </c>
      <c r="G324" s="136">
        <v>1.8585490000000001E-4</v>
      </c>
      <c r="H324" s="103">
        <f>ROUND(+G324*Totals!$H$24,2)</f>
        <v>2336.8000000000002</v>
      </c>
      <c r="I324" s="103">
        <f t="shared" si="11"/>
        <v>622.46637554585163</v>
      </c>
      <c r="J324" s="103">
        <f t="shared" si="12"/>
        <v>1714.3336244541485</v>
      </c>
      <c r="K324" s="137" t="s">
        <v>745</v>
      </c>
      <c r="L324" s="137" t="s">
        <v>119</v>
      </c>
      <c r="M324" s="138">
        <v>0.26637554585152839</v>
      </c>
      <c r="N324" s="117">
        <f>H324*M324</f>
        <v>622.46637554585163</v>
      </c>
      <c r="O324" s="113"/>
      <c r="P324" s="114"/>
      <c r="Q324" s="118"/>
      <c r="R324" s="116"/>
      <c r="S324" s="114"/>
    </row>
    <row r="325" spans="6:19">
      <c r="F325" s="111" t="s">
        <v>744</v>
      </c>
      <c r="G325" s="136">
        <v>5.2549399999999995E-5</v>
      </c>
      <c r="H325" s="103">
        <f>ROUND(+G325*Totals!$H$24,2)</f>
        <v>660.72</v>
      </c>
      <c r="I325" s="103">
        <f t="shared" si="11"/>
        <v>253.58619718309862</v>
      </c>
      <c r="J325" s="103">
        <f t="shared" si="12"/>
        <v>407.13380281690138</v>
      </c>
      <c r="K325" s="113" t="s">
        <v>744</v>
      </c>
      <c r="L325" s="113" t="s">
        <v>69</v>
      </c>
      <c r="M325" s="138">
        <v>0.38380281690140849</v>
      </c>
      <c r="N325" s="117">
        <f>H325*M325</f>
        <v>253.58619718309862</v>
      </c>
      <c r="O325" s="117" t="s">
        <v>1159</v>
      </c>
      <c r="P325" s="114"/>
      <c r="Q325" s="118"/>
      <c r="R325" s="116"/>
      <c r="S325" s="114"/>
    </row>
    <row r="326" spans="6:19">
      <c r="F326" s="111" t="s">
        <v>743</v>
      </c>
      <c r="G326" s="136">
        <v>4.1614499999999998E-4</v>
      </c>
      <c r="H326" s="103">
        <f>ROUND(+G326*Totals!$H$24,2)</f>
        <v>5232.29</v>
      </c>
      <c r="I326" s="103">
        <f t="shared" si="11"/>
        <v>0</v>
      </c>
      <c r="J326" s="103">
        <f t="shared" si="12"/>
        <v>5232.29</v>
      </c>
      <c r="K326" s="113"/>
      <c r="L326" s="113"/>
      <c r="N326" s="117"/>
      <c r="O326" s="113"/>
      <c r="P326" s="114"/>
      <c r="Q326" s="118"/>
      <c r="R326" s="116"/>
      <c r="S326" s="114"/>
    </row>
    <row r="327" spans="6:19">
      <c r="F327" s="111" t="s">
        <v>742</v>
      </c>
      <c r="G327" s="136">
        <v>2.43427E-5</v>
      </c>
      <c r="H327" s="103">
        <f>ROUND(+G327*Totals!$H$24,2)</f>
        <v>306.07</v>
      </c>
      <c r="I327" s="103">
        <f t="shared" ref="I327:I390" si="13">+N327+Q327+T327</f>
        <v>144.53305555555553</v>
      </c>
      <c r="J327" s="103">
        <f t="shared" ref="J327:J390" si="14">+H327-I327</f>
        <v>161.53694444444446</v>
      </c>
      <c r="K327" s="113" t="s">
        <v>742</v>
      </c>
      <c r="L327" s="113" t="s">
        <v>88</v>
      </c>
      <c r="M327" s="138">
        <v>0.47222222222222221</v>
      </c>
      <c r="N327" s="117">
        <f>H327*M327</f>
        <v>144.53305555555553</v>
      </c>
      <c r="O327" s="113" t="s">
        <v>1159</v>
      </c>
      <c r="P327" s="114"/>
      <c r="Q327" s="118"/>
      <c r="R327" s="116"/>
      <c r="S327" s="114"/>
    </row>
    <row r="328" spans="6:19">
      <c r="F328" s="111" t="s">
        <v>741</v>
      </c>
      <c r="G328" s="136">
        <v>4.6792170000000002E-4</v>
      </c>
      <c r="H328" s="103">
        <f>ROUND(+G328*Totals!$H$24,2)</f>
        <v>5883.29</v>
      </c>
      <c r="I328" s="103">
        <f t="shared" si="13"/>
        <v>0</v>
      </c>
      <c r="J328" s="103">
        <f t="shared" si="14"/>
        <v>5883.29</v>
      </c>
      <c r="K328" s="113"/>
      <c r="L328" s="113"/>
      <c r="N328" s="117"/>
      <c r="O328" s="117"/>
      <c r="P328" s="114"/>
      <c r="Q328" s="118"/>
      <c r="R328" s="116"/>
      <c r="S328" s="114"/>
    </row>
    <row r="329" spans="6:19">
      <c r="F329" s="111" t="s">
        <v>740</v>
      </c>
      <c r="G329" s="136">
        <v>3.0679589999999999E-4</v>
      </c>
      <c r="H329" s="103">
        <f>ROUND(+G329*Totals!$H$24,2)</f>
        <v>3857.42</v>
      </c>
      <c r="I329" s="103">
        <f t="shared" si="13"/>
        <v>0</v>
      </c>
      <c r="J329" s="103">
        <f t="shared" si="14"/>
        <v>3857.42</v>
      </c>
      <c r="K329" s="113"/>
      <c r="L329" s="113"/>
      <c r="N329" s="117"/>
      <c r="O329" s="113"/>
      <c r="P329" s="114"/>
      <c r="Q329" s="118"/>
      <c r="R329" s="116"/>
      <c r="S329" s="114"/>
    </row>
    <row r="330" spans="6:19">
      <c r="F330" s="111" t="s">
        <v>739</v>
      </c>
      <c r="G330" s="136">
        <v>1.1591800000000001E-5</v>
      </c>
      <c r="H330" s="103">
        <f>ROUND(+G330*Totals!$H$24,2)</f>
        <v>145.75</v>
      </c>
      <c r="I330" s="103">
        <f t="shared" si="13"/>
        <v>66.96621621621621</v>
      </c>
      <c r="J330" s="103">
        <f t="shared" si="14"/>
        <v>78.78378378378379</v>
      </c>
      <c r="K330" s="113" t="s">
        <v>739</v>
      </c>
      <c r="L330" s="113" t="s">
        <v>55</v>
      </c>
      <c r="M330" s="138">
        <v>0.45945945945945943</v>
      </c>
      <c r="N330" s="117">
        <f>H330*M330</f>
        <v>66.96621621621621</v>
      </c>
      <c r="O330" s="113" t="s">
        <v>1159</v>
      </c>
      <c r="P330" s="114"/>
      <c r="Q330" s="118"/>
      <c r="R330" s="116"/>
      <c r="S330" s="114"/>
    </row>
    <row r="331" spans="6:19">
      <c r="F331" s="111" t="s">
        <v>738</v>
      </c>
      <c r="G331" s="136">
        <v>2.094249E-4</v>
      </c>
      <c r="H331" s="103">
        <f>ROUND(+G331*Totals!$H$24,2)</f>
        <v>2633.15</v>
      </c>
      <c r="I331" s="103">
        <f t="shared" si="13"/>
        <v>0</v>
      </c>
      <c r="J331" s="103">
        <f t="shared" si="14"/>
        <v>2633.15</v>
      </c>
      <c r="K331" s="113"/>
      <c r="L331" s="113"/>
      <c r="N331" s="117"/>
      <c r="O331" s="113"/>
      <c r="P331" s="114"/>
      <c r="Q331" s="118"/>
      <c r="R331" s="116"/>
      <c r="S331" s="114"/>
    </row>
    <row r="332" spans="6:19">
      <c r="F332" s="111" t="s">
        <v>737</v>
      </c>
      <c r="G332" s="136">
        <v>1.881733E-4</v>
      </c>
      <c r="H332" s="103">
        <f>ROUND(+G332*Totals!$H$24,2)</f>
        <v>2365.9499999999998</v>
      </c>
      <c r="I332" s="103">
        <f t="shared" si="13"/>
        <v>305.45087527352291</v>
      </c>
      <c r="J332" s="103">
        <f t="shared" si="14"/>
        <v>2060.499124726477</v>
      </c>
      <c r="K332" s="137" t="s">
        <v>737</v>
      </c>
      <c r="L332" s="137" t="s">
        <v>80</v>
      </c>
      <c r="M332" s="138">
        <v>5.142231947483588E-2</v>
      </c>
      <c r="N332" s="117">
        <f>H332*M332</f>
        <v>121.66263676148795</v>
      </c>
      <c r="O332" s="137" t="s">
        <v>109</v>
      </c>
      <c r="P332" s="138">
        <v>7.7680525164113778E-2</v>
      </c>
      <c r="Q332" s="118">
        <f>H332*P332</f>
        <v>183.78823851203498</v>
      </c>
      <c r="R332" s="116"/>
      <c r="S332" s="114"/>
    </row>
    <row r="333" spans="6:19">
      <c r="F333" s="111" t="s">
        <v>736</v>
      </c>
      <c r="G333" s="136">
        <v>3.0872780000000002E-4</v>
      </c>
      <c r="H333" s="103">
        <f>ROUND(+G333*Totals!$H$24,2)</f>
        <v>3881.71</v>
      </c>
      <c r="I333" s="103">
        <f t="shared" si="13"/>
        <v>0</v>
      </c>
      <c r="J333" s="103">
        <f t="shared" si="14"/>
        <v>3881.71</v>
      </c>
      <c r="K333" s="113"/>
      <c r="L333" s="113"/>
      <c r="N333" s="117"/>
      <c r="O333" s="113"/>
      <c r="P333" s="114"/>
      <c r="Q333" s="118"/>
      <c r="R333" s="116"/>
      <c r="S333" s="114"/>
    </row>
    <row r="334" spans="6:19">
      <c r="F334" s="111" t="s">
        <v>735</v>
      </c>
      <c r="G334" s="136">
        <v>1.9601706E-3</v>
      </c>
      <c r="H334" s="103">
        <f>ROUND(+G334*Totals!$H$24,2)</f>
        <v>24645.68</v>
      </c>
      <c r="I334" s="103">
        <f t="shared" si="13"/>
        <v>0</v>
      </c>
      <c r="J334" s="103">
        <f t="shared" si="14"/>
        <v>24645.68</v>
      </c>
      <c r="K334" s="113"/>
      <c r="L334" s="113"/>
      <c r="N334" s="117"/>
      <c r="O334" s="113"/>
      <c r="P334" s="114"/>
      <c r="Q334" s="118"/>
      <c r="R334" s="116"/>
      <c r="S334" s="114"/>
    </row>
    <row r="335" spans="6:19">
      <c r="F335" s="111" t="s">
        <v>734</v>
      </c>
      <c r="G335" s="136">
        <v>4.447381E-4</v>
      </c>
      <c r="H335" s="103">
        <f>ROUND(+G335*Totals!$H$24,2)</f>
        <v>5591.8</v>
      </c>
      <c r="I335" s="103">
        <f t="shared" si="13"/>
        <v>0</v>
      </c>
      <c r="J335" s="103">
        <f t="shared" si="14"/>
        <v>5591.8</v>
      </c>
      <c r="K335" s="113"/>
      <c r="L335" s="113"/>
      <c r="N335" s="117"/>
      <c r="O335" s="117"/>
      <c r="P335" s="114"/>
      <c r="Q335" s="118"/>
      <c r="R335" s="116"/>
      <c r="S335" s="114"/>
    </row>
    <row r="336" spans="6:19">
      <c r="F336" s="111" t="s">
        <v>733</v>
      </c>
      <c r="G336" s="136">
        <v>2.44973E-4</v>
      </c>
      <c r="H336" s="103">
        <f>ROUND(+G336*Totals!$H$24,2)</f>
        <v>3080.1</v>
      </c>
      <c r="I336" s="103">
        <f t="shared" si="13"/>
        <v>0</v>
      </c>
      <c r="J336" s="103">
        <f t="shared" si="14"/>
        <v>3080.1</v>
      </c>
      <c r="K336" s="113"/>
      <c r="L336" s="113"/>
      <c r="N336" s="117"/>
      <c r="O336" s="117"/>
      <c r="P336" s="114"/>
      <c r="Q336" s="118"/>
      <c r="R336" s="116"/>
      <c r="S336" s="114"/>
    </row>
    <row r="337" spans="6:19">
      <c r="F337" s="111" t="s">
        <v>732</v>
      </c>
      <c r="G337" s="136">
        <v>5.4095000000000003E-5</v>
      </c>
      <c r="H337" s="103">
        <f>ROUND(+G337*Totals!$H$24,2)</f>
        <v>680.15</v>
      </c>
      <c r="I337" s="103">
        <f t="shared" si="13"/>
        <v>180.83353174603175</v>
      </c>
      <c r="J337" s="103">
        <f t="shared" si="14"/>
        <v>499.3164682539682</v>
      </c>
      <c r="K337" s="113" t="s">
        <v>732</v>
      </c>
      <c r="L337" s="113" t="s">
        <v>75</v>
      </c>
      <c r="M337" s="138">
        <v>0.26587301587301587</v>
      </c>
      <c r="N337" s="117">
        <f>H337*M337</f>
        <v>180.83353174603175</v>
      </c>
      <c r="O337" s="113" t="s">
        <v>1159</v>
      </c>
      <c r="P337" s="114"/>
      <c r="Q337" s="118"/>
      <c r="R337" s="116"/>
      <c r="S337" s="114"/>
    </row>
    <row r="338" spans="6:19">
      <c r="F338" s="111" t="s">
        <v>731</v>
      </c>
      <c r="G338" s="136">
        <v>9.2347899999999997E-5</v>
      </c>
      <c r="H338" s="103">
        <f>ROUND(+G338*Totals!$H$24,2)</f>
        <v>1161.1099999999999</v>
      </c>
      <c r="I338" s="103">
        <f t="shared" si="13"/>
        <v>339.83707317073168</v>
      </c>
      <c r="J338" s="103">
        <f t="shared" si="14"/>
        <v>821.27292682926827</v>
      </c>
      <c r="K338" s="113" t="s">
        <v>731</v>
      </c>
      <c r="L338" s="113" t="s">
        <v>57</v>
      </c>
      <c r="M338" s="138">
        <v>0.29268292682926828</v>
      </c>
      <c r="N338" s="117">
        <f>H338*M338</f>
        <v>339.83707317073168</v>
      </c>
      <c r="O338" s="113" t="s">
        <v>1159</v>
      </c>
      <c r="P338" s="114"/>
      <c r="Q338" s="118"/>
      <c r="R338" s="116"/>
      <c r="S338" s="114"/>
    </row>
    <row r="339" spans="6:19">
      <c r="F339" s="111" t="s">
        <v>730</v>
      </c>
      <c r="G339" s="136">
        <v>3.6784589999999998E-4</v>
      </c>
      <c r="H339" s="103">
        <f>ROUND(+G339*Totals!$H$24,2)</f>
        <v>4625.01</v>
      </c>
      <c r="I339" s="103">
        <f t="shared" si="13"/>
        <v>0</v>
      </c>
      <c r="J339" s="103">
        <f t="shared" si="14"/>
        <v>4625.01</v>
      </c>
      <c r="K339" s="113"/>
      <c r="L339" s="113"/>
      <c r="N339" s="117"/>
      <c r="O339" s="117"/>
      <c r="P339" s="114"/>
      <c r="Q339" s="118"/>
      <c r="R339" s="116"/>
      <c r="S339" s="114"/>
    </row>
    <row r="340" spans="6:19">
      <c r="F340" s="111" t="s">
        <v>729</v>
      </c>
      <c r="G340" s="136">
        <v>3.2147879999999999E-4</v>
      </c>
      <c r="H340" s="103">
        <f>ROUND(+G340*Totals!$H$24,2)</f>
        <v>4042.03</v>
      </c>
      <c r="I340" s="103">
        <f t="shared" si="13"/>
        <v>0</v>
      </c>
      <c r="J340" s="103">
        <f t="shared" si="14"/>
        <v>4042.03</v>
      </c>
      <c r="K340" s="113"/>
      <c r="L340" s="113"/>
      <c r="N340" s="117"/>
      <c r="O340" s="117"/>
      <c r="P340" s="114"/>
      <c r="Q340" s="118"/>
      <c r="R340" s="116"/>
      <c r="S340" s="114"/>
    </row>
    <row r="341" spans="6:19">
      <c r="F341" s="111" t="s">
        <v>728</v>
      </c>
      <c r="G341" s="136">
        <v>2.9365900000000003E-5</v>
      </c>
      <c r="H341" s="103">
        <f>ROUND(+G341*Totals!$H$24,2)</f>
        <v>369.22</v>
      </c>
      <c r="I341" s="103">
        <f t="shared" si="13"/>
        <v>196.59766233766234</v>
      </c>
      <c r="J341" s="103">
        <f t="shared" si="14"/>
        <v>172.62233766233769</v>
      </c>
      <c r="K341" s="113" t="s">
        <v>728</v>
      </c>
      <c r="L341" s="113" t="s">
        <v>65</v>
      </c>
      <c r="M341" s="138">
        <v>0.53246753246753242</v>
      </c>
      <c r="N341" s="117">
        <f>H341*M341</f>
        <v>196.59766233766234</v>
      </c>
      <c r="O341" s="113" t="s">
        <v>1159</v>
      </c>
      <c r="P341" s="114"/>
      <c r="Q341" s="118"/>
      <c r="R341" s="116"/>
      <c r="S341" s="114"/>
    </row>
    <row r="342" spans="6:19">
      <c r="F342" s="111" t="s">
        <v>727</v>
      </c>
      <c r="G342" s="136">
        <v>8.3460800000000006E-5</v>
      </c>
      <c r="H342" s="103">
        <f>ROUND(+G342*Totals!$H$24,2)</f>
        <v>1049.3699999999999</v>
      </c>
      <c r="I342" s="103">
        <f t="shared" si="13"/>
        <v>417.86290419161674</v>
      </c>
      <c r="J342" s="103">
        <f t="shared" si="14"/>
        <v>631.50709580838316</v>
      </c>
      <c r="K342" s="113" t="s">
        <v>727</v>
      </c>
      <c r="L342" s="113" t="s">
        <v>131</v>
      </c>
      <c r="M342" s="138">
        <v>0.39820359281437129</v>
      </c>
      <c r="N342" s="117">
        <f>H342*M342</f>
        <v>417.86290419161674</v>
      </c>
      <c r="O342" s="113" t="s">
        <v>1159</v>
      </c>
      <c r="P342" s="114"/>
      <c r="Q342" s="118"/>
      <c r="R342" s="116"/>
      <c r="S342" s="114"/>
    </row>
    <row r="343" spans="6:19" ht="37.5">
      <c r="F343" s="111" t="s">
        <v>726</v>
      </c>
      <c r="G343" s="136">
        <v>2.8013480000000003E-4</v>
      </c>
      <c r="H343" s="103">
        <f>ROUND(+G343*Totals!$H$24,2)</f>
        <v>3522.2</v>
      </c>
      <c r="I343" s="103">
        <f t="shared" si="13"/>
        <v>0</v>
      </c>
      <c r="J343" s="103">
        <f t="shared" si="14"/>
        <v>3522.2</v>
      </c>
      <c r="K343" s="113"/>
      <c r="L343" s="113"/>
      <c r="N343" s="117"/>
      <c r="O343" s="117"/>
      <c r="P343" s="114"/>
      <c r="Q343" s="118"/>
      <c r="R343" s="116"/>
      <c r="S343" s="114"/>
    </row>
    <row r="344" spans="6:19">
      <c r="F344" s="111" t="s">
        <v>725</v>
      </c>
      <c r="G344" s="136">
        <v>2.3763159999999999E-4</v>
      </c>
      <c r="H344" s="103">
        <f>ROUND(+G344*Totals!$H$24,2)</f>
        <v>2987.8</v>
      </c>
      <c r="I344" s="103">
        <f t="shared" si="13"/>
        <v>0</v>
      </c>
      <c r="J344" s="103">
        <f t="shared" si="14"/>
        <v>2987.8</v>
      </c>
      <c r="K344" s="113"/>
      <c r="L344" s="113"/>
      <c r="N344" s="117"/>
      <c r="O344" s="113"/>
      <c r="P344" s="114"/>
      <c r="Q344" s="118"/>
      <c r="R344" s="116"/>
      <c r="S344" s="114"/>
    </row>
    <row r="345" spans="6:19">
      <c r="F345" s="111" t="s">
        <v>724</v>
      </c>
      <c r="G345" s="136">
        <v>7.5733000000000001E-5</v>
      </c>
      <c r="H345" s="103">
        <f>ROUND(+G345*Totals!$H$24,2)</f>
        <v>952.21</v>
      </c>
      <c r="I345" s="103">
        <f t="shared" si="13"/>
        <v>177.5682983682984</v>
      </c>
      <c r="J345" s="103">
        <f t="shared" si="14"/>
        <v>774.64170163170161</v>
      </c>
      <c r="K345" s="113" t="s">
        <v>724</v>
      </c>
      <c r="L345" s="113" t="s">
        <v>61</v>
      </c>
      <c r="M345" s="138">
        <v>0.18648018648018649</v>
      </c>
      <c r="N345" s="117">
        <f>H345*M345</f>
        <v>177.5682983682984</v>
      </c>
      <c r="O345" s="113" t="s">
        <v>1159</v>
      </c>
      <c r="P345" s="114"/>
      <c r="Q345" s="118"/>
      <c r="R345" s="116"/>
      <c r="S345" s="114"/>
    </row>
    <row r="346" spans="6:19">
      <c r="F346" s="111" t="s">
        <v>723</v>
      </c>
      <c r="G346" s="136">
        <v>1.6885359999999999E-4</v>
      </c>
      <c r="H346" s="103">
        <f>ROUND(+G346*Totals!$H$24,2)</f>
        <v>2123.04</v>
      </c>
      <c r="I346" s="103">
        <f t="shared" si="13"/>
        <v>287.20169761273212</v>
      </c>
      <c r="J346" s="103">
        <f t="shared" si="14"/>
        <v>1835.838302387268</v>
      </c>
      <c r="K346" s="137" t="s">
        <v>723</v>
      </c>
      <c r="L346" s="137" t="s">
        <v>92</v>
      </c>
      <c r="M346" s="138">
        <v>0.13527851458885942</v>
      </c>
      <c r="N346" s="117">
        <f>H346*M346</f>
        <v>287.20169761273212</v>
      </c>
      <c r="O346" s="117"/>
      <c r="P346" s="114"/>
      <c r="Q346" s="118"/>
      <c r="R346" s="116"/>
      <c r="S346" s="114"/>
    </row>
    <row r="347" spans="6:19">
      <c r="F347" s="111" t="s">
        <v>722</v>
      </c>
      <c r="G347" s="136">
        <v>6.3909369999999989E-4</v>
      </c>
      <c r="H347" s="103">
        <f>ROUND(+G347*Totals!$H$24,2)</f>
        <v>8035.47</v>
      </c>
      <c r="I347" s="103">
        <f t="shared" si="13"/>
        <v>0</v>
      </c>
      <c r="J347" s="103">
        <f t="shared" si="14"/>
        <v>8035.47</v>
      </c>
      <c r="K347" s="113"/>
      <c r="L347" s="113"/>
      <c r="N347" s="117"/>
      <c r="O347" s="117"/>
      <c r="P347" s="114"/>
      <c r="Q347" s="118"/>
      <c r="R347" s="116"/>
      <c r="S347" s="114"/>
    </row>
    <row r="348" spans="6:19">
      <c r="F348" s="111" t="s">
        <v>721</v>
      </c>
      <c r="G348" s="136">
        <v>3.3229799999999998E-5</v>
      </c>
      <c r="H348" s="103">
        <f>ROUND(+G348*Totals!$H$24,2)</f>
        <v>417.81</v>
      </c>
      <c r="I348" s="103">
        <f t="shared" si="13"/>
        <v>94.741496598639444</v>
      </c>
      <c r="J348" s="103">
        <f t="shared" si="14"/>
        <v>323.06850340136054</v>
      </c>
      <c r="K348" s="113" t="s">
        <v>721</v>
      </c>
      <c r="L348" s="113" t="s">
        <v>103</v>
      </c>
      <c r="M348" s="138">
        <v>0.22675736961451246</v>
      </c>
      <c r="N348" s="117">
        <f>H348*M348</f>
        <v>94.741496598639444</v>
      </c>
      <c r="O348" s="117" t="s">
        <v>1159</v>
      </c>
      <c r="P348" s="114"/>
      <c r="Q348" s="118"/>
      <c r="R348" s="116"/>
      <c r="S348" s="114"/>
    </row>
    <row r="349" spans="6:19">
      <c r="F349" s="111" t="s">
        <v>720</v>
      </c>
      <c r="G349" s="136">
        <v>1.197818E-4</v>
      </c>
      <c r="H349" s="103">
        <f>ROUND(+G349*Totals!$H$24,2)</f>
        <v>1506.04</v>
      </c>
      <c r="I349" s="103">
        <f t="shared" si="13"/>
        <v>16.459453551912567</v>
      </c>
      <c r="J349" s="103">
        <f t="shared" si="14"/>
        <v>1489.5805464480875</v>
      </c>
      <c r="K349" s="113" t="s">
        <v>720</v>
      </c>
      <c r="L349" s="113" t="s">
        <v>117</v>
      </c>
      <c r="M349" s="138">
        <v>1.092896174863388E-2</v>
      </c>
      <c r="N349" s="117">
        <f>H349*M349</f>
        <v>16.459453551912567</v>
      </c>
      <c r="O349" s="117" t="s">
        <v>1159</v>
      </c>
      <c r="P349" s="114"/>
      <c r="Q349" s="118"/>
      <c r="R349" s="116"/>
      <c r="S349" s="114"/>
    </row>
    <row r="350" spans="6:19">
      <c r="F350" s="111" t="s">
        <v>719</v>
      </c>
      <c r="G350" s="136">
        <v>5.9504500000000006E-5</v>
      </c>
      <c r="H350" s="103">
        <f>ROUND(+G350*Totals!$H$24,2)</f>
        <v>748.16</v>
      </c>
      <c r="I350" s="103">
        <f t="shared" si="13"/>
        <v>166.25777777777776</v>
      </c>
      <c r="J350" s="103">
        <f t="shared" si="14"/>
        <v>581.90222222222224</v>
      </c>
      <c r="K350" s="113" t="s">
        <v>719</v>
      </c>
      <c r="L350" s="113" t="s">
        <v>120</v>
      </c>
      <c r="M350" s="138">
        <v>0.22222222222222221</v>
      </c>
      <c r="N350" s="117">
        <f>H350*M350</f>
        <v>166.25777777777776</v>
      </c>
      <c r="O350" s="113" t="s">
        <v>1159</v>
      </c>
      <c r="P350" s="114"/>
      <c r="Q350" s="118"/>
      <c r="R350" s="116"/>
      <c r="S350" s="114"/>
    </row>
    <row r="351" spans="6:19">
      <c r="F351" s="111" t="s">
        <v>718</v>
      </c>
      <c r="G351" s="136">
        <v>2.3570000000000003E-5</v>
      </c>
      <c r="H351" s="103">
        <f>ROUND(+G351*Totals!$H$24,2)</f>
        <v>296.35000000000002</v>
      </c>
      <c r="I351" s="103">
        <f t="shared" si="13"/>
        <v>127.79113756613758</v>
      </c>
      <c r="J351" s="103">
        <f t="shared" si="14"/>
        <v>168.55886243386243</v>
      </c>
      <c r="K351" s="113" t="s">
        <v>718</v>
      </c>
      <c r="L351" s="113" t="s">
        <v>40</v>
      </c>
      <c r="M351" s="138">
        <v>0.43121693121693122</v>
      </c>
      <c r="N351" s="117">
        <f>H351*M351</f>
        <v>127.79113756613758</v>
      </c>
      <c r="O351" s="113" t="s">
        <v>1159</v>
      </c>
      <c r="P351" s="114"/>
      <c r="Q351" s="118"/>
      <c r="R351" s="116"/>
      <c r="S351" s="114"/>
    </row>
    <row r="352" spans="6:19">
      <c r="F352" s="111" t="s">
        <v>717</v>
      </c>
      <c r="G352" s="136">
        <v>8.3847199999999999E-5</v>
      </c>
      <c r="H352" s="103">
        <f>ROUND(+G352*Totals!$H$24,2)</f>
        <v>1054.23</v>
      </c>
      <c r="I352" s="103">
        <f t="shared" si="13"/>
        <v>0</v>
      </c>
      <c r="J352" s="103">
        <f t="shared" si="14"/>
        <v>1054.23</v>
      </c>
      <c r="K352" s="113"/>
      <c r="L352" s="113"/>
      <c r="N352" s="117"/>
      <c r="O352" s="113"/>
      <c r="P352" s="114"/>
      <c r="Q352" s="118"/>
      <c r="R352" s="116"/>
      <c r="S352" s="114"/>
    </row>
    <row r="353" spans="6:19">
      <c r="F353" s="111" t="s">
        <v>71</v>
      </c>
      <c r="G353" s="136">
        <v>3.8252889999999996E-4</v>
      </c>
      <c r="H353" s="103">
        <f>ROUND(+G353*Totals!$H$24,2)</f>
        <v>4809.63</v>
      </c>
      <c r="I353" s="103">
        <f t="shared" si="13"/>
        <v>0</v>
      </c>
      <c r="J353" s="103">
        <f t="shared" si="14"/>
        <v>4809.63</v>
      </c>
      <c r="K353" s="113"/>
      <c r="L353" s="113"/>
      <c r="N353" s="117"/>
      <c r="O353" s="117"/>
      <c r="P353" s="114"/>
      <c r="Q353" s="118"/>
      <c r="R353" s="116"/>
      <c r="S353" s="114"/>
    </row>
    <row r="354" spans="6:19">
      <c r="F354" s="111" t="s">
        <v>716</v>
      </c>
      <c r="G354" s="136">
        <v>7.967419000000001E-4</v>
      </c>
      <c r="H354" s="103">
        <f>ROUND(+G354*Totals!$H$24,2)</f>
        <v>10017.620000000001</v>
      </c>
      <c r="I354" s="103">
        <f t="shared" si="13"/>
        <v>0</v>
      </c>
      <c r="J354" s="103">
        <f t="shared" si="14"/>
        <v>10017.620000000001</v>
      </c>
      <c r="K354" s="113"/>
      <c r="L354" s="113"/>
      <c r="N354" s="117"/>
      <c r="O354" s="113"/>
      <c r="P354" s="114"/>
      <c r="Q354" s="118"/>
      <c r="R354" s="116"/>
      <c r="S354" s="114"/>
    </row>
    <row r="355" spans="6:19">
      <c r="F355" s="111" t="s">
        <v>715</v>
      </c>
      <c r="G355" s="136">
        <v>2.7433900000000002E-5</v>
      </c>
      <c r="H355" s="103">
        <f>ROUND(+G355*Totals!$H$24,2)</f>
        <v>344.93</v>
      </c>
      <c r="I355" s="103">
        <f t="shared" si="13"/>
        <v>87.140210526315798</v>
      </c>
      <c r="J355" s="103">
        <f>+H355-I355</f>
        <v>257.78978947368421</v>
      </c>
      <c r="K355" s="113" t="s">
        <v>715</v>
      </c>
      <c r="L355" s="113" t="s">
        <v>55</v>
      </c>
      <c r="M355" s="138">
        <v>0.25263157894736843</v>
      </c>
      <c r="N355" s="117">
        <f>H355*M355</f>
        <v>87.140210526315798</v>
      </c>
      <c r="O355" s="113"/>
      <c r="P355" s="114"/>
      <c r="Q355" s="118"/>
      <c r="R355" s="116"/>
      <c r="S355" s="114"/>
    </row>
    <row r="356" spans="6:19">
      <c r="F356" s="111" t="s">
        <v>714</v>
      </c>
      <c r="G356" s="136">
        <v>5.9500626000000001E-3</v>
      </c>
      <c r="H356" s="103">
        <f>ROUND(+G356*Totals!$H$24,2)</f>
        <v>74811.53</v>
      </c>
      <c r="I356" s="103">
        <f t="shared" si="13"/>
        <v>0</v>
      </c>
      <c r="J356" s="103">
        <f>+H356-I356</f>
        <v>74811.53</v>
      </c>
      <c r="K356" s="113"/>
      <c r="L356" s="113"/>
      <c r="N356" s="117"/>
      <c r="O356" s="113" t="s">
        <v>1159</v>
      </c>
      <c r="P356" s="114"/>
      <c r="Q356" s="118"/>
      <c r="R356" s="116"/>
      <c r="S356" s="114"/>
    </row>
    <row r="357" spans="6:19">
      <c r="F357" s="111" t="s">
        <v>713</v>
      </c>
      <c r="G357" s="136">
        <v>3.6954607E-3</v>
      </c>
      <c r="H357" s="103">
        <f>ROUND(+G357*Totals!$H$24,2)</f>
        <v>46463.89</v>
      </c>
      <c r="I357" s="103">
        <f t="shared" si="13"/>
        <v>0</v>
      </c>
      <c r="J357" s="103">
        <f t="shared" si="14"/>
        <v>46463.89</v>
      </c>
      <c r="K357" s="113"/>
      <c r="L357" s="113"/>
      <c r="N357" s="117"/>
      <c r="O357" s="113"/>
      <c r="P357" s="114"/>
      <c r="Q357" s="118"/>
      <c r="R357" s="116"/>
      <c r="S357" s="114"/>
    </row>
    <row r="358" spans="6:19">
      <c r="F358" s="111" t="s">
        <v>712</v>
      </c>
      <c r="G358" s="136">
        <v>3.8407440000000001E-4</v>
      </c>
      <c r="H358" s="103">
        <f>ROUND(+G358*Totals!$H$24,2)</f>
        <v>4829.0600000000004</v>
      </c>
      <c r="I358" s="103">
        <f t="shared" si="13"/>
        <v>0</v>
      </c>
      <c r="J358" s="103">
        <f t="shared" si="14"/>
        <v>4829.0600000000004</v>
      </c>
      <c r="K358" s="113"/>
      <c r="L358" s="113"/>
      <c r="N358" s="117"/>
      <c r="O358" s="117"/>
      <c r="P358" s="114"/>
      <c r="Q358" s="118"/>
      <c r="R358" s="116"/>
      <c r="S358" s="114"/>
    </row>
    <row r="359" spans="6:19">
      <c r="F359" s="111" t="s">
        <v>711</v>
      </c>
      <c r="G359" s="136">
        <v>1.0803542E-3</v>
      </c>
      <c r="H359" s="103">
        <f>ROUND(+G359*Totals!$H$24,2)</f>
        <v>13583.55</v>
      </c>
      <c r="I359" s="103">
        <f t="shared" si="13"/>
        <v>0</v>
      </c>
      <c r="J359" s="103">
        <f t="shared" si="14"/>
        <v>13583.55</v>
      </c>
      <c r="K359" s="113"/>
      <c r="L359" s="113"/>
      <c r="N359" s="117"/>
      <c r="O359" s="117"/>
      <c r="P359" s="114"/>
      <c r="Q359" s="118"/>
      <c r="R359" s="116"/>
      <c r="S359" s="114"/>
    </row>
    <row r="360" spans="6:19">
      <c r="F360" s="111" t="s">
        <v>710</v>
      </c>
      <c r="G360" s="136">
        <v>2.43427E-5</v>
      </c>
      <c r="H360" s="103">
        <f>ROUND(+G360*Totals!$H$24,2)</f>
        <v>306.07</v>
      </c>
      <c r="I360" s="103">
        <f t="shared" si="13"/>
        <v>14.574761904761903</v>
      </c>
      <c r="J360" s="103">
        <f>+H360-I360</f>
        <v>291.49523809523811</v>
      </c>
      <c r="K360" s="113" t="s">
        <v>710</v>
      </c>
      <c r="L360" s="113" t="s">
        <v>66</v>
      </c>
      <c r="M360" s="138">
        <v>4.7619047619047616E-2</v>
      </c>
      <c r="N360" s="117">
        <f>+H360*M360</f>
        <v>14.574761904761903</v>
      </c>
      <c r="O360" s="113"/>
      <c r="P360" s="114"/>
      <c r="Q360" s="118"/>
      <c r="R360" s="116"/>
      <c r="S360" s="114"/>
    </row>
    <row r="361" spans="6:19">
      <c r="F361" s="111" t="s">
        <v>709</v>
      </c>
      <c r="G361" s="136">
        <v>2.43427E-5</v>
      </c>
      <c r="H361" s="103">
        <f>ROUND(+G361*Totals!$H$24,2)</f>
        <v>306.07</v>
      </c>
      <c r="I361" s="103">
        <f t="shared" si="13"/>
        <v>105.69323741007194</v>
      </c>
      <c r="J361" s="103">
        <f>+H361-I361</f>
        <v>200.37676258992803</v>
      </c>
      <c r="K361" s="113" t="s">
        <v>709</v>
      </c>
      <c r="L361" s="113" t="s">
        <v>112</v>
      </c>
      <c r="M361" s="138">
        <v>0.34532374100719426</v>
      </c>
      <c r="N361" s="117">
        <f>+H361*M361</f>
        <v>105.69323741007194</v>
      </c>
      <c r="O361" s="113" t="s">
        <v>1159</v>
      </c>
      <c r="P361" s="114"/>
      <c r="Q361" s="118"/>
      <c r="R361" s="116"/>
      <c r="S361" s="114"/>
    </row>
    <row r="362" spans="6:19">
      <c r="F362" s="111" t="s">
        <v>708</v>
      </c>
      <c r="G362" s="136">
        <v>6.155237E-4</v>
      </c>
      <c r="H362" s="103">
        <f>ROUND(+G362*Totals!$H$24,2)</f>
        <v>7739.12</v>
      </c>
      <c r="I362" s="103">
        <f t="shared" si="13"/>
        <v>0</v>
      </c>
      <c r="J362" s="103">
        <f>+H362-I362</f>
        <v>7739.12</v>
      </c>
      <c r="O362" s="117" t="s">
        <v>1159</v>
      </c>
      <c r="P362" s="114"/>
      <c r="Q362" s="118"/>
      <c r="R362" s="116"/>
      <c r="S362" s="114"/>
    </row>
    <row r="363" spans="6:19">
      <c r="F363" s="111" t="s">
        <v>707</v>
      </c>
      <c r="G363" s="136">
        <v>7.0207569999999994E-4</v>
      </c>
      <c r="H363" s="103">
        <f>ROUND(+G363*Totals!$H$24,2)</f>
        <v>8827.36</v>
      </c>
      <c r="I363" s="103">
        <f t="shared" si="13"/>
        <v>0</v>
      </c>
      <c r="J363" s="103">
        <f>+H363-I363</f>
        <v>8827.36</v>
      </c>
      <c r="K363" s="113"/>
      <c r="L363" s="113"/>
      <c r="N363" s="117"/>
      <c r="O363" s="113"/>
      <c r="P363" s="114"/>
      <c r="Q363" s="118"/>
      <c r="R363" s="116"/>
      <c r="S363" s="114"/>
    </row>
    <row r="364" spans="6:19">
      <c r="F364" s="111" t="s">
        <v>706</v>
      </c>
      <c r="G364" s="136">
        <v>9.3893399999999991E-5</v>
      </c>
      <c r="H364" s="103">
        <f>ROUND(+G364*Totals!$H$24,2)</f>
        <v>1180.54</v>
      </c>
      <c r="I364" s="103">
        <f t="shared" si="13"/>
        <v>349.1738028169014</v>
      </c>
      <c r="J364" s="103">
        <f t="shared" si="14"/>
        <v>831.36619718309862</v>
      </c>
      <c r="K364" s="113" t="s">
        <v>706</v>
      </c>
      <c r="L364" s="113" t="s">
        <v>48</v>
      </c>
      <c r="M364" s="138">
        <v>0.29577464788732394</v>
      </c>
      <c r="N364" s="117">
        <f>H364*M364</f>
        <v>349.1738028169014</v>
      </c>
      <c r="O364" s="117"/>
      <c r="P364" s="114"/>
      <c r="Q364" s="118"/>
      <c r="R364" s="116"/>
      <c r="S364" s="114"/>
    </row>
    <row r="365" spans="6:19">
      <c r="F365" s="111" t="s">
        <v>705</v>
      </c>
      <c r="G365" s="136">
        <v>3.4388960000000004E-4</v>
      </c>
      <c r="H365" s="103">
        <f>ROUND(+G365*Totals!$H$24,2)</f>
        <v>4323.8</v>
      </c>
      <c r="I365" s="103">
        <f t="shared" si="13"/>
        <v>0</v>
      </c>
      <c r="J365" s="103">
        <f t="shared" si="14"/>
        <v>4323.8</v>
      </c>
      <c r="K365" s="113"/>
      <c r="L365" s="113"/>
      <c r="N365" s="117"/>
      <c r="O365" s="113" t="s">
        <v>1159</v>
      </c>
      <c r="P365" s="114"/>
      <c r="Q365" s="118"/>
      <c r="R365" s="116"/>
      <c r="S365" s="114"/>
    </row>
    <row r="366" spans="6:19">
      <c r="F366" s="111" t="s">
        <v>74</v>
      </c>
      <c r="G366" s="136">
        <v>4.5980699999999998E-5</v>
      </c>
      <c r="H366" s="103">
        <f>ROUND(+G366*Totals!$H$24,2)</f>
        <v>578.13</v>
      </c>
      <c r="I366" s="103">
        <f t="shared" si="13"/>
        <v>208.27827510917027</v>
      </c>
      <c r="J366" s="103">
        <f t="shared" si="14"/>
        <v>369.8517248908297</v>
      </c>
      <c r="K366" s="113" t="s">
        <v>74</v>
      </c>
      <c r="L366" s="113" t="s">
        <v>97</v>
      </c>
      <c r="M366" s="138">
        <v>0.36026200873362441</v>
      </c>
      <c r="N366" s="117">
        <f>H366*M366</f>
        <v>208.27827510917027</v>
      </c>
      <c r="O366" s="117"/>
      <c r="P366" s="114"/>
      <c r="Q366" s="118"/>
      <c r="R366" s="116"/>
      <c r="S366" s="114"/>
    </row>
    <row r="367" spans="6:19">
      <c r="F367" s="111" t="s">
        <v>704</v>
      </c>
      <c r="G367" s="136">
        <v>1.6757854999999999E-3</v>
      </c>
      <c r="H367" s="103">
        <f>ROUND(+G367*Totals!$H$24,2)</f>
        <v>21070.04</v>
      </c>
      <c r="I367" s="103">
        <f t="shared" si="13"/>
        <v>0</v>
      </c>
      <c r="J367" s="103">
        <f t="shared" si="14"/>
        <v>21070.04</v>
      </c>
      <c r="K367" s="113"/>
      <c r="L367" s="113"/>
      <c r="N367" s="117"/>
      <c r="O367" s="117" t="s">
        <v>1159</v>
      </c>
      <c r="P367" s="114"/>
      <c r="Q367" s="118"/>
      <c r="R367" s="116"/>
      <c r="S367" s="114"/>
    </row>
    <row r="368" spans="6:19">
      <c r="F368" s="111" t="s">
        <v>75</v>
      </c>
      <c r="G368" s="136">
        <v>7.7278600000000002E-5</v>
      </c>
      <c r="H368" s="103">
        <f>ROUND(+G368*Totals!$H$24,2)</f>
        <v>971.64</v>
      </c>
      <c r="I368" s="103">
        <f t="shared" si="13"/>
        <v>176.28911392405061</v>
      </c>
      <c r="J368" s="103">
        <f t="shared" ref="J368:J373" si="15">+H368-I368</f>
        <v>795.35088607594935</v>
      </c>
      <c r="K368" s="113" t="s">
        <v>75</v>
      </c>
      <c r="L368" s="113" t="s">
        <v>111</v>
      </c>
      <c r="M368" s="138">
        <v>0.18143459915611812</v>
      </c>
      <c r="N368" s="117">
        <f>+H368*M368</f>
        <v>176.28911392405061</v>
      </c>
      <c r="O368" s="117"/>
      <c r="P368" s="114"/>
      <c r="Q368" s="118"/>
      <c r="R368" s="116"/>
      <c r="S368" s="114"/>
    </row>
    <row r="369" spans="6:19">
      <c r="F369" s="111" t="s">
        <v>703</v>
      </c>
      <c r="G369" s="136">
        <v>7.9596899999999997E-5</v>
      </c>
      <c r="H369" s="103">
        <f>ROUND(+G369*Totals!$H$24,2)</f>
        <v>1000.79</v>
      </c>
      <c r="I369" s="103">
        <f t="shared" si="13"/>
        <v>182.13251407129454</v>
      </c>
      <c r="J369" s="103">
        <f t="shared" si="15"/>
        <v>818.65748592870546</v>
      </c>
      <c r="K369" s="113" t="s">
        <v>703</v>
      </c>
      <c r="L369" s="113" t="s">
        <v>131</v>
      </c>
      <c r="M369" s="138">
        <v>0.18198874296435272</v>
      </c>
      <c r="N369" s="117">
        <f>+H369*M369</f>
        <v>182.13251407129454</v>
      </c>
      <c r="O369" s="117" t="s">
        <v>1159</v>
      </c>
      <c r="P369" s="114"/>
      <c r="Q369" s="118"/>
      <c r="R369" s="116"/>
      <c r="S369" s="114"/>
    </row>
    <row r="370" spans="6:19">
      <c r="F370" s="111" t="s">
        <v>702</v>
      </c>
      <c r="G370" s="136">
        <v>3.1684199999999997E-5</v>
      </c>
      <c r="H370" s="103">
        <f>ROUND(+G370*Totals!$H$24,2)</f>
        <v>398.37</v>
      </c>
      <c r="I370" s="103">
        <f t="shared" si="13"/>
        <v>234.7152972972973</v>
      </c>
      <c r="J370" s="103">
        <f t="shared" si="15"/>
        <v>163.65470270270271</v>
      </c>
      <c r="K370" s="113" t="s">
        <v>702</v>
      </c>
      <c r="L370" s="113" t="s">
        <v>69</v>
      </c>
      <c r="M370" s="138">
        <v>0.58918918918918917</v>
      </c>
      <c r="N370" s="117">
        <f>+H370*M370</f>
        <v>234.7152972972973</v>
      </c>
      <c r="O370" s="117" t="s">
        <v>1159</v>
      </c>
      <c r="P370" s="114"/>
      <c r="Q370" s="118"/>
      <c r="R370" s="116"/>
      <c r="S370" s="114"/>
    </row>
    <row r="371" spans="6:19">
      <c r="F371" s="111" t="s">
        <v>701</v>
      </c>
      <c r="G371" s="136">
        <v>1.020077E-4</v>
      </c>
      <c r="H371" s="103">
        <f>ROUND(+G371*Totals!$H$24,2)</f>
        <v>1282.57</v>
      </c>
      <c r="I371" s="103">
        <f t="shared" si="13"/>
        <v>121.22589792060491</v>
      </c>
      <c r="J371" s="103">
        <f t="shared" si="15"/>
        <v>1161.344102079395</v>
      </c>
      <c r="K371" s="113" t="s">
        <v>701</v>
      </c>
      <c r="L371" s="113" t="s">
        <v>127</v>
      </c>
      <c r="M371" s="138">
        <v>9.4517958412098299E-2</v>
      </c>
      <c r="N371" s="117">
        <f>+H371*M371</f>
        <v>121.22589792060491</v>
      </c>
      <c r="O371" s="113" t="s">
        <v>1159</v>
      </c>
      <c r="P371" s="114"/>
      <c r="Q371" s="118"/>
      <c r="R371" s="116"/>
      <c r="S371" s="114"/>
    </row>
    <row r="372" spans="6:19">
      <c r="F372" s="111" t="s">
        <v>700</v>
      </c>
      <c r="G372" s="136">
        <v>2.2024399999999999E-5</v>
      </c>
      <c r="H372" s="103">
        <f>ROUND(+G372*Totals!$H$24,2)</f>
        <v>276.92</v>
      </c>
      <c r="I372" s="103">
        <f t="shared" si="13"/>
        <v>137.256</v>
      </c>
      <c r="J372" s="103">
        <f t="shared" si="15"/>
        <v>139.66400000000002</v>
      </c>
      <c r="K372" s="113" t="s">
        <v>700</v>
      </c>
      <c r="L372" s="113" t="s">
        <v>80</v>
      </c>
      <c r="M372" s="138">
        <v>0.49565217391304345</v>
      </c>
      <c r="N372" s="117">
        <f>+H372*M372</f>
        <v>137.256</v>
      </c>
      <c r="O372" s="117" t="s">
        <v>1159</v>
      </c>
      <c r="P372" s="114"/>
      <c r="Q372" s="118"/>
      <c r="R372" s="116"/>
      <c r="S372" s="114"/>
    </row>
    <row r="373" spans="6:19">
      <c r="F373" s="111" t="s">
        <v>699</v>
      </c>
      <c r="G373" s="136">
        <v>1.8906199000000002E-3</v>
      </c>
      <c r="H373" s="103">
        <f>ROUND(+G373*Totals!$H$24,2)</f>
        <v>23771.21</v>
      </c>
      <c r="I373" s="103">
        <f t="shared" si="13"/>
        <v>0</v>
      </c>
      <c r="J373" s="103">
        <f t="shared" si="15"/>
        <v>23771.21</v>
      </c>
      <c r="O373" s="117" t="s">
        <v>1159</v>
      </c>
      <c r="P373" s="114"/>
      <c r="Q373" s="118"/>
      <c r="R373" s="116"/>
      <c r="S373" s="114"/>
    </row>
    <row r="374" spans="6:19">
      <c r="F374" s="111" t="s">
        <v>698</v>
      </c>
      <c r="G374" s="136">
        <v>4.5594299999999998E-5</v>
      </c>
      <c r="H374" s="103">
        <f>ROUND(+G374*Totals!$H$24,2)</f>
        <v>573.27</v>
      </c>
      <c r="I374" s="103">
        <f t="shared" si="13"/>
        <v>170.51107692307693</v>
      </c>
      <c r="J374" s="103">
        <f>+H374-I374</f>
        <v>402.75892307692305</v>
      </c>
      <c r="K374" s="113" t="s">
        <v>698</v>
      </c>
      <c r="L374" s="113" t="s">
        <v>88</v>
      </c>
      <c r="M374" s="138">
        <v>0.29743589743589743</v>
      </c>
      <c r="N374" s="117">
        <f>+H374*M374</f>
        <v>170.51107692307693</v>
      </c>
      <c r="O374" s="117"/>
      <c r="P374" s="114"/>
      <c r="Q374" s="118"/>
      <c r="R374" s="116"/>
      <c r="S374" s="114"/>
    </row>
    <row r="375" spans="6:19">
      <c r="F375" s="111" t="s">
        <v>697</v>
      </c>
      <c r="G375" s="136">
        <v>1.0123490000000001E-4</v>
      </c>
      <c r="H375" s="103">
        <f>ROUND(+G375*Totals!$H$24,2)</f>
        <v>1272.8499999999999</v>
      </c>
      <c r="I375" s="103">
        <f t="shared" si="13"/>
        <v>194.58716690042078</v>
      </c>
      <c r="J375" s="103">
        <f>+H375-I375</f>
        <v>1078.2628330995792</v>
      </c>
      <c r="K375" s="113" t="s">
        <v>697</v>
      </c>
      <c r="L375" s="113" t="s">
        <v>38</v>
      </c>
      <c r="M375" s="138">
        <v>0.15287517531556805</v>
      </c>
      <c r="N375" s="117">
        <f>+H375*M375</f>
        <v>194.58716690042078</v>
      </c>
      <c r="O375" s="113" t="s">
        <v>1159</v>
      </c>
      <c r="P375" s="114"/>
      <c r="Q375" s="118"/>
      <c r="R375" s="116"/>
      <c r="S375" s="114"/>
    </row>
    <row r="376" spans="6:19">
      <c r="F376" s="111" t="s">
        <v>696</v>
      </c>
      <c r="G376" s="136">
        <v>5.8345299999999999E-5</v>
      </c>
      <c r="H376" s="103">
        <f>ROUND(+G376*Totals!$H$24,2)</f>
        <v>733.59</v>
      </c>
      <c r="I376" s="103">
        <f t="shared" si="13"/>
        <v>305.09116822429905</v>
      </c>
      <c r="J376" s="103">
        <f>+H376-I376</f>
        <v>428.49883177570098</v>
      </c>
      <c r="K376" s="113" t="s">
        <v>696</v>
      </c>
      <c r="L376" s="113" t="s">
        <v>105</v>
      </c>
      <c r="M376" s="138">
        <v>0.41588785046728971</v>
      </c>
      <c r="N376" s="117">
        <f>+H376*M376</f>
        <v>305.09116822429905</v>
      </c>
      <c r="O376" s="113" t="s">
        <v>1159</v>
      </c>
      <c r="P376" s="114"/>
      <c r="Q376" s="118"/>
      <c r="R376" s="116"/>
      <c r="S376" s="114"/>
    </row>
    <row r="377" spans="6:19">
      <c r="F377" s="111" t="s">
        <v>695</v>
      </c>
      <c r="G377" s="136">
        <v>2.8322589999999999E-4</v>
      </c>
      <c r="H377" s="103">
        <f>ROUND(+G377*Totals!$H$24,2)</f>
        <v>3561.07</v>
      </c>
      <c r="I377" s="103">
        <f t="shared" si="13"/>
        <v>0</v>
      </c>
      <c r="J377" s="103">
        <f>+H377-I377</f>
        <v>3561.07</v>
      </c>
      <c r="O377" s="117" t="s">
        <v>1159</v>
      </c>
      <c r="P377" s="114"/>
      <c r="Q377" s="118"/>
      <c r="R377" s="116"/>
      <c r="S377" s="114"/>
    </row>
    <row r="378" spans="6:19">
      <c r="F378" s="111" t="s">
        <v>694</v>
      </c>
      <c r="G378" s="136">
        <v>6.2016040000000005E-4</v>
      </c>
      <c r="H378" s="103">
        <f>ROUND(+G378*Totals!$H$24,2)</f>
        <v>7797.42</v>
      </c>
      <c r="I378" s="103">
        <f t="shared" si="13"/>
        <v>0</v>
      </c>
      <c r="J378" s="103">
        <f t="shared" si="14"/>
        <v>7797.42</v>
      </c>
      <c r="K378" s="113"/>
      <c r="L378" s="113"/>
      <c r="N378" s="117"/>
      <c r="O378" s="117"/>
      <c r="P378" s="114"/>
      <c r="Q378" s="118"/>
      <c r="R378" s="116"/>
      <c r="S378" s="114"/>
    </row>
    <row r="379" spans="6:19">
      <c r="F379" s="111" t="s">
        <v>693</v>
      </c>
      <c r="G379" s="136">
        <v>3.5548099999999999E-5</v>
      </c>
      <c r="H379" s="103">
        <f>ROUND(+G379*Totals!$H$24,2)</f>
        <v>446.95</v>
      </c>
      <c r="I379" s="103">
        <f t="shared" si="13"/>
        <v>149.6146186440678</v>
      </c>
      <c r="J379" s="103">
        <f t="shared" ref="J379:J384" si="16">+H379-I379</f>
        <v>297.33538135593221</v>
      </c>
      <c r="K379" s="113" t="s">
        <v>693</v>
      </c>
      <c r="L379" s="113" t="s">
        <v>112</v>
      </c>
      <c r="M379" s="138">
        <v>0.33474576271186446</v>
      </c>
      <c r="N379" s="117">
        <f>+H379*M379</f>
        <v>149.6146186440678</v>
      </c>
      <c r="O379" s="117"/>
      <c r="P379" s="114"/>
      <c r="Q379" s="118"/>
      <c r="R379" s="116"/>
      <c r="S379" s="114"/>
    </row>
    <row r="380" spans="6:19">
      <c r="F380" s="111" t="s">
        <v>692</v>
      </c>
      <c r="G380" s="136">
        <v>9.118869999999999E-5</v>
      </c>
      <c r="H380" s="103">
        <f>ROUND(+G380*Totals!$H$24,2)</f>
        <v>1146.54</v>
      </c>
      <c r="I380" s="103">
        <f t="shared" si="13"/>
        <v>83.007420814479644</v>
      </c>
      <c r="J380" s="103">
        <f t="shared" si="16"/>
        <v>1063.5325791855203</v>
      </c>
      <c r="K380" s="113" t="s">
        <v>692</v>
      </c>
      <c r="L380" s="113" t="s">
        <v>97</v>
      </c>
      <c r="M380" s="138">
        <v>7.2398190045248875E-2</v>
      </c>
      <c r="N380" s="117">
        <f>+H380*M380</f>
        <v>83.007420814479644</v>
      </c>
      <c r="O380" s="117" t="s">
        <v>1159</v>
      </c>
      <c r="P380" s="114"/>
      <c r="Q380" s="118"/>
      <c r="R380" s="116"/>
      <c r="S380" s="114"/>
    </row>
    <row r="381" spans="6:19">
      <c r="F381" s="111" t="s">
        <v>691</v>
      </c>
      <c r="G381" s="136">
        <v>5.8731699999999999E-5</v>
      </c>
      <c r="H381" s="103">
        <f>ROUND(+G381*Totals!$H$24,2)</f>
        <v>738.45</v>
      </c>
      <c r="I381" s="103">
        <f t="shared" si="13"/>
        <v>98.931100478468935</v>
      </c>
      <c r="J381" s="103">
        <f t="shared" si="16"/>
        <v>639.51889952153113</v>
      </c>
      <c r="K381" s="113" t="s">
        <v>691</v>
      </c>
      <c r="L381" s="113" t="s">
        <v>99</v>
      </c>
      <c r="M381" s="138">
        <v>0.13397129186602874</v>
      </c>
      <c r="N381" s="117">
        <f>+H381*M381</f>
        <v>98.931100478468935</v>
      </c>
      <c r="O381" s="117" t="s">
        <v>1159</v>
      </c>
      <c r="P381" s="114"/>
      <c r="Q381" s="118"/>
      <c r="R381" s="116"/>
      <c r="S381" s="114"/>
    </row>
    <row r="382" spans="6:19">
      <c r="F382" s="111" t="s">
        <v>690</v>
      </c>
      <c r="G382" s="136">
        <v>5.0231100000000001E-5</v>
      </c>
      <c r="H382" s="103">
        <f>ROUND(+G382*Totals!$H$24,2)</f>
        <v>631.57000000000005</v>
      </c>
      <c r="I382" s="103">
        <f t="shared" si="13"/>
        <v>109.14228110599079</v>
      </c>
      <c r="J382" s="103">
        <f t="shared" si="16"/>
        <v>522.42771889400922</v>
      </c>
      <c r="K382" s="113" t="s">
        <v>690</v>
      </c>
      <c r="L382" s="113" t="s">
        <v>109</v>
      </c>
      <c r="M382" s="138">
        <v>0.1728110599078341</v>
      </c>
      <c r="N382" s="117">
        <f>+H382*M382</f>
        <v>109.14228110599079</v>
      </c>
      <c r="O382" s="113" t="s">
        <v>1159</v>
      </c>
      <c r="P382" s="114"/>
      <c r="Q382" s="118"/>
      <c r="R382" s="116"/>
      <c r="S382" s="114"/>
    </row>
    <row r="383" spans="6:19">
      <c r="F383" s="111" t="s">
        <v>689</v>
      </c>
      <c r="G383" s="136">
        <v>6.3754800000000002E-5</v>
      </c>
      <c r="H383" s="103">
        <f>ROUND(+G383*Totals!$H$24,2)</f>
        <v>801.6</v>
      </c>
      <c r="I383" s="103">
        <f t="shared" si="13"/>
        <v>148.80000000000001</v>
      </c>
      <c r="J383" s="103">
        <f t="shared" si="16"/>
        <v>652.79999999999995</v>
      </c>
      <c r="K383" s="113" t="s">
        <v>689</v>
      </c>
      <c r="L383" s="113" t="s">
        <v>98</v>
      </c>
      <c r="M383" s="138">
        <v>0.18562874251497008</v>
      </c>
      <c r="N383" s="117">
        <f>+H383*M383</f>
        <v>148.80000000000001</v>
      </c>
      <c r="O383" s="117" t="s">
        <v>1159</v>
      </c>
      <c r="P383" s="114"/>
      <c r="Q383" s="118"/>
      <c r="R383" s="116"/>
      <c r="S383" s="114"/>
    </row>
    <row r="384" spans="6:19">
      <c r="F384" s="111" t="s">
        <v>688</v>
      </c>
      <c r="G384" s="136">
        <v>1.0432605E-3</v>
      </c>
      <c r="H384" s="103">
        <f>ROUND(+G384*Totals!$H$24,2)</f>
        <v>13117.16</v>
      </c>
      <c r="I384" s="103">
        <f t="shared" si="13"/>
        <v>0</v>
      </c>
      <c r="J384" s="103">
        <f t="shared" si="16"/>
        <v>13117.16</v>
      </c>
      <c r="O384" s="117" t="s">
        <v>1159</v>
      </c>
      <c r="P384" s="114"/>
      <c r="Q384" s="118"/>
      <c r="R384" s="116"/>
      <c r="S384" s="114"/>
    </row>
    <row r="385" spans="6:19">
      <c r="F385" s="111" t="s">
        <v>687</v>
      </c>
      <c r="G385" s="136">
        <v>1.6924000000000003E-4</v>
      </c>
      <c r="H385" s="103">
        <f>ROUND(+G385*Totals!$H$24,2)</f>
        <v>2127.89</v>
      </c>
      <c r="I385" s="103">
        <f t="shared" si="13"/>
        <v>540.12880749574094</v>
      </c>
      <c r="J385" s="103">
        <f>+H385-I385</f>
        <v>1587.7611925042588</v>
      </c>
      <c r="K385" s="113" t="s">
        <v>687</v>
      </c>
      <c r="L385" s="113" t="s">
        <v>67</v>
      </c>
      <c r="M385" s="138">
        <v>0.25383304940374785</v>
      </c>
      <c r="N385" s="117">
        <f>+H385*M385</f>
        <v>540.12880749574094</v>
      </c>
      <c r="O385" s="113"/>
      <c r="P385" s="114"/>
      <c r="Q385" s="118"/>
      <c r="R385" s="116"/>
      <c r="S385" s="114"/>
    </row>
    <row r="386" spans="6:19">
      <c r="F386" s="111" t="s">
        <v>686</v>
      </c>
      <c r="G386" s="136">
        <v>1.5842099999999999E-5</v>
      </c>
      <c r="H386" s="103">
        <f>ROUND(+G386*Totals!$H$24,2)</f>
        <v>199.19</v>
      </c>
      <c r="I386" s="103">
        <f t="shared" si="13"/>
        <v>68.686206896551724</v>
      </c>
      <c r="J386" s="103">
        <f>+H386-I386</f>
        <v>130.50379310344829</v>
      </c>
      <c r="K386" s="113" t="s">
        <v>686</v>
      </c>
      <c r="L386" s="113" t="s">
        <v>88</v>
      </c>
      <c r="M386" s="138">
        <v>0.34482758620689657</v>
      </c>
      <c r="N386" s="117">
        <f>+H386*M386</f>
        <v>68.686206896551724</v>
      </c>
      <c r="O386" s="113" t="s">
        <v>1159</v>
      </c>
      <c r="P386" s="114"/>
      <c r="Q386" s="118"/>
      <c r="R386" s="116"/>
      <c r="S386" s="114"/>
    </row>
    <row r="387" spans="6:19">
      <c r="F387" s="111" t="s">
        <v>685</v>
      </c>
      <c r="G387" s="136">
        <v>2.7549810000000003E-4</v>
      </c>
      <c r="H387" s="103">
        <f>ROUND(+G387*Totals!$H$24,2)</f>
        <v>3463.9</v>
      </c>
      <c r="I387" s="103">
        <f t="shared" si="13"/>
        <v>0</v>
      </c>
      <c r="J387" s="103">
        <f>+H387-I387</f>
        <v>3463.9</v>
      </c>
      <c r="O387" s="117" t="s">
        <v>1159</v>
      </c>
      <c r="P387" s="114"/>
      <c r="Q387" s="118"/>
      <c r="R387" s="116"/>
      <c r="S387" s="114"/>
    </row>
    <row r="388" spans="6:19">
      <c r="F388" s="111" t="s">
        <v>684</v>
      </c>
      <c r="G388" s="136">
        <v>2.8129399999999997E-4</v>
      </c>
      <c r="H388" s="103">
        <f>ROUND(+G388*Totals!$H$24,2)</f>
        <v>3536.78</v>
      </c>
      <c r="I388" s="103">
        <f t="shared" si="13"/>
        <v>0</v>
      </c>
      <c r="J388" s="103">
        <f t="shared" si="14"/>
        <v>3536.78</v>
      </c>
      <c r="K388" s="113"/>
      <c r="L388" s="113"/>
      <c r="N388" s="117"/>
      <c r="O388" s="117"/>
      <c r="P388" s="114"/>
      <c r="Q388" s="118"/>
      <c r="R388" s="116"/>
      <c r="S388" s="114"/>
    </row>
    <row r="389" spans="6:19">
      <c r="F389" s="111" t="s">
        <v>683</v>
      </c>
      <c r="G389" s="136">
        <v>5.5640599999999997E-5</v>
      </c>
      <c r="H389" s="103">
        <f>ROUND(+G389*Totals!$H$24,2)</f>
        <v>699.58</v>
      </c>
      <c r="I389" s="103">
        <f t="shared" si="13"/>
        <v>161.22008230452676</v>
      </c>
      <c r="J389" s="103">
        <f t="shared" si="14"/>
        <v>538.35991769547331</v>
      </c>
      <c r="K389" s="113" t="s">
        <v>683</v>
      </c>
      <c r="L389" s="113" t="s">
        <v>99</v>
      </c>
      <c r="M389" s="138">
        <v>0.23045267489711935</v>
      </c>
      <c r="N389" s="117">
        <f>H389*M389</f>
        <v>161.22008230452676</v>
      </c>
      <c r="O389" s="113"/>
      <c r="P389" s="114"/>
      <c r="Q389" s="118"/>
      <c r="R389" s="116"/>
      <c r="S389" s="114"/>
    </row>
    <row r="390" spans="6:19">
      <c r="F390" s="111" t="s">
        <v>682</v>
      </c>
      <c r="G390" s="136">
        <v>0</v>
      </c>
      <c r="H390" s="103">
        <f>ROUND(+G390*Totals!$H$24,2)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ROUND(+G391*Totals!$H$24,2)</f>
        <v>34896.5</v>
      </c>
      <c r="I391" s="103">
        <f t="shared" ref="I391:I454" si="17">+N391+Q391+T391</f>
        <v>0</v>
      </c>
      <c r="J391" s="103">
        <f t="shared" ref="J391:J454" si="18">+H391-I391</f>
        <v>34896.5</v>
      </c>
      <c r="K391" s="113"/>
      <c r="L391" s="113"/>
      <c r="N391" s="117"/>
      <c r="O391" s="117" t="s">
        <v>1159</v>
      </c>
      <c r="P391" s="114"/>
      <c r="Q391" s="118"/>
      <c r="R391" s="116"/>
      <c r="S391" s="114"/>
    </row>
    <row r="392" spans="6:19">
      <c r="F392" s="111" t="s">
        <v>680</v>
      </c>
      <c r="G392" s="136">
        <v>3.33457E-4</v>
      </c>
      <c r="H392" s="103">
        <f>ROUND(+G392*Totals!$H$24,2)</f>
        <v>4192.63</v>
      </c>
      <c r="I392" s="103">
        <f t="shared" si="17"/>
        <v>0</v>
      </c>
      <c r="J392" s="103">
        <f t="shared" si="18"/>
        <v>4192.63</v>
      </c>
      <c r="K392" s="113"/>
      <c r="L392" s="113"/>
      <c r="N392" s="117"/>
      <c r="O392" s="113"/>
      <c r="P392" s="114"/>
      <c r="Q392" s="118"/>
      <c r="R392" s="116"/>
      <c r="S392" s="114"/>
    </row>
    <row r="393" spans="6:19">
      <c r="F393" s="111" t="s">
        <v>679</v>
      </c>
      <c r="G393" s="136">
        <v>6.2982000000000001E-5</v>
      </c>
      <c r="H393" s="103">
        <f>ROUND(+G393*Totals!$H$24,2)</f>
        <v>791.89</v>
      </c>
      <c r="I393" s="103">
        <f t="shared" si="17"/>
        <v>213.03562499999998</v>
      </c>
      <c r="J393" s="103">
        <f t="shared" si="18"/>
        <v>578.854375</v>
      </c>
      <c r="K393" s="113" t="s">
        <v>679</v>
      </c>
      <c r="L393" s="113" t="s">
        <v>78</v>
      </c>
      <c r="M393" s="138">
        <v>0.26902173913043476</v>
      </c>
      <c r="N393" s="117">
        <f>H393*M393</f>
        <v>213.03562499999998</v>
      </c>
      <c r="O393" s="117"/>
      <c r="P393" s="114"/>
      <c r="Q393" s="118"/>
      <c r="R393" s="116"/>
      <c r="S393" s="114"/>
    </row>
    <row r="394" spans="6:19">
      <c r="F394" s="111" t="s">
        <v>678</v>
      </c>
      <c r="G394" s="136">
        <v>3.6127729999999996E-4</v>
      </c>
      <c r="H394" s="103">
        <f>ROUND(+G394*Totals!$H$24,2)</f>
        <v>4542.42</v>
      </c>
      <c r="I394" s="103">
        <f t="shared" si="17"/>
        <v>0</v>
      </c>
      <c r="J394" s="103">
        <f t="shared" si="18"/>
        <v>4542.42</v>
      </c>
      <c r="K394" s="113"/>
      <c r="L394" s="113"/>
      <c r="N394" s="117"/>
      <c r="O394" s="113" t="s">
        <v>1159</v>
      </c>
      <c r="P394" s="114"/>
      <c r="Q394" s="118"/>
      <c r="R394" s="116"/>
      <c r="S394" s="114"/>
    </row>
    <row r="395" spans="6:19">
      <c r="F395" s="111" t="s">
        <v>677</v>
      </c>
      <c r="G395" s="136">
        <v>1.039397E-4</v>
      </c>
      <c r="H395" s="103">
        <f>ROUND(+G395*Totals!$H$24,2)</f>
        <v>1306.8599999999999</v>
      </c>
      <c r="I395" s="103">
        <f t="shared" si="17"/>
        <v>309.05472972972973</v>
      </c>
      <c r="J395" s="103">
        <f t="shared" si="18"/>
        <v>997.80527027027017</v>
      </c>
      <c r="K395" s="113" t="s">
        <v>677</v>
      </c>
      <c r="L395" s="113" t="s">
        <v>72</v>
      </c>
      <c r="M395" s="138">
        <v>0.23648648648648649</v>
      </c>
      <c r="N395" s="117">
        <f>H395*M395</f>
        <v>309.05472972972973</v>
      </c>
      <c r="O395" s="117"/>
      <c r="P395" s="114"/>
      <c r="Q395" s="118"/>
      <c r="R395" s="116"/>
      <c r="S395" s="114"/>
    </row>
    <row r="396" spans="6:19">
      <c r="F396" s="111" t="s">
        <v>676</v>
      </c>
      <c r="G396" s="136">
        <v>5.7997559999999992E-4</v>
      </c>
      <c r="H396" s="103">
        <f>ROUND(+G396*Totals!$H$24,2)</f>
        <v>7292.17</v>
      </c>
      <c r="I396" s="103">
        <f t="shared" si="17"/>
        <v>0</v>
      </c>
      <c r="J396" s="103">
        <f t="shared" si="18"/>
        <v>7292.17</v>
      </c>
      <c r="K396" s="113"/>
      <c r="L396" s="113"/>
      <c r="N396" s="117"/>
      <c r="O396" s="113" t="s">
        <v>1159</v>
      </c>
      <c r="P396" s="114"/>
      <c r="Q396" s="118"/>
      <c r="R396" s="116"/>
      <c r="S396" s="114"/>
    </row>
    <row r="397" spans="6:19">
      <c r="F397" s="111" t="s">
        <v>675</v>
      </c>
      <c r="G397" s="136">
        <v>1.3755580000000001E-4</v>
      </c>
      <c r="H397" s="103">
        <f>ROUND(+G397*Totals!$H$24,2)</f>
        <v>1729.52</v>
      </c>
      <c r="I397" s="103">
        <f t="shared" si="17"/>
        <v>536.00826446280996</v>
      </c>
      <c r="J397" s="103">
        <f t="shared" si="18"/>
        <v>1193.5117355371899</v>
      </c>
      <c r="K397" s="113" t="s">
        <v>675</v>
      </c>
      <c r="L397" s="113" t="s">
        <v>65</v>
      </c>
      <c r="M397" s="138">
        <v>0.30991735537190085</v>
      </c>
      <c r="N397" s="117">
        <f>H397*M397</f>
        <v>536.00826446280996</v>
      </c>
      <c r="O397" s="117"/>
      <c r="P397" s="114"/>
      <c r="Q397" s="118"/>
      <c r="R397" s="116"/>
      <c r="S397" s="114"/>
    </row>
    <row r="398" spans="6:19">
      <c r="F398" s="111" t="s">
        <v>674</v>
      </c>
      <c r="G398" s="136">
        <v>2.403363E-4</v>
      </c>
      <c r="H398" s="103">
        <f>ROUND(+G398*Totals!$H$24,2)</f>
        <v>3021.8</v>
      </c>
      <c r="I398" s="103">
        <f t="shared" si="17"/>
        <v>0</v>
      </c>
      <c r="J398" s="103">
        <f t="shared" si="18"/>
        <v>3021.8</v>
      </c>
      <c r="K398" s="113"/>
      <c r="L398" s="113"/>
      <c r="N398" s="117"/>
      <c r="O398" s="113" t="s">
        <v>1159</v>
      </c>
      <c r="P398" s="114"/>
      <c r="Q398" s="118"/>
      <c r="R398" s="116"/>
      <c r="S398" s="114"/>
    </row>
    <row r="399" spans="6:19">
      <c r="F399" s="111" t="s">
        <v>673</v>
      </c>
      <c r="G399" s="136">
        <v>9.8530200000000007E-5</v>
      </c>
      <c r="H399" s="103">
        <f>ROUND(+G399*Totals!$H$24,2)</f>
        <v>1238.8399999999999</v>
      </c>
      <c r="I399" s="103">
        <f t="shared" si="17"/>
        <v>232.50956011730204</v>
      </c>
      <c r="J399" s="103">
        <f t="shared" si="18"/>
        <v>1006.3304398826979</v>
      </c>
      <c r="K399" s="113" t="s">
        <v>673</v>
      </c>
      <c r="L399" s="113" t="s">
        <v>130</v>
      </c>
      <c r="M399" s="138">
        <v>0.18768328445747801</v>
      </c>
      <c r="N399" s="117">
        <f>H399*M399</f>
        <v>232.50956011730204</v>
      </c>
      <c r="O399" s="117"/>
      <c r="P399" s="114"/>
      <c r="Q399" s="118"/>
      <c r="R399" s="116"/>
      <c r="S399" s="114"/>
    </row>
    <row r="400" spans="6:19">
      <c r="F400" s="111" t="s">
        <v>672</v>
      </c>
      <c r="G400" s="136">
        <v>2.7897559999999998E-4</v>
      </c>
      <c r="H400" s="103">
        <f>ROUND(+G400*Totals!$H$24,2)</f>
        <v>3507.63</v>
      </c>
      <c r="I400" s="103">
        <f t="shared" si="17"/>
        <v>0</v>
      </c>
      <c r="J400" s="103">
        <f t="shared" si="18"/>
        <v>3507.63</v>
      </c>
      <c r="K400" s="113"/>
      <c r="L400" s="113"/>
      <c r="N400" s="117"/>
      <c r="O400" s="113" t="s">
        <v>1159</v>
      </c>
      <c r="P400" s="114"/>
      <c r="Q400" s="118"/>
      <c r="R400" s="116"/>
      <c r="S400" s="114"/>
    </row>
    <row r="401" spans="6:19">
      <c r="F401" s="111" t="s">
        <v>671</v>
      </c>
      <c r="G401" s="136">
        <v>5.4481399999999996E-5</v>
      </c>
      <c r="H401" s="103">
        <f>ROUND(+G401*Totals!$H$24,2)</f>
        <v>685.01</v>
      </c>
      <c r="I401" s="103">
        <f t="shared" si="17"/>
        <v>91.600174418604666</v>
      </c>
      <c r="J401" s="103">
        <f t="shared" si="18"/>
        <v>593.40982558139535</v>
      </c>
      <c r="K401" s="113" t="s">
        <v>671</v>
      </c>
      <c r="L401" s="113" t="s">
        <v>90</v>
      </c>
      <c r="M401" s="138">
        <v>0.13372093023255816</v>
      </c>
      <c r="N401" s="117">
        <f>+H401*M401</f>
        <v>91.600174418604666</v>
      </c>
      <c r="O401" s="113"/>
      <c r="P401" s="114"/>
      <c r="Q401" s="118"/>
      <c r="R401" s="116"/>
      <c r="S401" s="114"/>
    </row>
    <row r="402" spans="6:19">
      <c r="F402" s="111" t="s">
        <v>670</v>
      </c>
      <c r="G402" s="136">
        <v>3.3229780000000001E-4</v>
      </c>
      <c r="H402" s="103">
        <f>ROUND(+G402*Totals!$H$24,2)</f>
        <v>4178.0600000000004</v>
      </c>
      <c r="I402" s="103">
        <f t="shared" si="17"/>
        <v>0</v>
      </c>
      <c r="J402" s="103">
        <f t="shared" si="18"/>
        <v>4178.0600000000004</v>
      </c>
      <c r="K402" s="113"/>
      <c r="L402" s="113"/>
      <c r="N402" s="117"/>
      <c r="O402" s="113" t="s">
        <v>1159</v>
      </c>
      <c r="P402" s="114"/>
      <c r="Q402" s="118"/>
      <c r="R402" s="116"/>
      <c r="S402" s="114"/>
    </row>
    <row r="403" spans="6:19">
      <c r="F403" s="111" t="s">
        <v>669</v>
      </c>
      <c r="G403" s="136">
        <v>9.8452879999999998E-4</v>
      </c>
      <c r="H403" s="103">
        <f>ROUND(+G403*Totals!$H$24,2)</f>
        <v>12378.71</v>
      </c>
      <c r="I403" s="103">
        <f t="shared" si="17"/>
        <v>0</v>
      </c>
      <c r="J403" s="103">
        <f t="shared" si="18"/>
        <v>12378.71</v>
      </c>
      <c r="K403" s="113"/>
      <c r="L403" s="113"/>
      <c r="N403" s="117"/>
      <c r="O403" s="113"/>
      <c r="P403" s="114"/>
      <c r="Q403" s="118"/>
      <c r="R403" s="116"/>
      <c r="S403" s="114"/>
    </row>
    <row r="404" spans="6:19">
      <c r="F404" s="111" t="s">
        <v>668</v>
      </c>
      <c r="G404" s="136">
        <v>9.2347879999999999E-4</v>
      </c>
      <c r="H404" s="103">
        <f>ROUND(+G404*Totals!$H$24,2)</f>
        <v>11611.11</v>
      </c>
      <c r="I404" s="103">
        <f t="shared" si="17"/>
        <v>0</v>
      </c>
      <c r="J404" s="103">
        <f t="shared" si="18"/>
        <v>11611.11</v>
      </c>
      <c r="K404" s="113"/>
      <c r="L404" s="113"/>
      <c r="N404" s="117"/>
      <c r="O404" s="117"/>
      <c r="P404" s="114"/>
      <c r="Q404" s="118"/>
      <c r="R404" s="116"/>
      <c r="S404" s="114"/>
    </row>
    <row r="405" spans="6:19">
      <c r="F405" s="111" t="s">
        <v>80</v>
      </c>
      <c r="G405" s="136">
        <v>1.8515943000000001E-3</v>
      </c>
      <c r="H405" s="103">
        <f>ROUND(+G405*Totals!$H$24,2)</f>
        <v>23280.53</v>
      </c>
      <c r="I405" s="103">
        <f t="shared" si="17"/>
        <v>0</v>
      </c>
      <c r="J405" s="103">
        <f t="shared" si="18"/>
        <v>23280.53</v>
      </c>
      <c r="K405" s="113"/>
      <c r="L405" s="113"/>
      <c r="N405" s="117"/>
      <c r="O405" s="113"/>
      <c r="P405" s="114"/>
      <c r="Q405" s="118"/>
      <c r="R405" s="116"/>
      <c r="S405" s="114"/>
    </row>
    <row r="406" spans="6:19">
      <c r="F406" s="111" t="s">
        <v>667</v>
      </c>
      <c r="G406" s="136">
        <v>1.7967259999999998E-4</v>
      </c>
      <c r="H406" s="103">
        <f>ROUND(+G406*Totals!$H$24,2)</f>
        <v>2259.0700000000002</v>
      </c>
      <c r="I406" s="103">
        <f t="shared" si="17"/>
        <v>208.42610119047623</v>
      </c>
      <c r="J406" s="103">
        <f t="shared" si="18"/>
        <v>2050.6438988095238</v>
      </c>
      <c r="K406" s="113" t="s">
        <v>667</v>
      </c>
      <c r="L406" s="113" t="s">
        <v>126</v>
      </c>
      <c r="M406" s="138">
        <v>9.2261904761904767E-2</v>
      </c>
      <c r="N406" s="117">
        <f>+H406*M406</f>
        <v>208.42610119047623</v>
      </c>
      <c r="O406" s="113"/>
      <c r="P406" s="114"/>
      <c r="Q406" s="118"/>
      <c r="R406" s="116"/>
      <c r="S406" s="114"/>
    </row>
    <row r="407" spans="6:19">
      <c r="F407" s="111" t="s">
        <v>666</v>
      </c>
      <c r="G407" s="136">
        <v>1.6398509999999999E-3</v>
      </c>
      <c r="H407" s="103">
        <f>ROUND(+G407*Totals!$H$24,2)</f>
        <v>20618.23</v>
      </c>
      <c r="I407" s="103">
        <f t="shared" si="17"/>
        <v>0</v>
      </c>
      <c r="J407" s="103">
        <f t="shared" si="18"/>
        <v>20618.23</v>
      </c>
      <c r="K407" s="113"/>
      <c r="L407" s="113"/>
      <c r="N407" s="117"/>
      <c r="O407" s="117" t="s">
        <v>1159</v>
      </c>
      <c r="P407" s="114"/>
      <c r="Q407" s="118"/>
      <c r="R407" s="116"/>
      <c r="S407" s="114"/>
    </row>
    <row r="408" spans="6:19">
      <c r="F408" s="111" t="s">
        <v>665</v>
      </c>
      <c r="G408" s="136">
        <v>7.9249159999999997E-4</v>
      </c>
      <c r="H408" s="103">
        <f>ROUND(+G408*Totals!$H$24,2)</f>
        <v>9964.18</v>
      </c>
      <c r="I408" s="103">
        <f t="shared" si="17"/>
        <v>0</v>
      </c>
      <c r="J408" s="103">
        <f t="shared" si="18"/>
        <v>9964.18</v>
      </c>
      <c r="K408" s="113"/>
      <c r="L408" s="113"/>
      <c r="N408" s="117"/>
      <c r="O408" s="113"/>
      <c r="P408" s="114"/>
      <c r="Q408" s="118"/>
      <c r="R408" s="116"/>
      <c r="S408" s="114"/>
    </row>
    <row r="409" spans="6:19">
      <c r="F409" s="111" t="s">
        <v>664</v>
      </c>
      <c r="G409" s="136">
        <v>1.5069300000000002E-5</v>
      </c>
      <c r="H409" s="103">
        <f>ROUND(+G409*Totals!$H$24,2)</f>
        <v>189.47</v>
      </c>
      <c r="I409" s="103">
        <f t="shared" si="17"/>
        <v>52.482300469483569</v>
      </c>
      <c r="J409" s="103">
        <f t="shared" si="18"/>
        <v>136.98769953051644</v>
      </c>
      <c r="K409" s="113" t="s">
        <v>664</v>
      </c>
      <c r="L409" s="113" t="s">
        <v>70</v>
      </c>
      <c r="M409" s="138">
        <v>0.27699530516431925</v>
      </c>
      <c r="N409" s="117">
        <f>+H409*M409</f>
        <v>52.482300469483569</v>
      </c>
      <c r="O409" s="113"/>
      <c r="P409" s="114"/>
      <c r="Q409" s="118"/>
      <c r="R409" s="116"/>
      <c r="S409" s="114"/>
    </row>
    <row r="410" spans="6:19">
      <c r="F410" s="111" t="s">
        <v>663</v>
      </c>
      <c r="G410" s="136">
        <v>2.3430859000000003E-3</v>
      </c>
      <c r="H410" s="103">
        <f>ROUND(+G410*Totals!$H$24,2)</f>
        <v>29460.17</v>
      </c>
      <c r="I410" s="103">
        <f t="shared" si="17"/>
        <v>0</v>
      </c>
      <c r="J410" s="103">
        <f t="shared" si="18"/>
        <v>29460.17</v>
      </c>
      <c r="K410" s="113"/>
      <c r="L410" s="113"/>
      <c r="N410" s="117"/>
      <c r="O410" s="113" t="s">
        <v>1159</v>
      </c>
      <c r="P410" s="114"/>
      <c r="Q410" s="118"/>
      <c r="R410" s="116"/>
      <c r="S410" s="114"/>
    </row>
    <row r="411" spans="6:19">
      <c r="F411" s="111" t="s">
        <v>662</v>
      </c>
      <c r="G411" s="136">
        <v>6.1177570999999993E-3</v>
      </c>
      <c r="H411" s="103">
        <f>ROUND(+G411*Totals!$H$24,2)</f>
        <v>76919.990000000005</v>
      </c>
      <c r="I411" s="103">
        <f t="shared" si="17"/>
        <v>0</v>
      </c>
      <c r="J411" s="103">
        <f t="shared" si="18"/>
        <v>76919.990000000005</v>
      </c>
      <c r="K411" s="113"/>
      <c r="L411" s="113"/>
      <c r="N411" s="117"/>
      <c r="O411" s="117"/>
      <c r="P411" s="114"/>
      <c r="Q411" s="118"/>
      <c r="R411" s="116"/>
      <c r="S411" s="114"/>
    </row>
    <row r="412" spans="6:19">
      <c r="F412" s="111" t="s">
        <v>661</v>
      </c>
      <c r="G412" s="136">
        <v>3.5857249999999999E-4</v>
      </c>
      <c r="H412" s="103">
        <f>ROUND(+G412*Totals!$H$24,2)</f>
        <v>4508.42</v>
      </c>
      <c r="I412" s="103">
        <f t="shared" si="17"/>
        <v>0</v>
      </c>
      <c r="J412" s="103">
        <f t="shared" si="18"/>
        <v>4508.42</v>
      </c>
      <c r="K412" s="113"/>
      <c r="L412" s="113"/>
      <c r="N412" s="117"/>
      <c r="O412" s="113"/>
      <c r="P412" s="114"/>
      <c r="Q412" s="118"/>
      <c r="R412" s="116"/>
      <c r="S412" s="114"/>
    </row>
    <row r="413" spans="6:19">
      <c r="F413" s="111" t="s">
        <v>660</v>
      </c>
      <c r="G413" s="136">
        <v>8.7324800000000008E-5</v>
      </c>
      <c r="H413" s="103">
        <f>ROUND(+G413*Totals!$H$24,2)</f>
        <v>1097.96</v>
      </c>
      <c r="I413" s="103">
        <f t="shared" si="17"/>
        <v>422.2923076923077</v>
      </c>
      <c r="J413" s="103">
        <f t="shared" si="18"/>
        <v>675.66769230769228</v>
      </c>
      <c r="K413" s="113" t="s">
        <v>660</v>
      </c>
      <c r="L413" s="113" t="s">
        <v>53</v>
      </c>
      <c r="M413" s="138">
        <v>0.38461538461538464</v>
      </c>
      <c r="N413" s="117">
        <f>+H413*M413</f>
        <v>422.2923076923077</v>
      </c>
      <c r="O413" s="113"/>
      <c r="P413" s="114"/>
      <c r="Q413" s="118"/>
      <c r="R413" s="116"/>
      <c r="S413" s="114"/>
    </row>
    <row r="414" spans="6:19">
      <c r="F414" s="111" t="s">
        <v>659</v>
      </c>
      <c r="G414" s="136">
        <v>2.8912999799999999E-2</v>
      </c>
      <c r="H414" s="103">
        <f>ROUND(+G414*Totals!$H$24,2)</f>
        <v>363529.9</v>
      </c>
      <c r="I414" s="103">
        <f t="shared" si="17"/>
        <v>0</v>
      </c>
      <c r="J414" s="103">
        <f t="shared" si="18"/>
        <v>363529.9</v>
      </c>
      <c r="K414" s="113"/>
      <c r="L414" s="113"/>
      <c r="N414" s="117"/>
      <c r="O414" s="113" t="s">
        <v>1159</v>
      </c>
      <c r="P414" s="114"/>
      <c r="Q414" s="118"/>
      <c r="R414" s="116"/>
      <c r="S414" s="114"/>
    </row>
    <row r="415" spans="6:19">
      <c r="F415" s="111" t="s">
        <v>658</v>
      </c>
      <c r="G415" s="136">
        <v>1.9729216000000001E-3</v>
      </c>
      <c r="H415" s="103">
        <f>ROUND(+G415*Totals!$H$24,2)</f>
        <v>24806</v>
      </c>
      <c r="I415" s="103">
        <f t="shared" si="17"/>
        <v>0</v>
      </c>
      <c r="J415" s="103">
        <f t="shared" si="18"/>
        <v>24806</v>
      </c>
      <c r="K415" s="113"/>
      <c r="L415" s="113"/>
      <c r="N415" s="117"/>
      <c r="O415" s="117"/>
      <c r="P415" s="114"/>
      <c r="Q415" s="118"/>
      <c r="R415" s="116"/>
      <c r="S415" s="114"/>
    </row>
    <row r="416" spans="6:19">
      <c r="F416" s="111" t="s">
        <v>657</v>
      </c>
      <c r="G416" s="136">
        <v>2.2797169999999998E-4</v>
      </c>
      <c r="H416" s="103">
        <f>ROUND(+G416*Totals!$H$24,2)</f>
        <v>2866.34</v>
      </c>
      <c r="I416" s="103">
        <f t="shared" si="17"/>
        <v>0</v>
      </c>
      <c r="J416" s="103">
        <f t="shared" si="18"/>
        <v>2866.34</v>
      </c>
      <c r="K416" s="113"/>
      <c r="L416" s="113"/>
      <c r="N416" s="117"/>
      <c r="O416" s="117"/>
      <c r="P416" s="114"/>
      <c r="Q416" s="118"/>
      <c r="R416" s="116"/>
      <c r="S416" s="114"/>
    </row>
    <row r="417" spans="6:19">
      <c r="F417" s="111" t="s">
        <v>656</v>
      </c>
      <c r="G417" s="136">
        <v>1.2325930000000001E-4</v>
      </c>
      <c r="H417" s="103">
        <f>ROUND(+G417*Totals!$H$24,2)</f>
        <v>1549.77</v>
      </c>
      <c r="I417" s="103">
        <f t="shared" si="17"/>
        <v>569.08413394919171</v>
      </c>
      <c r="J417" s="103">
        <f t="shared" si="18"/>
        <v>980.68586605080827</v>
      </c>
      <c r="K417" s="113" t="s">
        <v>656</v>
      </c>
      <c r="L417" s="113" t="s">
        <v>116</v>
      </c>
      <c r="M417" s="138">
        <v>0.3672055427251732</v>
      </c>
      <c r="N417" s="117">
        <f>+H417*M417</f>
        <v>569.08413394919171</v>
      </c>
      <c r="O417" s="117"/>
      <c r="P417" s="114"/>
      <c r="Q417" s="118"/>
      <c r="R417" s="116"/>
      <c r="S417" s="114"/>
    </row>
    <row r="418" spans="6:19" ht="19.5" customHeight="1">
      <c r="F418" s="111" t="s">
        <v>655</v>
      </c>
      <c r="G418" s="136">
        <v>1.4296499999999999E-5</v>
      </c>
      <c r="H418" s="103">
        <f>ROUND(+G418*Totals!$H$24,2)</f>
        <v>179.75</v>
      </c>
      <c r="I418" s="103">
        <f t="shared" si="17"/>
        <v>48.061497326203209</v>
      </c>
      <c r="J418" s="103">
        <f t="shared" si="18"/>
        <v>131.68850267379679</v>
      </c>
      <c r="K418" s="113" t="s">
        <v>655</v>
      </c>
      <c r="L418" s="113" t="s">
        <v>129</v>
      </c>
      <c r="M418" s="138">
        <v>0.26737967914438504</v>
      </c>
      <c r="N418" s="117">
        <f>+H418*M418</f>
        <v>48.061497326203209</v>
      </c>
      <c r="O418" s="113" t="s">
        <v>1159</v>
      </c>
      <c r="P418" s="114"/>
      <c r="Q418" s="118"/>
      <c r="R418" s="116"/>
      <c r="S418" s="114"/>
    </row>
    <row r="419" spans="6:19">
      <c r="F419" s="111" t="s">
        <v>654</v>
      </c>
      <c r="G419" s="136">
        <v>7.5346600000000008E-5</v>
      </c>
      <c r="H419" s="103">
        <f>ROUND(+G419*Totals!$H$24,2)</f>
        <v>947.35</v>
      </c>
      <c r="I419" s="103">
        <f t="shared" si="17"/>
        <v>154.21976744186045</v>
      </c>
      <c r="J419" s="103">
        <f t="shared" si="18"/>
        <v>793.1302325581396</v>
      </c>
      <c r="K419" s="113" t="s">
        <v>654</v>
      </c>
      <c r="L419" s="113" t="s">
        <v>73</v>
      </c>
      <c r="M419" s="138">
        <v>0.16279069767441859</v>
      </c>
      <c r="N419" s="117">
        <f>+H419*M419</f>
        <v>154.21976744186045</v>
      </c>
      <c r="O419" s="113" t="s">
        <v>1159</v>
      </c>
      <c r="P419" s="114"/>
      <c r="Q419" s="118"/>
      <c r="R419" s="116"/>
      <c r="S419" s="114"/>
    </row>
    <row r="420" spans="6:19">
      <c r="F420" s="111" t="s">
        <v>653</v>
      </c>
      <c r="G420" s="136">
        <v>3.9953009999999997E-4</v>
      </c>
      <c r="H420" s="103">
        <f>ROUND(+G420*Totals!$H$24,2)</f>
        <v>5023.3900000000003</v>
      </c>
      <c r="I420" s="103">
        <f t="shared" si="17"/>
        <v>0</v>
      </c>
      <c r="J420" s="103">
        <f t="shared" si="18"/>
        <v>5023.3900000000003</v>
      </c>
      <c r="O420" s="113" t="s">
        <v>1159</v>
      </c>
      <c r="P420" s="114"/>
      <c r="Q420" s="118"/>
      <c r="R420" s="116"/>
      <c r="S420" s="114"/>
    </row>
    <row r="421" spans="6:19">
      <c r="F421" s="111" t="s">
        <v>85</v>
      </c>
      <c r="G421" s="136">
        <v>1.6158947000000001E-3</v>
      </c>
      <c r="H421" s="103">
        <f>ROUND(+G421*Totals!$H$24,2)</f>
        <v>20317.02</v>
      </c>
      <c r="I421" s="103">
        <f t="shared" si="17"/>
        <v>0</v>
      </c>
      <c r="J421" s="103">
        <f t="shared" si="18"/>
        <v>20317.02</v>
      </c>
      <c r="K421" s="113"/>
      <c r="L421" s="113"/>
      <c r="N421" s="117"/>
      <c r="O421" s="113"/>
      <c r="P421" s="114"/>
      <c r="Q421" s="118"/>
      <c r="R421" s="116"/>
      <c r="S421" s="114"/>
    </row>
    <row r="422" spans="6:19">
      <c r="F422" s="111" t="s">
        <v>652</v>
      </c>
      <c r="G422" s="136">
        <v>9.6907310000000002E-4</v>
      </c>
      <c r="H422" s="103">
        <f>ROUND(+G422*Totals!$H$24,2)</f>
        <v>12184.38</v>
      </c>
      <c r="I422" s="103">
        <f t="shared" si="17"/>
        <v>0</v>
      </c>
      <c r="J422" s="103">
        <f t="shared" si="18"/>
        <v>12184.38</v>
      </c>
      <c r="K422" s="113"/>
      <c r="L422" s="113"/>
      <c r="N422" s="117"/>
      <c r="O422" s="113"/>
      <c r="P422" s="114"/>
      <c r="Q422" s="118"/>
      <c r="R422" s="116"/>
      <c r="S422" s="114"/>
    </row>
    <row r="423" spans="6:19">
      <c r="F423" s="111" t="s">
        <v>651</v>
      </c>
      <c r="G423" s="136">
        <v>4.6985359999999999E-4</v>
      </c>
      <c r="H423" s="103">
        <f>ROUND(+G423*Totals!$H$24,2)</f>
        <v>5907.58</v>
      </c>
      <c r="I423" s="103">
        <f t="shared" si="17"/>
        <v>0</v>
      </c>
      <c r="J423" s="103">
        <f t="shared" si="18"/>
        <v>5907.58</v>
      </c>
      <c r="K423" s="113"/>
      <c r="L423" s="113"/>
      <c r="N423" s="117"/>
      <c r="O423" s="117"/>
      <c r="P423" s="114"/>
      <c r="Q423" s="118"/>
      <c r="R423" s="116"/>
      <c r="S423" s="114"/>
    </row>
    <row r="424" spans="6:19">
      <c r="F424" s="111" t="s">
        <v>650</v>
      </c>
      <c r="G424" s="136">
        <v>9.2981560999999997E-3</v>
      </c>
      <c r="H424" s="103">
        <f>ROUND(+G424*Totals!$H$24,2)</f>
        <v>116907.89</v>
      </c>
      <c r="I424" s="103">
        <f t="shared" si="17"/>
        <v>0</v>
      </c>
      <c r="J424" s="103">
        <f t="shared" si="18"/>
        <v>116907.89</v>
      </c>
      <c r="K424" s="113"/>
      <c r="L424" s="113"/>
      <c r="N424" s="117"/>
      <c r="O424" s="117"/>
      <c r="P424" s="114"/>
      <c r="Q424" s="118"/>
      <c r="R424" s="116"/>
      <c r="S424" s="114"/>
    </row>
    <row r="425" spans="6:19">
      <c r="F425" s="111" t="s">
        <v>649</v>
      </c>
      <c r="G425" s="136">
        <v>8.0369699999999997E-5</v>
      </c>
      <c r="H425" s="103">
        <f>ROUND(+G425*Totals!$H$24,2)</f>
        <v>1010.51</v>
      </c>
      <c r="I425" s="103">
        <f t="shared" si="17"/>
        <v>465.3408285163776</v>
      </c>
      <c r="J425" s="103">
        <f t="shared" si="18"/>
        <v>545.16917148362245</v>
      </c>
      <c r="K425" s="113" t="s">
        <v>649</v>
      </c>
      <c r="L425" s="113" t="s">
        <v>131</v>
      </c>
      <c r="M425" s="138">
        <v>0.46050096339113678</v>
      </c>
      <c r="N425" s="117">
        <f>+H425*M425</f>
        <v>465.3408285163776</v>
      </c>
      <c r="O425" s="113" t="s">
        <v>1159</v>
      </c>
      <c r="P425" s="114"/>
      <c r="Q425" s="118"/>
      <c r="R425" s="116"/>
      <c r="S425" s="114"/>
    </row>
    <row r="426" spans="6:19">
      <c r="F426" s="111" t="s">
        <v>648</v>
      </c>
      <c r="G426" s="136">
        <v>1.0818999999999999E-5</v>
      </c>
      <c r="H426" s="103">
        <f>ROUND(+G426*Totals!$H$24,2)</f>
        <v>136.03</v>
      </c>
      <c r="I426" s="103">
        <f t="shared" si="17"/>
        <v>34.756563876651981</v>
      </c>
      <c r="J426" s="103">
        <f t="shared" si="18"/>
        <v>101.27343612334802</v>
      </c>
      <c r="K426" s="113" t="s">
        <v>648</v>
      </c>
      <c r="L426" s="113" t="s">
        <v>47</v>
      </c>
      <c r="M426" s="138">
        <v>0.25550660792951541</v>
      </c>
      <c r="N426" s="117">
        <f>+H426*M426</f>
        <v>34.756563876651981</v>
      </c>
      <c r="O426" s="117" t="s">
        <v>1159</v>
      </c>
      <c r="P426" s="114"/>
      <c r="Q426" s="118"/>
      <c r="R426" s="116"/>
      <c r="S426" s="114"/>
    </row>
    <row r="427" spans="6:19">
      <c r="F427" s="111" t="s">
        <v>647</v>
      </c>
      <c r="G427" s="136">
        <v>1.016213E-3</v>
      </c>
      <c r="H427" s="103">
        <f>ROUND(+G427*Totals!$H$24,2)</f>
        <v>12777.08</v>
      </c>
      <c r="I427" s="103">
        <f t="shared" si="17"/>
        <v>0</v>
      </c>
      <c r="J427" s="103">
        <f t="shared" si="18"/>
        <v>12777.08</v>
      </c>
      <c r="K427" s="113"/>
      <c r="L427" s="113"/>
      <c r="N427" s="117"/>
      <c r="O427" s="113"/>
      <c r="P427" s="114"/>
      <c r="Q427" s="118"/>
      <c r="R427" s="116"/>
      <c r="S427" s="114"/>
    </row>
    <row r="428" spans="6:19">
      <c r="F428" s="111" t="s">
        <v>646</v>
      </c>
      <c r="G428" s="136">
        <v>6.9164299999999998E-5</v>
      </c>
      <c r="H428" s="103">
        <f>ROUND(+G428*Totals!$H$24,2)</f>
        <v>869.62</v>
      </c>
      <c r="I428" s="103">
        <f t="shared" si="17"/>
        <v>404.58256684491977</v>
      </c>
      <c r="J428" s="103">
        <f t="shared" si="18"/>
        <v>465.03743315508024</v>
      </c>
      <c r="K428" s="113" t="s">
        <v>646</v>
      </c>
      <c r="L428" s="113" t="s">
        <v>74</v>
      </c>
      <c r="M428" s="138">
        <v>0.46524064171122992</v>
      </c>
      <c r="N428" s="117">
        <f>+H428*M428</f>
        <v>404.58256684491977</v>
      </c>
      <c r="O428" s="117" t="s">
        <v>1159</v>
      </c>
      <c r="P428" s="114"/>
      <c r="Q428" s="118"/>
      <c r="R428" s="116"/>
      <c r="S428" s="114"/>
    </row>
    <row r="429" spans="6:19">
      <c r="F429" s="111" t="s">
        <v>645</v>
      </c>
      <c r="G429" s="136">
        <v>2.5424650000000003E-4</v>
      </c>
      <c r="H429" s="103">
        <f>ROUND(+G429*Totals!$H$24,2)</f>
        <v>3196.7</v>
      </c>
      <c r="I429" s="103">
        <f t="shared" si="17"/>
        <v>0</v>
      </c>
      <c r="J429" s="103">
        <f t="shared" si="18"/>
        <v>3196.7</v>
      </c>
      <c r="K429" s="113"/>
      <c r="L429" s="113"/>
      <c r="N429" s="117"/>
      <c r="O429" s="117"/>
      <c r="P429" s="114"/>
      <c r="Q429" s="118"/>
      <c r="R429" s="116"/>
      <c r="S429" s="114"/>
    </row>
    <row r="430" spans="6:19">
      <c r="F430" s="111" t="s">
        <v>644</v>
      </c>
      <c r="G430" s="136">
        <v>9.3893399999999991E-5</v>
      </c>
      <c r="H430" s="103">
        <f>ROUND(+G430*Totals!$H$24,2)</f>
        <v>1180.54</v>
      </c>
      <c r="I430" s="103">
        <f t="shared" si="17"/>
        <v>328.9155120481928</v>
      </c>
      <c r="J430" s="103">
        <f t="shared" si="18"/>
        <v>851.62448795180717</v>
      </c>
      <c r="K430" s="113" t="s">
        <v>644</v>
      </c>
      <c r="L430" s="113" t="s">
        <v>113</v>
      </c>
      <c r="M430" s="138">
        <v>0.27861445783132532</v>
      </c>
      <c r="N430" s="117">
        <f>+H430*M430</f>
        <v>328.9155120481928</v>
      </c>
      <c r="O430" s="113" t="s">
        <v>1159</v>
      </c>
      <c r="P430" s="114"/>
      <c r="Q430" s="118"/>
      <c r="R430" s="116"/>
      <c r="S430" s="114"/>
    </row>
    <row r="431" spans="6:19">
      <c r="F431" s="111" t="s">
        <v>643</v>
      </c>
      <c r="G431" s="136">
        <v>1.174634E-4</v>
      </c>
      <c r="H431" s="103">
        <f>ROUND(+G431*Totals!$H$24,2)</f>
        <v>1476.89</v>
      </c>
      <c r="I431" s="103">
        <f t="shared" si="17"/>
        <v>507.82652996845434</v>
      </c>
      <c r="J431" s="103">
        <f t="shared" si="18"/>
        <v>969.06347003154576</v>
      </c>
      <c r="K431" s="113" t="s">
        <v>643</v>
      </c>
      <c r="L431" s="113" t="s">
        <v>118</v>
      </c>
      <c r="M431" s="138">
        <v>0.34384858044164041</v>
      </c>
      <c r="N431" s="117">
        <f>+H431*M431</f>
        <v>507.82652996845434</v>
      </c>
      <c r="O431" s="117" t="s">
        <v>1159</v>
      </c>
      <c r="P431" s="114"/>
      <c r="Q431" s="118"/>
      <c r="R431" s="116"/>
      <c r="S431" s="114"/>
    </row>
    <row r="432" spans="6:19">
      <c r="F432" s="111" t="s">
        <v>642</v>
      </c>
      <c r="G432" s="136">
        <v>2.3415399999999998E-4</v>
      </c>
      <c r="H432" s="103">
        <f>ROUND(+G432*Totals!$H$24,2)</f>
        <v>2944.07</v>
      </c>
      <c r="I432" s="103">
        <f t="shared" si="17"/>
        <v>0</v>
      </c>
      <c r="J432" s="103">
        <f t="shared" si="18"/>
        <v>2944.07</v>
      </c>
      <c r="K432" s="113"/>
      <c r="L432" s="113"/>
      <c r="N432" s="117"/>
      <c r="O432" s="113"/>
      <c r="P432" s="114"/>
      <c r="Q432" s="118"/>
      <c r="R432" s="116"/>
      <c r="S432" s="114"/>
    </row>
    <row r="433" spans="6:19">
      <c r="F433" s="111" t="s">
        <v>641</v>
      </c>
      <c r="G433" s="136">
        <v>9.9302900000000001E-5</v>
      </c>
      <c r="H433" s="103">
        <f>ROUND(+G433*Totals!$H$24,2)</f>
        <v>1248.56</v>
      </c>
      <c r="I433" s="103">
        <f t="shared" si="17"/>
        <v>232.23675874769799</v>
      </c>
      <c r="J433" s="103">
        <f t="shared" si="18"/>
        <v>1016.323241252302</v>
      </c>
      <c r="K433" s="113" t="s">
        <v>641</v>
      </c>
      <c r="L433" s="113" t="s">
        <v>131</v>
      </c>
      <c r="M433" s="138">
        <v>0.18600368324125233</v>
      </c>
      <c r="N433" s="117">
        <f>+H433*M433</f>
        <v>232.23675874769799</v>
      </c>
      <c r="O433" s="113" t="s">
        <v>1159</v>
      </c>
      <c r="P433" s="114"/>
      <c r="Q433" s="118"/>
      <c r="R433" s="116"/>
      <c r="S433" s="114"/>
    </row>
    <row r="434" spans="6:19">
      <c r="F434" s="111" t="s">
        <v>88</v>
      </c>
      <c r="G434" s="136">
        <v>3.8252886000000002E-3</v>
      </c>
      <c r="H434" s="103">
        <f>ROUND(+G434*Totals!$H$24,2)</f>
        <v>48096.25</v>
      </c>
      <c r="I434" s="103">
        <f t="shared" si="17"/>
        <v>0</v>
      </c>
      <c r="J434" s="103">
        <f t="shared" si="18"/>
        <v>48096.25</v>
      </c>
      <c r="K434" s="113"/>
      <c r="L434" s="113"/>
      <c r="N434" s="117"/>
      <c r="O434" s="113"/>
      <c r="P434" s="114"/>
      <c r="Q434" s="118"/>
      <c r="R434" s="116"/>
      <c r="S434" s="114"/>
    </row>
    <row r="435" spans="6:19">
      <c r="F435" s="111" t="s">
        <v>640</v>
      </c>
      <c r="G435" s="136">
        <v>4.2503200000000003E-5</v>
      </c>
      <c r="H435" s="103">
        <f>ROUND(+G435*Totals!$H$24,2)</f>
        <v>534.4</v>
      </c>
      <c r="I435" s="103">
        <f t="shared" si="17"/>
        <v>0</v>
      </c>
      <c r="J435" s="103">
        <f t="shared" si="18"/>
        <v>534.4</v>
      </c>
      <c r="K435" s="113"/>
      <c r="L435" s="113"/>
      <c r="N435" s="117"/>
      <c r="O435" s="113"/>
      <c r="P435" s="114"/>
      <c r="Q435" s="118"/>
      <c r="R435" s="116"/>
      <c r="S435" s="114"/>
    </row>
    <row r="436" spans="6:19">
      <c r="F436" s="111" t="s">
        <v>639</v>
      </c>
      <c r="G436" s="136">
        <v>3.6166370000000005E-4</v>
      </c>
      <c r="H436" s="103">
        <f>ROUND(+G436*Totals!$H$24,2)</f>
        <v>4547.28</v>
      </c>
      <c r="I436" s="103">
        <f t="shared" si="17"/>
        <v>0</v>
      </c>
      <c r="J436" s="103">
        <f t="shared" si="18"/>
        <v>4547.28</v>
      </c>
      <c r="K436" s="113"/>
      <c r="L436" s="113"/>
      <c r="N436" s="117"/>
      <c r="O436" s="117"/>
      <c r="P436" s="114"/>
      <c r="Q436" s="118"/>
      <c r="R436" s="116"/>
      <c r="S436" s="114"/>
    </row>
    <row r="437" spans="6:19">
      <c r="F437" s="111" t="s">
        <v>638</v>
      </c>
      <c r="G437" s="136">
        <v>3.4659429999999998E-4</v>
      </c>
      <c r="H437" s="103">
        <f>ROUND(+G437*Totals!$H$24,2)</f>
        <v>4357.8100000000004</v>
      </c>
      <c r="I437" s="103">
        <f t="shared" si="17"/>
        <v>0</v>
      </c>
      <c r="J437" s="103">
        <f t="shared" si="18"/>
        <v>4357.8100000000004</v>
      </c>
      <c r="K437" s="113"/>
      <c r="L437" s="113"/>
      <c r="N437" s="117"/>
      <c r="O437" s="113"/>
      <c r="P437" s="114"/>
      <c r="Q437" s="118"/>
      <c r="R437" s="116"/>
      <c r="S437" s="114"/>
    </row>
    <row r="438" spans="6:19">
      <c r="F438" s="111" t="s">
        <v>637</v>
      </c>
      <c r="G438" s="136">
        <v>9.3507100000000005E-5</v>
      </c>
      <c r="H438" s="103">
        <f>ROUND(+G438*Totals!$H$24,2)</f>
        <v>1175.69</v>
      </c>
      <c r="I438" s="103">
        <f t="shared" si="17"/>
        <v>360.22824915824918</v>
      </c>
      <c r="J438" s="103">
        <f t="shared" si="18"/>
        <v>815.46175084175093</v>
      </c>
      <c r="K438" s="113" t="s">
        <v>637</v>
      </c>
      <c r="L438" s="113" t="s">
        <v>88</v>
      </c>
      <c r="M438" s="138">
        <v>0.30639730639730639</v>
      </c>
      <c r="N438" s="117">
        <f>+H438*M438</f>
        <v>360.22824915824918</v>
      </c>
      <c r="O438" s="117" t="s">
        <v>1159</v>
      </c>
      <c r="P438" s="114"/>
      <c r="Q438" s="118"/>
      <c r="R438" s="116"/>
      <c r="S438" s="114"/>
    </row>
    <row r="439" spans="6:19">
      <c r="F439" s="111" t="s">
        <v>636</v>
      </c>
      <c r="G439" s="136">
        <v>2.3144930000000002E-4</v>
      </c>
      <c r="H439" s="103">
        <f>ROUND(+G439*Totals!$H$24,2)</f>
        <v>2910.07</v>
      </c>
      <c r="I439" s="103">
        <f t="shared" si="17"/>
        <v>0</v>
      </c>
      <c r="J439" s="103">
        <f t="shared" si="18"/>
        <v>2910.07</v>
      </c>
      <c r="K439" s="113"/>
      <c r="L439" s="113"/>
      <c r="N439" s="117"/>
      <c r="O439" s="113"/>
      <c r="P439" s="114"/>
      <c r="Q439" s="118"/>
      <c r="R439" s="116"/>
      <c r="S439" s="114"/>
    </row>
    <row r="440" spans="6:19">
      <c r="F440" s="111" t="s">
        <v>635</v>
      </c>
      <c r="G440" s="136">
        <v>1.1244030000000001E-4</v>
      </c>
      <c r="H440" s="103">
        <f>ROUND(+G440*Totals!$H$24,2)</f>
        <v>1413.74</v>
      </c>
      <c r="I440" s="103">
        <f t="shared" si="17"/>
        <v>133.87689393939394</v>
      </c>
      <c r="J440" s="103">
        <f t="shared" si="18"/>
        <v>1279.863106060606</v>
      </c>
      <c r="K440" s="113" t="s">
        <v>635</v>
      </c>
      <c r="L440" s="113" t="s">
        <v>40</v>
      </c>
      <c r="M440" s="138">
        <v>9.4696969696969696E-2</v>
      </c>
      <c r="N440" s="117">
        <f>+H440*M440</f>
        <v>133.87689393939394</v>
      </c>
      <c r="O440" s="117" t="s">
        <v>1159</v>
      </c>
      <c r="P440" s="114"/>
      <c r="Q440" s="118"/>
      <c r="R440" s="116"/>
      <c r="S440" s="114"/>
    </row>
    <row r="441" spans="6:19">
      <c r="F441" s="111" t="s">
        <v>634</v>
      </c>
      <c r="G441" s="136">
        <v>5.3940429999999994E-4</v>
      </c>
      <c r="H441" s="103">
        <f>ROUND(+G441*Totals!$H$24,2)</f>
        <v>6782.06</v>
      </c>
      <c r="I441" s="103">
        <f t="shared" si="17"/>
        <v>0</v>
      </c>
      <c r="J441" s="103">
        <f t="shared" si="18"/>
        <v>6782.06</v>
      </c>
      <c r="K441" s="113"/>
      <c r="L441" s="113"/>
      <c r="N441" s="117"/>
      <c r="O441" s="117"/>
      <c r="P441" s="114"/>
      <c r="Q441" s="118"/>
      <c r="R441" s="116"/>
      <c r="S441" s="114"/>
    </row>
    <row r="442" spans="6:19">
      <c r="F442" s="111" t="s">
        <v>633</v>
      </c>
      <c r="G442" s="136">
        <v>3.0911400000000004E-5</v>
      </c>
      <c r="H442" s="103">
        <f>ROUND(+G442*Totals!$H$24,2)</f>
        <v>388.66</v>
      </c>
      <c r="I442" s="103">
        <f t="shared" si="17"/>
        <v>104.9665693430657</v>
      </c>
      <c r="J442" s="103">
        <f t="shared" si="18"/>
        <v>283.69343065693431</v>
      </c>
      <c r="K442" s="113" t="s">
        <v>633</v>
      </c>
      <c r="L442" s="113" t="s">
        <v>88</v>
      </c>
      <c r="M442" s="138">
        <v>0.27007299270072993</v>
      </c>
      <c r="N442" s="117">
        <f t="shared" ref="N442:N447" si="19">+H442*M442</f>
        <v>104.9665693430657</v>
      </c>
      <c r="O442" s="117" t="s">
        <v>1159</v>
      </c>
      <c r="P442" s="114"/>
      <c r="Q442" s="118"/>
      <c r="R442" s="116"/>
      <c r="S442" s="114"/>
    </row>
    <row r="443" spans="6:19">
      <c r="F443" s="111" t="s">
        <v>632</v>
      </c>
      <c r="G443" s="136">
        <v>2.1637999999999998E-5</v>
      </c>
      <c r="H443" s="103">
        <f>ROUND(+G443*Totals!$H$24,2)</f>
        <v>272.06</v>
      </c>
      <c r="I443" s="103">
        <f t="shared" si="17"/>
        <v>133.16621052631581</v>
      </c>
      <c r="J443" s="103">
        <f t="shared" si="18"/>
        <v>138.89378947368419</v>
      </c>
      <c r="K443" s="113" t="s">
        <v>632</v>
      </c>
      <c r="L443" s="113" t="s">
        <v>116</v>
      </c>
      <c r="M443" s="138">
        <v>0.48947368421052634</v>
      </c>
      <c r="N443" s="117">
        <f t="shared" si="19"/>
        <v>133.16621052631581</v>
      </c>
      <c r="O443" s="117" t="s">
        <v>1159</v>
      </c>
      <c r="P443" s="114"/>
      <c r="Q443" s="118"/>
      <c r="R443" s="116"/>
      <c r="S443" s="114"/>
    </row>
    <row r="444" spans="6:19">
      <c r="F444" s="111" t="s">
        <v>631</v>
      </c>
      <c r="G444" s="136">
        <v>6.06637E-5</v>
      </c>
      <c r="H444" s="103">
        <f>ROUND(+G444*Totals!$H$24,2)</f>
        <v>762.74</v>
      </c>
      <c r="I444" s="103">
        <f t="shared" si="17"/>
        <v>285.75892957746481</v>
      </c>
      <c r="J444" s="103">
        <f t="shared" si="18"/>
        <v>476.9810704225352</v>
      </c>
      <c r="K444" s="113" t="s">
        <v>631</v>
      </c>
      <c r="L444" s="113" t="s">
        <v>123</v>
      </c>
      <c r="M444" s="138">
        <v>0.37464788732394372</v>
      </c>
      <c r="N444" s="117">
        <f t="shared" si="19"/>
        <v>285.75892957746481</v>
      </c>
      <c r="O444" s="113" t="s">
        <v>1159</v>
      </c>
      <c r="P444" s="114"/>
      <c r="Q444" s="118"/>
      <c r="R444" s="116"/>
      <c r="S444" s="114"/>
    </row>
    <row r="445" spans="6:19">
      <c r="F445" s="111" t="s">
        <v>630</v>
      </c>
      <c r="G445" s="136">
        <v>1.031669E-4</v>
      </c>
      <c r="H445" s="103">
        <f>ROUND(+G445*Totals!$H$24,2)</f>
        <v>1297.1400000000001</v>
      </c>
      <c r="I445" s="103">
        <f t="shared" si="17"/>
        <v>239.54153310104533</v>
      </c>
      <c r="J445" s="103">
        <f t="shared" si="18"/>
        <v>1057.5984668989547</v>
      </c>
      <c r="K445" s="113" t="s">
        <v>630</v>
      </c>
      <c r="L445" s="113" t="s">
        <v>58</v>
      </c>
      <c r="M445" s="138">
        <v>0.18466898954703834</v>
      </c>
      <c r="N445" s="117">
        <f t="shared" si="19"/>
        <v>239.54153310104533</v>
      </c>
      <c r="O445" s="117" t="s">
        <v>1159</v>
      </c>
      <c r="P445" s="114"/>
      <c r="Q445" s="118"/>
      <c r="R445" s="116"/>
      <c r="S445" s="114"/>
    </row>
    <row r="446" spans="6:19">
      <c r="F446" s="111" t="s">
        <v>629</v>
      </c>
      <c r="G446" s="136">
        <v>1.7039919999999999E-4</v>
      </c>
      <c r="H446" s="103">
        <f>ROUND(+G446*Totals!$H$24,2)</f>
        <v>2142.4699999999998</v>
      </c>
      <c r="I446" s="103">
        <f t="shared" si="17"/>
        <v>399.87881849315067</v>
      </c>
      <c r="J446" s="103">
        <f t="shared" si="18"/>
        <v>1742.5911815068491</v>
      </c>
      <c r="K446" s="137" t="s">
        <v>629</v>
      </c>
      <c r="L446" s="137" t="s">
        <v>75</v>
      </c>
      <c r="M446" s="138">
        <v>0.18664383561643838</v>
      </c>
      <c r="N446" s="117">
        <f t="shared" si="19"/>
        <v>399.87881849315067</v>
      </c>
      <c r="O446" s="113"/>
      <c r="P446" s="114"/>
      <c r="Q446" s="118"/>
      <c r="R446" s="116"/>
      <c r="S446" s="114"/>
    </row>
    <row r="447" spans="6:19">
      <c r="F447" s="111" t="s">
        <v>628</v>
      </c>
      <c r="G447" s="136">
        <v>2.0478800000000001E-5</v>
      </c>
      <c r="H447" s="103">
        <f>ROUND(+G447*Totals!$H$24,2)</f>
        <v>257.48</v>
      </c>
      <c r="I447" s="103">
        <f t="shared" si="17"/>
        <v>121.79212698412699</v>
      </c>
      <c r="J447" s="103">
        <f t="shared" si="18"/>
        <v>135.68787301587304</v>
      </c>
      <c r="K447" s="113" t="s">
        <v>628</v>
      </c>
      <c r="L447" s="113" t="s">
        <v>47</v>
      </c>
      <c r="M447" s="138">
        <v>0.473015873015873</v>
      </c>
      <c r="N447" s="117">
        <f t="shared" si="19"/>
        <v>121.79212698412699</v>
      </c>
      <c r="O447" s="117" t="s">
        <v>1159</v>
      </c>
      <c r="P447" s="114"/>
      <c r="Q447" s="118"/>
      <c r="R447" s="116"/>
      <c r="S447" s="114"/>
    </row>
    <row r="448" spans="6:19">
      <c r="F448" s="111" t="s">
        <v>627</v>
      </c>
      <c r="G448" s="136">
        <v>2.9346533000000003E-3</v>
      </c>
      <c r="H448" s="103">
        <f>ROUND(+G448*Totals!$H$24,2)</f>
        <v>36898.080000000002</v>
      </c>
      <c r="I448" s="103">
        <f t="shared" si="17"/>
        <v>0</v>
      </c>
      <c r="J448" s="103">
        <f t="shared" si="18"/>
        <v>36898.080000000002</v>
      </c>
      <c r="K448" s="113"/>
      <c r="L448" s="113"/>
      <c r="N448" s="117"/>
      <c r="O448" s="113"/>
      <c r="P448" s="114"/>
      <c r="Q448" s="118"/>
      <c r="R448" s="116"/>
      <c r="S448" s="114"/>
    </row>
    <row r="449" spans="6:19">
      <c r="F449" s="111" t="s">
        <v>626</v>
      </c>
      <c r="G449" s="136">
        <v>9.157510000000001E-5</v>
      </c>
      <c r="H449" s="103">
        <f>ROUND(+G449*Totals!$H$24,2)</f>
        <v>1151.4000000000001</v>
      </c>
      <c r="I449" s="103">
        <f t="shared" si="17"/>
        <v>732.70909090909083</v>
      </c>
      <c r="J449" s="103">
        <f t="shared" si="18"/>
        <v>418.69090909090926</v>
      </c>
      <c r="K449" s="113" t="s">
        <v>626</v>
      </c>
      <c r="L449" s="113" t="s">
        <v>83</v>
      </c>
      <c r="M449" s="138">
        <v>0.63636363636363624</v>
      </c>
      <c r="N449" s="117">
        <f>+H449*M449</f>
        <v>732.70909090909083</v>
      </c>
      <c r="O449" s="117" t="s">
        <v>1159</v>
      </c>
      <c r="P449" s="114"/>
      <c r="Q449" s="118"/>
      <c r="R449" s="116"/>
      <c r="S449" s="114"/>
    </row>
    <row r="450" spans="6:19">
      <c r="F450" s="111" t="s">
        <v>625</v>
      </c>
      <c r="G450" s="136">
        <v>8.8252109999999997E-4</v>
      </c>
      <c r="H450" s="103">
        <f>ROUND(+G450*Totals!$H$24,2)</f>
        <v>11096.14</v>
      </c>
      <c r="I450" s="103">
        <f t="shared" si="17"/>
        <v>0</v>
      </c>
      <c r="J450" s="103">
        <f t="shared" si="18"/>
        <v>11096.14</v>
      </c>
      <c r="K450" s="113"/>
      <c r="L450" s="113"/>
      <c r="N450" s="117"/>
      <c r="O450" s="117"/>
      <c r="P450" s="114"/>
      <c r="Q450" s="118"/>
      <c r="R450" s="116"/>
      <c r="S450" s="114"/>
    </row>
    <row r="451" spans="6:19">
      <c r="F451" s="111" t="s">
        <v>624</v>
      </c>
      <c r="G451" s="136">
        <v>1.3330549999999999E-4</v>
      </c>
      <c r="H451" s="103">
        <f>ROUND(+G451*Totals!$H$24,2)</f>
        <v>1676.08</v>
      </c>
      <c r="I451" s="103">
        <f t="shared" si="17"/>
        <v>387.05352577319593</v>
      </c>
      <c r="J451" s="103">
        <f t="shared" si="18"/>
        <v>1289.0264742268041</v>
      </c>
      <c r="K451" s="113" t="s">
        <v>624</v>
      </c>
      <c r="L451" s="113" t="s">
        <v>124</v>
      </c>
      <c r="M451" s="138">
        <v>0.23092783505154643</v>
      </c>
      <c r="N451" s="117">
        <f>+H451*M451</f>
        <v>387.05352577319593</v>
      </c>
      <c r="O451" s="113" t="s">
        <v>1159</v>
      </c>
      <c r="P451" s="114"/>
      <c r="Q451" s="118"/>
      <c r="R451" s="116"/>
      <c r="S451" s="114"/>
    </row>
    <row r="452" spans="6:19">
      <c r="F452" s="111" t="s">
        <v>623</v>
      </c>
      <c r="G452" s="136">
        <v>8.8483899999999995E-5</v>
      </c>
      <c r="H452" s="103">
        <f>ROUND(+G452*Totals!$H$24,2)</f>
        <v>1112.53</v>
      </c>
      <c r="I452" s="103">
        <f t="shared" si="17"/>
        <v>227.04693877551017</v>
      </c>
      <c r="J452" s="103">
        <f t="shared" si="18"/>
        <v>885.4830612244898</v>
      </c>
      <c r="K452" s="113" t="s">
        <v>623</v>
      </c>
      <c r="L452" s="113" t="s">
        <v>82</v>
      </c>
      <c r="M452" s="138">
        <v>0.2040816326530612</v>
      </c>
      <c r="N452" s="117">
        <f>+H452*M452</f>
        <v>227.04693877551017</v>
      </c>
      <c r="O452" s="113"/>
      <c r="P452" s="114"/>
      <c r="Q452" s="118"/>
      <c r="R452" s="116"/>
      <c r="S452" s="114"/>
    </row>
    <row r="453" spans="6:19">
      <c r="F453" s="111" t="s">
        <v>622</v>
      </c>
      <c r="G453" s="136">
        <v>6.6884589999999992E-4</v>
      </c>
      <c r="H453" s="103">
        <f>ROUND(+G453*Totals!$H$24,2)</f>
        <v>8409.56</v>
      </c>
      <c r="I453" s="103">
        <f t="shared" si="17"/>
        <v>0</v>
      </c>
      <c r="J453" s="103">
        <f t="shared" si="18"/>
        <v>8409.56</v>
      </c>
      <c r="K453" s="113"/>
      <c r="L453" s="113"/>
      <c r="N453" s="117"/>
      <c r="O453" s="113"/>
      <c r="P453" s="114"/>
      <c r="Q453" s="118"/>
      <c r="R453" s="116"/>
      <c r="S453" s="114"/>
    </row>
    <row r="454" spans="6:19">
      <c r="F454" s="111" t="s">
        <v>621</v>
      </c>
      <c r="G454" s="136">
        <v>8.2803979999999998E-4</v>
      </c>
      <c r="H454" s="103">
        <f>ROUND(+G454*Totals!$H$24,2)</f>
        <v>10411.14</v>
      </c>
      <c r="I454" s="103">
        <f t="shared" si="17"/>
        <v>0</v>
      </c>
      <c r="J454" s="103">
        <f t="shared" si="18"/>
        <v>10411.14</v>
      </c>
      <c r="K454" s="113"/>
      <c r="L454" s="113"/>
      <c r="N454" s="117"/>
      <c r="O454" s="113"/>
      <c r="P454" s="114"/>
      <c r="Q454" s="118"/>
      <c r="R454" s="116"/>
      <c r="S454" s="114"/>
    </row>
    <row r="455" spans="6:19">
      <c r="F455" s="111" t="s">
        <v>620</v>
      </c>
      <c r="G455" s="136">
        <v>4.5092039999999997E-4</v>
      </c>
      <c r="H455" s="103">
        <f>ROUND(+G455*Totals!$H$24,2)</f>
        <v>5669.53</v>
      </c>
      <c r="I455" s="103">
        <f t="shared" ref="I455:I518" si="20">+N455+Q455+T455</f>
        <v>0</v>
      </c>
      <c r="J455" s="103">
        <f t="shared" ref="J455:J518" si="21">+H455-I455</f>
        <v>5669.53</v>
      </c>
      <c r="K455" s="113"/>
      <c r="L455" s="113"/>
      <c r="N455" s="117"/>
      <c r="O455" s="113"/>
      <c r="P455" s="114"/>
      <c r="Q455" s="118"/>
      <c r="R455" s="116"/>
      <c r="S455" s="114"/>
    </row>
    <row r="456" spans="6:19">
      <c r="F456" s="111" t="s">
        <v>619</v>
      </c>
      <c r="G456" s="136">
        <v>4.300552E-4</v>
      </c>
      <c r="H456" s="103">
        <f>ROUND(+G456*Totals!$H$24,2)</f>
        <v>5407.18</v>
      </c>
      <c r="I456" s="103">
        <f t="shared" si="20"/>
        <v>0</v>
      </c>
      <c r="J456" s="103">
        <f t="shared" si="21"/>
        <v>5407.18</v>
      </c>
      <c r="K456" s="113"/>
      <c r="L456" s="113"/>
      <c r="N456" s="117"/>
      <c r="O456" s="117"/>
      <c r="P456" s="114"/>
      <c r="Q456" s="118"/>
      <c r="R456" s="116"/>
      <c r="S456" s="114"/>
    </row>
    <row r="457" spans="6:19">
      <c r="F457" s="111" t="s">
        <v>618</v>
      </c>
      <c r="G457" s="136">
        <v>2.70475E-4</v>
      </c>
      <c r="H457" s="103">
        <f>ROUND(+G457*Totals!$H$24,2)</f>
        <v>3400.75</v>
      </c>
      <c r="I457" s="103">
        <f t="shared" si="20"/>
        <v>205.29461942257217</v>
      </c>
      <c r="J457" s="103">
        <f t="shared" si="21"/>
        <v>3195.4553805774276</v>
      </c>
      <c r="K457" s="137" t="s">
        <v>618</v>
      </c>
      <c r="L457" s="137" t="s">
        <v>45</v>
      </c>
      <c r="M457" s="138">
        <v>6.0367454068241469E-2</v>
      </c>
      <c r="N457" s="117">
        <f>+H457*M457</f>
        <v>205.29461942257217</v>
      </c>
      <c r="O457" s="117"/>
      <c r="P457" s="114"/>
      <c r="Q457" s="118"/>
      <c r="R457" s="116"/>
      <c r="S457" s="114"/>
    </row>
    <row r="458" spans="6:19">
      <c r="F458" s="111" t="s">
        <v>617</v>
      </c>
      <c r="G458" s="136">
        <v>1.031669E-4</v>
      </c>
      <c r="H458" s="103">
        <f>ROUND(+G458*Totals!$H$24,2)</f>
        <v>1297.1400000000001</v>
      </c>
      <c r="I458" s="103">
        <f t="shared" si="20"/>
        <v>452.55188640973631</v>
      </c>
      <c r="J458" s="103">
        <f t="shared" si="21"/>
        <v>844.58811359026379</v>
      </c>
      <c r="K458" s="113" t="s">
        <v>617</v>
      </c>
      <c r="L458" s="113" t="s">
        <v>89</v>
      </c>
      <c r="M458" s="138">
        <v>0.34888438133874239</v>
      </c>
      <c r="N458" s="117">
        <f>+H458*M458</f>
        <v>452.55188640973631</v>
      </c>
      <c r="O458" s="113"/>
      <c r="P458" s="114"/>
      <c r="Q458" s="118"/>
      <c r="R458" s="116"/>
      <c r="S458" s="114"/>
    </row>
    <row r="459" spans="6:19">
      <c r="F459" s="111" t="s">
        <v>616</v>
      </c>
      <c r="G459" s="136">
        <v>6.7232300000000003E-5</v>
      </c>
      <c r="H459" s="103">
        <f>ROUND(+G459*Totals!$H$24,2)</f>
        <v>845.33</v>
      </c>
      <c r="I459" s="103">
        <f t="shared" si="20"/>
        <v>105.66625000000001</v>
      </c>
      <c r="J459" s="103">
        <f t="shared" si="21"/>
        <v>739.66375000000005</v>
      </c>
      <c r="K459" s="113" t="s">
        <v>616</v>
      </c>
      <c r="L459" s="113" t="s">
        <v>84</v>
      </c>
      <c r="M459" s="138">
        <v>0.125</v>
      </c>
      <c r="N459" s="117">
        <f>+H459*M459</f>
        <v>105.66625000000001</v>
      </c>
      <c r="O459" s="117"/>
      <c r="P459" s="114"/>
      <c r="Q459" s="118"/>
      <c r="R459" s="116"/>
      <c r="S459" s="114"/>
    </row>
    <row r="460" spans="6:19">
      <c r="F460" s="111" t="s">
        <v>615</v>
      </c>
      <c r="G460" s="136">
        <v>7.6080739999999998E-4</v>
      </c>
      <c r="H460" s="103">
        <f>ROUND(+G460*Totals!$H$24,2)</f>
        <v>9565.81</v>
      </c>
      <c r="I460" s="103">
        <f t="shared" si="20"/>
        <v>0</v>
      </c>
      <c r="J460" s="103">
        <f t="shared" si="21"/>
        <v>9565.81</v>
      </c>
      <c r="K460" s="113"/>
      <c r="L460" s="113"/>
      <c r="N460" s="117"/>
      <c r="O460" s="117"/>
      <c r="P460" s="114"/>
      <c r="Q460" s="118"/>
      <c r="R460" s="116"/>
      <c r="S460" s="114"/>
    </row>
    <row r="461" spans="6:19">
      <c r="F461" s="111" t="s">
        <v>614</v>
      </c>
      <c r="G461" s="136">
        <v>1.657625E-4</v>
      </c>
      <c r="H461" s="103">
        <f>ROUND(+G461*Totals!$H$24,2)</f>
        <v>2084.17</v>
      </c>
      <c r="I461" s="103">
        <f t="shared" si="20"/>
        <v>140.92252669039146</v>
      </c>
      <c r="J461" s="103">
        <f t="shared" si="21"/>
        <v>1943.2474733096087</v>
      </c>
      <c r="K461" s="113" t="s">
        <v>614</v>
      </c>
      <c r="L461" s="113" t="s">
        <v>44</v>
      </c>
      <c r="M461" s="138">
        <v>6.7615658362989328E-2</v>
      </c>
      <c r="N461" s="117">
        <f>+H461*M461</f>
        <v>140.92252669039146</v>
      </c>
      <c r="O461" s="113"/>
      <c r="P461" s="114"/>
      <c r="Q461" s="118"/>
      <c r="R461" s="116"/>
      <c r="S461" s="114"/>
    </row>
    <row r="462" spans="6:19">
      <c r="F462" s="111" t="s">
        <v>613</v>
      </c>
      <c r="G462" s="136">
        <v>4.5980699999999998E-5</v>
      </c>
      <c r="H462" s="103">
        <f>ROUND(+G462*Totals!$H$24,2)</f>
        <v>578.13</v>
      </c>
      <c r="I462" s="103">
        <f t="shared" si="20"/>
        <v>171.53307692307692</v>
      </c>
      <c r="J462" s="103">
        <f t="shared" si="21"/>
        <v>406.59692307692308</v>
      </c>
      <c r="K462" s="113" t="s">
        <v>613</v>
      </c>
      <c r="L462" s="113" t="s">
        <v>48</v>
      </c>
      <c r="M462" s="138">
        <v>0.2967032967032967</v>
      </c>
      <c r="N462" s="117">
        <f>+H462*M462</f>
        <v>171.53307692307692</v>
      </c>
      <c r="O462" s="113" t="s">
        <v>1159</v>
      </c>
      <c r="P462" s="114"/>
      <c r="Q462" s="118"/>
      <c r="R462" s="116"/>
      <c r="S462" s="114"/>
    </row>
    <row r="463" spans="6:19">
      <c r="F463" s="111" t="s">
        <v>612</v>
      </c>
      <c r="G463" s="136">
        <v>3.7402820000000006E-4</v>
      </c>
      <c r="H463" s="103">
        <f>ROUND(+G463*Totals!$H$24,2)</f>
        <v>4702.74</v>
      </c>
      <c r="I463" s="103">
        <f t="shared" si="20"/>
        <v>0</v>
      </c>
      <c r="J463" s="103">
        <f t="shared" si="21"/>
        <v>4702.74</v>
      </c>
      <c r="K463" s="113"/>
      <c r="L463" s="113"/>
      <c r="N463" s="117"/>
      <c r="O463" s="117"/>
      <c r="P463" s="114"/>
      <c r="Q463" s="118"/>
      <c r="R463" s="116"/>
      <c r="S463" s="114"/>
    </row>
    <row r="464" spans="6:19">
      <c r="F464" s="111" t="s">
        <v>611</v>
      </c>
      <c r="G464" s="136">
        <v>3.5779970000000003E-4</v>
      </c>
      <c r="H464" s="103">
        <f>ROUND(+G464*Totals!$H$24,2)</f>
        <v>4498.7</v>
      </c>
      <c r="I464" s="103">
        <f t="shared" si="20"/>
        <v>0</v>
      </c>
      <c r="J464" s="103">
        <f t="shared" si="21"/>
        <v>4498.7</v>
      </c>
      <c r="K464" s="113"/>
      <c r="L464" s="113"/>
      <c r="N464" s="117"/>
      <c r="O464" s="113"/>
      <c r="P464" s="114"/>
      <c r="Q464" s="118"/>
      <c r="R464" s="116"/>
      <c r="S464" s="114"/>
    </row>
    <row r="465" spans="6:19">
      <c r="F465" s="111" t="s">
        <v>610</v>
      </c>
      <c r="G465" s="136">
        <v>4.7526299999999999E-5</v>
      </c>
      <c r="H465" s="103">
        <f>ROUND(+G465*Totals!$H$24,2)</f>
        <v>597.55999999999995</v>
      </c>
      <c r="I465" s="103">
        <f t="shared" si="20"/>
        <v>34.541040462427745</v>
      </c>
      <c r="J465" s="103">
        <f t="shared" si="21"/>
        <v>563.01895953757219</v>
      </c>
      <c r="K465" s="113" t="s">
        <v>610</v>
      </c>
      <c r="L465" s="113" t="s">
        <v>52</v>
      </c>
      <c r="M465" s="138">
        <v>5.7803468208092491E-2</v>
      </c>
      <c r="N465" s="117">
        <f>+H465*M465</f>
        <v>34.541040462427745</v>
      </c>
      <c r="O465" s="117" t="s">
        <v>1159</v>
      </c>
      <c r="P465" s="114"/>
      <c r="Q465" s="118"/>
      <c r="R465" s="116"/>
      <c r="S465" s="114"/>
    </row>
    <row r="466" spans="6:19">
      <c r="F466" s="111" t="s">
        <v>609</v>
      </c>
      <c r="G466" s="136">
        <v>1.8430939999999999E-4</v>
      </c>
      <c r="H466" s="103">
        <f>ROUND(+G466*Totals!$H$24,2)</f>
        <v>2317.37</v>
      </c>
      <c r="I466" s="103">
        <f t="shared" si="20"/>
        <v>802.94837719298243</v>
      </c>
      <c r="J466" s="103">
        <f t="shared" si="21"/>
        <v>1514.4216228070175</v>
      </c>
      <c r="K466" s="137" t="s">
        <v>609</v>
      </c>
      <c r="L466" s="137" t="s">
        <v>69</v>
      </c>
      <c r="M466" s="138">
        <v>0.34649122807017546</v>
      </c>
      <c r="N466" s="117">
        <f>+H466*M466</f>
        <v>802.94837719298243</v>
      </c>
      <c r="O466" s="113"/>
      <c r="P466" s="114"/>
      <c r="Q466" s="118"/>
      <c r="R466" s="116"/>
      <c r="S466" s="114"/>
    </row>
    <row r="467" spans="6:19">
      <c r="F467" s="111" t="s">
        <v>608</v>
      </c>
      <c r="G467" s="136">
        <v>8.5006400000000007E-5</v>
      </c>
      <c r="H467" s="103">
        <f>ROUND(+G467*Totals!$H$24,2)</f>
        <v>1068.81</v>
      </c>
      <c r="I467" s="103">
        <f t="shared" si="20"/>
        <v>210.39566929133855</v>
      </c>
      <c r="J467" s="103">
        <f t="shared" si="21"/>
        <v>858.4143307086614</v>
      </c>
      <c r="K467" s="113" t="s">
        <v>608</v>
      </c>
      <c r="L467" s="113" t="s">
        <v>98</v>
      </c>
      <c r="M467" s="138">
        <v>0.19685039370078738</v>
      </c>
      <c r="N467" s="117">
        <f>+H467*M467</f>
        <v>210.39566929133855</v>
      </c>
      <c r="O467" s="117" t="s">
        <v>1159</v>
      </c>
      <c r="P467" s="114"/>
      <c r="Q467" s="118"/>
      <c r="R467" s="116"/>
      <c r="S467" s="114"/>
    </row>
    <row r="468" spans="6:19">
      <c r="F468" s="111" t="s">
        <v>607</v>
      </c>
      <c r="G468" s="136">
        <v>4.8840050000000001E-4</v>
      </c>
      <c r="H468" s="103">
        <f>ROUND(+G468*Totals!$H$24,2)</f>
        <v>6140.77</v>
      </c>
      <c r="I468" s="103">
        <f t="shared" si="20"/>
        <v>0</v>
      </c>
      <c r="J468" s="103">
        <f t="shared" si="21"/>
        <v>6140.77</v>
      </c>
      <c r="K468" s="113"/>
      <c r="L468" s="113"/>
      <c r="N468" s="117"/>
      <c r="O468" s="113"/>
      <c r="P468" s="114"/>
      <c r="Q468" s="118"/>
      <c r="R468" s="116"/>
      <c r="S468" s="114"/>
    </row>
    <row r="469" spans="6:19">
      <c r="F469" s="111" t="s">
        <v>606</v>
      </c>
      <c r="G469" s="136">
        <v>1.5687550000000001E-4</v>
      </c>
      <c r="H469" s="103">
        <f>ROUND(+G469*Totals!$H$24,2)</f>
        <v>1972.43</v>
      </c>
      <c r="I469" s="103">
        <f t="shared" si="20"/>
        <v>313.86112408759129</v>
      </c>
      <c r="J469" s="103">
        <f t="shared" si="21"/>
        <v>1658.5688759124087</v>
      </c>
      <c r="K469" s="113" t="s">
        <v>606</v>
      </c>
      <c r="L469" s="113" t="s">
        <v>53</v>
      </c>
      <c r="M469" s="138">
        <v>0.15912408759124089</v>
      </c>
      <c r="N469" s="117">
        <f>+H469*M469</f>
        <v>313.86112408759129</v>
      </c>
      <c r="O469" s="113" t="s">
        <v>1159</v>
      </c>
      <c r="P469" s="114"/>
      <c r="Q469" s="118"/>
      <c r="R469" s="116"/>
      <c r="S469" s="114"/>
    </row>
    <row r="470" spans="6:19">
      <c r="F470" s="111" t="s">
        <v>605</v>
      </c>
      <c r="G470" s="136">
        <v>3.6436839999999998E-4</v>
      </c>
      <c r="H470" s="103">
        <f>ROUND(+G470*Totals!$H$24,2)</f>
        <v>4581.29</v>
      </c>
      <c r="I470" s="103">
        <f t="shared" si="20"/>
        <v>0</v>
      </c>
      <c r="J470" s="103">
        <f t="shared" si="21"/>
        <v>4581.29</v>
      </c>
      <c r="K470" s="113"/>
      <c r="L470" s="113"/>
      <c r="N470" s="117"/>
      <c r="O470" s="113"/>
      <c r="P470" s="114"/>
      <c r="Q470" s="118"/>
      <c r="R470" s="116"/>
      <c r="S470" s="114"/>
    </row>
    <row r="471" spans="6:19">
      <c r="F471" s="111" t="s">
        <v>604</v>
      </c>
      <c r="G471" s="136">
        <v>1.8199100000000001E-3</v>
      </c>
      <c r="H471" s="103">
        <f>ROUND(+G471*Totals!$H$24,2)</f>
        <v>22882.15</v>
      </c>
      <c r="I471" s="103">
        <f t="shared" si="20"/>
        <v>0</v>
      </c>
      <c r="J471" s="103">
        <f t="shared" si="21"/>
        <v>22882.15</v>
      </c>
      <c r="K471" s="113"/>
      <c r="L471" s="113"/>
      <c r="N471" s="117"/>
      <c r="O471" s="113"/>
      <c r="P471" s="114"/>
      <c r="Q471" s="118"/>
      <c r="R471" s="116"/>
      <c r="S471" s="114"/>
    </row>
    <row r="472" spans="6:19">
      <c r="F472" s="111" t="s">
        <v>603</v>
      </c>
      <c r="G472" s="136">
        <v>3.4968550000000003E-4</v>
      </c>
      <c r="H472" s="103">
        <f>ROUND(+G472*Totals!$H$24,2)</f>
        <v>4396.68</v>
      </c>
      <c r="I472" s="103">
        <f t="shared" si="20"/>
        <v>0</v>
      </c>
      <c r="J472" s="103">
        <f t="shared" si="21"/>
        <v>4396.68</v>
      </c>
      <c r="K472" s="113"/>
      <c r="L472" s="113"/>
      <c r="N472" s="117"/>
      <c r="O472" s="117"/>
      <c r="P472" s="114"/>
      <c r="Q472" s="118"/>
      <c r="R472" s="116"/>
      <c r="S472" s="114"/>
    </row>
    <row r="473" spans="6:19">
      <c r="F473" s="111" t="s">
        <v>602</v>
      </c>
      <c r="G473" s="136">
        <v>4.0845582000000004E-3</v>
      </c>
      <c r="H473" s="103">
        <f>ROUND(+G473*Totals!$H$24,2)</f>
        <v>51356.1</v>
      </c>
      <c r="I473" s="103">
        <f t="shared" si="20"/>
        <v>0</v>
      </c>
      <c r="J473" s="103">
        <f t="shared" si="21"/>
        <v>51356.1</v>
      </c>
      <c r="K473" s="113"/>
      <c r="L473" s="113"/>
      <c r="N473" s="117"/>
      <c r="O473" s="117"/>
      <c r="P473" s="114"/>
      <c r="Q473" s="118"/>
      <c r="R473" s="116"/>
      <c r="S473" s="114"/>
    </row>
    <row r="474" spans="6:19">
      <c r="F474" s="111" t="s">
        <v>601</v>
      </c>
      <c r="G474" s="136">
        <v>4.6753499999999999E-5</v>
      </c>
      <c r="H474" s="103">
        <f>ROUND(+G474*Totals!$H$24,2)</f>
        <v>587.84</v>
      </c>
      <c r="I474" s="103">
        <f t="shared" si="20"/>
        <v>157.89877022653721</v>
      </c>
      <c r="J474" s="103">
        <f t="shared" si="21"/>
        <v>429.94122977346285</v>
      </c>
      <c r="K474" s="113" t="s">
        <v>601</v>
      </c>
      <c r="L474" s="113" t="s">
        <v>89</v>
      </c>
      <c r="M474" s="138">
        <v>0.26860841423948217</v>
      </c>
      <c r="N474" s="117">
        <f>+H474*M474</f>
        <v>157.89877022653721</v>
      </c>
      <c r="O474" s="117" t="s">
        <v>1159</v>
      </c>
      <c r="P474" s="114"/>
      <c r="Q474" s="118"/>
      <c r="R474" s="116"/>
      <c r="S474" s="114"/>
    </row>
    <row r="475" spans="6:19">
      <c r="F475" s="111" t="s">
        <v>600</v>
      </c>
      <c r="G475" s="136">
        <v>1.526252E-4</v>
      </c>
      <c r="H475" s="103">
        <f>ROUND(+G475*Totals!$H$24,2)</f>
        <v>1918.99</v>
      </c>
      <c r="I475" s="103">
        <f t="shared" si="20"/>
        <v>481.83154648132063</v>
      </c>
      <c r="J475" s="103">
        <f t="shared" si="21"/>
        <v>1437.1584535186794</v>
      </c>
      <c r="K475" s="113" t="s">
        <v>600</v>
      </c>
      <c r="L475" s="113" t="s">
        <v>127</v>
      </c>
      <c r="M475" s="138">
        <v>0.25108601216333626</v>
      </c>
      <c r="N475" s="117">
        <f>+H475*M475</f>
        <v>481.83154648132063</v>
      </c>
      <c r="O475" s="117" t="s">
        <v>1159</v>
      </c>
      <c r="P475" s="114"/>
      <c r="Q475" s="118"/>
      <c r="R475" s="116"/>
      <c r="S475" s="114"/>
    </row>
    <row r="476" spans="6:19">
      <c r="F476" s="111" t="s">
        <v>599</v>
      </c>
      <c r="G476" s="136">
        <v>6.10501E-5</v>
      </c>
      <c r="H476" s="103">
        <f>ROUND(+G476*Totals!$H$24,2)</f>
        <v>767.6</v>
      </c>
      <c r="I476" s="103">
        <f t="shared" si="20"/>
        <v>271.53197278911568</v>
      </c>
      <c r="J476" s="103">
        <f t="shared" si="21"/>
        <v>496.06802721088434</v>
      </c>
      <c r="K476" s="113" t="s">
        <v>599</v>
      </c>
      <c r="L476" s="113" t="s">
        <v>96</v>
      </c>
      <c r="M476" s="138">
        <v>0.35374149659863946</v>
      </c>
      <c r="N476" s="117">
        <f>+H476*M476</f>
        <v>271.53197278911568</v>
      </c>
      <c r="O476" s="113" t="s">
        <v>1159</v>
      </c>
      <c r="P476" s="114"/>
      <c r="Q476" s="118"/>
      <c r="R476" s="116"/>
      <c r="S476" s="114"/>
    </row>
    <row r="477" spans="6:19">
      <c r="F477" s="111" t="s">
        <v>598</v>
      </c>
      <c r="G477" s="136">
        <v>9.6211800000000006E-5</v>
      </c>
      <c r="H477" s="103">
        <f>ROUND(+G477*Totals!$H$24,2)</f>
        <v>1209.69</v>
      </c>
      <c r="I477" s="103">
        <f t="shared" si="20"/>
        <v>241.44018518518516</v>
      </c>
      <c r="J477" s="103">
        <f t="shared" si="21"/>
        <v>968.24981481481495</v>
      </c>
      <c r="K477" s="113" t="s">
        <v>598</v>
      </c>
      <c r="L477" s="113" t="s">
        <v>128</v>
      </c>
      <c r="M477" s="138">
        <v>0.19958847736625512</v>
      </c>
      <c r="N477" s="117">
        <f>+H477*M477</f>
        <v>241.44018518518516</v>
      </c>
      <c r="O477" s="113" t="s">
        <v>1159</v>
      </c>
      <c r="P477" s="114"/>
      <c r="Q477" s="118"/>
      <c r="R477" s="116"/>
      <c r="S477" s="114"/>
    </row>
    <row r="478" spans="6:19">
      <c r="F478" s="111" t="s">
        <v>597</v>
      </c>
      <c r="G478" s="136">
        <v>5.1737989999999998E-4</v>
      </c>
      <c r="H478" s="103">
        <f>ROUND(+G478*Totals!$H$24,2)</f>
        <v>6505.14</v>
      </c>
      <c r="I478" s="103">
        <f t="shared" si="20"/>
        <v>0</v>
      </c>
      <c r="J478" s="103">
        <f t="shared" si="21"/>
        <v>6505.14</v>
      </c>
      <c r="K478" s="113"/>
      <c r="L478" s="113"/>
      <c r="N478" s="117"/>
      <c r="O478" s="117"/>
      <c r="P478" s="114"/>
      <c r="Q478" s="118"/>
      <c r="R478" s="116"/>
      <c r="S478" s="114"/>
    </row>
    <row r="479" spans="6:19">
      <c r="F479" s="111" t="s">
        <v>596</v>
      </c>
      <c r="G479" s="136">
        <v>7.0400770000000001E-4</v>
      </c>
      <c r="H479" s="103">
        <f>ROUND(+G479*Totals!$H$24,2)</f>
        <v>8851.65</v>
      </c>
      <c r="I479" s="103">
        <f t="shared" si="20"/>
        <v>0</v>
      </c>
      <c r="J479" s="103">
        <f t="shared" si="21"/>
        <v>8851.65</v>
      </c>
      <c r="K479" s="113"/>
      <c r="L479" s="113"/>
      <c r="N479" s="117"/>
      <c r="O479" s="117"/>
      <c r="P479" s="114"/>
      <c r="Q479" s="118"/>
      <c r="R479" s="116"/>
      <c r="S479" s="114"/>
    </row>
    <row r="480" spans="6:19">
      <c r="F480" s="111" t="s">
        <v>595</v>
      </c>
      <c r="G480" s="136">
        <v>0</v>
      </c>
      <c r="H480" s="103">
        <f>ROUND(+G480*Totals!$H$24,2)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ROUND(+G481*Totals!$H$24,2)</f>
        <v>1438.03</v>
      </c>
      <c r="I481" s="103">
        <f t="shared" si="20"/>
        <v>331.4316761904762</v>
      </c>
      <c r="J481" s="103">
        <f t="shared" si="21"/>
        <v>1106.5983238095237</v>
      </c>
      <c r="K481" s="113" t="s">
        <v>594</v>
      </c>
      <c r="L481" s="113" t="s">
        <v>94</v>
      </c>
      <c r="M481" s="138">
        <v>0.23047619047619047</v>
      </c>
      <c r="N481" s="117">
        <f>+H481*M481</f>
        <v>331.4316761904762</v>
      </c>
      <c r="O481" s="117" t="s">
        <v>1159</v>
      </c>
      <c r="P481" s="114"/>
      <c r="Q481" s="118"/>
      <c r="R481" s="116"/>
      <c r="S481" s="114"/>
    </row>
    <row r="482" spans="6:19">
      <c r="F482" s="111" t="s">
        <v>593</v>
      </c>
      <c r="G482" s="136">
        <v>1.402606E-4</v>
      </c>
      <c r="H482" s="103">
        <f>ROUND(+G482*Totals!$H$24,2)</f>
        <v>1763.53</v>
      </c>
      <c r="I482" s="103">
        <f t="shared" si="20"/>
        <v>569.01082379862692</v>
      </c>
      <c r="J482" s="103">
        <f t="shared" si="21"/>
        <v>1194.5191762013731</v>
      </c>
      <c r="K482" s="113" t="s">
        <v>593</v>
      </c>
      <c r="L482" s="113" t="s">
        <v>92</v>
      </c>
      <c r="M482" s="138">
        <v>0.32265446224256289</v>
      </c>
      <c r="N482" s="117">
        <f t="shared" ref="N482:N521" si="22">+H482*M482</f>
        <v>569.01082379862692</v>
      </c>
      <c r="O482" s="117" t="s">
        <v>1159</v>
      </c>
      <c r="P482" s="114"/>
      <c r="Q482" s="118"/>
      <c r="R482" s="116"/>
      <c r="S482" s="114"/>
    </row>
    <row r="483" spans="6:19">
      <c r="F483" s="111" t="s">
        <v>592</v>
      </c>
      <c r="G483" s="136">
        <v>1.3794219999999999E-4</v>
      </c>
      <c r="H483" s="103">
        <f>ROUND(+G483*Totals!$H$24,2)</f>
        <v>1734.38</v>
      </c>
      <c r="I483" s="103">
        <f t="shared" si="20"/>
        <v>200.21702741702745</v>
      </c>
      <c r="J483" s="103">
        <f t="shared" si="21"/>
        <v>1534.1629725829725</v>
      </c>
      <c r="K483" s="113" t="s">
        <v>592</v>
      </c>
      <c r="L483" s="113" t="s">
        <v>49</v>
      </c>
      <c r="M483" s="138">
        <v>0.11544011544011545</v>
      </c>
      <c r="N483" s="117">
        <f t="shared" si="22"/>
        <v>200.21702741702745</v>
      </c>
      <c r="O483" s="117" t="s">
        <v>1159</v>
      </c>
      <c r="P483" s="114"/>
      <c r="Q483" s="118"/>
      <c r="R483" s="116"/>
      <c r="S483" s="114"/>
    </row>
    <row r="484" spans="6:19">
      <c r="F484" s="111" t="s">
        <v>591</v>
      </c>
      <c r="G484" s="136">
        <v>1.058716E-4</v>
      </c>
      <c r="H484" s="103">
        <f>ROUND(+G484*Totals!$H$24,2)</f>
        <v>1331.15</v>
      </c>
      <c r="I484" s="103">
        <f t="shared" si="20"/>
        <v>613.82788203753353</v>
      </c>
      <c r="J484" s="103">
        <f t="shared" si="21"/>
        <v>717.32211796246656</v>
      </c>
      <c r="K484" s="113" t="s">
        <v>591</v>
      </c>
      <c r="L484" s="113" t="s">
        <v>85</v>
      </c>
      <c r="M484" s="138">
        <v>0.46112600536193027</v>
      </c>
      <c r="N484" s="117">
        <f t="shared" si="22"/>
        <v>613.82788203753353</v>
      </c>
      <c r="O484" s="117" t="s">
        <v>1159</v>
      </c>
      <c r="P484" s="114"/>
      <c r="Q484" s="118"/>
      <c r="R484" s="116"/>
      <c r="S484" s="114"/>
    </row>
    <row r="485" spans="6:19">
      <c r="F485" s="111" t="s">
        <v>590</v>
      </c>
      <c r="G485" s="136">
        <v>6.4141199999999995E-5</v>
      </c>
      <c r="H485" s="103">
        <f>ROUND(+G485*Totals!$H$24,2)</f>
        <v>806.46</v>
      </c>
      <c r="I485" s="103">
        <f t="shared" si="20"/>
        <v>359.61688804554086</v>
      </c>
      <c r="J485" s="103">
        <f t="shared" si="21"/>
        <v>446.84311195445918</v>
      </c>
      <c r="K485" s="113" t="s">
        <v>590</v>
      </c>
      <c r="L485" s="113" t="s">
        <v>48</v>
      </c>
      <c r="M485" s="138">
        <v>0.44592030360531315</v>
      </c>
      <c r="N485" s="117">
        <f t="shared" si="22"/>
        <v>359.61688804554086</v>
      </c>
      <c r="O485" s="117" t="s">
        <v>1159</v>
      </c>
      <c r="P485" s="114"/>
      <c r="Q485" s="118"/>
      <c r="R485" s="116"/>
      <c r="S485" s="114"/>
    </row>
    <row r="486" spans="6:19">
      <c r="F486" s="111" t="s">
        <v>589</v>
      </c>
      <c r="G486" s="136">
        <v>1.8276379999999999E-4</v>
      </c>
      <c r="H486" s="103">
        <f>ROUND(+G486*Totals!$H$24,2)</f>
        <v>2297.9299999999998</v>
      </c>
      <c r="I486" s="103">
        <f t="shared" si="20"/>
        <v>716.52487637362628</v>
      </c>
      <c r="J486" s="103">
        <f t="shared" si="21"/>
        <v>1581.4051236263736</v>
      </c>
      <c r="K486" s="113" t="s">
        <v>589</v>
      </c>
      <c r="L486" s="113" t="s">
        <v>79</v>
      </c>
      <c r="M486" s="138">
        <v>0.31181318681318682</v>
      </c>
      <c r="N486" s="117">
        <f t="shared" si="22"/>
        <v>716.52487637362628</v>
      </c>
      <c r="O486" s="117" t="s">
        <v>1159</v>
      </c>
      <c r="P486" s="114"/>
      <c r="Q486" s="118"/>
      <c r="R486" s="116"/>
      <c r="S486" s="114"/>
    </row>
    <row r="487" spans="6:19">
      <c r="F487" s="111" t="s">
        <v>588</v>
      </c>
      <c r="G487" s="136">
        <v>4.6753499999999999E-5</v>
      </c>
      <c r="H487" s="103">
        <f>ROUND(+G487*Totals!$H$24,2)</f>
        <v>587.84</v>
      </c>
      <c r="I487" s="103">
        <f t="shared" si="20"/>
        <v>134.00607902735564</v>
      </c>
      <c r="J487" s="103">
        <f t="shared" si="21"/>
        <v>453.83392097264436</v>
      </c>
      <c r="K487" s="113" t="s">
        <v>588</v>
      </c>
      <c r="L487" s="113" t="s">
        <v>119</v>
      </c>
      <c r="M487" s="138">
        <v>0.22796352583586627</v>
      </c>
      <c r="N487" s="117">
        <f t="shared" si="22"/>
        <v>134.00607902735564</v>
      </c>
      <c r="O487" s="117" t="s">
        <v>1159</v>
      </c>
      <c r="P487" s="114"/>
      <c r="Q487" s="118"/>
      <c r="R487" s="116"/>
      <c r="S487" s="114"/>
    </row>
    <row r="488" spans="6:19">
      <c r="F488" s="111" t="s">
        <v>587</v>
      </c>
      <c r="G488" s="136">
        <v>7.7278600000000002E-5</v>
      </c>
      <c r="H488" s="103">
        <f>ROUND(+G488*Totals!$H$24,2)</f>
        <v>971.64</v>
      </c>
      <c r="I488" s="103">
        <f t="shared" si="20"/>
        <v>480.48131868131867</v>
      </c>
      <c r="J488" s="103">
        <f t="shared" si="21"/>
        <v>491.15868131868132</v>
      </c>
      <c r="K488" s="113" t="s">
        <v>587</v>
      </c>
      <c r="L488" s="113" t="s">
        <v>59</v>
      </c>
      <c r="M488" s="138">
        <v>0.49450549450549453</v>
      </c>
      <c r="N488" s="117">
        <f t="shared" si="22"/>
        <v>480.48131868131867</v>
      </c>
      <c r="O488" s="117" t="s">
        <v>1159</v>
      </c>
      <c r="P488" s="114"/>
      <c r="Q488" s="118"/>
      <c r="R488" s="116"/>
      <c r="S488" s="114"/>
    </row>
    <row r="489" spans="6:19">
      <c r="F489" s="111" t="s">
        <v>586</v>
      </c>
      <c r="G489" s="136">
        <v>7.5346600000000008E-5</v>
      </c>
      <c r="H489" s="103">
        <f>ROUND(+G489*Totals!$H$24,2)</f>
        <v>947.35</v>
      </c>
      <c r="I489" s="103">
        <f t="shared" si="20"/>
        <v>167.08398972602743</v>
      </c>
      <c r="J489" s="103">
        <f t="shared" si="21"/>
        <v>780.2660102739726</v>
      </c>
      <c r="K489" s="113" t="s">
        <v>586</v>
      </c>
      <c r="L489" s="113" t="s">
        <v>126</v>
      </c>
      <c r="M489" s="138">
        <v>0.17636986301369864</v>
      </c>
      <c r="N489" s="117">
        <f t="shared" si="22"/>
        <v>167.08398972602743</v>
      </c>
      <c r="O489" s="113" t="s">
        <v>1159</v>
      </c>
      <c r="P489" s="114"/>
      <c r="Q489" s="118"/>
      <c r="R489" s="116"/>
      <c r="S489" s="114"/>
    </row>
    <row r="490" spans="6:19">
      <c r="F490" s="111" t="s">
        <v>585</v>
      </c>
      <c r="G490" s="136">
        <v>6.2982000000000001E-5</v>
      </c>
      <c r="H490" s="103">
        <f>ROUND(+G490*Totals!$H$24,2)</f>
        <v>791.89</v>
      </c>
      <c r="I490" s="103">
        <f t="shared" si="20"/>
        <v>132.64157500000002</v>
      </c>
      <c r="J490" s="103">
        <f t="shared" si="21"/>
        <v>659.248425</v>
      </c>
      <c r="K490" s="113" t="s">
        <v>585</v>
      </c>
      <c r="L490" s="113" t="s">
        <v>45</v>
      </c>
      <c r="M490" s="138">
        <v>0.16750000000000001</v>
      </c>
      <c r="N490" s="117">
        <f t="shared" si="22"/>
        <v>132.64157500000002</v>
      </c>
      <c r="O490" s="117" t="s">
        <v>1159</v>
      </c>
      <c r="P490" s="114"/>
      <c r="Q490" s="118"/>
      <c r="R490" s="116"/>
      <c r="S490" s="114"/>
    </row>
    <row r="491" spans="6:19">
      <c r="F491" s="111" t="s">
        <v>584</v>
      </c>
      <c r="G491" s="136">
        <v>8.628151000000001E-4</v>
      </c>
      <c r="H491" s="103">
        <f>ROUND(+G491*Totals!$H$24,2)</f>
        <v>10848.38</v>
      </c>
      <c r="I491" s="103">
        <f t="shared" si="20"/>
        <v>0</v>
      </c>
      <c r="J491" s="103">
        <f t="shared" si="21"/>
        <v>10848.38</v>
      </c>
      <c r="K491" s="113"/>
      <c r="L491" s="113"/>
      <c r="N491" s="117"/>
      <c r="O491" s="117"/>
      <c r="P491" s="114"/>
      <c r="Q491" s="118"/>
      <c r="R491" s="116"/>
      <c r="S491" s="114"/>
    </row>
    <row r="492" spans="6:19">
      <c r="F492" s="111" t="s">
        <v>583</v>
      </c>
      <c r="G492" s="136">
        <v>1.1244030000000001E-4</v>
      </c>
      <c r="H492" s="103">
        <f>ROUND(+G492*Totals!$H$24,2)</f>
        <v>1413.74</v>
      </c>
      <c r="I492" s="103">
        <f t="shared" si="20"/>
        <v>537.61943661971839</v>
      </c>
      <c r="J492" s="103">
        <f t="shared" si="21"/>
        <v>876.12056338028162</v>
      </c>
      <c r="K492" s="113" t="s">
        <v>583</v>
      </c>
      <c r="L492" s="113" t="s">
        <v>98</v>
      </c>
      <c r="M492" s="138">
        <v>0.38028169014084512</v>
      </c>
      <c r="N492" s="117">
        <f t="shared" si="22"/>
        <v>537.61943661971839</v>
      </c>
      <c r="O492" s="117" t="s">
        <v>1159</v>
      </c>
      <c r="P492" s="114"/>
      <c r="Q492" s="118"/>
      <c r="R492" s="116"/>
      <c r="S492" s="114"/>
    </row>
    <row r="493" spans="6:19">
      <c r="F493" s="111" t="s">
        <v>582</v>
      </c>
      <c r="G493" s="136">
        <v>1.6962640000000001E-4</v>
      </c>
      <c r="H493" s="103">
        <f>ROUND(+G493*Totals!$H$24,2)</f>
        <v>2132.75</v>
      </c>
      <c r="I493" s="103">
        <f t="shared" si="20"/>
        <v>778.30213270142178</v>
      </c>
      <c r="J493" s="103">
        <f t="shared" si="21"/>
        <v>1354.4478672985783</v>
      </c>
      <c r="K493" s="113" t="s">
        <v>582</v>
      </c>
      <c r="L493" s="113" t="s">
        <v>94</v>
      </c>
      <c r="M493" s="138">
        <v>0.36492890995260663</v>
      </c>
      <c r="N493" s="117">
        <f t="shared" si="22"/>
        <v>778.30213270142178</v>
      </c>
      <c r="O493" s="117" t="s">
        <v>1159</v>
      </c>
      <c r="P493" s="114"/>
      <c r="Q493" s="118"/>
      <c r="R493" s="116"/>
      <c r="S493" s="114"/>
    </row>
    <row r="494" spans="6:19">
      <c r="F494" s="111" t="s">
        <v>581</v>
      </c>
      <c r="G494" s="136">
        <v>6.4141199999999995E-5</v>
      </c>
      <c r="H494" s="103">
        <f>ROUND(+G494*Totals!$H$24,2)</f>
        <v>806.46</v>
      </c>
      <c r="I494" s="103">
        <f t="shared" si="20"/>
        <v>192.60600924499229</v>
      </c>
      <c r="J494" s="103">
        <f t="shared" si="21"/>
        <v>613.85399075500777</v>
      </c>
      <c r="K494" s="113" t="s">
        <v>581</v>
      </c>
      <c r="L494" s="113" t="s">
        <v>77</v>
      </c>
      <c r="M494" s="138">
        <v>0.23882896764252695</v>
      </c>
      <c r="N494" s="117">
        <f t="shared" si="22"/>
        <v>192.60600924499229</v>
      </c>
      <c r="O494" s="117" t="s">
        <v>1159</v>
      </c>
      <c r="P494" s="114"/>
      <c r="Q494" s="118"/>
      <c r="R494" s="116"/>
      <c r="S494" s="114"/>
    </row>
    <row r="495" spans="6:19">
      <c r="F495" s="111" t="s">
        <v>580</v>
      </c>
      <c r="G495" s="136">
        <v>1.4721569999999999E-4</v>
      </c>
      <c r="H495" s="103">
        <f>ROUND(+G495*Totals!$H$24,2)</f>
        <v>1850.98</v>
      </c>
      <c r="I495" s="103">
        <f t="shared" si="20"/>
        <v>417.29017713365533</v>
      </c>
      <c r="J495" s="103">
        <f t="shared" si="21"/>
        <v>1433.6898228663447</v>
      </c>
      <c r="K495" s="113" t="s">
        <v>580</v>
      </c>
      <c r="L495" s="113" t="s">
        <v>80</v>
      </c>
      <c r="M495" s="138">
        <v>0.22544283413848629</v>
      </c>
      <c r="N495" s="117">
        <f t="shared" si="22"/>
        <v>417.29017713365533</v>
      </c>
      <c r="O495" s="113" t="s">
        <v>1159</v>
      </c>
      <c r="P495" s="114"/>
      <c r="Q495" s="118"/>
      <c r="R495" s="116"/>
      <c r="S495" s="114"/>
    </row>
    <row r="496" spans="6:19">
      <c r="F496" s="111" t="s">
        <v>579</v>
      </c>
      <c r="G496" s="136">
        <v>9.4279800000000012E-5</v>
      </c>
      <c r="H496" s="103">
        <f>ROUND(+G496*Totals!$H$24,2)</f>
        <v>1185.4000000000001</v>
      </c>
      <c r="I496" s="103">
        <f t="shared" si="20"/>
        <v>631.9058365758757</v>
      </c>
      <c r="J496" s="103">
        <f t="shared" si="21"/>
        <v>553.49416342412439</v>
      </c>
      <c r="K496" s="113" t="s">
        <v>579</v>
      </c>
      <c r="L496" s="113" t="s">
        <v>85</v>
      </c>
      <c r="M496" s="138">
        <v>0.5330739299610896</v>
      </c>
      <c r="N496" s="117">
        <f t="shared" si="22"/>
        <v>631.9058365758757</v>
      </c>
      <c r="O496" s="117" t="s">
        <v>1159</v>
      </c>
      <c r="P496" s="114"/>
      <c r="Q496" s="118"/>
      <c r="R496" s="116"/>
      <c r="S496" s="114"/>
    </row>
    <row r="497" spans="6:19">
      <c r="F497" s="111" t="s">
        <v>578</v>
      </c>
      <c r="G497" s="136">
        <v>5.3979069999999997E-4</v>
      </c>
      <c r="H497" s="103">
        <f>ROUND(+G497*Totals!$H$24,2)</f>
        <v>6786.91</v>
      </c>
      <c r="I497" s="103">
        <f t="shared" si="20"/>
        <v>0</v>
      </c>
      <c r="J497" s="103">
        <f t="shared" si="21"/>
        <v>6786.91</v>
      </c>
      <c r="K497" s="113"/>
      <c r="L497" s="113"/>
      <c r="N497" s="117"/>
      <c r="O497" s="117"/>
      <c r="P497" s="114"/>
      <c r="Q497" s="118"/>
      <c r="R497" s="116"/>
      <c r="S497" s="114"/>
    </row>
    <row r="498" spans="6:19">
      <c r="F498" s="111" t="s">
        <v>577</v>
      </c>
      <c r="G498" s="136">
        <v>1.4721569999999999E-4</v>
      </c>
      <c r="H498" s="103">
        <f>ROUND(+G498*Totals!$H$24,2)</f>
        <v>1850.98</v>
      </c>
      <c r="I498" s="103">
        <f t="shared" si="20"/>
        <v>213.29173509933776</v>
      </c>
      <c r="J498" s="103">
        <f t="shared" si="21"/>
        <v>1637.6882649006623</v>
      </c>
      <c r="K498" s="113" t="s">
        <v>577</v>
      </c>
      <c r="L498" s="113" t="s">
        <v>47</v>
      </c>
      <c r="M498" s="138">
        <v>0.1152317880794702</v>
      </c>
      <c r="N498" s="117">
        <f t="shared" si="22"/>
        <v>213.29173509933776</v>
      </c>
      <c r="O498" s="113" t="s">
        <v>1159</v>
      </c>
      <c r="P498" s="114"/>
      <c r="Q498" s="118"/>
      <c r="R498" s="116"/>
      <c r="S498" s="114"/>
    </row>
    <row r="499" spans="6:19">
      <c r="F499" s="111" t="s">
        <v>576</v>
      </c>
      <c r="G499" s="136">
        <v>5.6413299999999997E-5</v>
      </c>
      <c r="H499" s="103">
        <f>ROUND(+G499*Totals!$H$24,2)</f>
        <v>709.3</v>
      </c>
      <c r="I499" s="103">
        <f t="shared" si="20"/>
        <v>103.23145539906103</v>
      </c>
      <c r="J499" s="103">
        <f t="shared" si="21"/>
        <v>606.06854460093894</v>
      </c>
      <c r="K499" s="113" t="s">
        <v>576</v>
      </c>
      <c r="L499" s="113" t="s">
        <v>89</v>
      </c>
      <c r="M499" s="138">
        <v>0.1455399061032864</v>
      </c>
      <c r="N499" s="117">
        <f t="shared" si="22"/>
        <v>103.23145539906103</v>
      </c>
      <c r="O499" s="113" t="s">
        <v>1159</v>
      </c>
      <c r="P499" s="114"/>
      <c r="Q499" s="118"/>
      <c r="R499" s="116"/>
      <c r="S499" s="114"/>
    </row>
    <row r="500" spans="6:19">
      <c r="F500" s="111" t="s">
        <v>575</v>
      </c>
      <c r="G500" s="136">
        <v>5.2433500000000001E-4</v>
      </c>
      <c r="H500" s="103">
        <f>ROUND(+G500*Totals!$H$24,2)</f>
        <v>6592.59</v>
      </c>
      <c r="I500" s="103">
        <f t="shared" si="20"/>
        <v>0</v>
      </c>
      <c r="J500" s="103">
        <f t="shared" si="21"/>
        <v>6592.59</v>
      </c>
      <c r="K500" s="113"/>
      <c r="L500" s="113"/>
      <c r="N500" s="117"/>
      <c r="O500" s="117"/>
      <c r="P500" s="114"/>
      <c r="Q500" s="118"/>
      <c r="R500" s="116"/>
      <c r="S500" s="114"/>
    </row>
    <row r="501" spans="6:19">
      <c r="F501" s="111" t="s">
        <v>574</v>
      </c>
      <c r="G501" s="136">
        <v>3.2379720000000003E-4</v>
      </c>
      <c r="H501" s="103">
        <f>ROUND(+G501*Totals!$H$24,2)</f>
        <v>4071.18</v>
      </c>
      <c r="I501" s="103">
        <f t="shared" si="20"/>
        <v>0</v>
      </c>
      <c r="J501" s="103">
        <f t="shared" si="21"/>
        <v>4071.18</v>
      </c>
      <c r="K501" s="113"/>
      <c r="L501" s="113"/>
      <c r="N501" s="117"/>
      <c r="O501" s="117"/>
      <c r="P501" s="114"/>
      <c r="Q501" s="118"/>
      <c r="R501" s="116"/>
      <c r="S501" s="114"/>
    </row>
    <row r="502" spans="6:19">
      <c r="F502" s="111" t="s">
        <v>573</v>
      </c>
      <c r="G502" s="136">
        <v>1.4914760000000002E-4</v>
      </c>
      <c r="H502" s="103">
        <f>ROUND(+G502*Totals!$H$24,2)</f>
        <v>1875.27</v>
      </c>
      <c r="I502" s="103">
        <f t="shared" si="20"/>
        <v>238.27688118811884</v>
      </c>
      <c r="J502" s="103">
        <f t="shared" si="21"/>
        <v>1636.9931188118812</v>
      </c>
      <c r="K502" s="113" t="s">
        <v>573</v>
      </c>
      <c r="L502" s="113" t="s">
        <v>121</v>
      </c>
      <c r="M502" s="138">
        <v>0.12706270627062707</v>
      </c>
      <c r="N502" s="117">
        <f t="shared" si="22"/>
        <v>238.27688118811884</v>
      </c>
      <c r="O502" s="113" t="s">
        <v>1159</v>
      </c>
      <c r="P502" s="114"/>
      <c r="Q502" s="118"/>
      <c r="R502" s="116"/>
      <c r="S502" s="114"/>
    </row>
    <row r="503" spans="6:19">
      <c r="F503" s="111" t="s">
        <v>572</v>
      </c>
      <c r="G503" s="136">
        <v>1.6769450000000001E-4</v>
      </c>
      <c r="H503" s="103">
        <f>ROUND(+G503*Totals!$H$24,2)</f>
        <v>2108.46</v>
      </c>
      <c r="I503" s="103">
        <f t="shared" si="20"/>
        <v>375.89348360655737</v>
      </c>
      <c r="J503" s="103">
        <f t="shared" si="21"/>
        <v>1732.5665163934427</v>
      </c>
      <c r="K503" s="113" t="s">
        <v>572</v>
      </c>
      <c r="L503" s="113" t="s">
        <v>57</v>
      </c>
      <c r="M503" s="138">
        <v>0.17827868852459017</v>
      </c>
      <c r="N503" s="117">
        <f t="shared" si="22"/>
        <v>375.89348360655737</v>
      </c>
      <c r="O503" s="117" t="s">
        <v>1159</v>
      </c>
      <c r="P503" s="114"/>
      <c r="Q503" s="118"/>
      <c r="R503" s="116"/>
      <c r="S503" s="114"/>
    </row>
    <row r="504" spans="6:19">
      <c r="F504" s="111" t="s">
        <v>571</v>
      </c>
      <c r="G504" s="136">
        <v>1.8237739999999998E-4</v>
      </c>
      <c r="H504" s="103">
        <f>ROUND(+G504*Totals!$H$24,2)</f>
        <v>2293.0700000000002</v>
      </c>
      <c r="I504" s="103">
        <f t="shared" si="20"/>
        <v>210.97627450980394</v>
      </c>
      <c r="J504" s="103">
        <f t="shared" si="21"/>
        <v>2082.0937254901964</v>
      </c>
      <c r="K504" s="137" t="s">
        <v>571</v>
      </c>
      <c r="L504" s="137" t="s">
        <v>102</v>
      </c>
      <c r="M504" s="138">
        <v>9.2006033182503777E-2</v>
      </c>
      <c r="N504" s="117">
        <f t="shared" si="22"/>
        <v>210.97627450980394</v>
      </c>
      <c r="O504" s="113"/>
      <c r="P504" s="114"/>
      <c r="Q504" s="118"/>
      <c r="R504" s="116"/>
      <c r="S504" s="114"/>
    </row>
    <row r="505" spans="6:19">
      <c r="F505" s="111" t="s">
        <v>570</v>
      </c>
      <c r="G505" s="136">
        <v>9.65982E-5</v>
      </c>
      <c r="H505" s="103">
        <f>ROUND(+G505*Totals!$H$24,2)</f>
        <v>1214.55</v>
      </c>
      <c r="I505" s="103">
        <f t="shared" si="20"/>
        <v>339.85114678899077</v>
      </c>
      <c r="J505" s="103">
        <f t="shared" si="21"/>
        <v>874.69885321100924</v>
      </c>
      <c r="K505" s="113" t="s">
        <v>570</v>
      </c>
      <c r="L505" s="113" t="s">
        <v>57</v>
      </c>
      <c r="M505" s="138">
        <v>0.27981651376146788</v>
      </c>
      <c r="N505" s="117">
        <f t="shared" si="22"/>
        <v>339.85114678899077</v>
      </c>
      <c r="O505" s="117" t="s">
        <v>1159</v>
      </c>
      <c r="P505" s="114"/>
      <c r="Q505" s="118"/>
      <c r="R505" s="116"/>
      <c r="S505" s="114"/>
    </row>
    <row r="506" spans="6:19">
      <c r="F506" s="111" t="s">
        <v>569</v>
      </c>
      <c r="G506" s="136">
        <v>3.1181899999999996E-4</v>
      </c>
      <c r="H506" s="103">
        <f>ROUND(+G506*Totals!$H$24,2)</f>
        <v>3920.57</v>
      </c>
      <c r="I506" s="103">
        <f t="shared" si="20"/>
        <v>0</v>
      </c>
      <c r="J506" s="103">
        <f t="shared" si="21"/>
        <v>3920.57</v>
      </c>
      <c r="K506" s="113"/>
      <c r="L506" s="113"/>
      <c r="N506" s="117"/>
      <c r="O506" s="117"/>
      <c r="P506" s="114"/>
      <c r="Q506" s="118"/>
      <c r="R506" s="116"/>
      <c r="S506" s="114"/>
    </row>
    <row r="507" spans="6:19">
      <c r="F507" s="111" t="s">
        <v>568</v>
      </c>
      <c r="G507" s="136">
        <v>1.163042E-4</v>
      </c>
      <c r="H507" s="103">
        <f>ROUND(+G507*Totals!$H$24,2)</f>
        <v>1462.32</v>
      </c>
      <c r="I507" s="103">
        <f t="shared" si="20"/>
        <v>741.66948665297741</v>
      </c>
      <c r="J507" s="103">
        <f t="shared" si="21"/>
        <v>720.65051334702252</v>
      </c>
      <c r="K507" s="113" t="s">
        <v>568</v>
      </c>
      <c r="L507" s="113" t="s">
        <v>56</v>
      </c>
      <c r="M507" s="138">
        <v>0.50718685831622179</v>
      </c>
      <c r="N507" s="117">
        <f t="shared" si="22"/>
        <v>741.66948665297741</v>
      </c>
      <c r="O507" s="117" t="s">
        <v>1159</v>
      </c>
      <c r="P507" s="114"/>
      <c r="Q507" s="118"/>
      <c r="R507" s="116"/>
      <c r="S507" s="114"/>
    </row>
    <row r="508" spans="6:19">
      <c r="F508" s="111" t="s">
        <v>93</v>
      </c>
      <c r="G508" s="136">
        <v>6.6459599999999996E-5</v>
      </c>
      <c r="H508" s="103">
        <f>ROUND(+G508*Totals!$H$24,2)</f>
        <v>835.61</v>
      </c>
      <c r="I508" s="103">
        <f t="shared" si="20"/>
        <v>79.163052631578935</v>
      </c>
      <c r="J508" s="103">
        <f t="shared" si="21"/>
        <v>756.44694736842109</v>
      </c>
      <c r="K508" s="113" t="s">
        <v>93</v>
      </c>
      <c r="L508" s="113" t="s">
        <v>93</v>
      </c>
      <c r="M508" s="138">
        <v>9.4736842105263147E-2</v>
      </c>
      <c r="N508" s="117">
        <f t="shared" si="22"/>
        <v>79.163052631578935</v>
      </c>
      <c r="O508" s="117" t="s">
        <v>1159</v>
      </c>
      <c r="P508" s="114"/>
      <c r="Q508" s="118"/>
      <c r="R508" s="116"/>
      <c r="S508" s="114"/>
    </row>
    <row r="509" spans="6:19">
      <c r="F509" s="111" t="s">
        <v>567</v>
      </c>
      <c r="G509" s="136">
        <v>5.8731699999999999E-5</v>
      </c>
      <c r="H509" s="103">
        <f>ROUND(+G509*Totals!$H$24,2)</f>
        <v>738.45</v>
      </c>
      <c r="I509" s="103">
        <f t="shared" si="20"/>
        <v>202.56093750000002</v>
      </c>
      <c r="J509" s="103">
        <f t="shared" si="21"/>
        <v>535.88906250000002</v>
      </c>
      <c r="K509" s="113" t="s">
        <v>567</v>
      </c>
      <c r="L509" s="113" t="s">
        <v>42</v>
      </c>
      <c r="M509" s="138">
        <v>0.27430555555555558</v>
      </c>
      <c r="N509" s="117">
        <f t="shared" si="22"/>
        <v>202.56093750000002</v>
      </c>
      <c r="O509" s="113" t="s">
        <v>1159</v>
      </c>
      <c r="P509" s="114"/>
      <c r="Q509" s="118"/>
      <c r="R509" s="116"/>
      <c r="S509" s="114"/>
    </row>
    <row r="510" spans="6:19">
      <c r="F510" s="111" t="s">
        <v>566</v>
      </c>
      <c r="G510" s="136">
        <v>9.9689300000000008E-5</v>
      </c>
      <c r="H510" s="103">
        <f>ROUND(+G510*Totals!$H$24,2)</f>
        <v>1253.42</v>
      </c>
      <c r="I510" s="103">
        <f t="shared" si="20"/>
        <v>316.58546391752577</v>
      </c>
      <c r="J510" s="103">
        <f t="shared" si="21"/>
        <v>936.8345360824743</v>
      </c>
      <c r="K510" s="113" t="s">
        <v>566</v>
      </c>
      <c r="L510" s="113" t="s">
        <v>80</v>
      </c>
      <c r="M510" s="138">
        <v>7.3195876288659797E-2</v>
      </c>
      <c r="N510" s="117">
        <f t="shared" si="22"/>
        <v>91.745175257731972</v>
      </c>
      <c r="O510" s="117" t="s">
        <v>89</v>
      </c>
      <c r="P510" s="138">
        <v>0.17938144329896907</v>
      </c>
      <c r="Q510" s="118">
        <f>H510*P510</f>
        <v>224.84028865979383</v>
      </c>
      <c r="R510" s="116" t="s">
        <v>1159</v>
      </c>
      <c r="S510" s="114"/>
    </row>
    <row r="511" spans="6:19">
      <c r="F511" s="111" t="s">
        <v>565</v>
      </c>
      <c r="G511" s="136">
        <v>9.4666200000000005E-5</v>
      </c>
      <c r="H511" s="103">
        <f>ROUND(+G511*Totals!$H$24,2)</f>
        <v>1190.26</v>
      </c>
      <c r="I511" s="103">
        <f t="shared" si="20"/>
        <v>0</v>
      </c>
      <c r="J511" s="103">
        <f t="shared" si="21"/>
        <v>1190.26</v>
      </c>
      <c r="K511" s="113"/>
      <c r="L511" s="113"/>
      <c r="N511" s="117"/>
      <c r="O511" s="117"/>
      <c r="P511" s="114"/>
      <c r="Q511" s="118"/>
      <c r="R511" s="116"/>
      <c r="S511" s="114"/>
    </row>
    <row r="512" spans="6:19">
      <c r="F512" s="111" t="s">
        <v>564</v>
      </c>
      <c r="G512" s="136">
        <v>4.3275999999999997E-5</v>
      </c>
      <c r="H512" s="103">
        <f>ROUND(+G512*Totals!$H$24,2)</f>
        <v>544.12</v>
      </c>
      <c r="I512" s="103">
        <f t="shared" si="20"/>
        <v>192.70916666666668</v>
      </c>
      <c r="J512" s="103">
        <f t="shared" si="21"/>
        <v>351.41083333333336</v>
      </c>
      <c r="K512" s="113" t="s">
        <v>564</v>
      </c>
      <c r="L512" s="113" t="s">
        <v>41</v>
      </c>
      <c r="M512" s="138">
        <v>0.35416666666666669</v>
      </c>
      <c r="N512" s="117">
        <f t="shared" si="22"/>
        <v>192.70916666666668</v>
      </c>
      <c r="O512" s="117"/>
      <c r="P512" s="114"/>
      <c r="Q512" s="118"/>
      <c r="R512" s="116" t="s">
        <v>1159</v>
      </c>
      <c r="S512" s="114"/>
    </row>
    <row r="513" spans="6:19">
      <c r="F513" s="111" t="s">
        <v>563</v>
      </c>
      <c r="G513" s="136">
        <v>1.4682930000000001E-4</v>
      </c>
      <c r="H513" s="103">
        <f>ROUND(+G513*Totals!$H$24,2)</f>
        <v>1846.12</v>
      </c>
      <c r="I513" s="103">
        <f t="shared" si="20"/>
        <v>529.87356489945159</v>
      </c>
      <c r="J513" s="103">
        <f t="shared" si="21"/>
        <v>1316.2464351005483</v>
      </c>
      <c r="K513" s="113" t="s">
        <v>563</v>
      </c>
      <c r="L513" s="113" t="s">
        <v>84</v>
      </c>
      <c r="M513" s="138">
        <v>0.28702010968921393</v>
      </c>
      <c r="N513" s="117">
        <f t="shared" si="22"/>
        <v>529.87356489945159</v>
      </c>
      <c r="O513" s="117"/>
      <c r="P513" s="114"/>
      <c r="Q513" s="118"/>
      <c r="R513" s="116" t="s">
        <v>1159</v>
      </c>
      <c r="S513" s="114"/>
    </row>
    <row r="514" spans="6:19">
      <c r="F514" s="111" t="s">
        <v>562</v>
      </c>
      <c r="G514" s="136">
        <v>1.0896279999999999E-4</v>
      </c>
      <c r="H514" s="103">
        <f>ROUND(+G514*Totals!$H$24,2)</f>
        <v>1370.01</v>
      </c>
      <c r="I514" s="103">
        <f t="shared" si="20"/>
        <v>347.02100263852242</v>
      </c>
      <c r="J514" s="103">
        <f t="shared" si="21"/>
        <v>1022.9889973614776</v>
      </c>
      <c r="K514" s="113" t="s">
        <v>562</v>
      </c>
      <c r="L514" s="113" t="s">
        <v>47</v>
      </c>
      <c r="M514" s="138">
        <v>6.5963060686015831E-2</v>
      </c>
      <c r="N514" s="117">
        <f t="shared" si="22"/>
        <v>90.370052770448552</v>
      </c>
      <c r="O514" s="117" t="s">
        <v>114</v>
      </c>
      <c r="P514" s="138">
        <v>0.18733509234828494</v>
      </c>
      <c r="Q514" s="118">
        <f>H514*P514</f>
        <v>256.65094986807384</v>
      </c>
      <c r="R514" s="116" t="s">
        <v>1159</v>
      </c>
      <c r="S514" s="114"/>
    </row>
    <row r="515" spans="6:19">
      <c r="F515" s="111" t="s">
        <v>561</v>
      </c>
      <c r="G515" s="136">
        <v>1.031669E-4</v>
      </c>
      <c r="H515" s="103">
        <f>ROUND(+G515*Totals!$H$24,2)</f>
        <v>1297.1400000000001</v>
      </c>
      <c r="I515" s="103">
        <f t="shared" si="20"/>
        <v>286.43470031545741</v>
      </c>
      <c r="J515" s="103">
        <f t="shared" si="21"/>
        <v>1010.7052996845428</v>
      </c>
      <c r="K515" s="113" t="s">
        <v>561</v>
      </c>
      <c r="L515" s="113" t="s">
        <v>111</v>
      </c>
      <c r="M515" s="138">
        <v>0.22082018927444794</v>
      </c>
      <c r="N515" s="117">
        <f t="shared" si="22"/>
        <v>286.43470031545741</v>
      </c>
      <c r="O515" s="113"/>
      <c r="P515" s="114"/>
      <c r="Q515" s="118"/>
      <c r="R515" s="116" t="s">
        <v>1159</v>
      </c>
      <c r="S515" s="114"/>
    </row>
    <row r="516" spans="6:19">
      <c r="F516" s="111" t="s">
        <v>560</v>
      </c>
      <c r="G516" s="136">
        <v>3.7480100000000001E-5</v>
      </c>
      <c r="H516" s="103">
        <f>ROUND(+G516*Totals!$H$24,2)</f>
        <v>471.25</v>
      </c>
      <c r="I516" s="103">
        <f t="shared" si="20"/>
        <v>159.21472184531888</v>
      </c>
      <c r="J516" s="103">
        <f t="shared" si="21"/>
        <v>312.03527815468112</v>
      </c>
      <c r="K516" s="113" t="s">
        <v>560</v>
      </c>
      <c r="L516" s="113" t="s">
        <v>95</v>
      </c>
      <c r="M516" s="138">
        <v>0.33785617367706922</v>
      </c>
      <c r="N516" s="117">
        <f t="shared" si="22"/>
        <v>159.21472184531888</v>
      </c>
      <c r="O516" s="117" t="s">
        <v>1159</v>
      </c>
      <c r="P516" s="114"/>
      <c r="Q516" s="118"/>
      <c r="R516" s="116"/>
      <c r="S516" s="114"/>
    </row>
    <row r="517" spans="6:19">
      <c r="F517" s="111" t="s">
        <v>559</v>
      </c>
      <c r="G517" s="136">
        <v>1.0826726E-3</v>
      </c>
      <c r="H517" s="103">
        <f>ROUND(+G517*Totals!$H$24,2)</f>
        <v>13612.7</v>
      </c>
      <c r="I517" s="103">
        <f t="shared" si="20"/>
        <v>0</v>
      </c>
      <c r="J517" s="103">
        <f t="shared" si="21"/>
        <v>13612.7</v>
      </c>
      <c r="K517" s="113"/>
      <c r="L517" s="113"/>
      <c r="N517" s="117"/>
      <c r="O517" s="117" t="s">
        <v>1159</v>
      </c>
      <c r="P517" s="114"/>
      <c r="Q517" s="118"/>
      <c r="R517" s="116"/>
      <c r="S517" s="114"/>
    </row>
    <row r="518" spans="6:19">
      <c r="F518" s="111" t="s">
        <v>558</v>
      </c>
      <c r="G518" s="136">
        <v>7.34146E-5</v>
      </c>
      <c r="H518" s="103">
        <f>ROUND(+G518*Totals!$H$24,2)</f>
        <v>923.06</v>
      </c>
      <c r="I518" s="103">
        <f t="shared" si="20"/>
        <v>123.07466666666666</v>
      </c>
      <c r="J518" s="103">
        <f t="shared" si="21"/>
        <v>799.9853333333333</v>
      </c>
      <c r="K518" s="113" t="s">
        <v>558</v>
      </c>
      <c r="L518" s="113" t="s">
        <v>77</v>
      </c>
      <c r="M518" s="138">
        <v>0.13333333333333333</v>
      </c>
      <c r="N518" s="117">
        <f t="shared" si="22"/>
        <v>123.07466666666666</v>
      </c>
      <c r="O518" s="117"/>
      <c r="P518" s="114"/>
      <c r="Q518" s="118"/>
      <c r="R518" s="116"/>
      <c r="S518" s="114"/>
    </row>
    <row r="519" spans="6:19">
      <c r="F519" s="111" t="s">
        <v>557</v>
      </c>
      <c r="G519" s="136">
        <v>1.043261E-4</v>
      </c>
      <c r="H519" s="103">
        <f>ROUND(+G519*Totals!$H$24,2)</f>
        <v>1311.72</v>
      </c>
      <c r="I519" s="103">
        <f t="shared" ref="I519:I582" si="23">+N519+Q519+T519</f>
        <v>193.33186567164179</v>
      </c>
      <c r="J519" s="103">
        <f t="shared" ref="J519:J582" si="24">+H519-I519</f>
        <v>1118.3881343283583</v>
      </c>
      <c r="K519" s="113" t="s">
        <v>557</v>
      </c>
      <c r="L519" s="113" t="s">
        <v>112</v>
      </c>
      <c r="M519" s="138">
        <v>0.14738805970149255</v>
      </c>
      <c r="N519" s="117">
        <f t="shared" si="22"/>
        <v>193.33186567164179</v>
      </c>
      <c r="O519" s="117"/>
      <c r="P519" s="114"/>
      <c r="Q519" s="118"/>
      <c r="R519" s="116"/>
      <c r="S519" s="114"/>
    </row>
    <row r="520" spans="6:19">
      <c r="F520" s="111" t="s">
        <v>556</v>
      </c>
      <c r="G520" s="136">
        <v>9.9302900000000001E-5</v>
      </c>
      <c r="H520" s="103">
        <f>ROUND(+G520*Totals!$H$24,2)</f>
        <v>1248.56</v>
      </c>
      <c r="I520" s="103">
        <f t="shared" si="23"/>
        <v>110.65832775919732</v>
      </c>
      <c r="J520" s="103">
        <f t="shared" si="24"/>
        <v>1137.9016722408026</v>
      </c>
      <c r="K520" s="113" t="s">
        <v>556</v>
      </c>
      <c r="L520" s="113" t="s">
        <v>107</v>
      </c>
      <c r="M520" s="138">
        <v>8.8628762541806017E-2</v>
      </c>
      <c r="N520" s="117">
        <f t="shared" si="22"/>
        <v>110.65832775919732</v>
      </c>
      <c r="O520" s="113" t="s">
        <v>1159</v>
      </c>
      <c r="P520" s="114"/>
      <c r="Q520" s="118"/>
      <c r="R520" s="116"/>
      <c r="S520" s="114"/>
    </row>
    <row r="521" spans="6:19">
      <c r="F521" s="111" t="s">
        <v>555</v>
      </c>
      <c r="G521" s="136">
        <v>8.5005999999999996E-6</v>
      </c>
      <c r="H521" s="103">
        <f>ROUND(+G521*Totals!$H$24,2)</f>
        <v>106.88</v>
      </c>
      <c r="I521" s="103">
        <f t="shared" si="23"/>
        <v>37.384035874439462</v>
      </c>
      <c r="J521" s="103">
        <f t="shared" si="24"/>
        <v>69.495964125560533</v>
      </c>
      <c r="K521" s="113" t="s">
        <v>555</v>
      </c>
      <c r="L521" s="113" t="s">
        <v>113</v>
      </c>
      <c r="M521" s="138">
        <v>0.34977578475336324</v>
      </c>
      <c r="N521" s="117">
        <f t="shared" si="22"/>
        <v>37.384035874439462</v>
      </c>
      <c r="O521" s="113" t="s">
        <v>1159</v>
      </c>
      <c r="P521" s="114"/>
      <c r="Q521" s="118"/>
      <c r="R521" s="116"/>
      <c r="S521" s="114"/>
    </row>
    <row r="522" spans="6:19">
      <c r="F522" s="111" t="s">
        <v>554</v>
      </c>
      <c r="G522" s="136">
        <v>4.041669E-4</v>
      </c>
      <c r="H522" s="103">
        <f>ROUND(+G522*Totals!$H$24,2)</f>
        <v>5081.68</v>
      </c>
      <c r="I522" s="103">
        <f t="shared" si="23"/>
        <v>0</v>
      </c>
      <c r="J522" s="103">
        <f t="shared" si="24"/>
        <v>5081.68</v>
      </c>
      <c r="K522" s="113"/>
      <c r="L522" s="113"/>
      <c r="N522" s="117"/>
      <c r="O522" s="113"/>
      <c r="P522" s="114"/>
      <c r="Q522" s="118"/>
      <c r="R522" s="116"/>
      <c r="S522" s="114"/>
    </row>
    <row r="523" spans="6:19">
      <c r="F523" s="111" t="s">
        <v>553</v>
      </c>
      <c r="G523" s="136">
        <v>1.9570794999999998E-3</v>
      </c>
      <c r="H523" s="103">
        <f>ROUND(+G523*Totals!$H$24,2)</f>
        <v>24606.82</v>
      </c>
      <c r="I523" s="103">
        <f t="shared" si="23"/>
        <v>0</v>
      </c>
      <c r="J523" s="103">
        <f t="shared" si="24"/>
        <v>24606.82</v>
      </c>
      <c r="K523" s="113"/>
      <c r="L523" s="113"/>
      <c r="N523" s="117"/>
      <c r="O523" s="113"/>
      <c r="P523" s="114"/>
      <c r="Q523" s="118"/>
      <c r="R523" s="116"/>
      <c r="S523" s="114"/>
    </row>
    <row r="524" spans="6:19">
      <c r="F524" s="111" t="s">
        <v>552</v>
      </c>
      <c r="G524" s="136">
        <v>2.9945440000000002E-4</v>
      </c>
      <c r="H524" s="103">
        <f>ROUND(+G524*Totals!$H$24,2)</f>
        <v>3765.11</v>
      </c>
      <c r="I524" s="103">
        <f t="shared" si="23"/>
        <v>0</v>
      </c>
      <c r="J524" s="103">
        <f t="shared" si="24"/>
        <v>3765.11</v>
      </c>
      <c r="K524" s="113"/>
      <c r="L524" s="113"/>
      <c r="N524" s="117"/>
      <c r="O524" s="113"/>
      <c r="P524" s="114"/>
      <c r="Q524" s="118"/>
      <c r="R524" s="116"/>
      <c r="S524" s="114"/>
    </row>
    <row r="525" spans="6:19">
      <c r="F525" s="111" t="s">
        <v>551</v>
      </c>
      <c r="G525" s="136">
        <v>4.8530930000000001E-4</v>
      </c>
      <c r="H525" s="103">
        <f>ROUND(+G525*Totals!$H$24,2)</f>
        <v>6101.91</v>
      </c>
      <c r="I525" s="103">
        <f t="shared" si="23"/>
        <v>0</v>
      </c>
      <c r="J525" s="103">
        <f t="shared" si="24"/>
        <v>6101.91</v>
      </c>
      <c r="K525" s="113"/>
      <c r="L525" s="113"/>
      <c r="N525" s="117"/>
      <c r="O525" s="113"/>
      <c r="P525" s="114"/>
      <c r="Q525" s="118"/>
      <c r="R525" s="116"/>
      <c r="S525" s="114"/>
    </row>
    <row r="526" spans="6:19">
      <c r="F526" s="111" t="s">
        <v>550</v>
      </c>
      <c r="G526" s="136">
        <v>5.6220150000000008E-4</v>
      </c>
      <c r="H526" s="103">
        <f>ROUND(+G526*Totals!$H$24,2)</f>
        <v>7068.69</v>
      </c>
      <c r="I526" s="103">
        <f t="shared" si="23"/>
        <v>0</v>
      </c>
      <c r="J526" s="103">
        <f t="shared" si="24"/>
        <v>7068.69</v>
      </c>
      <c r="K526" s="113"/>
      <c r="L526" s="113"/>
      <c r="N526" s="117"/>
      <c r="O526" s="113"/>
      <c r="P526" s="114"/>
      <c r="Q526" s="118"/>
      <c r="R526" s="116"/>
      <c r="S526" s="114"/>
    </row>
    <row r="527" spans="6:19">
      <c r="F527" s="111" t="s">
        <v>549</v>
      </c>
      <c r="G527" s="136">
        <v>6.6034529999999989E-4</v>
      </c>
      <c r="H527" s="103">
        <f>ROUND(+G527*Totals!$H$24,2)</f>
        <v>8302.68</v>
      </c>
      <c r="I527" s="103">
        <f t="shared" si="23"/>
        <v>0</v>
      </c>
      <c r="J527" s="103">
        <f t="shared" si="24"/>
        <v>8302.68</v>
      </c>
      <c r="K527" s="113"/>
      <c r="L527" s="113"/>
      <c r="N527" s="117"/>
      <c r="O527" s="113"/>
      <c r="P527" s="114"/>
      <c r="Q527" s="118"/>
      <c r="R527" s="116"/>
      <c r="S527" s="114"/>
    </row>
    <row r="528" spans="6:19">
      <c r="F528" s="111" t="s">
        <v>548</v>
      </c>
      <c r="G528" s="136">
        <v>4.5014760000000001E-4</v>
      </c>
      <c r="H528" s="103">
        <f>ROUND(+G528*Totals!$H$24,2)</f>
        <v>5659.81</v>
      </c>
      <c r="I528" s="103">
        <f t="shared" si="23"/>
        <v>0</v>
      </c>
      <c r="J528" s="103">
        <f t="shared" si="24"/>
        <v>5659.81</v>
      </c>
      <c r="K528" s="113"/>
      <c r="L528" s="113"/>
      <c r="N528" s="117"/>
      <c r="O528" s="117"/>
      <c r="P528" s="114"/>
      <c r="Q528" s="118"/>
      <c r="R528" s="116"/>
      <c r="S528" s="114"/>
    </row>
    <row r="529" spans="6:19">
      <c r="F529" s="111" t="s">
        <v>547</v>
      </c>
      <c r="G529" s="136">
        <v>2.3678150000000001E-3</v>
      </c>
      <c r="H529" s="103">
        <f>ROUND(+G529*Totals!$H$24,2)</f>
        <v>29771.09</v>
      </c>
      <c r="I529" s="103">
        <f t="shared" si="23"/>
        <v>0</v>
      </c>
      <c r="J529" s="103">
        <f t="shared" si="24"/>
        <v>29771.09</v>
      </c>
      <c r="K529" s="113"/>
      <c r="L529" s="113"/>
      <c r="N529" s="117"/>
      <c r="O529" s="117"/>
      <c r="P529" s="114"/>
      <c r="Q529" s="118"/>
      <c r="R529" s="116"/>
      <c r="S529" s="114"/>
    </row>
    <row r="530" spans="6:19">
      <c r="F530" s="111" t="s">
        <v>546</v>
      </c>
      <c r="G530" s="136">
        <v>8.8870300000000002E-5</v>
      </c>
      <c r="H530" s="103">
        <f>ROUND(+G530*Totals!$H$24,2)</f>
        <v>1117.3900000000001</v>
      </c>
      <c r="I530" s="103">
        <f t="shared" si="23"/>
        <v>320.30619439868207</v>
      </c>
      <c r="J530" s="103">
        <f t="shared" si="24"/>
        <v>797.08380560131809</v>
      </c>
      <c r="K530" s="113" t="s">
        <v>546</v>
      </c>
      <c r="L530" s="113" t="s">
        <v>45</v>
      </c>
      <c r="M530" s="138">
        <v>0.28665568369028005</v>
      </c>
      <c r="N530" s="117">
        <f>+H530*M530</f>
        <v>320.30619439868207</v>
      </c>
      <c r="O530" s="113" t="s">
        <v>1159</v>
      </c>
      <c r="P530" s="114"/>
      <c r="Q530" s="118"/>
      <c r="R530" s="116"/>
      <c r="S530" s="114"/>
    </row>
    <row r="531" spans="6:19">
      <c r="F531" s="111" t="s">
        <v>545</v>
      </c>
      <c r="G531" s="136">
        <v>1.047124E-4</v>
      </c>
      <c r="H531" s="103">
        <f>ROUND(+G531*Totals!$H$24,2)</f>
        <v>1316.57</v>
      </c>
      <c r="I531" s="103">
        <f t="shared" si="23"/>
        <v>406.93981818181823</v>
      </c>
      <c r="J531" s="103">
        <f t="shared" si="24"/>
        <v>909.63018181818165</v>
      </c>
      <c r="K531" s="113" t="s">
        <v>545</v>
      </c>
      <c r="L531" s="113" t="s">
        <v>68</v>
      </c>
      <c r="M531" s="138">
        <v>0.30909090909090914</v>
      </c>
      <c r="N531" s="117">
        <f>+H531*M531</f>
        <v>406.93981818181823</v>
      </c>
      <c r="O531" s="113" t="s">
        <v>1159</v>
      </c>
      <c r="P531" s="114"/>
      <c r="Q531" s="118"/>
      <c r="R531" s="116"/>
      <c r="S531" s="114"/>
    </row>
    <row r="532" spans="6:19">
      <c r="F532" s="111" t="s">
        <v>544</v>
      </c>
      <c r="G532" s="136">
        <v>4.1691779999999999E-4</v>
      </c>
      <c r="H532" s="103">
        <f>ROUND(+G532*Totals!$H$24,2)</f>
        <v>5242</v>
      </c>
      <c r="I532" s="103">
        <f t="shared" si="23"/>
        <v>0</v>
      </c>
      <c r="J532" s="103">
        <f t="shared" si="24"/>
        <v>5242</v>
      </c>
      <c r="K532" s="113"/>
      <c r="L532" s="113"/>
      <c r="N532" s="117"/>
      <c r="O532" s="113"/>
      <c r="P532" s="114"/>
      <c r="Q532" s="118"/>
      <c r="R532" s="116"/>
      <c r="S532" s="114"/>
    </row>
    <row r="533" spans="6:19">
      <c r="F533" s="111" t="s">
        <v>543</v>
      </c>
      <c r="G533" s="136">
        <v>9.4086639999999997E-4</v>
      </c>
      <c r="H533" s="103">
        <f>ROUND(+G533*Totals!$H$24,2)</f>
        <v>11829.73</v>
      </c>
      <c r="I533" s="103">
        <f t="shared" si="23"/>
        <v>0</v>
      </c>
      <c r="J533" s="103">
        <f t="shared" si="24"/>
        <v>11829.73</v>
      </c>
      <c r="K533" s="113"/>
      <c r="L533" s="113"/>
      <c r="N533" s="117"/>
      <c r="O533" s="117"/>
      <c r="P533" s="114"/>
      <c r="Q533" s="118"/>
      <c r="R533" s="116"/>
      <c r="S533" s="114"/>
    </row>
    <row r="534" spans="6:19">
      <c r="F534" s="111" t="s">
        <v>97</v>
      </c>
      <c r="G534" s="136">
        <v>1.6048824600000001E-2</v>
      </c>
      <c r="H534" s="103">
        <f>ROUND(+G534*Totals!$H$24,2)</f>
        <v>201785.62</v>
      </c>
      <c r="I534" s="103">
        <f t="shared" si="23"/>
        <v>0</v>
      </c>
      <c r="J534" s="103">
        <f t="shared" si="24"/>
        <v>201785.62</v>
      </c>
      <c r="K534" s="113"/>
      <c r="L534" s="113"/>
      <c r="N534" s="117"/>
      <c r="O534" s="117"/>
      <c r="P534" s="114"/>
      <c r="Q534" s="118"/>
      <c r="R534" s="116"/>
      <c r="S534" s="114"/>
    </row>
    <row r="535" spans="6:19">
      <c r="F535" s="111" t="s">
        <v>542</v>
      </c>
      <c r="G535" s="136">
        <v>4.2503200000000003E-5</v>
      </c>
      <c r="H535" s="103">
        <f>ROUND(+G535*Totals!$H$24,2)</f>
        <v>534.4</v>
      </c>
      <c r="I535" s="103">
        <f t="shared" si="23"/>
        <v>148.73694581280787</v>
      </c>
      <c r="J535" s="103">
        <f t="shared" si="24"/>
        <v>385.66305418719207</v>
      </c>
      <c r="K535" s="113" t="s">
        <v>542</v>
      </c>
      <c r="L535" s="113" t="s">
        <v>49</v>
      </c>
      <c r="M535" s="138">
        <v>0.27832512315270935</v>
      </c>
      <c r="N535" s="117">
        <f t="shared" ref="N535:N594" si="25">+H535*M535</f>
        <v>148.73694581280787</v>
      </c>
      <c r="O535" s="113" t="s">
        <v>1159</v>
      </c>
      <c r="P535" s="114"/>
      <c r="Q535" s="118"/>
      <c r="R535" s="116"/>
      <c r="S535" s="114"/>
    </row>
    <row r="536" spans="6:19">
      <c r="F536" s="111" t="s">
        <v>541</v>
      </c>
      <c r="G536" s="136">
        <v>1.657625E-4</v>
      </c>
      <c r="H536" s="103">
        <f>ROUND(+G536*Totals!$H$24,2)</f>
        <v>2084.17</v>
      </c>
      <c r="I536" s="103">
        <f t="shared" si="23"/>
        <v>314.59169811320754</v>
      </c>
      <c r="J536" s="103">
        <f t="shared" si="24"/>
        <v>1769.5783018867926</v>
      </c>
      <c r="K536" s="113" t="s">
        <v>541</v>
      </c>
      <c r="L536" s="113" t="s">
        <v>56</v>
      </c>
      <c r="M536" s="138">
        <v>0.15094339622641509</v>
      </c>
      <c r="N536" s="117">
        <f t="shared" si="25"/>
        <v>314.59169811320754</v>
      </c>
      <c r="O536" s="117" t="s">
        <v>1159</v>
      </c>
      <c r="P536" s="114"/>
      <c r="Q536" s="118"/>
      <c r="R536" s="116"/>
      <c r="S536" s="114"/>
    </row>
    <row r="537" spans="6:19" ht="37.5">
      <c r="F537" s="111" t="s">
        <v>540</v>
      </c>
      <c r="G537" s="136">
        <v>1.06617363E-2</v>
      </c>
      <c r="H537" s="103">
        <f>ROUND(+G537*Totals!$H$24,2)</f>
        <v>134052.5</v>
      </c>
      <c r="I537" s="103">
        <f t="shared" si="23"/>
        <v>0</v>
      </c>
      <c r="J537" s="103">
        <f t="shared" si="24"/>
        <v>134052.5</v>
      </c>
      <c r="K537" s="113"/>
      <c r="L537" s="113"/>
      <c r="N537" s="117"/>
      <c r="O537" s="113"/>
      <c r="P537" s="114"/>
      <c r="Q537" s="118"/>
      <c r="R537" s="116"/>
      <c r="S537" s="114"/>
    </row>
    <row r="538" spans="6:19">
      <c r="F538" s="111" t="s">
        <v>539</v>
      </c>
      <c r="G538" s="136">
        <v>9.6211800000000006E-5</v>
      </c>
      <c r="H538" s="103">
        <f>ROUND(+G538*Totals!$H$24,2)</f>
        <v>1209.69</v>
      </c>
      <c r="I538" s="103">
        <f t="shared" si="23"/>
        <v>260.67393939393941</v>
      </c>
      <c r="J538" s="103">
        <f t="shared" si="24"/>
        <v>949.01606060606059</v>
      </c>
      <c r="K538" s="113" t="s">
        <v>539</v>
      </c>
      <c r="L538" s="113" t="s">
        <v>87</v>
      </c>
      <c r="M538" s="138">
        <v>0.21548821548821548</v>
      </c>
      <c r="N538" s="117">
        <f t="shared" si="25"/>
        <v>260.67393939393941</v>
      </c>
      <c r="O538" s="117" t="s">
        <v>1159</v>
      </c>
      <c r="P538" s="114"/>
      <c r="Q538" s="118"/>
      <c r="R538" s="116"/>
      <c r="S538" s="114"/>
    </row>
    <row r="539" spans="6:19">
      <c r="F539" s="111" t="s">
        <v>538</v>
      </c>
      <c r="G539" s="136">
        <v>1.626714E-4</v>
      </c>
      <c r="H539" s="103">
        <f>ROUND(+G539*Totals!$H$24,2)</f>
        <v>2045.31</v>
      </c>
      <c r="I539" s="103">
        <f t="shared" si="23"/>
        <v>0</v>
      </c>
      <c r="J539" s="103">
        <f t="shared" si="24"/>
        <v>2045.31</v>
      </c>
      <c r="K539" s="113"/>
      <c r="L539" s="113"/>
      <c r="N539" s="117"/>
      <c r="O539" s="117"/>
      <c r="P539" s="114"/>
      <c r="Q539" s="118"/>
      <c r="R539" s="116"/>
      <c r="S539" s="114"/>
    </row>
    <row r="540" spans="6:19">
      <c r="F540" s="111" t="s">
        <v>537</v>
      </c>
      <c r="G540" s="136">
        <v>4.2503200000000003E-5</v>
      </c>
      <c r="H540" s="103">
        <f>ROUND(+G540*Totals!$H$24,2)</f>
        <v>534.4</v>
      </c>
      <c r="I540" s="103">
        <f t="shared" si="23"/>
        <v>152.0071111111111</v>
      </c>
      <c r="J540" s="103">
        <f t="shared" si="24"/>
        <v>382.39288888888888</v>
      </c>
      <c r="K540" s="113" t="s">
        <v>537</v>
      </c>
      <c r="L540" s="113" t="s">
        <v>88</v>
      </c>
      <c r="M540" s="138">
        <v>0.28444444444444444</v>
      </c>
      <c r="N540" s="117">
        <f t="shared" si="25"/>
        <v>152.0071111111111</v>
      </c>
      <c r="O540" s="113" t="s">
        <v>1159</v>
      </c>
      <c r="P540" s="114"/>
      <c r="Q540" s="118"/>
      <c r="R540" s="116"/>
      <c r="S540" s="114"/>
    </row>
    <row r="541" spans="6:19">
      <c r="F541" s="111" t="s">
        <v>536</v>
      </c>
      <c r="G541" s="136">
        <v>1.7001299999999999E-5</v>
      </c>
      <c r="H541" s="103">
        <f>ROUND(+G541*Totals!$H$24,2)</f>
        <v>213.76</v>
      </c>
      <c r="I541" s="103">
        <f t="shared" si="23"/>
        <v>78.887619047619054</v>
      </c>
      <c r="J541" s="103">
        <f t="shared" si="24"/>
        <v>134.87238095238092</v>
      </c>
      <c r="K541" s="113" t="s">
        <v>536</v>
      </c>
      <c r="L541" s="113" t="s">
        <v>97</v>
      </c>
      <c r="M541" s="138">
        <v>0.36904761904761907</v>
      </c>
      <c r="N541" s="117">
        <f t="shared" si="25"/>
        <v>78.887619047619054</v>
      </c>
      <c r="O541" s="117" t="s">
        <v>1159</v>
      </c>
      <c r="P541" s="114"/>
      <c r="Q541" s="118"/>
      <c r="R541" s="116"/>
      <c r="S541" s="114"/>
    </row>
    <row r="542" spans="6:19">
      <c r="F542" s="111" t="s">
        <v>535</v>
      </c>
      <c r="G542" s="136">
        <v>1.05632061E-2</v>
      </c>
      <c r="H542" s="103">
        <f>ROUND(+G542*Totals!$H$24,2)</f>
        <v>132813.66</v>
      </c>
      <c r="I542" s="103">
        <f t="shared" si="23"/>
        <v>0</v>
      </c>
      <c r="J542" s="103">
        <f t="shared" si="24"/>
        <v>132813.66</v>
      </c>
      <c r="K542" s="113"/>
      <c r="L542" s="113"/>
      <c r="N542" s="117"/>
      <c r="O542" s="117"/>
      <c r="P542" s="114"/>
      <c r="Q542" s="118"/>
      <c r="R542" s="116"/>
      <c r="S542" s="114"/>
    </row>
    <row r="543" spans="6:19">
      <c r="F543" s="111" t="s">
        <v>534</v>
      </c>
      <c r="G543" s="136">
        <v>3.8252900000000001E-5</v>
      </c>
      <c r="H543" s="103">
        <f>ROUND(+G543*Totals!$H$24,2)</f>
        <v>480.96</v>
      </c>
      <c r="I543" s="103">
        <f t="shared" si="23"/>
        <v>48.745945945945941</v>
      </c>
      <c r="J543" s="103">
        <f t="shared" si="24"/>
        <v>432.21405405405403</v>
      </c>
      <c r="K543" s="113" t="s">
        <v>534</v>
      </c>
      <c r="L543" s="113" t="s">
        <v>62</v>
      </c>
      <c r="M543" s="138">
        <v>0.10135135135135134</v>
      </c>
      <c r="N543" s="117">
        <f t="shared" si="25"/>
        <v>48.745945945945941</v>
      </c>
      <c r="O543" s="117" t="s">
        <v>1159</v>
      </c>
      <c r="P543" s="114"/>
      <c r="Q543" s="118"/>
      <c r="R543" s="116"/>
      <c r="S543" s="114"/>
    </row>
    <row r="544" spans="6:19">
      <c r="F544" s="111" t="s">
        <v>533</v>
      </c>
      <c r="G544" s="136">
        <v>1.38715E-4</v>
      </c>
      <c r="H544" s="103">
        <f>ROUND(+G544*Totals!$H$24,2)</f>
        <v>1744.1</v>
      </c>
      <c r="I544" s="103">
        <f t="shared" si="23"/>
        <v>422.07219999999995</v>
      </c>
      <c r="J544" s="103">
        <f t="shared" si="24"/>
        <v>1322.0277999999998</v>
      </c>
      <c r="K544" s="113" t="s">
        <v>533</v>
      </c>
      <c r="L544" s="113" t="s">
        <v>49</v>
      </c>
      <c r="M544" s="138">
        <v>0.24199999999999999</v>
      </c>
      <c r="N544" s="117">
        <f t="shared" si="25"/>
        <v>422.07219999999995</v>
      </c>
      <c r="O544" s="117" t="s">
        <v>1159</v>
      </c>
      <c r="P544" s="114"/>
      <c r="Q544" s="118"/>
      <c r="R544" s="116"/>
      <c r="S544" s="114"/>
    </row>
    <row r="545" spans="6:19">
      <c r="F545" s="111" t="s">
        <v>532</v>
      </c>
      <c r="G545" s="136">
        <v>2.8593099999999999E-5</v>
      </c>
      <c r="H545" s="103">
        <f>ROUND(+G545*Totals!$H$24,2)</f>
        <v>359.51</v>
      </c>
      <c r="I545" s="103">
        <f t="shared" si="23"/>
        <v>127.7446700507614</v>
      </c>
      <c r="J545" s="103">
        <f t="shared" si="24"/>
        <v>231.76532994923861</v>
      </c>
      <c r="K545" s="113" t="s">
        <v>532</v>
      </c>
      <c r="L545" s="113" t="s">
        <v>117</v>
      </c>
      <c r="M545" s="138">
        <v>0.35532994923857864</v>
      </c>
      <c r="N545" s="117">
        <f t="shared" si="25"/>
        <v>127.7446700507614</v>
      </c>
      <c r="O545" s="113" t="s">
        <v>1159</v>
      </c>
      <c r="P545" s="114"/>
      <c r="Q545" s="118"/>
      <c r="R545" s="116"/>
      <c r="S545" s="114"/>
    </row>
    <row r="546" spans="6:19">
      <c r="F546" s="111" t="s">
        <v>531</v>
      </c>
      <c r="G546" s="136">
        <v>1.0239409999999999E-4</v>
      </c>
      <c r="H546" s="103">
        <f>ROUND(+G546*Totals!$H$24,2)</f>
        <v>1287.42</v>
      </c>
      <c r="I546" s="103">
        <f t="shared" si="23"/>
        <v>250.14637305699483</v>
      </c>
      <c r="J546" s="103">
        <f t="shared" si="24"/>
        <v>1037.2736269430052</v>
      </c>
      <c r="K546" s="113" t="s">
        <v>531</v>
      </c>
      <c r="L546" s="113" t="s">
        <v>117</v>
      </c>
      <c r="M546" s="138">
        <v>0.19430051813471502</v>
      </c>
      <c r="N546" s="117">
        <f t="shared" si="25"/>
        <v>250.14637305699483</v>
      </c>
      <c r="O546" s="113" t="s">
        <v>1159</v>
      </c>
      <c r="P546" s="114"/>
      <c r="Q546" s="118"/>
      <c r="R546" s="116"/>
      <c r="S546" s="114"/>
    </row>
    <row r="547" spans="6:19">
      <c r="F547" s="111" t="s">
        <v>530</v>
      </c>
      <c r="G547" s="136">
        <v>3.3191140000000003E-4</v>
      </c>
      <c r="H547" s="103">
        <f>ROUND(+G547*Totals!$H$24,2)</f>
        <v>4173.2</v>
      </c>
      <c r="I547" s="103">
        <f t="shared" si="23"/>
        <v>0</v>
      </c>
      <c r="J547" s="103">
        <f t="shared" si="24"/>
        <v>4173.2</v>
      </c>
      <c r="K547" s="113"/>
      <c r="L547" s="113"/>
      <c r="N547" s="117"/>
      <c r="O547" s="117"/>
      <c r="P547" s="114"/>
      <c r="Q547" s="118"/>
      <c r="R547" s="116"/>
      <c r="S547" s="114"/>
    </row>
    <row r="548" spans="6:19">
      <c r="F548" s="111" t="s">
        <v>529</v>
      </c>
      <c r="G548" s="136">
        <v>1.8392300000000001E-4</v>
      </c>
      <c r="H548" s="103">
        <f>ROUND(+G548*Totals!$H$24,2)</f>
        <v>2312.5100000000002</v>
      </c>
      <c r="I548" s="103">
        <f t="shared" si="23"/>
        <v>218.98768939393941</v>
      </c>
      <c r="J548" s="103">
        <f t="shared" si="24"/>
        <v>2093.5223106060607</v>
      </c>
      <c r="K548" s="137" t="s">
        <v>529</v>
      </c>
      <c r="L548" s="137" t="s">
        <v>67</v>
      </c>
      <c r="M548" s="138">
        <v>9.4696969696969696E-2</v>
      </c>
      <c r="N548" s="117">
        <f t="shared" si="25"/>
        <v>218.98768939393941</v>
      </c>
      <c r="O548" s="117"/>
      <c r="P548" s="114"/>
      <c r="Q548" s="118"/>
      <c r="R548" s="116"/>
      <c r="S548" s="114"/>
    </row>
    <row r="549" spans="6:19">
      <c r="F549" s="111" t="s">
        <v>528</v>
      </c>
      <c r="G549" s="136">
        <v>6.02773E-5</v>
      </c>
      <c r="H549" s="103">
        <f>ROUND(+G549*Totals!$H$24,2)</f>
        <v>757.88</v>
      </c>
      <c r="I549" s="103">
        <f t="shared" si="23"/>
        <v>172.58653465346535</v>
      </c>
      <c r="J549" s="103">
        <f t="shared" si="24"/>
        <v>585.29346534653462</v>
      </c>
      <c r="K549" s="113" t="s">
        <v>528</v>
      </c>
      <c r="L549" s="113" t="s">
        <v>115</v>
      </c>
      <c r="M549" s="138">
        <v>0.22772277227722773</v>
      </c>
      <c r="N549" s="117">
        <f t="shared" si="25"/>
        <v>172.58653465346535</v>
      </c>
      <c r="O549" s="117" t="s">
        <v>1159</v>
      </c>
      <c r="P549" s="114"/>
      <c r="Q549" s="118"/>
      <c r="R549" s="116"/>
      <c r="S549" s="114"/>
    </row>
    <row r="550" spans="6:19">
      <c r="F550" s="111" t="s">
        <v>527</v>
      </c>
      <c r="G550" s="136">
        <v>1.3639669999999999E-4</v>
      </c>
      <c r="H550" s="103">
        <f>ROUND(+G550*Totals!$H$24,2)</f>
        <v>1714.95</v>
      </c>
      <c r="I550" s="103">
        <f t="shared" si="23"/>
        <v>470.63076923076926</v>
      </c>
      <c r="J550" s="103">
        <f t="shared" si="24"/>
        <v>1244.3192307692307</v>
      </c>
      <c r="K550" s="113" t="s">
        <v>527</v>
      </c>
      <c r="L550" s="113" t="s">
        <v>118</v>
      </c>
      <c r="M550" s="138">
        <v>0.27442827442827444</v>
      </c>
      <c r="N550" s="117">
        <f t="shared" si="25"/>
        <v>470.63076923076926</v>
      </c>
      <c r="O550" s="117" t="s">
        <v>1159</v>
      </c>
      <c r="P550" s="114"/>
      <c r="Q550" s="118"/>
      <c r="R550" s="116"/>
      <c r="S550" s="114"/>
    </row>
    <row r="551" spans="6:19">
      <c r="F551" s="111" t="s">
        <v>526</v>
      </c>
      <c r="G551" s="136">
        <v>1.209409E-4</v>
      </c>
      <c r="H551" s="103">
        <f>ROUND(+G551*Totals!$H$24,2)</f>
        <v>1520.62</v>
      </c>
      <c r="I551" s="103">
        <f t="shared" si="23"/>
        <v>654.54509186351697</v>
      </c>
      <c r="J551" s="103">
        <f t="shared" si="24"/>
        <v>866.07490813648292</v>
      </c>
      <c r="K551" s="113" t="s">
        <v>526</v>
      </c>
      <c r="L551" s="113" t="s">
        <v>115</v>
      </c>
      <c r="M551" s="138">
        <v>0.43044619422572178</v>
      </c>
      <c r="N551" s="117">
        <f t="shared" si="25"/>
        <v>654.54509186351697</v>
      </c>
      <c r="O551" s="113" t="s">
        <v>1159</v>
      </c>
      <c r="P551" s="114"/>
      <c r="Q551" s="118"/>
      <c r="R551" s="116"/>
      <c r="S551" s="114"/>
    </row>
    <row r="552" spans="6:19">
      <c r="F552" s="111" t="s">
        <v>525</v>
      </c>
      <c r="G552" s="136">
        <v>5.6413299999999997E-5</v>
      </c>
      <c r="H552" s="103">
        <f>ROUND(+G552*Totals!$H$24,2)</f>
        <v>709.3</v>
      </c>
      <c r="I552" s="103">
        <f t="shared" si="23"/>
        <v>227.55699658703065</v>
      </c>
      <c r="J552" s="103">
        <f t="shared" si="24"/>
        <v>481.7430034129693</v>
      </c>
      <c r="K552" s="113" t="s">
        <v>525</v>
      </c>
      <c r="L552" s="113" t="s">
        <v>111</v>
      </c>
      <c r="M552" s="138">
        <v>0.32081911262798629</v>
      </c>
      <c r="N552" s="117">
        <f t="shared" si="25"/>
        <v>227.55699658703065</v>
      </c>
      <c r="O552" s="117" t="s">
        <v>1159</v>
      </c>
      <c r="P552" s="114"/>
      <c r="Q552" s="118"/>
      <c r="R552" s="116"/>
      <c r="S552" s="114"/>
    </row>
    <row r="553" spans="6:19">
      <c r="F553" s="111" t="s">
        <v>524</v>
      </c>
      <c r="G553" s="136">
        <v>2.8670350000000003E-4</v>
      </c>
      <c r="H553" s="103">
        <f>ROUND(+G553*Totals!$H$24,2)</f>
        <v>3604.79</v>
      </c>
      <c r="I553" s="103">
        <f t="shared" si="23"/>
        <v>0</v>
      </c>
      <c r="J553" s="103">
        <f t="shared" si="24"/>
        <v>3604.79</v>
      </c>
      <c r="K553" s="113"/>
      <c r="L553" s="113"/>
      <c r="N553" s="117"/>
      <c r="O553" s="113"/>
      <c r="P553" s="114"/>
      <c r="Q553" s="118"/>
      <c r="R553" s="116"/>
      <c r="S553" s="114"/>
    </row>
    <row r="554" spans="6:19">
      <c r="F554" s="111" t="s">
        <v>523</v>
      </c>
      <c r="G554" s="136">
        <v>4.3662400000000004E-5</v>
      </c>
      <c r="H554" s="103">
        <f>ROUND(+G554*Totals!$H$24,2)</f>
        <v>548.98</v>
      </c>
      <c r="I554" s="103">
        <f t="shared" si="23"/>
        <v>179.40522875816995</v>
      </c>
      <c r="J554" s="103">
        <f t="shared" si="24"/>
        <v>369.57477124183004</v>
      </c>
      <c r="K554" s="113" t="s">
        <v>523</v>
      </c>
      <c r="L554" s="113" t="s">
        <v>100</v>
      </c>
      <c r="M554" s="138">
        <v>0.32679738562091504</v>
      </c>
      <c r="N554" s="117">
        <f t="shared" si="25"/>
        <v>179.40522875816995</v>
      </c>
      <c r="O554" s="113" t="s">
        <v>1159</v>
      </c>
      <c r="P554" s="114"/>
      <c r="Q554" s="118"/>
      <c r="R554" s="116"/>
      <c r="S554" s="114"/>
    </row>
    <row r="555" spans="6:19" ht="37.5">
      <c r="F555" s="111" t="s">
        <v>522</v>
      </c>
      <c r="G555" s="136">
        <v>3.9412059999999996E-4</v>
      </c>
      <c r="H555" s="103">
        <f>ROUND(+G555*Totals!$H$24,2)</f>
        <v>4955.37</v>
      </c>
      <c r="I555" s="103">
        <f t="shared" si="23"/>
        <v>0</v>
      </c>
      <c r="J555" s="103">
        <f t="shared" si="24"/>
        <v>4955.37</v>
      </c>
      <c r="K555" s="113"/>
      <c r="L555" s="113"/>
      <c r="N555" s="117"/>
      <c r="O555" s="113"/>
      <c r="P555" s="114"/>
      <c r="Q555" s="118"/>
      <c r="R555" s="116"/>
      <c r="S555" s="114"/>
    </row>
    <row r="556" spans="6:19">
      <c r="F556" s="111" t="s">
        <v>521</v>
      </c>
      <c r="G556" s="136">
        <v>6.5223100000000008E-4</v>
      </c>
      <c r="H556" s="103">
        <f>ROUND(+G556*Totals!$H$24,2)</f>
        <v>8200.65</v>
      </c>
      <c r="I556" s="103">
        <f t="shared" si="23"/>
        <v>0</v>
      </c>
      <c r="J556" s="103">
        <f t="shared" si="24"/>
        <v>8200.65</v>
      </c>
      <c r="K556" s="113"/>
      <c r="L556" s="113"/>
      <c r="N556" s="117"/>
      <c r="O556" s="113"/>
      <c r="P556" s="114"/>
      <c r="Q556" s="118"/>
      <c r="R556" s="116"/>
      <c r="S556" s="114"/>
    </row>
    <row r="557" spans="6:19">
      <c r="F557" s="111" t="s">
        <v>520</v>
      </c>
      <c r="G557" s="136">
        <v>3.0370469999999999E-4</v>
      </c>
      <c r="H557" s="103">
        <f>ROUND(+G557*Totals!$H$24,2)</f>
        <v>3818.55</v>
      </c>
      <c r="I557" s="103">
        <f t="shared" si="23"/>
        <v>0</v>
      </c>
      <c r="J557" s="103">
        <f t="shared" si="24"/>
        <v>3818.55</v>
      </c>
      <c r="K557" s="113"/>
      <c r="L557" s="113"/>
      <c r="N557" s="117"/>
      <c r="O557" s="117"/>
      <c r="P557" s="114"/>
      <c r="Q557" s="118"/>
      <c r="R557" s="116"/>
      <c r="S557" s="114"/>
    </row>
    <row r="558" spans="6:19" ht="37.5">
      <c r="F558" s="111" t="s">
        <v>519</v>
      </c>
      <c r="G558" s="136">
        <v>4.6173939999999999E-4</v>
      </c>
      <c r="H558" s="103">
        <f>ROUND(+G558*Totals!$H$24,2)</f>
        <v>5805.56</v>
      </c>
      <c r="I558" s="103">
        <f t="shared" si="23"/>
        <v>0</v>
      </c>
      <c r="J558" s="103">
        <f t="shared" si="24"/>
        <v>5805.56</v>
      </c>
      <c r="K558" s="113"/>
      <c r="L558" s="113"/>
      <c r="N558" s="117"/>
      <c r="O558" s="117"/>
      <c r="P558" s="114"/>
      <c r="Q558" s="118"/>
      <c r="R558" s="116"/>
      <c r="S558" s="114"/>
    </row>
    <row r="559" spans="6:19">
      <c r="F559" s="111" t="s">
        <v>518</v>
      </c>
      <c r="G559" s="136">
        <v>4.2503200000000003E-5</v>
      </c>
      <c r="H559" s="103">
        <f>ROUND(+G559*Totals!$H$24,2)</f>
        <v>534.4</v>
      </c>
      <c r="I559" s="103">
        <f t="shared" si="23"/>
        <v>172.19555555555553</v>
      </c>
      <c r="J559" s="103">
        <f t="shared" si="24"/>
        <v>362.20444444444445</v>
      </c>
      <c r="K559" s="113" t="s">
        <v>518</v>
      </c>
      <c r="L559" s="113" t="s">
        <v>102</v>
      </c>
      <c r="M559" s="138">
        <v>0.32222222222222219</v>
      </c>
      <c r="N559" s="117">
        <f t="shared" si="25"/>
        <v>172.19555555555553</v>
      </c>
      <c r="O559" s="113" t="s">
        <v>1159</v>
      </c>
      <c r="P559" s="114"/>
      <c r="Q559" s="118"/>
      <c r="R559" s="116"/>
      <c r="S559" s="114"/>
    </row>
    <row r="560" spans="6:19">
      <c r="F560" s="111" t="s">
        <v>517</v>
      </c>
      <c r="G560" s="136">
        <v>7.6892199999999995E-5</v>
      </c>
      <c r="H560" s="103">
        <f>ROUND(+G560*Totals!$H$24,2)</f>
        <v>966.78</v>
      </c>
      <c r="I560" s="103">
        <f t="shared" si="23"/>
        <v>281.58640776699031</v>
      </c>
      <c r="J560" s="103">
        <f t="shared" si="24"/>
        <v>685.19359223300967</v>
      </c>
      <c r="K560" s="113" t="s">
        <v>517</v>
      </c>
      <c r="L560" s="113" t="s">
        <v>105</v>
      </c>
      <c r="M560" s="138">
        <v>0.29126213592233013</v>
      </c>
      <c r="N560" s="117">
        <f t="shared" si="25"/>
        <v>281.58640776699031</v>
      </c>
      <c r="O560" s="113" t="s">
        <v>1159</v>
      </c>
      <c r="P560" s="114"/>
      <c r="Q560" s="118"/>
      <c r="R560" s="116"/>
      <c r="S560" s="114"/>
    </row>
    <row r="561" spans="6:19">
      <c r="F561" s="111" t="s">
        <v>516</v>
      </c>
      <c r="G561" s="136">
        <v>1.3330549999999999E-4</v>
      </c>
      <c r="H561" s="103">
        <f>ROUND(+G561*Totals!$H$24,2)</f>
        <v>1676.08</v>
      </c>
      <c r="I561" s="103">
        <f t="shared" si="23"/>
        <v>189.3716020236088</v>
      </c>
      <c r="J561" s="103">
        <f t="shared" si="24"/>
        <v>1486.7083979763911</v>
      </c>
      <c r="K561" s="113" t="s">
        <v>516</v>
      </c>
      <c r="L561" s="113" t="s">
        <v>73</v>
      </c>
      <c r="M561" s="138">
        <v>0.11298482293423273</v>
      </c>
      <c r="N561" s="117">
        <f t="shared" si="25"/>
        <v>189.3716020236088</v>
      </c>
      <c r="O561" s="113" t="s">
        <v>1159</v>
      </c>
      <c r="P561" s="114"/>
      <c r="Q561" s="118"/>
      <c r="R561" s="116"/>
      <c r="S561" s="114"/>
    </row>
    <row r="562" spans="6:19">
      <c r="F562" s="111" t="s">
        <v>515</v>
      </c>
      <c r="G562" s="136">
        <v>6.2209200000000001E-5</v>
      </c>
      <c r="H562" s="103">
        <f>ROUND(+G562*Totals!$H$24,2)</f>
        <v>782.17</v>
      </c>
      <c r="I562" s="103">
        <f t="shared" si="23"/>
        <v>6.0633333333333326</v>
      </c>
      <c r="J562" s="103">
        <f t="shared" si="24"/>
        <v>776.10666666666657</v>
      </c>
      <c r="K562" s="137" t="s">
        <v>515</v>
      </c>
      <c r="L562" s="137" t="s">
        <v>52</v>
      </c>
      <c r="M562" s="138">
        <v>7.7519379844961239E-3</v>
      </c>
      <c r="N562" s="117">
        <f t="shared" si="25"/>
        <v>6.0633333333333326</v>
      </c>
      <c r="O562" s="117"/>
      <c r="P562" s="114"/>
      <c r="Q562" s="118"/>
      <c r="R562" s="116"/>
      <c r="S562" s="114"/>
    </row>
    <row r="563" spans="6:19">
      <c r="F563" s="111" t="s">
        <v>514</v>
      </c>
      <c r="G563" s="136">
        <v>2.7704360000000003E-4</v>
      </c>
      <c r="H563" s="103">
        <f>ROUND(+G563*Totals!$H$24,2)</f>
        <v>3483.33</v>
      </c>
      <c r="I563" s="103">
        <f t="shared" si="23"/>
        <v>0</v>
      </c>
      <c r="J563" s="103">
        <f t="shared" si="24"/>
        <v>3483.33</v>
      </c>
      <c r="K563" s="113"/>
      <c r="L563" s="113"/>
      <c r="N563" s="117"/>
      <c r="O563" s="113"/>
      <c r="P563" s="114"/>
      <c r="Q563" s="118"/>
      <c r="R563" s="116"/>
      <c r="S563" s="114"/>
    </row>
    <row r="564" spans="6:19">
      <c r="F564" s="111" t="s">
        <v>513</v>
      </c>
      <c r="G564" s="136">
        <v>8.5779199999999993E-5</v>
      </c>
      <c r="H564" s="103">
        <f>ROUND(+G564*Totals!$H$24,2)</f>
        <v>1078.52</v>
      </c>
      <c r="I564" s="103">
        <f t="shared" si="23"/>
        <v>230.84760273972603</v>
      </c>
      <c r="J564" s="103">
        <f t="shared" si="24"/>
        <v>847.67239726027401</v>
      </c>
      <c r="K564" s="113" t="s">
        <v>513</v>
      </c>
      <c r="L564" s="113" t="s">
        <v>51</v>
      </c>
      <c r="M564" s="138">
        <v>0.21404109589041095</v>
      </c>
      <c r="N564" s="117">
        <f t="shared" si="25"/>
        <v>230.84760273972603</v>
      </c>
      <c r="O564" s="117" t="s">
        <v>1159</v>
      </c>
      <c r="P564" s="114"/>
      <c r="Q564" s="118"/>
      <c r="R564" s="116"/>
      <c r="S564" s="114"/>
    </row>
    <row r="565" spans="6:19">
      <c r="F565" s="111" t="s">
        <v>512</v>
      </c>
      <c r="G565" s="136">
        <v>1.402606E-4</v>
      </c>
      <c r="H565" s="103">
        <f>ROUND(+G565*Totals!$H$24,2)</f>
        <v>1763.53</v>
      </c>
      <c r="I565" s="103">
        <f t="shared" si="23"/>
        <v>345.79019607843139</v>
      </c>
      <c r="J565" s="103">
        <f t="shared" si="24"/>
        <v>1417.7398039215686</v>
      </c>
      <c r="K565" s="113" t="s">
        <v>512</v>
      </c>
      <c r="L565" s="113" t="s">
        <v>63</v>
      </c>
      <c r="M565" s="138">
        <v>0.19607843137254904</v>
      </c>
      <c r="N565" s="117">
        <f t="shared" si="25"/>
        <v>345.79019607843139</v>
      </c>
      <c r="O565" s="113" t="s">
        <v>1159</v>
      </c>
      <c r="P565" s="114"/>
      <c r="Q565" s="118"/>
      <c r="R565" s="116"/>
      <c r="S565" s="114"/>
    </row>
    <row r="566" spans="6:19">
      <c r="F566" s="111" t="s">
        <v>511</v>
      </c>
      <c r="G566" s="136">
        <v>1.576483E-4</v>
      </c>
      <c r="H566" s="103">
        <f>ROUND(+G566*Totals!$H$24,2)</f>
        <v>1982.15</v>
      </c>
      <c r="I566" s="103">
        <f t="shared" si="23"/>
        <v>687.25708245243118</v>
      </c>
      <c r="J566" s="103">
        <f t="shared" si="24"/>
        <v>1294.8929175475689</v>
      </c>
      <c r="K566" s="113" t="s">
        <v>511</v>
      </c>
      <c r="L566" s="113" t="s">
        <v>83</v>
      </c>
      <c r="M566" s="138">
        <v>0.34672304439746293</v>
      </c>
      <c r="N566" s="117">
        <f t="shared" si="25"/>
        <v>687.25708245243118</v>
      </c>
      <c r="O566" s="117" t="s">
        <v>1159</v>
      </c>
      <c r="P566" s="114"/>
      <c r="Q566" s="118"/>
      <c r="R566" s="116"/>
      <c r="S566" s="114"/>
    </row>
    <row r="567" spans="6:19">
      <c r="F567" s="111" t="s">
        <v>510</v>
      </c>
      <c r="G567" s="136">
        <v>1.2832104999999999E-3</v>
      </c>
      <c r="H567" s="103">
        <f>ROUND(+G567*Totals!$H$24,2)</f>
        <v>16134.11</v>
      </c>
      <c r="I567" s="103">
        <f t="shared" si="23"/>
        <v>0</v>
      </c>
      <c r="J567" s="103">
        <f t="shared" si="24"/>
        <v>16134.11</v>
      </c>
      <c r="K567" s="113"/>
      <c r="L567" s="113"/>
      <c r="N567" s="117"/>
      <c r="O567" s="117"/>
      <c r="P567" s="114"/>
      <c r="Q567" s="118"/>
      <c r="R567" s="116"/>
      <c r="S567" s="114"/>
    </row>
    <row r="568" spans="6:19">
      <c r="F568" s="111" t="s">
        <v>509</v>
      </c>
      <c r="G568" s="136">
        <v>5.2163000000000002E-5</v>
      </c>
      <c r="H568" s="103">
        <f>ROUND(+G568*Totals!$H$24,2)</f>
        <v>655.86</v>
      </c>
      <c r="I568" s="103">
        <f t="shared" si="23"/>
        <v>170.95876777251186</v>
      </c>
      <c r="J568" s="103">
        <f t="shared" si="24"/>
        <v>484.90123222748815</v>
      </c>
      <c r="K568" s="113" t="s">
        <v>509</v>
      </c>
      <c r="L568" s="113" t="s">
        <v>82</v>
      </c>
      <c r="M568" s="138">
        <v>0.26066350710900477</v>
      </c>
      <c r="N568" s="117">
        <f t="shared" si="25"/>
        <v>170.95876777251186</v>
      </c>
      <c r="O568" s="117" t="s">
        <v>1159</v>
      </c>
      <c r="P568" s="114"/>
      <c r="Q568" s="118"/>
      <c r="R568" s="116"/>
      <c r="S568" s="114"/>
    </row>
    <row r="569" spans="6:19">
      <c r="F569" s="111" t="s">
        <v>508</v>
      </c>
      <c r="G569" s="136">
        <v>1.3910100000000001E-5</v>
      </c>
      <c r="H569" s="103">
        <f>ROUND(+G569*Totals!$H$24,2)</f>
        <v>174.89</v>
      </c>
      <c r="I569" s="103">
        <f t="shared" si="23"/>
        <v>46.430973451327432</v>
      </c>
      <c r="J569" s="103">
        <f t="shared" si="24"/>
        <v>128.45902654867257</v>
      </c>
      <c r="K569" s="113" t="s">
        <v>508</v>
      </c>
      <c r="L569" s="113" t="s">
        <v>126</v>
      </c>
      <c r="M569" s="138">
        <v>0.26548672566371684</v>
      </c>
      <c r="N569" s="117">
        <f t="shared" si="25"/>
        <v>46.430973451327432</v>
      </c>
      <c r="O569" s="113" t="s">
        <v>1159</v>
      </c>
      <c r="P569" s="114"/>
      <c r="Q569" s="118"/>
      <c r="R569" s="116"/>
      <c r="S569" s="114"/>
    </row>
    <row r="570" spans="6:19">
      <c r="F570" s="111" t="s">
        <v>506</v>
      </c>
      <c r="G570" s="136">
        <v>3.0061359999999996E-4</v>
      </c>
      <c r="H570" s="103">
        <f>ROUND(+G570*Totals!$H$24,2)</f>
        <v>3779.69</v>
      </c>
      <c r="I570" s="103">
        <f t="shared" si="23"/>
        <v>0</v>
      </c>
      <c r="J570" s="103">
        <f t="shared" si="24"/>
        <v>3779.69</v>
      </c>
      <c r="K570" s="113"/>
      <c r="L570" s="113"/>
      <c r="N570" s="117"/>
      <c r="O570" s="117"/>
      <c r="P570" s="114"/>
      <c r="Q570" s="118"/>
      <c r="R570" s="116"/>
      <c r="S570" s="114"/>
    </row>
    <row r="571" spans="6:19">
      <c r="F571" s="111" t="s">
        <v>505</v>
      </c>
      <c r="G571" s="136">
        <v>1.4682930000000001E-4</v>
      </c>
      <c r="H571" s="103">
        <f>ROUND(+G571*Totals!$H$24,2)</f>
        <v>1846.12</v>
      </c>
      <c r="I571" s="103">
        <f t="shared" si="23"/>
        <v>380.96813033359194</v>
      </c>
      <c r="J571" s="103">
        <f t="shared" si="24"/>
        <v>1465.1518696664079</v>
      </c>
      <c r="K571" s="113" t="s">
        <v>505</v>
      </c>
      <c r="L571" s="113" t="s">
        <v>122</v>
      </c>
      <c r="M571" s="138">
        <v>0.20636152055857254</v>
      </c>
      <c r="N571" s="117">
        <f t="shared" si="25"/>
        <v>380.96813033359194</v>
      </c>
      <c r="O571" s="113" t="s">
        <v>1159</v>
      </c>
      <c r="P571" s="114"/>
      <c r="Q571" s="118"/>
      <c r="R571" s="116"/>
      <c r="S571" s="114"/>
    </row>
    <row r="572" spans="6:19">
      <c r="F572" s="111" t="s">
        <v>504</v>
      </c>
      <c r="G572" s="136">
        <v>1.255777E-4</v>
      </c>
      <c r="H572" s="103">
        <f>ROUND(+G572*Totals!$H$24,2)</f>
        <v>1578.92</v>
      </c>
      <c r="I572" s="103">
        <f t="shared" si="23"/>
        <v>404.00563968668411</v>
      </c>
      <c r="J572" s="103">
        <f t="shared" si="24"/>
        <v>1174.9143603133159</v>
      </c>
      <c r="K572" s="113" t="s">
        <v>504</v>
      </c>
      <c r="L572" s="113" t="s">
        <v>59</v>
      </c>
      <c r="M572" s="138">
        <v>0.25587467362924282</v>
      </c>
      <c r="N572" s="117">
        <f t="shared" si="25"/>
        <v>404.00563968668411</v>
      </c>
      <c r="O572" s="117" t="s">
        <v>1159</v>
      </c>
      <c r="P572" s="114"/>
      <c r="Q572" s="118"/>
      <c r="R572" s="116"/>
      <c r="S572" s="114"/>
    </row>
    <row r="573" spans="6:19">
      <c r="F573" s="111" t="s">
        <v>503</v>
      </c>
      <c r="G573" s="136">
        <v>2.318357E-4</v>
      </c>
      <c r="H573" s="103">
        <f>ROUND(+G573*Totals!$H$24,2)</f>
        <v>2914.92</v>
      </c>
      <c r="I573" s="103">
        <f t="shared" si="23"/>
        <v>0</v>
      </c>
      <c r="J573" s="103">
        <f t="shared" si="24"/>
        <v>2914.92</v>
      </c>
      <c r="K573" s="113"/>
      <c r="L573" s="113"/>
      <c r="N573" s="117"/>
      <c r="O573" s="113"/>
      <c r="P573" s="114"/>
      <c r="Q573" s="118"/>
      <c r="R573" s="116"/>
      <c r="S573" s="114"/>
    </row>
    <row r="574" spans="6:19">
      <c r="F574" s="111" t="s">
        <v>502</v>
      </c>
      <c r="G574" s="136">
        <v>1.166906E-4</v>
      </c>
      <c r="H574" s="103">
        <f>ROUND(+G574*Totals!$H$24,2)</f>
        <v>1467.18</v>
      </c>
      <c r="I574" s="103">
        <f t="shared" si="23"/>
        <v>313.83529411764704</v>
      </c>
      <c r="J574" s="103">
        <f t="shared" si="24"/>
        <v>1153.3447058823531</v>
      </c>
      <c r="K574" s="113" t="s">
        <v>502</v>
      </c>
      <c r="L574" s="113" t="s">
        <v>84</v>
      </c>
      <c r="M574" s="138">
        <v>0.21390374331550802</v>
      </c>
      <c r="N574" s="117">
        <f t="shared" si="25"/>
        <v>313.83529411764704</v>
      </c>
      <c r="O574" s="117" t="s">
        <v>1159</v>
      </c>
      <c r="P574" s="114"/>
      <c r="Q574" s="118"/>
      <c r="R574" s="116"/>
      <c r="S574" s="114"/>
    </row>
    <row r="575" spans="6:19" ht="37.5">
      <c r="F575" s="111" t="s">
        <v>501</v>
      </c>
      <c r="G575" s="136">
        <v>1.0347599E-3</v>
      </c>
      <c r="H575" s="103">
        <f>ROUND(+G575*Totals!$H$24,2)</f>
        <v>13010.28</v>
      </c>
      <c r="I575" s="103">
        <f t="shared" si="23"/>
        <v>0</v>
      </c>
      <c r="J575" s="103">
        <f t="shared" si="24"/>
        <v>13010.28</v>
      </c>
      <c r="K575" s="113"/>
      <c r="L575" s="113"/>
      <c r="N575" s="117"/>
      <c r="O575" s="113"/>
      <c r="P575" s="114"/>
      <c r="Q575" s="118"/>
      <c r="R575" s="116"/>
      <c r="S575" s="114"/>
    </row>
    <row r="576" spans="6:19">
      <c r="F576" s="111" t="s">
        <v>100</v>
      </c>
      <c r="G576" s="136">
        <v>4.79127E-5</v>
      </c>
      <c r="H576" s="103">
        <f>ROUND(+G576*Totals!$H$24,2)</f>
        <v>602.41999999999996</v>
      </c>
      <c r="I576" s="103">
        <f t="shared" si="23"/>
        <v>155.81538714991763</v>
      </c>
      <c r="J576" s="103">
        <f t="shared" si="24"/>
        <v>446.60461285008233</v>
      </c>
      <c r="K576" s="113" t="s">
        <v>100</v>
      </c>
      <c r="L576" s="113" t="s">
        <v>100</v>
      </c>
      <c r="M576" s="138">
        <v>0.25864909390444812</v>
      </c>
      <c r="N576" s="117">
        <f t="shared" si="25"/>
        <v>155.81538714991763</v>
      </c>
      <c r="O576" s="117" t="s">
        <v>1159</v>
      </c>
      <c r="P576" s="114"/>
      <c r="Q576" s="118"/>
      <c r="R576" s="116"/>
      <c r="S576" s="114"/>
    </row>
    <row r="577" spans="6:19">
      <c r="F577" s="111" t="s">
        <v>500</v>
      </c>
      <c r="G577" s="136">
        <v>9.6018610000000006E-4</v>
      </c>
      <c r="H577" s="103">
        <f>ROUND(+G577*Totals!$H$24,2)</f>
        <v>12072.64</v>
      </c>
      <c r="I577" s="103">
        <f t="shared" si="23"/>
        <v>0</v>
      </c>
      <c r="J577" s="103">
        <f t="shared" si="24"/>
        <v>12072.64</v>
      </c>
      <c r="K577" s="113"/>
      <c r="L577" s="113"/>
      <c r="N577" s="117"/>
      <c r="O577" s="113"/>
      <c r="P577" s="114"/>
      <c r="Q577" s="118"/>
      <c r="R577" s="116"/>
      <c r="S577" s="114"/>
    </row>
    <row r="578" spans="6:19">
      <c r="F578" s="111" t="s">
        <v>499</v>
      </c>
      <c r="G578" s="136">
        <v>1.0548520000000001E-4</v>
      </c>
      <c r="H578" s="103">
        <f>ROUND(+G578*Totals!$H$24,2)</f>
        <v>1326.29</v>
      </c>
      <c r="I578" s="103">
        <f t="shared" si="23"/>
        <v>642.32878923766816</v>
      </c>
      <c r="J578" s="103">
        <f t="shared" si="24"/>
        <v>683.9612107623318</v>
      </c>
      <c r="K578" s="113" t="s">
        <v>499</v>
      </c>
      <c r="L578" s="113" t="s">
        <v>77</v>
      </c>
      <c r="M578" s="138">
        <v>0.48430493273542602</v>
      </c>
      <c r="N578" s="117">
        <f t="shared" si="25"/>
        <v>642.32878923766816</v>
      </c>
      <c r="O578" s="117" t="s">
        <v>1159</v>
      </c>
      <c r="P578" s="114"/>
      <c r="Q578" s="118"/>
      <c r="R578" s="116"/>
      <c r="S578" s="114"/>
    </row>
    <row r="579" spans="6:19">
      <c r="F579" s="111" t="s">
        <v>498</v>
      </c>
      <c r="G579" s="136">
        <v>1.3098719999999998E-4</v>
      </c>
      <c r="H579" s="103">
        <f>ROUND(+G579*Totals!$H$24,2)</f>
        <v>1646.93</v>
      </c>
      <c r="I579" s="103">
        <f t="shared" si="23"/>
        <v>0</v>
      </c>
      <c r="J579" s="103">
        <f t="shared" si="24"/>
        <v>1646.93</v>
      </c>
      <c r="K579" s="113"/>
      <c r="L579" s="113"/>
      <c r="N579" s="117"/>
      <c r="O579" s="113"/>
      <c r="P579" s="114"/>
      <c r="Q579" s="118"/>
      <c r="R579" s="116"/>
      <c r="S579" s="114"/>
    </row>
    <row r="580" spans="6:19">
      <c r="F580" s="111" t="s">
        <v>497</v>
      </c>
      <c r="G580" s="136">
        <v>4.9844700000000001E-5</v>
      </c>
      <c r="H580" s="103">
        <f>ROUND(+G580*Totals!$H$24,2)</f>
        <v>626.71</v>
      </c>
      <c r="I580" s="103">
        <f t="shared" si="23"/>
        <v>156.67750000000001</v>
      </c>
      <c r="J580" s="103">
        <f t="shared" si="24"/>
        <v>470.03250000000003</v>
      </c>
      <c r="K580" s="113" t="s">
        <v>497</v>
      </c>
      <c r="L580" s="113" t="s">
        <v>83</v>
      </c>
      <c r="M580" s="138">
        <v>0.25</v>
      </c>
      <c r="N580" s="117">
        <f t="shared" si="25"/>
        <v>156.67750000000001</v>
      </c>
      <c r="O580" s="113" t="s">
        <v>1159</v>
      </c>
      <c r="P580" s="114"/>
      <c r="Q580" s="118"/>
      <c r="R580" s="116"/>
      <c r="S580" s="114"/>
    </row>
    <row r="581" spans="6:19">
      <c r="F581" s="111" t="s">
        <v>101</v>
      </c>
      <c r="G581" s="136">
        <v>5.6838380000000005E-4</v>
      </c>
      <c r="H581" s="103">
        <f>ROUND(+G581*Totals!$H$24,2)</f>
        <v>7146.42</v>
      </c>
      <c r="I581" s="103">
        <f t="shared" si="23"/>
        <v>0</v>
      </c>
      <c r="J581" s="103">
        <f t="shared" si="24"/>
        <v>7146.42</v>
      </c>
      <c r="K581" s="113"/>
      <c r="L581" s="113"/>
      <c r="N581" s="117"/>
      <c r="O581" s="113"/>
      <c r="P581" s="114"/>
      <c r="Q581" s="118"/>
      <c r="R581" s="116"/>
      <c r="S581" s="114"/>
    </row>
    <row r="582" spans="6:19">
      <c r="F582" s="111" t="s">
        <v>102</v>
      </c>
      <c r="G582" s="136">
        <v>7.6003459999999991E-4</v>
      </c>
      <c r="H582" s="103">
        <f>ROUND(+G582*Totals!$H$24,2)</f>
        <v>9556.09</v>
      </c>
      <c r="I582" s="103">
        <f t="shared" si="23"/>
        <v>0</v>
      </c>
      <c r="J582" s="103">
        <f t="shared" si="24"/>
        <v>9556.09</v>
      </c>
      <c r="K582" s="113"/>
      <c r="L582" s="113"/>
      <c r="N582" s="117"/>
      <c r="O582" s="113"/>
      <c r="P582" s="114"/>
      <c r="Q582" s="118"/>
      <c r="R582" s="116"/>
      <c r="S582" s="114"/>
    </row>
    <row r="583" spans="6:19">
      <c r="F583" s="111" t="s">
        <v>496</v>
      </c>
      <c r="G583" s="136">
        <v>5.571784E-4</v>
      </c>
      <c r="H583" s="103">
        <f>ROUND(+G583*Totals!$H$24,2)</f>
        <v>7005.53</v>
      </c>
      <c r="I583" s="103">
        <f t="shared" ref="I583:I646" si="26">+N583+Q583+T583</f>
        <v>0</v>
      </c>
      <c r="J583" s="103">
        <f t="shared" ref="J583:J646" si="27">+H583-I583</f>
        <v>7005.53</v>
      </c>
      <c r="K583" s="113"/>
      <c r="L583" s="113"/>
      <c r="N583" s="117"/>
      <c r="O583" s="117"/>
      <c r="P583" s="114"/>
      <c r="Q583" s="118"/>
      <c r="R583" s="116"/>
      <c r="S583" s="114"/>
    </row>
    <row r="584" spans="6:19">
      <c r="F584" s="111" t="s">
        <v>495</v>
      </c>
      <c r="G584" s="136">
        <v>1.5664364E-3</v>
      </c>
      <c r="H584" s="103">
        <f>ROUND(+G584*Totals!$H$24,2)</f>
        <v>19695.169999999998</v>
      </c>
      <c r="I584" s="103">
        <f t="shared" si="26"/>
        <v>0</v>
      </c>
      <c r="J584" s="103">
        <f t="shared" si="27"/>
        <v>19695.169999999998</v>
      </c>
      <c r="K584" s="113"/>
      <c r="L584" s="113"/>
      <c r="N584" s="117"/>
      <c r="O584" s="113"/>
      <c r="P584" s="114"/>
      <c r="Q584" s="118"/>
      <c r="R584" s="116"/>
      <c r="S584" s="114"/>
    </row>
    <row r="585" spans="6:19">
      <c r="F585" s="111" t="s">
        <v>494</v>
      </c>
      <c r="G585" s="136">
        <v>7.8437700000000003E-5</v>
      </c>
      <c r="H585" s="103">
        <f>ROUND(+G585*Totals!$H$24,2)</f>
        <v>986.22</v>
      </c>
      <c r="I585" s="103">
        <f t="shared" si="26"/>
        <v>279.39424947145875</v>
      </c>
      <c r="J585" s="103">
        <f t="shared" si="27"/>
        <v>706.82575052854122</v>
      </c>
      <c r="K585" s="113" t="s">
        <v>494</v>
      </c>
      <c r="L585" s="113" t="s">
        <v>119</v>
      </c>
      <c r="M585" s="138">
        <v>0.28329809725158561</v>
      </c>
      <c r="N585" s="117">
        <f t="shared" si="25"/>
        <v>279.39424947145875</v>
      </c>
      <c r="O585" s="117" t="s">
        <v>1159</v>
      </c>
      <c r="P585" s="114"/>
      <c r="Q585" s="118"/>
      <c r="R585" s="116"/>
      <c r="S585" s="114"/>
    </row>
    <row r="586" spans="6:19">
      <c r="F586" s="111" t="s">
        <v>493</v>
      </c>
      <c r="G586" s="136">
        <v>2.851579E-4</v>
      </c>
      <c r="H586" s="103">
        <f>ROUND(+G586*Totals!$H$24,2)</f>
        <v>3585.36</v>
      </c>
      <c r="I586" s="103">
        <f t="shared" si="26"/>
        <v>0</v>
      </c>
      <c r="J586" s="103">
        <f t="shared" si="27"/>
        <v>3585.36</v>
      </c>
      <c r="K586" s="113"/>
      <c r="L586" s="113"/>
      <c r="N586" s="117"/>
      <c r="O586" s="117"/>
      <c r="P586" s="114"/>
      <c r="Q586" s="118"/>
      <c r="R586" s="116"/>
      <c r="S586" s="114"/>
    </row>
    <row r="587" spans="6:19">
      <c r="F587" s="111" t="s">
        <v>492</v>
      </c>
      <c r="G587" s="136">
        <v>7.6892199999999995E-5</v>
      </c>
      <c r="H587" s="103">
        <f>ROUND(+G587*Totals!$H$24,2)</f>
        <v>966.78</v>
      </c>
      <c r="I587" s="103">
        <f t="shared" si="26"/>
        <v>76.812657534246569</v>
      </c>
      <c r="J587" s="103">
        <f t="shared" si="27"/>
        <v>889.9673424657534</v>
      </c>
      <c r="K587" s="113" t="s">
        <v>492</v>
      </c>
      <c r="L587" s="113" t="s">
        <v>101</v>
      </c>
      <c r="M587" s="138">
        <v>7.9452054794520541E-2</v>
      </c>
      <c r="N587" s="117">
        <f t="shared" si="25"/>
        <v>76.812657534246569</v>
      </c>
      <c r="O587" s="113" t="s">
        <v>1159</v>
      </c>
      <c r="P587" s="114"/>
      <c r="Q587" s="118"/>
      <c r="R587" s="116"/>
      <c r="S587" s="114"/>
    </row>
    <row r="588" spans="6:19">
      <c r="F588" s="111" t="s">
        <v>491</v>
      </c>
      <c r="G588" s="136">
        <v>6.4913999999999995E-5</v>
      </c>
      <c r="H588" s="103">
        <f>ROUND(+G588*Totals!$H$24,2)</f>
        <v>816.18</v>
      </c>
      <c r="I588" s="103">
        <f t="shared" si="26"/>
        <v>290.73573283858997</v>
      </c>
      <c r="J588" s="103">
        <f t="shared" si="27"/>
        <v>525.44426716140993</v>
      </c>
      <c r="K588" s="113" t="s">
        <v>491</v>
      </c>
      <c r="L588" s="113" t="s">
        <v>127</v>
      </c>
      <c r="M588" s="138">
        <v>0.35621521335807049</v>
      </c>
      <c r="N588" s="117">
        <f t="shared" si="25"/>
        <v>290.73573283858997</v>
      </c>
      <c r="O588" s="117" t="s">
        <v>1159</v>
      </c>
      <c r="P588" s="114"/>
      <c r="Q588" s="118"/>
      <c r="R588" s="116"/>
      <c r="S588" s="114"/>
    </row>
    <row r="589" spans="6:19">
      <c r="F589" s="111" t="s">
        <v>490</v>
      </c>
      <c r="G589" s="136">
        <v>2.4613219999999999E-4</v>
      </c>
      <c r="H589" s="103">
        <f>ROUND(+G589*Totals!$H$24,2)</f>
        <v>3094.68</v>
      </c>
      <c r="I589" s="103">
        <f t="shared" si="26"/>
        <v>0</v>
      </c>
      <c r="J589" s="103">
        <f t="shared" si="27"/>
        <v>3094.68</v>
      </c>
      <c r="K589" s="113"/>
      <c r="L589" s="113"/>
      <c r="N589" s="117"/>
      <c r="O589" s="113"/>
      <c r="P589" s="114"/>
      <c r="Q589" s="118"/>
      <c r="R589" s="116"/>
      <c r="S589" s="114"/>
    </row>
    <row r="590" spans="6:19">
      <c r="F590" s="111" t="s">
        <v>489</v>
      </c>
      <c r="G590" s="136">
        <v>3.70937E-5</v>
      </c>
      <c r="H590" s="103">
        <f>ROUND(+G590*Totals!$H$24,2)</f>
        <v>466.39</v>
      </c>
      <c r="I590" s="103">
        <f t="shared" si="26"/>
        <v>192.04294117647061</v>
      </c>
      <c r="J590" s="103">
        <f t="shared" si="27"/>
        <v>274.34705882352938</v>
      </c>
      <c r="K590" s="113" t="s">
        <v>489</v>
      </c>
      <c r="L590" s="113" t="s">
        <v>87</v>
      </c>
      <c r="M590" s="138">
        <v>0.41176470588235298</v>
      </c>
      <c r="N590" s="117">
        <f t="shared" si="25"/>
        <v>192.04294117647061</v>
      </c>
      <c r="O590" s="117" t="s">
        <v>1159</v>
      </c>
      <c r="P590" s="114"/>
      <c r="Q590" s="118"/>
      <c r="R590" s="116"/>
      <c r="S590" s="114"/>
    </row>
    <row r="591" spans="6:19">
      <c r="F591" s="111" t="s">
        <v>488</v>
      </c>
      <c r="G591" s="136">
        <v>2.9056740000000001E-4</v>
      </c>
      <c r="H591" s="103">
        <f>ROUND(+G591*Totals!$H$24,2)</f>
        <v>3653.37</v>
      </c>
      <c r="I591" s="103">
        <f t="shared" si="26"/>
        <v>0</v>
      </c>
      <c r="J591" s="103">
        <f t="shared" si="27"/>
        <v>3653.37</v>
      </c>
      <c r="K591" s="113"/>
      <c r="L591" s="113"/>
      <c r="N591" s="117"/>
      <c r="O591" s="113"/>
      <c r="P591" s="114"/>
      <c r="Q591" s="118"/>
      <c r="R591" s="116"/>
      <c r="S591" s="114"/>
    </row>
    <row r="592" spans="6:19">
      <c r="F592" s="111" t="s">
        <v>487</v>
      </c>
      <c r="G592" s="136">
        <v>3.7866500000000001E-5</v>
      </c>
      <c r="H592" s="103">
        <f>ROUND(+G592*Totals!$H$24,2)</f>
        <v>476.1</v>
      </c>
      <c r="I592" s="103">
        <f t="shared" si="26"/>
        <v>14.724742268041238</v>
      </c>
      <c r="J592" s="103">
        <f t="shared" si="27"/>
        <v>461.37525773195881</v>
      </c>
      <c r="K592" s="113" t="s">
        <v>487</v>
      </c>
      <c r="L592" s="113" t="s">
        <v>72</v>
      </c>
      <c r="M592" s="138">
        <v>3.0927835051546393E-2</v>
      </c>
      <c r="N592" s="117">
        <f t="shared" si="25"/>
        <v>14.724742268041238</v>
      </c>
      <c r="O592" s="117" t="s">
        <v>1159</v>
      </c>
      <c r="P592" s="114"/>
      <c r="Q592" s="118"/>
      <c r="R592" s="116"/>
      <c r="S592" s="114"/>
    </row>
    <row r="593" spans="6:19">
      <c r="F593" s="111" t="s">
        <v>486</v>
      </c>
      <c r="G593" s="136">
        <v>2.3454039999999999E-4</v>
      </c>
      <c r="H593" s="103">
        <f>ROUND(+G593*Totals!$H$24,2)</f>
        <v>2948.93</v>
      </c>
      <c r="I593" s="103">
        <f t="shared" si="26"/>
        <v>0</v>
      </c>
      <c r="J593" s="103">
        <f t="shared" si="27"/>
        <v>2948.93</v>
      </c>
      <c r="K593" s="113"/>
      <c r="L593" s="113"/>
      <c r="N593" s="117"/>
      <c r="O593" s="113"/>
      <c r="P593" s="114"/>
      <c r="Q593" s="118"/>
      <c r="R593" s="116"/>
      <c r="S593" s="114"/>
    </row>
    <row r="594" spans="6:19">
      <c r="F594" s="111" t="s">
        <v>485</v>
      </c>
      <c r="G594" s="136">
        <v>6.2595599999999994E-5</v>
      </c>
      <c r="H594" s="103">
        <f>ROUND(+G594*Totals!$H$24,2)</f>
        <v>787.03</v>
      </c>
      <c r="I594" s="103">
        <f t="shared" si="26"/>
        <v>296.45973094170398</v>
      </c>
      <c r="J594" s="103">
        <f t="shared" si="27"/>
        <v>490.57026905829599</v>
      </c>
      <c r="K594" s="113" t="s">
        <v>485</v>
      </c>
      <c r="L594" s="113" t="s">
        <v>41</v>
      </c>
      <c r="M594" s="138">
        <v>0.37668161434977576</v>
      </c>
      <c r="N594" s="117">
        <f t="shared" si="25"/>
        <v>296.45973094170398</v>
      </c>
      <c r="O594" s="113" t="s">
        <v>1159</v>
      </c>
      <c r="P594" s="114"/>
      <c r="Q594" s="118"/>
      <c r="R594" s="116"/>
      <c r="S594" s="114"/>
    </row>
    <row r="595" spans="6:19">
      <c r="F595" s="111" t="s">
        <v>484</v>
      </c>
      <c r="G595" s="136">
        <v>6.2711550000000009E-4</v>
      </c>
      <c r="H595" s="103">
        <f>ROUND(+G595*Totals!$H$24,2)</f>
        <v>7884.87</v>
      </c>
      <c r="I595" s="103">
        <f t="shared" si="26"/>
        <v>0</v>
      </c>
      <c r="J595" s="103">
        <f t="shared" si="27"/>
        <v>7884.87</v>
      </c>
      <c r="K595" s="113"/>
      <c r="L595" s="113"/>
      <c r="N595" s="117"/>
      <c r="O595" s="117"/>
      <c r="P595" s="114"/>
      <c r="Q595" s="118"/>
      <c r="R595" s="116"/>
      <c r="S595" s="114"/>
    </row>
    <row r="596" spans="6:19" ht="37.5">
      <c r="F596" s="111" t="s">
        <v>483</v>
      </c>
      <c r="G596" s="136">
        <v>3.5834066999999997E-3</v>
      </c>
      <c r="H596" s="103">
        <f>ROUND(+G596*Totals!$H$24,2)</f>
        <v>45055.01</v>
      </c>
      <c r="I596" s="103">
        <f t="shared" si="26"/>
        <v>0</v>
      </c>
      <c r="J596" s="103">
        <f t="shared" si="27"/>
        <v>45055.01</v>
      </c>
      <c r="K596" s="113"/>
      <c r="L596" s="113"/>
      <c r="N596" s="117"/>
      <c r="O596" s="113"/>
      <c r="P596" s="114"/>
      <c r="Q596" s="118"/>
      <c r="R596" s="116"/>
      <c r="S596" s="114"/>
    </row>
    <row r="597" spans="6:19">
      <c r="F597" s="111" t="s">
        <v>481</v>
      </c>
      <c r="G597" s="136">
        <v>0</v>
      </c>
      <c r="H597" s="103">
        <f>ROUND(+G597*Totals!$H$24,2)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ROUND(+G598*Totals!$H$24,2)</f>
        <v>21993.1</v>
      </c>
      <c r="I598" s="103">
        <f t="shared" si="26"/>
        <v>0</v>
      </c>
      <c r="J598" s="103">
        <f t="shared" si="27"/>
        <v>21993.1</v>
      </c>
      <c r="K598" s="113"/>
      <c r="L598" s="113"/>
      <c r="N598" s="117"/>
      <c r="O598" s="113"/>
      <c r="P598" s="114"/>
      <c r="Q598" s="118"/>
      <c r="R598" s="116"/>
      <c r="S598" s="114"/>
    </row>
    <row r="599" spans="6:19">
      <c r="F599" s="111" t="s">
        <v>479</v>
      </c>
      <c r="G599" s="136">
        <v>6.5184460000000004E-4</v>
      </c>
      <c r="H599" s="103">
        <f>ROUND(+G599*Totals!$H$24,2)</f>
        <v>8195.7900000000009</v>
      </c>
      <c r="I599" s="103">
        <f t="shared" si="26"/>
        <v>0</v>
      </c>
      <c r="J599" s="103">
        <f t="shared" si="27"/>
        <v>8195.7900000000009</v>
      </c>
      <c r="K599" s="113"/>
      <c r="L599" s="113"/>
      <c r="N599" s="117"/>
      <c r="O599" s="113"/>
      <c r="P599" s="114"/>
      <c r="Q599" s="118"/>
      <c r="R599" s="116"/>
      <c r="S599" s="114"/>
    </row>
    <row r="600" spans="6:19">
      <c r="F600" s="111" t="s">
        <v>478</v>
      </c>
      <c r="G600" s="136">
        <v>2.6429270000000003E-4</v>
      </c>
      <c r="H600" s="103">
        <f>ROUND(+G600*Totals!$H$24,2)</f>
        <v>3323.01</v>
      </c>
      <c r="I600" s="103">
        <f t="shared" si="26"/>
        <v>0</v>
      </c>
      <c r="J600" s="103">
        <f t="shared" si="27"/>
        <v>3323.01</v>
      </c>
      <c r="K600" s="113"/>
      <c r="L600" s="113"/>
      <c r="N600" s="117"/>
      <c r="O600" s="117"/>
      <c r="P600" s="114"/>
      <c r="Q600" s="118"/>
      <c r="R600" s="116"/>
      <c r="S600" s="114"/>
    </row>
    <row r="601" spans="6:19">
      <c r="F601" s="111" t="s">
        <v>104</v>
      </c>
      <c r="G601" s="136">
        <v>9.1949893000000012E-3</v>
      </c>
      <c r="H601" s="103">
        <f>ROUND(+G601*Totals!$H$24,2)</f>
        <v>115610.75</v>
      </c>
      <c r="I601" s="103">
        <f t="shared" si="26"/>
        <v>0</v>
      </c>
      <c r="J601" s="103">
        <f t="shared" si="27"/>
        <v>115610.75</v>
      </c>
      <c r="K601" s="113"/>
      <c r="L601" s="113"/>
      <c r="N601" s="117"/>
      <c r="O601" s="113"/>
      <c r="P601" s="114"/>
      <c r="Q601" s="118"/>
      <c r="R601" s="116"/>
      <c r="S601" s="114"/>
    </row>
    <row r="602" spans="6:19">
      <c r="F602" s="111" t="s">
        <v>477</v>
      </c>
      <c r="G602" s="136">
        <v>1.2441850000000001E-4</v>
      </c>
      <c r="H602" s="103">
        <f>ROUND(+G602*Totals!$H$24,2)</f>
        <v>1564.34</v>
      </c>
      <c r="I602" s="103">
        <f t="shared" si="26"/>
        <v>404.1005071315372</v>
      </c>
      <c r="J602" s="103">
        <f t="shared" si="27"/>
        <v>1160.2394928684628</v>
      </c>
      <c r="K602" s="113" t="s">
        <v>477</v>
      </c>
      <c r="L602" s="113" t="s">
        <v>39</v>
      </c>
      <c r="M602" s="138">
        <v>0.2583201267828843</v>
      </c>
      <c r="N602" s="117">
        <f>+H602*M602</f>
        <v>404.1005071315372</v>
      </c>
      <c r="O602" s="117" t="s">
        <v>1159</v>
      </c>
      <c r="P602" s="114"/>
      <c r="Q602" s="118"/>
      <c r="R602" s="116"/>
      <c r="S602" s="114"/>
    </row>
    <row r="603" spans="6:19">
      <c r="F603" s="111" t="s">
        <v>476</v>
      </c>
      <c r="G603" s="136">
        <v>5.9929519999999997E-4</v>
      </c>
      <c r="H603" s="103">
        <f>ROUND(+G603*Totals!$H$24,2)</f>
        <v>7535.08</v>
      </c>
      <c r="I603" s="103">
        <f t="shared" si="26"/>
        <v>0</v>
      </c>
      <c r="J603" s="103">
        <f t="shared" si="27"/>
        <v>7535.08</v>
      </c>
      <c r="K603" s="113"/>
      <c r="L603" s="113"/>
      <c r="N603" s="117"/>
      <c r="O603" s="113"/>
      <c r="P603" s="114"/>
      <c r="Q603" s="118"/>
      <c r="R603" s="116"/>
      <c r="S603" s="114"/>
    </row>
    <row r="604" spans="6:19">
      <c r="F604" s="111" t="s">
        <v>475</v>
      </c>
      <c r="G604" s="136">
        <v>2.5501900000000001E-5</v>
      </c>
      <c r="H604" s="103">
        <f>ROUND(+G604*Totals!$H$24,2)</f>
        <v>320.64</v>
      </c>
      <c r="I604" s="103">
        <f t="shared" si="26"/>
        <v>55.331681415929204</v>
      </c>
      <c r="J604" s="103">
        <f t="shared" si="27"/>
        <v>265.30831858407078</v>
      </c>
      <c r="K604" s="113" t="s">
        <v>475</v>
      </c>
      <c r="L604" s="113" t="s">
        <v>114</v>
      </c>
      <c r="M604" s="138">
        <v>0.17256637168141595</v>
      </c>
      <c r="N604" s="117">
        <f>+H604*M604</f>
        <v>55.331681415929204</v>
      </c>
      <c r="O604" s="113" t="s">
        <v>1159</v>
      </c>
      <c r="P604" s="114"/>
      <c r="Q604" s="118"/>
      <c r="R604" s="116"/>
      <c r="S604" s="114"/>
    </row>
    <row r="605" spans="6:19">
      <c r="F605" s="111" t="s">
        <v>474</v>
      </c>
      <c r="G605" s="136">
        <v>3.5470860000000001E-4</v>
      </c>
      <c r="H605" s="103">
        <f>ROUND(+G605*Totals!$H$24,2)</f>
        <v>4459.83</v>
      </c>
      <c r="I605" s="103">
        <f t="shared" si="26"/>
        <v>0</v>
      </c>
      <c r="J605" s="103">
        <f t="shared" si="27"/>
        <v>4459.83</v>
      </c>
      <c r="K605" s="113"/>
      <c r="L605" s="113"/>
      <c r="N605" s="117"/>
      <c r="O605" s="113"/>
      <c r="P605" s="114"/>
      <c r="Q605" s="118"/>
      <c r="R605" s="116"/>
      <c r="S605" s="114"/>
    </row>
    <row r="606" spans="6:19">
      <c r="F606" s="111" t="s">
        <v>473</v>
      </c>
      <c r="G606" s="136">
        <v>2.6757701000000001E-3</v>
      </c>
      <c r="H606" s="103">
        <f>ROUND(+G606*Totals!$H$24,2)</f>
        <v>33643.08</v>
      </c>
      <c r="I606" s="103">
        <f t="shared" si="26"/>
        <v>0</v>
      </c>
      <c r="J606" s="103">
        <f t="shared" si="27"/>
        <v>33643.08</v>
      </c>
      <c r="K606" s="113"/>
      <c r="L606" s="113"/>
      <c r="N606" s="117"/>
      <c r="O606" s="113"/>
      <c r="P606" s="114"/>
      <c r="Q606" s="118"/>
      <c r="R606" s="116"/>
      <c r="S606" s="114"/>
    </row>
    <row r="607" spans="6:19">
      <c r="F607" s="111" t="s">
        <v>472</v>
      </c>
      <c r="G607" s="136">
        <v>1.6692169999999999E-4</v>
      </c>
      <c r="H607" s="103">
        <f>ROUND(+G607*Totals!$H$24,2)</f>
        <v>2098.75</v>
      </c>
      <c r="I607" s="103">
        <f t="shared" si="26"/>
        <v>0</v>
      </c>
      <c r="J607" s="103">
        <f t="shared" si="27"/>
        <v>2098.75</v>
      </c>
      <c r="K607" s="113"/>
      <c r="L607" s="113"/>
      <c r="N607" s="117"/>
      <c r="O607" s="113"/>
      <c r="P607" s="114"/>
      <c r="Q607" s="118"/>
      <c r="R607" s="116"/>
      <c r="S607" s="114"/>
    </row>
    <row r="608" spans="6:19">
      <c r="F608" s="111" t="s">
        <v>471</v>
      </c>
      <c r="G608" s="136">
        <v>1.3500564E-3</v>
      </c>
      <c r="H608" s="103">
        <f>ROUND(+G608*Totals!$H$24,2)</f>
        <v>16974.57</v>
      </c>
      <c r="I608" s="103">
        <f t="shared" si="26"/>
        <v>0</v>
      </c>
      <c r="J608" s="103">
        <f t="shared" si="27"/>
        <v>16974.57</v>
      </c>
      <c r="K608" s="113"/>
      <c r="L608" s="113"/>
      <c r="N608" s="117"/>
      <c r="O608" s="117"/>
      <c r="P608" s="114"/>
      <c r="Q608" s="118"/>
      <c r="R608" s="116"/>
      <c r="S608" s="114"/>
    </row>
    <row r="609" spans="6:19">
      <c r="F609" s="111" t="s">
        <v>470</v>
      </c>
      <c r="G609" s="136">
        <v>2.2024390000000002E-4</v>
      </c>
      <c r="H609" s="103">
        <f>ROUND(+G609*Totals!$H$24,2)</f>
        <v>2769.18</v>
      </c>
      <c r="I609" s="103">
        <f t="shared" si="26"/>
        <v>0</v>
      </c>
      <c r="J609" s="103">
        <f t="shared" si="27"/>
        <v>2769.18</v>
      </c>
      <c r="K609" s="113"/>
      <c r="L609" s="113"/>
      <c r="N609" s="117"/>
      <c r="O609" s="113"/>
      <c r="P609" s="114"/>
      <c r="Q609" s="118"/>
      <c r="R609" s="116"/>
      <c r="S609" s="114"/>
    </row>
    <row r="610" spans="6:19">
      <c r="F610" s="111" t="s">
        <v>469</v>
      </c>
      <c r="G610" s="136">
        <v>5.3322200000000003E-5</v>
      </c>
      <c r="H610" s="103">
        <f>ROUND(+G610*Totals!$H$24,2)</f>
        <v>670.43</v>
      </c>
      <c r="I610" s="103">
        <f t="shared" si="26"/>
        <v>42.49204225352112</v>
      </c>
      <c r="J610" s="103">
        <f t="shared" si="27"/>
        <v>627.93795774647879</v>
      </c>
      <c r="K610" s="113" t="s">
        <v>469</v>
      </c>
      <c r="L610" s="113" t="s">
        <v>115</v>
      </c>
      <c r="M610" s="138">
        <v>6.3380281690140844E-2</v>
      </c>
      <c r="N610" s="117">
        <f>+H610*M610</f>
        <v>42.49204225352112</v>
      </c>
      <c r="O610" s="117" t="s">
        <v>1159</v>
      </c>
      <c r="P610" s="114"/>
      <c r="Q610" s="118"/>
      <c r="R610" s="116"/>
      <c r="S610" s="114"/>
    </row>
    <row r="611" spans="6:19">
      <c r="F611" s="111" t="s">
        <v>468</v>
      </c>
      <c r="G611" s="136">
        <v>7.3801019999999995E-4</v>
      </c>
      <c r="H611" s="103">
        <f>ROUND(+G611*Totals!$H$24,2)</f>
        <v>9279.17</v>
      </c>
      <c r="I611" s="103">
        <f t="shared" si="26"/>
        <v>0</v>
      </c>
      <c r="J611" s="103">
        <f t="shared" si="27"/>
        <v>9279.17</v>
      </c>
      <c r="K611" s="113"/>
      <c r="L611" s="113"/>
      <c r="N611" s="117"/>
      <c r="O611" s="117"/>
      <c r="P611" s="114"/>
      <c r="Q611" s="118"/>
      <c r="R611" s="116"/>
      <c r="S611" s="114"/>
    </row>
    <row r="612" spans="6:19">
      <c r="F612" s="111" t="s">
        <v>467</v>
      </c>
      <c r="G612" s="136">
        <v>1.4876120000000001E-4</v>
      </c>
      <c r="H612" s="103">
        <f>ROUND(+G612*Totals!$H$24,2)</f>
        <v>1870.41</v>
      </c>
      <c r="I612" s="103">
        <f t="shared" si="26"/>
        <v>274.52201565557732</v>
      </c>
      <c r="J612" s="103">
        <f t="shared" si="27"/>
        <v>1595.8879843444229</v>
      </c>
      <c r="K612" s="113" t="s">
        <v>467</v>
      </c>
      <c r="L612" s="113" t="s">
        <v>120</v>
      </c>
      <c r="M612" s="138">
        <v>0.14677103718199608</v>
      </c>
      <c r="N612" s="117">
        <f>+H612*M612</f>
        <v>274.52201565557732</v>
      </c>
      <c r="O612" s="113" t="s">
        <v>1159</v>
      </c>
      <c r="P612" s="114"/>
      <c r="Q612" s="118"/>
      <c r="R612" s="116"/>
      <c r="S612" s="114"/>
    </row>
    <row r="613" spans="6:19" ht="37.5">
      <c r="F613" s="111" t="s">
        <v>466</v>
      </c>
      <c r="G613" s="136">
        <v>9.118869999999999E-5</v>
      </c>
      <c r="H613" s="103">
        <f>ROUND(+G613*Totals!$H$24,2)</f>
        <v>1146.54</v>
      </c>
      <c r="I613" s="103">
        <f t="shared" si="26"/>
        <v>591.85481296758098</v>
      </c>
      <c r="J613" s="103">
        <f t="shared" si="27"/>
        <v>554.68518703241898</v>
      </c>
      <c r="K613" s="113" t="s">
        <v>466</v>
      </c>
      <c r="L613" s="113" t="s">
        <v>76</v>
      </c>
      <c r="M613" s="138">
        <v>0.51620947630922687</v>
      </c>
      <c r="N613" s="117">
        <f>+H613*M613</f>
        <v>591.85481296758098</v>
      </c>
      <c r="O613" s="117" t="s">
        <v>1159</v>
      </c>
      <c r="P613" s="114"/>
      <c r="Q613" s="118"/>
      <c r="R613" s="116"/>
      <c r="S613" s="114"/>
    </row>
    <row r="614" spans="6:19">
      <c r="F614" s="111" t="s">
        <v>465</v>
      </c>
      <c r="G614" s="136">
        <v>4.8762769999999999E-4</v>
      </c>
      <c r="H614" s="103">
        <f>ROUND(+G614*Totals!$H$24,2)</f>
        <v>6131.06</v>
      </c>
      <c r="I614" s="103">
        <f t="shared" si="26"/>
        <v>0</v>
      </c>
      <c r="J614" s="103">
        <f t="shared" si="27"/>
        <v>6131.06</v>
      </c>
      <c r="K614" s="113"/>
      <c r="L614" s="113"/>
      <c r="N614" s="117"/>
      <c r="O614" s="117"/>
      <c r="P614" s="114"/>
      <c r="Q614" s="118"/>
      <c r="R614" s="116"/>
      <c r="S614" s="114"/>
    </row>
    <row r="615" spans="6:19">
      <c r="F615" s="111" t="s">
        <v>464</v>
      </c>
      <c r="G615" s="136">
        <v>1.4760199999999999E-4</v>
      </c>
      <c r="H615" s="103">
        <f>ROUND(+G615*Totals!$H$24,2)</f>
        <v>1855.83</v>
      </c>
      <c r="I615" s="103">
        <f t="shared" si="26"/>
        <v>298.01649635036495</v>
      </c>
      <c r="J615" s="103">
        <f t="shared" si="27"/>
        <v>1557.8135036496351</v>
      </c>
      <c r="K615" s="113" t="s">
        <v>464</v>
      </c>
      <c r="L615" s="113" t="s">
        <v>65</v>
      </c>
      <c r="M615" s="138">
        <v>0.16058394160583941</v>
      </c>
      <c r="N615" s="117">
        <f>+H615*M615</f>
        <v>298.01649635036495</v>
      </c>
      <c r="O615" s="113" t="s">
        <v>1159</v>
      </c>
      <c r="P615" s="114"/>
      <c r="Q615" s="118"/>
      <c r="R615" s="116"/>
      <c r="S615" s="114"/>
    </row>
    <row r="616" spans="6:19">
      <c r="F616" s="111" t="s">
        <v>463</v>
      </c>
      <c r="G616" s="136">
        <v>1.9242360000000001E-4</v>
      </c>
      <c r="H616" s="103">
        <f>ROUND(+G616*Totals!$H$24,2)</f>
        <v>2419.39</v>
      </c>
      <c r="I616" s="103">
        <f t="shared" si="26"/>
        <v>627.43516597510359</v>
      </c>
      <c r="J616" s="103">
        <f t="shared" si="27"/>
        <v>1791.9548340248962</v>
      </c>
      <c r="K616" s="113" t="s">
        <v>463</v>
      </c>
      <c r="L616" s="113" t="s">
        <v>124</v>
      </c>
      <c r="M616" s="138">
        <v>0.25933609958506221</v>
      </c>
      <c r="N616" s="117">
        <f>+H616*M616</f>
        <v>627.43516597510359</v>
      </c>
      <c r="O616" s="113" t="s">
        <v>1159</v>
      </c>
      <c r="P616" s="114"/>
      <c r="Q616" s="118"/>
      <c r="R616" s="116"/>
      <c r="S616" s="114"/>
    </row>
    <row r="617" spans="6:19">
      <c r="F617" s="111" t="s">
        <v>462</v>
      </c>
      <c r="G617" s="136">
        <v>3.5007190000000001E-4</v>
      </c>
      <c r="H617" s="103">
        <f>ROUND(+G617*Totals!$H$24,2)</f>
        <v>4401.54</v>
      </c>
      <c r="I617" s="103">
        <f t="shared" si="26"/>
        <v>0</v>
      </c>
      <c r="J617" s="103">
        <f t="shared" si="27"/>
        <v>4401.54</v>
      </c>
      <c r="K617" s="113"/>
      <c r="L617" s="113"/>
      <c r="N617" s="117"/>
      <c r="O617" s="113"/>
      <c r="P617" s="114"/>
      <c r="Q617" s="118"/>
      <c r="R617" s="116"/>
      <c r="S617" s="114"/>
    </row>
    <row r="618" spans="6:19">
      <c r="F618" s="111" t="s">
        <v>461</v>
      </c>
      <c r="G618" s="136">
        <v>3.3848009999999998E-4</v>
      </c>
      <c r="H618" s="103">
        <f>ROUND(+G618*Totals!$H$24,2)</f>
        <v>4255.79</v>
      </c>
      <c r="I618" s="103">
        <f t="shared" si="26"/>
        <v>0</v>
      </c>
      <c r="J618" s="103">
        <f t="shared" si="27"/>
        <v>4255.79</v>
      </c>
      <c r="K618" s="113"/>
      <c r="L618" s="113"/>
      <c r="N618" s="117"/>
      <c r="O618" s="113"/>
      <c r="P618" s="114"/>
      <c r="Q618" s="118"/>
      <c r="R618" s="116"/>
      <c r="S618" s="114"/>
    </row>
    <row r="619" spans="6:19">
      <c r="F619" s="111" t="s">
        <v>460</v>
      </c>
      <c r="G619" s="136">
        <v>6.0895504000000001E-3</v>
      </c>
      <c r="H619" s="103">
        <f>ROUND(+G619*Totals!$H$24,2)</f>
        <v>76565.34</v>
      </c>
      <c r="I619" s="103">
        <f t="shared" si="26"/>
        <v>0</v>
      </c>
      <c r="J619" s="103">
        <f t="shared" si="27"/>
        <v>76565.34</v>
      </c>
      <c r="K619" s="113"/>
      <c r="L619" s="113"/>
      <c r="N619" s="117"/>
      <c r="O619" s="117"/>
      <c r="P619" s="114"/>
      <c r="Q619" s="118"/>
      <c r="R619" s="116"/>
      <c r="S619" s="114"/>
    </row>
    <row r="620" spans="6:19">
      <c r="F620" s="111" t="s">
        <v>459</v>
      </c>
      <c r="G620" s="136">
        <v>1.3137350000000001E-4</v>
      </c>
      <c r="H620" s="103">
        <f>ROUND(+G620*Totals!$H$24,2)</f>
        <v>1651.79</v>
      </c>
      <c r="I620" s="103">
        <f t="shared" si="26"/>
        <v>0</v>
      </c>
      <c r="J620" s="103">
        <f t="shared" si="27"/>
        <v>1651.79</v>
      </c>
      <c r="K620" s="113"/>
      <c r="L620" s="113"/>
      <c r="N620" s="117"/>
      <c r="O620" s="113"/>
      <c r="P620" s="114"/>
      <c r="Q620" s="118"/>
      <c r="R620" s="116"/>
      <c r="S620" s="114"/>
    </row>
    <row r="621" spans="6:19">
      <c r="F621" s="111" t="s">
        <v>458</v>
      </c>
      <c r="G621" s="136">
        <v>2.8593099999999999E-5</v>
      </c>
      <c r="H621" s="103">
        <f>ROUND(+G621*Totals!$H$24,2)</f>
        <v>359.51</v>
      </c>
      <c r="I621" s="103">
        <f t="shared" si="26"/>
        <v>92.182051282051276</v>
      </c>
      <c r="J621" s="103">
        <f t="shared" si="27"/>
        <v>267.32794871794874</v>
      </c>
      <c r="K621" s="113" t="s">
        <v>458</v>
      </c>
      <c r="L621" s="113" t="s">
        <v>37</v>
      </c>
      <c r="M621" s="138">
        <v>0.25641025641025639</v>
      </c>
      <c r="N621" s="117">
        <f>+H621*M621</f>
        <v>92.182051282051276</v>
      </c>
      <c r="O621" s="117" t="s">
        <v>1159</v>
      </c>
      <c r="P621" s="114"/>
      <c r="Q621" s="118"/>
      <c r="R621" s="116"/>
      <c r="S621" s="114"/>
    </row>
    <row r="622" spans="6:19">
      <c r="F622" s="111" t="s">
        <v>457</v>
      </c>
      <c r="G622" s="136">
        <v>5.2897169999999996E-4</v>
      </c>
      <c r="H622" s="103">
        <f>ROUND(+G622*Totals!$H$24,2)</f>
        <v>6650.88</v>
      </c>
      <c r="I622" s="103">
        <f t="shared" si="26"/>
        <v>0</v>
      </c>
      <c r="J622" s="103">
        <f t="shared" si="27"/>
        <v>6650.88</v>
      </c>
      <c r="K622" s="113"/>
      <c r="L622" s="113"/>
      <c r="N622" s="117"/>
      <c r="O622" s="113"/>
      <c r="P622" s="114"/>
      <c r="Q622" s="118"/>
      <c r="R622" s="116"/>
      <c r="S622" s="114"/>
    </row>
    <row r="623" spans="6:19" ht="37.5">
      <c r="F623" s="111" t="s">
        <v>456</v>
      </c>
      <c r="G623" s="136">
        <v>4.2116799999999996E-5</v>
      </c>
      <c r="H623" s="103">
        <f>ROUND(+G623*Totals!$H$24,2)</f>
        <v>529.54</v>
      </c>
      <c r="I623" s="103">
        <f t="shared" si="26"/>
        <v>185.25702786377707</v>
      </c>
      <c r="J623" s="103">
        <f t="shared" si="27"/>
        <v>344.2829721362229</v>
      </c>
      <c r="K623" s="113" t="s">
        <v>456</v>
      </c>
      <c r="L623" s="113" t="s">
        <v>56</v>
      </c>
      <c r="M623" s="138">
        <v>0.34984520123839008</v>
      </c>
      <c r="N623" s="117">
        <f>+H623*M623</f>
        <v>185.25702786377707</v>
      </c>
      <c r="O623" s="113" t="s">
        <v>1159</v>
      </c>
      <c r="P623" s="114"/>
      <c r="Q623" s="118"/>
      <c r="R623" s="116"/>
      <c r="S623" s="114"/>
    </row>
    <row r="624" spans="6:19">
      <c r="F624" s="111" t="s">
        <v>455</v>
      </c>
      <c r="G624" s="136">
        <v>4.1150829999999998E-4</v>
      </c>
      <c r="H624" s="103">
        <f>ROUND(+G624*Totals!$H$24,2)</f>
        <v>5173.99</v>
      </c>
      <c r="I624" s="103">
        <f t="shared" si="26"/>
        <v>0</v>
      </c>
      <c r="J624" s="103">
        <f t="shared" si="27"/>
        <v>5173.99</v>
      </c>
      <c r="K624" s="113"/>
      <c r="L624" s="113"/>
      <c r="N624" s="117"/>
      <c r="O624" s="117"/>
      <c r="P624" s="114"/>
      <c r="Q624" s="118"/>
      <c r="R624" s="116"/>
      <c r="S624" s="114"/>
    </row>
    <row r="625" spans="6:19">
      <c r="F625" s="111" t="s">
        <v>454</v>
      </c>
      <c r="G625" s="136">
        <v>7.9129380000000013E-3</v>
      </c>
      <c r="H625" s="103">
        <f>ROUND(+G625*Totals!$H$24,2)</f>
        <v>99491.22</v>
      </c>
      <c r="I625" s="103">
        <f t="shared" si="26"/>
        <v>0</v>
      </c>
      <c r="J625" s="103">
        <f t="shared" si="27"/>
        <v>99491.22</v>
      </c>
      <c r="K625" s="113"/>
      <c r="L625" s="113"/>
      <c r="N625" s="117"/>
      <c r="O625" s="117"/>
      <c r="P625" s="114"/>
      <c r="Q625" s="118"/>
      <c r="R625" s="116"/>
      <c r="S625" s="114"/>
    </row>
    <row r="626" spans="6:19" ht="37.5">
      <c r="F626" s="111" t="s">
        <v>453</v>
      </c>
      <c r="G626" s="136">
        <v>4.3275999999999997E-5</v>
      </c>
      <c r="H626" s="103">
        <f>ROUND(+G626*Totals!$H$24,2)</f>
        <v>544.12</v>
      </c>
      <c r="I626" s="103">
        <f t="shared" si="26"/>
        <v>280.83612903225804</v>
      </c>
      <c r="J626" s="103">
        <f t="shared" si="27"/>
        <v>263.28387096774196</v>
      </c>
      <c r="K626" s="113" t="s">
        <v>453</v>
      </c>
      <c r="L626" s="113" t="s">
        <v>53</v>
      </c>
      <c r="M626" s="138">
        <v>0.5161290322580645</v>
      </c>
      <c r="N626" s="117">
        <f>+H626*M626</f>
        <v>280.83612903225804</v>
      </c>
      <c r="O626" s="113"/>
      <c r="P626" s="114"/>
      <c r="Q626" s="118"/>
      <c r="R626" s="116"/>
      <c r="S626" s="114"/>
    </row>
    <row r="627" spans="6:19">
      <c r="F627" s="111" t="s">
        <v>452</v>
      </c>
      <c r="G627" s="136">
        <v>2.0092399999999998E-5</v>
      </c>
      <c r="H627" s="103">
        <f>ROUND(+G627*Totals!$H$24,2)</f>
        <v>252.63</v>
      </c>
      <c r="I627" s="103">
        <f t="shared" si="26"/>
        <v>63.883448275862072</v>
      </c>
      <c r="J627" s="103">
        <f t="shared" si="27"/>
        <v>188.74655172413793</v>
      </c>
      <c r="K627" s="113" t="s">
        <v>452</v>
      </c>
      <c r="L627" s="113" t="s">
        <v>106</v>
      </c>
      <c r="M627" s="138">
        <v>0.25287356321839083</v>
      </c>
      <c r="N627" s="117">
        <f>+H627*M627</f>
        <v>63.883448275862072</v>
      </c>
      <c r="O627" s="113"/>
      <c r="P627" s="114"/>
      <c r="Q627" s="118"/>
      <c r="R627" s="116"/>
      <c r="S627" s="114"/>
    </row>
    <row r="628" spans="6:19">
      <c r="F628" s="111" t="s">
        <v>451</v>
      </c>
      <c r="G628" s="136">
        <v>8.006059E-4</v>
      </c>
      <c r="H628" s="103">
        <f>ROUND(+G628*Totals!$H$24,2)</f>
        <v>10066.209999999999</v>
      </c>
      <c r="I628" s="103">
        <f t="shared" si="26"/>
        <v>0</v>
      </c>
      <c r="J628" s="103">
        <f t="shared" si="27"/>
        <v>10066.209999999999</v>
      </c>
      <c r="K628" s="113"/>
      <c r="L628" s="113"/>
      <c r="N628" s="117"/>
      <c r="O628" s="113"/>
      <c r="P628" s="114"/>
      <c r="Q628" s="118"/>
      <c r="R628" s="116"/>
      <c r="S628" s="114"/>
    </row>
    <row r="629" spans="6:19">
      <c r="F629" s="111" t="s">
        <v>450</v>
      </c>
      <c r="G629" s="136">
        <v>5.5385543000000008E-3</v>
      </c>
      <c r="H629" s="103">
        <f>ROUND(+G629*Totals!$H$24,2)</f>
        <v>69637.539999999994</v>
      </c>
      <c r="I629" s="103">
        <f t="shared" si="26"/>
        <v>0</v>
      </c>
      <c r="J629" s="103">
        <f t="shared" si="27"/>
        <v>69637.539999999994</v>
      </c>
      <c r="K629" s="113"/>
      <c r="L629" s="113"/>
      <c r="N629" s="117"/>
      <c r="O629" s="117"/>
      <c r="P629" s="114"/>
      <c r="Q629" s="118"/>
      <c r="R629" s="116"/>
      <c r="S629" s="114"/>
    </row>
    <row r="630" spans="6:19">
      <c r="F630" s="111" t="s">
        <v>449</v>
      </c>
      <c r="G630" s="136">
        <v>1.8005899999999999E-4</v>
      </c>
      <c r="H630" s="103">
        <f>ROUND(+G630*Totals!$H$24,2)</f>
        <v>2263.92</v>
      </c>
      <c r="I630" s="103">
        <f t="shared" si="26"/>
        <v>481.43114235500877</v>
      </c>
      <c r="J630" s="103">
        <f t="shared" si="27"/>
        <v>1782.4888576449912</v>
      </c>
      <c r="K630" s="137" t="s">
        <v>449</v>
      </c>
      <c r="L630" s="137" t="s">
        <v>41</v>
      </c>
      <c r="M630" s="138">
        <v>0.21265377855887521</v>
      </c>
      <c r="N630" s="117">
        <f>+H630*M630</f>
        <v>481.43114235500877</v>
      </c>
      <c r="O630" s="113"/>
      <c r="P630" s="114"/>
      <c r="Q630" s="118"/>
      <c r="R630" s="116"/>
      <c r="S630" s="114"/>
    </row>
    <row r="631" spans="6:19">
      <c r="F631" s="111" t="s">
        <v>448</v>
      </c>
      <c r="G631" s="136">
        <v>2.6274699999999998E-5</v>
      </c>
      <c r="H631" s="103">
        <f>ROUND(+G631*Totals!$H$24,2)</f>
        <v>330.36</v>
      </c>
      <c r="I631" s="103">
        <f t="shared" si="26"/>
        <v>105.23933518005541</v>
      </c>
      <c r="J631" s="103">
        <f t="shared" si="27"/>
        <v>225.12066481994461</v>
      </c>
      <c r="K631" s="113" t="s">
        <v>448</v>
      </c>
      <c r="L631" s="113" t="s">
        <v>39</v>
      </c>
      <c r="M631" s="138">
        <v>0.31855955678670361</v>
      </c>
      <c r="N631" s="117">
        <f>+H631*M631</f>
        <v>105.23933518005541</v>
      </c>
      <c r="O631" s="113"/>
      <c r="P631" s="114"/>
      <c r="Q631" s="118"/>
      <c r="R631" s="116"/>
      <c r="S631" s="114"/>
    </row>
    <row r="632" spans="6:19">
      <c r="F632" s="111" t="s">
        <v>447</v>
      </c>
      <c r="G632" s="136">
        <v>5.8886259999999999E-4</v>
      </c>
      <c r="H632" s="103">
        <f>ROUND(+G632*Totals!$H$24,2)</f>
        <v>7403.91</v>
      </c>
      <c r="I632" s="103">
        <f t="shared" si="26"/>
        <v>0</v>
      </c>
      <c r="J632" s="103">
        <f t="shared" si="27"/>
        <v>7403.91</v>
      </c>
      <c r="K632" s="113"/>
      <c r="L632" s="113"/>
      <c r="N632" s="117"/>
      <c r="O632" s="117"/>
      <c r="P632" s="114"/>
      <c r="Q632" s="118"/>
      <c r="R632" s="116"/>
      <c r="S632" s="114"/>
    </row>
    <row r="633" spans="6:19">
      <c r="F633" s="111" t="s">
        <v>446</v>
      </c>
      <c r="G633" s="136">
        <v>6.8005100000000004E-5</v>
      </c>
      <c r="H633" s="103">
        <f>ROUND(+G633*Totals!$H$24,2)</f>
        <v>855.04</v>
      </c>
      <c r="I633" s="103">
        <f t="shared" si="26"/>
        <v>0</v>
      </c>
      <c r="J633" s="103">
        <f t="shared" si="27"/>
        <v>855.04</v>
      </c>
      <c r="K633" s="113"/>
      <c r="L633" s="113"/>
      <c r="N633" s="117"/>
      <c r="O633" s="117"/>
      <c r="P633" s="114"/>
      <c r="Q633" s="118"/>
      <c r="R633" s="116"/>
      <c r="S633" s="114"/>
    </row>
    <row r="634" spans="6:19">
      <c r="F634" s="111" t="s">
        <v>445</v>
      </c>
      <c r="G634" s="136">
        <v>7.7278600000000002E-5</v>
      </c>
      <c r="H634" s="103">
        <f>ROUND(+G634*Totals!$H$24,2)</f>
        <v>971.64</v>
      </c>
      <c r="I634" s="103">
        <f t="shared" si="26"/>
        <v>231.71374749498997</v>
      </c>
      <c r="J634" s="103">
        <f t="shared" si="27"/>
        <v>739.92625250500998</v>
      </c>
      <c r="K634" s="113" t="s">
        <v>445</v>
      </c>
      <c r="L634" s="113" t="s">
        <v>92</v>
      </c>
      <c r="M634" s="138">
        <v>0.23847695390781562</v>
      </c>
      <c r="N634" s="117">
        <f>+H634*M634</f>
        <v>231.71374749498997</v>
      </c>
      <c r="O634" s="113"/>
      <c r="P634" s="114"/>
      <c r="Q634" s="118"/>
      <c r="R634" s="116"/>
      <c r="S634" s="114"/>
    </row>
    <row r="635" spans="6:19">
      <c r="F635" s="111" t="s">
        <v>444</v>
      </c>
      <c r="G635" s="136">
        <v>1.6962640000000001E-4</v>
      </c>
      <c r="H635" s="103">
        <f>ROUND(+G635*Totals!$H$24,2)</f>
        <v>2132.75</v>
      </c>
      <c r="I635" s="103">
        <f t="shared" si="26"/>
        <v>274.88777777777779</v>
      </c>
      <c r="J635" s="103">
        <f t="shared" si="27"/>
        <v>1857.8622222222223</v>
      </c>
      <c r="K635" s="113" t="s">
        <v>444</v>
      </c>
      <c r="L635" s="113" t="s">
        <v>105</v>
      </c>
      <c r="M635" s="138">
        <v>0.12888888888888889</v>
      </c>
      <c r="N635" s="117">
        <f>+H635*M635</f>
        <v>274.88777777777779</v>
      </c>
      <c r="O635" s="113"/>
      <c r="P635" s="114"/>
      <c r="Q635" s="118"/>
      <c r="R635" s="116"/>
      <c r="S635" s="114"/>
    </row>
    <row r="636" spans="6:19">
      <c r="F636" s="111" t="s">
        <v>443</v>
      </c>
      <c r="G636" s="136">
        <v>3.8407440000000001E-4</v>
      </c>
      <c r="H636" s="103">
        <f>ROUND(+G636*Totals!$H$24,2)</f>
        <v>4829.0600000000004</v>
      </c>
      <c r="I636" s="103">
        <f t="shared" si="26"/>
        <v>0</v>
      </c>
      <c r="J636" s="103">
        <f t="shared" si="27"/>
        <v>4829.0600000000004</v>
      </c>
      <c r="K636" s="113"/>
      <c r="L636" s="113"/>
      <c r="N636" s="117"/>
      <c r="O636" s="113"/>
      <c r="P636" s="114"/>
      <c r="Q636" s="118"/>
      <c r="R636" s="116"/>
      <c r="S636" s="114"/>
    </row>
    <row r="637" spans="6:19">
      <c r="F637" s="111" t="s">
        <v>442</v>
      </c>
      <c r="G637" s="136">
        <v>2.2874453E-3</v>
      </c>
      <c r="H637" s="103">
        <f>ROUND(+G637*Totals!$H$24,2)</f>
        <v>28760.58</v>
      </c>
      <c r="I637" s="103">
        <f t="shared" si="26"/>
        <v>0</v>
      </c>
      <c r="J637" s="103">
        <f t="shared" si="27"/>
        <v>28760.58</v>
      </c>
      <c r="K637" s="113"/>
      <c r="L637" s="113"/>
      <c r="N637" s="117"/>
      <c r="O637" s="113"/>
      <c r="P637" s="114"/>
      <c r="Q637" s="118"/>
      <c r="R637" s="116"/>
      <c r="S637" s="114"/>
    </row>
    <row r="638" spans="6:19">
      <c r="F638" s="111" t="s">
        <v>441</v>
      </c>
      <c r="G638" s="136">
        <v>7.7549030000000009E-4</v>
      </c>
      <c r="H638" s="103">
        <f>ROUND(+G638*Totals!$H$24,2)</f>
        <v>9750.42</v>
      </c>
      <c r="I638" s="103">
        <f t="shared" si="26"/>
        <v>0</v>
      </c>
      <c r="J638" s="103">
        <f t="shared" si="27"/>
        <v>9750.42</v>
      </c>
      <c r="K638" s="113"/>
      <c r="L638" s="113"/>
      <c r="N638" s="117"/>
      <c r="O638" s="113"/>
      <c r="P638" s="114"/>
      <c r="Q638" s="118"/>
      <c r="R638" s="116"/>
      <c r="S638" s="114"/>
    </row>
    <row r="639" spans="6:19">
      <c r="F639" s="111" t="s">
        <v>440</v>
      </c>
      <c r="G639" s="136">
        <v>2.9674969999999998E-4</v>
      </c>
      <c r="H639" s="103">
        <f>ROUND(+G639*Totals!$H$24,2)</f>
        <v>3731.1</v>
      </c>
      <c r="I639" s="103">
        <f t="shared" si="26"/>
        <v>0</v>
      </c>
      <c r="J639" s="103">
        <f t="shared" si="27"/>
        <v>3731.1</v>
      </c>
      <c r="K639" s="113"/>
      <c r="L639" s="113"/>
      <c r="N639" s="117"/>
      <c r="O639" s="113"/>
      <c r="P639" s="114"/>
      <c r="Q639" s="118"/>
      <c r="R639" s="116"/>
      <c r="S639" s="114"/>
    </row>
    <row r="640" spans="6:19">
      <c r="F640" s="111" t="s">
        <v>439</v>
      </c>
      <c r="G640" s="136">
        <v>7.4187400000000001E-5</v>
      </c>
      <c r="H640" s="103">
        <f>ROUND(+G640*Totals!$H$24,2)</f>
        <v>932.78</v>
      </c>
      <c r="I640" s="103">
        <f t="shared" si="26"/>
        <v>0</v>
      </c>
      <c r="J640" s="103">
        <f t="shared" si="27"/>
        <v>932.78</v>
      </c>
      <c r="K640" s="113"/>
      <c r="L640" s="113"/>
      <c r="N640" s="117"/>
      <c r="O640" s="117"/>
      <c r="P640" s="114"/>
      <c r="Q640" s="118"/>
      <c r="R640" s="116"/>
      <c r="S640" s="114"/>
    </row>
    <row r="641" spans="6:19">
      <c r="F641" s="111" t="s">
        <v>438</v>
      </c>
      <c r="G641" s="136">
        <v>2.515417E-4</v>
      </c>
      <c r="H641" s="103">
        <f>ROUND(+G641*Totals!$H$24,2)</f>
        <v>3162.69</v>
      </c>
      <c r="I641" s="103">
        <f t="shared" si="26"/>
        <v>0</v>
      </c>
      <c r="J641" s="103">
        <f t="shared" si="27"/>
        <v>3162.69</v>
      </c>
      <c r="K641" s="113"/>
      <c r="L641" s="113"/>
      <c r="N641" s="117"/>
      <c r="O641" s="113"/>
      <c r="P641" s="114"/>
      <c r="Q641" s="118"/>
      <c r="R641" s="116"/>
      <c r="S641" s="114"/>
    </row>
    <row r="642" spans="6:19">
      <c r="F642" s="111" t="s">
        <v>437</v>
      </c>
      <c r="G642" s="136">
        <v>7.7664999999999996E-5</v>
      </c>
      <c r="H642" s="103">
        <f>ROUND(+G642*Totals!$H$24,2)</f>
        <v>976.5</v>
      </c>
      <c r="I642" s="103">
        <f t="shared" si="26"/>
        <v>374.01792452830188</v>
      </c>
      <c r="J642" s="103">
        <f t="shared" si="27"/>
        <v>602.48207547169818</v>
      </c>
      <c r="K642" s="113" t="s">
        <v>437</v>
      </c>
      <c r="L642" s="113" t="s">
        <v>88</v>
      </c>
      <c r="M642" s="138">
        <v>0.38301886792452827</v>
      </c>
      <c r="N642" s="117">
        <f>+H642*M642</f>
        <v>374.01792452830188</v>
      </c>
      <c r="O642" s="117" t="s">
        <v>1159</v>
      </c>
      <c r="P642" s="114"/>
      <c r="Q642" s="118"/>
      <c r="R642" s="116"/>
      <c r="S642" s="114"/>
    </row>
    <row r="643" spans="6:19">
      <c r="F643" s="111" t="s">
        <v>436</v>
      </c>
      <c r="G643" s="136">
        <v>1.1228575000000001E-3</v>
      </c>
      <c r="H643" s="103">
        <f>ROUND(+G643*Totals!$H$24,2)</f>
        <v>14117.95</v>
      </c>
      <c r="I643" s="103">
        <f t="shared" si="26"/>
        <v>0</v>
      </c>
      <c r="J643" s="103">
        <f t="shared" si="27"/>
        <v>14117.95</v>
      </c>
      <c r="K643" s="113"/>
      <c r="L643" s="113"/>
      <c r="N643" s="117"/>
      <c r="O643" s="113"/>
      <c r="P643" s="114"/>
      <c r="Q643" s="118"/>
      <c r="R643" s="116"/>
      <c r="S643" s="114"/>
    </row>
    <row r="644" spans="6:19">
      <c r="F644" s="111" t="s">
        <v>435</v>
      </c>
      <c r="G644" s="136">
        <v>7.7664999999999996E-5</v>
      </c>
      <c r="H644" s="103">
        <f>ROUND(+G644*Totals!$H$24,2)</f>
        <v>976.5</v>
      </c>
      <c r="I644" s="103">
        <f t="shared" si="26"/>
        <v>158.35135135135133</v>
      </c>
      <c r="J644" s="103">
        <f t="shared" si="27"/>
        <v>818.14864864864865</v>
      </c>
      <c r="K644" s="113" t="s">
        <v>435</v>
      </c>
      <c r="L644" s="113" t="s">
        <v>87</v>
      </c>
      <c r="M644" s="138">
        <v>0.16216216216216214</v>
      </c>
      <c r="N644" s="117">
        <f>+H644*M644</f>
        <v>158.35135135135133</v>
      </c>
      <c r="O644" s="117" t="s">
        <v>1159</v>
      </c>
      <c r="P644" s="114"/>
      <c r="Q644" s="118"/>
      <c r="R644" s="116"/>
      <c r="S644" s="114"/>
    </row>
    <row r="645" spans="6:19">
      <c r="F645" s="111" t="s">
        <v>434</v>
      </c>
      <c r="G645" s="136">
        <v>2.4261603000000002E-3</v>
      </c>
      <c r="H645" s="103">
        <f>ROUND(+G645*Totals!$H$24,2)</f>
        <v>30504.68</v>
      </c>
      <c r="I645" s="103">
        <f t="shared" si="26"/>
        <v>0</v>
      </c>
      <c r="J645" s="103">
        <f t="shared" si="27"/>
        <v>30504.68</v>
      </c>
      <c r="K645" s="113"/>
      <c r="L645" s="113"/>
      <c r="N645" s="117"/>
      <c r="O645" s="117"/>
      <c r="P645" s="114"/>
      <c r="Q645" s="118"/>
      <c r="R645" s="116"/>
      <c r="S645" s="114"/>
    </row>
    <row r="646" spans="6:19">
      <c r="F646" s="111" t="s">
        <v>433</v>
      </c>
      <c r="G646" s="136">
        <v>2.6274699999999998E-5</v>
      </c>
      <c r="H646" s="103">
        <f>ROUND(+G646*Totals!$H$24,2)</f>
        <v>330.36</v>
      </c>
      <c r="I646" s="103">
        <f t="shared" si="26"/>
        <v>124.48347826086959</v>
      </c>
      <c r="J646" s="103">
        <f t="shared" si="27"/>
        <v>205.87652173913042</v>
      </c>
      <c r="K646" s="113" t="s">
        <v>433</v>
      </c>
      <c r="L646" s="113" t="s">
        <v>100</v>
      </c>
      <c r="M646" s="138">
        <v>0.37681159420289861</v>
      </c>
      <c r="N646" s="117">
        <f>+H646*M646</f>
        <v>124.48347826086959</v>
      </c>
      <c r="O646" s="113" t="s">
        <v>1159</v>
      </c>
      <c r="P646" s="114"/>
      <c r="Q646" s="118"/>
      <c r="R646" s="116"/>
      <c r="S646" s="114"/>
    </row>
    <row r="647" spans="6:19">
      <c r="F647" s="111" t="s">
        <v>432</v>
      </c>
      <c r="G647" s="136">
        <v>1.421925E-4</v>
      </c>
      <c r="H647" s="103">
        <f>ROUND(+G647*Totals!$H$24,2)</f>
        <v>1787.82</v>
      </c>
      <c r="I647" s="103">
        <f t="shared" ref="I647:I710" si="28">+N647+Q647+T647</f>
        <v>299.11603846153844</v>
      </c>
      <c r="J647" s="103">
        <f t="shared" ref="J647:J710" si="29">+H647-I647</f>
        <v>1488.7039615384615</v>
      </c>
      <c r="K647" s="113" t="s">
        <v>432</v>
      </c>
      <c r="L647" s="113" t="s">
        <v>36</v>
      </c>
      <c r="M647" s="138">
        <v>0.1673076923076923</v>
      </c>
      <c r="N647" s="117">
        <f>+H647*M647</f>
        <v>299.11603846153844</v>
      </c>
      <c r="O647" s="113" t="s">
        <v>1159</v>
      </c>
      <c r="P647" s="114"/>
      <c r="Q647" s="118"/>
      <c r="R647" s="116"/>
      <c r="S647" s="114"/>
    </row>
    <row r="648" spans="6:19">
      <c r="F648" s="111" t="s">
        <v>431</v>
      </c>
      <c r="G648" s="136">
        <v>2.013106E-4</v>
      </c>
      <c r="H648" s="103">
        <f>ROUND(+G648*Totals!$H$24,2)</f>
        <v>2531.13</v>
      </c>
      <c r="I648" s="103">
        <f t="shared" si="28"/>
        <v>0</v>
      </c>
      <c r="J648" s="103">
        <f t="shared" si="29"/>
        <v>2531.13</v>
      </c>
      <c r="K648" s="113"/>
      <c r="L648" s="113"/>
      <c r="N648" s="117"/>
      <c r="O648" s="113"/>
      <c r="P648" s="114"/>
      <c r="Q648" s="118"/>
      <c r="R648" s="116"/>
      <c r="S648" s="114"/>
    </row>
    <row r="649" spans="6:19">
      <c r="F649" s="111" t="s">
        <v>430</v>
      </c>
      <c r="G649" s="136">
        <v>1.4014467E-3</v>
      </c>
      <c r="H649" s="103">
        <f>ROUND(+G649*Totals!$H$24,2)</f>
        <v>17620.72</v>
      </c>
      <c r="I649" s="103">
        <f t="shared" si="28"/>
        <v>0</v>
      </c>
      <c r="J649" s="103">
        <f t="shared" si="29"/>
        <v>17620.72</v>
      </c>
      <c r="K649" s="113"/>
      <c r="L649" s="113"/>
      <c r="N649" s="117"/>
      <c r="O649" s="113"/>
      <c r="P649" s="114"/>
      <c r="Q649" s="118"/>
      <c r="R649" s="116"/>
      <c r="S649" s="114"/>
    </row>
    <row r="650" spans="6:19">
      <c r="F650" s="111" t="s">
        <v>105</v>
      </c>
      <c r="G650" s="136">
        <v>2.0923169999999998E-3</v>
      </c>
      <c r="H650" s="103">
        <f>ROUND(+G650*Totals!$H$24,2)</f>
        <v>26307.19</v>
      </c>
      <c r="I650" s="103">
        <f t="shared" si="28"/>
        <v>0</v>
      </c>
      <c r="J650" s="103">
        <f t="shared" si="29"/>
        <v>26307.19</v>
      </c>
      <c r="K650" s="113"/>
      <c r="L650" s="113"/>
      <c r="N650" s="117"/>
      <c r="O650" s="113"/>
      <c r="P650" s="114"/>
      <c r="Q650" s="118"/>
      <c r="R650" s="116"/>
      <c r="S650" s="114"/>
    </row>
    <row r="651" spans="6:19">
      <c r="F651" s="111" t="s">
        <v>429</v>
      </c>
      <c r="G651" s="136">
        <v>4.4659279000000005E-3</v>
      </c>
      <c r="H651" s="103">
        <f>ROUND(+G651*Totals!$H$24,2)</f>
        <v>56151.16</v>
      </c>
      <c r="I651" s="103">
        <f t="shared" si="28"/>
        <v>0</v>
      </c>
      <c r="J651" s="103">
        <f t="shared" si="29"/>
        <v>56151.16</v>
      </c>
      <c r="K651" s="113"/>
      <c r="L651" s="113"/>
      <c r="N651" s="117"/>
      <c r="O651" s="117"/>
      <c r="P651" s="114"/>
      <c r="Q651" s="118"/>
      <c r="R651" s="116"/>
      <c r="S651" s="114"/>
    </row>
    <row r="652" spans="6:19">
      <c r="F652" s="111" t="s">
        <v>428</v>
      </c>
      <c r="G652" s="136">
        <v>3.0988700000000001E-4</v>
      </c>
      <c r="H652" s="103">
        <f>ROUND(+G652*Totals!$H$24,2)</f>
        <v>3896.28</v>
      </c>
      <c r="I652" s="103">
        <f t="shared" si="28"/>
        <v>0</v>
      </c>
      <c r="J652" s="103">
        <f t="shared" si="29"/>
        <v>3896.28</v>
      </c>
      <c r="K652" s="113"/>
      <c r="L652" s="113"/>
      <c r="N652" s="117"/>
      <c r="O652" s="113"/>
      <c r="P652" s="114"/>
      <c r="Q652" s="118"/>
      <c r="R652" s="116"/>
      <c r="S652" s="114"/>
    </row>
    <row r="653" spans="6:19">
      <c r="F653" s="111" t="s">
        <v>427</v>
      </c>
      <c r="G653" s="136">
        <v>1.6614899999999999E-5</v>
      </c>
      <c r="H653" s="103">
        <f>ROUND(+G653*Totals!$H$24,2)</f>
        <v>208.9</v>
      </c>
      <c r="I653" s="103">
        <f t="shared" si="28"/>
        <v>133.0308457711443</v>
      </c>
      <c r="J653" s="103">
        <f t="shared" si="29"/>
        <v>75.869154228855706</v>
      </c>
      <c r="K653" s="113" t="s">
        <v>427</v>
      </c>
      <c r="L653" s="113" t="s">
        <v>56</v>
      </c>
      <c r="M653" s="138">
        <v>0.63681592039801005</v>
      </c>
      <c r="N653" s="117">
        <f>+H653*M653</f>
        <v>133.0308457711443</v>
      </c>
      <c r="O653" s="117" t="s">
        <v>1159</v>
      </c>
      <c r="P653" s="114"/>
      <c r="Q653" s="118"/>
      <c r="R653" s="116"/>
      <c r="S653" s="114"/>
    </row>
    <row r="654" spans="6:19">
      <c r="F654" s="111" t="s">
        <v>426</v>
      </c>
      <c r="G654" s="136">
        <v>1.657625E-4</v>
      </c>
      <c r="H654" s="103">
        <f>ROUND(+G654*Totals!$H$24,2)</f>
        <v>2084.17</v>
      </c>
      <c r="I654" s="103">
        <f t="shared" si="28"/>
        <v>718.67931034482763</v>
      </c>
      <c r="J654" s="103">
        <f t="shared" si="29"/>
        <v>1365.4906896551724</v>
      </c>
      <c r="K654" s="137" t="s">
        <v>426</v>
      </c>
      <c r="L654" s="137" t="s">
        <v>127</v>
      </c>
      <c r="M654" s="138">
        <v>0.34482758620689657</v>
      </c>
      <c r="N654" s="117">
        <f>+H654*M654</f>
        <v>718.67931034482763</v>
      </c>
      <c r="O654" s="117"/>
      <c r="P654" s="114"/>
      <c r="Q654" s="118"/>
      <c r="R654" s="116"/>
      <c r="S654" s="114"/>
    </row>
    <row r="655" spans="6:19">
      <c r="F655" s="111" t="s">
        <v>425</v>
      </c>
      <c r="G655" s="136">
        <v>2.7820299999999999E-5</v>
      </c>
      <c r="H655" s="103">
        <f>ROUND(+G655*Totals!$H$24,2)</f>
        <v>349.79</v>
      </c>
      <c r="I655" s="103">
        <f t="shared" si="28"/>
        <v>26.535793103448277</v>
      </c>
      <c r="J655" s="103">
        <f t="shared" si="29"/>
        <v>323.25420689655175</v>
      </c>
      <c r="K655" s="113" t="s">
        <v>425</v>
      </c>
      <c r="L655" s="113" t="s">
        <v>130</v>
      </c>
      <c r="M655" s="138">
        <v>7.586206896551724E-2</v>
      </c>
      <c r="N655" s="117">
        <f>+H655*M655</f>
        <v>26.535793103448277</v>
      </c>
      <c r="O655" s="113" t="s">
        <v>1159</v>
      </c>
      <c r="P655" s="114"/>
      <c r="Q655" s="118"/>
      <c r="R655" s="116"/>
      <c r="S655" s="114"/>
    </row>
    <row r="656" spans="6:19">
      <c r="F656" s="111" t="s">
        <v>424</v>
      </c>
      <c r="G656" s="136">
        <v>1.5455700000000002E-5</v>
      </c>
      <c r="H656" s="103">
        <f>ROUND(+G656*Totals!$H$24,2)</f>
        <v>194.33</v>
      </c>
      <c r="I656" s="103">
        <f t="shared" si="28"/>
        <v>75.536910299003324</v>
      </c>
      <c r="J656" s="103">
        <f t="shared" si="29"/>
        <v>118.79308970099669</v>
      </c>
      <c r="K656" s="113" t="s">
        <v>424</v>
      </c>
      <c r="L656" s="113" t="s">
        <v>80</v>
      </c>
      <c r="M656" s="138">
        <v>0.38870431893687707</v>
      </c>
      <c r="N656" s="117">
        <f>+H656*M656</f>
        <v>75.536910299003324</v>
      </c>
      <c r="O656" s="117" t="s">
        <v>1159</v>
      </c>
      <c r="P656" s="114"/>
      <c r="Q656" s="118"/>
      <c r="R656" s="116"/>
      <c r="S656" s="114"/>
    </row>
    <row r="657" spans="6:19">
      <c r="F657" s="111" t="s">
        <v>423</v>
      </c>
      <c r="G657" s="136">
        <v>9.8642216000000005E-3</v>
      </c>
      <c r="H657" s="103">
        <f>ROUND(+G657*Totals!$H$24,2)</f>
        <v>124025.16</v>
      </c>
      <c r="I657" s="103">
        <f t="shared" si="28"/>
        <v>0</v>
      </c>
      <c r="J657" s="103">
        <f t="shared" si="29"/>
        <v>124025.16</v>
      </c>
      <c r="K657" s="113"/>
      <c r="L657" s="113"/>
      <c r="N657" s="117"/>
      <c r="O657" s="113"/>
      <c r="P657" s="114"/>
      <c r="Q657" s="118"/>
      <c r="R657" s="116"/>
      <c r="S657" s="114"/>
    </row>
    <row r="658" spans="6:19">
      <c r="F658" s="111" t="s">
        <v>422</v>
      </c>
      <c r="G658" s="136">
        <v>1.3137400000000001E-5</v>
      </c>
      <c r="H658" s="103">
        <f>ROUND(+G658*Totals!$H$24,2)</f>
        <v>165.18</v>
      </c>
      <c r="I658" s="103">
        <f t="shared" si="28"/>
        <v>92.176339285714278</v>
      </c>
      <c r="J658" s="103">
        <f t="shared" si="29"/>
        <v>73.003660714285729</v>
      </c>
      <c r="K658" s="113" t="s">
        <v>422</v>
      </c>
      <c r="L658" s="113" t="s">
        <v>76</v>
      </c>
      <c r="M658" s="138">
        <v>0.55803571428571419</v>
      </c>
      <c r="N658" s="117">
        <f>+H658*M658</f>
        <v>92.176339285714278</v>
      </c>
      <c r="O658" s="117" t="s">
        <v>1159</v>
      </c>
      <c r="P658" s="114"/>
      <c r="Q658" s="118"/>
      <c r="R658" s="116"/>
      <c r="S658" s="114"/>
    </row>
    <row r="659" spans="6:19">
      <c r="F659" s="111" t="s">
        <v>421</v>
      </c>
      <c r="G659" s="136">
        <v>2.7897559999999998E-4</v>
      </c>
      <c r="H659" s="103">
        <f>ROUND(+G659*Totals!$H$24,2)</f>
        <v>3507.63</v>
      </c>
      <c r="I659" s="103">
        <f t="shared" si="28"/>
        <v>0</v>
      </c>
      <c r="J659" s="103">
        <f t="shared" si="29"/>
        <v>3507.63</v>
      </c>
      <c r="K659" s="113"/>
      <c r="L659" s="113"/>
      <c r="N659" s="117"/>
      <c r="O659" s="117"/>
      <c r="P659" s="114"/>
      <c r="Q659" s="118"/>
      <c r="R659" s="116"/>
      <c r="S659" s="114"/>
    </row>
    <row r="660" spans="6:19" ht="19.5" customHeight="1">
      <c r="F660" s="111" t="s">
        <v>420</v>
      </c>
      <c r="G660" s="136">
        <v>1.6383049999999999E-4</v>
      </c>
      <c r="H660" s="103">
        <f>ROUND(+G660*Totals!$H$24,2)</f>
        <v>2059.88</v>
      </c>
      <c r="I660" s="103">
        <f t="shared" si="28"/>
        <v>165.17905660377357</v>
      </c>
      <c r="J660" s="103">
        <f t="shared" si="29"/>
        <v>1894.7009433962266</v>
      </c>
      <c r="K660" s="113" t="s">
        <v>420</v>
      </c>
      <c r="L660" s="113" t="s">
        <v>87</v>
      </c>
      <c r="M660" s="138">
        <v>8.0188679245283015E-2</v>
      </c>
      <c r="N660" s="117">
        <f>+H660*M660</f>
        <v>165.17905660377357</v>
      </c>
      <c r="O660" s="117" t="s">
        <v>1159</v>
      </c>
      <c r="P660" s="114"/>
      <c r="Q660" s="118"/>
      <c r="R660" s="116"/>
      <c r="S660" s="114"/>
    </row>
    <row r="661" spans="6:19">
      <c r="F661" s="111" t="s">
        <v>419</v>
      </c>
      <c r="G661" s="136">
        <v>3.5548099999999999E-5</v>
      </c>
      <c r="H661" s="103">
        <f>ROUND(+G661*Totals!$H$24,2)</f>
        <v>446.95</v>
      </c>
      <c r="I661" s="103">
        <f t="shared" si="28"/>
        <v>83.80312499999998</v>
      </c>
      <c r="J661" s="103">
        <f t="shared" si="29"/>
        <v>363.14687500000002</v>
      </c>
      <c r="K661" s="113" t="s">
        <v>419</v>
      </c>
      <c r="L661" s="113" t="s">
        <v>108</v>
      </c>
      <c r="M661" s="138">
        <v>0.18749999999999997</v>
      </c>
      <c r="N661" s="117">
        <f>+H661*M661</f>
        <v>83.80312499999998</v>
      </c>
      <c r="O661" s="117" t="s">
        <v>1159</v>
      </c>
      <c r="P661" s="114"/>
      <c r="Q661" s="118"/>
      <c r="R661" s="116"/>
      <c r="S661" s="114"/>
    </row>
    <row r="662" spans="6:19" ht="37.5">
      <c r="F662" s="111" t="s">
        <v>418</v>
      </c>
      <c r="G662" s="136">
        <v>3.70937E-5</v>
      </c>
      <c r="H662" s="103">
        <f>ROUND(+G662*Totals!$H$24,2)</f>
        <v>466.39</v>
      </c>
      <c r="I662" s="103">
        <f t="shared" si="28"/>
        <v>95.181632653061229</v>
      </c>
      <c r="J662" s="103">
        <f t="shared" si="29"/>
        <v>371.20836734693876</v>
      </c>
      <c r="K662" s="113" t="s">
        <v>418</v>
      </c>
      <c r="L662" s="113" t="s">
        <v>99</v>
      </c>
      <c r="M662" s="138">
        <v>0.20408163265306123</v>
      </c>
      <c r="N662" s="117">
        <f>+H662*M662</f>
        <v>95.181632653061229</v>
      </c>
      <c r="O662" s="117" t="s">
        <v>1159</v>
      </c>
      <c r="P662" s="114"/>
      <c r="Q662" s="118"/>
      <c r="R662" s="116"/>
      <c r="S662" s="114"/>
    </row>
    <row r="663" spans="6:19">
      <c r="F663" s="111" t="s">
        <v>417</v>
      </c>
      <c r="G663" s="136">
        <v>7.0709899999999999E-5</v>
      </c>
      <c r="H663" s="103">
        <f>ROUND(+G663*Totals!$H$24,2)</f>
        <v>889.05</v>
      </c>
      <c r="I663" s="103">
        <f t="shared" si="28"/>
        <v>308.78426573426572</v>
      </c>
      <c r="J663" s="103">
        <f t="shared" si="29"/>
        <v>580.26573426573418</v>
      </c>
      <c r="K663" s="113" t="s">
        <v>417</v>
      </c>
      <c r="L663" s="113" t="s">
        <v>85</v>
      </c>
      <c r="M663" s="138">
        <v>0.34731934731934733</v>
      </c>
      <c r="N663" s="117">
        <f>+H663*M663</f>
        <v>308.78426573426572</v>
      </c>
      <c r="O663" s="113" t="s">
        <v>1159</v>
      </c>
      <c r="P663" s="114"/>
      <c r="Q663" s="118"/>
      <c r="R663" s="116"/>
      <c r="S663" s="114"/>
    </row>
    <row r="664" spans="6:19">
      <c r="F664" s="111" t="s">
        <v>416</v>
      </c>
      <c r="G664" s="136">
        <v>5.3322200000000003E-5</v>
      </c>
      <c r="H664" s="103">
        <f>ROUND(+G664*Totals!$H$24,2)</f>
        <v>670.43</v>
      </c>
      <c r="I664" s="103">
        <f t="shared" si="28"/>
        <v>287.94108974358971</v>
      </c>
      <c r="J664" s="103">
        <f t="shared" si="29"/>
        <v>382.48891025641024</v>
      </c>
      <c r="K664" s="113" t="s">
        <v>416</v>
      </c>
      <c r="L664" s="113" t="s">
        <v>109</v>
      </c>
      <c r="M664" s="138">
        <v>0.42948717948717952</v>
      </c>
      <c r="N664" s="117">
        <f>+H664*M664</f>
        <v>287.94108974358971</v>
      </c>
      <c r="O664" s="113" t="s">
        <v>1159</v>
      </c>
      <c r="P664" s="114"/>
      <c r="Q664" s="118"/>
      <c r="R664" s="116"/>
      <c r="S664" s="114"/>
    </row>
    <row r="665" spans="6:19">
      <c r="F665" s="111" t="s">
        <v>415</v>
      </c>
      <c r="G665" s="136">
        <v>5.4365469999999999E-4</v>
      </c>
      <c r="H665" s="103">
        <f>ROUND(+G665*Totals!$H$24,2)</f>
        <v>6835.5</v>
      </c>
      <c r="I665" s="103">
        <f t="shared" si="28"/>
        <v>0</v>
      </c>
      <c r="J665" s="103">
        <f t="shared" si="29"/>
        <v>6835.5</v>
      </c>
      <c r="K665" s="113"/>
      <c r="L665" s="113"/>
      <c r="N665" s="117"/>
      <c r="O665" s="113"/>
      <c r="P665" s="114"/>
      <c r="Q665" s="118"/>
      <c r="R665" s="116"/>
      <c r="S665" s="114"/>
    </row>
    <row r="666" spans="6:19">
      <c r="F666" s="111" t="s">
        <v>414</v>
      </c>
      <c r="G666" s="136">
        <v>9.0802299999999996E-5</v>
      </c>
      <c r="H666" s="103">
        <f>ROUND(+G666*Totals!$H$24,2)</f>
        <v>1141.68</v>
      </c>
      <c r="I666" s="103">
        <f t="shared" si="28"/>
        <v>0</v>
      </c>
      <c r="J666" s="103">
        <f t="shared" si="29"/>
        <v>1141.68</v>
      </c>
      <c r="K666" s="113"/>
      <c r="L666" s="113"/>
      <c r="N666" s="117"/>
      <c r="O666" s="113"/>
      <c r="P666" s="114"/>
      <c r="Q666" s="118"/>
      <c r="R666" s="116"/>
      <c r="S666" s="114"/>
    </row>
    <row r="667" spans="6:19">
      <c r="F667" s="111" t="s">
        <v>413</v>
      </c>
      <c r="G667" s="136">
        <v>4.2155449999999999E-4</v>
      </c>
      <c r="H667" s="103">
        <f>ROUND(+G667*Totals!$H$24,2)</f>
        <v>5300.3</v>
      </c>
      <c r="I667" s="103">
        <f t="shared" si="28"/>
        <v>0</v>
      </c>
      <c r="J667" s="103">
        <f t="shared" si="29"/>
        <v>5300.3</v>
      </c>
      <c r="K667" s="113"/>
      <c r="L667" s="113"/>
      <c r="N667" s="117"/>
      <c r="O667" s="113"/>
      <c r="P667" s="114"/>
      <c r="Q667" s="118"/>
      <c r="R667" s="116"/>
      <c r="S667" s="114"/>
    </row>
    <row r="668" spans="6:19" ht="37.5">
      <c r="F668" s="111" t="s">
        <v>412</v>
      </c>
      <c r="G668" s="136">
        <v>5.3708599999999996E-5</v>
      </c>
      <c r="H668" s="103">
        <f>ROUND(+G668*Totals!$H$24,2)</f>
        <v>675.29</v>
      </c>
      <c r="I668" s="103">
        <f t="shared" si="28"/>
        <v>0</v>
      </c>
      <c r="J668" s="103">
        <f t="shared" si="29"/>
        <v>675.29</v>
      </c>
      <c r="K668" s="113"/>
      <c r="L668" s="113"/>
      <c r="N668" s="117"/>
      <c r="O668" s="117"/>
      <c r="P668" s="114"/>
      <c r="Q668" s="118"/>
      <c r="R668" s="116"/>
      <c r="S668" s="114"/>
    </row>
    <row r="669" spans="6:19">
      <c r="F669" s="111" t="s">
        <v>411</v>
      </c>
      <c r="G669" s="136">
        <v>7.7858150000000004E-4</v>
      </c>
      <c r="H669" s="103">
        <f>ROUND(+G669*Totals!$H$24,2)</f>
        <v>9789.2900000000009</v>
      </c>
      <c r="I669" s="103">
        <f t="shared" si="28"/>
        <v>0</v>
      </c>
      <c r="J669" s="103">
        <f t="shared" si="29"/>
        <v>9789.2900000000009</v>
      </c>
      <c r="K669" s="113"/>
      <c r="L669" s="113"/>
      <c r="N669" s="117"/>
      <c r="O669" s="117"/>
      <c r="P669" s="114"/>
      <c r="Q669" s="118"/>
      <c r="R669" s="116"/>
      <c r="S669" s="114"/>
    </row>
    <row r="670" spans="6:19">
      <c r="F670" s="111" t="s">
        <v>410</v>
      </c>
      <c r="G670" s="136">
        <v>7.4960200000000001E-5</v>
      </c>
      <c r="H670" s="103">
        <f>ROUND(+G670*Totals!$H$24,2)</f>
        <v>942.49</v>
      </c>
      <c r="I670" s="103">
        <f t="shared" si="28"/>
        <v>148.81421052631578</v>
      </c>
      <c r="J670" s="103">
        <f t="shared" si="29"/>
        <v>793.67578947368429</v>
      </c>
      <c r="K670" s="113" t="s">
        <v>410</v>
      </c>
      <c r="L670" s="113" t="s">
        <v>82</v>
      </c>
      <c r="M670" s="138">
        <v>0.15789473684210525</v>
      </c>
      <c r="N670" s="117">
        <f>+H670*M670</f>
        <v>148.81421052631578</v>
      </c>
      <c r="O670" s="117" t="s">
        <v>1159</v>
      </c>
      <c r="P670" s="114"/>
      <c r="Q670" s="118"/>
      <c r="R670" s="116"/>
      <c r="S670" s="114"/>
    </row>
    <row r="671" spans="6:19">
      <c r="F671" s="111" t="s">
        <v>409</v>
      </c>
      <c r="G671" s="136">
        <v>8.53928E-5</v>
      </c>
      <c r="H671" s="103">
        <f>ROUND(+G671*Totals!$H$24,2)</f>
        <v>1073.6600000000001</v>
      </c>
      <c r="I671" s="103">
        <f t="shared" si="28"/>
        <v>228.38244498777507</v>
      </c>
      <c r="J671" s="103">
        <f t="shared" si="29"/>
        <v>845.27755501222498</v>
      </c>
      <c r="K671" s="113" t="s">
        <v>409</v>
      </c>
      <c r="L671" s="113" t="s">
        <v>71</v>
      </c>
      <c r="M671" s="138">
        <v>0.21271393643031786</v>
      </c>
      <c r="N671" s="117">
        <f>+H671*M671</f>
        <v>228.38244498777507</v>
      </c>
      <c r="O671" s="113" t="s">
        <v>1159</v>
      </c>
      <c r="P671" s="114"/>
      <c r="Q671" s="118"/>
      <c r="R671" s="116"/>
      <c r="S671" s="114"/>
    </row>
    <row r="672" spans="6:19">
      <c r="F672" s="111" t="s">
        <v>408</v>
      </c>
      <c r="G672" s="136">
        <v>6.8005100000000004E-5</v>
      </c>
      <c r="H672" s="103">
        <f>ROUND(+G672*Totals!$H$24,2)</f>
        <v>855.04</v>
      </c>
      <c r="I672" s="103">
        <f t="shared" si="28"/>
        <v>185.25866666666667</v>
      </c>
      <c r="J672" s="103">
        <f t="shared" si="29"/>
        <v>669.78133333333335</v>
      </c>
      <c r="K672" s="113" t="s">
        <v>408</v>
      </c>
      <c r="L672" s="113" t="s">
        <v>95</v>
      </c>
      <c r="M672" s="138">
        <v>0.21666666666666667</v>
      </c>
      <c r="N672" s="117">
        <f>+H672*M672</f>
        <v>185.25866666666667</v>
      </c>
      <c r="O672" s="113" t="s">
        <v>1159</v>
      </c>
      <c r="P672" s="114"/>
      <c r="Q672" s="118"/>
      <c r="R672" s="116"/>
      <c r="S672" s="114"/>
    </row>
    <row r="673" spans="6:19">
      <c r="F673" s="111" t="s">
        <v>407</v>
      </c>
      <c r="G673" s="136">
        <v>3.7943770000000001E-4</v>
      </c>
      <c r="H673" s="103">
        <f>ROUND(+G673*Totals!$H$24,2)</f>
        <v>4770.76</v>
      </c>
      <c r="I673" s="103">
        <f t="shared" si="28"/>
        <v>0</v>
      </c>
      <c r="J673" s="103">
        <f t="shared" si="29"/>
        <v>4770.76</v>
      </c>
      <c r="K673" s="113"/>
      <c r="L673" s="113"/>
      <c r="N673" s="117"/>
      <c r="O673" s="113"/>
      <c r="P673" s="114"/>
      <c r="Q673" s="118"/>
      <c r="R673" s="116"/>
      <c r="S673" s="114"/>
    </row>
    <row r="674" spans="6:19">
      <c r="F674" s="111" t="s">
        <v>406</v>
      </c>
      <c r="G674" s="136">
        <v>4.0432141999999999E-3</v>
      </c>
      <c r="H674" s="103">
        <f>ROUND(+G674*Totals!$H$24,2)</f>
        <v>50836.28</v>
      </c>
      <c r="I674" s="103">
        <f t="shared" si="28"/>
        <v>0</v>
      </c>
      <c r="J674" s="103">
        <f t="shared" si="29"/>
        <v>50836.28</v>
      </c>
      <c r="K674" s="113"/>
      <c r="L674" s="113"/>
      <c r="N674" s="117"/>
      <c r="O674" s="113"/>
      <c r="P674" s="114"/>
      <c r="Q674" s="118"/>
      <c r="R674" s="116"/>
      <c r="S674" s="114"/>
    </row>
    <row r="675" spans="6:19">
      <c r="F675" s="111" t="s">
        <v>405</v>
      </c>
      <c r="G675" s="136">
        <v>7.3723739999999999E-4</v>
      </c>
      <c r="H675" s="103">
        <f>ROUND(+G675*Totals!$H$24,2)</f>
        <v>9269.4599999999991</v>
      </c>
      <c r="I675" s="103">
        <f t="shared" si="28"/>
        <v>0</v>
      </c>
      <c r="J675" s="103">
        <f t="shared" si="29"/>
        <v>9269.4599999999991</v>
      </c>
      <c r="K675" s="113"/>
      <c r="L675" s="113"/>
      <c r="N675" s="117"/>
      <c r="O675" s="117"/>
      <c r="P675" s="114"/>
      <c r="Q675" s="118"/>
      <c r="R675" s="116"/>
      <c r="S675" s="114"/>
    </row>
    <row r="676" spans="6:19">
      <c r="F676" s="111" t="s">
        <v>404</v>
      </c>
      <c r="G676" s="136">
        <v>3.0281603000000003E-3</v>
      </c>
      <c r="H676" s="103">
        <f>ROUND(+G676*Totals!$H$24,2)</f>
        <v>38073.769999999997</v>
      </c>
      <c r="I676" s="103">
        <f t="shared" si="28"/>
        <v>0</v>
      </c>
      <c r="J676" s="103">
        <f t="shared" si="29"/>
        <v>38073.769999999997</v>
      </c>
      <c r="K676" s="113"/>
      <c r="L676" s="113"/>
      <c r="N676" s="117"/>
      <c r="O676" s="117"/>
      <c r="P676" s="114"/>
      <c r="Q676" s="118"/>
      <c r="R676" s="116"/>
      <c r="S676" s="114"/>
    </row>
    <row r="677" spans="6:19">
      <c r="F677" s="111" t="s">
        <v>403</v>
      </c>
      <c r="G677" s="136">
        <v>1.1475870000000001E-4</v>
      </c>
      <c r="H677" s="103">
        <f>ROUND(+G677*Totals!$H$24,2)</f>
        <v>1442.89</v>
      </c>
      <c r="I677" s="103">
        <f t="shared" si="28"/>
        <v>255.86130813953491</v>
      </c>
      <c r="J677" s="103">
        <f t="shared" si="29"/>
        <v>1187.0286918604652</v>
      </c>
      <c r="K677" s="113" t="s">
        <v>403</v>
      </c>
      <c r="L677" s="113" t="s">
        <v>77</v>
      </c>
      <c r="M677" s="138">
        <v>0.17732558139534885</v>
      </c>
      <c r="N677" s="117">
        <f>+H677*M677</f>
        <v>255.86130813953491</v>
      </c>
      <c r="O677" s="117" t="s">
        <v>1159</v>
      </c>
      <c r="P677" s="114"/>
      <c r="Q677" s="118"/>
      <c r="R677" s="116"/>
      <c r="S677" s="114"/>
    </row>
    <row r="678" spans="6:19">
      <c r="F678" s="111" t="s">
        <v>402</v>
      </c>
      <c r="G678" s="136">
        <v>1.2441850000000001E-4</v>
      </c>
      <c r="H678" s="103">
        <f>ROUND(+G678*Totals!$H$24,2)</f>
        <v>1564.34</v>
      </c>
      <c r="I678" s="103">
        <f t="shared" si="28"/>
        <v>191.85301886792453</v>
      </c>
      <c r="J678" s="103">
        <f t="shared" si="29"/>
        <v>1372.4869811320755</v>
      </c>
      <c r="K678" s="113" t="s">
        <v>402</v>
      </c>
      <c r="L678" s="113" t="s">
        <v>55</v>
      </c>
      <c r="M678" s="138">
        <v>0.12264150943396226</v>
      </c>
      <c r="N678" s="117">
        <f>+H678*M678</f>
        <v>191.85301886792453</v>
      </c>
      <c r="O678" s="117" t="s">
        <v>1159</v>
      </c>
      <c r="P678" s="114"/>
      <c r="Q678" s="118"/>
      <c r="R678" s="116"/>
      <c r="S678" s="114"/>
    </row>
    <row r="679" spans="6:19">
      <c r="F679" s="111" t="s">
        <v>401</v>
      </c>
      <c r="G679" s="136">
        <v>1.302144E-4</v>
      </c>
      <c r="H679" s="103">
        <f>ROUND(+G679*Totals!$H$24,2)</f>
        <v>1637.22</v>
      </c>
      <c r="I679" s="103">
        <f t="shared" si="28"/>
        <v>419.57430107526881</v>
      </c>
      <c r="J679" s="103">
        <f t="shared" si="29"/>
        <v>1217.6456989247313</v>
      </c>
      <c r="K679" s="113" t="s">
        <v>401</v>
      </c>
      <c r="L679" s="113" t="s">
        <v>130</v>
      </c>
      <c r="M679" s="138">
        <v>0.25627240143369173</v>
      </c>
      <c r="N679" s="117">
        <f>+H679*M679</f>
        <v>419.57430107526881</v>
      </c>
      <c r="O679" s="113" t="s">
        <v>1159</v>
      </c>
      <c r="P679" s="114"/>
      <c r="Q679" s="118"/>
      <c r="R679" s="116"/>
      <c r="S679" s="114"/>
    </row>
    <row r="680" spans="6:19">
      <c r="F680" s="111" t="s">
        <v>400</v>
      </c>
      <c r="G680" s="136">
        <v>6.2982000000000001E-5</v>
      </c>
      <c r="H680" s="103">
        <f>ROUND(+G680*Totals!$H$24,2)</f>
        <v>791.89</v>
      </c>
      <c r="I680" s="103">
        <f t="shared" si="28"/>
        <v>279.57948473282443</v>
      </c>
      <c r="J680" s="103">
        <f t="shared" si="29"/>
        <v>512.31051526717556</v>
      </c>
      <c r="K680" s="113" t="s">
        <v>400</v>
      </c>
      <c r="L680" s="113" t="s">
        <v>42</v>
      </c>
      <c r="M680" s="138">
        <v>0.35305343511450382</v>
      </c>
      <c r="N680" s="117">
        <f>+H680*M680</f>
        <v>279.57948473282443</v>
      </c>
      <c r="O680" s="117" t="s">
        <v>1159</v>
      </c>
      <c r="P680" s="114"/>
      <c r="Q680" s="118"/>
      <c r="R680" s="116"/>
      <c r="S680" s="114"/>
    </row>
    <row r="681" spans="6:19">
      <c r="F681" s="111" t="s">
        <v>399</v>
      </c>
      <c r="G681" s="136">
        <v>0</v>
      </c>
      <c r="H681" s="103">
        <f>ROUND(+G681*Totals!$H$24,2)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ROUND(+G682*Totals!$H$24,2)</f>
        <v>1209.69</v>
      </c>
      <c r="I682" s="103">
        <f t="shared" si="28"/>
        <v>237.13526054590571</v>
      </c>
      <c r="J682" s="103">
        <f t="shared" si="29"/>
        <v>972.55473945409437</v>
      </c>
      <c r="K682" s="113" t="s">
        <v>398</v>
      </c>
      <c r="L682" s="113" t="s">
        <v>77</v>
      </c>
      <c r="M682" s="138">
        <v>0.19602977667493796</v>
      </c>
      <c r="N682" s="117">
        <f>+H682*M682</f>
        <v>237.13526054590571</v>
      </c>
      <c r="O682" s="117" t="s">
        <v>1159</v>
      </c>
      <c r="P682" s="114"/>
      <c r="Q682" s="118"/>
      <c r="R682" s="116"/>
      <c r="S682" s="114"/>
    </row>
    <row r="683" spans="6:19">
      <c r="F683" s="111" t="s">
        <v>397</v>
      </c>
      <c r="G683" s="136">
        <v>1.5185239999999998E-4</v>
      </c>
      <c r="H683" s="103">
        <f>ROUND(+G683*Totals!$H$24,2)</f>
        <v>1909.28</v>
      </c>
      <c r="I683" s="103">
        <f t="shared" si="28"/>
        <v>0</v>
      </c>
      <c r="J683" s="103">
        <f t="shared" si="29"/>
        <v>1909.28</v>
      </c>
      <c r="K683" s="113"/>
      <c r="L683" s="113"/>
      <c r="N683" s="117"/>
      <c r="O683" s="113"/>
      <c r="P683" s="114"/>
      <c r="Q683" s="118"/>
      <c r="R683" s="116"/>
      <c r="S683" s="114"/>
    </row>
    <row r="684" spans="6:19">
      <c r="F684" s="111" t="s">
        <v>396</v>
      </c>
      <c r="G684" s="136">
        <v>2.2797199999999999E-5</v>
      </c>
      <c r="H684" s="103">
        <f>ROUND(+G684*Totals!$H$24,2)</f>
        <v>286.63</v>
      </c>
      <c r="I684" s="103">
        <f t="shared" si="28"/>
        <v>76.633715277777782</v>
      </c>
      <c r="J684" s="103">
        <f t="shared" si="29"/>
        <v>209.99628472222221</v>
      </c>
      <c r="K684" s="113" t="s">
        <v>396</v>
      </c>
      <c r="L684" s="113" t="s">
        <v>39</v>
      </c>
      <c r="M684" s="138">
        <v>0.2673611111111111</v>
      </c>
      <c r="N684" s="117">
        <f>+H684*M684</f>
        <v>76.633715277777782</v>
      </c>
      <c r="O684" s="117" t="s">
        <v>1159</v>
      </c>
      <c r="P684" s="114"/>
      <c r="Q684" s="118"/>
      <c r="R684" s="116"/>
      <c r="S684" s="114"/>
    </row>
    <row r="685" spans="6:19">
      <c r="F685" s="111" t="s">
        <v>395</v>
      </c>
      <c r="G685" s="136">
        <v>4.2808456999999999E-3</v>
      </c>
      <c r="H685" s="103">
        <f>ROUND(+G685*Totals!$H$24,2)</f>
        <v>53824.07</v>
      </c>
      <c r="I685" s="103">
        <f t="shared" si="28"/>
        <v>0</v>
      </c>
      <c r="J685" s="103">
        <f t="shared" si="29"/>
        <v>53824.07</v>
      </c>
      <c r="K685" s="113"/>
      <c r="L685" s="113"/>
      <c r="N685" s="117"/>
      <c r="O685" s="117" t="s">
        <v>1159</v>
      </c>
      <c r="P685" s="114"/>
      <c r="Q685" s="118"/>
      <c r="R685" s="116"/>
      <c r="S685" s="114"/>
    </row>
    <row r="686" spans="6:19">
      <c r="F686" s="111" t="s">
        <v>394</v>
      </c>
      <c r="G686" s="136">
        <v>3.2456999999999998E-5</v>
      </c>
      <c r="H686" s="103">
        <f>ROUND(+G686*Totals!$H$24,2)</f>
        <v>408.09</v>
      </c>
      <c r="I686" s="103">
        <f t="shared" si="28"/>
        <v>167.94161033797212</v>
      </c>
      <c r="J686" s="103">
        <f t="shared" si="29"/>
        <v>240.14838966202785</v>
      </c>
      <c r="K686" s="113" t="s">
        <v>394</v>
      </c>
      <c r="L686" s="113" t="s">
        <v>85</v>
      </c>
      <c r="M686" s="138">
        <v>0.41153081510934386</v>
      </c>
      <c r="N686" s="117">
        <f>+H686*M686</f>
        <v>167.94161033797212</v>
      </c>
      <c r="O686" s="113"/>
      <c r="P686" s="114"/>
      <c r="Q686" s="118"/>
      <c r="R686" s="116"/>
      <c r="S686" s="114"/>
    </row>
    <row r="687" spans="6:19">
      <c r="F687" s="111" t="s">
        <v>393</v>
      </c>
      <c r="G687" s="136">
        <v>1.23646E-5</v>
      </c>
      <c r="H687" s="103">
        <f>ROUND(+G687*Totals!$H$24,2)</f>
        <v>155.46</v>
      </c>
      <c r="I687" s="103">
        <f t="shared" si="28"/>
        <v>57.49086792452831</v>
      </c>
      <c r="J687" s="103">
        <f t="shared" si="29"/>
        <v>97.969132075471691</v>
      </c>
      <c r="K687" s="113" t="s">
        <v>393</v>
      </c>
      <c r="L687" s="113" t="s">
        <v>61</v>
      </c>
      <c r="M687" s="138">
        <v>0.36981132075471701</v>
      </c>
      <c r="N687" s="117">
        <f>+H687*M687</f>
        <v>57.49086792452831</v>
      </c>
      <c r="O687" s="117" t="s">
        <v>1159</v>
      </c>
      <c r="P687" s="114"/>
      <c r="Q687" s="118"/>
      <c r="R687" s="116"/>
      <c r="S687" s="114"/>
    </row>
    <row r="688" spans="6:19">
      <c r="F688" s="111" t="s">
        <v>392</v>
      </c>
      <c r="G688" s="136">
        <v>6.4759430000000003E-4</v>
      </c>
      <c r="H688" s="103">
        <f>ROUND(+G688*Totals!$H$24,2)</f>
        <v>8142.35</v>
      </c>
      <c r="I688" s="103">
        <f t="shared" si="28"/>
        <v>0</v>
      </c>
      <c r="J688" s="103">
        <f t="shared" si="29"/>
        <v>8142.35</v>
      </c>
      <c r="K688" s="113"/>
      <c r="L688" s="113"/>
      <c r="N688" s="117"/>
      <c r="O688" s="117"/>
      <c r="P688" s="114"/>
      <c r="Q688" s="118"/>
      <c r="R688" s="116"/>
      <c r="S688" s="114"/>
    </row>
    <row r="689" spans="6:19">
      <c r="F689" s="111" t="s">
        <v>391</v>
      </c>
      <c r="G689" s="136">
        <v>1.93196E-5</v>
      </c>
      <c r="H689" s="103">
        <f>ROUND(+G689*Totals!$H$24,2)</f>
        <v>242.91</v>
      </c>
      <c r="I689" s="103">
        <f t="shared" si="28"/>
        <v>134.75299270072992</v>
      </c>
      <c r="J689" s="103">
        <f t="shared" si="29"/>
        <v>108.15700729927008</v>
      </c>
      <c r="K689" s="113" t="s">
        <v>391</v>
      </c>
      <c r="L689" s="113" t="s">
        <v>109</v>
      </c>
      <c r="M689" s="138">
        <v>0.55474452554744524</v>
      </c>
      <c r="N689" s="117">
        <f>+H689*M689</f>
        <v>134.75299270072992</v>
      </c>
      <c r="O689" s="113" t="s">
        <v>1159</v>
      </c>
      <c r="P689" s="114"/>
      <c r="Q689" s="118"/>
      <c r="R689" s="116"/>
      <c r="S689" s="114"/>
    </row>
    <row r="690" spans="6:19">
      <c r="F690" s="111" t="s">
        <v>108</v>
      </c>
      <c r="G690" s="136">
        <v>1.448973E-4</v>
      </c>
      <c r="H690" s="103">
        <f>ROUND(+G690*Totals!$H$24,2)</f>
        <v>1821.83</v>
      </c>
      <c r="I690" s="103">
        <f t="shared" si="28"/>
        <v>580.81277522935773</v>
      </c>
      <c r="J690" s="103">
        <f t="shared" si="29"/>
        <v>1241.0172247706423</v>
      </c>
      <c r="K690" s="113" t="s">
        <v>108</v>
      </c>
      <c r="L690" s="113" t="s">
        <v>51</v>
      </c>
      <c r="M690" s="138">
        <v>0.31880733944954126</v>
      </c>
      <c r="N690" s="117">
        <f>+H690*M690</f>
        <v>580.81277522935773</v>
      </c>
      <c r="O690" s="113" t="s">
        <v>1159</v>
      </c>
      <c r="P690" s="114"/>
      <c r="Q690" s="118"/>
      <c r="R690" s="116"/>
      <c r="S690" s="114"/>
    </row>
    <row r="691" spans="6:19">
      <c r="F691" s="111" t="s">
        <v>109</v>
      </c>
      <c r="G691" s="136">
        <v>7.2139529999999989E-4</v>
      </c>
      <c r="H691" s="103">
        <f>ROUND(+G691*Totals!$H$24,2)</f>
        <v>9070.27</v>
      </c>
      <c r="I691" s="103">
        <f t="shared" si="28"/>
        <v>0</v>
      </c>
      <c r="J691" s="103">
        <f t="shared" si="29"/>
        <v>9070.27</v>
      </c>
      <c r="K691" s="113"/>
      <c r="L691" s="113"/>
      <c r="N691" s="117"/>
      <c r="O691" s="113"/>
      <c r="P691" s="114"/>
      <c r="Q691" s="118"/>
      <c r="R691" s="116"/>
      <c r="S691" s="114"/>
    </row>
    <row r="692" spans="6:19">
      <c r="F692" s="111" t="s">
        <v>390</v>
      </c>
      <c r="G692" s="136">
        <v>2.5243040999999998E-3</v>
      </c>
      <c r="H692" s="103">
        <f>ROUND(+G692*Totals!$H$24,2)</f>
        <v>31738.67</v>
      </c>
      <c r="I692" s="103">
        <f t="shared" si="28"/>
        <v>0</v>
      </c>
      <c r="J692" s="103">
        <f t="shared" si="29"/>
        <v>31738.67</v>
      </c>
      <c r="K692" s="113"/>
      <c r="L692" s="113"/>
      <c r="N692" s="117"/>
      <c r="O692" s="117"/>
      <c r="P692" s="114"/>
      <c r="Q692" s="118"/>
      <c r="R692" s="116"/>
      <c r="S692" s="114"/>
    </row>
    <row r="693" spans="6:19">
      <c r="F693" s="111" t="s">
        <v>389</v>
      </c>
      <c r="G693" s="136">
        <v>2.032426E-4</v>
      </c>
      <c r="H693" s="103">
        <f>ROUND(+G693*Totals!$H$24,2)</f>
        <v>2555.42</v>
      </c>
      <c r="I693" s="103">
        <f t="shared" si="28"/>
        <v>0</v>
      </c>
      <c r="J693" s="103">
        <f t="shared" si="29"/>
        <v>2555.42</v>
      </c>
      <c r="O693" s="117" t="s">
        <v>1159</v>
      </c>
      <c r="P693" s="114"/>
      <c r="Q693" s="118"/>
      <c r="R693" s="116"/>
      <c r="S693" s="114"/>
    </row>
    <row r="694" spans="6:19">
      <c r="F694" s="111" t="s">
        <v>388</v>
      </c>
      <c r="G694" s="136">
        <v>2.9752200000000003E-5</v>
      </c>
      <c r="H694" s="103">
        <f>ROUND(+G694*Totals!$H$24,2)</f>
        <v>374.08</v>
      </c>
      <c r="I694" s="103">
        <f t="shared" si="28"/>
        <v>140.71974921630095</v>
      </c>
      <c r="J694" s="103">
        <f t="shared" ref="J694:J700" si="30">+H694-I694</f>
        <v>233.36025078369903</v>
      </c>
      <c r="K694" s="113" t="s">
        <v>388</v>
      </c>
      <c r="L694" s="113" t="s">
        <v>69</v>
      </c>
      <c r="M694" s="138">
        <v>0.37617554858934171</v>
      </c>
      <c r="N694" s="117">
        <f>+H694*M694</f>
        <v>140.71974921630095</v>
      </c>
      <c r="O694" s="113" t="s">
        <v>1159</v>
      </c>
      <c r="P694" s="114"/>
      <c r="Q694" s="118"/>
      <c r="R694" s="116"/>
      <c r="S694" s="114"/>
    </row>
    <row r="695" spans="6:19">
      <c r="F695" s="111" t="s">
        <v>387</v>
      </c>
      <c r="G695" s="136">
        <v>7.0323499999999992E-5</v>
      </c>
      <c r="H695" s="103">
        <f>ROUND(+G695*Totals!$H$24,2)</f>
        <v>884.19</v>
      </c>
      <c r="I695" s="103">
        <f t="shared" si="28"/>
        <v>187.84989010989011</v>
      </c>
      <c r="J695" s="103">
        <f t="shared" si="30"/>
        <v>696.34010989010994</v>
      </c>
      <c r="K695" s="113" t="s">
        <v>387</v>
      </c>
      <c r="L695" s="113" t="s">
        <v>116</v>
      </c>
      <c r="M695" s="138">
        <v>0.21245421245421245</v>
      </c>
      <c r="N695" s="117">
        <f>+H695*M695</f>
        <v>187.84989010989011</v>
      </c>
      <c r="O695" s="113"/>
      <c r="P695" s="114"/>
      <c r="Q695" s="118"/>
      <c r="R695" s="116"/>
      <c r="S695" s="114"/>
    </row>
    <row r="696" spans="6:19">
      <c r="F696" s="111" t="s">
        <v>386</v>
      </c>
      <c r="G696" s="136">
        <v>9.6714119999999999E-4</v>
      </c>
      <c r="H696" s="103">
        <f>ROUND(+G696*Totals!$H$24,2)</f>
        <v>12160.09</v>
      </c>
      <c r="I696" s="103">
        <f t="shared" si="28"/>
        <v>0</v>
      </c>
      <c r="J696" s="103">
        <f t="shared" si="30"/>
        <v>12160.09</v>
      </c>
      <c r="K696" s="113"/>
      <c r="L696" s="113"/>
      <c r="N696" s="117"/>
      <c r="O696" s="117"/>
      <c r="P696" s="114"/>
      <c r="Q696" s="118"/>
      <c r="R696" s="116"/>
      <c r="S696" s="114"/>
    </row>
    <row r="697" spans="6:19">
      <c r="F697" s="111" t="s">
        <v>385</v>
      </c>
      <c r="G697" s="136">
        <v>6.5686770000000002E-4</v>
      </c>
      <c r="H697" s="103">
        <f>ROUND(+G697*Totals!$H$24,2)</f>
        <v>8258.9500000000007</v>
      </c>
      <c r="I697" s="103">
        <f t="shared" si="28"/>
        <v>0</v>
      </c>
      <c r="J697" s="103">
        <f t="shared" si="30"/>
        <v>8258.9500000000007</v>
      </c>
      <c r="O697" s="117" t="s">
        <v>1159</v>
      </c>
      <c r="P697" s="114"/>
      <c r="Q697" s="118"/>
      <c r="R697" s="116"/>
      <c r="S697" s="114"/>
    </row>
    <row r="698" spans="6:19">
      <c r="F698" s="111" t="s">
        <v>384</v>
      </c>
      <c r="G698" s="136">
        <v>6.1822800000000007E-5</v>
      </c>
      <c r="H698" s="103">
        <f>ROUND(+G698*Totals!$H$24,2)</f>
        <v>777.31</v>
      </c>
      <c r="I698" s="103">
        <f t="shared" si="28"/>
        <v>270.36869565217387</v>
      </c>
      <c r="J698" s="103">
        <f t="shared" si="30"/>
        <v>506.94130434782608</v>
      </c>
      <c r="K698" s="113" t="s">
        <v>384</v>
      </c>
      <c r="L698" s="113" t="s">
        <v>91</v>
      </c>
      <c r="M698" s="138">
        <v>0.34782608695652173</v>
      </c>
      <c r="N698" s="117">
        <f>+H698*M698</f>
        <v>270.36869565217387</v>
      </c>
      <c r="O698" s="113" t="s">
        <v>1159</v>
      </c>
      <c r="P698" s="114"/>
      <c r="Q698" s="118"/>
      <c r="R698" s="116"/>
      <c r="S698" s="114"/>
    </row>
    <row r="699" spans="6:19">
      <c r="F699" s="111" t="s">
        <v>383</v>
      </c>
      <c r="G699" s="136">
        <v>7.3800999999999994E-5</v>
      </c>
      <c r="H699" s="103">
        <f>ROUND(+G699*Totals!$H$24,2)</f>
        <v>927.92</v>
      </c>
      <c r="I699" s="103">
        <f t="shared" si="28"/>
        <v>104.5285375494071</v>
      </c>
      <c r="J699" s="103">
        <f t="shared" si="30"/>
        <v>823.39146245059283</v>
      </c>
      <c r="K699" s="113" t="s">
        <v>383</v>
      </c>
      <c r="L699" s="113" t="s">
        <v>37</v>
      </c>
      <c r="M699" s="138">
        <v>0.11264822134387352</v>
      </c>
      <c r="N699" s="117">
        <f>+H699*M699</f>
        <v>104.5285375494071</v>
      </c>
      <c r="O699" s="113"/>
      <c r="P699" s="114"/>
      <c r="Q699" s="118"/>
      <c r="R699" s="116"/>
      <c r="S699" s="114"/>
    </row>
    <row r="700" spans="6:19">
      <c r="F700" s="111" t="s">
        <v>382</v>
      </c>
      <c r="G700" s="136">
        <v>3.6668680000000002E-4</v>
      </c>
      <c r="H700" s="103">
        <f>ROUND(+G700*Totals!$H$24,2)</f>
        <v>4610.4399999999996</v>
      </c>
      <c r="I700" s="103">
        <f t="shared" si="28"/>
        <v>0</v>
      </c>
      <c r="J700" s="103">
        <f t="shared" si="30"/>
        <v>4610.4399999999996</v>
      </c>
      <c r="K700" s="113"/>
      <c r="L700" s="113"/>
      <c r="N700" s="117"/>
      <c r="O700" s="113"/>
      <c r="P700" s="114"/>
      <c r="Q700" s="118"/>
      <c r="R700" s="116"/>
      <c r="S700" s="114"/>
    </row>
    <row r="701" spans="6:19">
      <c r="F701" s="111" t="s">
        <v>381</v>
      </c>
      <c r="G701" s="136">
        <v>3.462079E-4</v>
      </c>
      <c r="H701" s="103">
        <f>ROUND(+G701*Totals!$H$24,2)</f>
        <v>4352.95</v>
      </c>
      <c r="I701" s="103">
        <f t="shared" si="28"/>
        <v>0</v>
      </c>
      <c r="J701" s="103">
        <f t="shared" si="29"/>
        <v>4352.95</v>
      </c>
      <c r="K701" s="113"/>
      <c r="L701" s="113"/>
      <c r="N701" s="117"/>
      <c r="O701" s="117"/>
      <c r="P701" s="114"/>
      <c r="Q701" s="118"/>
      <c r="R701" s="116"/>
      <c r="S701" s="114"/>
    </row>
    <row r="702" spans="6:19">
      <c r="F702" s="111" t="s">
        <v>380</v>
      </c>
      <c r="G702" s="136">
        <v>3.5664050000000004E-4</v>
      </c>
      <c r="H702" s="103">
        <f>ROUND(+G702*Totals!$H$24,2)</f>
        <v>4484.12</v>
      </c>
      <c r="I702" s="103">
        <f t="shared" si="28"/>
        <v>0</v>
      </c>
      <c r="J702" s="103">
        <f t="shared" si="29"/>
        <v>4484.12</v>
      </c>
      <c r="K702" s="113"/>
      <c r="L702" s="113"/>
      <c r="N702" s="117"/>
      <c r="O702" s="117"/>
      <c r="P702" s="114"/>
      <c r="Q702" s="118"/>
      <c r="R702" s="116"/>
      <c r="S702" s="114"/>
    </row>
    <row r="703" spans="6:19">
      <c r="F703" s="111" t="s">
        <v>379</v>
      </c>
      <c r="G703" s="136">
        <v>3.4002599999999999E-5</v>
      </c>
      <c r="H703" s="103">
        <f>ROUND(+G703*Totals!$H$24,2)</f>
        <v>427.52</v>
      </c>
      <c r="I703" s="103">
        <f t="shared" si="28"/>
        <v>26.444536082474226</v>
      </c>
      <c r="J703" s="103">
        <f t="shared" si="29"/>
        <v>401.07546391752578</v>
      </c>
      <c r="K703" s="113" t="s">
        <v>379</v>
      </c>
      <c r="L703" s="113" t="s">
        <v>126</v>
      </c>
      <c r="M703" s="138">
        <v>6.1855670103092786E-2</v>
      </c>
      <c r="N703" s="117">
        <f>+H703*M703</f>
        <v>26.444536082474226</v>
      </c>
      <c r="O703" s="117" t="s">
        <v>1159</v>
      </c>
      <c r="P703" s="114"/>
      <c r="Q703" s="118"/>
      <c r="R703" s="116" t="s">
        <v>1159</v>
      </c>
      <c r="S703" s="114"/>
    </row>
    <row r="704" spans="6:19">
      <c r="F704" s="111" t="s">
        <v>378</v>
      </c>
      <c r="G704" s="136">
        <v>1.039397E-4</v>
      </c>
      <c r="H704" s="103">
        <f>ROUND(+G704*Totals!$H$24,2)</f>
        <v>1306.8599999999999</v>
      </c>
      <c r="I704" s="103">
        <f t="shared" si="28"/>
        <v>388.52594594594592</v>
      </c>
      <c r="J704" s="103">
        <f t="shared" si="29"/>
        <v>918.33405405405392</v>
      </c>
      <c r="K704" s="113" t="s">
        <v>378</v>
      </c>
      <c r="L704" s="113" t="s">
        <v>53</v>
      </c>
      <c r="M704" s="138">
        <v>6.7567567567567557E-2</v>
      </c>
      <c r="N704" s="117">
        <f>+H704*M704</f>
        <v>88.301351351351329</v>
      </c>
      <c r="O704" s="113" t="s">
        <v>79</v>
      </c>
      <c r="P704" s="138">
        <v>0.22972972972972971</v>
      </c>
      <c r="Q704" s="118">
        <f>H704*P704</f>
        <v>300.22459459459458</v>
      </c>
      <c r="R704" s="116" t="s">
        <v>1159</v>
      </c>
      <c r="S704" s="114"/>
    </row>
    <row r="705" spans="6:19">
      <c r="F705" s="111" t="s">
        <v>377</v>
      </c>
      <c r="G705" s="136">
        <v>1.020077E-4</v>
      </c>
      <c r="H705" s="103">
        <f>ROUND(+G705*Totals!$H$24,2)</f>
        <v>1282.57</v>
      </c>
      <c r="I705" s="103">
        <f t="shared" si="28"/>
        <v>374.97063122923589</v>
      </c>
      <c r="J705" s="103">
        <f t="shared" si="29"/>
        <v>907.59936877076404</v>
      </c>
      <c r="K705" s="113" t="s">
        <v>377</v>
      </c>
      <c r="L705" s="113" t="s">
        <v>60</v>
      </c>
      <c r="M705" s="138">
        <v>0.29235880398671099</v>
      </c>
      <c r="N705" s="117">
        <f>+H705*M705</f>
        <v>374.97063122923589</v>
      </c>
      <c r="O705" s="117" t="s">
        <v>1159</v>
      </c>
      <c r="P705" s="114"/>
      <c r="Q705" s="118"/>
      <c r="R705" s="116" t="s">
        <v>1159</v>
      </c>
      <c r="S705" s="114"/>
    </row>
    <row r="706" spans="6:19">
      <c r="F706" s="111" t="s">
        <v>376</v>
      </c>
      <c r="G706" s="136">
        <v>2.2024390000000002E-4</v>
      </c>
      <c r="H706" s="103">
        <f>ROUND(+G706*Totals!$H$24,2)</f>
        <v>2769.18</v>
      </c>
      <c r="I706" s="103">
        <f t="shared" si="28"/>
        <v>0</v>
      </c>
      <c r="J706" s="103">
        <f t="shared" si="29"/>
        <v>2769.18</v>
      </c>
      <c r="K706" s="113"/>
      <c r="L706" s="113"/>
      <c r="N706" s="117"/>
      <c r="O706" s="113"/>
      <c r="P706" s="114"/>
      <c r="Q706" s="118"/>
      <c r="R706" s="116"/>
      <c r="S706" s="114"/>
    </row>
    <row r="707" spans="6:19">
      <c r="F707" s="111" t="s">
        <v>375</v>
      </c>
      <c r="G707" s="136">
        <v>9.6211800000000006E-5</v>
      </c>
      <c r="H707" s="103">
        <f>ROUND(+G707*Totals!$H$24,2)</f>
        <v>1209.69</v>
      </c>
      <c r="I707" s="103">
        <f t="shared" si="28"/>
        <v>199.79864864864865</v>
      </c>
      <c r="J707" s="103">
        <f t="shared" si="29"/>
        <v>1009.8913513513514</v>
      </c>
      <c r="K707" s="113" t="s">
        <v>375</v>
      </c>
      <c r="L707" s="113" t="s">
        <v>52</v>
      </c>
      <c r="M707" s="138">
        <v>0.16516516516516516</v>
      </c>
      <c r="N707" s="117">
        <f>+H707*M707</f>
        <v>199.79864864864865</v>
      </c>
      <c r="O707" s="117"/>
      <c r="P707" s="114"/>
      <c r="Q707" s="118"/>
      <c r="R707" s="116" t="s">
        <v>1159</v>
      </c>
      <c r="S707" s="114"/>
    </row>
    <row r="708" spans="6:19">
      <c r="F708" s="111" t="s">
        <v>374</v>
      </c>
      <c r="G708" s="136">
        <v>2.14448E-4</v>
      </c>
      <c r="H708" s="103">
        <f>ROUND(+G708*Totals!$H$24,2)</f>
        <v>2696.3</v>
      </c>
      <c r="I708" s="103">
        <f t="shared" si="28"/>
        <v>0</v>
      </c>
      <c r="J708" s="103">
        <f t="shared" si="29"/>
        <v>2696.3</v>
      </c>
      <c r="K708" s="113"/>
      <c r="L708" s="113"/>
      <c r="N708" s="117"/>
      <c r="O708" s="113"/>
      <c r="P708" s="114"/>
      <c r="Q708" s="118"/>
      <c r="R708" s="116"/>
      <c r="S708" s="114"/>
    </row>
    <row r="709" spans="6:19">
      <c r="F709" s="111" t="s">
        <v>373</v>
      </c>
      <c r="G709" s="136">
        <v>7.1869100000000006E-5</v>
      </c>
      <c r="H709" s="103">
        <f>ROUND(+G709*Totals!$H$24,2)</f>
        <v>903.63</v>
      </c>
      <c r="I709" s="103">
        <f t="shared" si="28"/>
        <v>345.30347908745244</v>
      </c>
      <c r="J709" s="103">
        <f t="shared" si="29"/>
        <v>558.32652091254749</v>
      </c>
      <c r="K709" s="113" t="s">
        <v>373</v>
      </c>
      <c r="L709" s="113" t="s">
        <v>128</v>
      </c>
      <c r="M709" s="138">
        <v>0.38212927756653992</v>
      </c>
      <c r="N709" s="117">
        <f t="shared" ref="N709:N714" si="31">+H709*M709</f>
        <v>345.30347908745244</v>
      </c>
      <c r="O709" s="117" t="s">
        <v>1159</v>
      </c>
      <c r="P709" s="114"/>
      <c r="Q709" s="118"/>
      <c r="R709" s="116" t="s">
        <v>1159</v>
      </c>
      <c r="S709" s="114"/>
    </row>
    <row r="710" spans="6:19">
      <c r="F710" s="111" t="s">
        <v>372</v>
      </c>
      <c r="G710" s="136">
        <v>3.1297799999999997E-5</v>
      </c>
      <c r="H710" s="103">
        <f>ROUND(+G710*Totals!$H$24,2)</f>
        <v>393.51</v>
      </c>
      <c r="I710" s="103">
        <f t="shared" si="28"/>
        <v>271.33149193548388</v>
      </c>
      <c r="J710" s="103">
        <f t="shared" si="29"/>
        <v>122.17850806451611</v>
      </c>
      <c r="K710" s="113" t="s">
        <v>372</v>
      </c>
      <c r="L710" s="113" t="s">
        <v>48</v>
      </c>
      <c r="M710" s="138">
        <v>0.49193548387096775</v>
      </c>
      <c r="N710" s="117">
        <f t="shared" si="31"/>
        <v>193.58153225806453</v>
      </c>
      <c r="O710" s="117" t="s">
        <v>71</v>
      </c>
      <c r="P710" s="138">
        <v>0.19758064516129031</v>
      </c>
      <c r="Q710" s="118">
        <f>H710*P710</f>
        <v>77.749959677419355</v>
      </c>
      <c r="R710" s="116" t="s">
        <v>1159</v>
      </c>
      <c r="S710" s="114"/>
    </row>
    <row r="711" spans="6:19">
      <c r="F711" s="111" t="s">
        <v>371</v>
      </c>
      <c r="G711" s="136">
        <v>0</v>
      </c>
      <c r="H711" s="103">
        <f>ROUND(+G711*Totals!$H$24,2)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ROUND(+G712*Totals!$H$24,2)</f>
        <v>748.16</v>
      </c>
      <c r="I712" s="103">
        <f t="shared" si="32"/>
        <v>414.91842794759822</v>
      </c>
      <c r="J712" s="103">
        <f t="shared" si="33"/>
        <v>333.24157205240175</v>
      </c>
      <c r="K712" s="113" t="s">
        <v>370</v>
      </c>
      <c r="L712" s="113" t="s">
        <v>74</v>
      </c>
      <c r="M712" s="138">
        <v>0.55458515283842791</v>
      </c>
      <c r="N712" s="117">
        <f t="shared" si="31"/>
        <v>414.91842794759822</v>
      </c>
      <c r="O712" s="117" t="s">
        <v>1159</v>
      </c>
      <c r="P712" s="114"/>
      <c r="Q712" s="118"/>
      <c r="R712" s="116"/>
      <c r="S712" s="114"/>
    </row>
    <row r="713" spans="6:19">
      <c r="F713" s="111" t="s">
        <v>369</v>
      </c>
      <c r="G713" s="136">
        <v>7.3028199999999993E-5</v>
      </c>
      <c r="H713" s="103">
        <f>ROUND(+G713*Totals!$H$24,2)</f>
        <v>918.2</v>
      </c>
      <c r="I713" s="103">
        <f t="shared" si="32"/>
        <v>194.68164556962026</v>
      </c>
      <c r="J713" s="103">
        <f t="shared" si="33"/>
        <v>723.51835443037976</v>
      </c>
      <c r="K713" s="113" t="s">
        <v>369</v>
      </c>
      <c r="L713" s="113" t="s">
        <v>70</v>
      </c>
      <c r="M713" s="138">
        <v>0.21202531645569619</v>
      </c>
      <c r="N713" s="117">
        <f t="shared" si="31"/>
        <v>194.68164556962026</v>
      </c>
      <c r="O713" s="113"/>
      <c r="P713" s="114"/>
      <c r="Q713" s="118"/>
      <c r="R713" s="116"/>
      <c r="S713" s="114"/>
    </row>
    <row r="714" spans="6:19">
      <c r="F714" s="111" t="s">
        <v>368</v>
      </c>
      <c r="G714" s="136">
        <v>1.6614899999999999E-5</v>
      </c>
      <c r="H714" s="103">
        <f>ROUND(+G714*Totals!$H$24,2)</f>
        <v>208.9</v>
      </c>
      <c r="I714" s="103">
        <f t="shared" si="32"/>
        <v>67.532327586206904</v>
      </c>
      <c r="J714" s="103">
        <f t="shared" si="33"/>
        <v>141.36767241379312</v>
      </c>
      <c r="K714" s="113" t="s">
        <v>368</v>
      </c>
      <c r="L714" s="113" t="s">
        <v>39</v>
      </c>
      <c r="M714" s="138">
        <v>0.32327586206896552</v>
      </c>
      <c r="N714" s="117">
        <f t="shared" si="31"/>
        <v>67.532327586206904</v>
      </c>
      <c r="O714" s="113"/>
      <c r="P714" s="114"/>
      <c r="Q714" s="118"/>
      <c r="R714" s="116"/>
      <c r="S714" s="114"/>
    </row>
    <row r="715" spans="6:19">
      <c r="F715" s="111" t="s">
        <v>367</v>
      </c>
      <c r="G715" s="136">
        <v>2.932721E-4</v>
      </c>
      <c r="H715" s="103">
        <f>ROUND(+G715*Totals!$H$24,2)</f>
        <v>3687.38</v>
      </c>
      <c r="I715" s="103">
        <f t="shared" si="32"/>
        <v>0</v>
      </c>
      <c r="J715" s="103">
        <f t="shared" si="33"/>
        <v>3687.38</v>
      </c>
      <c r="K715" s="113"/>
      <c r="L715" s="113"/>
      <c r="N715" s="117"/>
      <c r="O715" s="117"/>
      <c r="P715" s="114"/>
      <c r="Q715" s="118"/>
      <c r="R715" s="116"/>
      <c r="S715" s="114"/>
    </row>
    <row r="716" spans="6:19">
      <c r="F716" s="111" t="s">
        <v>366</v>
      </c>
      <c r="G716" s="136">
        <v>3.2650190000000002E-4</v>
      </c>
      <c r="H716" s="103">
        <f>ROUND(+G716*Totals!$H$24,2)</f>
        <v>4105.18</v>
      </c>
      <c r="I716" s="103">
        <f t="shared" si="32"/>
        <v>0</v>
      </c>
      <c r="J716" s="103">
        <f t="shared" si="33"/>
        <v>4105.18</v>
      </c>
      <c r="K716" s="113"/>
      <c r="L716" s="113"/>
      <c r="N716" s="117"/>
      <c r="O716" s="113"/>
      <c r="P716" s="114"/>
      <c r="Q716" s="118"/>
      <c r="R716" s="116"/>
      <c r="S716" s="114"/>
    </row>
    <row r="717" spans="6:19">
      <c r="F717" s="111" t="s">
        <v>365</v>
      </c>
      <c r="G717" s="136">
        <v>5.8731699999999999E-5</v>
      </c>
      <c r="H717" s="103">
        <f>ROUND(+G717*Totals!$H$24,2)</f>
        <v>738.45</v>
      </c>
      <c r="I717" s="103">
        <f t="shared" si="32"/>
        <v>387.42623239436625</v>
      </c>
      <c r="J717" s="103">
        <f t="shared" si="33"/>
        <v>351.02376760563379</v>
      </c>
      <c r="K717" s="113" t="s">
        <v>365</v>
      </c>
      <c r="L717" s="113" t="s">
        <v>84</v>
      </c>
      <c r="M717" s="138">
        <v>0.52464788732394374</v>
      </c>
      <c r="N717" s="117">
        <f>+H717*M717</f>
        <v>387.42623239436625</v>
      </c>
      <c r="O717" s="117" t="s">
        <v>1159</v>
      </c>
      <c r="P717" s="114"/>
      <c r="Q717" s="118"/>
      <c r="R717" s="116"/>
      <c r="S717" s="114"/>
    </row>
    <row r="718" spans="6:19">
      <c r="F718" s="111" t="s">
        <v>364</v>
      </c>
      <c r="G718" s="136">
        <v>2.1622541000000002E-3</v>
      </c>
      <c r="H718" s="103">
        <f>ROUND(+G718*Totals!$H$24,2)</f>
        <v>27186.53</v>
      </c>
      <c r="I718" s="103">
        <f t="shared" si="32"/>
        <v>0</v>
      </c>
      <c r="J718" s="103">
        <f t="shared" si="33"/>
        <v>27186.53</v>
      </c>
      <c r="K718" s="113"/>
      <c r="L718" s="113"/>
      <c r="N718" s="117"/>
      <c r="O718" s="113"/>
      <c r="P718" s="114"/>
      <c r="Q718" s="118"/>
      <c r="R718" s="116"/>
      <c r="S718" s="114"/>
    </row>
    <row r="719" spans="6:19">
      <c r="F719" s="111" t="s">
        <v>363</v>
      </c>
      <c r="G719" s="136">
        <v>2.43427E-5</v>
      </c>
      <c r="H719" s="103">
        <f>ROUND(+G719*Totals!$H$24,2)</f>
        <v>306.07</v>
      </c>
      <c r="I719" s="103">
        <f t="shared" si="32"/>
        <v>66.536956521739143</v>
      </c>
      <c r="J719" s="103">
        <f t="shared" si="33"/>
        <v>239.53304347826085</v>
      </c>
      <c r="K719" s="113" t="s">
        <v>363</v>
      </c>
      <c r="L719" s="113" t="s">
        <v>113</v>
      </c>
      <c r="M719" s="138">
        <v>0.21739130434782611</v>
      </c>
      <c r="N719" s="117">
        <f>+H719*M719</f>
        <v>66.536956521739143</v>
      </c>
      <c r="O719" s="113"/>
      <c r="P719" s="114"/>
      <c r="Q719" s="118"/>
      <c r="R719" s="116"/>
      <c r="S719" s="114"/>
    </row>
    <row r="720" spans="6:19">
      <c r="F720" s="111" t="s">
        <v>362</v>
      </c>
      <c r="G720" s="136">
        <v>2.8245309999999998E-4</v>
      </c>
      <c r="H720" s="103">
        <f>ROUND(+G720*Totals!$H$24,2)</f>
        <v>3551.35</v>
      </c>
      <c r="I720" s="103">
        <f t="shared" si="32"/>
        <v>0</v>
      </c>
      <c r="J720" s="103">
        <f t="shared" si="33"/>
        <v>3551.35</v>
      </c>
      <c r="K720" s="113"/>
      <c r="L720" s="113"/>
      <c r="N720" s="117"/>
      <c r="O720" s="117"/>
      <c r="P720" s="114"/>
      <c r="Q720" s="118"/>
      <c r="R720" s="116"/>
      <c r="S720" s="114"/>
    </row>
    <row r="721" spans="6:19">
      <c r="F721" s="111" t="s">
        <v>361</v>
      </c>
      <c r="G721" s="136">
        <v>6.4218479999999991E-4</v>
      </c>
      <c r="H721" s="103">
        <f>ROUND(+G721*Totals!$H$24,2)</f>
        <v>8074.34</v>
      </c>
      <c r="I721" s="103">
        <f t="shared" si="32"/>
        <v>0</v>
      </c>
      <c r="J721" s="103">
        <f t="shared" si="33"/>
        <v>8074.34</v>
      </c>
      <c r="K721" s="113"/>
      <c r="L721" s="113"/>
      <c r="N721" s="117"/>
      <c r="O721" s="113"/>
      <c r="P721" s="114"/>
      <c r="Q721" s="118"/>
      <c r="R721" s="116"/>
      <c r="S721" s="114"/>
    </row>
    <row r="722" spans="6:19">
      <c r="F722" s="111" t="s">
        <v>360</v>
      </c>
      <c r="G722" s="136">
        <v>8.0756100000000004E-5</v>
      </c>
      <c r="H722" s="103">
        <f>ROUND(+G722*Totals!$H$24,2)</f>
        <v>1015.37</v>
      </c>
      <c r="I722" s="103">
        <f t="shared" si="32"/>
        <v>191.35819230769229</v>
      </c>
      <c r="J722" s="103">
        <f t="shared" si="33"/>
        <v>824.01180769230768</v>
      </c>
      <c r="K722" s="113" t="s">
        <v>360</v>
      </c>
      <c r="L722" s="113" t="s">
        <v>45</v>
      </c>
      <c r="M722" s="138">
        <v>0.18846153846153846</v>
      </c>
      <c r="N722" s="117">
        <f>+H722*M722</f>
        <v>191.35819230769229</v>
      </c>
      <c r="O722" s="117"/>
      <c r="P722" s="114"/>
      <c r="Q722" s="118"/>
      <c r="R722" s="116"/>
      <c r="S722" s="114"/>
    </row>
    <row r="723" spans="6:19">
      <c r="F723" s="111" t="s">
        <v>359</v>
      </c>
      <c r="G723" s="136">
        <v>6.483671000000001E-4</v>
      </c>
      <c r="H723" s="103">
        <f>ROUND(+G723*Totals!$H$24,2)</f>
        <v>8152.07</v>
      </c>
      <c r="I723" s="103">
        <f t="shared" si="32"/>
        <v>0</v>
      </c>
      <c r="J723" s="103">
        <f t="shared" si="33"/>
        <v>8152.07</v>
      </c>
      <c r="K723" s="113"/>
      <c r="L723" s="113"/>
      <c r="N723" s="117"/>
      <c r="O723" s="117"/>
      <c r="P723" s="114"/>
      <c r="Q723" s="118"/>
      <c r="R723" s="116"/>
      <c r="S723" s="114"/>
    </row>
    <row r="724" spans="6:19">
      <c r="F724" s="111" t="s">
        <v>358</v>
      </c>
      <c r="G724" s="136">
        <v>9.0415900000000003E-5</v>
      </c>
      <c r="H724" s="103">
        <f>ROUND(+G724*Totals!$H$24,2)</f>
        <v>1136.82</v>
      </c>
      <c r="I724" s="103">
        <f t="shared" si="32"/>
        <v>210.38551948051943</v>
      </c>
      <c r="J724" s="103">
        <f t="shared" si="33"/>
        <v>926.43448051948053</v>
      </c>
      <c r="K724" s="113" t="s">
        <v>358</v>
      </c>
      <c r="L724" s="113" t="s">
        <v>80</v>
      </c>
      <c r="M724" s="138">
        <v>0.18506493506493504</v>
      </c>
      <c r="N724" s="117">
        <f>+H724*M724</f>
        <v>210.38551948051943</v>
      </c>
      <c r="O724" s="113"/>
      <c r="P724" s="114"/>
      <c r="Q724" s="118"/>
      <c r="R724" s="116"/>
      <c r="S724" s="114"/>
    </row>
    <row r="725" spans="6:19">
      <c r="F725" s="111" t="s">
        <v>357</v>
      </c>
      <c r="G725" s="136">
        <v>1.047124E-4</v>
      </c>
      <c r="H725" s="103">
        <f>ROUND(+G725*Totals!$H$24,2)</f>
        <v>1316.57</v>
      </c>
      <c r="I725" s="103">
        <f t="shared" si="32"/>
        <v>365.7138888888889</v>
      </c>
      <c r="J725" s="103">
        <f t="shared" si="33"/>
        <v>950.85611111111098</v>
      </c>
      <c r="K725" s="113" t="s">
        <v>357</v>
      </c>
      <c r="L725" s="113" t="s">
        <v>98</v>
      </c>
      <c r="M725" s="138">
        <v>0.27777777777777779</v>
      </c>
      <c r="N725" s="117">
        <f>+H725*M725</f>
        <v>365.7138888888889</v>
      </c>
      <c r="O725" s="113" t="s">
        <v>1159</v>
      </c>
      <c r="P725" s="114"/>
      <c r="Q725" s="118"/>
      <c r="R725" s="116"/>
      <c r="S725" s="114"/>
    </row>
    <row r="726" spans="6:19">
      <c r="F726" s="111" t="s">
        <v>356</v>
      </c>
      <c r="G726" s="136">
        <v>3.1143259999999998E-4</v>
      </c>
      <c r="H726" s="103">
        <f>ROUND(+G726*Totals!$H$24,2)</f>
        <v>3915.71</v>
      </c>
      <c r="I726" s="103">
        <f t="shared" si="32"/>
        <v>0</v>
      </c>
      <c r="J726" s="103">
        <f t="shared" si="33"/>
        <v>3915.71</v>
      </c>
      <c r="K726" s="113"/>
      <c r="L726" s="113"/>
      <c r="N726" s="117"/>
      <c r="O726" s="117"/>
      <c r="P726" s="114"/>
      <c r="Q726" s="118"/>
      <c r="R726" s="116"/>
      <c r="S726" s="114"/>
    </row>
    <row r="727" spans="6:19">
      <c r="F727" s="111" t="s">
        <v>355</v>
      </c>
      <c r="G727" s="136">
        <v>2.094249E-4</v>
      </c>
      <c r="H727" s="103">
        <f>ROUND(+G727*Totals!$H$24,2)</f>
        <v>2633.15</v>
      </c>
      <c r="I727" s="103">
        <f t="shared" si="32"/>
        <v>0</v>
      </c>
      <c r="J727" s="103">
        <f t="shared" si="33"/>
        <v>2633.15</v>
      </c>
      <c r="K727" s="113"/>
      <c r="L727" s="113"/>
      <c r="N727" s="117"/>
      <c r="O727" s="117"/>
      <c r="P727" s="114"/>
      <c r="Q727" s="118"/>
      <c r="R727" s="116"/>
      <c r="S727" s="114"/>
    </row>
    <row r="728" spans="6:19">
      <c r="F728" s="111" t="s">
        <v>354</v>
      </c>
      <c r="G728" s="136">
        <v>7.8051300000000009E-5</v>
      </c>
      <c r="H728" s="103">
        <f>ROUND(+G728*Totals!$H$24,2)</f>
        <v>981.36</v>
      </c>
      <c r="I728" s="103">
        <f t="shared" si="32"/>
        <v>111.09735849056602</v>
      </c>
      <c r="J728" s="103">
        <f t="shared" si="33"/>
        <v>870.26264150943393</v>
      </c>
      <c r="K728" s="113" t="s">
        <v>354</v>
      </c>
      <c r="L728" s="113" t="s">
        <v>65</v>
      </c>
      <c r="M728" s="138">
        <v>0.11320754716981131</v>
      </c>
      <c r="N728" s="117">
        <f t="shared" ref="N728:N787" si="34">+H728*M728</f>
        <v>111.09735849056602</v>
      </c>
      <c r="O728" s="117" t="s">
        <v>1159</v>
      </c>
      <c r="P728" s="114"/>
      <c r="Q728" s="118"/>
      <c r="R728" s="116"/>
      <c r="S728" s="114"/>
    </row>
    <row r="729" spans="6:19">
      <c r="F729" s="111" t="s">
        <v>353</v>
      </c>
      <c r="G729" s="136">
        <v>4.2116799999999996E-5</v>
      </c>
      <c r="H729" s="103">
        <f>ROUND(+G729*Totals!$H$24,2)</f>
        <v>529.54</v>
      </c>
      <c r="I729" s="103">
        <f t="shared" si="32"/>
        <v>187.14666666666662</v>
      </c>
      <c r="J729" s="103">
        <f t="shared" si="33"/>
        <v>342.39333333333332</v>
      </c>
      <c r="K729" s="113" t="s">
        <v>353</v>
      </c>
      <c r="L729" s="113" t="s">
        <v>58</v>
      </c>
      <c r="M729" s="138">
        <v>0.35341365461847385</v>
      </c>
      <c r="N729" s="117">
        <f t="shared" si="34"/>
        <v>187.14666666666662</v>
      </c>
      <c r="O729" s="117" t="s">
        <v>1159</v>
      </c>
      <c r="P729" s="114"/>
      <c r="Q729" s="118"/>
      <c r="R729" s="116"/>
      <c r="S729" s="114"/>
    </row>
    <row r="730" spans="6:19">
      <c r="F730" s="111" t="s">
        <v>352</v>
      </c>
      <c r="G730" s="136">
        <v>1.06258E-4</v>
      </c>
      <c r="H730" s="103">
        <f>ROUND(+G730*Totals!$H$24,2)</f>
        <v>1336.01</v>
      </c>
      <c r="I730" s="103">
        <f t="shared" si="32"/>
        <v>564.02308962264146</v>
      </c>
      <c r="J730" s="103">
        <f t="shared" si="33"/>
        <v>771.98691037735853</v>
      </c>
      <c r="K730" s="113" t="s">
        <v>352</v>
      </c>
      <c r="L730" s="113" t="s">
        <v>129</v>
      </c>
      <c r="M730" s="138">
        <v>0.42216981132075471</v>
      </c>
      <c r="N730" s="117">
        <f t="shared" si="34"/>
        <v>564.02308962264146</v>
      </c>
      <c r="O730" s="117" t="s">
        <v>1159</v>
      </c>
      <c r="P730" s="114"/>
      <c r="Q730" s="118"/>
      <c r="R730" s="116"/>
      <c r="S730" s="114"/>
    </row>
    <row r="731" spans="6:19">
      <c r="F731" s="111" t="s">
        <v>351</v>
      </c>
      <c r="G731" s="136">
        <v>1.46829E-5</v>
      </c>
      <c r="H731" s="103">
        <f>ROUND(+G731*Totals!$H$24,2)</f>
        <v>184.61</v>
      </c>
      <c r="I731" s="103">
        <f t="shared" si="32"/>
        <v>87.909523809523819</v>
      </c>
      <c r="J731" s="103">
        <f t="shared" si="33"/>
        <v>96.700476190476195</v>
      </c>
      <c r="K731" s="113" t="s">
        <v>351</v>
      </c>
      <c r="L731" s="113" t="s">
        <v>47</v>
      </c>
      <c r="M731" s="138">
        <v>0.47619047619047622</v>
      </c>
      <c r="N731" s="117">
        <f t="shared" si="34"/>
        <v>87.909523809523819</v>
      </c>
      <c r="O731" s="117" t="s">
        <v>1159</v>
      </c>
      <c r="P731" s="114"/>
      <c r="Q731" s="118"/>
      <c r="R731" s="116"/>
      <c r="S731" s="114"/>
    </row>
    <row r="732" spans="6:19">
      <c r="F732" s="111" t="s">
        <v>350</v>
      </c>
      <c r="G732" s="136">
        <v>1.4103340000000002E-4</v>
      </c>
      <c r="H732" s="103">
        <f>ROUND(+G732*Totals!$H$24,2)</f>
        <v>1773.25</v>
      </c>
      <c r="I732" s="103">
        <f t="shared" si="32"/>
        <v>240.2777777777778</v>
      </c>
      <c r="J732" s="103">
        <f t="shared" si="33"/>
        <v>1532.9722222222222</v>
      </c>
      <c r="K732" s="113" t="s">
        <v>350</v>
      </c>
      <c r="L732" s="113" t="s">
        <v>66</v>
      </c>
      <c r="M732" s="138">
        <v>0.13550135501355015</v>
      </c>
      <c r="N732" s="117">
        <f t="shared" si="34"/>
        <v>240.2777777777778</v>
      </c>
      <c r="O732" s="113" t="s">
        <v>1159</v>
      </c>
      <c r="P732" s="114"/>
      <c r="Q732" s="118"/>
      <c r="R732" s="116"/>
      <c r="S732" s="114"/>
    </row>
    <row r="733" spans="6:19">
      <c r="F733" s="111" t="s">
        <v>349</v>
      </c>
      <c r="G733" s="136">
        <v>8.5006400000000007E-5</v>
      </c>
      <c r="H733" s="103">
        <f>ROUND(+G733*Totals!$H$24,2)</f>
        <v>1068.81</v>
      </c>
      <c r="I733" s="103">
        <f t="shared" si="32"/>
        <v>443.48962655601656</v>
      </c>
      <c r="J733" s="103">
        <f t="shared" si="33"/>
        <v>625.32037344398339</v>
      </c>
      <c r="K733" s="113" t="s">
        <v>349</v>
      </c>
      <c r="L733" s="113" t="s">
        <v>71</v>
      </c>
      <c r="M733" s="138">
        <v>0.41493775933609955</v>
      </c>
      <c r="N733" s="117">
        <f t="shared" si="34"/>
        <v>443.48962655601656</v>
      </c>
      <c r="O733" s="113" t="s">
        <v>1159</v>
      </c>
      <c r="P733" s="114"/>
      <c r="Q733" s="118"/>
      <c r="R733" s="116"/>
      <c r="S733" s="114"/>
    </row>
    <row r="734" spans="6:19">
      <c r="F734" s="111" t="s">
        <v>348</v>
      </c>
      <c r="G734" s="136">
        <v>1.464429E-4</v>
      </c>
      <c r="H734" s="103">
        <f>ROUND(+G734*Totals!$H$24,2)</f>
        <v>1841.26</v>
      </c>
      <c r="I734" s="103">
        <f t="shared" si="32"/>
        <v>0</v>
      </c>
      <c r="J734" s="103">
        <f t="shared" si="33"/>
        <v>1841.26</v>
      </c>
      <c r="K734" s="113"/>
      <c r="L734" s="113"/>
      <c r="N734" s="117"/>
      <c r="O734" s="117"/>
      <c r="P734" s="114"/>
      <c r="Q734" s="118"/>
      <c r="R734" s="116"/>
      <c r="S734" s="114"/>
    </row>
    <row r="735" spans="6:19">
      <c r="F735" s="111" t="s">
        <v>347</v>
      </c>
      <c r="G735" s="136">
        <v>4.0957639999999996E-4</v>
      </c>
      <c r="H735" s="103">
        <f>ROUND(+G735*Totals!$H$24,2)</f>
        <v>5149.7</v>
      </c>
      <c r="I735" s="103">
        <f t="shared" si="32"/>
        <v>0</v>
      </c>
      <c r="J735" s="103">
        <f t="shared" si="33"/>
        <v>5149.7</v>
      </c>
      <c r="K735" s="113"/>
      <c r="L735" s="113"/>
      <c r="N735" s="117"/>
      <c r="O735" s="113"/>
      <c r="P735" s="114"/>
      <c r="Q735" s="118"/>
      <c r="R735" s="116"/>
      <c r="S735" s="114"/>
    </row>
    <row r="736" spans="6:19">
      <c r="F736" s="111" t="s">
        <v>346</v>
      </c>
      <c r="G736" s="136">
        <v>9.4666200000000005E-5</v>
      </c>
      <c r="H736" s="103">
        <f>ROUND(+G736*Totals!$H$24,2)</f>
        <v>1190.26</v>
      </c>
      <c r="I736" s="103">
        <f t="shared" si="32"/>
        <v>112.53735945485521</v>
      </c>
      <c r="J736" s="103">
        <f t="shared" si="33"/>
        <v>1077.7226405451447</v>
      </c>
      <c r="K736" s="113" t="s">
        <v>346</v>
      </c>
      <c r="L736" s="113" t="s">
        <v>70</v>
      </c>
      <c r="M736" s="138">
        <v>9.4548551959114144E-2</v>
      </c>
      <c r="N736" s="117">
        <f t="shared" si="34"/>
        <v>112.53735945485521</v>
      </c>
      <c r="O736" s="117" t="s">
        <v>1159</v>
      </c>
      <c r="P736" s="114"/>
      <c r="Q736" s="118"/>
      <c r="R736" s="116"/>
      <c r="S736" s="114"/>
    </row>
    <row r="737" spans="6:19">
      <c r="F737" s="111" t="s">
        <v>345</v>
      </c>
      <c r="G737" s="136">
        <v>1.295575E-3</v>
      </c>
      <c r="H737" s="103">
        <f>ROUND(+G737*Totals!$H$24,2)</f>
        <v>16289.57</v>
      </c>
      <c r="I737" s="103">
        <f t="shared" si="32"/>
        <v>0</v>
      </c>
      <c r="J737" s="103">
        <f t="shared" si="33"/>
        <v>16289.57</v>
      </c>
      <c r="K737" s="113"/>
      <c r="L737" s="113"/>
      <c r="N737" s="117"/>
      <c r="O737" s="113"/>
      <c r="P737" s="114"/>
      <c r="Q737" s="118"/>
      <c r="R737" s="116"/>
      <c r="S737" s="114"/>
    </row>
    <row r="738" spans="6:19">
      <c r="F738" s="111" t="s">
        <v>344</v>
      </c>
      <c r="G738" s="136">
        <v>5.7958899999999998E-5</v>
      </c>
      <c r="H738" s="103">
        <f>ROUND(+G738*Totals!$H$24,2)</f>
        <v>728.73</v>
      </c>
      <c r="I738" s="103">
        <f t="shared" si="32"/>
        <v>358.34243801652889</v>
      </c>
      <c r="J738" s="103">
        <f t="shared" si="33"/>
        <v>370.38756198347113</v>
      </c>
      <c r="K738" s="113" t="s">
        <v>344</v>
      </c>
      <c r="L738" s="113" t="s">
        <v>51</v>
      </c>
      <c r="M738" s="138">
        <v>0.49173553719008262</v>
      </c>
      <c r="N738" s="117">
        <f t="shared" si="34"/>
        <v>358.34243801652889</v>
      </c>
      <c r="O738" s="113" t="s">
        <v>1159</v>
      </c>
      <c r="P738" s="114"/>
      <c r="Q738" s="118"/>
      <c r="R738" s="116"/>
      <c r="S738" s="114"/>
    </row>
    <row r="739" spans="6:19">
      <c r="F739" s="111" t="s">
        <v>343</v>
      </c>
      <c r="G739" s="136">
        <v>1.0088715999999999E-3</v>
      </c>
      <c r="H739" s="103">
        <f>ROUND(+G739*Totals!$H$24,2)</f>
        <v>12684.78</v>
      </c>
      <c r="I739" s="103">
        <f t="shared" si="32"/>
        <v>0</v>
      </c>
      <c r="J739" s="103">
        <f t="shared" si="33"/>
        <v>12684.78</v>
      </c>
      <c r="K739" s="113"/>
      <c r="L739" s="113"/>
      <c r="N739" s="117"/>
      <c r="O739" s="113"/>
      <c r="P739" s="114"/>
      <c r="Q739" s="118"/>
      <c r="R739" s="116"/>
      <c r="S739" s="114"/>
    </row>
    <row r="740" spans="6:19">
      <c r="F740" s="111" t="s">
        <v>342</v>
      </c>
      <c r="G740" s="136">
        <v>1.5683683000000002E-3</v>
      </c>
      <c r="H740" s="103">
        <f>ROUND(+G740*Totals!$H$24,2)</f>
        <v>19719.46</v>
      </c>
      <c r="I740" s="103">
        <f t="shared" si="32"/>
        <v>0</v>
      </c>
      <c r="J740" s="103">
        <f t="shared" si="33"/>
        <v>19719.46</v>
      </c>
      <c r="K740" s="113"/>
      <c r="L740" s="113"/>
      <c r="N740" s="117"/>
      <c r="O740" s="113"/>
      <c r="P740" s="114"/>
      <c r="Q740" s="118"/>
      <c r="R740" s="116"/>
      <c r="S740" s="114"/>
    </row>
    <row r="741" spans="6:19">
      <c r="F741" s="111" t="s">
        <v>341</v>
      </c>
      <c r="G741" s="136">
        <v>2.9288570000000002E-4</v>
      </c>
      <c r="H741" s="103">
        <f>ROUND(+G741*Totals!$H$24,2)</f>
        <v>3682.52</v>
      </c>
      <c r="I741" s="103">
        <f t="shared" si="32"/>
        <v>0</v>
      </c>
      <c r="J741" s="103">
        <f t="shared" si="33"/>
        <v>3682.52</v>
      </c>
      <c r="K741" s="113"/>
      <c r="L741" s="113"/>
      <c r="N741" s="117"/>
      <c r="O741" s="113"/>
      <c r="P741" s="114"/>
      <c r="Q741" s="118"/>
      <c r="R741" s="116"/>
      <c r="S741" s="114"/>
    </row>
    <row r="742" spans="6:19">
      <c r="F742" s="111" t="s">
        <v>340</v>
      </c>
      <c r="G742" s="136">
        <v>4.1382670000000003E-4</v>
      </c>
      <c r="H742" s="103">
        <f>ROUND(+G742*Totals!$H$24,2)</f>
        <v>5203.1400000000003</v>
      </c>
      <c r="I742" s="103">
        <f t="shared" si="32"/>
        <v>0</v>
      </c>
      <c r="J742" s="103">
        <f t="shared" si="33"/>
        <v>5203.1400000000003</v>
      </c>
      <c r="K742" s="113"/>
      <c r="L742" s="113"/>
      <c r="N742" s="117"/>
      <c r="O742" s="117"/>
      <c r="P742" s="114"/>
      <c r="Q742" s="118"/>
      <c r="R742" s="116"/>
      <c r="S742" s="114"/>
    </row>
    <row r="743" spans="6:19">
      <c r="F743" s="111" t="s">
        <v>339</v>
      </c>
      <c r="G743" s="136">
        <v>8.6551989999999991E-4</v>
      </c>
      <c r="H743" s="103">
        <f>ROUND(+G743*Totals!$H$24,2)</f>
        <v>10882.38</v>
      </c>
      <c r="I743" s="103">
        <f t="shared" si="32"/>
        <v>0</v>
      </c>
      <c r="J743" s="103">
        <f t="shared" si="33"/>
        <v>10882.38</v>
      </c>
      <c r="K743" s="113"/>
      <c r="L743" s="113"/>
      <c r="N743" s="117"/>
      <c r="O743" s="117"/>
      <c r="P743" s="114"/>
      <c r="Q743" s="118"/>
      <c r="R743" s="116"/>
      <c r="S743" s="114"/>
    </row>
    <row r="744" spans="6:19">
      <c r="F744" s="111" t="s">
        <v>338</v>
      </c>
      <c r="G744" s="136">
        <v>1.19782E-5</v>
      </c>
      <c r="H744" s="103">
        <f>ROUND(+G744*Totals!$H$24,2)</f>
        <v>150.6</v>
      </c>
      <c r="I744" s="103">
        <f t="shared" si="32"/>
        <v>72.870967741935473</v>
      </c>
      <c r="J744" s="103">
        <f t="shared" si="33"/>
        <v>77.729032258064521</v>
      </c>
      <c r="K744" s="113" t="s">
        <v>338</v>
      </c>
      <c r="L744" s="113" t="s">
        <v>107</v>
      </c>
      <c r="M744" s="138">
        <v>0.48387096774193544</v>
      </c>
      <c r="N744" s="117">
        <f t="shared" si="34"/>
        <v>72.870967741935473</v>
      </c>
      <c r="O744" s="113" t="s">
        <v>1159</v>
      </c>
      <c r="P744" s="114"/>
      <c r="Q744" s="118"/>
      <c r="R744" s="116"/>
      <c r="S744" s="114"/>
    </row>
    <row r="745" spans="6:19">
      <c r="F745" s="111" t="s">
        <v>337</v>
      </c>
      <c r="G745" s="136">
        <v>1.73877E-5</v>
      </c>
      <c r="H745" s="103">
        <f>ROUND(+G745*Totals!$H$24,2)</f>
        <v>218.62</v>
      </c>
      <c r="I745" s="103">
        <f t="shared" si="32"/>
        <v>109.31</v>
      </c>
      <c r="J745" s="103">
        <f t="shared" si="33"/>
        <v>109.31</v>
      </c>
      <c r="K745" s="113" t="s">
        <v>337</v>
      </c>
      <c r="L745" s="113" t="s">
        <v>101</v>
      </c>
      <c r="M745" s="138">
        <v>0.5</v>
      </c>
      <c r="N745" s="117">
        <f t="shared" si="34"/>
        <v>109.31</v>
      </c>
      <c r="O745" s="113" t="s">
        <v>1159</v>
      </c>
      <c r="P745" s="114"/>
      <c r="Q745" s="118"/>
      <c r="R745" s="116"/>
      <c r="S745" s="114"/>
    </row>
    <row r="746" spans="6:19">
      <c r="F746" s="111" t="s">
        <v>336</v>
      </c>
      <c r="G746" s="136">
        <v>5.2626699999999997E-4</v>
      </c>
      <c r="H746" s="103">
        <f>ROUND(+G746*Totals!$H$24,2)</f>
        <v>6616.88</v>
      </c>
      <c r="I746" s="103">
        <f t="shared" si="32"/>
        <v>0</v>
      </c>
      <c r="J746" s="103">
        <f t="shared" si="33"/>
        <v>6616.88</v>
      </c>
      <c r="K746" s="113"/>
      <c r="L746" s="113"/>
      <c r="N746" s="117"/>
      <c r="O746" s="117"/>
      <c r="P746" s="114"/>
      <c r="Q746" s="118"/>
      <c r="R746" s="116"/>
      <c r="S746" s="114"/>
    </row>
    <row r="747" spans="6:19">
      <c r="F747" s="111" t="s">
        <v>335</v>
      </c>
      <c r="G747" s="136">
        <v>1.966739E-4</v>
      </c>
      <c r="H747" s="103">
        <f>ROUND(+G747*Totals!$H$24,2)</f>
        <v>2472.83</v>
      </c>
      <c r="I747" s="103">
        <f t="shared" si="32"/>
        <v>0</v>
      </c>
      <c r="J747" s="103">
        <f t="shared" si="33"/>
        <v>2472.83</v>
      </c>
      <c r="K747" s="113"/>
      <c r="L747" s="113"/>
      <c r="N747" s="117"/>
      <c r="O747" s="117"/>
      <c r="P747" s="114"/>
      <c r="Q747" s="118"/>
      <c r="R747" s="116"/>
      <c r="S747" s="114"/>
    </row>
    <row r="748" spans="6:19">
      <c r="F748" s="111" t="s">
        <v>334</v>
      </c>
      <c r="G748" s="136">
        <v>4.4048799999999997E-5</v>
      </c>
      <c r="H748" s="103">
        <f>ROUND(+G748*Totals!$H$24,2)</f>
        <v>553.84</v>
      </c>
      <c r="I748" s="103">
        <f t="shared" si="32"/>
        <v>182.73908629441624</v>
      </c>
      <c r="J748" s="103">
        <f t="shared" si="33"/>
        <v>371.10091370558382</v>
      </c>
      <c r="K748" s="113" t="s">
        <v>334</v>
      </c>
      <c r="L748" s="113" t="s">
        <v>78</v>
      </c>
      <c r="M748" s="138">
        <v>0.32994923857868019</v>
      </c>
      <c r="N748" s="117">
        <f t="shared" si="34"/>
        <v>182.73908629441624</v>
      </c>
      <c r="O748" s="117"/>
      <c r="P748" s="114"/>
      <c r="Q748" s="118"/>
      <c r="R748" s="116"/>
      <c r="S748" s="114"/>
    </row>
    <row r="749" spans="6:19">
      <c r="F749" s="111" t="s">
        <v>333</v>
      </c>
      <c r="G749" s="136">
        <v>6.06637E-5</v>
      </c>
      <c r="H749" s="103">
        <f>ROUND(+G749*Totals!$H$24,2)</f>
        <v>762.74</v>
      </c>
      <c r="I749" s="103">
        <f t="shared" si="32"/>
        <v>151.42632352941175</v>
      </c>
      <c r="J749" s="103">
        <f t="shared" si="33"/>
        <v>611.31367647058823</v>
      </c>
      <c r="K749" s="113" t="s">
        <v>333</v>
      </c>
      <c r="L749" s="113" t="s">
        <v>96</v>
      </c>
      <c r="M749" s="138">
        <v>0.19852941176470587</v>
      </c>
      <c r="N749" s="117">
        <f t="shared" si="34"/>
        <v>151.42632352941175</v>
      </c>
      <c r="O749" s="117" t="s">
        <v>1159</v>
      </c>
      <c r="P749" s="114"/>
      <c r="Q749" s="118"/>
      <c r="R749" s="116"/>
      <c r="S749" s="114"/>
    </row>
    <row r="750" spans="6:19">
      <c r="F750" s="111" t="s">
        <v>332</v>
      </c>
      <c r="G750" s="136">
        <v>1.89332E-5</v>
      </c>
      <c r="H750" s="103">
        <f>ROUND(+G750*Totals!$H$24,2)</f>
        <v>238.05</v>
      </c>
      <c r="I750" s="103">
        <f t="shared" si="32"/>
        <v>81.153409090909093</v>
      </c>
      <c r="J750" s="103">
        <f t="shared" si="33"/>
        <v>156.89659090909092</v>
      </c>
      <c r="K750" s="113" t="s">
        <v>332</v>
      </c>
      <c r="L750" s="113" t="s">
        <v>55</v>
      </c>
      <c r="M750" s="138">
        <v>0.34090909090909088</v>
      </c>
      <c r="N750" s="117">
        <f t="shared" si="34"/>
        <v>81.153409090909093</v>
      </c>
      <c r="O750" s="117" t="s">
        <v>1159</v>
      </c>
      <c r="P750" s="114"/>
      <c r="Q750" s="118"/>
      <c r="R750" s="116"/>
      <c r="S750" s="114"/>
    </row>
    <row r="751" spans="6:19">
      <c r="F751" s="111" t="s">
        <v>331</v>
      </c>
      <c r="G751" s="136">
        <v>4.7526299999999999E-5</v>
      </c>
      <c r="H751" s="103">
        <f>ROUND(+G751*Totals!$H$24,2)</f>
        <v>597.55999999999995</v>
      </c>
      <c r="I751" s="103">
        <f t="shared" si="32"/>
        <v>97.588098434004465</v>
      </c>
      <c r="J751" s="103">
        <f t="shared" si="33"/>
        <v>499.97190156599549</v>
      </c>
      <c r="K751" s="113" t="s">
        <v>331</v>
      </c>
      <c r="L751" s="113" t="s">
        <v>132</v>
      </c>
      <c r="M751" s="138">
        <v>0.16331096196868009</v>
      </c>
      <c r="N751" s="117">
        <f t="shared" si="34"/>
        <v>97.588098434004465</v>
      </c>
      <c r="O751" s="117" t="s">
        <v>1159</v>
      </c>
      <c r="P751" s="114"/>
      <c r="Q751" s="118"/>
      <c r="R751" s="116"/>
      <c r="S751" s="114"/>
    </row>
    <row r="752" spans="6:19">
      <c r="F752" s="111" t="s">
        <v>330</v>
      </c>
      <c r="G752" s="136">
        <v>1.043261E-4</v>
      </c>
      <c r="H752" s="103">
        <f>ROUND(+G752*Totals!$H$24,2)</f>
        <v>1311.72</v>
      </c>
      <c r="I752" s="103">
        <f t="shared" si="32"/>
        <v>374.2023312883436</v>
      </c>
      <c r="J752" s="103">
        <f t="shared" si="33"/>
        <v>937.51766871165637</v>
      </c>
      <c r="K752" s="113" t="s">
        <v>330</v>
      </c>
      <c r="L752" s="113" t="s">
        <v>44</v>
      </c>
      <c r="M752" s="138">
        <v>0.28527607361963192</v>
      </c>
      <c r="N752" s="117">
        <f t="shared" si="34"/>
        <v>374.2023312883436</v>
      </c>
      <c r="O752" s="117" t="s">
        <v>1159</v>
      </c>
      <c r="P752" s="114"/>
      <c r="Q752" s="118"/>
      <c r="R752" s="116"/>
      <c r="S752" s="114"/>
    </row>
    <row r="753" spans="6:19">
      <c r="F753" s="111" t="s">
        <v>329</v>
      </c>
      <c r="G753" s="136">
        <v>1.464429E-4</v>
      </c>
      <c r="H753" s="103">
        <f>ROUND(+G753*Totals!$H$24,2)</f>
        <v>1841.26</v>
      </c>
      <c r="I753" s="103">
        <f t="shared" si="32"/>
        <v>326.46453900709218</v>
      </c>
      <c r="J753" s="103">
        <f t="shared" si="33"/>
        <v>1514.7954609929079</v>
      </c>
      <c r="K753" s="113" t="s">
        <v>329</v>
      </c>
      <c r="L753" s="113" t="s">
        <v>55</v>
      </c>
      <c r="M753" s="138">
        <v>0.1773049645390071</v>
      </c>
      <c r="N753" s="117">
        <f t="shared" si="34"/>
        <v>326.46453900709218</v>
      </c>
      <c r="O753" s="113" t="s">
        <v>1159</v>
      </c>
      <c r="P753" s="114"/>
      <c r="Q753" s="118"/>
      <c r="R753" s="116"/>
      <c r="S753" s="114"/>
    </row>
    <row r="754" spans="6:19">
      <c r="F754" s="111" t="s">
        <v>328</v>
      </c>
      <c r="G754" s="136">
        <v>1.383286E-4</v>
      </c>
      <c r="H754" s="103">
        <f>ROUND(+G754*Totals!$H$24,2)</f>
        <v>1739.24</v>
      </c>
      <c r="I754" s="103">
        <f t="shared" si="32"/>
        <v>522.92764119601338</v>
      </c>
      <c r="J754" s="103">
        <f t="shared" si="33"/>
        <v>1216.3123588039866</v>
      </c>
      <c r="K754" s="113" t="s">
        <v>328</v>
      </c>
      <c r="L754" s="113" t="s">
        <v>68</v>
      </c>
      <c r="M754" s="138">
        <v>0.30066445182724255</v>
      </c>
      <c r="N754" s="117">
        <f t="shared" si="34"/>
        <v>522.92764119601338</v>
      </c>
      <c r="O754" s="113" t="s">
        <v>1159</v>
      </c>
      <c r="P754" s="114"/>
      <c r="Q754" s="118"/>
      <c r="R754" s="116"/>
      <c r="S754" s="114"/>
    </row>
    <row r="755" spans="6:19">
      <c r="F755" s="111" t="s">
        <v>327</v>
      </c>
      <c r="G755" s="136">
        <v>1.7658150000000002E-4</v>
      </c>
      <c r="H755" s="103">
        <f>ROUND(+G755*Totals!$H$24,2)</f>
        <v>2220.1999999999998</v>
      </c>
      <c r="I755" s="103">
        <f t="shared" si="32"/>
        <v>0</v>
      </c>
      <c r="J755" s="103">
        <f t="shared" si="33"/>
        <v>2220.1999999999998</v>
      </c>
      <c r="K755" s="113"/>
      <c r="L755" s="113"/>
      <c r="N755" s="117"/>
      <c r="O755" s="113"/>
      <c r="P755" s="114"/>
      <c r="Q755" s="118"/>
      <c r="R755" s="116"/>
      <c r="S755" s="114"/>
    </row>
    <row r="756" spans="6:19">
      <c r="F756" s="111" t="s">
        <v>326</v>
      </c>
      <c r="G756" s="136">
        <v>1.8237739999999998E-4</v>
      </c>
      <c r="H756" s="103">
        <f>ROUND(+G756*Totals!$H$24,2)</f>
        <v>2293.0700000000002</v>
      </c>
      <c r="I756" s="103">
        <f t="shared" si="32"/>
        <v>608.79841813135988</v>
      </c>
      <c r="J756" s="103">
        <f t="shared" si="33"/>
        <v>1684.2715818686402</v>
      </c>
      <c r="K756" s="137" t="s">
        <v>326</v>
      </c>
      <c r="L756" s="137" t="s">
        <v>93</v>
      </c>
      <c r="M756" s="138">
        <v>0.26549491211840887</v>
      </c>
      <c r="N756" s="117">
        <f t="shared" si="34"/>
        <v>608.79841813135988</v>
      </c>
      <c r="O756" s="117"/>
      <c r="P756" s="114"/>
      <c r="Q756" s="118"/>
      <c r="R756" s="116"/>
      <c r="S756" s="114"/>
    </row>
    <row r="757" spans="6:19">
      <c r="F757" s="111" t="s">
        <v>325</v>
      </c>
      <c r="G757" s="136">
        <v>2.8245309999999998E-4</v>
      </c>
      <c r="H757" s="103">
        <f>ROUND(+G757*Totals!$H$24,2)</f>
        <v>3551.35</v>
      </c>
      <c r="I757" s="103">
        <f t="shared" si="32"/>
        <v>0</v>
      </c>
      <c r="J757" s="103">
        <f t="shared" si="33"/>
        <v>3551.35</v>
      </c>
      <c r="K757" s="113"/>
      <c r="L757" s="113"/>
      <c r="N757" s="117"/>
      <c r="O757" s="117"/>
      <c r="P757" s="114"/>
      <c r="Q757" s="118"/>
      <c r="R757" s="116"/>
      <c r="S757" s="114"/>
    </row>
    <row r="758" spans="6:19">
      <c r="F758" s="111" t="s">
        <v>324</v>
      </c>
      <c r="G758" s="136">
        <v>4.3662400000000004E-5</v>
      </c>
      <c r="H758" s="103">
        <f>ROUND(+G758*Totals!$H$24,2)</f>
        <v>548.98</v>
      </c>
      <c r="I758" s="103">
        <f t="shared" si="32"/>
        <v>252.19639593908633</v>
      </c>
      <c r="J758" s="103">
        <f t="shared" si="33"/>
        <v>296.78360406091372</v>
      </c>
      <c r="K758" s="113" t="s">
        <v>324</v>
      </c>
      <c r="L758" s="113" t="s">
        <v>80</v>
      </c>
      <c r="M758" s="138">
        <v>0.45939086294416248</v>
      </c>
      <c r="N758" s="117">
        <f t="shared" si="34"/>
        <v>252.19639593908633</v>
      </c>
      <c r="O758" s="113" t="s">
        <v>1159</v>
      </c>
      <c r="P758" s="114"/>
      <c r="Q758" s="118"/>
      <c r="R758" s="116"/>
      <c r="S758" s="114"/>
    </row>
    <row r="759" spans="6:19">
      <c r="F759" s="111" t="s">
        <v>323</v>
      </c>
      <c r="G759" s="136">
        <v>1.352375E-4</v>
      </c>
      <c r="H759" s="103">
        <f>ROUND(+G759*Totals!$H$24,2)</f>
        <v>1700.37</v>
      </c>
      <c r="I759" s="103">
        <f t="shared" si="32"/>
        <v>330.62749999999994</v>
      </c>
      <c r="J759" s="103">
        <f t="shared" si="33"/>
        <v>1369.7424999999998</v>
      </c>
      <c r="K759" s="113" t="s">
        <v>323</v>
      </c>
      <c r="L759" s="113" t="s">
        <v>62</v>
      </c>
      <c r="M759" s="138">
        <v>0.19444444444444442</v>
      </c>
      <c r="N759" s="117">
        <f t="shared" si="34"/>
        <v>330.62749999999994</v>
      </c>
      <c r="O759" s="113" t="s">
        <v>1159</v>
      </c>
      <c r="P759" s="114"/>
      <c r="Q759" s="118"/>
      <c r="R759" s="116"/>
      <c r="S759" s="114"/>
    </row>
    <row r="760" spans="6:19">
      <c r="F760" s="111" t="s">
        <v>322</v>
      </c>
      <c r="G760" s="136">
        <v>1.9551479999999999E-4</v>
      </c>
      <c r="H760" s="103">
        <f>ROUND(+G760*Totals!$H$24,2)</f>
        <v>2458.25</v>
      </c>
      <c r="I760" s="103">
        <f t="shared" si="32"/>
        <v>0</v>
      </c>
      <c r="J760" s="103">
        <f t="shared" si="33"/>
        <v>2458.25</v>
      </c>
      <c r="K760" s="113"/>
      <c r="L760" s="113"/>
      <c r="N760" s="117"/>
      <c r="O760" s="117"/>
      <c r="P760" s="114"/>
      <c r="Q760" s="118"/>
      <c r="R760" s="116"/>
      <c r="S760" s="114"/>
    </row>
    <row r="761" spans="6:19">
      <c r="F761" s="111" t="s">
        <v>321</v>
      </c>
      <c r="G761" s="136">
        <v>7.9712830000000002E-4</v>
      </c>
      <c r="H761" s="103">
        <f>ROUND(+G761*Totals!$H$24,2)</f>
        <v>10022.48</v>
      </c>
      <c r="I761" s="103">
        <f t="shared" si="32"/>
        <v>0</v>
      </c>
      <c r="J761" s="103">
        <f t="shared" si="33"/>
        <v>10022.48</v>
      </c>
      <c r="K761" s="113"/>
      <c r="L761" s="113"/>
      <c r="N761" s="117"/>
      <c r="O761" s="113"/>
      <c r="P761" s="114"/>
      <c r="Q761" s="118"/>
      <c r="R761" s="116"/>
      <c r="S761" s="114"/>
    </row>
    <row r="762" spans="6:19">
      <c r="F762" s="111" t="s">
        <v>320</v>
      </c>
      <c r="G762" s="136">
        <v>3.67073E-5</v>
      </c>
      <c r="H762" s="103">
        <f>ROUND(+G762*Totals!$H$24,2)</f>
        <v>461.53</v>
      </c>
      <c r="I762" s="103">
        <f t="shared" si="32"/>
        <v>370.62257575757576</v>
      </c>
      <c r="J762" s="103">
        <f t="shared" si="33"/>
        <v>90.907424242424213</v>
      </c>
      <c r="K762" s="113" t="s">
        <v>320</v>
      </c>
      <c r="L762" s="113" t="s">
        <v>65</v>
      </c>
      <c r="M762" s="138">
        <v>0.80303030303030309</v>
      </c>
      <c r="N762" s="117">
        <f t="shared" si="34"/>
        <v>370.62257575757576</v>
      </c>
      <c r="O762" s="117" t="s">
        <v>1159</v>
      </c>
      <c r="P762" s="114"/>
      <c r="Q762" s="118"/>
      <c r="R762" s="116"/>
      <c r="S762" s="114"/>
    </row>
    <row r="763" spans="6:19">
      <c r="F763" s="111" t="s">
        <v>319</v>
      </c>
      <c r="G763" s="136">
        <v>4.4821560000000006E-4</v>
      </c>
      <c r="H763" s="103">
        <f>ROUND(+G763*Totals!$H$24,2)</f>
        <v>5635.52</v>
      </c>
      <c r="I763" s="103">
        <f t="shared" si="32"/>
        <v>0</v>
      </c>
      <c r="J763" s="103">
        <f t="shared" si="33"/>
        <v>5635.52</v>
      </c>
      <c r="K763" s="113"/>
      <c r="L763" s="113"/>
      <c r="N763" s="117"/>
      <c r="O763" s="113"/>
      <c r="P763" s="114"/>
      <c r="Q763" s="118"/>
      <c r="R763" s="116"/>
      <c r="S763" s="114"/>
    </row>
    <row r="764" spans="6:19">
      <c r="F764" s="111" t="s">
        <v>318</v>
      </c>
      <c r="G764" s="136">
        <v>2.9365900000000003E-5</v>
      </c>
      <c r="H764" s="103">
        <f>ROUND(+G764*Totals!$H$24,2)</f>
        <v>369.22</v>
      </c>
      <c r="I764" s="103">
        <f t="shared" si="32"/>
        <v>183.44893081761009</v>
      </c>
      <c r="J764" s="103">
        <f t="shared" si="33"/>
        <v>185.77106918238994</v>
      </c>
      <c r="K764" s="113" t="s">
        <v>318</v>
      </c>
      <c r="L764" s="113" t="s">
        <v>98</v>
      </c>
      <c r="M764" s="138">
        <v>0.49685534591194969</v>
      </c>
      <c r="N764" s="117">
        <f t="shared" si="34"/>
        <v>183.44893081761009</v>
      </c>
      <c r="O764" s="117" t="s">
        <v>1159</v>
      </c>
      <c r="P764" s="114"/>
      <c r="Q764" s="118"/>
      <c r="R764" s="116"/>
      <c r="S764" s="114"/>
    </row>
    <row r="765" spans="6:19">
      <c r="F765" s="111" t="s">
        <v>317</v>
      </c>
      <c r="G765" s="136">
        <v>2.4729139999999999E-4</v>
      </c>
      <c r="H765" s="103">
        <f>ROUND(+G765*Totals!$H$24,2)</f>
        <v>3109.25</v>
      </c>
      <c r="I765" s="103">
        <f t="shared" si="32"/>
        <v>0</v>
      </c>
      <c r="J765" s="103">
        <f t="shared" si="33"/>
        <v>3109.25</v>
      </c>
      <c r="K765" s="113"/>
      <c r="L765" s="113"/>
      <c r="N765" s="117"/>
      <c r="O765" s="117"/>
      <c r="P765" s="114"/>
      <c r="Q765" s="118"/>
      <c r="R765" s="116"/>
      <c r="S765" s="114"/>
    </row>
    <row r="766" spans="6:19">
      <c r="F766" s="111" t="s">
        <v>316</v>
      </c>
      <c r="G766" s="136">
        <v>4.6367099999999999E-5</v>
      </c>
      <c r="H766" s="103">
        <f>ROUND(+G766*Totals!$H$24,2)</f>
        <v>582.98</v>
      </c>
      <c r="I766" s="103">
        <f t="shared" si="32"/>
        <v>167.33685185185186</v>
      </c>
      <c r="J766" s="103">
        <f t="shared" si="33"/>
        <v>415.64314814814816</v>
      </c>
      <c r="K766" s="113" t="s">
        <v>316</v>
      </c>
      <c r="L766" s="113" t="s">
        <v>83</v>
      </c>
      <c r="M766" s="138">
        <v>0.28703703703703703</v>
      </c>
      <c r="N766" s="117">
        <f t="shared" si="34"/>
        <v>167.33685185185186</v>
      </c>
      <c r="O766" s="117" t="s">
        <v>1159</v>
      </c>
      <c r="P766" s="114"/>
      <c r="Q766" s="118"/>
      <c r="R766" s="116"/>
      <c r="S766" s="114"/>
    </row>
    <row r="767" spans="6:19">
      <c r="F767" s="111" t="s">
        <v>315</v>
      </c>
      <c r="G767" s="136">
        <v>6.4527600000000002E-5</v>
      </c>
      <c r="H767" s="103">
        <f>ROUND(+G767*Totals!$H$24,2)</f>
        <v>811.32</v>
      </c>
      <c r="I767" s="103">
        <f t="shared" si="32"/>
        <v>390.77339449541284</v>
      </c>
      <c r="J767" s="103">
        <f t="shared" si="33"/>
        <v>420.54660550458721</v>
      </c>
      <c r="K767" s="113" t="s">
        <v>315</v>
      </c>
      <c r="L767" s="113" t="s">
        <v>67</v>
      </c>
      <c r="M767" s="138">
        <v>0.48165137614678899</v>
      </c>
      <c r="N767" s="117">
        <f t="shared" si="34"/>
        <v>390.77339449541284</v>
      </c>
      <c r="O767" s="117" t="s">
        <v>1159</v>
      </c>
      <c r="P767" s="114"/>
      <c r="Q767" s="118"/>
      <c r="R767" s="116"/>
      <c r="S767" s="114"/>
    </row>
    <row r="768" spans="6:19">
      <c r="F768" s="111" t="s">
        <v>314</v>
      </c>
      <c r="G768" s="136">
        <v>4.1730400000000003E-5</v>
      </c>
      <c r="H768" s="103">
        <f>ROUND(+G768*Totals!$H$24,2)</f>
        <v>524.69000000000005</v>
      </c>
      <c r="I768" s="103">
        <f t="shared" si="32"/>
        <v>160.07491525423731</v>
      </c>
      <c r="J768" s="103">
        <f t="shared" si="33"/>
        <v>364.61508474576272</v>
      </c>
      <c r="K768" s="113" t="s">
        <v>314</v>
      </c>
      <c r="L768" s="113" t="s">
        <v>124</v>
      </c>
      <c r="M768" s="138">
        <v>0.30508474576271188</v>
      </c>
      <c r="N768" s="117">
        <f t="shared" si="34"/>
        <v>160.07491525423731</v>
      </c>
      <c r="O768" s="117" t="s">
        <v>1159</v>
      </c>
      <c r="P768" s="114"/>
      <c r="Q768" s="118"/>
      <c r="R768" s="116"/>
      <c r="S768" s="114"/>
    </row>
    <row r="769" spans="6:19">
      <c r="F769" s="111" t="s">
        <v>313</v>
      </c>
      <c r="G769" s="136">
        <v>4.0957600000000002E-5</v>
      </c>
      <c r="H769" s="103">
        <f>ROUND(+G769*Totals!$H$24,2)</f>
        <v>514.97</v>
      </c>
      <c r="I769" s="103">
        <f t="shared" si="32"/>
        <v>369.72205128205132</v>
      </c>
      <c r="J769" s="103">
        <f t="shared" si="33"/>
        <v>145.2479487179487</v>
      </c>
      <c r="K769" s="113" t="s">
        <v>313</v>
      </c>
      <c r="L769" s="113" t="s">
        <v>56</v>
      </c>
      <c r="M769" s="138">
        <v>0.71794871794871795</v>
      </c>
      <c r="N769" s="117">
        <f t="shared" si="34"/>
        <v>369.72205128205132</v>
      </c>
      <c r="O769" s="117" t="s">
        <v>1159</v>
      </c>
      <c r="P769" s="114"/>
      <c r="Q769" s="118"/>
      <c r="R769" s="116"/>
      <c r="S769" s="114"/>
    </row>
    <row r="770" spans="6:19">
      <c r="F770" s="111" t="s">
        <v>312</v>
      </c>
      <c r="G770" s="136">
        <v>4.2116799999999996E-5</v>
      </c>
      <c r="H770" s="103">
        <f>ROUND(+G770*Totals!$H$24,2)</f>
        <v>529.54</v>
      </c>
      <c r="I770" s="103">
        <f t="shared" si="32"/>
        <v>405.15140939597308</v>
      </c>
      <c r="J770" s="103">
        <f t="shared" si="33"/>
        <v>124.38859060402689</v>
      </c>
      <c r="K770" s="113" t="s">
        <v>312</v>
      </c>
      <c r="L770" s="113" t="s">
        <v>90</v>
      </c>
      <c r="M770" s="138">
        <v>0.76510067114093949</v>
      </c>
      <c r="N770" s="117">
        <f t="shared" si="34"/>
        <v>405.15140939597308</v>
      </c>
      <c r="O770" s="117" t="s">
        <v>1159</v>
      </c>
      <c r="P770" s="114"/>
      <c r="Q770" s="118"/>
      <c r="R770" s="116"/>
      <c r="S770" s="114"/>
    </row>
    <row r="771" spans="6:19">
      <c r="F771" s="111" t="s">
        <v>311</v>
      </c>
      <c r="G771" s="136">
        <v>1.5223880000000002E-4</v>
      </c>
      <c r="H771" s="103">
        <f>ROUND(+G771*Totals!$H$24,2)</f>
        <v>1914.13</v>
      </c>
      <c r="I771" s="103">
        <f t="shared" si="32"/>
        <v>537.61058641975308</v>
      </c>
      <c r="J771" s="103">
        <f t="shared" si="33"/>
        <v>1376.5194135802471</v>
      </c>
      <c r="K771" s="113" t="s">
        <v>311</v>
      </c>
      <c r="L771" s="113" t="s">
        <v>78</v>
      </c>
      <c r="M771" s="138">
        <v>0.28086419753086417</v>
      </c>
      <c r="N771" s="117">
        <f t="shared" si="34"/>
        <v>537.61058641975308</v>
      </c>
      <c r="O771" s="113" t="s">
        <v>1159</v>
      </c>
      <c r="P771" s="114"/>
      <c r="Q771" s="118"/>
      <c r="R771" s="116"/>
      <c r="S771" s="114"/>
    </row>
    <row r="772" spans="6:19">
      <c r="F772" s="111" t="s">
        <v>310</v>
      </c>
      <c r="G772" s="136">
        <v>1.139859E-4</v>
      </c>
      <c r="H772" s="103">
        <f>ROUND(+G772*Totals!$H$24,2)</f>
        <v>1433.17</v>
      </c>
      <c r="I772" s="103">
        <f t="shared" si="32"/>
        <v>347.55348773841962</v>
      </c>
      <c r="J772" s="103">
        <f t="shared" si="33"/>
        <v>1085.6165122615805</v>
      </c>
      <c r="K772" s="113" t="s">
        <v>310</v>
      </c>
      <c r="L772" s="113" t="s">
        <v>130</v>
      </c>
      <c r="M772" s="138">
        <v>0.24250681198910082</v>
      </c>
      <c r="N772" s="117">
        <f t="shared" si="34"/>
        <v>347.55348773841962</v>
      </c>
      <c r="O772" s="117" t="s">
        <v>1159</v>
      </c>
      <c r="P772" s="114"/>
      <c r="Q772" s="118"/>
      <c r="R772" s="116"/>
      <c r="S772" s="114"/>
    </row>
    <row r="773" spans="6:19">
      <c r="F773" s="111" t="s">
        <v>309</v>
      </c>
      <c r="G773" s="136">
        <v>5.3785880000000006E-4</v>
      </c>
      <c r="H773" s="103">
        <f>ROUND(+G773*Totals!$H$24,2)</f>
        <v>6762.62</v>
      </c>
      <c r="I773" s="103">
        <f t="shared" si="32"/>
        <v>0</v>
      </c>
      <c r="J773" s="103">
        <f t="shared" si="33"/>
        <v>6762.62</v>
      </c>
      <c r="K773" s="113"/>
      <c r="L773" s="113"/>
      <c r="N773" s="117"/>
      <c r="O773" s="117"/>
      <c r="P773" s="114"/>
      <c r="Q773" s="118"/>
      <c r="R773" s="116"/>
      <c r="S773" s="114"/>
    </row>
    <row r="774" spans="6:19">
      <c r="F774" s="111" t="s">
        <v>308</v>
      </c>
      <c r="G774" s="136">
        <v>2.2410799999999999E-5</v>
      </c>
      <c r="H774" s="103">
        <f>ROUND(+G774*Totals!$H$24,2)</f>
        <v>281.77999999999997</v>
      </c>
      <c r="I774" s="103">
        <f t="shared" si="32"/>
        <v>67.090476190476181</v>
      </c>
      <c r="J774" s="103">
        <f t="shared" si="33"/>
        <v>214.68952380952379</v>
      </c>
      <c r="K774" s="113" t="s">
        <v>308</v>
      </c>
      <c r="L774" s="113" t="s">
        <v>124</v>
      </c>
      <c r="M774" s="138">
        <v>0.23809523809523808</v>
      </c>
      <c r="N774" s="117">
        <f t="shared" si="34"/>
        <v>67.090476190476181</v>
      </c>
      <c r="O774" s="113" t="s">
        <v>1159</v>
      </c>
      <c r="P774" s="114"/>
      <c r="Q774" s="118"/>
      <c r="R774" s="116"/>
      <c r="S774" s="114"/>
    </row>
    <row r="775" spans="6:19">
      <c r="F775" s="111" t="s">
        <v>307</v>
      </c>
      <c r="G775" s="136">
        <v>2.8593099999999999E-5</v>
      </c>
      <c r="H775" s="103">
        <f>ROUND(+G775*Totals!$H$24,2)</f>
        <v>359.51</v>
      </c>
      <c r="I775" s="103">
        <f t="shared" ref="I775:I838" si="35">+N775+Q775+T775</f>
        <v>144.58554347826086</v>
      </c>
      <c r="J775" s="103">
        <f t="shared" ref="J775:J838" si="36">+H775-I775</f>
        <v>214.92445652173913</v>
      </c>
      <c r="K775" s="113" t="s">
        <v>307</v>
      </c>
      <c r="L775" s="113" t="s">
        <v>128</v>
      </c>
      <c r="M775" s="138">
        <v>0.40217391304347822</v>
      </c>
      <c r="N775" s="117">
        <f t="shared" si="34"/>
        <v>144.58554347826086</v>
      </c>
      <c r="O775" s="113" t="s">
        <v>1159</v>
      </c>
      <c r="P775" s="114"/>
      <c r="Q775" s="118"/>
      <c r="R775" s="116"/>
      <c r="S775" s="114"/>
    </row>
    <row r="776" spans="6:19">
      <c r="F776" s="111" t="s">
        <v>306</v>
      </c>
      <c r="G776" s="136">
        <v>2.8168030000000002E-4</v>
      </c>
      <c r="H776" s="103">
        <f>ROUND(+G776*Totals!$H$24,2)</f>
        <v>3541.63</v>
      </c>
      <c r="I776" s="103">
        <f t="shared" si="35"/>
        <v>0</v>
      </c>
      <c r="J776" s="103">
        <f t="shared" si="36"/>
        <v>3541.63</v>
      </c>
      <c r="K776" s="113"/>
      <c r="L776" s="113"/>
      <c r="N776" s="117"/>
      <c r="O776" s="113"/>
      <c r="P776" s="114"/>
      <c r="Q776" s="118"/>
      <c r="R776" s="116"/>
      <c r="S776" s="114"/>
    </row>
    <row r="777" spans="6:19">
      <c r="F777" s="111" t="s">
        <v>305</v>
      </c>
      <c r="G777" s="136">
        <v>3.2070599999999998E-4</v>
      </c>
      <c r="H777" s="103">
        <f>ROUND(+G777*Totals!$H$24,2)</f>
        <v>4032.31</v>
      </c>
      <c r="I777" s="103">
        <f t="shared" si="35"/>
        <v>0</v>
      </c>
      <c r="J777" s="103">
        <f t="shared" si="36"/>
        <v>4032.31</v>
      </c>
      <c r="K777" s="113"/>
      <c r="L777" s="113"/>
      <c r="N777" s="117"/>
      <c r="O777" s="113"/>
      <c r="P777" s="114"/>
      <c r="Q777" s="118"/>
      <c r="R777" s="116"/>
      <c r="S777" s="114"/>
    </row>
    <row r="778" spans="6:19">
      <c r="F778" s="111" t="s">
        <v>304</v>
      </c>
      <c r="G778" s="136">
        <v>1.9744669999999999E-4</v>
      </c>
      <c r="H778" s="103">
        <f>ROUND(+G778*Totals!$H$24,2)</f>
        <v>2482.54</v>
      </c>
      <c r="I778" s="103">
        <f t="shared" si="35"/>
        <v>0</v>
      </c>
      <c r="J778" s="103">
        <f t="shared" si="36"/>
        <v>2482.54</v>
      </c>
      <c r="K778" s="113"/>
      <c r="L778" s="113"/>
      <c r="N778" s="117"/>
      <c r="O778" s="113"/>
      <c r="P778" s="114"/>
      <c r="Q778" s="118"/>
      <c r="R778" s="116"/>
      <c r="S778" s="114"/>
    </row>
    <row r="779" spans="6:19">
      <c r="F779" s="111" t="s">
        <v>303</v>
      </c>
      <c r="G779" s="136">
        <v>4.9844700000000001E-5</v>
      </c>
      <c r="H779" s="103">
        <f>ROUND(+G779*Totals!$H$24,2)</f>
        <v>626.71</v>
      </c>
      <c r="I779" s="103">
        <f t="shared" si="35"/>
        <v>30.948641975308643</v>
      </c>
      <c r="J779" s="103">
        <f t="shared" si="36"/>
        <v>595.76135802469139</v>
      </c>
      <c r="K779" s="113" t="s">
        <v>303</v>
      </c>
      <c r="L779" s="113" t="s">
        <v>112</v>
      </c>
      <c r="M779" s="138">
        <v>4.9382716049382713E-2</v>
      </c>
      <c r="N779" s="117">
        <f>+H779*M779</f>
        <v>30.948641975308643</v>
      </c>
      <c r="O779" s="113"/>
      <c r="P779" s="114"/>
      <c r="Q779" s="118"/>
      <c r="R779" s="116"/>
      <c r="S779" s="114"/>
    </row>
    <row r="780" spans="6:19">
      <c r="F780" s="111" t="s">
        <v>302</v>
      </c>
      <c r="G780" s="136">
        <v>1.9377597999999999E-3</v>
      </c>
      <c r="H780" s="103">
        <f>ROUND(+G780*Totals!$H$24,2)</f>
        <v>24363.91</v>
      </c>
      <c r="I780" s="103">
        <f t="shared" si="35"/>
        <v>0</v>
      </c>
      <c r="J780" s="103">
        <f t="shared" si="36"/>
        <v>24363.91</v>
      </c>
      <c r="K780" s="113"/>
      <c r="L780" s="113"/>
      <c r="N780" s="117"/>
      <c r="O780" s="117" t="s">
        <v>1159</v>
      </c>
      <c r="P780" s="114"/>
      <c r="Q780" s="118"/>
      <c r="R780" s="116"/>
      <c r="S780" s="114"/>
    </row>
    <row r="781" spans="6:19">
      <c r="F781" s="111" t="s">
        <v>301</v>
      </c>
      <c r="G781" s="136">
        <v>2.44973E-4</v>
      </c>
      <c r="H781" s="103">
        <f>ROUND(+G781*Totals!$H$24,2)</f>
        <v>3080.1</v>
      </c>
      <c r="I781" s="103">
        <f t="shared" si="35"/>
        <v>0</v>
      </c>
      <c r="J781" s="103">
        <f t="shared" si="36"/>
        <v>3080.1</v>
      </c>
      <c r="K781" s="113"/>
      <c r="L781" s="113"/>
      <c r="N781" s="117"/>
      <c r="O781" s="113"/>
      <c r="P781" s="114"/>
      <c r="Q781" s="118"/>
      <c r="R781" s="116"/>
      <c r="S781" s="114"/>
    </row>
    <row r="782" spans="6:19">
      <c r="F782" s="111" t="s">
        <v>300</v>
      </c>
      <c r="G782" s="136">
        <v>6.1436499999999994E-5</v>
      </c>
      <c r="H782" s="103">
        <f>ROUND(+G782*Totals!$H$24,2)</f>
        <v>772.46</v>
      </c>
      <c r="I782" s="103">
        <f t="shared" si="35"/>
        <v>11.85793859649123</v>
      </c>
      <c r="J782" s="103">
        <f t="shared" si="36"/>
        <v>760.60206140350886</v>
      </c>
      <c r="K782" s="113" t="s">
        <v>300</v>
      </c>
      <c r="L782" s="113" t="s">
        <v>106</v>
      </c>
      <c r="M782" s="138">
        <v>1.5350877192982459E-2</v>
      </c>
      <c r="N782" s="117">
        <f t="shared" si="34"/>
        <v>11.85793859649123</v>
      </c>
      <c r="O782" s="117" t="s">
        <v>1159</v>
      </c>
      <c r="P782" s="114"/>
      <c r="Q782" s="118"/>
      <c r="R782" s="116"/>
      <c r="S782" s="114"/>
    </row>
    <row r="783" spans="6:19">
      <c r="F783" s="111" t="s">
        <v>299</v>
      </c>
      <c r="G783" s="136">
        <v>2.8206699999999999E-5</v>
      </c>
      <c r="H783" s="103">
        <f>ROUND(+G783*Totals!$H$24,2)</f>
        <v>354.65</v>
      </c>
      <c r="I783" s="103">
        <f t="shared" si="35"/>
        <v>109.94149999999999</v>
      </c>
      <c r="J783" s="103">
        <f t="shared" si="36"/>
        <v>244.70849999999999</v>
      </c>
      <c r="K783" s="113" t="s">
        <v>299</v>
      </c>
      <c r="L783" s="113" t="s">
        <v>113</v>
      </c>
      <c r="M783" s="138">
        <v>0.19666666666666666</v>
      </c>
      <c r="N783" s="117">
        <f t="shared" si="34"/>
        <v>69.747833333333318</v>
      </c>
      <c r="O783" s="113" t="s">
        <v>121</v>
      </c>
      <c r="P783" s="138">
        <v>0.11333333333333334</v>
      </c>
      <c r="Q783" s="118">
        <f>H783*P783</f>
        <v>40.193666666666665</v>
      </c>
      <c r="R783" s="116" t="s">
        <v>1159</v>
      </c>
      <c r="S783" s="114"/>
    </row>
    <row r="784" spans="6:19">
      <c r="F784" s="111" t="s">
        <v>298</v>
      </c>
      <c r="G784" s="136">
        <v>2.7820299999999999E-5</v>
      </c>
      <c r="H784" s="103">
        <f>ROUND(+G784*Totals!$H$24,2)</f>
        <v>349.79</v>
      </c>
      <c r="I784" s="103">
        <f t="shared" si="35"/>
        <v>127.72414937759336</v>
      </c>
      <c r="J784" s="103">
        <f t="shared" si="36"/>
        <v>222.06585062240666</v>
      </c>
      <c r="K784" s="113" t="s">
        <v>298</v>
      </c>
      <c r="L784" s="113" t="s">
        <v>120</v>
      </c>
      <c r="M784" s="138">
        <v>0.36514522821576761</v>
      </c>
      <c r="N784" s="117">
        <f t="shared" si="34"/>
        <v>127.72414937759336</v>
      </c>
      <c r="O784" s="113"/>
      <c r="P784" s="114"/>
      <c r="Q784" s="118"/>
      <c r="R784" s="116"/>
      <c r="S784" s="114"/>
    </row>
    <row r="785" spans="6:20">
      <c r="F785" s="111" t="s">
        <v>297</v>
      </c>
      <c r="G785" s="136">
        <v>4.3662390000000001E-4</v>
      </c>
      <c r="H785" s="103">
        <f>ROUND(+G785*Totals!$H$24,2)</f>
        <v>5489.77</v>
      </c>
      <c r="I785" s="103">
        <f t="shared" si="35"/>
        <v>0</v>
      </c>
      <c r="J785" s="103">
        <f t="shared" si="36"/>
        <v>5489.77</v>
      </c>
      <c r="K785" s="113"/>
      <c r="L785" s="113"/>
      <c r="N785" s="117"/>
      <c r="O785" s="113"/>
      <c r="P785" s="114"/>
      <c r="Q785" s="116"/>
      <c r="R785" s="118"/>
      <c r="S785" s="114"/>
    </row>
    <row r="786" spans="6:20">
      <c r="F786" s="111" t="s">
        <v>116</v>
      </c>
      <c r="G786" s="136">
        <v>2.8090759999999999E-4</v>
      </c>
      <c r="H786" s="103">
        <f>ROUND(+G786*Totals!$H$24,2)</f>
        <v>3531.92</v>
      </c>
      <c r="I786" s="103">
        <f t="shared" si="35"/>
        <v>0</v>
      </c>
      <c r="J786" s="103">
        <f t="shared" si="36"/>
        <v>3531.92</v>
      </c>
      <c r="K786" s="113"/>
      <c r="L786" s="113"/>
      <c r="N786" s="117"/>
      <c r="O786" s="113" t="s">
        <v>1159</v>
      </c>
      <c r="P786" s="114"/>
      <c r="Q786" s="116"/>
      <c r="R786" s="116"/>
      <c r="S786" s="114"/>
    </row>
    <row r="787" spans="6:20">
      <c r="F787" s="111" t="s">
        <v>296</v>
      </c>
      <c r="G787" s="136">
        <v>1.1475870000000001E-4</v>
      </c>
      <c r="H787" s="103">
        <f>ROUND(+G787*Totals!$H$24,2)</f>
        <v>1442.89</v>
      </c>
      <c r="I787" s="103">
        <f t="shared" si="35"/>
        <v>454.01280172413794</v>
      </c>
      <c r="J787" s="103">
        <f t="shared" si="36"/>
        <v>988.87719827586216</v>
      </c>
      <c r="K787" s="113" t="s">
        <v>296</v>
      </c>
      <c r="L787" s="113" t="s">
        <v>42</v>
      </c>
      <c r="M787" s="138">
        <v>5.387931034482759E-2</v>
      </c>
      <c r="N787" s="117">
        <f t="shared" si="34"/>
        <v>77.741918103448285</v>
      </c>
      <c r="O787" s="113" t="s">
        <v>110</v>
      </c>
      <c r="P787" s="138">
        <v>0.15086206896551724</v>
      </c>
      <c r="Q787" s="118">
        <f>H787*P787</f>
        <v>217.67737068965519</v>
      </c>
      <c r="R787" s="116" t="s">
        <v>118</v>
      </c>
      <c r="S787" s="138">
        <v>0.10991379310344829</v>
      </c>
      <c r="T787" s="103">
        <f>H787*S787</f>
        <v>158.5935129310345</v>
      </c>
    </row>
    <row r="788" spans="6:20">
      <c r="F788" s="111" t="s">
        <v>295</v>
      </c>
      <c r="G788" s="136">
        <v>2.1297970999999997E-3</v>
      </c>
      <c r="H788" s="103">
        <f>ROUND(+G788*Totals!$H$24,2)</f>
        <v>26778.44</v>
      </c>
      <c r="I788" s="103">
        <f t="shared" si="35"/>
        <v>0</v>
      </c>
      <c r="J788" s="103">
        <f t="shared" si="36"/>
        <v>26778.44</v>
      </c>
      <c r="K788" s="113"/>
      <c r="L788" s="113"/>
      <c r="N788" s="117"/>
      <c r="O788" s="113"/>
      <c r="P788" s="114"/>
      <c r="Q788" s="116"/>
      <c r="R788" s="116"/>
      <c r="S788" s="114"/>
    </row>
    <row r="789" spans="6:20">
      <c r="F789" s="111" t="s">
        <v>294</v>
      </c>
      <c r="G789" s="136">
        <v>4.8994610000000004E-4</v>
      </c>
      <c r="H789" s="103">
        <f>ROUND(+G789*Totals!$H$24,2)</f>
        <v>6160.21</v>
      </c>
      <c r="I789" s="103">
        <f t="shared" si="35"/>
        <v>0</v>
      </c>
      <c r="J789" s="103">
        <f t="shared" si="36"/>
        <v>6160.21</v>
      </c>
      <c r="K789" s="113"/>
      <c r="L789" s="113"/>
      <c r="N789" s="117"/>
      <c r="O789" s="113"/>
      <c r="P789" s="114"/>
      <c r="Q789" s="116"/>
      <c r="R789" s="116"/>
      <c r="S789" s="114"/>
    </row>
    <row r="790" spans="6:20">
      <c r="F790" s="111" t="s">
        <v>293</v>
      </c>
      <c r="G790" s="136">
        <v>3.7132350000000002E-4</v>
      </c>
      <c r="H790" s="103">
        <f>ROUND(+G790*Totals!$H$24,2)</f>
        <v>4668.74</v>
      </c>
      <c r="I790" s="103">
        <f t="shared" si="35"/>
        <v>0</v>
      </c>
      <c r="J790" s="103">
        <f t="shared" si="36"/>
        <v>4668.74</v>
      </c>
      <c r="K790" s="113"/>
      <c r="L790" s="113"/>
      <c r="N790" s="117"/>
      <c r="O790" s="117"/>
      <c r="P790" s="114"/>
      <c r="Q790" s="118"/>
      <c r="R790" s="116"/>
      <c r="S790" s="114"/>
    </row>
    <row r="791" spans="6:20">
      <c r="F791" s="111" t="s">
        <v>292</v>
      </c>
      <c r="G791" s="136">
        <v>1.9029845000000001E-3</v>
      </c>
      <c r="H791" s="103">
        <f>ROUND(+G791*Totals!$H$24,2)</f>
        <v>23926.67</v>
      </c>
      <c r="I791" s="103">
        <f t="shared" si="35"/>
        <v>0</v>
      </c>
      <c r="J791" s="103">
        <f t="shared" si="36"/>
        <v>23926.67</v>
      </c>
      <c r="K791" s="113"/>
      <c r="L791" s="113"/>
      <c r="N791" s="117"/>
      <c r="O791" s="117"/>
      <c r="P791" s="114"/>
      <c r="Q791" s="118"/>
      <c r="R791" s="116"/>
      <c r="S791" s="114"/>
    </row>
    <row r="792" spans="6:20">
      <c r="F792" s="111" t="s">
        <v>1048</v>
      </c>
      <c r="G792" s="136">
        <v>7.3028199999999993E-5</v>
      </c>
      <c r="H792" s="103">
        <f>ROUND(+G792*Totals!$H$24,2)</f>
        <v>918.2</v>
      </c>
      <c r="I792" s="103">
        <f t="shared" si="35"/>
        <v>0</v>
      </c>
      <c r="J792" s="103">
        <f t="shared" si="36"/>
        <v>918.2</v>
      </c>
      <c r="K792" s="113"/>
      <c r="L792" s="113"/>
      <c r="N792" s="117"/>
      <c r="O792" s="113" t="s">
        <v>1159</v>
      </c>
      <c r="P792" s="114"/>
      <c r="Q792" s="118"/>
      <c r="R792" s="116"/>
      <c r="S792" s="114"/>
    </row>
    <row r="793" spans="6:20">
      <c r="F793" s="111" t="s">
        <v>291</v>
      </c>
      <c r="G793" s="136">
        <v>2.8245309999999998E-4</v>
      </c>
      <c r="H793" s="103">
        <f>ROUND(+G793*Totals!$H$24,2)</f>
        <v>3551.35</v>
      </c>
      <c r="I793" s="103">
        <f t="shared" si="35"/>
        <v>1782.3756603773584</v>
      </c>
      <c r="J793" s="103">
        <f t="shared" si="36"/>
        <v>1768.9743396226415</v>
      </c>
      <c r="K793" s="113" t="s">
        <v>291</v>
      </c>
      <c r="L793" s="113" t="s">
        <v>86</v>
      </c>
      <c r="M793" s="138">
        <v>0.50188679245283019</v>
      </c>
      <c r="N793" s="117">
        <f>+H793*M793</f>
        <v>1782.3756603773584</v>
      </c>
      <c r="O793" s="113" t="s">
        <v>1159</v>
      </c>
      <c r="P793" s="114"/>
      <c r="Q793" s="118"/>
      <c r="R793" s="116"/>
      <c r="S793" s="114"/>
    </row>
    <row r="794" spans="6:20">
      <c r="F794" s="111" t="s">
        <v>290</v>
      </c>
      <c r="G794" s="136">
        <v>1.1050833999999999E-3</v>
      </c>
      <c r="H794" s="103">
        <f>ROUND(+G794*Totals!$H$24,2)</f>
        <v>13894.47</v>
      </c>
      <c r="I794" s="103">
        <f t="shared" si="35"/>
        <v>0</v>
      </c>
      <c r="J794" s="103">
        <f t="shared" si="36"/>
        <v>13894.47</v>
      </c>
      <c r="K794" s="113"/>
      <c r="L794" s="113"/>
      <c r="N794" s="117"/>
      <c r="O794" s="113"/>
      <c r="P794" s="114"/>
      <c r="Q794" s="118"/>
      <c r="R794" s="116"/>
      <c r="S794" s="114"/>
    </row>
    <row r="795" spans="6:20">
      <c r="F795" s="111" t="s">
        <v>289</v>
      </c>
      <c r="G795" s="136">
        <v>4.1344029999999999E-4</v>
      </c>
      <c r="H795" s="103">
        <f>ROUND(+G795*Totals!$H$24,2)</f>
        <v>5198.28</v>
      </c>
      <c r="I795" s="103">
        <f t="shared" si="35"/>
        <v>0</v>
      </c>
      <c r="J795" s="103">
        <f t="shared" si="36"/>
        <v>5198.28</v>
      </c>
      <c r="K795" s="113"/>
      <c r="L795" s="113"/>
      <c r="N795" s="117"/>
      <c r="O795" s="117"/>
      <c r="P795" s="114"/>
      <c r="Q795" s="118"/>
      <c r="R795" s="116"/>
      <c r="S795" s="114"/>
    </row>
    <row r="796" spans="6:20">
      <c r="F796" s="111" t="s">
        <v>288</v>
      </c>
      <c r="G796" s="136">
        <v>7.7433119999999992E-4</v>
      </c>
      <c r="H796" s="103">
        <f>ROUND(+G796*Totals!$H$24,2)</f>
        <v>9735.85</v>
      </c>
      <c r="I796" s="103">
        <f t="shared" si="35"/>
        <v>0</v>
      </c>
      <c r="J796" s="103">
        <f t="shared" si="36"/>
        <v>9735.85</v>
      </c>
      <c r="K796" s="113"/>
      <c r="L796" s="113"/>
      <c r="N796" s="117"/>
      <c r="O796" s="113"/>
      <c r="P796" s="114"/>
      <c r="Q796" s="118"/>
      <c r="R796" s="116"/>
      <c r="S796" s="114"/>
    </row>
    <row r="797" spans="6:20">
      <c r="F797" s="111" t="s">
        <v>287</v>
      </c>
      <c r="G797" s="136">
        <v>9.4666200000000005E-5</v>
      </c>
      <c r="H797" s="103">
        <f>ROUND(+G797*Totals!$H$24,2)</f>
        <v>1190.26</v>
      </c>
      <c r="I797" s="103">
        <f t="shared" si="35"/>
        <v>233.86340175953077</v>
      </c>
      <c r="J797" s="103">
        <f t="shared" si="36"/>
        <v>956.39659824046919</v>
      </c>
      <c r="K797" s="113" t="s">
        <v>287</v>
      </c>
      <c r="L797" s="113" t="s">
        <v>99</v>
      </c>
      <c r="M797" s="138">
        <v>0.19648093841642228</v>
      </c>
      <c r="N797" s="117">
        <f>+H797*M797</f>
        <v>233.86340175953077</v>
      </c>
      <c r="O797" s="113" t="s">
        <v>1159</v>
      </c>
      <c r="P797" s="114"/>
      <c r="Q797" s="118"/>
      <c r="R797" s="116"/>
      <c r="S797" s="114"/>
    </row>
    <row r="798" spans="6:20">
      <c r="F798" s="111" t="s">
        <v>286</v>
      </c>
      <c r="G798" s="136">
        <v>3.1796263000000002E-3</v>
      </c>
      <c r="H798" s="103">
        <f>ROUND(+G798*Totals!$H$24,2)</f>
        <v>39978.18</v>
      </c>
      <c r="I798" s="103">
        <f t="shared" si="35"/>
        <v>0</v>
      </c>
      <c r="J798" s="103">
        <f t="shared" si="36"/>
        <v>39978.18</v>
      </c>
      <c r="K798" s="113"/>
      <c r="L798" s="113"/>
      <c r="N798" s="117"/>
      <c r="O798" s="113"/>
      <c r="P798" s="114"/>
      <c r="Q798" s="118"/>
      <c r="R798" s="116"/>
      <c r="S798" s="114"/>
    </row>
    <row r="799" spans="6:20">
      <c r="F799" s="111" t="s">
        <v>285</v>
      </c>
      <c r="G799" s="136">
        <v>3.3151342299999997E-2</v>
      </c>
      <c r="H799" s="103">
        <f>ROUND(+G799*Totals!$H$24,2)</f>
        <v>416819.57</v>
      </c>
      <c r="I799" s="103">
        <f t="shared" si="35"/>
        <v>0</v>
      </c>
      <c r="J799" s="103">
        <f t="shared" si="36"/>
        <v>416819.57</v>
      </c>
      <c r="K799" s="113"/>
      <c r="L799" s="113"/>
      <c r="N799" s="117"/>
      <c r="O799" s="113"/>
      <c r="P799" s="114"/>
      <c r="Q799" s="118"/>
      <c r="R799" s="116"/>
      <c r="S799" s="114"/>
    </row>
    <row r="800" spans="6:20">
      <c r="F800" s="111" t="s">
        <v>284</v>
      </c>
      <c r="G800" s="136">
        <v>2.8902179999999998E-4</v>
      </c>
      <c r="H800" s="103">
        <f>ROUND(+G800*Totals!$H$24,2)</f>
        <v>3633.94</v>
      </c>
      <c r="I800" s="103">
        <f t="shared" si="35"/>
        <v>0</v>
      </c>
      <c r="J800" s="103">
        <f t="shared" si="36"/>
        <v>3633.94</v>
      </c>
      <c r="K800" s="113"/>
      <c r="L800" s="113"/>
      <c r="N800" s="117"/>
      <c r="O800" s="113"/>
      <c r="P800" s="114"/>
      <c r="Q800" s="118"/>
      <c r="R800" s="116"/>
      <c r="S800" s="114"/>
    </row>
    <row r="801" spans="6:19">
      <c r="F801" s="111" t="s">
        <v>283</v>
      </c>
      <c r="G801" s="136">
        <v>5.9620409999999995E-4</v>
      </c>
      <c r="H801" s="103">
        <f>ROUND(+G801*Totals!$H$24,2)</f>
        <v>7496.21</v>
      </c>
      <c r="I801" s="103">
        <f t="shared" si="35"/>
        <v>0</v>
      </c>
      <c r="J801" s="103">
        <f t="shared" si="36"/>
        <v>7496.21</v>
      </c>
      <c r="K801" s="113"/>
      <c r="L801" s="113"/>
      <c r="N801" s="117"/>
      <c r="O801" s="117"/>
      <c r="P801" s="114"/>
      <c r="Q801" s="118"/>
      <c r="R801" s="116"/>
      <c r="S801" s="114"/>
    </row>
    <row r="802" spans="6:19">
      <c r="F802" s="111" t="s">
        <v>282</v>
      </c>
      <c r="G802" s="136">
        <v>4.0262130000000003E-4</v>
      </c>
      <c r="H802" s="103">
        <f>ROUND(+G802*Totals!$H$24,2)</f>
        <v>5062.25</v>
      </c>
      <c r="I802" s="103">
        <f t="shared" si="35"/>
        <v>0</v>
      </c>
      <c r="J802" s="103">
        <f t="shared" si="36"/>
        <v>5062.25</v>
      </c>
      <c r="K802" s="113"/>
      <c r="L802" s="113"/>
      <c r="N802" s="117"/>
      <c r="O802" s="113"/>
      <c r="P802" s="114"/>
      <c r="Q802" s="118"/>
      <c r="R802" s="116"/>
      <c r="S802" s="114"/>
    </row>
    <row r="803" spans="6:19">
      <c r="F803" s="111" t="s">
        <v>281</v>
      </c>
      <c r="G803" s="136">
        <v>6.9937099999999998E-5</v>
      </c>
      <c r="H803" s="103">
        <f>ROUND(+G803*Totals!$H$24,2)</f>
        <v>879.34</v>
      </c>
      <c r="I803" s="103">
        <f t="shared" si="35"/>
        <v>127.64612903225807</v>
      </c>
      <c r="J803" s="103">
        <f t="shared" si="36"/>
        <v>751.69387096774199</v>
      </c>
      <c r="K803" s="113" t="s">
        <v>281</v>
      </c>
      <c r="L803" s="113" t="s">
        <v>130</v>
      </c>
      <c r="M803" s="138">
        <v>0.14516129032258066</v>
      </c>
      <c r="N803" s="117">
        <f>+H803*M803</f>
        <v>127.64612903225807</v>
      </c>
      <c r="O803" s="113" t="s">
        <v>1159</v>
      </c>
      <c r="P803" s="114"/>
      <c r="Q803" s="118"/>
      <c r="R803" s="116"/>
      <c r="S803" s="114"/>
    </row>
    <row r="804" spans="6:19">
      <c r="F804" s="111" t="s">
        <v>280</v>
      </c>
      <c r="G804" s="136">
        <v>7.1096299999999992E-5</v>
      </c>
      <c r="H804" s="103">
        <f>ROUND(+G804*Totals!$H$24,2)</f>
        <v>893.91</v>
      </c>
      <c r="I804" s="103">
        <f t="shared" si="35"/>
        <v>0</v>
      </c>
      <c r="J804" s="103">
        <f t="shared" si="36"/>
        <v>893.91</v>
      </c>
      <c r="K804" s="113"/>
      <c r="L804" s="113"/>
      <c r="N804" s="117"/>
      <c r="O804" s="117"/>
      <c r="P804" s="114"/>
      <c r="Q804" s="118"/>
      <c r="R804" s="116"/>
      <c r="S804" s="114"/>
    </row>
    <row r="805" spans="6:19">
      <c r="F805" s="111" t="s">
        <v>279</v>
      </c>
      <c r="G805" s="136">
        <v>1.1661333999999999E-3</v>
      </c>
      <c r="H805" s="103">
        <f>ROUND(+G805*Totals!$H$24,2)</f>
        <v>14662.07</v>
      </c>
      <c r="I805" s="103">
        <f t="shared" si="35"/>
        <v>0</v>
      </c>
      <c r="J805" s="103">
        <f t="shared" si="36"/>
        <v>14662.07</v>
      </c>
      <c r="K805" s="113"/>
      <c r="L805" s="113"/>
      <c r="N805" s="117"/>
      <c r="O805" s="117"/>
      <c r="P805" s="114"/>
      <c r="Q805" s="118"/>
      <c r="R805" s="116"/>
      <c r="S805" s="114"/>
    </row>
    <row r="806" spans="6:19">
      <c r="F806" s="111" t="s">
        <v>278</v>
      </c>
      <c r="G806" s="136">
        <v>4.94583E-5</v>
      </c>
      <c r="H806" s="103">
        <f>ROUND(+G806*Totals!$H$24,2)</f>
        <v>621.85</v>
      </c>
      <c r="I806" s="103">
        <f t="shared" si="35"/>
        <v>194.54525139664804</v>
      </c>
      <c r="J806" s="103">
        <f t="shared" si="36"/>
        <v>427.30474860335198</v>
      </c>
      <c r="K806" s="113" t="s">
        <v>278</v>
      </c>
      <c r="L806" s="113" t="s">
        <v>47</v>
      </c>
      <c r="M806" s="138">
        <v>0.31284916201117319</v>
      </c>
      <c r="N806" s="117">
        <f>+H806*M806</f>
        <v>194.54525139664804</v>
      </c>
      <c r="O806" s="113" t="s">
        <v>1159</v>
      </c>
      <c r="P806" s="114"/>
      <c r="Q806" s="118"/>
      <c r="R806" s="116"/>
      <c r="S806" s="114"/>
    </row>
    <row r="807" spans="6:19">
      <c r="F807" s="111" t="s">
        <v>277</v>
      </c>
      <c r="G807" s="136">
        <v>7.8051300000000009E-5</v>
      </c>
      <c r="H807" s="103">
        <f>ROUND(+G807*Totals!$H$24,2)</f>
        <v>981.36</v>
      </c>
      <c r="I807" s="103">
        <f t="shared" si="35"/>
        <v>101.30167741935485</v>
      </c>
      <c r="J807" s="103">
        <f t="shared" si="36"/>
        <v>880.05832258064515</v>
      </c>
      <c r="K807" s="113" t="s">
        <v>277</v>
      </c>
      <c r="L807" s="113" t="s">
        <v>88</v>
      </c>
      <c r="M807" s="138">
        <v>0.1032258064516129</v>
      </c>
      <c r="N807" s="117">
        <f>+H807*M807</f>
        <v>101.30167741935485</v>
      </c>
      <c r="O807" s="117" t="s">
        <v>1159</v>
      </c>
      <c r="P807" s="114"/>
      <c r="Q807" s="118"/>
      <c r="R807" s="116"/>
      <c r="S807" s="114"/>
    </row>
    <row r="808" spans="6:19">
      <c r="F808" s="111" t="s">
        <v>276</v>
      </c>
      <c r="G808" s="136">
        <v>4.3758983999999997E-3</v>
      </c>
      <c r="H808" s="103">
        <f>ROUND(+G808*Totals!$H$24,2)</f>
        <v>55019.19</v>
      </c>
      <c r="I808" s="103">
        <f t="shared" si="35"/>
        <v>0</v>
      </c>
      <c r="J808" s="103">
        <f t="shared" si="36"/>
        <v>55019.19</v>
      </c>
      <c r="K808" s="113"/>
      <c r="L808" s="113"/>
      <c r="N808" s="117"/>
      <c r="O808" s="113"/>
      <c r="P808" s="114"/>
      <c r="Q808" s="118"/>
      <c r="R808" s="116"/>
      <c r="S808" s="114"/>
    </row>
    <row r="809" spans="6:19">
      <c r="F809" s="111" t="s">
        <v>275</v>
      </c>
      <c r="G809" s="136">
        <v>1.4876120000000001E-4</v>
      </c>
      <c r="H809" s="103">
        <f>ROUND(+G809*Totals!$H$24,2)</f>
        <v>1870.41</v>
      </c>
      <c r="I809" s="103">
        <f t="shared" si="35"/>
        <v>785.33240384615385</v>
      </c>
      <c r="J809" s="103">
        <f t="shared" si="36"/>
        <v>1085.0775961538461</v>
      </c>
      <c r="K809" s="113" t="s">
        <v>275</v>
      </c>
      <c r="L809" s="113" t="s">
        <v>129</v>
      </c>
      <c r="M809" s="138">
        <v>0.41987179487179488</v>
      </c>
      <c r="N809" s="117">
        <f>+H809*M809</f>
        <v>785.33240384615385</v>
      </c>
      <c r="O809" s="117" t="s">
        <v>1159</v>
      </c>
      <c r="P809" s="114"/>
      <c r="Q809" s="118"/>
      <c r="R809" s="116"/>
      <c r="S809" s="114"/>
    </row>
    <row r="810" spans="6:19">
      <c r="F810" s="111" t="s">
        <v>274</v>
      </c>
      <c r="G810" s="136">
        <v>2.1015904000000001E-3</v>
      </c>
      <c r="H810" s="103">
        <f>ROUND(+G810*Totals!$H$24,2)</f>
        <v>26423.79</v>
      </c>
      <c r="I810" s="103">
        <f t="shared" si="35"/>
        <v>0</v>
      </c>
      <c r="J810" s="103">
        <f t="shared" si="36"/>
        <v>26423.79</v>
      </c>
      <c r="K810" s="113"/>
      <c r="L810" s="113"/>
      <c r="N810" s="117"/>
      <c r="O810" s="117"/>
      <c r="P810" s="114"/>
      <c r="Q810" s="118"/>
      <c r="R810" s="116"/>
      <c r="S810" s="114"/>
    </row>
    <row r="811" spans="6:19">
      <c r="F811" s="111" t="s">
        <v>1049</v>
      </c>
      <c r="G811" s="136">
        <v>3.5548099999999999E-5</v>
      </c>
      <c r="H811" s="103">
        <f>ROUND(+G811*Totals!$H$24,2)</f>
        <v>446.95</v>
      </c>
      <c r="I811" s="103">
        <f t="shared" si="35"/>
        <v>0</v>
      </c>
      <c r="J811" s="103">
        <f t="shared" si="36"/>
        <v>446.95</v>
      </c>
      <c r="K811" s="113"/>
      <c r="L811" s="113"/>
      <c r="N811" s="117"/>
      <c r="O811" s="117" t="s">
        <v>1159</v>
      </c>
      <c r="P811" s="114"/>
      <c r="Q811" s="118"/>
      <c r="R811" s="116"/>
      <c r="S811" s="114"/>
    </row>
    <row r="812" spans="6:19">
      <c r="F812" s="111" t="s">
        <v>272</v>
      </c>
      <c r="G812" s="136">
        <v>5.5254199999999997E-5</v>
      </c>
      <c r="H812" s="103">
        <f>ROUND(+G812*Totals!$H$24,2)</f>
        <v>694.72</v>
      </c>
      <c r="I812" s="103">
        <f t="shared" si="35"/>
        <v>51.460740740740739</v>
      </c>
      <c r="J812" s="103">
        <f t="shared" si="36"/>
        <v>643.25925925925924</v>
      </c>
      <c r="K812" s="113" t="s">
        <v>272</v>
      </c>
      <c r="L812" s="113" t="s">
        <v>124</v>
      </c>
      <c r="M812" s="138">
        <v>7.407407407407407E-2</v>
      </c>
      <c r="N812" s="117">
        <f>+H812*M812</f>
        <v>51.460740740740739</v>
      </c>
      <c r="O812" s="113" t="s">
        <v>1159</v>
      </c>
      <c r="P812" s="114"/>
      <c r="Q812" s="118"/>
      <c r="R812" s="116"/>
      <c r="S812" s="114"/>
    </row>
    <row r="813" spans="6:19">
      <c r="F813" s="111" t="s">
        <v>273</v>
      </c>
      <c r="G813" s="136">
        <v>2.6274699999999998E-5</v>
      </c>
      <c r="H813" s="103">
        <f>ROUND(+G813*Totals!$H$24,2)</f>
        <v>330.36</v>
      </c>
      <c r="I813" s="103">
        <f t="shared" si="35"/>
        <v>251.62934579439252</v>
      </c>
      <c r="J813" s="103">
        <f t="shared" si="36"/>
        <v>78.730654205607493</v>
      </c>
      <c r="K813" s="113" t="s">
        <v>273</v>
      </c>
      <c r="L813" s="113" t="s">
        <v>83</v>
      </c>
      <c r="M813" s="138">
        <v>0.76168224299065412</v>
      </c>
      <c r="N813" s="117">
        <f>+H813*M813</f>
        <v>251.62934579439252</v>
      </c>
      <c r="O813" s="117" t="s">
        <v>1159</v>
      </c>
      <c r="P813" s="114"/>
      <c r="Q813" s="118"/>
      <c r="R813" s="116"/>
      <c r="S813" s="114"/>
    </row>
    <row r="814" spans="6:19">
      <c r="F814" s="111" t="s">
        <v>271</v>
      </c>
      <c r="G814" s="136">
        <v>4.458973E-4</v>
      </c>
      <c r="H814" s="103">
        <f>ROUND(+G814*Totals!$H$24,2)</f>
        <v>5606.37</v>
      </c>
      <c r="I814" s="103">
        <f t="shared" si="35"/>
        <v>0</v>
      </c>
      <c r="J814" s="103">
        <f t="shared" si="36"/>
        <v>5606.37</v>
      </c>
      <c r="K814" s="113"/>
      <c r="L814" s="113"/>
      <c r="N814" s="117"/>
      <c r="O814" s="113"/>
      <c r="P814" s="114"/>
      <c r="Q814" s="118"/>
      <c r="R814" s="116"/>
      <c r="S814" s="114"/>
    </row>
    <row r="815" spans="6:19">
      <c r="F815" s="111" t="s">
        <v>270</v>
      </c>
      <c r="G815" s="136">
        <v>1.769679E-4</v>
      </c>
      <c r="H815" s="103">
        <f>ROUND(+G815*Totals!$H$24,2)</f>
        <v>2225.06</v>
      </c>
      <c r="I815" s="103">
        <f t="shared" si="35"/>
        <v>439.94785206258888</v>
      </c>
      <c r="J815" s="103">
        <f t="shared" si="36"/>
        <v>1785.112147937411</v>
      </c>
      <c r="K815" s="113" t="s">
        <v>270</v>
      </c>
      <c r="L815" s="113" t="s">
        <v>100</v>
      </c>
      <c r="M815" s="138">
        <v>0.19772403982930298</v>
      </c>
      <c r="N815" s="117">
        <f>+H815*M815</f>
        <v>439.94785206258888</v>
      </c>
      <c r="O815" s="113" t="s">
        <v>1159</v>
      </c>
      <c r="P815" s="114"/>
      <c r="Q815" s="118"/>
      <c r="R815" s="116"/>
      <c r="S815" s="114"/>
    </row>
    <row r="816" spans="6:19">
      <c r="F816" s="111" t="s">
        <v>269</v>
      </c>
      <c r="G816" s="136">
        <v>1.4064699999999998E-4</v>
      </c>
      <c r="H816" s="103">
        <f>ROUND(+G816*Totals!$H$24,2)</f>
        <v>1768.39</v>
      </c>
      <c r="I816" s="103">
        <f t="shared" si="35"/>
        <v>0</v>
      </c>
      <c r="J816" s="103">
        <f t="shared" si="36"/>
        <v>1768.39</v>
      </c>
      <c r="K816" s="113"/>
      <c r="L816" s="113"/>
      <c r="N816" s="117"/>
      <c r="O816" s="113"/>
      <c r="P816" s="114"/>
      <c r="Q816" s="118"/>
      <c r="R816" s="116"/>
      <c r="S816" s="114"/>
    </row>
    <row r="817" spans="6:19">
      <c r="F817" s="111" t="s">
        <v>268</v>
      </c>
      <c r="G817" s="136">
        <v>3.1297799999999997E-5</v>
      </c>
      <c r="H817" s="103">
        <f>ROUND(+G817*Totals!$H$24,2)</f>
        <v>393.51</v>
      </c>
      <c r="I817" s="103">
        <f t="shared" si="35"/>
        <v>165.09327586206896</v>
      </c>
      <c r="J817" s="103">
        <f t="shared" si="36"/>
        <v>228.41672413793103</v>
      </c>
      <c r="K817" s="113" t="s">
        <v>268</v>
      </c>
      <c r="L817" s="113" t="s">
        <v>44</v>
      </c>
      <c r="M817" s="138">
        <v>0.27011494252873564</v>
      </c>
      <c r="N817" s="117">
        <f>+H817*M817</f>
        <v>106.29293103448276</v>
      </c>
      <c r="O817" s="113" t="s">
        <v>67</v>
      </c>
      <c r="P817" s="138">
        <v>0.14942528735632185</v>
      </c>
      <c r="Q817" s="118">
        <f>H817*P817</f>
        <v>58.800344827586208</v>
      </c>
      <c r="R817" s="116" t="s">
        <v>1159</v>
      </c>
      <c r="S817" s="114"/>
    </row>
    <row r="818" spans="6:19">
      <c r="F818" s="111" t="s">
        <v>267</v>
      </c>
      <c r="G818" s="136">
        <v>2.6197429999999999E-4</v>
      </c>
      <c r="H818" s="103">
        <f>ROUND(+G818*Totals!$H$24,2)</f>
        <v>3293.86</v>
      </c>
      <c r="I818" s="103">
        <f t="shared" si="35"/>
        <v>0</v>
      </c>
      <c r="J818" s="103">
        <f t="shared" si="36"/>
        <v>3293.86</v>
      </c>
      <c r="K818" s="113"/>
      <c r="L818" s="113"/>
      <c r="N818" s="117"/>
      <c r="O818" s="113"/>
      <c r="P818" s="114"/>
      <c r="Q818" s="118"/>
      <c r="R818" s="116"/>
      <c r="S818" s="114"/>
    </row>
    <row r="819" spans="6:19">
      <c r="F819" s="111" t="s">
        <v>266</v>
      </c>
      <c r="G819" s="136">
        <v>2.4613219999999999E-4</v>
      </c>
      <c r="H819" s="103">
        <f>ROUND(+G819*Totals!$H$24,2)</f>
        <v>3094.68</v>
      </c>
      <c r="I819" s="103">
        <f t="shared" si="35"/>
        <v>0</v>
      </c>
      <c r="J819" s="103">
        <f t="shared" si="36"/>
        <v>3094.68</v>
      </c>
      <c r="K819" s="113"/>
      <c r="L819" s="113"/>
      <c r="N819" s="117"/>
      <c r="O819" s="117"/>
      <c r="P819" s="114"/>
      <c r="Q819" s="118"/>
      <c r="R819" s="116"/>
      <c r="S819" s="114"/>
    </row>
    <row r="820" spans="6:19">
      <c r="F820" s="111" t="s">
        <v>265</v>
      </c>
      <c r="G820" s="136">
        <v>5.3747240000000002E-4</v>
      </c>
      <c r="H820" s="103">
        <f>ROUND(+G820*Totals!$H$24,2)</f>
        <v>6757.77</v>
      </c>
      <c r="I820" s="103">
        <f t="shared" si="35"/>
        <v>0</v>
      </c>
      <c r="J820" s="103">
        <f t="shared" si="36"/>
        <v>6757.77</v>
      </c>
      <c r="K820" s="113"/>
      <c r="L820" s="113"/>
      <c r="N820" s="117"/>
      <c r="O820" s="117"/>
      <c r="P820" s="114"/>
      <c r="Q820" s="118"/>
      <c r="R820" s="116"/>
      <c r="S820" s="114"/>
    </row>
    <row r="821" spans="6:19" ht="37.5">
      <c r="F821" s="111" t="s">
        <v>264</v>
      </c>
      <c r="G821" s="136">
        <v>1.020077E-4</v>
      </c>
      <c r="H821" s="103">
        <f>ROUND(+G821*Totals!$H$24,2)</f>
        <v>1282.57</v>
      </c>
      <c r="I821" s="103">
        <f t="shared" si="35"/>
        <v>474.09283928571426</v>
      </c>
      <c r="J821" s="103">
        <f t="shared" si="36"/>
        <v>808.47716071428567</v>
      </c>
      <c r="K821" s="113" t="s">
        <v>264</v>
      </c>
      <c r="L821" s="113" t="s">
        <v>76</v>
      </c>
      <c r="M821" s="138">
        <v>0.36964285714285716</v>
      </c>
      <c r="N821" s="117">
        <f>+H821*M821</f>
        <v>474.09283928571426</v>
      </c>
      <c r="O821" s="117" t="s">
        <v>1159</v>
      </c>
      <c r="P821" s="114"/>
      <c r="Q821" s="118"/>
      <c r="R821" s="116"/>
      <c r="S821" s="114"/>
    </row>
    <row r="822" spans="6:19">
      <c r="F822" s="111" t="s">
        <v>263</v>
      </c>
      <c r="G822" s="136">
        <v>1.0509879999999999E-4</v>
      </c>
      <c r="H822" s="103">
        <f>ROUND(+G822*Totals!$H$24,2)</f>
        <v>1321.43</v>
      </c>
      <c r="I822" s="103">
        <f t="shared" si="35"/>
        <v>536.38690860215058</v>
      </c>
      <c r="J822" s="103">
        <f t="shared" si="36"/>
        <v>785.04309139784948</v>
      </c>
      <c r="K822" s="113" t="s">
        <v>263</v>
      </c>
      <c r="L822" s="113" t="s">
        <v>122</v>
      </c>
      <c r="M822" s="138">
        <v>0.40591397849462363</v>
      </c>
      <c r="N822" s="117">
        <f>+H822*M822</f>
        <v>536.38690860215058</v>
      </c>
      <c r="O822" s="113" t="s">
        <v>1159</v>
      </c>
      <c r="P822" s="114"/>
      <c r="Q822" s="118"/>
      <c r="R822" s="116"/>
      <c r="S822" s="114"/>
    </row>
    <row r="823" spans="6:19">
      <c r="F823" s="111" t="s">
        <v>262</v>
      </c>
      <c r="G823" s="136">
        <v>6.8005100000000004E-5</v>
      </c>
      <c r="H823" s="103">
        <f>ROUND(+G823*Totals!$H$24,2)</f>
        <v>855.04</v>
      </c>
      <c r="I823" s="103">
        <f t="shared" si="35"/>
        <v>219.4350442477876</v>
      </c>
      <c r="J823" s="103">
        <f t="shared" si="36"/>
        <v>635.60495575221239</v>
      </c>
      <c r="K823" s="113" t="s">
        <v>262</v>
      </c>
      <c r="L823" s="113" t="s">
        <v>104</v>
      </c>
      <c r="M823" s="138">
        <v>0.25663716814159293</v>
      </c>
      <c r="N823" s="117">
        <f>+H823*M823</f>
        <v>219.4350442477876</v>
      </c>
      <c r="O823" s="113" t="s">
        <v>1159</v>
      </c>
      <c r="P823" s="114"/>
      <c r="Q823" s="118"/>
      <c r="R823" s="116"/>
      <c r="S823" s="114"/>
    </row>
    <row r="824" spans="6:19">
      <c r="F824" s="111" t="s">
        <v>261</v>
      </c>
      <c r="G824" s="136">
        <v>4.3542604000000006E-3</v>
      </c>
      <c r="H824" s="103">
        <f>ROUND(+G824*Totals!$H$24,2)</f>
        <v>54747.13</v>
      </c>
      <c r="I824" s="103">
        <f t="shared" si="35"/>
        <v>0</v>
      </c>
      <c r="J824" s="103">
        <f t="shared" si="36"/>
        <v>54747.13</v>
      </c>
      <c r="K824" s="113"/>
      <c r="L824" s="113"/>
      <c r="N824" s="117"/>
      <c r="O824" s="117"/>
      <c r="P824" s="114"/>
      <c r="Q824" s="118"/>
      <c r="R824" s="116"/>
      <c r="S824" s="114"/>
    </row>
    <row r="825" spans="6:19">
      <c r="F825" s="111" t="s">
        <v>260</v>
      </c>
      <c r="G825" s="136">
        <v>1.2951886000000001E-3</v>
      </c>
      <c r="H825" s="103">
        <f>ROUND(+G825*Totals!$H$24,2)</f>
        <v>16284.71</v>
      </c>
      <c r="I825" s="103">
        <f t="shared" si="35"/>
        <v>0</v>
      </c>
      <c r="J825" s="103">
        <f t="shared" si="36"/>
        <v>16284.71</v>
      </c>
      <c r="K825" s="113"/>
      <c r="L825" s="113"/>
      <c r="N825" s="117"/>
      <c r="O825" s="113"/>
      <c r="P825" s="114"/>
      <c r="Q825" s="118"/>
      <c r="R825" s="116"/>
      <c r="S825" s="114"/>
    </row>
    <row r="826" spans="6:19">
      <c r="F826" s="111" t="s">
        <v>259</v>
      </c>
      <c r="G826" s="136">
        <v>7.3800999999999994E-5</v>
      </c>
      <c r="H826" s="103">
        <f>ROUND(+G826*Totals!$H$24,2)</f>
        <v>927.92</v>
      </c>
      <c r="I826" s="103">
        <f t="shared" si="35"/>
        <v>357.79966101694919</v>
      </c>
      <c r="J826" s="103">
        <f t="shared" si="36"/>
        <v>570.12033898305071</v>
      </c>
      <c r="K826" s="113" t="s">
        <v>259</v>
      </c>
      <c r="L826" s="113" t="s">
        <v>72</v>
      </c>
      <c r="M826" s="138">
        <v>0.38559322033898308</v>
      </c>
      <c r="N826" s="117">
        <f>+H826*M826</f>
        <v>357.79966101694919</v>
      </c>
      <c r="O826" s="113" t="s">
        <v>1159</v>
      </c>
      <c r="P826" s="114"/>
      <c r="Q826" s="118"/>
      <c r="R826" s="116"/>
      <c r="S826" s="114"/>
    </row>
    <row r="827" spans="6:19">
      <c r="F827" s="111" t="s">
        <v>258</v>
      </c>
      <c r="G827" s="136">
        <v>2.7317969999999999E-4</v>
      </c>
      <c r="H827" s="103">
        <f>ROUND(+G827*Totals!$H$24,2)</f>
        <v>3434.75</v>
      </c>
      <c r="I827" s="103">
        <f t="shared" si="35"/>
        <v>0</v>
      </c>
      <c r="J827" s="103">
        <f t="shared" si="36"/>
        <v>3434.75</v>
      </c>
      <c r="K827" s="113"/>
      <c r="L827" s="113"/>
      <c r="N827" s="117"/>
      <c r="O827" s="117"/>
      <c r="P827" s="114"/>
      <c r="Q827" s="118"/>
      <c r="R827" s="116"/>
      <c r="S827" s="114"/>
    </row>
    <row r="828" spans="6:19" ht="37.5">
      <c r="F828" s="111" t="s">
        <v>257</v>
      </c>
      <c r="G828" s="136">
        <v>4.4628370000000003E-4</v>
      </c>
      <c r="H828" s="103">
        <f>ROUND(+G828*Totals!$H$24,2)</f>
        <v>5611.23</v>
      </c>
      <c r="I828" s="103">
        <f t="shared" si="35"/>
        <v>0</v>
      </c>
      <c r="J828" s="103">
        <f t="shared" si="36"/>
        <v>5611.23</v>
      </c>
      <c r="K828" s="113"/>
      <c r="L828" s="113"/>
      <c r="N828" s="117"/>
      <c r="O828" s="113"/>
      <c r="P828" s="114"/>
      <c r="Q828" s="118"/>
      <c r="R828" s="116"/>
      <c r="S828" s="114"/>
    </row>
    <row r="829" spans="6:19">
      <c r="F829" s="111" t="s">
        <v>256</v>
      </c>
      <c r="G829" s="136">
        <v>2.5888299999999997E-5</v>
      </c>
      <c r="H829" s="103">
        <f>ROUND(+G829*Totals!$H$24,2)</f>
        <v>325.5</v>
      </c>
      <c r="I829" s="103">
        <f t="shared" si="35"/>
        <v>99.237804878048777</v>
      </c>
      <c r="J829" s="103">
        <f t="shared" si="36"/>
        <v>226.26219512195121</v>
      </c>
      <c r="K829" s="113" t="s">
        <v>256</v>
      </c>
      <c r="L829" s="113" t="s">
        <v>108</v>
      </c>
      <c r="M829" s="138">
        <v>0.3048780487804878</v>
      </c>
      <c r="N829" s="117">
        <f>+H829*M829</f>
        <v>99.237804878048777</v>
      </c>
      <c r="O829" s="113" t="s">
        <v>1159</v>
      </c>
      <c r="P829" s="114"/>
      <c r="Q829" s="118"/>
      <c r="R829" s="116"/>
      <c r="S829" s="114"/>
    </row>
    <row r="830" spans="6:19">
      <c r="F830" s="111" t="s">
        <v>255</v>
      </c>
      <c r="G830" s="136">
        <v>6.8855200000000004E-4</v>
      </c>
      <c r="H830" s="103">
        <f>ROUND(+G830*Totals!$H$24,2)</f>
        <v>8657.33</v>
      </c>
      <c r="I830" s="103">
        <f t="shared" si="35"/>
        <v>0</v>
      </c>
      <c r="J830" s="103">
        <f t="shared" si="36"/>
        <v>8657.33</v>
      </c>
      <c r="K830" s="113"/>
      <c r="L830" s="113"/>
      <c r="N830" s="117"/>
      <c r="O830" s="113"/>
      <c r="P830" s="114"/>
      <c r="Q830" s="118"/>
      <c r="R830" s="116"/>
      <c r="S830" s="114"/>
    </row>
    <row r="831" spans="6:19">
      <c r="F831" s="111" t="s">
        <v>254</v>
      </c>
      <c r="G831" s="136">
        <v>3.4041200000000001E-4</v>
      </c>
      <c r="H831" s="103">
        <f>ROUND(+G831*Totals!$H$24,2)</f>
        <v>4280.08</v>
      </c>
      <c r="I831" s="103">
        <f t="shared" si="35"/>
        <v>0</v>
      </c>
      <c r="J831" s="103">
        <f t="shared" si="36"/>
        <v>4280.08</v>
      </c>
      <c r="K831" s="113"/>
      <c r="L831" s="113"/>
      <c r="N831" s="117"/>
      <c r="O831" s="117"/>
      <c r="P831" s="114"/>
      <c r="Q831" s="118"/>
      <c r="R831" s="116"/>
      <c r="S831" s="114"/>
    </row>
    <row r="832" spans="6:19">
      <c r="F832" s="111" t="s">
        <v>253</v>
      </c>
      <c r="G832" s="136">
        <v>7.8437740000000008E-4</v>
      </c>
      <c r="H832" s="103">
        <f>ROUND(+G832*Totals!$H$24,2)</f>
        <v>9862.16</v>
      </c>
      <c r="I832" s="103">
        <f t="shared" si="35"/>
        <v>0</v>
      </c>
      <c r="J832" s="103">
        <f t="shared" si="36"/>
        <v>9862.16</v>
      </c>
      <c r="K832" s="113"/>
      <c r="L832" s="113"/>
      <c r="N832" s="117"/>
      <c r="O832" s="113"/>
      <c r="P832" s="114"/>
      <c r="Q832" s="118"/>
      <c r="R832" s="116"/>
      <c r="S832" s="114"/>
    </row>
    <row r="833" spans="6:19">
      <c r="F833" s="111" t="s">
        <v>252</v>
      </c>
      <c r="G833" s="136">
        <v>5.1003800000000001E-5</v>
      </c>
      <c r="H833" s="103">
        <f>ROUND(+G833*Totals!$H$24,2)</f>
        <v>641.28</v>
      </c>
      <c r="I833" s="103">
        <f t="shared" si="35"/>
        <v>57.669064748201443</v>
      </c>
      <c r="J833" s="103">
        <f t="shared" si="36"/>
        <v>583.61093525179854</v>
      </c>
      <c r="K833" s="113" t="s">
        <v>252</v>
      </c>
      <c r="L833" s="113" t="s">
        <v>64</v>
      </c>
      <c r="M833" s="138">
        <v>8.9928057553956844E-2</v>
      </c>
      <c r="N833" s="117">
        <f>+H833*M833</f>
        <v>57.669064748201443</v>
      </c>
      <c r="O833" s="117" t="s">
        <v>1159</v>
      </c>
      <c r="P833" s="114"/>
      <c r="Q833" s="118"/>
      <c r="R833" s="116"/>
      <c r="S833" s="114"/>
    </row>
    <row r="834" spans="6:19">
      <c r="F834" s="111" t="s">
        <v>251</v>
      </c>
      <c r="G834" s="136">
        <v>2.430411E-4</v>
      </c>
      <c r="H834" s="103">
        <f>ROUND(+G834*Totals!$H$24,2)</f>
        <v>3055.81</v>
      </c>
      <c r="I834" s="103">
        <f t="shared" si="35"/>
        <v>0</v>
      </c>
      <c r="J834" s="103">
        <f t="shared" si="36"/>
        <v>3055.81</v>
      </c>
      <c r="K834" s="113"/>
      <c r="L834" s="113"/>
      <c r="N834" s="117"/>
      <c r="O834" s="117"/>
      <c r="P834" s="114"/>
      <c r="Q834" s="118"/>
      <c r="R834" s="116"/>
      <c r="S834" s="114"/>
    </row>
    <row r="835" spans="6:19">
      <c r="F835" s="111" t="s">
        <v>250</v>
      </c>
      <c r="G835" s="136">
        <v>5.5640599999999997E-5</v>
      </c>
      <c r="H835" s="103">
        <f>ROUND(+G835*Totals!$H$24,2)</f>
        <v>699.58</v>
      </c>
      <c r="I835" s="103">
        <f t="shared" si="35"/>
        <v>107.29754601226995</v>
      </c>
      <c r="J835" s="103">
        <f t="shared" si="36"/>
        <v>592.28245398773015</v>
      </c>
      <c r="K835" s="113" t="s">
        <v>250</v>
      </c>
      <c r="L835" s="113" t="s">
        <v>51</v>
      </c>
      <c r="M835" s="138">
        <v>0.15337423312883436</v>
      </c>
      <c r="N835" s="117">
        <f>+H835*M835</f>
        <v>107.29754601226995</v>
      </c>
      <c r="O835" s="113" t="s">
        <v>1159</v>
      </c>
      <c r="P835" s="114"/>
      <c r="Q835" s="118"/>
      <c r="R835" s="116"/>
      <c r="S835" s="114"/>
    </row>
    <row r="836" spans="6:19">
      <c r="F836" s="111" t="s">
        <v>249</v>
      </c>
      <c r="G836" s="136">
        <v>2.9365900000000003E-5</v>
      </c>
      <c r="H836" s="103">
        <f>ROUND(+G836*Totals!$H$24,2)</f>
        <v>369.22</v>
      </c>
      <c r="I836" s="103">
        <f t="shared" si="35"/>
        <v>40.648073394495412</v>
      </c>
      <c r="J836" s="103">
        <f t="shared" si="36"/>
        <v>328.57192660550459</v>
      </c>
      <c r="K836" s="113" t="s">
        <v>249</v>
      </c>
      <c r="L836" s="113" t="s">
        <v>97</v>
      </c>
      <c r="M836" s="138">
        <v>0.11009174311926605</v>
      </c>
      <c r="N836" s="117">
        <f>+H836*M836</f>
        <v>40.648073394495412</v>
      </c>
      <c r="O836" s="113" t="s">
        <v>1159</v>
      </c>
      <c r="P836" s="114"/>
      <c r="Q836" s="118"/>
      <c r="R836" s="116"/>
      <c r="S836" s="114"/>
    </row>
    <row r="837" spans="6:19">
      <c r="F837" s="111" t="s">
        <v>248</v>
      </c>
      <c r="G837" s="136">
        <v>2.1869829999999999E-4</v>
      </c>
      <c r="H837" s="103">
        <f>ROUND(+G837*Totals!$H$24,2)</f>
        <v>2749.74</v>
      </c>
      <c r="I837" s="103">
        <f t="shared" si="35"/>
        <v>0</v>
      </c>
      <c r="J837" s="103">
        <f t="shared" si="36"/>
        <v>2749.74</v>
      </c>
      <c r="K837" s="113"/>
      <c r="L837" s="113"/>
      <c r="N837" s="117"/>
      <c r="O837" s="113"/>
      <c r="P837" s="114"/>
      <c r="Q837" s="118"/>
      <c r="R837" s="116"/>
      <c r="S837" s="114"/>
    </row>
    <row r="838" spans="6:19">
      <c r="F838" s="111" t="s">
        <v>247</v>
      </c>
      <c r="G838" s="136">
        <v>3.5432220000000003E-4</v>
      </c>
      <c r="H838" s="103">
        <f>ROUND(+G838*Totals!$H$24,2)</f>
        <v>4454.9799999999996</v>
      </c>
      <c r="I838" s="103">
        <f t="shared" si="35"/>
        <v>0</v>
      </c>
      <c r="J838" s="103">
        <f t="shared" si="36"/>
        <v>4454.9799999999996</v>
      </c>
      <c r="K838" s="113"/>
      <c r="L838" s="113"/>
      <c r="N838" s="117"/>
      <c r="O838" s="113"/>
      <c r="P838" s="114"/>
      <c r="Q838" s="118"/>
      <c r="R838" s="116"/>
      <c r="S838" s="114"/>
    </row>
    <row r="839" spans="6:19">
      <c r="F839" s="111" t="s">
        <v>246</v>
      </c>
      <c r="G839" s="136">
        <v>3.9180230000000001E-4</v>
      </c>
      <c r="H839" s="103">
        <f>ROUND(+G839*Totals!$H$24,2)</f>
        <v>4926.22</v>
      </c>
      <c r="I839" s="103">
        <f t="shared" ref="I839:I902" si="37">+N839+Q839+T839</f>
        <v>0</v>
      </c>
      <c r="J839" s="103">
        <f t="shared" ref="J839:J902" si="38">+H839-I839</f>
        <v>4926.22</v>
      </c>
      <c r="K839" s="113"/>
      <c r="L839" s="113"/>
      <c r="N839" s="117"/>
      <c r="O839" s="117"/>
      <c r="P839" s="114"/>
      <c r="Q839" s="118"/>
      <c r="R839" s="116"/>
      <c r="S839" s="114"/>
    </row>
    <row r="840" spans="6:19">
      <c r="F840" s="111" t="s">
        <v>119</v>
      </c>
      <c r="G840" s="136">
        <v>1.2094094E-3</v>
      </c>
      <c r="H840" s="103">
        <f>ROUND(+G840*Totals!$H$24,2)</f>
        <v>15206.19</v>
      </c>
      <c r="I840" s="103">
        <f t="shared" si="37"/>
        <v>0</v>
      </c>
      <c r="J840" s="103">
        <f t="shared" si="38"/>
        <v>15206.19</v>
      </c>
      <c r="K840" s="113"/>
      <c r="L840" s="113"/>
      <c r="N840" s="117"/>
      <c r="O840" s="117"/>
      <c r="P840" s="114"/>
      <c r="Q840" s="118"/>
      <c r="R840" s="116"/>
      <c r="S840" s="114"/>
    </row>
    <row r="841" spans="6:19">
      <c r="F841" s="111" t="s">
        <v>245</v>
      </c>
      <c r="G841" s="136">
        <v>1.3601029999999999E-4</v>
      </c>
      <c r="H841" s="103">
        <f>ROUND(+G841*Totals!$H$24,2)</f>
        <v>1710.09</v>
      </c>
      <c r="I841" s="103">
        <f t="shared" si="37"/>
        <v>415.39420212765964</v>
      </c>
      <c r="J841" s="103">
        <f t="shared" si="38"/>
        <v>1294.6957978723403</v>
      </c>
      <c r="K841" s="113" t="s">
        <v>245</v>
      </c>
      <c r="L841" s="113" t="s">
        <v>48</v>
      </c>
      <c r="M841" s="138">
        <v>0.24290780141843976</v>
      </c>
      <c r="N841" s="117">
        <f>+H841*M841</f>
        <v>415.39420212765964</v>
      </c>
      <c r="O841" s="117" t="s">
        <v>1159</v>
      </c>
      <c r="P841" s="114"/>
      <c r="Q841" s="118"/>
      <c r="R841" s="116"/>
      <c r="S841" s="114"/>
    </row>
    <row r="842" spans="6:19">
      <c r="F842" s="111" t="s">
        <v>244</v>
      </c>
      <c r="G842" s="136">
        <v>3.0138600000000003E-5</v>
      </c>
      <c r="H842" s="103">
        <f>ROUND(+G842*Totals!$H$24,2)</f>
        <v>378.94</v>
      </c>
      <c r="I842" s="103">
        <f t="shared" si="37"/>
        <v>138.29132183908047</v>
      </c>
      <c r="J842" s="103">
        <f t="shared" si="38"/>
        <v>240.64867816091953</v>
      </c>
      <c r="K842" s="113" t="s">
        <v>244</v>
      </c>
      <c r="L842" s="113" t="s">
        <v>116</v>
      </c>
      <c r="M842" s="138">
        <v>0.36494252873563221</v>
      </c>
      <c r="N842" s="117">
        <f>+H842*M842</f>
        <v>138.29132183908047</v>
      </c>
      <c r="O842" s="117" t="s">
        <v>1159</v>
      </c>
      <c r="P842" s="114"/>
      <c r="Q842" s="118"/>
      <c r="R842" s="116"/>
      <c r="S842" s="114"/>
    </row>
    <row r="843" spans="6:19">
      <c r="F843" s="111" t="s">
        <v>243</v>
      </c>
      <c r="G843" s="136">
        <v>1.290552E-4</v>
      </c>
      <c r="H843" s="103">
        <f>ROUND(+G843*Totals!$H$24,2)</f>
        <v>1622.64</v>
      </c>
      <c r="I843" s="103">
        <f t="shared" si="37"/>
        <v>274.6877486910995</v>
      </c>
      <c r="J843" s="103">
        <f t="shared" si="38"/>
        <v>1347.9522513089005</v>
      </c>
      <c r="K843" s="113" t="s">
        <v>243</v>
      </c>
      <c r="L843" s="113" t="s">
        <v>64</v>
      </c>
      <c r="M843" s="138">
        <v>0.16928446771378708</v>
      </c>
      <c r="N843" s="117">
        <f>+H843*M843</f>
        <v>274.6877486910995</v>
      </c>
      <c r="O843" s="113" t="s">
        <v>1159</v>
      </c>
      <c r="P843" s="114"/>
      <c r="Q843" s="118"/>
      <c r="R843" s="116"/>
      <c r="S843" s="114"/>
    </row>
    <row r="844" spans="6:19">
      <c r="F844" s="111" t="s">
        <v>242</v>
      </c>
      <c r="G844" s="136">
        <v>1.9705999999999997E-5</v>
      </c>
      <c r="H844" s="103">
        <f>ROUND(+G844*Totals!$H$24,2)</f>
        <v>247.77</v>
      </c>
      <c r="I844" s="103">
        <f t="shared" si="37"/>
        <v>64.964085365853663</v>
      </c>
      <c r="J844" s="103">
        <f t="shared" si="38"/>
        <v>182.80591463414635</v>
      </c>
      <c r="K844" s="113" t="s">
        <v>242</v>
      </c>
      <c r="L844" s="113" t="s">
        <v>121</v>
      </c>
      <c r="M844" s="138">
        <v>0.26219512195121952</v>
      </c>
      <c r="N844" s="117">
        <f>+H844*M844</f>
        <v>64.964085365853663</v>
      </c>
      <c r="O844" s="117" t="s">
        <v>1159</v>
      </c>
      <c r="P844" s="114"/>
      <c r="Q844" s="118"/>
      <c r="R844" s="116"/>
      <c r="S844" s="114"/>
    </row>
    <row r="845" spans="6:19">
      <c r="F845" s="111" t="s">
        <v>241</v>
      </c>
      <c r="G845" s="136">
        <v>1.9126440000000002E-4</v>
      </c>
      <c r="H845" s="103">
        <f>ROUND(+G845*Totals!$H$24,2)</f>
        <v>2404.81</v>
      </c>
      <c r="I845" s="103">
        <f t="shared" si="37"/>
        <v>0</v>
      </c>
      <c r="J845" s="103">
        <f t="shared" si="38"/>
        <v>2404.81</v>
      </c>
      <c r="K845" s="137" t="s">
        <v>241</v>
      </c>
      <c r="L845" s="137" t="s">
        <v>128</v>
      </c>
      <c r="M845" s="138">
        <v>0.14307692307692307</v>
      </c>
      <c r="N845" s="117"/>
      <c r="O845" s="113"/>
      <c r="P845" s="114"/>
      <c r="Q845" s="118"/>
      <c r="R845" s="116"/>
      <c r="S845" s="114"/>
    </row>
    <row r="846" spans="6:19">
      <c r="F846" s="111" t="s">
        <v>240</v>
      </c>
      <c r="G846" s="136">
        <v>6.9937099999999998E-5</v>
      </c>
      <c r="H846" s="103">
        <f>ROUND(+G846*Totals!$H$24,2)</f>
        <v>879.34</v>
      </c>
      <c r="I846" s="103">
        <f t="shared" si="37"/>
        <v>553.761582278481</v>
      </c>
      <c r="J846" s="103">
        <f t="shared" si="38"/>
        <v>325.57841772151903</v>
      </c>
      <c r="K846" s="113" t="s">
        <v>240</v>
      </c>
      <c r="L846" s="113" t="s">
        <v>80</v>
      </c>
      <c r="M846" s="138">
        <v>0.62974683544303789</v>
      </c>
      <c r="N846" s="117">
        <f>+H846*M846</f>
        <v>553.761582278481</v>
      </c>
      <c r="O846" s="117" t="s">
        <v>1159</v>
      </c>
      <c r="P846" s="114"/>
      <c r="Q846" s="118"/>
      <c r="R846" s="116"/>
      <c r="S846" s="114"/>
    </row>
    <row r="847" spans="6:19">
      <c r="F847" s="111" t="s">
        <v>239</v>
      </c>
      <c r="G847" s="136">
        <v>1.73877E-5</v>
      </c>
      <c r="H847" s="103">
        <f>ROUND(+G847*Totals!$H$24,2)</f>
        <v>218.62</v>
      </c>
      <c r="I847" s="103">
        <f t="shared" si="37"/>
        <v>0</v>
      </c>
      <c r="J847" s="103">
        <f t="shared" si="38"/>
        <v>218.62</v>
      </c>
      <c r="K847" s="113"/>
      <c r="L847" s="113"/>
      <c r="N847" s="117"/>
      <c r="O847" s="117"/>
      <c r="P847" s="114"/>
      <c r="Q847" s="118"/>
      <c r="R847" s="116"/>
      <c r="S847" s="114"/>
    </row>
    <row r="848" spans="6:19">
      <c r="F848" s="111" t="s">
        <v>238</v>
      </c>
      <c r="G848" s="136">
        <v>1.545571E-4</v>
      </c>
      <c r="H848" s="103">
        <f>ROUND(+G848*Totals!$H$24,2)</f>
        <v>1943.28</v>
      </c>
      <c r="I848" s="103">
        <f t="shared" si="37"/>
        <v>574.55716162943497</v>
      </c>
      <c r="J848" s="103">
        <f t="shared" si="38"/>
        <v>1368.7228383705651</v>
      </c>
      <c r="K848" s="113" t="s">
        <v>238</v>
      </c>
      <c r="L848" s="113" t="s">
        <v>51</v>
      </c>
      <c r="M848" s="138">
        <v>0.29566360052562418</v>
      </c>
      <c r="N848" s="117">
        <f>+H848*M848</f>
        <v>574.55716162943497</v>
      </c>
      <c r="O848" s="113" t="s">
        <v>1159</v>
      </c>
      <c r="P848" s="114"/>
      <c r="Q848" s="118"/>
      <c r="R848" s="116"/>
      <c r="S848" s="114"/>
    </row>
    <row r="849" spans="6:19">
      <c r="F849" s="111" t="s">
        <v>237</v>
      </c>
      <c r="G849" s="136">
        <v>6.4527600000000002E-5</v>
      </c>
      <c r="H849" s="103">
        <f>ROUND(+G849*Totals!$H$24,2)</f>
        <v>811.32</v>
      </c>
      <c r="I849" s="103">
        <f t="shared" si="37"/>
        <v>280.33414634146345</v>
      </c>
      <c r="J849" s="103">
        <f t="shared" si="38"/>
        <v>530.9858536585366</v>
      </c>
      <c r="K849" s="113" t="s">
        <v>237</v>
      </c>
      <c r="L849" s="113" t="s">
        <v>70</v>
      </c>
      <c r="M849" s="138">
        <v>0.34552845528455284</v>
      </c>
      <c r="N849" s="117">
        <f>+H849*M849</f>
        <v>280.33414634146345</v>
      </c>
      <c r="O849" s="117" t="s">
        <v>1159</v>
      </c>
      <c r="P849" s="114"/>
      <c r="Q849" s="118"/>
      <c r="R849" s="116"/>
      <c r="S849" s="114"/>
    </row>
    <row r="850" spans="6:19">
      <c r="F850" s="111" t="s">
        <v>236</v>
      </c>
      <c r="G850" s="136">
        <v>1.7434042999999999E-3</v>
      </c>
      <c r="H850" s="103">
        <f>ROUND(+G850*Totals!$H$24,2)</f>
        <v>21920.23</v>
      </c>
      <c r="I850" s="103">
        <f t="shared" si="37"/>
        <v>0</v>
      </c>
      <c r="J850" s="103">
        <f t="shared" si="38"/>
        <v>21920.23</v>
      </c>
      <c r="K850" s="113"/>
      <c r="L850" s="113"/>
      <c r="N850" s="117"/>
      <c r="O850" s="113"/>
      <c r="P850" s="114"/>
      <c r="Q850" s="118"/>
      <c r="R850" s="116"/>
      <c r="S850" s="114"/>
    </row>
    <row r="851" spans="6:19">
      <c r="F851" s="111" t="s">
        <v>235</v>
      </c>
      <c r="G851" s="136">
        <v>5.2549399999999995E-5</v>
      </c>
      <c r="H851" s="103">
        <f>ROUND(+G851*Totals!$H$24,2)</f>
        <v>660.72</v>
      </c>
      <c r="I851" s="103">
        <f t="shared" si="37"/>
        <v>139.09894736842108</v>
      </c>
      <c r="J851" s="103">
        <f t="shared" si="38"/>
        <v>521.621052631579</v>
      </c>
      <c r="K851" s="113" t="s">
        <v>235</v>
      </c>
      <c r="L851" s="113" t="s">
        <v>113</v>
      </c>
      <c r="M851" s="138">
        <v>0.2105263157894737</v>
      </c>
      <c r="N851" s="117">
        <f>+H851*M851</f>
        <v>139.09894736842108</v>
      </c>
      <c r="O851" s="117" t="s">
        <v>1159</v>
      </c>
      <c r="P851" s="114"/>
      <c r="Q851" s="118"/>
      <c r="R851" s="116"/>
      <c r="S851" s="114"/>
    </row>
    <row r="852" spans="6:19">
      <c r="F852" s="111" t="s">
        <v>234</v>
      </c>
      <c r="G852" s="136">
        <v>1.2167509E-3</v>
      </c>
      <c r="H852" s="103">
        <f>ROUND(+G852*Totals!$H$24,2)</f>
        <v>15298.49</v>
      </c>
      <c r="I852" s="103">
        <f t="shared" si="37"/>
        <v>0</v>
      </c>
      <c r="J852" s="103">
        <f t="shared" si="38"/>
        <v>15298.49</v>
      </c>
      <c r="K852" s="113"/>
      <c r="L852" s="113"/>
      <c r="N852" s="117"/>
      <c r="O852" s="113"/>
      <c r="P852" s="114"/>
      <c r="Q852" s="118"/>
      <c r="R852" s="116"/>
      <c r="S852" s="114"/>
    </row>
    <row r="853" spans="6:19">
      <c r="F853" s="111" t="s">
        <v>233</v>
      </c>
      <c r="G853" s="136">
        <v>1.9744669999999999E-4</v>
      </c>
      <c r="H853" s="103">
        <f>ROUND(+G853*Totals!$H$24,2)</f>
        <v>2482.54</v>
      </c>
      <c r="I853" s="103">
        <f t="shared" si="37"/>
        <v>320.08761619190409</v>
      </c>
      <c r="J853" s="103">
        <f t="shared" si="38"/>
        <v>2162.4523838080959</v>
      </c>
      <c r="K853" s="113" t="s">
        <v>233</v>
      </c>
      <c r="L853" s="113" t="s">
        <v>89</v>
      </c>
      <c r="M853" s="138">
        <v>0.12893553223388307</v>
      </c>
      <c r="N853" s="117">
        <f>+H853*M853</f>
        <v>320.08761619190409</v>
      </c>
      <c r="O853" s="117" t="s">
        <v>1159</v>
      </c>
      <c r="P853" s="114"/>
      <c r="Q853" s="118"/>
      <c r="R853" s="116"/>
      <c r="S853" s="114"/>
    </row>
    <row r="854" spans="6:19">
      <c r="F854" s="111" t="s">
        <v>232</v>
      </c>
      <c r="G854" s="136">
        <v>9.1536450000000006E-4</v>
      </c>
      <c r="H854" s="103">
        <f>ROUND(+G854*Totals!$H$24,2)</f>
        <v>11509.09</v>
      </c>
      <c r="I854" s="103">
        <f t="shared" si="37"/>
        <v>0</v>
      </c>
      <c r="J854" s="103">
        <f t="shared" si="38"/>
        <v>11509.09</v>
      </c>
      <c r="K854" s="113"/>
      <c r="L854" s="113"/>
      <c r="N854" s="117"/>
      <c r="O854" s="113"/>
      <c r="P854" s="114"/>
      <c r="Q854" s="118"/>
      <c r="R854" s="116"/>
      <c r="S854" s="114"/>
    </row>
    <row r="855" spans="6:19">
      <c r="F855" s="111" t="s">
        <v>231</v>
      </c>
      <c r="G855" s="136">
        <v>3.9412099999999995E-5</v>
      </c>
      <c r="H855" s="103">
        <f>ROUND(+G855*Totals!$H$24,2)</f>
        <v>495.54</v>
      </c>
      <c r="I855" s="103">
        <f t="shared" si="37"/>
        <v>128.38990909090907</v>
      </c>
      <c r="J855" s="103">
        <f t="shared" si="38"/>
        <v>367.15009090909098</v>
      </c>
      <c r="K855" s="113" t="s">
        <v>231</v>
      </c>
      <c r="L855" s="113" t="s">
        <v>57</v>
      </c>
      <c r="M855" s="138">
        <v>0.25909090909090904</v>
      </c>
      <c r="N855" s="117">
        <f>+H855*M855</f>
        <v>128.38990909090907</v>
      </c>
      <c r="O855" s="113" t="s">
        <v>1159</v>
      </c>
      <c r="P855" s="114"/>
      <c r="Q855" s="118"/>
      <c r="R855" s="116"/>
      <c r="S855" s="114"/>
    </row>
    <row r="856" spans="6:19">
      <c r="F856" s="111" t="s">
        <v>230</v>
      </c>
      <c r="G856" s="136">
        <v>6.1165980000000002E-4</v>
      </c>
      <c r="H856" s="103">
        <f>ROUND(+G856*Totals!$H$24,2)</f>
        <v>7690.54</v>
      </c>
      <c r="I856" s="103">
        <f t="shared" si="37"/>
        <v>0</v>
      </c>
      <c r="J856" s="103">
        <f t="shared" si="38"/>
        <v>7690.54</v>
      </c>
      <c r="K856" s="113"/>
      <c r="L856" s="113"/>
      <c r="N856" s="117"/>
      <c r="O856" s="113"/>
      <c r="P856" s="114"/>
      <c r="Q856" s="118"/>
      <c r="R856" s="116"/>
      <c r="S856" s="114"/>
    </row>
    <row r="857" spans="6:19">
      <c r="F857" s="111" t="s">
        <v>229</v>
      </c>
      <c r="G857" s="136">
        <v>3.9875739999999999E-4</v>
      </c>
      <c r="H857" s="103">
        <f>ROUND(+G857*Totals!$H$24,2)</f>
        <v>5013.67</v>
      </c>
      <c r="I857" s="103">
        <f t="shared" si="37"/>
        <v>0</v>
      </c>
      <c r="J857" s="103">
        <f t="shared" si="38"/>
        <v>5013.67</v>
      </c>
      <c r="K857" s="113"/>
      <c r="L857" s="113"/>
      <c r="N857" s="117"/>
      <c r="O857" s="117"/>
      <c r="P857" s="114"/>
      <c r="Q857" s="118"/>
      <c r="R857" s="116"/>
      <c r="S857" s="114"/>
    </row>
    <row r="858" spans="6:19">
      <c r="F858" s="111" t="s">
        <v>228</v>
      </c>
      <c r="G858" s="136">
        <v>4.6019379999999996E-4</v>
      </c>
      <c r="H858" s="103">
        <f>ROUND(+G858*Totals!$H$24,2)</f>
        <v>5786.12</v>
      </c>
      <c r="I858" s="103">
        <f t="shared" si="37"/>
        <v>0</v>
      </c>
      <c r="J858" s="103">
        <f t="shared" si="38"/>
        <v>5786.12</v>
      </c>
      <c r="K858" s="113"/>
      <c r="L858" s="113"/>
      <c r="N858" s="117"/>
      <c r="O858" s="117"/>
      <c r="P858" s="114"/>
      <c r="Q858" s="118"/>
      <c r="R858" s="116"/>
      <c r="S858" s="114"/>
    </row>
    <row r="859" spans="6:19">
      <c r="F859" s="111" t="s">
        <v>227</v>
      </c>
      <c r="G859" s="136">
        <v>2.6661100000000001E-5</v>
      </c>
      <c r="H859" s="103">
        <f>ROUND(+G859*Totals!$H$24,2)</f>
        <v>335.22</v>
      </c>
      <c r="I859" s="103">
        <f t="shared" si="37"/>
        <v>114.11744680851065</v>
      </c>
      <c r="J859" s="103">
        <f t="shared" si="38"/>
        <v>221.10255319148939</v>
      </c>
      <c r="K859" s="113" t="s">
        <v>227</v>
      </c>
      <c r="L859" s="113" t="s">
        <v>45</v>
      </c>
      <c r="M859" s="138">
        <v>0.34042553191489361</v>
      </c>
      <c r="N859" s="117">
        <f>+H859*M859</f>
        <v>114.11744680851065</v>
      </c>
      <c r="O859" s="117" t="s">
        <v>1159</v>
      </c>
      <c r="P859" s="114"/>
      <c r="Q859" s="118"/>
      <c r="R859" s="116"/>
      <c r="S859" s="114"/>
    </row>
    <row r="860" spans="6:19">
      <c r="F860" s="111" t="s">
        <v>226</v>
      </c>
      <c r="G860" s="136">
        <v>1.966739E-4</v>
      </c>
      <c r="H860" s="103">
        <f>ROUND(+G860*Totals!$H$24,2)</f>
        <v>2472.83</v>
      </c>
      <c r="I860" s="103">
        <f t="shared" si="37"/>
        <v>737.83110782865583</v>
      </c>
      <c r="J860" s="103">
        <f t="shared" si="38"/>
        <v>1734.9988921713441</v>
      </c>
      <c r="K860" s="113" t="s">
        <v>226</v>
      </c>
      <c r="L860" s="113" t="s">
        <v>95</v>
      </c>
      <c r="M860" s="138">
        <v>0.2983751846381093</v>
      </c>
      <c r="N860" s="117">
        <f>+H860*M860</f>
        <v>737.83110782865583</v>
      </c>
      <c r="O860" s="117" t="s">
        <v>1159</v>
      </c>
      <c r="P860" s="114"/>
      <c r="Q860" s="118"/>
      <c r="R860" s="116"/>
      <c r="S860" s="114"/>
    </row>
    <row r="861" spans="6:19">
      <c r="F861" s="111" t="s">
        <v>225</v>
      </c>
      <c r="G861" s="136">
        <v>2.7820299999999999E-5</v>
      </c>
      <c r="H861" s="103">
        <f>ROUND(+G861*Totals!$H$24,2)</f>
        <v>349.79</v>
      </c>
      <c r="I861" s="103">
        <f t="shared" si="37"/>
        <v>91.249565217391307</v>
      </c>
      <c r="J861" s="103">
        <f t="shared" si="38"/>
        <v>258.54043478260871</v>
      </c>
      <c r="K861" s="113" t="s">
        <v>225</v>
      </c>
      <c r="L861" s="113" t="s">
        <v>101</v>
      </c>
      <c r="M861" s="138">
        <v>0.2608695652173913</v>
      </c>
      <c r="N861" s="117">
        <f>+H861*M861</f>
        <v>91.249565217391307</v>
      </c>
      <c r="O861" s="113" t="s">
        <v>1159</v>
      </c>
      <c r="P861" s="114"/>
      <c r="Q861" s="118"/>
      <c r="R861" s="116"/>
      <c r="S861" s="114"/>
    </row>
    <row r="862" spans="6:19">
      <c r="F862" s="111" t="s">
        <v>224</v>
      </c>
      <c r="G862" s="136">
        <v>1.0818999999999999E-5</v>
      </c>
      <c r="H862" s="103">
        <f>ROUND(+G862*Totals!$H$24,2)</f>
        <v>136.03</v>
      </c>
      <c r="I862" s="103">
        <f t="shared" si="37"/>
        <v>12.102313167259787</v>
      </c>
      <c r="J862" s="103">
        <f t="shared" si="38"/>
        <v>123.92768683274022</v>
      </c>
      <c r="K862" s="113" t="s">
        <v>224</v>
      </c>
      <c r="L862" s="113" t="s">
        <v>39</v>
      </c>
      <c r="M862" s="138">
        <v>8.8967971530249115E-2</v>
      </c>
      <c r="N862" s="117">
        <f>+H862*M862</f>
        <v>12.102313167259787</v>
      </c>
      <c r="O862" s="117" t="s">
        <v>1159</v>
      </c>
      <c r="P862" s="114"/>
      <c r="Q862" s="118"/>
      <c r="R862" s="116"/>
      <c r="S862" s="114"/>
    </row>
    <row r="863" spans="6:19">
      <c r="F863" s="111" t="s">
        <v>223</v>
      </c>
      <c r="G863" s="136">
        <v>3.6861869999999999E-4</v>
      </c>
      <c r="H863" s="103">
        <f>ROUND(+G863*Totals!$H$24,2)</f>
        <v>4634.7299999999996</v>
      </c>
      <c r="I863" s="103">
        <f t="shared" si="37"/>
        <v>0</v>
      </c>
      <c r="J863" s="103">
        <f t="shared" si="38"/>
        <v>4634.7299999999996</v>
      </c>
      <c r="K863" s="113"/>
      <c r="L863" s="113"/>
      <c r="N863" s="117"/>
      <c r="O863" s="117"/>
      <c r="P863" s="114"/>
      <c r="Q863" s="118"/>
      <c r="R863" s="116"/>
      <c r="S863" s="114"/>
    </row>
    <row r="864" spans="6:19">
      <c r="F864" s="111" t="s">
        <v>121</v>
      </c>
      <c r="G864" s="136">
        <v>1.5417069999999999E-4</v>
      </c>
      <c r="H864" s="103">
        <f>ROUND(+G864*Totals!$H$24,2)</f>
        <v>1938.42</v>
      </c>
      <c r="I864" s="103">
        <f t="shared" si="37"/>
        <v>379.5861618798956</v>
      </c>
      <c r="J864" s="103">
        <f t="shared" si="38"/>
        <v>1558.8338381201045</v>
      </c>
      <c r="K864" s="113" t="s">
        <v>121</v>
      </c>
      <c r="L864" s="113" t="s">
        <v>76</v>
      </c>
      <c r="M864" s="138">
        <v>0.195822454308094</v>
      </c>
      <c r="N864" s="117">
        <f>+H864*M864</f>
        <v>379.5861618798956</v>
      </c>
      <c r="O864" s="113"/>
      <c r="P864" s="114"/>
      <c r="Q864" s="118"/>
      <c r="R864" s="116"/>
      <c r="S864" s="114"/>
    </row>
    <row r="865" spans="6:19">
      <c r="F865" s="111" t="s">
        <v>222</v>
      </c>
      <c r="G865" s="136">
        <v>2.8979499999999999E-5</v>
      </c>
      <c r="H865" s="103">
        <f>ROUND(+G865*Totals!$H$24,2)</f>
        <v>364.37</v>
      </c>
      <c r="I865" s="103">
        <f t="shared" si="37"/>
        <v>245.31841584158417</v>
      </c>
      <c r="J865" s="103">
        <f t="shared" si="38"/>
        <v>119.05158415841584</v>
      </c>
      <c r="K865" s="113" t="s">
        <v>222</v>
      </c>
      <c r="L865" s="113" t="s">
        <v>39</v>
      </c>
      <c r="M865" s="138">
        <v>0.67326732673267331</v>
      </c>
      <c r="N865" s="117">
        <f>+H865*M865</f>
        <v>245.31841584158417</v>
      </c>
      <c r="O865" s="117"/>
      <c r="P865" s="114"/>
      <c r="Q865" s="118"/>
      <c r="R865" s="116"/>
      <c r="S865" s="114"/>
    </row>
    <row r="866" spans="6:19" ht="37.5">
      <c r="F866" s="111" t="s">
        <v>221</v>
      </c>
      <c r="G866" s="136">
        <v>4.7449030000000004E-4</v>
      </c>
      <c r="H866" s="103">
        <f>ROUND(+G866*Totals!$H$24,2)</f>
        <v>5965.88</v>
      </c>
      <c r="I866" s="103">
        <f t="shared" si="37"/>
        <v>0</v>
      </c>
      <c r="J866" s="103">
        <f t="shared" si="38"/>
        <v>5965.88</v>
      </c>
      <c r="K866" s="113"/>
      <c r="L866" s="113"/>
      <c r="N866" s="117"/>
      <c r="O866" s="113"/>
      <c r="P866" s="114"/>
      <c r="Q866" s="118"/>
      <c r="R866" s="116"/>
      <c r="S866" s="114"/>
    </row>
    <row r="867" spans="6:19" ht="37.5">
      <c r="F867" s="111" t="s">
        <v>220</v>
      </c>
      <c r="G867" s="136">
        <v>1.881733E-4</v>
      </c>
      <c r="H867" s="103">
        <f>ROUND(+G867*Totals!$H$24,2)</f>
        <v>2365.9499999999998</v>
      </c>
      <c r="I867" s="103">
        <f t="shared" si="37"/>
        <v>484.08184143222502</v>
      </c>
      <c r="J867" s="103">
        <f t="shared" si="38"/>
        <v>1881.8681585677748</v>
      </c>
      <c r="K867" s="113" t="s">
        <v>220</v>
      </c>
      <c r="L867" s="113" t="s">
        <v>96</v>
      </c>
      <c r="M867" s="138">
        <v>0.20460358056265984</v>
      </c>
      <c r="N867" s="117">
        <f>+H867*M867</f>
        <v>484.08184143222502</v>
      </c>
      <c r="O867" s="113"/>
      <c r="P867" s="114"/>
      <c r="Q867" s="118"/>
      <c r="R867" s="116"/>
      <c r="S867" s="114"/>
    </row>
    <row r="868" spans="6:19">
      <c r="F868" s="111" t="s">
        <v>219</v>
      </c>
      <c r="G868" s="136">
        <v>6.0045439999999997E-4</v>
      </c>
      <c r="H868" s="103">
        <f>ROUND(+G868*Totals!$H$24,2)</f>
        <v>7549.65</v>
      </c>
      <c r="I868" s="103">
        <f t="shared" si="37"/>
        <v>0</v>
      </c>
      <c r="J868" s="103">
        <f t="shared" si="38"/>
        <v>7549.65</v>
      </c>
      <c r="K868" s="113"/>
      <c r="L868" s="113"/>
      <c r="N868" s="117"/>
      <c r="O868" s="113"/>
      <c r="P868" s="114"/>
      <c r="Q868" s="118"/>
      <c r="R868" s="116"/>
      <c r="S868" s="114"/>
    </row>
    <row r="869" spans="6:19">
      <c r="F869" s="111" t="s">
        <v>218</v>
      </c>
      <c r="G869" s="136">
        <v>1.7611783400000001E-2</v>
      </c>
      <c r="H869" s="103">
        <f>ROUND(+G869*Totals!$H$24,2)</f>
        <v>221437.07</v>
      </c>
      <c r="I869" s="103">
        <f t="shared" si="37"/>
        <v>0</v>
      </c>
      <c r="J869" s="103">
        <f t="shared" si="38"/>
        <v>221437.07</v>
      </c>
      <c r="K869" s="113"/>
      <c r="L869" s="113"/>
      <c r="N869" s="117"/>
      <c r="O869" s="117"/>
      <c r="P869" s="114"/>
      <c r="Q869" s="118"/>
      <c r="R869" s="116"/>
      <c r="S869" s="114"/>
    </row>
    <row r="870" spans="6:19">
      <c r="F870" s="111" t="s">
        <v>217</v>
      </c>
      <c r="G870" s="136">
        <v>1.306008E-4</v>
      </c>
      <c r="H870" s="103">
        <f>ROUND(+G870*Totals!$H$24,2)</f>
        <v>1642.07</v>
      </c>
      <c r="I870" s="103">
        <f t="shared" si="37"/>
        <v>0</v>
      </c>
      <c r="J870" s="103">
        <f t="shared" si="38"/>
        <v>1642.07</v>
      </c>
      <c r="K870" s="113"/>
      <c r="L870" s="113"/>
      <c r="N870" s="117"/>
      <c r="O870" s="117"/>
      <c r="P870" s="114"/>
      <c r="Q870" s="118"/>
      <c r="R870" s="116"/>
      <c r="S870" s="114"/>
    </row>
    <row r="871" spans="6:19">
      <c r="F871" s="111" t="s">
        <v>216</v>
      </c>
      <c r="G871" s="136">
        <v>1.530115E-4</v>
      </c>
      <c r="H871" s="103">
        <f>ROUND(+G871*Totals!$H$24,2)</f>
        <v>1923.85</v>
      </c>
      <c r="I871" s="103">
        <f t="shared" si="37"/>
        <v>461.8629061371841</v>
      </c>
      <c r="J871" s="103">
        <f t="shared" si="38"/>
        <v>1461.9870938628158</v>
      </c>
      <c r="K871" s="113" t="s">
        <v>216</v>
      </c>
      <c r="L871" s="113" t="s">
        <v>58</v>
      </c>
      <c r="M871" s="138">
        <v>0.24007220216606498</v>
      </c>
      <c r="N871" s="117">
        <f>+H871*M871</f>
        <v>461.8629061371841</v>
      </c>
      <c r="O871" s="113"/>
      <c r="P871" s="114"/>
      <c r="Q871" s="118"/>
      <c r="R871" s="116"/>
      <c r="S871" s="114"/>
    </row>
    <row r="872" spans="6:19">
      <c r="F872" s="111" t="s">
        <v>215</v>
      </c>
      <c r="G872" s="136">
        <v>1.5069300000000002E-5</v>
      </c>
      <c r="H872" s="103">
        <f>ROUND(+G872*Totals!$H$24,2)</f>
        <v>189.47</v>
      </c>
      <c r="I872" s="103">
        <f t="shared" si="37"/>
        <v>14.390126582278478</v>
      </c>
      <c r="J872" s="103">
        <f t="shared" si="38"/>
        <v>175.07987341772153</v>
      </c>
      <c r="K872" s="113" t="s">
        <v>215</v>
      </c>
      <c r="L872" s="113" t="s">
        <v>84</v>
      </c>
      <c r="M872" s="138">
        <v>7.5949367088607583E-2</v>
      </c>
      <c r="N872" s="117">
        <f>+H872*M872</f>
        <v>14.390126582278478</v>
      </c>
      <c r="O872" s="113"/>
      <c r="P872" s="114"/>
      <c r="Q872" s="118"/>
      <c r="R872" s="116"/>
      <c r="S872" s="114"/>
    </row>
    <row r="873" spans="6:19">
      <c r="F873" s="111" t="s">
        <v>214</v>
      </c>
      <c r="G873" s="136">
        <v>2.9906799999999999E-4</v>
      </c>
      <c r="H873" s="103">
        <f>ROUND(+G873*Totals!$H$24,2)</f>
        <v>3760.25</v>
      </c>
      <c r="I873" s="103">
        <f t="shared" si="37"/>
        <v>0</v>
      </c>
      <c r="J873" s="103">
        <f t="shared" si="38"/>
        <v>3760.25</v>
      </c>
      <c r="K873" s="113"/>
      <c r="L873" s="113"/>
      <c r="N873" s="117"/>
      <c r="O873" s="117"/>
      <c r="P873" s="114"/>
      <c r="Q873" s="118"/>
      <c r="R873" s="116"/>
      <c r="S873" s="114"/>
    </row>
    <row r="874" spans="6:19">
      <c r="F874" s="111" t="s">
        <v>213</v>
      </c>
      <c r="G874" s="136">
        <v>5.7340690000000003E-4</v>
      </c>
      <c r="H874" s="103">
        <f>ROUND(+G874*Totals!$H$24,2)</f>
        <v>7209.58</v>
      </c>
      <c r="I874" s="103">
        <f t="shared" si="37"/>
        <v>0</v>
      </c>
      <c r="J874" s="103">
        <f t="shared" si="38"/>
        <v>7209.58</v>
      </c>
      <c r="K874" s="113"/>
      <c r="L874" s="113"/>
      <c r="N874" s="117"/>
      <c r="O874" s="117"/>
      <c r="P874" s="114"/>
      <c r="Q874" s="118"/>
      <c r="R874" s="116"/>
      <c r="S874" s="114"/>
    </row>
    <row r="875" spans="6:19">
      <c r="F875" s="111" t="s">
        <v>212</v>
      </c>
      <c r="G875" s="136">
        <v>6.8777900000000004E-5</v>
      </c>
      <c r="H875" s="103">
        <f>ROUND(+G875*Totals!$H$24,2)</f>
        <v>864.76</v>
      </c>
      <c r="I875" s="103">
        <f t="shared" si="37"/>
        <v>140.99347826086958</v>
      </c>
      <c r="J875" s="103">
        <f t="shared" si="38"/>
        <v>723.76652173913044</v>
      </c>
      <c r="K875" s="113" t="s">
        <v>212</v>
      </c>
      <c r="L875" s="113" t="s">
        <v>61</v>
      </c>
      <c r="M875" s="138">
        <v>0.1630434782608696</v>
      </c>
      <c r="N875" s="117">
        <f>+H875*M875</f>
        <v>140.99347826086958</v>
      </c>
      <c r="O875" s="117"/>
      <c r="P875" s="114"/>
      <c r="Q875" s="118"/>
      <c r="R875" s="116"/>
      <c r="S875" s="114"/>
    </row>
    <row r="876" spans="6:19">
      <c r="F876" s="111" t="s">
        <v>211</v>
      </c>
      <c r="G876" s="136">
        <v>2.6274699999999998E-5</v>
      </c>
      <c r="H876" s="103">
        <f>ROUND(+G876*Totals!$H$24,2)</f>
        <v>330.36</v>
      </c>
      <c r="I876" s="103">
        <f t="shared" si="37"/>
        <v>51.166868686868682</v>
      </c>
      <c r="J876" s="103">
        <f t="shared" si="38"/>
        <v>279.19313131313135</v>
      </c>
      <c r="K876" s="113" t="s">
        <v>211</v>
      </c>
      <c r="L876" s="113" t="s">
        <v>109</v>
      </c>
      <c r="M876" s="138">
        <v>0.15488215488215487</v>
      </c>
      <c r="N876" s="117">
        <f>+H876*M876</f>
        <v>51.166868686868682</v>
      </c>
      <c r="O876" s="113"/>
      <c r="P876" s="114"/>
      <c r="Q876" s="118"/>
      <c r="R876" s="116"/>
      <c r="S876" s="114"/>
    </row>
    <row r="877" spans="6:19">
      <c r="F877" s="111" t="s">
        <v>210</v>
      </c>
      <c r="G877" s="136">
        <v>1.070308E-4</v>
      </c>
      <c r="H877" s="103">
        <f>ROUND(+G877*Totals!$H$24,2)</f>
        <v>1345.72</v>
      </c>
      <c r="I877" s="103">
        <f t="shared" si="37"/>
        <v>188.57222929936304</v>
      </c>
      <c r="J877" s="103">
        <f t="shared" si="38"/>
        <v>1157.147770700637</v>
      </c>
      <c r="K877" s="137" t="s">
        <v>210</v>
      </c>
      <c r="L877" s="137" t="s">
        <v>85</v>
      </c>
      <c r="M877" s="138">
        <v>0.14012738853503184</v>
      </c>
      <c r="N877" s="117">
        <f>+H877*M877</f>
        <v>188.57222929936304</v>
      </c>
      <c r="O877" s="113"/>
      <c r="P877" s="114"/>
      <c r="Q877" s="118"/>
      <c r="R877" s="116"/>
      <c r="S877" s="114"/>
    </row>
    <row r="878" spans="6:19">
      <c r="F878" s="111" t="s">
        <v>209</v>
      </c>
      <c r="G878" s="136">
        <v>2.7472529999999996E-4</v>
      </c>
      <c r="H878" s="103">
        <f>ROUND(+G878*Totals!$H$24,2)</f>
        <v>3454.19</v>
      </c>
      <c r="I878" s="103">
        <f t="shared" si="37"/>
        <v>0</v>
      </c>
      <c r="J878" s="103">
        <f t="shared" si="38"/>
        <v>3454.19</v>
      </c>
      <c r="K878" s="113"/>
      <c r="L878" s="113"/>
      <c r="N878" s="117"/>
      <c r="O878" s="113"/>
      <c r="P878" s="114"/>
      <c r="Q878" s="118"/>
      <c r="R878" s="116"/>
      <c r="S878" s="114"/>
    </row>
    <row r="879" spans="6:19">
      <c r="F879" s="111" t="s">
        <v>208</v>
      </c>
      <c r="G879" s="136">
        <v>3.380937E-4</v>
      </c>
      <c r="H879" s="103">
        <f>ROUND(+G879*Totals!$H$24,2)</f>
        <v>4250.93</v>
      </c>
      <c r="I879" s="103">
        <f t="shared" si="37"/>
        <v>0</v>
      </c>
      <c r="J879" s="103">
        <f t="shared" si="38"/>
        <v>4250.93</v>
      </c>
      <c r="K879" s="113"/>
      <c r="L879" s="113"/>
      <c r="N879" s="117"/>
      <c r="O879" s="117"/>
      <c r="P879" s="114"/>
      <c r="Q879" s="118"/>
      <c r="R879" s="116"/>
      <c r="S879" s="114"/>
    </row>
    <row r="880" spans="6:19">
      <c r="F880" s="111" t="s">
        <v>207</v>
      </c>
      <c r="G880" s="136">
        <v>4.3739659999999999E-4</v>
      </c>
      <c r="H880" s="103">
        <f>ROUND(+G880*Totals!$H$24,2)</f>
        <v>5499.49</v>
      </c>
      <c r="I880" s="103">
        <f t="shared" si="37"/>
        <v>0</v>
      </c>
      <c r="J880" s="103">
        <f t="shared" si="38"/>
        <v>5499.49</v>
      </c>
      <c r="K880" s="113"/>
      <c r="L880" s="113"/>
      <c r="N880" s="117"/>
      <c r="O880" s="117"/>
      <c r="P880" s="114"/>
      <c r="Q880" s="118"/>
      <c r="R880" s="116"/>
      <c r="S880" s="114"/>
    </row>
    <row r="881" spans="6:19">
      <c r="F881" s="111" t="s">
        <v>206</v>
      </c>
      <c r="G881" s="136">
        <v>5.0231100000000001E-5</v>
      </c>
      <c r="H881" s="103">
        <f>ROUND(+G881*Totals!$H$24,2)</f>
        <v>631.57000000000005</v>
      </c>
      <c r="I881" s="103">
        <f t="shared" si="37"/>
        <v>171.45714776632303</v>
      </c>
      <c r="J881" s="103">
        <f t="shared" si="38"/>
        <v>460.11285223367702</v>
      </c>
      <c r="K881" s="113" t="s">
        <v>206</v>
      </c>
      <c r="L881" s="113" t="s">
        <v>127</v>
      </c>
      <c r="M881" s="138">
        <v>0.27147766323024053</v>
      </c>
      <c r="N881" s="117">
        <f>+H881*M881</f>
        <v>171.45714776632303</v>
      </c>
      <c r="O881" s="113"/>
      <c r="P881" s="114"/>
      <c r="Q881" s="118"/>
      <c r="R881" s="116"/>
      <c r="S881" s="114"/>
    </row>
    <row r="882" spans="6:19">
      <c r="F882" s="111" t="s">
        <v>205</v>
      </c>
      <c r="G882" s="136">
        <v>2.0865200000000001E-5</v>
      </c>
      <c r="H882" s="103">
        <f>ROUND(+G882*Totals!$H$24,2)</f>
        <v>262.33999999999997</v>
      </c>
      <c r="I882" s="103">
        <f t="shared" si="37"/>
        <v>115.40092896174862</v>
      </c>
      <c r="J882" s="103">
        <f t="shared" si="38"/>
        <v>146.93907103825137</v>
      </c>
      <c r="K882" s="113" t="s">
        <v>205</v>
      </c>
      <c r="L882" s="113" t="s">
        <v>119</v>
      </c>
      <c r="M882" s="138">
        <v>0.43989071038251365</v>
      </c>
      <c r="N882" s="117">
        <f>+H882*M882</f>
        <v>115.40092896174862</v>
      </c>
      <c r="O882" s="117"/>
      <c r="P882" s="114"/>
      <c r="Q882" s="118"/>
      <c r="R882" s="116"/>
      <c r="S882" s="114"/>
    </row>
    <row r="883" spans="6:19">
      <c r="F883" s="111" t="s">
        <v>204</v>
      </c>
      <c r="G883" s="136">
        <v>1.9080076000000002E-3</v>
      </c>
      <c r="H883" s="103">
        <f>ROUND(+G883*Totals!$H$24,2)</f>
        <v>23989.83</v>
      </c>
      <c r="I883" s="103">
        <f t="shared" si="37"/>
        <v>0</v>
      </c>
      <c r="J883" s="103">
        <f t="shared" si="38"/>
        <v>23989.83</v>
      </c>
      <c r="K883" s="113"/>
      <c r="L883" s="113"/>
      <c r="N883" s="117"/>
      <c r="O883" s="117"/>
      <c r="P883" s="114"/>
      <c r="Q883" s="118"/>
      <c r="R883" s="116"/>
      <c r="S883" s="114"/>
    </row>
    <row r="884" spans="6:19">
      <c r="F884" s="111" t="s">
        <v>203</v>
      </c>
      <c r="G884" s="136">
        <v>7.8437700000000003E-5</v>
      </c>
      <c r="H884" s="103">
        <f>ROUND(+G884*Totals!$H$24,2)</f>
        <v>986.22</v>
      </c>
      <c r="I884" s="103">
        <f t="shared" si="37"/>
        <v>309.45906158357769</v>
      </c>
      <c r="J884" s="103">
        <f t="shared" si="38"/>
        <v>676.76093841642228</v>
      </c>
      <c r="K884" s="113" t="s">
        <v>203</v>
      </c>
      <c r="L884" s="113" t="s">
        <v>56</v>
      </c>
      <c r="M884" s="138">
        <v>0.31378299120234604</v>
      </c>
      <c r="N884" s="117">
        <f>+H884*M884</f>
        <v>309.45906158357769</v>
      </c>
      <c r="O884" s="117"/>
      <c r="P884" s="114"/>
      <c r="Q884" s="118"/>
      <c r="R884" s="116"/>
      <c r="S884" s="114"/>
    </row>
    <row r="885" spans="6:19">
      <c r="F885" s="111" t="s">
        <v>202</v>
      </c>
      <c r="G885" s="136">
        <v>8.0756100000000004E-5</v>
      </c>
      <c r="H885" s="103">
        <f>ROUND(+G885*Totals!$H$24,2)</f>
        <v>1015.37</v>
      </c>
      <c r="I885" s="103">
        <f t="shared" si="37"/>
        <v>402.31641509433962</v>
      </c>
      <c r="J885" s="103">
        <f t="shared" si="38"/>
        <v>613.05358490566039</v>
      </c>
      <c r="K885" s="113" t="s">
        <v>202</v>
      </c>
      <c r="L885" s="113" t="s">
        <v>67</v>
      </c>
      <c r="M885" s="138">
        <v>0.39622641509433959</v>
      </c>
      <c r="N885" s="117">
        <f>+H885*M885</f>
        <v>402.31641509433962</v>
      </c>
      <c r="O885" s="113"/>
      <c r="P885" s="114"/>
      <c r="Q885" s="118"/>
      <c r="R885" s="116"/>
      <c r="S885" s="114"/>
    </row>
    <row r="886" spans="6:19">
      <c r="F886" s="111" t="s">
        <v>201</v>
      </c>
      <c r="G886" s="136">
        <v>1.3330549999999999E-4</v>
      </c>
      <c r="H886" s="103">
        <f>ROUND(+G886*Totals!$H$24,2)</f>
        <v>1676.08</v>
      </c>
      <c r="I886" s="103">
        <f t="shared" si="37"/>
        <v>12.780566448801745</v>
      </c>
      <c r="J886" s="103">
        <f t="shared" si="38"/>
        <v>1663.2994335511983</v>
      </c>
      <c r="K886" s="113" t="s">
        <v>201</v>
      </c>
      <c r="L886" s="113" t="s">
        <v>64</v>
      </c>
      <c r="M886" s="138">
        <v>7.6252723311546851E-3</v>
      </c>
      <c r="N886" s="117">
        <f>+H886*M886</f>
        <v>12.780566448801745</v>
      </c>
      <c r="O886" s="113"/>
      <c r="P886" s="114"/>
      <c r="Q886" s="118"/>
      <c r="R886" s="116"/>
      <c r="S886" s="114"/>
    </row>
    <row r="887" spans="6:19">
      <c r="F887" s="111" t="s">
        <v>200</v>
      </c>
      <c r="G887" s="136">
        <v>5.9929519999999997E-4</v>
      </c>
      <c r="H887" s="103">
        <f>ROUND(+G887*Totals!$H$24,2)</f>
        <v>7535.08</v>
      </c>
      <c r="I887" s="103">
        <f t="shared" si="37"/>
        <v>0</v>
      </c>
      <c r="J887" s="103">
        <f t="shared" si="38"/>
        <v>7535.08</v>
      </c>
      <c r="K887" s="113"/>
      <c r="L887" s="113"/>
      <c r="N887" s="117"/>
      <c r="O887" s="113"/>
      <c r="P887" s="114"/>
      <c r="Q887" s="118"/>
      <c r="R887" s="116"/>
      <c r="S887" s="114"/>
    </row>
    <row r="888" spans="6:19">
      <c r="F888" s="111" t="s">
        <v>199</v>
      </c>
      <c r="G888" s="136">
        <v>5.278126E-4</v>
      </c>
      <c r="H888" s="103">
        <f>ROUND(+G888*Totals!$H$24,2)</f>
        <v>6636.31</v>
      </c>
      <c r="I888" s="103">
        <f t="shared" si="37"/>
        <v>0</v>
      </c>
      <c r="J888" s="103">
        <f t="shared" si="38"/>
        <v>6636.31</v>
      </c>
      <c r="K888" s="113"/>
      <c r="L888" s="113"/>
      <c r="N888" s="117"/>
      <c r="O888" s="113"/>
      <c r="P888" s="114"/>
      <c r="Q888" s="118"/>
      <c r="R888" s="116"/>
      <c r="S888" s="114"/>
    </row>
    <row r="889" spans="6:19">
      <c r="F889" s="111" t="s">
        <v>198</v>
      </c>
      <c r="G889" s="136">
        <v>2.6583820000000003E-4</v>
      </c>
      <c r="H889" s="103">
        <f>ROUND(+G889*Totals!$H$24,2)</f>
        <v>3342.45</v>
      </c>
      <c r="I889" s="103">
        <f t="shared" si="37"/>
        <v>0</v>
      </c>
      <c r="J889" s="103">
        <f t="shared" si="38"/>
        <v>3342.45</v>
      </c>
      <c r="K889" s="113"/>
      <c r="L889" s="113"/>
      <c r="N889" s="117"/>
      <c r="O889" s="117"/>
      <c r="P889" s="114"/>
      <c r="Q889" s="118"/>
      <c r="R889" s="116"/>
      <c r="S889" s="114"/>
    </row>
    <row r="890" spans="6:19">
      <c r="F890" s="111" t="s">
        <v>197</v>
      </c>
      <c r="G890" s="136">
        <v>2.9172660000000001E-4</v>
      </c>
      <c r="H890" s="103">
        <f>ROUND(+G890*Totals!$H$24,2)</f>
        <v>3667.95</v>
      </c>
      <c r="I890" s="103">
        <f t="shared" si="37"/>
        <v>0</v>
      </c>
      <c r="J890" s="103">
        <f t="shared" si="38"/>
        <v>3667.95</v>
      </c>
      <c r="K890" s="113"/>
      <c r="L890" s="113"/>
      <c r="N890" s="117"/>
      <c r="O890" s="113"/>
      <c r="P890" s="114"/>
      <c r="Q890" s="118"/>
      <c r="R890" s="116"/>
      <c r="S890" s="114"/>
    </row>
    <row r="891" spans="6:19">
      <c r="F891" s="111" t="s">
        <v>196</v>
      </c>
      <c r="G891" s="136">
        <v>6.3754800000000002E-5</v>
      </c>
      <c r="H891" s="103">
        <f>ROUND(+G891*Totals!$H$24,2)</f>
        <v>801.6</v>
      </c>
      <c r="I891" s="103">
        <f t="shared" si="37"/>
        <v>324.59154929577466</v>
      </c>
      <c r="J891" s="103">
        <f t="shared" si="38"/>
        <v>477.00845070422537</v>
      </c>
      <c r="K891" s="113" t="s">
        <v>196</v>
      </c>
      <c r="L891" s="113" t="s">
        <v>66</v>
      </c>
      <c r="M891" s="138">
        <v>0.40492957746478875</v>
      </c>
      <c r="N891" s="117">
        <f>+H891*M891</f>
        <v>324.59154929577466</v>
      </c>
      <c r="O891" s="113"/>
      <c r="P891" s="114"/>
      <c r="Q891" s="118"/>
      <c r="R891" s="116"/>
      <c r="S891" s="114"/>
    </row>
    <row r="892" spans="6:19">
      <c r="F892" s="111" t="s">
        <v>195</v>
      </c>
      <c r="G892" s="136">
        <v>2.886354E-4</v>
      </c>
      <c r="H892" s="103">
        <f>ROUND(+G892*Totals!$H$24,2)</f>
        <v>3629.08</v>
      </c>
      <c r="I892" s="103">
        <f t="shared" si="37"/>
        <v>0</v>
      </c>
      <c r="J892" s="103">
        <f t="shared" si="38"/>
        <v>3629.08</v>
      </c>
      <c r="K892" s="113"/>
      <c r="L892" s="113"/>
      <c r="N892" s="117"/>
      <c r="O892" s="113"/>
      <c r="P892" s="114"/>
      <c r="Q892" s="118"/>
      <c r="R892" s="116"/>
      <c r="S892" s="114"/>
    </row>
    <row r="893" spans="6:19">
      <c r="F893" s="111" t="s">
        <v>123</v>
      </c>
      <c r="G893" s="136">
        <v>8.0524260000000005E-4</v>
      </c>
      <c r="H893" s="103">
        <f>ROUND(+G893*Totals!$H$24,2)</f>
        <v>10124.5</v>
      </c>
      <c r="I893" s="103">
        <f t="shared" si="37"/>
        <v>0</v>
      </c>
      <c r="J893" s="103">
        <f t="shared" si="38"/>
        <v>10124.5</v>
      </c>
      <c r="K893" s="113"/>
      <c r="L893" s="113"/>
      <c r="N893" s="117"/>
      <c r="O893" s="117"/>
      <c r="P893" s="114"/>
      <c r="Q893" s="118"/>
      <c r="R893" s="116"/>
      <c r="S893" s="114"/>
    </row>
    <row r="894" spans="6:19">
      <c r="F894" s="111" t="s">
        <v>125</v>
      </c>
      <c r="G894" s="136">
        <v>2.8407598000000003E-3</v>
      </c>
      <c r="H894" s="103">
        <f>ROUND(+G894*Totals!$H$24,2)</f>
        <v>35717.54</v>
      </c>
      <c r="I894" s="103">
        <f t="shared" si="37"/>
        <v>0</v>
      </c>
      <c r="J894" s="103">
        <f t="shared" si="38"/>
        <v>35717.54</v>
      </c>
      <c r="K894" s="113"/>
      <c r="L894" s="113"/>
      <c r="N894" s="117"/>
      <c r="O894" s="113"/>
      <c r="P894" s="114"/>
      <c r="Q894" s="118"/>
      <c r="R894" s="116"/>
      <c r="S894" s="114"/>
    </row>
    <row r="895" spans="6:19">
      <c r="F895" s="111" t="s">
        <v>194</v>
      </c>
      <c r="G895" s="136">
        <v>8.0756100000000004E-5</v>
      </c>
      <c r="H895" s="103">
        <f>ROUND(+G895*Totals!$H$24,2)</f>
        <v>1015.37</v>
      </c>
      <c r="I895" s="103">
        <f t="shared" si="37"/>
        <v>301.4756532066508</v>
      </c>
      <c r="J895" s="103">
        <f t="shared" si="38"/>
        <v>713.8943467933492</v>
      </c>
      <c r="K895" s="113" t="s">
        <v>194</v>
      </c>
      <c r="L895" s="113" t="s">
        <v>52</v>
      </c>
      <c r="M895" s="138">
        <v>0.29691211401425177</v>
      </c>
      <c r="N895" s="117">
        <f>+H895*M895</f>
        <v>301.4756532066508</v>
      </c>
      <c r="O895" s="117"/>
      <c r="P895" s="114"/>
      <c r="Q895" s="118"/>
      <c r="R895" s="116"/>
      <c r="S895" s="114"/>
    </row>
    <row r="896" spans="6:19">
      <c r="F896" s="111" t="s">
        <v>193</v>
      </c>
      <c r="G896" s="136">
        <v>2.6003075699999999E-2</v>
      </c>
      <c r="H896" s="103">
        <f>ROUND(+G896*Totals!$H$24,2)</f>
        <v>326942.75</v>
      </c>
      <c r="I896" s="103">
        <f t="shared" si="37"/>
        <v>0</v>
      </c>
      <c r="J896" s="103">
        <f t="shared" si="38"/>
        <v>326942.75</v>
      </c>
      <c r="K896" s="113"/>
      <c r="L896" s="113"/>
      <c r="N896" s="117"/>
      <c r="O896" s="117"/>
      <c r="P896" s="114"/>
      <c r="Q896" s="118"/>
      <c r="R896" s="116"/>
      <c r="S896" s="114"/>
    </row>
    <row r="897" spans="6:19">
      <c r="F897" s="111" t="s">
        <v>192</v>
      </c>
      <c r="G897" s="136">
        <v>4.2116799999999996E-5</v>
      </c>
      <c r="H897" s="103">
        <f>ROUND(+G897*Totals!$H$24,2)</f>
        <v>529.54</v>
      </c>
      <c r="I897" s="103">
        <f t="shared" si="37"/>
        <v>170.52983050847459</v>
      </c>
      <c r="J897" s="103">
        <f t="shared" si="38"/>
        <v>359.0101694915254</v>
      </c>
      <c r="K897" s="113" t="s">
        <v>192</v>
      </c>
      <c r="L897" s="113" t="s">
        <v>38</v>
      </c>
      <c r="M897" s="138">
        <v>0.32203389830508478</v>
      </c>
      <c r="N897" s="117">
        <f>+H897*M897</f>
        <v>170.52983050847459</v>
      </c>
      <c r="O897" s="113"/>
      <c r="P897" s="114"/>
      <c r="Q897" s="118"/>
      <c r="R897" s="116"/>
      <c r="S897" s="114"/>
    </row>
    <row r="898" spans="6:19">
      <c r="F898" s="111" t="s">
        <v>191</v>
      </c>
      <c r="G898" s="136">
        <v>8.8483899999999995E-5</v>
      </c>
      <c r="H898" s="103">
        <f>ROUND(+G898*Totals!$H$24,2)</f>
        <v>1112.53</v>
      </c>
      <c r="I898" s="103">
        <f t="shared" si="37"/>
        <v>308.66600798403192</v>
      </c>
      <c r="J898" s="103">
        <f t="shared" si="38"/>
        <v>803.86399201596805</v>
      </c>
      <c r="K898" s="113" t="s">
        <v>191</v>
      </c>
      <c r="L898" s="113" t="s">
        <v>67</v>
      </c>
      <c r="M898" s="138">
        <v>0.27744510978043913</v>
      </c>
      <c r="N898" s="117">
        <f>+H898*M898</f>
        <v>308.66600798403192</v>
      </c>
      <c r="O898" s="113"/>
      <c r="P898" s="114"/>
      <c r="Q898" s="118"/>
      <c r="R898" s="116"/>
      <c r="S898" s="114"/>
    </row>
    <row r="899" spans="6:19">
      <c r="F899" s="111" t="s">
        <v>190</v>
      </c>
      <c r="G899" s="136">
        <v>1.22961778E-2</v>
      </c>
      <c r="H899" s="103">
        <f>ROUND(+G899*Totals!$H$24,2)</f>
        <v>154602.72</v>
      </c>
      <c r="I899" s="103">
        <f t="shared" si="37"/>
        <v>0</v>
      </c>
      <c r="J899" s="103">
        <f t="shared" si="38"/>
        <v>154602.72</v>
      </c>
      <c r="K899" s="113"/>
      <c r="L899" s="113"/>
      <c r="N899" s="117"/>
      <c r="O899" s="113"/>
      <c r="P899" s="114"/>
      <c r="Q899" s="118"/>
      <c r="R899" s="116"/>
      <c r="S899" s="114"/>
    </row>
    <row r="900" spans="6:19">
      <c r="F900" s="111" t="s">
        <v>189</v>
      </c>
      <c r="G900" s="136">
        <v>1.4787252E-3</v>
      </c>
      <c r="H900" s="103">
        <f>ROUND(+G900*Totals!$H$24,2)</f>
        <v>18592.36</v>
      </c>
      <c r="I900" s="103">
        <f t="shared" si="37"/>
        <v>0</v>
      </c>
      <c r="J900" s="103">
        <f t="shared" si="38"/>
        <v>18592.36</v>
      </c>
      <c r="K900" s="113"/>
      <c r="L900" s="113"/>
      <c r="N900" s="117"/>
      <c r="O900" s="113"/>
      <c r="P900" s="114"/>
      <c r="Q900" s="118"/>
      <c r="R900" s="116"/>
      <c r="S900" s="114"/>
    </row>
    <row r="901" spans="6:19">
      <c r="F901" s="111" t="s">
        <v>188</v>
      </c>
      <c r="G901" s="136">
        <v>4.0161667000000005E-3</v>
      </c>
      <c r="H901" s="103">
        <f>ROUND(+G901*Totals!$H$24,2)</f>
        <v>50496.2</v>
      </c>
      <c r="I901" s="103">
        <f t="shared" si="37"/>
        <v>0</v>
      </c>
      <c r="J901" s="103">
        <f t="shared" si="38"/>
        <v>50496.2</v>
      </c>
      <c r="K901" s="113"/>
      <c r="L901" s="113"/>
      <c r="N901" s="117"/>
      <c r="O901" s="117"/>
      <c r="P901" s="114"/>
      <c r="Q901" s="118"/>
      <c r="R901" s="116"/>
      <c r="S901" s="114"/>
    </row>
    <row r="902" spans="6:19">
      <c r="F902" s="111" t="s">
        <v>187</v>
      </c>
      <c r="G902" s="136">
        <v>3.7325539999999999E-4</v>
      </c>
      <c r="H902" s="103">
        <f>ROUND(+G902*Totals!$H$24,2)</f>
        <v>4693.03</v>
      </c>
      <c r="I902" s="103">
        <f t="shared" si="37"/>
        <v>0</v>
      </c>
      <c r="J902" s="103">
        <f t="shared" si="38"/>
        <v>4693.03</v>
      </c>
      <c r="K902" s="113"/>
      <c r="L902" s="113"/>
      <c r="N902" s="117"/>
      <c r="O902" s="113"/>
      <c r="P902" s="114"/>
      <c r="Q902" s="118"/>
      <c r="R902" s="116"/>
      <c r="S902" s="114"/>
    </row>
    <row r="903" spans="6:19">
      <c r="F903" s="111" t="s">
        <v>186</v>
      </c>
      <c r="G903" s="136">
        <v>5.3322200000000003E-5</v>
      </c>
      <c r="H903" s="103">
        <f>ROUND(+G903*Totals!$H$24,2)</f>
        <v>670.43</v>
      </c>
      <c r="I903" s="103">
        <f t="shared" ref="I903:I951" si="39">+N903+Q903+T903</f>
        <v>209.63910216718264</v>
      </c>
      <c r="J903" s="103">
        <f t="shared" ref="J903:J951" si="40">+H903-I903</f>
        <v>460.79089783281734</v>
      </c>
      <c r="K903" s="113" t="s">
        <v>186</v>
      </c>
      <c r="L903" s="113" t="s">
        <v>55</v>
      </c>
      <c r="M903" s="138">
        <v>0.31269349845201239</v>
      </c>
      <c r="N903" s="117">
        <f>+H903*M903</f>
        <v>209.63910216718264</v>
      </c>
      <c r="O903" s="117"/>
      <c r="P903" s="114"/>
      <c r="Q903" s="118"/>
      <c r="R903" s="116"/>
      <c r="S903" s="114"/>
    </row>
    <row r="904" spans="6:19">
      <c r="F904" s="111" t="s">
        <v>127</v>
      </c>
      <c r="G904" s="136">
        <v>3.63209E-5</v>
      </c>
      <c r="H904" s="103">
        <f>ROUND(+G904*Totals!$H$24,2)</f>
        <v>456.67</v>
      </c>
      <c r="I904" s="103">
        <f t="shared" si="39"/>
        <v>73.292716049382719</v>
      </c>
      <c r="J904" s="103">
        <f t="shared" si="40"/>
        <v>383.37728395061731</v>
      </c>
      <c r="K904" s="113" t="s">
        <v>127</v>
      </c>
      <c r="L904" s="113" t="s">
        <v>88</v>
      </c>
      <c r="M904" s="138">
        <v>0.16049382716049382</v>
      </c>
      <c r="N904" s="117">
        <f>+H904*M904</f>
        <v>73.292716049382719</v>
      </c>
      <c r="O904" s="117"/>
      <c r="P904" s="114"/>
      <c r="Q904" s="118"/>
      <c r="R904" s="116"/>
      <c r="S904" s="114"/>
    </row>
    <row r="905" spans="6:19">
      <c r="F905" s="111" t="s">
        <v>185</v>
      </c>
      <c r="G905" s="136">
        <v>3.0235236E-3</v>
      </c>
      <c r="H905" s="103">
        <f>ROUND(+G905*Totals!$H$24,2)</f>
        <v>38015.47</v>
      </c>
      <c r="I905" s="103">
        <f t="shared" si="39"/>
        <v>0</v>
      </c>
      <c r="J905" s="103">
        <f t="shared" si="40"/>
        <v>38015.47</v>
      </c>
      <c r="K905" s="113"/>
      <c r="L905" s="113"/>
      <c r="N905" s="117"/>
      <c r="O905" s="113"/>
      <c r="P905" s="114"/>
      <c r="Q905" s="118"/>
      <c r="R905" s="116"/>
      <c r="S905" s="114"/>
    </row>
    <row r="906" spans="6:19">
      <c r="F906" s="111" t="s">
        <v>184</v>
      </c>
      <c r="G906" s="136">
        <v>5.2549399999999995E-5</v>
      </c>
      <c r="H906" s="103">
        <f>ROUND(+G906*Totals!$H$24,2)</f>
        <v>660.72</v>
      </c>
      <c r="I906" s="103">
        <f t="shared" si="39"/>
        <v>96.69073170731707</v>
      </c>
      <c r="J906" s="103">
        <f t="shared" si="40"/>
        <v>564.0292682926829</v>
      </c>
      <c r="K906" s="143" t="s">
        <v>184</v>
      </c>
      <c r="L906" s="143" t="s">
        <v>54</v>
      </c>
      <c r="M906" s="140">
        <v>4.3360433604336043E-2</v>
      </c>
      <c r="N906" s="144">
        <f>+H906*M906</f>
        <v>28.64910569105691</v>
      </c>
      <c r="O906" s="142" t="s">
        <v>61</v>
      </c>
      <c r="P906" s="140">
        <v>0.10298102981029811</v>
      </c>
      <c r="Q906" s="118">
        <f>H906*P906</f>
        <v>68.041626016260167</v>
      </c>
      <c r="R906" s="116"/>
      <c r="S906" s="114"/>
    </row>
    <row r="907" spans="6:19">
      <c r="F907" s="111" t="s">
        <v>183</v>
      </c>
      <c r="G907" s="136">
        <v>5.8886259999999999E-4</v>
      </c>
      <c r="H907" s="103">
        <f>ROUND(+G907*Totals!$H$24,2)</f>
        <v>7403.91</v>
      </c>
      <c r="I907" s="103">
        <f t="shared" si="39"/>
        <v>0</v>
      </c>
      <c r="J907" s="103">
        <f t="shared" si="40"/>
        <v>7403.91</v>
      </c>
      <c r="K907" s="113"/>
      <c r="L907" s="113"/>
      <c r="N907" s="117"/>
      <c r="O907" s="117"/>
      <c r="P907" s="114"/>
      <c r="Q907" s="118"/>
      <c r="R907" s="116"/>
      <c r="S907" s="114"/>
    </row>
    <row r="908" spans="6:19">
      <c r="F908" s="111" t="s">
        <v>182</v>
      </c>
      <c r="G908" s="136">
        <v>2.7820280000000002E-4</v>
      </c>
      <c r="H908" s="103">
        <f>ROUND(+G908*Totals!$H$24,2)</f>
        <v>3497.91</v>
      </c>
      <c r="I908" s="103">
        <f t="shared" si="39"/>
        <v>0</v>
      </c>
      <c r="J908" s="103">
        <f t="shared" si="40"/>
        <v>3497.91</v>
      </c>
      <c r="K908" s="113"/>
      <c r="L908" s="113"/>
      <c r="N908" s="117"/>
      <c r="O908" s="117"/>
      <c r="P908" s="114"/>
      <c r="Q908" s="118"/>
      <c r="R908" s="116"/>
      <c r="S908" s="114"/>
    </row>
    <row r="909" spans="6:19">
      <c r="F909" s="111" t="s">
        <v>181</v>
      </c>
      <c r="G909" s="136">
        <v>4.6753499999999999E-5</v>
      </c>
      <c r="H909" s="103">
        <f>ROUND(+G909*Totals!$H$24,2)</f>
        <v>587.84</v>
      </c>
      <c r="I909" s="103">
        <f t="shared" si="39"/>
        <v>35.320858369098715</v>
      </c>
      <c r="J909" s="103">
        <f t="shared" si="40"/>
        <v>552.51914163090134</v>
      </c>
      <c r="K909" s="113" t="s">
        <v>181</v>
      </c>
      <c r="L909" s="113" t="s">
        <v>57</v>
      </c>
      <c r="M909" s="138">
        <v>6.0085836909871251E-2</v>
      </c>
      <c r="N909" s="117">
        <f>+H909*M909</f>
        <v>35.320858369098715</v>
      </c>
      <c r="O909" s="113"/>
      <c r="P909" s="114"/>
      <c r="Q909" s="118"/>
      <c r="R909" s="116"/>
      <c r="S909" s="114"/>
    </row>
    <row r="910" spans="6:19">
      <c r="F910" s="111" t="s">
        <v>180</v>
      </c>
      <c r="G910" s="136">
        <v>1.510796E-4</v>
      </c>
      <c r="H910" s="103">
        <f>ROUND(+G910*Totals!$H$24,2)</f>
        <v>1899.56</v>
      </c>
      <c r="I910" s="103">
        <f t="shared" si="39"/>
        <v>184.78210116731518</v>
      </c>
      <c r="J910" s="103">
        <f t="shared" si="40"/>
        <v>1714.7778988326847</v>
      </c>
      <c r="K910" s="113" t="s">
        <v>180</v>
      </c>
      <c r="L910" s="113" t="s">
        <v>89</v>
      </c>
      <c r="M910" s="138">
        <v>9.727626459143969E-2</v>
      </c>
      <c r="N910" s="117">
        <f>+H910*M910</f>
        <v>184.78210116731518</v>
      </c>
      <c r="O910" s="113"/>
      <c r="P910" s="114"/>
      <c r="Q910" s="118"/>
      <c r="R910" s="116"/>
      <c r="S910" s="114"/>
    </row>
    <row r="911" spans="6:19">
      <c r="F911" s="111" t="s">
        <v>179</v>
      </c>
      <c r="G911" s="136">
        <v>3.0563669999999999E-4</v>
      </c>
      <c r="H911" s="103">
        <f>ROUND(+G911*Totals!$H$24,2)</f>
        <v>3842.84</v>
      </c>
      <c r="I911" s="103">
        <f t="shared" si="39"/>
        <v>0</v>
      </c>
      <c r="J911" s="103">
        <f t="shared" si="40"/>
        <v>3842.84</v>
      </c>
      <c r="K911" s="113"/>
      <c r="L911" s="113"/>
      <c r="N911" s="117"/>
      <c r="O911" s="113"/>
      <c r="P911" s="114"/>
      <c r="Q911" s="118"/>
      <c r="R911" s="116"/>
      <c r="S911" s="114"/>
    </row>
    <row r="912" spans="6:19">
      <c r="F912" s="111" t="s">
        <v>178</v>
      </c>
      <c r="G912" s="136">
        <v>9.6945950000000005E-4</v>
      </c>
      <c r="H912" s="103">
        <f>ROUND(+G912*Totals!$H$24,2)</f>
        <v>12189.24</v>
      </c>
      <c r="I912" s="103">
        <f t="shared" si="39"/>
        <v>0</v>
      </c>
      <c r="J912" s="103">
        <f t="shared" si="40"/>
        <v>12189.24</v>
      </c>
      <c r="K912" s="113"/>
      <c r="L912" s="113"/>
      <c r="N912" s="117"/>
      <c r="O912" s="117"/>
      <c r="P912" s="114"/>
      <c r="Q912" s="118"/>
      <c r="R912" s="116"/>
      <c r="S912" s="114"/>
    </row>
    <row r="913" spans="6:19" ht="19.5" customHeight="1">
      <c r="F913" s="111" t="s">
        <v>177</v>
      </c>
      <c r="G913" s="136">
        <v>1.2352978000000001E-3</v>
      </c>
      <c r="H913" s="103">
        <f>ROUND(+G913*Totals!$H$24,2)</f>
        <v>15531.69</v>
      </c>
      <c r="I913" s="103">
        <f t="shared" si="39"/>
        <v>0</v>
      </c>
      <c r="J913" s="103">
        <f t="shared" si="40"/>
        <v>15531.69</v>
      </c>
      <c r="K913" s="113"/>
      <c r="L913" s="113"/>
      <c r="N913" s="117"/>
      <c r="O913" s="113"/>
      <c r="P913" s="114"/>
      <c r="Q913" s="118"/>
      <c r="R913" s="116"/>
      <c r="S913" s="114"/>
    </row>
    <row r="914" spans="6:19">
      <c r="F914" s="111" t="s">
        <v>176</v>
      </c>
      <c r="G914" s="136">
        <v>5.5640599999999997E-5</v>
      </c>
      <c r="H914" s="103">
        <f>ROUND(+G914*Totals!$H$24,2)</f>
        <v>699.58</v>
      </c>
      <c r="I914" s="103">
        <f t="shared" si="39"/>
        <v>156.15625</v>
      </c>
      <c r="J914" s="103">
        <f t="shared" si="40"/>
        <v>543.42375000000004</v>
      </c>
      <c r="K914" s="113" t="s">
        <v>176</v>
      </c>
      <c r="L914" s="113" t="s">
        <v>125</v>
      </c>
      <c r="M914" s="138">
        <v>0.2232142857142857</v>
      </c>
      <c r="N914" s="117">
        <f>+H914*M914</f>
        <v>156.15625</v>
      </c>
      <c r="O914" s="113"/>
      <c r="P914" s="114"/>
      <c r="Q914" s="118"/>
      <c r="R914" s="116"/>
      <c r="S914" s="114"/>
    </row>
    <row r="915" spans="6:19" ht="37.5">
      <c r="F915" s="111" t="s">
        <v>175</v>
      </c>
      <c r="G915" s="136">
        <v>2.6554071800000002E-2</v>
      </c>
      <c r="H915" s="103">
        <f>ROUND(+G915*Totals!$H$24,2)</f>
        <v>333870.55</v>
      </c>
      <c r="I915" s="103">
        <f t="shared" si="39"/>
        <v>0</v>
      </c>
      <c r="J915" s="103">
        <f t="shared" si="40"/>
        <v>333870.55</v>
      </c>
      <c r="K915" s="113"/>
      <c r="L915" s="113"/>
      <c r="N915" s="117"/>
      <c r="O915" s="113"/>
      <c r="P915" s="114"/>
      <c r="Q915" s="118"/>
      <c r="R915" s="116"/>
      <c r="S915" s="114"/>
    </row>
    <row r="916" spans="6:19">
      <c r="F916" s="111" t="s">
        <v>174</v>
      </c>
      <c r="G916" s="136">
        <v>1.4907034E-3</v>
      </c>
      <c r="H916" s="103">
        <f>ROUND(+G916*Totals!$H$24,2)</f>
        <v>18742.96</v>
      </c>
      <c r="I916" s="103">
        <f t="shared" si="39"/>
        <v>0</v>
      </c>
      <c r="J916" s="103">
        <f t="shared" si="40"/>
        <v>18742.96</v>
      </c>
      <c r="K916" s="113"/>
      <c r="L916" s="113"/>
      <c r="N916" s="117"/>
      <c r="O916" s="113"/>
      <c r="P916" s="114"/>
      <c r="Q916" s="118"/>
      <c r="R916" s="116"/>
      <c r="S916" s="114"/>
    </row>
    <row r="917" spans="6:19">
      <c r="F917" s="111" t="s">
        <v>173</v>
      </c>
      <c r="G917" s="136">
        <v>1.1900900000000001E-4</v>
      </c>
      <c r="H917" s="103">
        <f>ROUND(+G917*Totals!$H$24,2)</f>
        <v>1496.33</v>
      </c>
      <c r="I917" s="103">
        <f t="shared" si="39"/>
        <v>0</v>
      </c>
      <c r="J917" s="103">
        <f t="shared" si="40"/>
        <v>1496.33</v>
      </c>
      <c r="K917" s="113"/>
      <c r="L917" s="113"/>
      <c r="N917" s="117"/>
      <c r="O917" s="113"/>
      <c r="P917" s="114"/>
      <c r="Q917" s="118"/>
      <c r="R917" s="116"/>
      <c r="S917" s="114"/>
    </row>
    <row r="918" spans="6:19">
      <c r="F918" s="111" t="s">
        <v>172</v>
      </c>
      <c r="G918" s="136">
        <v>3.558678E-4</v>
      </c>
      <c r="H918" s="103">
        <f>ROUND(+G918*Totals!$H$24,2)</f>
        <v>4474.41</v>
      </c>
      <c r="I918" s="103">
        <f t="shared" si="39"/>
        <v>0</v>
      </c>
      <c r="J918" s="103">
        <f t="shared" si="40"/>
        <v>4474.41</v>
      </c>
      <c r="K918" s="113"/>
      <c r="L918" s="113"/>
      <c r="N918" s="117"/>
      <c r="O918" s="113"/>
      <c r="P918" s="114"/>
      <c r="Q918" s="118"/>
      <c r="R918" s="116"/>
      <c r="S918" s="114"/>
    </row>
    <row r="919" spans="6:19">
      <c r="F919" s="111" t="s">
        <v>171</v>
      </c>
      <c r="G919" s="136">
        <v>9.621180999999999E-4</v>
      </c>
      <c r="H919" s="103">
        <f>ROUND(+G919*Totals!$H$24,2)</f>
        <v>12096.94</v>
      </c>
      <c r="I919" s="103">
        <f t="shared" si="39"/>
        <v>0</v>
      </c>
      <c r="J919" s="103">
        <f t="shared" si="40"/>
        <v>12096.94</v>
      </c>
      <c r="K919" s="113"/>
      <c r="L919" s="113"/>
      <c r="N919" s="117"/>
      <c r="O919" s="117"/>
      <c r="P919" s="114"/>
      <c r="Q919" s="118"/>
      <c r="R919" s="116"/>
      <c r="S919" s="114"/>
    </row>
    <row r="920" spans="6:19">
      <c r="F920" s="111" t="s">
        <v>170</v>
      </c>
      <c r="G920" s="136">
        <v>4.7526299999999999E-5</v>
      </c>
      <c r="H920" s="103">
        <f>ROUND(+G920*Totals!$H$24,2)</f>
        <v>597.55999999999995</v>
      </c>
      <c r="I920" s="103">
        <f t="shared" si="39"/>
        <v>0</v>
      </c>
      <c r="J920" s="103">
        <f t="shared" si="40"/>
        <v>597.55999999999995</v>
      </c>
      <c r="K920" s="113"/>
      <c r="L920" s="113"/>
      <c r="N920" s="117"/>
      <c r="O920" s="117"/>
      <c r="P920" s="114"/>
      <c r="Q920" s="118"/>
      <c r="R920" s="116"/>
      <c r="S920" s="114"/>
    </row>
    <row r="921" spans="6:19">
      <c r="F921" s="111" t="s">
        <v>169</v>
      </c>
      <c r="G921" s="136">
        <v>7.4187400000000001E-5</v>
      </c>
      <c r="H921" s="103">
        <f>ROUND(+G921*Totals!$H$24,2)</f>
        <v>932.78</v>
      </c>
      <c r="I921" s="103">
        <f t="shared" si="39"/>
        <v>230.91622149837136</v>
      </c>
      <c r="J921" s="103">
        <f t="shared" si="40"/>
        <v>701.86377850162864</v>
      </c>
      <c r="K921" s="113" t="s">
        <v>169</v>
      </c>
      <c r="L921" s="113" t="s">
        <v>67</v>
      </c>
      <c r="M921" s="138">
        <v>0.24755700325732902</v>
      </c>
      <c r="N921" s="117">
        <f>+H921*M921</f>
        <v>230.91622149837136</v>
      </c>
      <c r="O921" s="117"/>
      <c r="P921" s="114"/>
      <c r="Q921" s="118"/>
      <c r="R921" s="116"/>
      <c r="S921" s="114"/>
    </row>
    <row r="922" spans="6:19">
      <c r="F922" s="111" t="s">
        <v>168</v>
      </c>
      <c r="G922" s="136">
        <v>4.86855E-5</v>
      </c>
      <c r="H922" s="103">
        <f>ROUND(+G922*Totals!$H$24,2)</f>
        <v>612.13</v>
      </c>
      <c r="I922" s="103">
        <f t="shared" si="39"/>
        <v>130.11458937198068</v>
      </c>
      <c r="J922" s="103">
        <f t="shared" si="40"/>
        <v>482.01541062801931</v>
      </c>
      <c r="K922" s="113" t="s">
        <v>168</v>
      </c>
      <c r="L922" s="113" t="s">
        <v>116</v>
      </c>
      <c r="M922" s="138">
        <v>0.21256038647342998</v>
      </c>
      <c r="N922" s="117">
        <f>+H922*M922</f>
        <v>130.11458937198068</v>
      </c>
      <c r="O922" s="113"/>
      <c r="P922" s="114"/>
      <c r="Q922" s="118"/>
      <c r="R922" s="116"/>
      <c r="S922" s="114"/>
    </row>
    <row r="923" spans="6:19">
      <c r="F923" s="111" t="s">
        <v>167</v>
      </c>
      <c r="G923" s="136">
        <v>1.1012189999999999E-4</v>
      </c>
      <c r="H923" s="103">
        <f>ROUND(+G923*Totals!$H$24,2)</f>
        <v>1384.59</v>
      </c>
      <c r="I923" s="103">
        <f t="shared" si="39"/>
        <v>386.29626959247639</v>
      </c>
      <c r="J923" s="103">
        <f t="shared" si="40"/>
        <v>998.29373040752353</v>
      </c>
      <c r="K923" s="143" t="s">
        <v>167</v>
      </c>
      <c r="L923" s="143" t="s">
        <v>48</v>
      </c>
      <c r="M923" s="140">
        <v>5.7993730407523508E-2</v>
      </c>
      <c r="N923" s="144">
        <f>+H923*M923</f>
        <v>80.297539184952967</v>
      </c>
      <c r="O923" s="142" t="s">
        <v>58</v>
      </c>
      <c r="P923" s="140">
        <v>0.22100313479623823</v>
      </c>
      <c r="Q923" s="118">
        <f>H923*P923</f>
        <v>305.99873040752345</v>
      </c>
      <c r="R923" s="116"/>
      <c r="S923" s="114"/>
    </row>
    <row r="924" spans="6:19">
      <c r="F924" s="111" t="s">
        <v>166</v>
      </c>
      <c r="G924" s="136">
        <v>3.9025700000000001E-5</v>
      </c>
      <c r="H924" s="103">
        <f>ROUND(+G924*Totals!$H$24,2)</f>
        <v>490.68</v>
      </c>
      <c r="I924" s="103">
        <f t="shared" si="39"/>
        <v>0</v>
      </c>
      <c r="J924" s="103">
        <f t="shared" si="40"/>
        <v>490.68</v>
      </c>
      <c r="K924" s="143"/>
      <c r="L924" s="143"/>
      <c r="M924" s="140"/>
      <c r="N924" s="144"/>
      <c r="O924" s="143"/>
      <c r="P924" s="146"/>
      <c r="Q924" s="145"/>
      <c r="R924" s="116"/>
      <c r="S924" s="114"/>
    </row>
    <row r="925" spans="6:19">
      <c r="F925" s="111" t="s">
        <v>165</v>
      </c>
      <c r="G925" s="136">
        <v>2.3454039999999999E-4</v>
      </c>
      <c r="H925" s="103">
        <f>ROUND(+G925*Totals!$H$24,2)</f>
        <v>2948.93</v>
      </c>
      <c r="I925" s="103">
        <f t="shared" si="39"/>
        <v>0</v>
      </c>
      <c r="J925" s="103">
        <f t="shared" si="40"/>
        <v>2948.93</v>
      </c>
      <c r="K925" s="113"/>
      <c r="L925" s="113"/>
      <c r="N925" s="117"/>
      <c r="O925" s="113"/>
      <c r="P925" s="114"/>
      <c r="Q925" s="118"/>
      <c r="R925" s="116"/>
      <c r="S925" s="114"/>
    </row>
    <row r="926" spans="6:19">
      <c r="F926" s="111" t="s">
        <v>164</v>
      </c>
      <c r="G926" s="136">
        <v>2.9945440000000002E-4</v>
      </c>
      <c r="H926" s="103">
        <f>ROUND(+G926*Totals!$H$24,2)</f>
        <v>3765.11</v>
      </c>
      <c r="I926" s="103">
        <f t="shared" si="39"/>
        <v>0</v>
      </c>
      <c r="J926" s="103">
        <f t="shared" si="40"/>
        <v>3765.11</v>
      </c>
      <c r="K926" s="113"/>
      <c r="L926" s="113"/>
      <c r="N926" s="117"/>
      <c r="O926" s="113"/>
      <c r="P926" s="114"/>
      <c r="Q926" s="118"/>
      <c r="R926" s="116"/>
      <c r="S926" s="114"/>
    </row>
    <row r="927" spans="6:19">
      <c r="F927" s="111" t="s">
        <v>163</v>
      </c>
      <c r="G927" s="136">
        <v>2.8786259999999999E-4</v>
      </c>
      <c r="H927" s="103">
        <f>ROUND(+G927*Totals!$H$24,2)</f>
        <v>3619.36</v>
      </c>
      <c r="I927" s="103">
        <f t="shared" si="39"/>
        <v>0</v>
      </c>
      <c r="J927" s="103">
        <f t="shared" si="40"/>
        <v>3619.36</v>
      </c>
      <c r="K927" s="113"/>
      <c r="L927" s="113"/>
      <c r="N927" s="117"/>
      <c r="O927" s="117"/>
      <c r="P927" s="114"/>
      <c r="Q927" s="118"/>
      <c r="R927" s="116"/>
      <c r="S927" s="114"/>
    </row>
    <row r="928" spans="6:19">
      <c r="F928" s="111" t="s">
        <v>162</v>
      </c>
      <c r="G928" s="136">
        <v>1.9203720000000001E-4</v>
      </c>
      <c r="H928" s="103">
        <f>ROUND(+G928*Totals!$H$24,2)</f>
        <v>2414.5300000000002</v>
      </c>
      <c r="I928" s="103">
        <f t="shared" si="39"/>
        <v>0</v>
      </c>
      <c r="J928" s="103">
        <f t="shared" si="40"/>
        <v>2414.5300000000002</v>
      </c>
      <c r="K928" s="137" t="s">
        <v>162</v>
      </c>
      <c r="L928" s="137" t="s">
        <v>89</v>
      </c>
      <c r="M928" s="138">
        <v>0.14613778705636743</v>
      </c>
      <c r="N928" s="117"/>
      <c r="O928" s="117"/>
      <c r="P928" s="114"/>
      <c r="Q928" s="118"/>
      <c r="R928" s="116"/>
      <c r="S928" s="114"/>
    </row>
    <row r="929" spans="6:19">
      <c r="F929" s="111" t="s">
        <v>161</v>
      </c>
      <c r="G929" s="136">
        <v>3.8639300000000001E-5</v>
      </c>
      <c r="H929" s="103">
        <f>ROUND(+G929*Totals!$H$24,2)</f>
        <v>485.82</v>
      </c>
      <c r="I929" s="103">
        <f t="shared" si="39"/>
        <v>165.06625482625481</v>
      </c>
      <c r="J929" s="103">
        <f t="shared" si="40"/>
        <v>320.75374517374519</v>
      </c>
      <c r="K929" s="143" t="s">
        <v>161</v>
      </c>
      <c r="L929" s="143" t="s">
        <v>72</v>
      </c>
      <c r="M929" s="140">
        <v>7.3359073359073365E-2</v>
      </c>
      <c r="N929" s="144">
        <f>+H929*M929</f>
        <v>35.63930501930502</v>
      </c>
      <c r="O929" s="142" t="s">
        <v>76</v>
      </c>
      <c r="P929" s="149">
        <v>0.26640926640926638</v>
      </c>
      <c r="Q929" s="118">
        <f>H929*P929</f>
        <v>129.42694980694978</v>
      </c>
      <c r="R929" s="116"/>
      <c r="S929" s="114"/>
    </row>
    <row r="930" spans="6:19">
      <c r="F930" s="111" t="s">
        <v>160</v>
      </c>
      <c r="G930" s="136">
        <v>2.8206699999999999E-5</v>
      </c>
      <c r="H930" s="103">
        <f>ROUND(+G930*Totals!$H$24,2)</f>
        <v>354.65</v>
      </c>
      <c r="I930" s="103">
        <f t="shared" si="39"/>
        <v>177.32499999999999</v>
      </c>
      <c r="J930" s="103">
        <f t="shared" si="40"/>
        <v>177.32499999999999</v>
      </c>
      <c r="K930" s="143" t="s">
        <v>160</v>
      </c>
      <c r="L930" s="143" t="s">
        <v>48</v>
      </c>
      <c r="M930" s="140">
        <v>0.5</v>
      </c>
      <c r="N930" s="144">
        <f>+H930*M930</f>
        <v>177.32499999999999</v>
      </c>
      <c r="O930" s="143"/>
      <c r="P930" s="146"/>
      <c r="Q930" s="145"/>
      <c r="R930" s="116"/>
      <c r="S930" s="114"/>
    </row>
    <row r="931" spans="6:19">
      <c r="F931" s="111" t="s">
        <v>159</v>
      </c>
      <c r="G931" s="136">
        <v>1.1862259999999999E-4</v>
      </c>
      <c r="H931" s="103">
        <f>ROUND(+G931*Totals!$H$24,2)</f>
        <v>1491.47</v>
      </c>
      <c r="I931" s="103">
        <f t="shared" si="39"/>
        <v>211.78873999999999</v>
      </c>
      <c r="J931" s="103">
        <f t="shared" si="40"/>
        <v>1279.6812600000001</v>
      </c>
      <c r="K931" s="113" t="s">
        <v>159</v>
      </c>
      <c r="L931" s="113" t="s">
        <v>74</v>
      </c>
      <c r="M931" s="138">
        <v>0.14199999999999999</v>
      </c>
      <c r="N931" s="117">
        <f>+H931*M931</f>
        <v>211.78873999999999</v>
      </c>
      <c r="O931" s="117"/>
      <c r="P931" s="114"/>
      <c r="Q931" s="118"/>
      <c r="R931" s="116"/>
      <c r="S931" s="114"/>
    </row>
    <row r="932" spans="6:19">
      <c r="F932" s="111" t="s">
        <v>158</v>
      </c>
      <c r="G932" s="136">
        <v>1.2928702999999999E-3</v>
      </c>
      <c r="H932" s="103">
        <f>ROUND(+G932*Totals!$H$24,2)</f>
        <v>16255.56</v>
      </c>
      <c r="I932" s="103">
        <f t="shared" si="39"/>
        <v>0</v>
      </c>
      <c r="J932" s="103">
        <f t="shared" si="40"/>
        <v>16255.56</v>
      </c>
      <c r="K932" s="113"/>
      <c r="L932" s="113"/>
      <c r="N932" s="117"/>
      <c r="O932" s="113"/>
      <c r="P932" s="114"/>
      <c r="Q932" s="118"/>
      <c r="R932" s="116"/>
      <c r="S932" s="114"/>
    </row>
    <row r="933" spans="6:19">
      <c r="F933" s="111" t="s">
        <v>157</v>
      </c>
      <c r="G933" s="136">
        <v>4.6367099999999999E-5</v>
      </c>
      <c r="H933" s="103">
        <f>ROUND(+G933*Totals!$H$24,2)</f>
        <v>582.98</v>
      </c>
      <c r="I933" s="103">
        <f t="shared" si="39"/>
        <v>118.48092378752887</v>
      </c>
      <c r="J933" s="103">
        <f t="shared" si="40"/>
        <v>464.49907621247115</v>
      </c>
      <c r="K933" s="113" t="s">
        <v>157</v>
      </c>
      <c r="L933" s="113" t="s">
        <v>93</v>
      </c>
      <c r="M933" s="138">
        <v>0.20323325635103925</v>
      </c>
      <c r="N933" s="117">
        <f>+H933*M933</f>
        <v>118.48092378752887</v>
      </c>
      <c r="O933" s="113"/>
      <c r="P933" s="114"/>
      <c r="Q933" s="118"/>
      <c r="R933" s="116"/>
      <c r="S933" s="114"/>
    </row>
    <row r="934" spans="6:19">
      <c r="F934" s="111" t="s">
        <v>156</v>
      </c>
      <c r="G934" s="136">
        <v>1.1298125E-3</v>
      </c>
      <c r="H934" s="103">
        <f>ROUND(+G934*Totals!$H$24,2)</f>
        <v>14205.4</v>
      </c>
      <c r="I934" s="103">
        <f t="shared" si="39"/>
        <v>0</v>
      </c>
      <c r="J934" s="103">
        <f t="shared" si="40"/>
        <v>14205.4</v>
      </c>
      <c r="K934" s="113"/>
      <c r="L934" s="113"/>
      <c r="N934" s="117"/>
      <c r="O934" s="113"/>
      <c r="P934" s="114"/>
      <c r="Q934" s="118"/>
      <c r="R934" s="116"/>
      <c r="S934" s="114"/>
    </row>
    <row r="935" spans="6:19" ht="19.5" customHeight="1">
      <c r="F935" s="111" t="s">
        <v>155</v>
      </c>
      <c r="G935" s="136">
        <v>2.0293349000000001E-3</v>
      </c>
      <c r="H935" s="103">
        <f>ROUND(+G935*Totals!$H$24,2)</f>
        <v>25515.3</v>
      </c>
      <c r="I935" s="103">
        <f t="shared" si="39"/>
        <v>0</v>
      </c>
      <c r="J935" s="103">
        <f t="shared" si="40"/>
        <v>25515.3</v>
      </c>
      <c r="K935" s="113"/>
      <c r="L935" s="113"/>
      <c r="N935" s="117"/>
      <c r="O935" s="113"/>
      <c r="P935" s="114"/>
      <c r="Q935" s="118"/>
      <c r="R935" s="116"/>
      <c r="S935" s="114"/>
    </row>
    <row r="936" spans="6:19">
      <c r="F936" s="111" t="s">
        <v>154</v>
      </c>
      <c r="G936" s="136">
        <v>3.9914379999999997E-4</v>
      </c>
      <c r="H936" s="103">
        <f>ROUND(+G936*Totals!$H$24,2)</f>
        <v>5018.53</v>
      </c>
      <c r="I936" s="103">
        <f t="shared" si="39"/>
        <v>0</v>
      </c>
      <c r="J936" s="103">
        <f t="shared" si="40"/>
        <v>5018.53</v>
      </c>
      <c r="K936" s="113"/>
      <c r="L936" s="113"/>
      <c r="N936" s="117"/>
      <c r="O936" s="113"/>
      <c r="P936" s="114"/>
      <c r="Q936" s="118"/>
      <c r="R936" s="116"/>
      <c r="S936" s="114"/>
    </row>
    <row r="937" spans="6:19">
      <c r="F937" s="111" t="s">
        <v>153</v>
      </c>
      <c r="G937" s="136">
        <v>2.0683605999999998E-3</v>
      </c>
      <c r="H937" s="103">
        <f>ROUND(+G937*Totals!$H$24,2)</f>
        <v>26005.98</v>
      </c>
      <c r="I937" s="103">
        <f t="shared" si="39"/>
        <v>0</v>
      </c>
      <c r="J937" s="103">
        <f t="shared" si="40"/>
        <v>26005.98</v>
      </c>
      <c r="K937" s="113"/>
      <c r="L937" s="113"/>
      <c r="N937" s="117"/>
      <c r="O937" s="113"/>
      <c r="P937" s="114"/>
      <c r="Q937" s="118"/>
      <c r="R937" s="116"/>
      <c r="S937" s="114"/>
    </row>
    <row r="938" spans="6:19">
      <c r="F938" s="111" t="s">
        <v>152</v>
      </c>
      <c r="G938" s="136">
        <v>3.1800130000000004E-4</v>
      </c>
      <c r="H938" s="103">
        <f>ROUND(+G938*Totals!$H$24,2)</f>
        <v>3998.3</v>
      </c>
      <c r="I938" s="103">
        <f t="shared" si="39"/>
        <v>0</v>
      </c>
      <c r="J938" s="103">
        <f t="shared" si="40"/>
        <v>3998.3</v>
      </c>
      <c r="K938" s="113"/>
      <c r="L938" s="113"/>
      <c r="N938" s="117"/>
      <c r="O938" s="117"/>
      <c r="P938" s="114"/>
      <c r="Q938" s="118"/>
      <c r="R938" s="116"/>
      <c r="S938" s="114"/>
    </row>
    <row r="939" spans="6:19">
      <c r="F939" s="111" t="s">
        <v>151</v>
      </c>
      <c r="G939" s="136">
        <v>3.5161699999999999E-5</v>
      </c>
      <c r="H939" s="103">
        <f>ROUND(+G939*Totals!$H$24,2)</f>
        <v>442.1</v>
      </c>
      <c r="I939" s="103">
        <f t="shared" si="39"/>
        <v>0</v>
      </c>
      <c r="J939" s="103">
        <f t="shared" si="40"/>
        <v>442.1</v>
      </c>
      <c r="N939" s="117"/>
      <c r="Q939" s="112"/>
      <c r="R939" s="112"/>
    </row>
    <row r="940" spans="6:19">
      <c r="F940" s="111" t="s">
        <v>150</v>
      </c>
      <c r="G940" s="136">
        <v>7.26418E-5</v>
      </c>
      <c r="H940" s="103">
        <f>ROUND(+G940*Totals!$H$24,2)</f>
        <v>913.34</v>
      </c>
      <c r="I940" s="103">
        <f t="shared" si="39"/>
        <v>201.94452261306535</v>
      </c>
      <c r="J940" s="103">
        <f t="shared" si="40"/>
        <v>711.39547738693466</v>
      </c>
      <c r="K940" s="113" t="s">
        <v>150</v>
      </c>
      <c r="L940" s="113" t="s">
        <v>75</v>
      </c>
      <c r="M940" s="138">
        <v>0.22110552763819097</v>
      </c>
      <c r="N940" s="117">
        <f>+H940*M940</f>
        <v>201.94452261306535</v>
      </c>
      <c r="O940" s="117"/>
      <c r="P940" s="114"/>
      <c r="Q940" s="118"/>
      <c r="R940" s="116"/>
      <c r="S940" s="114"/>
    </row>
    <row r="941" spans="6:19">
      <c r="F941" s="111" t="s">
        <v>149</v>
      </c>
      <c r="G941" s="136">
        <v>6.2788830000000005E-4</v>
      </c>
      <c r="H941" s="103">
        <f>ROUND(+G941*Totals!$H$24,2)</f>
        <v>7894.59</v>
      </c>
      <c r="I941" s="103">
        <f t="shared" si="39"/>
        <v>0</v>
      </c>
      <c r="J941" s="103">
        <f t="shared" si="40"/>
        <v>7894.59</v>
      </c>
      <c r="N941" s="117"/>
      <c r="Q941" s="112"/>
      <c r="R941" s="112"/>
    </row>
    <row r="942" spans="6:19">
      <c r="F942" s="111" t="s">
        <v>148</v>
      </c>
      <c r="G942" s="136">
        <v>5.6413299999999997E-5</v>
      </c>
      <c r="H942" s="103">
        <f>ROUND(+G942*Totals!$H$24,2)</f>
        <v>709.3</v>
      </c>
      <c r="I942" s="103">
        <f t="shared" si="39"/>
        <v>145.88439716312055</v>
      </c>
      <c r="J942" s="103">
        <f t="shared" si="40"/>
        <v>563.41560283687943</v>
      </c>
      <c r="K942" s="113" t="s">
        <v>148</v>
      </c>
      <c r="L942" s="113" t="s">
        <v>54</v>
      </c>
      <c r="M942" s="138">
        <v>0.20567375886524822</v>
      </c>
      <c r="N942" s="117">
        <f>+H942*M942</f>
        <v>145.88439716312055</v>
      </c>
      <c r="O942" s="117"/>
      <c r="P942" s="114"/>
      <c r="Q942" s="118"/>
      <c r="R942" s="116"/>
      <c r="S942" s="114"/>
    </row>
    <row r="943" spans="6:19">
      <c r="F943" s="111" t="s">
        <v>147</v>
      </c>
      <c r="G943" s="136">
        <v>5.200847E-4</v>
      </c>
      <c r="H943" s="103">
        <f>ROUND(+G943*Totals!$H$24,2)</f>
        <v>6539.15</v>
      </c>
      <c r="I943" s="103">
        <f t="shared" si="39"/>
        <v>0</v>
      </c>
      <c r="J943" s="103">
        <f t="shared" si="40"/>
        <v>6539.15</v>
      </c>
      <c r="K943" s="113"/>
      <c r="L943" s="113"/>
      <c r="N943" s="117"/>
      <c r="O943" s="117"/>
      <c r="P943" s="114"/>
      <c r="Q943" s="118"/>
      <c r="R943" s="116"/>
      <c r="S943" s="114"/>
    </row>
    <row r="944" spans="6:19">
      <c r="F944" s="111" t="s">
        <v>146</v>
      </c>
      <c r="G944" s="136">
        <v>5.5640599999999997E-5</v>
      </c>
      <c r="H944" s="103">
        <f>ROUND(+G944*Totals!$H$24,2)</f>
        <v>699.58</v>
      </c>
      <c r="I944" s="103">
        <f t="shared" si="39"/>
        <v>121.0509213483146</v>
      </c>
      <c r="J944" s="103">
        <f t="shared" si="40"/>
        <v>578.5290786516855</v>
      </c>
      <c r="K944" s="103" t="s">
        <v>146</v>
      </c>
      <c r="L944" s="103" t="s">
        <v>132</v>
      </c>
      <c r="M944" s="138">
        <v>0.17303370786516853</v>
      </c>
      <c r="N944" s="117">
        <f>+H944*M944</f>
        <v>121.0509213483146</v>
      </c>
      <c r="Q944" s="112"/>
      <c r="R944" s="112"/>
    </row>
    <row r="945" spans="6:20">
      <c r="F945" s="111" t="s">
        <v>145</v>
      </c>
      <c r="G945" s="136">
        <v>1.4760199999999999E-4</v>
      </c>
      <c r="H945" s="103">
        <f>ROUND(+G945*Totals!$H$24,2)</f>
        <v>1855.83</v>
      </c>
      <c r="I945" s="103">
        <f t="shared" si="39"/>
        <v>556.10236933797898</v>
      </c>
      <c r="J945" s="103">
        <f t="shared" si="40"/>
        <v>1299.7276306620211</v>
      </c>
      <c r="K945" s="113" t="s">
        <v>145</v>
      </c>
      <c r="L945" s="113" t="s">
        <v>65</v>
      </c>
      <c r="M945" s="138">
        <v>0.29965156794425085</v>
      </c>
      <c r="N945" s="117">
        <f>+H945*M945</f>
        <v>556.10236933797898</v>
      </c>
      <c r="O945" s="117"/>
      <c r="P945" s="114"/>
      <c r="Q945" s="118"/>
      <c r="R945" s="116"/>
      <c r="S945" s="114"/>
    </row>
    <row r="946" spans="6:20">
      <c r="F946" s="111" t="s">
        <v>144</v>
      </c>
      <c r="G946" s="136">
        <v>2.0208340000000001E-4</v>
      </c>
      <c r="H946" s="103">
        <f>ROUND(+G946*Totals!$H$24,2)</f>
        <v>2540.84</v>
      </c>
      <c r="I946" s="103">
        <f t="shared" si="39"/>
        <v>0</v>
      </c>
      <c r="J946" s="103">
        <f t="shared" si="40"/>
        <v>2540.84</v>
      </c>
      <c r="K946" s="113"/>
      <c r="L946" s="113"/>
      <c r="N946" s="117"/>
      <c r="O946" s="117"/>
      <c r="P946" s="114"/>
      <c r="Q946" s="118"/>
      <c r="R946" s="116"/>
      <c r="S946" s="114"/>
    </row>
    <row r="947" spans="6:20">
      <c r="F947" s="111" t="s">
        <v>143</v>
      </c>
      <c r="G947" s="136">
        <v>1.031669E-4</v>
      </c>
      <c r="H947" s="103">
        <f>ROUND(+G947*Totals!$H$24,2)</f>
        <v>1297.1400000000001</v>
      </c>
      <c r="I947" s="103">
        <f t="shared" si="39"/>
        <v>187.93789772727274</v>
      </c>
      <c r="J947" s="103">
        <f t="shared" si="40"/>
        <v>1109.2021022727274</v>
      </c>
      <c r="K947" s="113" t="s">
        <v>143</v>
      </c>
      <c r="L947" s="113" t="s">
        <v>73</v>
      </c>
      <c r="M947" s="138">
        <v>0.14488636363636365</v>
      </c>
      <c r="N947" s="117">
        <f>+H947*M947</f>
        <v>187.93789772727274</v>
      </c>
      <c r="O947" s="117"/>
      <c r="P947" s="114"/>
      <c r="Q947" s="118"/>
      <c r="R947" s="116"/>
      <c r="S947" s="114"/>
    </row>
    <row r="948" spans="6:20">
      <c r="F948" s="111" t="s">
        <v>142</v>
      </c>
      <c r="G948" s="136">
        <v>7.3415000000000008E-6</v>
      </c>
      <c r="H948" s="103">
        <f>ROUND(+G948*Totals!$H$24,2)</f>
        <v>92.31</v>
      </c>
      <c r="I948" s="103">
        <f t="shared" si="39"/>
        <v>28.062239999999999</v>
      </c>
      <c r="J948" s="103">
        <f t="shared" si="40"/>
        <v>64.24776</v>
      </c>
      <c r="K948" s="103" t="s">
        <v>142</v>
      </c>
      <c r="L948" s="103" t="s">
        <v>47</v>
      </c>
      <c r="M948" s="138">
        <v>0.30399999999999999</v>
      </c>
      <c r="N948" s="117">
        <f>+H948*M948</f>
        <v>28.062239999999999</v>
      </c>
      <c r="Q948" s="112"/>
      <c r="R948" s="112"/>
    </row>
    <row r="949" spans="6:20">
      <c r="F949" s="111" t="s">
        <v>141</v>
      </c>
      <c r="G949" s="136">
        <v>2.3183600000000003E-5</v>
      </c>
      <c r="H949" s="103">
        <f>ROUND(+G949*Totals!$H$24,2)</f>
        <v>291.49</v>
      </c>
      <c r="I949" s="103">
        <f t="shared" si="39"/>
        <v>73.827161572052404</v>
      </c>
      <c r="J949" s="103">
        <f t="shared" si="40"/>
        <v>217.66283842794761</v>
      </c>
      <c r="K949" s="113" t="s">
        <v>141</v>
      </c>
      <c r="L949" s="113" t="s">
        <v>106</v>
      </c>
      <c r="M949" s="138">
        <v>0.25327510917030566</v>
      </c>
      <c r="N949" s="117">
        <f>+H949*M949</f>
        <v>73.827161572052404</v>
      </c>
      <c r="O949" s="113"/>
      <c r="P949" s="114"/>
      <c r="Q949" s="118"/>
      <c r="R949" s="116"/>
      <c r="S949" s="114"/>
    </row>
    <row r="950" spans="6:20">
      <c r="F950" s="111" t="s">
        <v>140</v>
      </c>
      <c r="G950" s="136">
        <v>2.0401539999999999E-4</v>
      </c>
      <c r="H950" s="103">
        <f>ROUND(+G950*Totals!$H$24,2)</f>
        <v>2565.13</v>
      </c>
      <c r="I950" s="103">
        <f t="shared" si="39"/>
        <v>0</v>
      </c>
      <c r="J950" s="103">
        <f t="shared" si="40"/>
        <v>2565.13</v>
      </c>
      <c r="N950" s="117"/>
      <c r="Q950" s="120"/>
      <c r="R950" s="112"/>
    </row>
    <row r="951" spans="6:20">
      <c r="F951" s="111" t="s">
        <v>139</v>
      </c>
      <c r="G951" s="136">
        <v>3.2456999999999998E-5</v>
      </c>
      <c r="H951" s="103">
        <f>ROUND(+G951*Totals!$H$24,2)</f>
        <v>408.09</v>
      </c>
      <c r="I951" s="103">
        <f t="shared" si="39"/>
        <v>106.88071428571428</v>
      </c>
      <c r="J951" s="103">
        <f t="shared" si="40"/>
        <v>301.20928571428567</v>
      </c>
      <c r="K951" s="103" t="s">
        <v>139</v>
      </c>
      <c r="L951" s="103" t="s">
        <v>65</v>
      </c>
      <c r="M951" s="138">
        <v>0.11111111111111112</v>
      </c>
      <c r="N951" s="117">
        <f>+H951*M951</f>
        <v>45.343333333333334</v>
      </c>
      <c r="O951" s="103" t="s">
        <v>83</v>
      </c>
      <c r="P951" s="138">
        <v>0.15079365079365079</v>
      </c>
      <c r="Q951" s="118">
        <f>H951*P951</f>
        <v>61.537380952380943</v>
      </c>
      <c r="R951" s="112"/>
    </row>
    <row r="952" spans="6:20">
      <c r="F952" s="103" t="s">
        <v>36</v>
      </c>
      <c r="J952" s="121">
        <f>+N952+Q952+T952</f>
        <v>575.15615942202385</v>
      </c>
      <c r="N952" s="120">
        <f t="shared" ref="N952:N983" si="41">SUMIF(L$7:L$951,$F952,N$7:N$951)</f>
        <v>575.15615942202385</v>
      </c>
      <c r="Q952" s="120">
        <f t="shared" ref="Q952:Q983" si="42">SUMIF(O$7:O$951,$F952,Q$7:Q$951)</f>
        <v>0</v>
      </c>
      <c r="R952" s="112"/>
      <c r="T952" s="120">
        <f t="shared" ref="T952:T983" si="43">SUMIF(R$7:R$951,$F952,T$7:T$951)</f>
        <v>0</v>
      </c>
    </row>
    <row r="953" spans="6:20">
      <c r="F953" s="103" t="s">
        <v>37</v>
      </c>
      <c r="J953" s="121">
        <f t="shared" ref="J953:J1016" si="44">+N953+Q953+T953</f>
        <v>269.71513011586205</v>
      </c>
      <c r="N953" s="120">
        <f t="shared" si="41"/>
        <v>269.71513011586205</v>
      </c>
      <c r="Q953" s="120">
        <f t="shared" si="42"/>
        <v>0</v>
      </c>
      <c r="R953" s="112"/>
      <c r="T953" s="120">
        <f t="shared" si="43"/>
        <v>0</v>
      </c>
    </row>
    <row r="954" spans="6:20">
      <c r="F954" s="103" t="s">
        <v>38</v>
      </c>
      <c r="J954" s="121">
        <f t="shared" si="44"/>
        <v>365.11699740889537</v>
      </c>
      <c r="N954" s="120">
        <f t="shared" si="41"/>
        <v>365.11699740889537</v>
      </c>
      <c r="Q954" s="120">
        <f t="shared" si="42"/>
        <v>0</v>
      </c>
      <c r="R954" s="112"/>
      <c r="T954" s="120">
        <f t="shared" si="43"/>
        <v>0</v>
      </c>
    </row>
    <row r="955" spans="6:20">
      <c r="F955" s="103" t="s">
        <v>39</v>
      </c>
      <c r="J955" s="121">
        <f t="shared" si="44"/>
        <v>1609.0243526588947</v>
      </c>
      <c r="N955" s="120">
        <f t="shared" si="41"/>
        <v>1609.0243526588947</v>
      </c>
      <c r="Q955" s="120">
        <f t="shared" si="42"/>
        <v>0</v>
      </c>
      <c r="R955" s="112"/>
      <c r="T955" s="120">
        <f t="shared" si="43"/>
        <v>0</v>
      </c>
    </row>
    <row r="956" spans="6:20">
      <c r="F956" s="103" t="s">
        <v>40</v>
      </c>
      <c r="J956" s="121">
        <f t="shared" si="44"/>
        <v>548.11656231121879</v>
      </c>
      <c r="N956" s="120">
        <f t="shared" si="41"/>
        <v>548.11656231121879</v>
      </c>
      <c r="Q956" s="120">
        <f t="shared" si="42"/>
        <v>0</v>
      </c>
      <c r="R956" s="112"/>
      <c r="T956" s="120">
        <f t="shared" si="43"/>
        <v>0</v>
      </c>
    </row>
    <row r="957" spans="6:20">
      <c r="F957" s="103" t="s">
        <v>41</v>
      </c>
      <c r="J957" s="121">
        <f t="shared" si="44"/>
        <v>1186.7777514061654</v>
      </c>
      <c r="N957" s="120">
        <f t="shared" si="41"/>
        <v>1186.7777514061654</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959.60948495871003</v>
      </c>
      <c r="N959" s="120">
        <f t="shared" si="41"/>
        <v>959.60948495871003</v>
      </c>
      <c r="Q959" s="120">
        <f t="shared" si="42"/>
        <v>0</v>
      </c>
      <c r="R959" s="112"/>
      <c r="T959" s="120">
        <f t="shared" si="43"/>
        <v>0</v>
      </c>
    </row>
    <row r="960" spans="6:20">
      <c r="F960" s="103" t="s">
        <v>43</v>
      </c>
      <c r="J960" s="121">
        <f t="shared" si="44"/>
        <v>273.4919945355191</v>
      </c>
      <c r="N960" s="120">
        <f t="shared" si="41"/>
        <v>273.4919945355191</v>
      </c>
      <c r="Q960" s="120">
        <f t="shared" si="42"/>
        <v>0</v>
      </c>
      <c r="R960" s="112"/>
      <c r="T960" s="120">
        <f t="shared" si="43"/>
        <v>0</v>
      </c>
    </row>
    <row r="961" spans="6:20">
      <c r="F961" s="103" t="s">
        <v>44</v>
      </c>
      <c r="J961" s="121">
        <f t="shared" si="44"/>
        <v>1356.495780611903</v>
      </c>
      <c r="N961" s="120">
        <f t="shared" si="41"/>
        <v>1356.495780611903</v>
      </c>
      <c r="Q961" s="120">
        <f t="shared" si="42"/>
        <v>0</v>
      </c>
      <c r="R961" s="112"/>
      <c r="T961" s="120">
        <f t="shared" si="43"/>
        <v>0</v>
      </c>
    </row>
    <row r="962" spans="6:20">
      <c r="F962" s="103" t="s">
        <v>45</v>
      </c>
      <c r="J962" s="121">
        <f t="shared" si="44"/>
        <v>963.71802793745724</v>
      </c>
      <c r="N962" s="120">
        <f t="shared" si="41"/>
        <v>963.71802793745724</v>
      </c>
      <c r="Q962" s="120">
        <f t="shared" si="42"/>
        <v>0</v>
      </c>
      <c r="R962" s="112"/>
      <c r="T962" s="120">
        <f t="shared" si="43"/>
        <v>0</v>
      </c>
    </row>
    <row r="963" spans="6:20">
      <c r="F963" s="103" t="s">
        <v>46</v>
      </c>
      <c r="J963" s="121">
        <f t="shared" si="44"/>
        <v>410.93536181886196</v>
      </c>
      <c r="N963" s="120">
        <f t="shared" si="41"/>
        <v>410.93536181886196</v>
      </c>
      <c r="Q963" s="120">
        <f t="shared" si="42"/>
        <v>0</v>
      </c>
      <c r="R963" s="112"/>
      <c r="T963" s="120">
        <f t="shared" si="43"/>
        <v>0</v>
      </c>
    </row>
    <row r="964" spans="6:20">
      <c r="F964" s="103" t="s">
        <v>47</v>
      </c>
      <c r="J964" s="121">
        <f t="shared" si="44"/>
        <v>1058.2886757549188</v>
      </c>
      <c r="N964" s="120">
        <f t="shared" si="41"/>
        <v>1058.2886757549188</v>
      </c>
      <c r="Q964" s="120">
        <f t="shared" si="42"/>
        <v>0</v>
      </c>
      <c r="R964" s="112"/>
      <c r="T964" s="120">
        <f t="shared" si="43"/>
        <v>0</v>
      </c>
    </row>
    <row r="965" spans="6:20">
      <c r="F965" s="103" t="s">
        <v>48</v>
      </c>
      <c r="J965" s="121">
        <f t="shared" si="44"/>
        <v>3075.0427304894511</v>
      </c>
      <c r="N965" s="120">
        <f t="shared" si="41"/>
        <v>3075.0427304894511</v>
      </c>
      <c r="Q965" s="120">
        <f t="shared" si="42"/>
        <v>0</v>
      </c>
      <c r="R965" s="112"/>
      <c r="T965" s="120">
        <f t="shared" si="43"/>
        <v>0</v>
      </c>
    </row>
    <row r="966" spans="6:20">
      <c r="F966" s="103" t="s">
        <v>49</v>
      </c>
      <c r="J966" s="121">
        <f t="shared" si="44"/>
        <v>1022.8300943435245</v>
      </c>
      <c r="N966" s="120">
        <f t="shared" si="41"/>
        <v>1022.8300943435245</v>
      </c>
      <c r="Q966" s="120">
        <f t="shared" si="42"/>
        <v>0</v>
      </c>
      <c r="R966" s="112"/>
      <c r="T966" s="120">
        <f t="shared" si="43"/>
        <v>0</v>
      </c>
    </row>
    <row r="967" spans="6:20">
      <c r="F967" s="103" t="s">
        <v>50</v>
      </c>
      <c r="J967" s="121">
        <f t="shared" si="44"/>
        <v>227.53128834355826</v>
      </c>
      <c r="N967" s="120">
        <f t="shared" si="41"/>
        <v>227.53128834355826</v>
      </c>
      <c r="Q967" s="120">
        <f t="shared" si="42"/>
        <v>0</v>
      </c>
      <c r="R967" s="112"/>
      <c r="T967" s="120">
        <f t="shared" si="43"/>
        <v>0</v>
      </c>
    </row>
    <row r="968" spans="6:20">
      <c r="F968" s="103" t="s">
        <v>51</v>
      </c>
      <c r="J968" s="121">
        <f t="shared" si="44"/>
        <v>2015.4010975104793</v>
      </c>
      <c r="N968" s="120">
        <f t="shared" si="41"/>
        <v>2015.4010975104793</v>
      </c>
      <c r="Q968" s="120">
        <f t="shared" si="42"/>
        <v>0</v>
      </c>
      <c r="R968" s="112"/>
      <c r="T968" s="120">
        <f t="shared" si="43"/>
        <v>0</v>
      </c>
    </row>
    <row r="969" spans="6:20">
      <c r="F969" s="103" t="s">
        <v>52</v>
      </c>
      <c r="J969" s="121">
        <f t="shared" si="44"/>
        <v>574.13871517675227</v>
      </c>
      <c r="N969" s="120">
        <f t="shared" si="41"/>
        <v>574.13871517675227</v>
      </c>
      <c r="Q969" s="120">
        <f t="shared" si="42"/>
        <v>0</v>
      </c>
      <c r="R969" s="112"/>
      <c r="T969" s="120">
        <f t="shared" si="43"/>
        <v>0</v>
      </c>
    </row>
    <row r="970" spans="6:20">
      <c r="F970" s="103" t="s">
        <v>53</v>
      </c>
      <c r="J970" s="121">
        <f t="shared" si="44"/>
        <v>1736.8939388243475</v>
      </c>
      <c r="N970" s="120">
        <f t="shared" si="41"/>
        <v>1736.8939388243475</v>
      </c>
      <c r="Q970" s="120">
        <f t="shared" si="42"/>
        <v>0</v>
      </c>
      <c r="R970" s="112"/>
      <c r="T970" s="120">
        <f t="shared" si="43"/>
        <v>0</v>
      </c>
    </row>
    <row r="971" spans="6:20">
      <c r="F971" s="103" t="s">
        <v>54</v>
      </c>
      <c r="J971" s="121">
        <f t="shared" si="44"/>
        <v>174.53350285417747</v>
      </c>
      <c r="N971" s="120">
        <f t="shared" si="41"/>
        <v>174.53350285417747</v>
      </c>
      <c r="Q971" s="120">
        <f t="shared" si="42"/>
        <v>0</v>
      </c>
      <c r="R971" s="112"/>
      <c r="T971" s="120">
        <f t="shared" si="43"/>
        <v>0</v>
      </c>
    </row>
    <row r="972" spans="6:20">
      <c r="F972" s="103" t="s">
        <v>55</v>
      </c>
      <c r="J972" s="121">
        <f t="shared" si="44"/>
        <v>1403.5542433272738</v>
      </c>
      <c r="N972" s="120">
        <f t="shared" si="41"/>
        <v>1403.5542433272738</v>
      </c>
      <c r="Q972" s="120">
        <f t="shared" si="42"/>
        <v>0</v>
      </c>
      <c r="R972" s="112"/>
      <c r="T972" s="120">
        <f t="shared" si="43"/>
        <v>0</v>
      </c>
    </row>
    <row r="973" spans="6:20">
      <c r="F973" s="103" t="s">
        <v>56</v>
      </c>
      <c r="J973" s="121">
        <f t="shared" si="44"/>
        <v>2781.8228631763709</v>
      </c>
      <c r="N973" s="120">
        <f t="shared" si="41"/>
        <v>2781.8228631763709</v>
      </c>
      <c r="Q973" s="120">
        <f t="shared" si="42"/>
        <v>0</v>
      </c>
      <c r="R973" s="112"/>
      <c r="T973" s="120">
        <f t="shared" si="43"/>
        <v>0</v>
      </c>
    </row>
    <row r="974" spans="6:20">
      <c r="F974" s="103" t="s">
        <v>57</v>
      </c>
      <c r="J974" s="121">
        <f t="shared" si="44"/>
        <v>2509.1896412390538</v>
      </c>
      <c r="N974" s="120">
        <f t="shared" si="41"/>
        <v>2509.1896412390538</v>
      </c>
      <c r="Q974" s="120">
        <f t="shared" si="42"/>
        <v>0</v>
      </c>
      <c r="R974" s="112"/>
      <c r="T974" s="120">
        <f t="shared" si="43"/>
        <v>0</v>
      </c>
    </row>
    <row r="975" spans="6:20">
      <c r="F975" s="103" t="s">
        <v>58</v>
      </c>
      <c r="J975" s="121">
        <f t="shared" si="44"/>
        <v>2108.5734943295338</v>
      </c>
      <c r="N975" s="120">
        <f t="shared" si="41"/>
        <v>1802.5747639220101</v>
      </c>
      <c r="Q975" s="120">
        <f t="shared" si="42"/>
        <v>305.99873040752345</v>
      </c>
      <c r="R975" s="112"/>
      <c r="T975" s="120">
        <f t="shared" si="43"/>
        <v>0</v>
      </c>
    </row>
    <row r="976" spans="6:20">
      <c r="F976" s="103" t="s">
        <v>59</v>
      </c>
      <c r="J976" s="121">
        <f t="shared" si="44"/>
        <v>1292.0658415304279</v>
      </c>
      <c r="N976" s="120">
        <f t="shared" si="41"/>
        <v>1292.0658415304279</v>
      </c>
      <c r="Q976" s="120">
        <f t="shared" si="42"/>
        <v>0</v>
      </c>
      <c r="R976" s="112"/>
      <c r="T976" s="120">
        <f t="shared" si="43"/>
        <v>0</v>
      </c>
    </row>
    <row r="977" spans="6:20">
      <c r="F977" s="103" t="s">
        <v>60</v>
      </c>
      <c r="J977" s="121">
        <f t="shared" si="44"/>
        <v>852.94351130787288</v>
      </c>
      <c r="N977" s="120">
        <f t="shared" si="41"/>
        <v>852.94351130787288</v>
      </c>
      <c r="Q977" s="120">
        <f t="shared" si="42"/>
        <v>0</v>
      </c>
      <c r="R977" s="112"/>
      <c r="T977" s="120">
        <f t="shared" si="43"/>
        <v>0</v>
      </c>
    </row>
    <row r="978" spans="6:20">
      <c r="F978" s="103" t="s">
        <v>61</v>
      </c>
      <c r="J978" s="121">
        <f t="shared" si="44"/>
        <v>924.8852918271175</v>
      </c>
      <c r="N978" s="120">
        <f t="shared" si="41"/>
        <v>856.84366581085737</v>
      </c>
      <c r="Q978" s="120">
        <f t="shared" si="42"/>
        <v>68.041626016260167</v>
      </c>
      <c r="R978" s="112"/>
      <c r="T978" s="120">
        <f t="shared" si="43"/>
        <v>0</v>
      </c>
    </row>
    <row r="979" spans="6:20">
      <c r="F979" s="103" t="s">
        <v>62</v>
      </c>
      <c r="J979" s="121">
        <f t="shared" si="44"/>
        <v>1685.8578131868774</v>
      </c>
      <c r="N979" s="120">
        <f t="shared" si="41"/>
        <v>1222.0277333996432</v>
      </c>
      <c r="Q979" s="120">
        <f t="shared" si="42"/>
        <v>463.83007978723413</v>
      </c>
      <c r="R979" s="112"/>
      <c r="T979" s="120">
        <f t="shared" si="43"/>
        <v>0</v>
      </c>
    </row>
    <row r="980" spans="6:20">
      <c r="F980" s="103" t="s">
        <v>63</v>
      </c>
      <c r="J980" s="121">
        <f t="shared" si="44"/>
        <v>345.79019607843139</v>
      </c>
      <c r="N980" s="120">
        <f t="shared" si="41"/>
        <v>345.79019607843139</v>
      </c>
      <c r="Q980" s="120">
        <f t="shared" si="42"/>
        <v>0</v>
      </c>
      <c r="R980" s="112"/>
      <c r="T980" s="120">
        <f t="shared" si="43"/>
        <v>0</v>
      </c>
    </row>
    <row r="981" spans="6:20">
      <c r="F981" s="103" t="s">
        <v>64</v>
      </c>
      <c r="J981" s="121">
        <f t="shared" si="44"/>
        <v>345.13737988810266</v>
      </c>
      <c r="N981" s="120">
        <f t="shared" si="41"/>
        <v>345.13737988810266</v>
      </c>
      <c r="Q981" s="120">
        <f t="shared" si="42"/>
        <v>0</v>
      </c>
      <c r="R981" s="112"/>
      <c r="T981" s="120">
        <f t="shared" si="43"/>
        <v>0</v>
      </c>
    </row>
    <row r="982" spans="6:20">
      <c r="F982" s="103" t="s">
        <v>65</v>
      </c>
      <c r="J982" s="121">
        <f t="shared" si="44"/>
        <v>2959.0201263768572</v>
      </c>
      <c r="N982" s="120">
        <f t="shared" si="41"/>
        <v>2959.0201263768572</v>
      </c>
      <c r="Q982" s="120">
        <f t="shared" si="42"/>
        <v>0</v>
      </c>
      <c r="R982" s="112"/>
      <c r="T982" s="120">
        <f t="shared" si="43"/>
        <v>0</v>
      </c>
    </row>
    <row r="983" spans="6:20">
      <c r="F983" s="103" t="s">
        <v>66</v>
      </c>
      <c r="J983" s="121">
        <f t="shared" si="44"/>
        <v>687.82620762238207</v>
      </c>
      <c r="N983" s="120">
        <f t="shared" si="41"/>
        <v>687.82620762238207</v>
      </c>
      <c r="Q983" s="120">
        <f t="shared" si="42"/>
        <v>0</v>
      </c>
      <c r="R983" s="112"/>
      <c r="T983" s="120">
        <f t="shared" si="43"/>
        <v>0</v>
      </c>
    </row>
    <row r="984" spans="6:20">
      <c r="F984" s="103" t="s">
        <v>67</v>
      </c>
      <c r="J984" s="121">
        <f t="shared" si="44"/>
        <v>2626.9359946739778</v>
      </c>
      <c r="N984" s="120">
        <f t="shared" ref="N984:N1015" si="45">SUMIF(L$7:L$951,$F984,N$7:N$951)</f>
        <v>2568.1356498463915</v>
      </c>
      <c r="Q984" s="120">
        <f t="shared" ref="Q984:Q1015" si="46">SUMIF(O$7:O$951,$F984,Q$7:Q$951)</f>
        <v>58.800344827586208</v>
      </c>
      <c r="R984" s="112"/>
      <c r="T984" s="120">
        <f t="shared" ref="T984:T1015" si="47">SUMIF(R$7:R$951,$F984,T$7:T$951)</f>
        <v>0</v>
      </c>
    </row>
    <row r="985" spans="6:20">
      <c r="F985" s="103" t="s">
        <v>68</v>
      </c>
      <c r="J985" s="121">
        <f t="shared" si="44"/>
        <v>1271.0511662743834</v>
      </c>
      <c r="N985" s="120">
        <f t="shared" si="45"/>
        <v>1271.0511662743834</v>
      </c>
      <c r="Q985" s="120">
        <f t="shared" si="46"/>
        <v>0</v>
      </c>
      <c r="R985" s="112"/>
      <c r="T985" s="120">
        <f t="shared" si="47"/>
        <v>0</v>
      </c>
    </row>
    <row r="986" spans="6:20">
      <c r="F986" s="103" t="s">
        <v>69</v>
      </c>
      <c r="J986" s="121">
        <f t="shared" si="44"/>
        <v>2138.837669136954</v>
      </c>
      <c r="N986" s="120">
        <f t="shared" si="45"/>
        <v>2138.837669136954</v>
      </c>
      <c r="Q986" s="120">
        <f t="shared" si="46"/>
        <v>0</v>
      </c>
      <c r="R986" s="112"/>
      <c r="T986" s="120">
        <f t="shared" si="47"/>
        <v>0</v>
      </c>
    </row>
    <row r="987" spans="6:20">
      <c r="F987" s="103" t="s">
        <v>70</v>
      </c>
      <c r="J987" s="121">
        <f t="shared" si="44"/>
        <v>1105.6468016976814</v>
      </c>
      <c r="N987" s="120">
        <f t="shared" si="45"/>
        <v>1105.6468016976814</v>
      </c>
      <c r="Q987" s="120">
        <f t="shared" si="46"/>
        <v>0</v>
      </c>
      <c r="R987" s="112"/>
      <c r="T987" s="120">
        <f t="shared" si="47"/>
        <v>0</v>
      </c>
    </row>
    <row r="988" spans="6:20">
      <c r="F988" s="103" t="s">
        <v>71</v>
      </c>
      <c r="J988" s="121">
        <f t="shared" si="44"/>
        <v>1250.9590180410526</v>
      </c>
      <c r="N988" s="120">
        <f t="shared" si="45"/>
        <v>1173.2090583636332</v>
      </c>
      <c r="Q988" s="120">
        <f t="shared" si="46"/>
        <v>77.749959677419355</v>
      </c>
      <c r="R988" s="112"/>
      <c r="T988" s="120">
        <f t="shared" si="47"/>
        <v>0</v>
      </c>
    </row>
    <row r="989" spans="6:20">
      <c r="F989" s="103" t="s">
        <v>72</v>
      </c>
      <c r="J989" s="121">
        <f t="shared" si="44"/>
        <v>808.51272825484523</v>
      </c>
      <c r="N989" s="120">
        <f t="shared" si="45"/>
        <v>808.51272825484523</v>
      </c>
      <c r="Q989" s="120">
        <f t="shared" si="46"/>
        <v>0</v>
      </c>
      <c r="R989" s="112"/>
      <c r="T989" s="120">
        <f t="shared" si="47"/>
        <v>0</v>
      </c>
    </row>
    <row r="990" spans="6:20">
      <c r="F990" s="103" t="s">
        <v>73</v>
      </c>
      <c r="J990" s="121">
        <f t="shared" si="44"/>
        <v>856.98324830576439</v>
      </c>
      <c r="N990" s="120">
        <f t="shared" si="45"/>
        <v>650.68469468980425</v>
      </c>
      <c r="Q990" s="120">
        <f t="shared" si="46"/>
        <v>206.29855361596012</v>
      </c>
      <c r="R990" s="112"/>
      <c r="T990" s="120">
        <f t="shared" si="47"/>
        <v>0</v>
      </c>
    </row>
    <row r="991" spans="6:20">
      <c r="F991" s="103" t="s">
        <v>74</v>
      </c>
      <c r="J991" s="121">
        <f t="shared" si="44"/>
        <v>1144.6902652964968</v>
      </c>
      <c r="N991" s="120">
        <f t="shared" si="45"/>
        <v>1144.6902652964968</v>
      </c>
      <c r="Q991" s="120">
        <f t="shared" si="46"/>
        <v>0</v>
      </c>
      <c r="R991" s="112"/>
      <c r="T991" s="120">
        <f t="shared" si="47"/>
        <v>0</v>
      </c>
    </row>
    <row r="992" spans="6:20">
      <c r="F992" s="103" t="s">
        <v>75</v>
      </c>
      <c r="J992" s="121">
        <f t="shared" si="44"/>
        <v>1671.8521598613113</v>
      </c>
      <c r="N992" s="120">
        <f t="shared" si="45"/>
        <v>1671.8521598613113</v>
      </c>
      <c r="Q992" s="120">
        <f t="shared" si="46"/>
        <v>0</v>
      </c>
      <c r="R992" s="112"/>
      <c r="T992" s="120">
        <f t="shared" si="47"/>
        <v>0</v>
      </c>
    </row>
    <row r="993" spans="6:20">
      <c r="F993" s="103" t="s">
        <v>76</v>
      </c>
      <c r="J993" s="121">
        <f t="shared" si="44"/>
        <v>1870.9218826376195</v>
      </c>
      <c r="N993" s="120">
        <f t="shared" si="45"/>
        <v>1741.4949328306698</v>
      </c>
      <c r="Q993" s="120">
        <f t="shared" si="46"/>
        <v>129.42694980694978</v>
      </c>
      <c r="R993" s="112"/>
      <c r="T993" s="120">
        <f t="shared" si="47"/>
        <v>0</v>
      </c>
    </row>
    <row r="994" spans="6:20">
      <c r="F994" s="103" t="s">
        <v>77</v>
      </c>
      <c r="J994" s="121">
        <f t="shared" si="44"/>
        <v>1451.0060338347678</v>
      </c>
      <c r="N994" s="120">
        <f t="shared" si="45"/>
        <v>1451.0060338347678</v>
      </c>
      <c r="Q994" s="120">
        <f t="shared" si="46"/>
        <v>0</v>
      </c>
      <c r="R994" s="112"/>
      <c r="T994" s="120">
        <f t="shared" si="47"/>
        <v>0</v>
      </c>
    </row>
    <row r="995" spans="6:20">
      <c r="F995" s="103" t="s">
        <v>78</v>
      </c>
      <c r="J995" s="121">
        <f t="shared" si="44"/>
        <v>957.76390377477537</v>
      </c>
      <c r="N995" s="120">
        <f t="shared" si="45"/>
        <v>957.76390377477537</v>
      </c>
      <c r="Q995" s="120">
        <f t="shared" si="46"/>
        <v>0</v>
      </c>
      <c r="R995" s="112"/>
      <c r="T995" s="120">
        <f t="shared" si="47"/>
        <v>0</v>
      </c>
    </row>
    <row r="996" spans="6:20">
      <c r="F996" s="103" t="s">
        <v>79</v>
      </c>
      <c r="J996" s="121">
        <f t="shared" si="44"/>
        <v>1304.9305537707687</v>
      </c>
      <c r="N996" s="120">
        <f t="shared" si="45"/>
        <v>1004.705959176174</v>
      </c>
      <c r="Q996" s="120">
        <f t="shared" si="46"/>
        <v>300.22459459459458</v>
      </c>
      <c r="R996" s="112"/>
      <c r="T996" s="120">
        <f t="shared" si="47"/>
        <v>0</v>
      </c>
    </row>
    <row r="997" spans="6:20">
      <c r="F997" s="103" t="s">
        <v>80</v>
      </c>
      <c r="J997" s="121">
        <f t="shared" si="44"/>
        <v>2423.6448760232047</v>
      </c>
      <c r="N997" s="120">
        <f t="shared" si="45"/>
        <v>2423.6448760232047</v>
      </c>
      <c r="Q997" s="120">
        <f t="shared" si="46"/>
        <v>0</v>
      </c>
      <c r="R997" s="112"/>
      <c r="T997" s="120">
        <f t="shared" si="47"/>
        <v>0</v>
      </c>
    </row>
    <row r="998" spans="6:20">
      <c r="F998" s="103" t="s">
        <v>81</v>
      </c>
      <c r="J998" s="121">
        <f t="shared" si="44"/>
        <v>700.23121472034791</v>
      </c>
      <c r="N998" s="120">
        <f t="shared" si="45"/>
        <v>700.23121472034791</v>
      </c>
      <c r="Q998" s="120">
        <f t="shared" si="46"/>
        <v>0</v>
      </c>
      <c r="R998" s="112"/>
      <c r="T998" s="120">
        <f t="shared" si="47"/>
        <v>0</v>
      </c>
    </row>
    <row r="999" spans="6:20">
      <c r="F999" s="103" t="s">
        <v>82</v>
      </c>
      <c r="J999" s="121">
        <f t="shared" si="44"/>
        <v>546.81991707433781</v>
      </c>
      <c r="N999" s="120">
        <f t="shared" si="45"/>
        <v>546.81991707433781</v>
      </c>
      <c r="Q999" s="120">
        <f t="shared" si="46"/>
        <v>0</v>
      </c>
      <c r="R999" s="112"/>
      <c r="T999" s="120">
        <f t="shared" si="47"/>
        <v>0</v>
      </c>
    </row>
    <row r="1000" spans="6:20">
      <c r="F1000" s="103" t="s">
        <v>83</v>
      </c>
      <c r="J1000" s="121">
        <f t="shared" si="44"/>
        <v>2375.8645873105174</v>
      </c>
      <c r="N1000" s="120">
        <f t="shared" si="45"/>
        <v>2314.3272063581367</v>
      </c>
      <c r="Q1000" s="120">
        <f t="shared" si="46"/>
        <v>61.537380952380943</v>
      </c>
      <c r="R1000" s="112"/>
      <c r="T1000" s="120">
        <f t="shared" si="47"/>
        <v>0</v>
      </c>
    </row>
    <row r="1001" spans="6:20">
      <c r="F1001" s="103" t="s">
        <v>84</v>
      </c>
      <c r="J1001" s="121">
        <f t="shared" si="44"/>
        <v>1351.1914679937433</v>
      </c>
      <c r="N1001" s="120">
        <f t="shared" si="45"/>
        <v>1351.1914679937433</v>
      </c>
      <c r="Q1001" s="120">
        <f t="shared" si="46"/>
        <v>0</v>
      </c>
      <c r="R1001" s="112"/>
      <c r="T1001" s="120">
        <f t="shared" si="47"/>
        <v>0</v>
      </c>
    </row>
    <row r="1002" spans="6:20">
      <c r="F1002" s="103" t="s">
        <v>85</v>
      </c>
      <c r="J1002" s="121">
        <f t="shared" si="44"/>
        <v>2362.6426078029622</v>
      </c>
      <c r="N1002" s="120">
        <f t="shared" si="45"/>
        <v>2362.6426078029622</v>
      </c>
      <c r="Q1002" s="120">
        <f t="shared" si="46"/>
        <v>0</v>
      </c>
      <c r="R1002" s="112"/>
      <c r="T1002" s="120">
        <f t="shared" si="47"/>
        <v>0</v>
      </c>
    </row>
    <row r="1003" spans="6:20">
      <c r="F1003" s="103" t="s">
        <v>86</v>
      </c>
      <c r="J1003" s="121">
        <f t="shared" si="44"/>
        <v>1782.3756603773584</v>
      </c>
      <c r="N1003" s="120">
        <f t="shared" si="45"/>
        <v>1782.3756603773584</v>
      </c>
      <c r="Q1003" s="120">
        <f t="shared" si="46"/>
        <v>0</v>
      </c>
      <c r="R1003" s="112"/>
      <c r="T1003" s="120">
        <f t="shared" si="47"/>
        <v>0</v>
      </c>
    </row>
    <row r="1004" spans="6:20">
      <c r="F1004" s="103" t="s">
        <v>87</v>
      </c>
      <c r="J1004" s="121">
        <f t="shared" si="44"/>
        <v>776.24728852553494</v>
      </c>
      <c r="N1004" s="120">
        <f t="shared" si="45"/>
        <v>776.24728852553494</v>
      </c>
      <c r="Q1004" s="120">
        <f t="shared" si="46"/>
        <v>0</v>
      </c>
      <c r="R1004" s="112"/>
      <c r="T1004" s="120">
        <f t="shared" si="47"/>
        <v>0</v>
      </c>
    </row>
    <row r="1005" spans="6:20">
      <c r="F1005" s="103" t="s">
        <v>88</v>
      </c>
      <c r="J1005" s="121">
        <f t="shared" si="44"/>
        <v>1895.6927403937402</v>
      </c>
      <c r="N1005" s="120">
        <f t="shared" si="45"/>
        <v>1895.6927403937402</v>
      </c>
      <c r="Q1005" s="120">
        <f t="shared" si="46"/>
        <v>0</v>
      </c>
      <c r="R1005" s="112"/>
      <c r="T1005" s="120">
        <f t="shared" si="47"/>
        <v>0</v>
      </c>
    </row>
    <row r="1006" spans="6:20">
      <c r="F1006" s="103" t="s">
        <v>89</v>
      </c>
      <c r="J1006" s="121">
        <f t="shared" si="44"/>
        <v>1810.789766405996</v>
      </c>
      <c r="N1006" s="120">
        <f t="shared" si="45"/>
        <v>1585.9494777462023</v>
      </c>
      <c r="Q1006" s="120">
        <f t="shared" si="46"/>
        <v>224.84028865979383</v>
      </c>
      <c r="R1006" s="112"/>
      <c r="T1006" s="120">
        <f t="shared" si="47"/>
        <v>0</v>
      </c>
    </row>
    <row r="1007" spans="6:20">
      <c r="F1007" s="103" t="s">
        <v>90</v>
      </c>
      <c r="J1007" s="121">
        <f t="shared" si="44"/>
        <v>596.39466462265852</v>
      </c>
      <c r="N1007" s="120">
        <f t="shared" si="45"/>
        <v>596.39466462265852</v>
      </c>
      <c r="Q1007" s="120">
        <f t="shared" si="46"/>
        <v>0</v>
      </c>
      <c r="R1007" s="112"/>
      <c r="T1007" s="120">
        <f t="shared" si="47"/>
        <v>0</v>
      </c>
    </row>
    <row r="1008" spans="6:20">
      <c r="F1008" s="103" t="s">
        <v>91</v>
      </c>
      <c r="J1008" s="121">
        <f t="shared" si="44"/>
        <v>270.36869565217387</v>
      </c>
      <c r="N1008" s="120">
        <f t="shared" si="45"/>
        <v>270.36869565217387</v>
      </c>
      <c r="Q1008" s="120">
        <f t="shared" si="46"/>
        <v>0</v>
      </c>
      <c r="R1008" s="112"/>
      <c r="T1008" s="120">
        <f t="shared" si="47"/>
        <v>0</v>
      </c>
    </row>
    <row r="1009" spans="6:20">
      <c r="F1009" s="103" t="s">
        <v>92</v>
      </c>
      <c r="J1009" s="121">
        <f t="shared" si="44"/>
        <v>1740.967075777651</v>
      </c>
      <c r="N1009" s="120">
        <f t="shared" si="45"/>
        <v>1740.967075777651</v>
      </c>
      <c r="Q1009" s="120">
        <f t="shared" si="46"/>
        <v>0</v>
      </c>
      <c r="R1009" s="112"/>
      <c r="T1009" s="120">
        <f t="shared" si="47"/>
        <v>0</v>
      </c>
    </row>
    <row r="1010" spans="6:20">
      <c r="F1010" s="103" t="s">
        <v>93</v>
      </c>
      <c r="J1010" s="121">
        <f t="shared" si="44"/>
        <v>883.16960608892919</v>
      </c>
      <c r="N1010" s="120">
        <f t="shared" si="45"/>
        <v>883.16960608892919</v>
      </c>
      <c r="Q1010" s="120">
        <f t="shared" si="46"/>
        <v>0</v>
      </c>
      <c r="R1010" s="112"/>
      <c r="T1010" s="120">
        <f t="shared" si="47"/>
        <v>0</v>
      </c>
    </row>
    <row r="1011" spans="6:20">
      <c r="F1011" s="103" t="s">
        <v>94</v>
      </c>
      <c r="J1011" s="121">
        <f t="shared" si="44"/>
        <v>1304.9496360523917</v>
      </c>
      <c r="N1011" s="120">
        <f t="shared" si="45"/>
        <v>1304.9496360523917</v>
      </c>
      <c r="Q1011" s="120">
        <f t="shared" si="46"/>
        <v>0</v>
      </c>
      <c r="R1011" s="112"/>
      <c r="T1011" s="120">
        <f t="shared" si="47"/>
        <v>0</v>
      </c>
    </row>
    <row r="1012" spans="6:20">
      <c r="F1012" s="103" t="s">
        <v>95</v>
      </c>
      <c r="J1012" s="121">
        <f t="shared" si="44"/>
        <v>1530.6531958961632</v>
      </c>
      <c r="N1012" s="120">
        <f t="shared" si="45"/>
        <v>1530.6531958961632</v>
      </c>
      <c r="Q1012" s="120">
        <f t="shared" si="46"/>
        <v>0</v>
      </c>
      <c r="R1012" s="112"/>
      <c r="T1012" s="120">
        <f t="shared" si="47"/>
        <v>0</v>
      </c>
    </row>
    <row r="1013" spans="6:20">
      <c r="F1013" s="103" t="s">
        <v>96</v>
      </c>
      <c r="J1013" s="121">
        <f t="shared" si="44"/>
        <v>1823.0031742724918</v>
      </c>
      <c r="N1013" s="120">
        <f t="shared" si="45"/>
        <v>1823.0031742724918</v>
      </c>
      <c r="Q1013" s="120">
        <f t="shared" si="46"/>
        <v>0</v>
      </c>
      <c r="R1013" s="112"/>
      <c r="T1013" s="120">
        <f t="shared" si="47"/>
        <v>0</v>
      </c>
    </row>
    <row r="1014" spans="6:20">
      <c r="F1014" s="103" t="s">
        <v>97</v>
      </c>
      <c r="J1014" s="121">
        <f t="shared" si="44"/>
        <v>777.58917245667351</v>
      </c>
      <c r="N1014" s="120">
        <f t="shared" si="45"/>
        <v>777.58917245667351</v>
      </c>
      <c r="Q1014" s="120">
        <f t="shared" si="46"/>
        <v>0</v>
      </c>
      <c r="R1014" s="112"/>
      <c r="T1014" s="120">
        <f t="shared" si="47"/>
        <v>0</v>
      </c>
    </row>
    <row r="1015" spans="6:20">
      <c r="F1015" s="103" t="s">
        <v>98</v>
      </c>
      <c r="J1015" s="121">
        <f t="shared" si="44"/>
        <v>1763.141475219167</v>
      </c>
      <c r="N1015" s="120">
        <f t="shared" si="45"/>
        <v>1763.141475219167</v>
      </c>
      <c r="Q1015" s="120">
        <f t="shared" si="46"/>
        <v>0</v>
      </c>
      <c r="R1015" s="112"/>
      <c r="T1015" s="120">
        <f t="shared" si="47"/>
        <v>0</v>
      </c>
    </row>
    <row r="1016" spans="6:20">
      <c r="F1016" s="103" t="s">
        <v>99</v>
      </c>
      <c r="J1016" s="121">
        <f t="shared" si="44"/>
        <v>815.40314946650403</v>
      </c>
      <c r="N1016" s="120">
        <f t="shared" ref="N1016:N1050" si="48">SUMIF(L$7:L$951,$F1016,N$7:N$951)</f>
        <v>815.40314946650403</v>
      </c>
      <c r="Q1016" s="120">
        <f t="shared" ref="Q1016:Q1050" si="49">SUMIF(O$7:O$951,$F1016,Q$7:Q$951)</f>
        <v>0</v>
      </c>
      <c r="R1016" s="112"/>
      <c r="T1016" s="120">
        <f t="shared" ref="T1016:T1050" si="50">SUMIF(R$7:R$951,$F1016,T$7:T$951)</f>
        <v>0</v>
      </c>
    </row>
    <row r="1017" spans="6:20">
      <c r="F1017" s="103" t="s">
        <v>100</v>
      </c>
      <c r="J1017" s="121">
        <f t="shared" ref="J1017:J1050" si="51">+N1017+Q1017+T1017</f>
        <v>1043.0211973328676</v>
      </c>
      <c r="N1017" s="120">
        <f t="shared" si="48"/>
        <v>1043.0211973328676</v>
      </c>
      <c r="Q1017" s="120">
        <f t="shared" si="49"/>
        <v>0</v>
      </c>
      <c r="R1017" s="112"/>
      <c r="T1017" s="120">
        <f t="shared" si="50"/>
        <v>0</v>
      </c>
    </row>
    <row r="1018" spans="6:20">
      <c r="F1018" s="103" t="s">
        <v>101</v>
      </c>
      <c r="J1018" s="121">
        <f t="shared" si="51"/>
        <v>666.07570526517839</v>
      </c>
      <c r="N1018" s="120">
        <f t="shared" si="48"/>
        <v>666.07570526517839</v>
      </c>
      <c r="Q1018" s="120">
        <f t="shared" si="49"/>
        <v>0</v>
      </c>
      <c r="R1018" s="112"/>
      <c r="T1018" s="120">
        <f t="shared" si="50"/>
        <v>0</v>
      </c>
    </row>
    <row r="1019" spans="6:20">
      <c r="F1019" s="103" t="s">
        <v>102</v>
      </c>
      <c r="J1019" s="121">
        <f t="shared" si="51"/>
        <v>391.75989458148854</v>
      </c>
      <c r="N1019" s="120">
        <f t="shared" si="48"/>
        <v>391.75989458148854</v>
      </c>
      <c r="Q1019" s="120">
        <f t="shared" si="49"/>
        <v>0</v>
      </c>
      <c r="R1019" s="112"/>
      <c r="T1019" s="120">
        <f t="shared" si="50"/>
        <v>0</v>
      </c>
    </row>
    <row r="1020" spans="6:20">
      <c r="F1020" s="103" t="s">
        <v>103</v>
      </c>
      <c r="J1020" s="121">
        <f t="shared" si="51"/>
        <v>293.48452028284999</v>
      </c>
      <c r="N1020" s="120">
        <f t="shared" si="48"/>
        <v>293.48452028284999</v>
      </c>
      <c r="Q1020" s="120">
        <f t="shared" si="49"/>
        <v>0</v>
      </c>
      <c r="R1020" s="112"/>
      <c r="T1020" s="120">
        <f t="shared" si="50"/>
        <v>0</v>
      </c>
    </row>
    <row r="1021" spans="6:20">
      <c r="F1021" s="103" t="s">
        <v>104</v>
      </c>
      <c r="J1021" s="121">
        <f t="shared" si="51"/>
        <v>460.62596707895</v>
      </c>
      <c r="N1021" s="120">
        <f t="shared" si="48"/>
        <v>460.62596707895</v>
      </c>
      <c r="Q1021" s="120">
        <f t="shared" si="49"/>
        <v>0</v>
      </c>
      <c r="R1021" s="112"/>
      <c r="T1021" s="120">
        <f t="shared" si="50"/>
        <v>0</v>
      </c>
    </row>
    <row r="1022" spans="6:20">
      <c r="F1022" s="103" t="s">
        <v>138</v>
      </c>
      <c r="J1022" s="121">
        <f t="shared" si="51"/>
        <v>212.20667097566493</v>
      </c>
      <c r="N1022" s="120">
        <f t="shared" si="48"/>
        <v>212.20667097566493</v>
      </c>
      <c r="Q1022" s="120">
        <f t="shared" si="49"/>
        <v>0</v>
      </c>
      <c r="R1022" s="112"/>
      <c r="T1022" s="120">
        <f t="shared" si="50"/>
        <v>0</v>
      </c>
    </row>
    <row r="1023" spans="6:20">
      <c r="F1023" s="103" t="s">
        <v>105</v>
      </c>
      <c r="J1023" s="121">
        <f t="shared" si="51"/>
        <v>1347.313398881849</v>
      </c>
      <c r="N1023" s="120">
        <f t="shared" si="48"/>
        <v>1347.313398881849</v>
      </c>
      <c r="Q1023" s="120">
        <f t="shared" si="49"/>
        <v>0</v>
      </c>
      <c r="R1023" s="112"/>
      <c r="T1023" s="120">
        <f t="shared" si="50"/>
        <v>0</v>
      </c>
    </row>
    <row r="1024" spans="6:20">
      <c r="F1024" s="103" t="s">
        <v>106</v>
      </c>
      <c r="J1024" s="121">
        <f t="shared" si="51"/>
        <v>729.92465469372519</v>
      </c>
      <c r="N1024" s="120">
        <f t="shared" si="48"/>
        <v>729.92465469372519</v>
      </c>
      <c r="Q1024" s="120">
        <f t="shared" si="49"/>
        <v>0</v>
      </c>
      <c r="R1024" s="112"/>
      <c r="T1024" s="120">
        <f t="shared" si="50"/>
        <v>0</v>
      </c>
    </row>
    <row r="1025" spans="6:20">
      <c r="F1025" s="103" t="s">
        <v>107</v>
      </c>
      <c r="J1025" s="121">
        <f t="shared" si="51"/>
        <v>516.90317714868229</v>
      </c>
      <c r="N1025" s="120">
        <f t="shared" si="48"/>
        <v>516.90317714868229</v>
      </c>
      <c r="Q1025" s="120">
        <f t="shared" si="49"/>
        <v>0</v>
      </c>
      <c r="R1025" s="112"/>
      <c r="T1025" s="120">
        <f t="shared" si="50"/>
        <v>0</v>
      </c>
    </row>
    <row r="1026" spans="6:20">
      <c r="F1026" s="103" t="s">
        <v>108</v>
      </c>
      <c r="J1026" s="121">
        <f t="shared" si="51"/>
        <v>289.09092987804877</v>
      </c>
      <c r="N1026" s="120">
        <f t="shared" si="48"/>
        <v>289.09092987804877</v>
      </c>
      <c r="Q1026" s="120">
        <f t="shared" si="49"/>
        <v>0</v>
      </c>
      <c r="R1026" s="112"/>
      <c r="T1026" s="120">
        <f t="shared" si="50"/>
        <v>0</v>
      </c>
    </row>
    <row r="1027" spans="6:20">
      <c r="F1027" s="103" t="s">
        <v>109</v>
      </c>
      <c r="J1027" s="121">
        <f t="shared" si="51"/>
        <v>766.79147074921411</v>
      </c>
      <c r="N1027" s="120">
        <f t="shared" si="48"/>
        <v>583.00323223717908</v>
      </c>
      <c r="Q1027" s="120">
        <f t="shared" si="49"/>
        <v>183.78823851203498</v>
      </c>
      <c r="R1027" s="112"/>
      <c r="T1027" s="120">
        <f t="shared" si="50"/>
        <v>0</v>
      </c>
    </row>
    <row r="1028" spans="6:20">
      <c r="F1028" s="103" t="s">
        <v>110</v>
      </c>
      <c r="J1028" s="121">
        <f t="shared" si="51"/>
        <v>1296.6458682663917</v>
      </c>
      <c r="N1028" s="120">
        <f t="shared" si="48"/>
        <v>1078.9684975767366</v>
      </c>
      <c r="Q1028" s="120">
        <f t="shared" si="49"/>
        <v>217.67737068965519</v>
      </c>
      <c r="R1028" s="112"/>
      <c r="T1028" s="120">
        <f t="shared" si="50"/>
        <v>0</v>
      </c>
    </row>
    <row r="1029" spans="6:20">
      <c r="F1029" s="103" t="s">
        <v>111</v>
      </c>
      <c r="J1029" s="121">
        <f t="shared" si="51"/>
        <v>690.28081082653864</v>
      </c>
      <c r="N1029" s="120">
        <f t="shared" si="48"/>
        <v>690.28081082653864</v>
      </c>
      <c r="Q1029" s="120">
        <f t="shared" si="49"/>
        <v>0</v>
      </c>
      <c r="R1029" s="112"/>
      <c r="T1029" s="120">
        <f t="shared" si="50"/>
        <v>0</v>
      </c>
    </row>
    <row r="1030" spans="6:20">
      <c r="F1030" s="103" t="s">
        <v>112</v>
      </c>
      <c r="J1030" s="121">
        <f t="shared" si="51"/>
        <v>626.29395096566418</v>
      </c>
      <c r="N1030" s="120">
        <f t="shared" si="48"/>
        <v>585.36843096566417</v>
      </c>
      <c r="Q1030" s="120">
        <f t="shared" si="49"/>
        <v>40.925520000000006</v>
      </c>
      <c r="R1030" s="112"/>
      <c r="T1030" s="120">
        <f t="shared" si="50"/>
        <v>0</v>
      </c>
    </row>
    <row r="1031" spans="6:20">
      <c r="F1031" s="103" t="s">
        <v>113</v>
      </c>
      <c r="J1031" s="121">
        <f t="shared" si="51"/>
        <v>1109.8154905090703</v>
      </c>
      <c r="N1031" s="120">
        <f t="shared" si="48"/>
        <v>1109.8154905090703</v>
      </c>
      <c r="Q1031" s="120">
        <f t="shared" si="49"/>
        <v>0</v>
      </c>
      <c r="R1031" s="112"/>
      <c r="T1031" s="120">
        <f t="shared" si="50"/>
        <v>0</v>
      </c>
    </row>
    <row r="1032" spans="6:20">
      <c r="F1032" s="103" t="s">
        <v>114</v>
      </c>
      <c r="J1032" s="121">
        <f t="shared" si="51"/>
        <v>311.98263128400305</v>
      </c>
      <c r="N1032" s="120">
        <f t="shared" si="48"/>
        <v>55.331681415929204</v>
      </c>
      <c r="Q1032" s="120">
        <f t="shared" si="49"/>
        <v>256.65094986807384</v>
      </c>
      <c r="R1032" s="112"/>
      <c r="T1032" s="120">
        <f t="shared" si="50"/>
        <v>0</v>
      </c>
    </row>
    <row r="1033" spans="6:20">
      <c r="F1033" s="103" t="s">
        <v>115</v>
      </c>
      <c r="J1033" s="121">
        <f t="shared" si="51"/>
        <v>1901.0842640085987</v>
      </c>
      <c r="N1033" s="120">
        <f t="shared" si="48"/>
        <v>1901.0842640085987</v>
      </c>
      <c r="Q1033" s="120">
        <f t="shared" si="49"/>
        <v>0</v>
      </c>
      <c r="R1033" s="112"/>
      <c r="T1033" s="120">
        <f t="shared" si="50"/>
        <v>0</v>
      </c>
    </row>
    <row r="1034" spans="6:20">
      <c r="F1034" s="103" t="s">
        <v>116</v>
      </c>
      <c r="J1034" s="121">
        <f t="shared" si="51"/>
        <v>1611.141960096749</v>
      </c>
      <c r="N1034" s="120">
        <f t="shared" si="48"/>
        <v>1611.141960096749</v>
      </c>
      <c r="Q1034" s="120">
        <f t="shared" si="49"/>
        <v>0</v>
      </c>
      <c r="R1034" s="112"/>
      <c r="T1034" s="120">
        <f t="shared" si="50"/>
        <v>0</v>
      </c>
    </row>
    <row r="1035" spans="6:20">
      <c r="F1035" s="103" t="s">
        <v>117</v>
      </c>
      <c r="J1035" s="121">
        <f t="shared" si="51"/>
        <v>420.48674138540719</v>
      </c>
      <c r="N1035" s="120">
        <f t="shared" si="48"/>
        <v>420.48674138540719</v>
      </c>
      <c r="Q1035" s="120">
        <f t="shared" si="49"/>
        <v>0</v>
      </c>
      <c r="R1035" s="112"/>
      <c r="T1035" s="120">
        <f t="shared" si="50"/>
        <v>0</v>
      </c>
    </row>
    <row r="1036" spans="6:20">
      <c r="F1036" s="103" t="s">
        <v>118</v>
      </c>
      <c r="J1036" s="121">
        <f t="shared" si="51"/>
        <v>1286.2325739168584</v>
      </c>
      <c r="N1036" s="120">
        <f t="shared" si="48"/>
        <v>1127.639060985824</v>
      </c>
      <c r="Q1036" s="120">
        <f t="shared" si="49"/>
        <v>0</v>
      </c>
      <c r="R1036" s="112"/>
      <c r="T1036" s="120">
        <f t="shared" si="50"/>
        <v>158.5935129310345</v>
      </c>
    </row>
    <row r="1037" spans="6:20">
      <c r="F1037" s="103" t="s">
        <v>119</v>
      </c>
      <c r="J1037" s="121">
        <f t="shared" si="51"/>
        <v>2156.5585230907714</v>
      </c>
      <c r="N1037" s="120">
        <f t="shared" si="48"/>
        <v>2156.5585230907714</v>
      </c>
      <c r="Q1037" s="120">
        <f t="shared" si="49"/>
        <v>0</v>
      </c>
      <c r="R1037" s="112"/>
      <c r="T1037" s="120">
        <f t="shared" si="50"/>
        <v>0</v>
      </c>
    </row>
    <row r="1038" spans="6:20">
      <c r="F1038" s="103" t="s">
        <v>120</v>
      </c>
      <c r="J1038" s="121">
        <f t="shared" si="51"/>
        <v>886.89739879180968</v>
      </c>
      <c r="N1038" s="120">
        <f t="shared" si="48"/>
        <v>803.99568826549387</v>
      </c>
      <c r="Q1038" s="120">
        <f t="shared" si="49"/>
        <v>82.901710526315782</v>
      </c>
      <c r="R1038" s="112"/>
      <c r="T1038" s="120">
        <f t="shared" si="50"/>
        <v>0</v>
      </c>
    </row>
    <row r="1039" spans="6:20">
      <c r="F1039" s="103" t="s">
        <v>121</v>
      </c>
      <c r="J1039" s="121">
        <f t="shared" si="51"/>
        <v>649.92581911862533</v>
      </c>
      <c r="N1039" s="120">
        <f t="shared" si="48"/>
        <v>609.73215245195865</v>
      </c>
      <c r="Q1039" s="120">
        <f t="shared" si="49"/>
        <v>40.193666666666665</v>
      </c>
      <c r="R1039" s="112"/>
      <c r="T1039" s="120">
        <f t="shared" si="50"/>
        <v>0</v>
      </c>
    </row>
    <row r="1040" spans="6:20">
      <c r="F1040" s="103" t="s">
        <v>122</v>
      </c>
      <c r="J1040" s="121">
        <f t="shared" si="51"/>
        <v>2077.4428395664036</v>
      </c>
      <c r="N1040" s="120">
        <f t="shared" si="48"/>
        <v>2077.4428395664036</v>
      </c>
      <c r="Q1040" s="120">
        <f t="shared" si="49"/>
        <v>0</v>
      </c>
      <c r="R1040" s="112"/>
      <c r="T1040" s="120">
        <f t="shared" si="50"/>
        <v>0</v>
      </c>
    </row>
    <row r="1041" spans="6:20">
      <c r="F1041" s="103" t="s">
        <v>123</v>
      </c>
      <c r="J1041" s="121">
        <f t="shared" si="51"/>
        <v>896.11055620752654</v>
      </c>
      <c r="N1041" s="120">
        <f t="shared" si="48"/>
        <v>509.64765298172011</v>
      </c>
      <c r="Q1041" s="120">
        <f t="shared" si="49"/>
        <v>386.46290322580649</v>
      </c>
      <c r="R1041" s="112"/>
      <c r="T1041" s="120">
        <f t="shared" si="50"/>
        <v>0</v>
      </c>
    </row>
    <row r="1042" spans="6:20">
      <c r="F1042" s="103" t="s">
        <v>124</v>
      </c>
      <c r="J1042" s="121">
        <f t="shared" si="51"/>
        <v>1987.9919394933534</v>
      </c>
      <c r="N1042" s="120">
        <f t="shared" si="48"/>
        <v>1293.1148239337538</v>
      </c>
      <c r="Q1042" s="120">
        <f t="shared" si="49"/>
        <v>694.87711555959959</v>
      </c>
      <c r="R1042" s="112"/>
      <c r="T1042" s="120">
        <f t="shared" si="50"/>
        <v>0</v>
      </c>
    </row>
    <row r="1043" spans="6:20">
      <c r="F1043" s="103" t="s">
        <v>125</v>
      </c>
      <c r="J1043" s="121">
        <f t="shared" si="51"/>
        <v>695.80281583534463</v>
      </c>
      <c r="N1043" s="120">
        <f t="shared" si="48"/>
        <v>668.24439159292035</v>
      </c>
      <c r="Q1043" s="120">
        <f t="shared" si="49"/>
        <v>27.558424242424245</v>
      </c>
      <c r="R1043" s="112"/>
      <c r="T1043" s="120">
        <f t="shared" si="50"/>
        <v>0</v>
      </c>
    </row>
    <row r="1044" spans="6:20">
      <c r="F1044" s="103" t="s">
        <v>126</v>
      </c>
      <c r="J1044" s="121">
        <f t="shared" si="51"/>
        <v>879.74872729396316</v>
      </c>
      <c r="N1044" s="120">
        <f t="shared" si="48"/>
        <v>879.74872729396316</v>
      </c>
      <c r="Q1044" s="120">
        <f t="shared" si="49"/>
        <v>0</v>
      </c>
      <c r="R1044" s="112"/>
      <c r="T1044" s="120">
        <f t="shared" si="50"/>
        <v>0</v>
      </c>
    </row>
    <row r="1045" spans="6:20">
      <c r="F1045" s="103" t="s">
        <v>127</v>
      </c>
      <c r="J1045" s="121">
        <f t="shared" si="51"/>
        <v>3144.6457909123142</v>
      </c>
      <c r="N1045" s="120">
        <f t="shared" si="48"/>
        <v>3136.1881090941324</v>
      </c>
      <c r="Q1045" s="120">
        <f t="shared" si="49"/>
        <v>8.4576818181818183</v>
      </c>
      <c r="R1045" s="112"/>
      <c r="T1045" s="120">
        <f t="shared" si="50"/>
        <v>0</v>
      </c>
    </row>
    <row r="1046" spans="6:20">
      <c r="F1046" s="103" t="s">
        <v>128</v>
      </c>
      <c r="J1046" s="121">
        <f t="shared" si="51"/>
        <v>731.32920775089849</v>
      </c>
      <c r="N1046" s="120">
        <f t="shared" si="48"/>
        <v>731.32920775089849</v>
      </c>
      <c r="Q1046" s="120">
        <f t="shared" si="49"/>
        <v>0</v>
      </c>
      <c r="R1046" s="112"/>
      <c r="T1046" s="120">
        <f t="shared" si="50"/>
        <v>0</v>
      </c>
    </row>
    <row r="1047" spans="6:20">
      <c r="F1047" s="103" t="s">
        <v>129</v>
      </c>
      <c r="J1047" s="121">
        <f t="shared" si="51"/>
        <v>1857.2848968002204</v>
      </c>
      <c r="N1047" s="120">
        <f t="shared" si="48"/>
        <v>1857.2848968002204</v>
      </c>
      <c r="Q1047" s="120">
        <f t="shared" si="49"/>
        <v>0</v>
      </c>
      <c r="T1047" s="120">
        <f t="shared" si="50"/>
        <v>0</v>
      </c>
    </row>
    <row r="1048" spans="6:20">
      <c r="F1048" s="103" t="s">
        <v>130</v>
      </c>
      <c r="J1048" s="121">
        <f t="shared" si="51"/>
        <v>2205.3942945858694</v>
      </c>
      <c r="N1048" s="120">
        <f t="shared" si="48"/>
        <v>2205.3942945858694</v>
      </c>
      <c r="Q1048" s="120">
        <f t="shared" si="49"/>
        <v>0</v>
      </c>
      <c r="T1048" s="120">
        <f t="shared" si="50"/>
        <v>0</v>
      </c>
    </row>
    <row r="1049" spans="6:20">
      <c r="F1049" s="103" t="s">
        <v>131</v>
      </c>
      <c r="J1049" s="121">
        <f t="shared" si="51"/>
        <v>2010.0006515257146</v>
      </c>
      <c r="N1049" s="120">
        <f t="shared" si="48"/>
        <v>1998.8290215697675</v>
      </c>
      <c r="Q1049" s="120">
        <f t="shared" si="49"/>
        <v>11.171629955947136</v>
      </c>
      <c r="T1049" s="120">
        <f t="shared" si="50"/>
        <v>0</v>
      </c>
    </row>
    <row r="1050" spans="6:20">
      <c r="F1050" s="103" t="s">
        <v>132</v>
      </c>
      <c r="J1050" s="121">
        <f t="shared" si="51"/>
        <v>251.0751225013523</v>
      </c>
      <c r="N1050" s="120">
        <f t="shared" si="48"/>
        <v>251.0751225013523</v>
      </c>
      <c r="Q1050" s="120">
        <f t="shared" si="49"/>
        <v>0</v>
      </c>
      <c r="T1050" s="120">
        <f t="shared" si="50"/>
        <v>0</v>
      </c>
    </row>
    <row r="1051" spans="6:20">
      <c r="H1051" s="103">
        <f>SUM(H7:H951)</f>
        <v>12573233.669999978</v>
      </c>
      <c r="I1051" s="103">
        <f>SUM(I7:I951)</f>
        <v>118692.08611566795</v>
      </c>
      <c r="J1051" s="120">
        <f>SUM(J7:J1050)</f>
        <v>12573233.669999991</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6B9F-2EC7-414A-AA2D-2E1B386A68D9}">
  <dimension ref="A1:T1051"/>
  <sheetViews>
    <sheetView zoomScale="60" zoomScaleNormal="60" workbookViewId="0">
      <selection activeCell="O1050" sqref="O1050"/>
    </sheetView>
  </sheetViews>
  <sheetFormatPr defaultColWidth="8.88671875" defaultRowHeight="18.75"/>
  <cols>
    <col min="1" max="1" width="5.44140625" style="107" customWidth="1"/>
    <col min="2" max="2" width="16" style="103" bestFit="1" customWidth="1"/>
    <col min="3" max="3" width="14" style="106" customWidth="1"/>
    <col min="4" max="4" width="13.6640625" style="103" customWidth="1"/>
    <col min="5" max="5" width="5.44140625" style="103" customWidth="1"/>
    <col min="6" max="6" width="16" style="103" bestFit="1" customWidth="1"/>
    <col min="7" max="7" width="14.21875" style="106" bestFit="1" customWidth="1"/>
    <col min="8" max="8" width="13.88671875" style="103" bestFit="1" customWidth="1"/>
    <col min="9" max="9" width="11" style="103" bestFit="1" customWidth="1"/>
    <col min="10" max="10" width="13.88671875" style="103" bestFit="1" customWidth="1"/>
    <col min="11" max="11" width="20.109375" style="103" bestFit="1" customWidth="1"/>
    <col min="12" max="12" width="16" style="103"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9"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1178</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+C7*Totals!$G$26</f>
        <v>63060.925050536884</v>
      </c>
      <c r="E7" s="107"/>
      <c r="F7" s="111" t="s">
        <v>1046</v>
      </c>
      <c r="G7" s="136">
        <v>6.1784209999999999E-4</v>
      </c>
      <c r="H7" s="103">
        <f>ROUND(+G7*Totals!$H$26,2)</f>
        <v>4225.3900000000003</v>
      </c>
      <c r="I7" s="103">
        <f t="shared" ref="I7:I70" si="0">+N7+Q7+T7</f>
        <v>0</v>
      </c>
      <c r="J7" s="103">
        <f t="shared" ref="J7:J70" si="1">+H7-I7</f>
        <v>4225.3900000000003</v>
      </c>
      <c r="Q7" s="112"/>
      <c r="R7" s="112"/>
    </row>
    <row r="8" spans="1:18">
      <c r="A8" s="107">
        <v>2</v>
      </c>
      <c r="B8" s="110" t="s">
        <v>37</v>
      </c>
      <c r="C8" s="141">
        <v>6.6297112999999996E-3</v>
      </c>
      <c r="D8" s="103">
        <f>+C8*Totals!$G$26</f>
        <v>45340.257054381596</v>
      </c>
      <c r="E8" s="107"/>
      <c r="F8" s="111" t="s">
        <v>1045</v>
      </c>
      <c r="G8" s="136">
        <v>4.4435200000000004E-5</v>
      </c>
      <c r="H8" s="103">
        <f>ROUND(+G8*Totals!$H$26,2)</f>
        <v>303.89</v>
      </c>
      <c r="I8" s="103">
        <f t="shared" si="0"/>
        <v>0</v>
      </c>
      <c r="J8" s="103">
        <f t="shared" si="1"/>
        <v>303.89</v>
      </c>
      <c r="Q8" s="112"/>
      <c r="R8" s="112"/>
    </row>
    <row r="9" spans="1:18">
      <c r="A9" s="107">
        <v>3</v>
      </c>
      <c r="B9" s="110" t="s">
        <v>38</v>
      </c>
      <c r="C9" s="141">
        <v>1.0103484899999999E-2</v>
      </c>
      <c r="D9" s="103">
        <f>+C9*Totals!$G$26</f>
        <v>69097.217326954036</v>
      </c>
      <c r="E9" s="107"/>
      <c r="F9" s="111" t="s">
        <v>36</v>
      </c>
      <c r="G9" s="136">
        <v>3.0563669999999999E-4</v>
      </c>
      <c r="H9" s="103">
        <f>ROUND(+G9*Totals!$H$26,2)</f>
        <v>2090.23</v>
      </c>
      <c r="I9" s="103">
        <f t="shared" si="0"/>
        <v>0</v>
      </c>
      <c r="J9" s="103">
        <f t="shared" si="1"/>
        <v>2090.23</v>
      </c>
      <c r="Q9" s="112"/>
      <c r="R9" s="112"/>
    </row>
    <row r="10" spans="1:18">
      <c r="A10" s="107">
        <v>4</v>
      </c>
      <c r="B10" s="110" t="s">
        <v>39</v>
      </c>
      <c r="C10" s="141">
        <v>8.045389699999999E-3</v>
      </c>
      <c r="D10" s="103">
        <f>+C10*Totals!$G$26</f>
        <v>55022.009344611135</v>
      </c>
      <c r="E10" s="107"/>
      <c r="F10" s="111" t="s">
        <v>1044</v>
      </c>
      <c r="G10" s="136">
        <v>2.3774747999999999E-3</v>
      </c>
      <c r="H10" s="103">
        <f>ROUND(+G10*Totals!$H$26,2)</f>
        <v>16259.43</v>
      </c>
      <c r="I10" s="103">
        <f t="shared" si="0"/>
        <v>0</v>
      </c>
      <c r="J10" s="103">
        <f t="shared" si="1"/>
        <v>16259.43</v>
      </c>
      <c r="Q10" s="112"/>
      <c r="R10" s="112"/>
    </row>
    <row r="11" spans="1:18">
      <c r="A11" s="107">
        <v>5</v>
      </c>
      <c r="B11" s="110" t="s">
        <v>40</v>
      </c>
      <c r="C11" s="141">
        <v>7.1203205999999996E-3</v>
      </c>
      <c r="D11" s="103">
        <f>+C11*Totals!$G$26</f>
        <v>48695.50900558952</v>
      </c>
      <c r="E11" s="107"/>
      <c r="F11" s="111" t="s">
        <v>1043</v>
      </c>
      <c r="G11" s="136">
        <v>3.3770729999999996E-4</v>
      </c>
      <c r="H11" s="103">
        <f>ROUND(+G11*Totals!$H$26,2)</f>
        <v>2309.56</v>
      </c>
      <c r="I11" s="103">
        <f t="shared" si="0"/>
        <v>0</v>
      </c>
      <c r="J11" s="103">
        <f t="shared" si="1"/>
        <v>2309.56</v>
      </c>
      <c r="Q11" s="112"/>
      <c r="R11" s="112"/>
    </row>
    <row r="12" spans="1:18">
      <c r="A12" s="107">
        <v>6</v>
      </c>
      <c r="B12" s="110" t="s">
        <v>41</v>
      </c>
      <c r="C12" s="141">
        <v>1.37704321E-2</v>
      </c>
      <c r="D12" s="103">
        <f>+C12*Totals!$G$26</f>
        <v>94175.281986096117</v>
      </c>
      <c r="E12" s="107"/>
      <c r="F12" s="111" t="s">
        <v>1042</v>
      </c>
      <c r="G12" s="136">
        <v>2.3956350000000002E-4</v>
      </c>
      <c r="H12" s="103">
        <f>ROUND(+G12*Totals!$H$26,2)</f>
        <v>1638.36</v>
      </c>
      <c r="I12" s="103">
        <f t="shared" si="0"/>
        <v>0</v>
      </c>
      <c r="J12" s="103">
        <f t="shared" si="1"/>
        <v>1638.36</v>
      </c>
      <c r="Q12" s="112"/>
      <c r="R12" s="112"/>
    </row>
    <row r="13" spans="1:18">
      <c r="A13" s="107">
        <v>7</v>
      </c>
      <c r="B13" s="110" t="s">
        <v>1158</v>
      </c>
      <c r="C13" s="141">
        <v>1.20666082E-2</v>
      </c>
      <c r="D13" s="103">
        <f>+C13*Totals!$G$26</f>
        <v>82522.917334652098</v>
      </c>
      <c r="E13" s="107"/>
      <c r="F13" s="111" t="s">
        <v>1041</v>
      </c>
      <c r="G13" s="136">
        <v>1.9744669999999999E-4</v>
      </c>
      <c r="H13" s="103">
        <f>ROUND(+G13*Totals!$H$26,2)</f>
        <v>1350.33</v>
      </c>
      <c r="I13" s="103">
        <f t="shared" si="0"/>
        <v>0</v>
      </c>
      <c r="J13" s="103">
        <f t="shared" si="1"/>
        <v>1350.33</v>
      </c>
      <c r="Q13" s="112"/>
      <c r="R13" s="112"/>
    </row>
    <row r="14" spans="1:18">
      <c r="A14" s="107">
        <v>8</v>
      </c>
      <c r="B14" s="110" t="s">
        <v>42</v>
      </c>
      <c r="C14" s="141">
        <v>1.05818493E-2</v>
      </c>
      <c r="D14" s="103">
        <f>+C14*Totals!$G$26</f>
        <v>72368.727032311042</v>
      </c>
      <c r="E14" s="107"/>
      <c r="F14" s="111" t="s">
        <v>1040</v>
      </c>
      <c r="G14" s="136">
        <v>6.02E-4</v>
      </c>
      <c r="H14" s="103">
        <f>ROUND(+G14*Totals!$H$26,2)</f>
        <v>4117.05</v>
      </c>
      <c r="I14" s="103">
        <f t="shared" si="0"/>
        <v>0</v>
      </c>
      <c r="J14" s="103">
        <f t="shared" si="1"/>
        <v>4117.05</v>
      </c>
      <c r="Q14" s="112"/>
      <c r="R14" s="112"/>
    </row>
    <row r="15" spans="1:18">
      <c r="A15" s="107">
        <v>9</v>
      </c>
      <c r="B15" s="110" t="s">
        <v>43</v>
      </c>
      <c r="C15" s="141">
        <v>8.8938986999999997E-3</v>
      </c>
      <c r="D15" s="103">
        <f>+C15*Totals!$G$26</f>
        <v>60824.919069044576</v>
      </c>
      <c r="E15" s="107"/>
      <c r="F15" s="111" t="s">
        <v>1039</v>
      </c>
      <c r="G15" s="136">
        <v>2.6158790000000001E-4</v>
      </c>
      <c r="H15" s="103">
        <f>ROUND(+G15*Totals!$H$26,2)</f>
        <v>1788.99</v>
      </c>
      <c r="I15" s="103">
        <f t="shared" si="0"/>
        <v>0</v>
      </c>
      <c r="J15" s="103">
        <f t="shared" si="1"/>
        <v>1788.99</v>
      </c>
      <c r="Q15" s="112"/>
      <c r="R15" s="112"/>
    </row>
    <row r="16" spans="1:18">
      <c r="A16" s="107">
        <v>10</v>
      </c>
      <c r="B16" s="110" t="s">
        <v>44</v>
      </c>
      <c r="C16" s="141">
        <v>1.1664171699999998E-2</v>
      </c>
      <c r="D16" s="103">
        <f>+C16*Totals!$G$26</f>
        <v>79770.674660364646</v>
      </c>
      <c r="E16" s="107"/>
      <c r="F16" s="111" t="s">
        <v>1038</v>
      </c>
      <c r="G16" s="136">
        <v>1.4377675999999999E-3</v>
      </c>
      <c r="H16" s="103">
        <f>ROUND(+G16*Totals!$H$26,2)</f>
        <v>9832.82</v>
      </c>
      <c r="I16" s="103">
        <f t="shared" si="0"/>
        <v>0</v>
      </c>
      <c r="J16" s="103">
        <f t="shared" si="1"/>
        <v>9832.82</v>
      </c>
      <c r="Q16" s="112"/>
      <c r="R16" s="112"/>
    </row>
    <row r="17" spans="1:19">
      <c r="A17" s="107">
        <v>11</v>
      </c>
      <c r="B17" s="110" t="s">
        <v>45</v>
      </c>
      <c r="C17" s="141">
        <v>9.6119438999999994E-3</v>
      </c>
      <c r="D17" s="103">
        <f>+C17*Totals!$G$26</f>
        <v>65735.593527020581</v>
      </c>
      <c r="E17" s="107"/>
      <c r="F17" s="111" t="s">
        <v>1037</v>
      </c>
      <c r="G17" s="136">
        <v>3.4543520000000002E-4</v>
      </c>
      <c r="H17" s="103">
        <f>ROUND(+G17*Totals!$H$26,2)</f>
        <v>2362.41</v>
      </c>
      <c r="I17" s="103">
        <f t="shared" si="0"/>
        <v>0</v>
      </c>
      <c r="J17" s="103">
        <f t="shared" si="1"/>
        <v>2362.41</v>
      </c>
      <c r="K17" s="113"/>
      <c r="L17" s="113"/>
      <c r="N17" s="117"/>
      <c r="Q17" s="112"/>
      <c r="R17" s="112"/>
    </row>
    <row r="18" spans="1:19">
      <c r="A18" s="107">
        <v>12</v>
      </c>
      <c r="B18" s="110" t="s">
        <v>46</v>
      </c>
      <c r="C18" s="141">
        <v>1.0738150799999999E-2</v>
      </c>
      <c r="D18" s="103">
        <f>+C18*Totals!$G$26</f>
        <v>73437.66500974384</v>
      </c>
      <c r="E18" s="107"/>
      <c r="F18" s="111" t="s">
        <v>1036</v>
      </c>
      <c r="G18" s="136">
        <v>2.608151E-4</v>
      </c>
      <c r="H18" s="103">
        <f>ROUND(+G18*Totals!$H$26,2)</f>
        <v>1783.7</v>
      </c>
      <c r="I18" s="103">
        <f t="shared" si="0"/>
        <v>0</v>
      </c>
      <c r="J18" s="103">
        <f t="shared" si="1"/>
        <v>1783.7</v>
      </c>
      <c r="Q18" s="112"/>
      <c r="R18" s="112"/>
    </row>
    <row r="19" spans="1:19">
      <c r="A19" s="107">
        <v>13</v>
      </c>
      <c r="B19" s="110" t="s">
        <v>47</v>
      </c>
      <c r="C19" s="141">
        <v>9.4141681000000001E-3</v>
      </c>
      <c r="D19" s="103">
        <f>+C19*Totals!$G$26</f>
        <v>64383.014929648481</v>
      </c>
      <c r="E19" s="107"/>
      <c r="F19" s="111" t="s">
        <v>1035</v>
      </c>
      <c r="G19" s="136">
        <v>2.9481770000000003E-4</v>
      </c>
      <c r="H19" s="103">
        <f>ROUND(+G19*Totals!$H$26,2)</f>
        <v>2016.24</v>
      </c>
      <c r="I19" s="103">
        <f t="shared" si="0"/>
        <v>0</v>
      </c>
      <c r="J19" s="103">
        <f t="shared" si="1"/>
        <v>2016.24</v>
      </c>
      <c r="K19" s="113"/>
      <c r="L19" s="113"/>
      <c r="N19" s="117"/>
      <c r="O19" s="115"/>
      <c r="P19" s="114"/>
      <c r="Q19" s="116"/>
      <c r="R19" s="116"/>
      <c r="S19" s="114"/>
    </row>
    <row r="20" spans="1:19">
      <c r="A20" s="107">
        <v>14</v>
      </c>
      <c r="B20" s="110" t="s">
        <v>48</v>
      </c>
      <c r="C20" s="141">
        <v>1.01526181E-2</v>
      </c>
      <c r="D20" s="103">
        <f>+C20*Totals!$G$26</f>
        <v>69433.236772914577</v>
      </c>
      <c r="E20" s="107"/>
      <c r="F20" s="111" t="s">
        <v>1034</v>
      </c>
      <c r="G20" s="136">
        <v>6.3368399999999995E-5</v>
      </c>
      <c r="H20" s="103">
        <f>ROUND(+G20*Totals!$H$26,2)</f>
        <v>433.37</v>
      </c>
      <c r="I20" s="103">
        <f t="shared" si="0"/>
        <v>215.12236778846153</v>
      </c>
      <c r="J20" s="103">
        <f t="shared" si="1"/>
        <v>218.24763221153847</v>
      </c>
      <c r="K20" s="113" t="s">
        <v>1034</v>
      </c>
      <c r="L20" s="113" t="s">
        <v>69</v>
      </c>
      <c r="M20" s="138">
        <v>0.49639423076923073</v>
      </c>
      <c r="N20" s="117">
        <f>H20*M20</f>
        <v>215.12236778846153</v>
      </c>
      <c r="O20" s="117" t="s">
        <v>1159</v>
      </c>
      <c r="P20" s="114"/>
      <c r="Q20" s="118"/>
      <c r="R20" s="116"/>
      <c r="S20" s="114"/>
    </row>
    <row r="21" spans="1:19">
      <c r="A21" s="107">
        <v>15</v>
      </c>
      <c r="B21" s="110" t="s">
        <v>49</v>
      </c>
      <c r="C21" s="141">
        <v>8.8385312000000011E-3</v>
      </c>
      <c r="D21" s="103">
        <f>+C21*Totals!$G$26</f>
        <v>60446.263563719876</v>
      </c>
      <c r="E21" s="107"/>
      <c r="F21" s="111" t="s">
        <v>1033</v>
      </c>
      <c r="G21" s="136">
        <v>2.1201371999999999E-3</v>
      </c>
      <c r="H21" s="103">
        <f>ROUND(+G21*Totals!$H$26,2)</f>
        <v>14499.51</v>
      </c>
      <c r="I21" s="103">
        <f t="shared" si="0"/>
        <v>0</v>
      </c>
      <c r="J21" s="103">
        <f t="shared" si="1"/>
        <v>14499.51</v>
      </c>
      <c r="K21" s="113"/>
      <c r="L21" s="113"/>
      <c r="N21" s="117"/>
      <c r="O21" s="117" t="s">
        <v>1159</v>
      </c>
      <c r="P21" s="114"/>
      <c r="Q21" s="118"/>
      <c r="R21" s="116"/>
      <c r="S21" s="114"/>
    </row>
    <row r="22" spans="1:19">
      <c r="A22" s="107">
        <v>16</v>
      </c>
      <c r="B22" s="110" t="s">
        <v>50</v>
      </c>
      <c r="C22" s="141">
        <v>1.0843522100000001E-2</v>
      </c>
      <c r="D22" s="103">
        <f>+C22*Totals!$G$26</f>
        <v>74158.293949974541</v>
      </c>
      <c r="E22" s="107"/>
      <c r="F22" s="111" t="s">
        <v>1032</v>
      </c>
      <c r="G22" s="136">
        <v>1.6344419999999999E-4</v>
      </c>
      <c r="H22" s="103">
        <f>ROUND(+G22*Totals!$H$26,2)</f>
        <v>1117.79</v>
      </c>
      <c r="I22" s="103">
        <f t="shared" si="0"/>
        <v>586.88489499192247</v>
      </c>
      <c r="J22" s="103">
        <f t="shared" si="1"/>
        <v>530.9051050080775</v>
      </c>
      <c r="K22" s="113" t="s">
        <v>1032</v>
      </c>
      <c r="L22" s="113" t="s">
        <v>110</v>
      </c>
      <c r="M22" s="138">
        <v>0.52504038772213246</v>
      </c>
      <c r="N22" s="117">
        <f>H22*M22</f>
        <v>586.88489499192247</v>
      </c>
      <c r="O22" s="117" t="s">
        <v>1159</v>
      </c>
      <c r="P22" s="114"/>
      <c r="Q22" s="118"/>
      <c r="R22" s="116"/>
      <c r="S22" s="114"/>
    </row>
    <row r="23" spans="1:19">
      <c r="A23" s="107">
        <v>17</v>
      </c>
      <c r="B23" s="110" t="s">
        <v>51</v>
      </c>
      <c r="C23" s="141">
        <v>1.0624188999999999E-2</v>
      </c>
      <c r="D23" s="103">
        <f>+C23*Totals!$G$26</f>
        <v>72658.286078661273</v>
      </c>
      <c r="E23" s="107"/>
      <c r="F23" s="111" t="s">
        <v>1031</v>
      </c>
      <c r="G23" s="136">
        <v>1.661489E-4</v>
      </c>
      <c r="H23" s="103">
        <f>ROUND(+G23*Totals!$H$26,2)</f>
        <v>1136.28</v>
      </c>
      <c r="I23" s="103">
        <f t="shared" si="0"/>
        <v>234.63008849557522</v>
      </c>
      <c r="J23" s="103">
        <f t="shared" si="1"/>
        <v>901.64991150442472</v>
      </c>
      <c r="K23" s="137" t="s">
        <v>1031</v>
      </c>
      <c r="L23" s="137" t="s">
        <v>126</v>
      </c>
      <c r="M23" s="138">
        <v>0.20648967551622419</v>
      </c>
      <c r="N23" s="117">
        <f>H23*M23</f>
        <v>234.63008849557522</v>
      </c>
      <c r="O23" s="113" t="s">
        <v>1159</v>
      </c>
      <c r="P23" s="114"/>
      <c r="Q23" s="118"/>
      <c r="R23" s="116"/>
      <c r="S23" s="114"/>
    </row>
    <row r="24" spans="1:19">
      <c r="A24" s="107">
        <v>18</v>
      </c>
      <c r="B24" s="110" t="s">
        <v>52</v>
      </c>
      <c r="C24" s="141">
        <v>9.766703199999999E-3</v>
      </c>
      <c r="D24" s="103">
        <f>+C24*Totals!$G$26</f>
        <v>66793.984477401202</v>
      </c>
      <c r="E24" s="107"/>
      <c r="F24" s="111" t="s">
        <v>1030</v>
      </c>
      <c r="G24" s="136">
        <v>3.7325539999999999E-4</v>
      </c>
      <c r="H24" s="103">
        <f>ROUND(+G24*Totals!$H$26,2)</f>
        <v>2552.67</v>
      </c>
      <c r="I24" s="103">
        <f t="shared" si="0"/>
        <v>0</v>
      </c>
      <c r="J24" s="103">
        <f t="shared" si="1"/>
        <v>2552.67</v>
      </c>
      <c r="K24" s="113"/>
      <c r="L24" s="113"/>
      <c r="N24" s="117"/>
      <c r="O24" s="113"/>
      <c r="P24" s="114"/>
      <c r="Q24" s="118"/>
      <c r="R24" s="116"/>
      <c r="S24" s="114"/>
    </row>
    <row r="25" spans="1:19">
      <c r="A25" s="107">
        <v>19</v>
      </c>
      <c r="B25" s="110" t="s">
        <v>53</v>
      </c>
      <c r="C25" s="141">
        <v>9.3544664000000007E-3</v>
      </c>
      <c r="D25" s="103">
        <f>+C25*Totals!$G$26</f>
        <v>63974.718051836688</v>
      </c>
      <c r="E25" s="107"/>
      <c r="F25" s="111" t="s">
        <v>1029</v>
      </c>
      <c r="G25" s="136">
        <v>8.0640180000000005E-4</v>
      </c>
      <c r="H25" s="103">
        <f>ROUND(+G25*Totals!$H$26,2)</f>
        <v>5514.94</v>
      </c>
      <c r="I25" s="103">
        <f t="shared" si="0"/>
        <v>0</v>
      </c>
      <c r="J25" s="103">
        <f t="shared" si="1"/>
        <v>5514.94</v>
      </c>
      <c r="K25" s="113"/>
      <c r="L25" s="113"/>
      <c r="N25" s="117">
        <v>0</v>
      </c>
      <c r="O25" s="113" t="s">
        <v>1159</v>
      </c>
      <c r="P25" s="114"/>
      <c r="Q25" s="118"/>
      <c r="R25" s="116"/>
      <c r="S25" s="114"/>
    </row>
    <row r="26" spans="1:19">
      <c r="A26" s="107">
        <v>20</v>
      </c>
      <c r="B26" s="110" t="s">
        <v>54</v>
      </c>
      <c r="C26" s="141">
        <v>6.2624808000000002E-3</v>
      </c>
      <c r="D26" s="103">
        <f>+C26*Totals!$G$26</f>
        <v>42828.78641640539</v>
      </c>
      <c r="E26" s="107"/>
      <c r="F26" s="111" t="s">
        <v>1028</v>
      </c>
      <c r="G26" s="136">
        <v>8.7711200000000001E-5</v>
      </c>
      <c r="H26" s="103">
        <f>ROUND(+G26*Totals!$H$26,2)</f>
        <v>599.85</v>
      </c>
      <c r="I26" s="103">
        <f t="shared" si="0"/>
        <v>281.1796875</v>
      </c>
      <c r="J26" s="103">
        <f t="shared" si="1"/>
        <v>318.67031250000002</v>
      </c>
      <c r="K26" s="113" t="s">
        <v>1028</v>
      </c>
      <c r="L26" s="113" t="s">
        <v>53</v>
      </c>
      <c r="M26" s="138">
        <v>0.46875</v>
      </c>
      <c r="N26" s="117">
        <f>H26*M26</f>
        <v>281.1796875</v>
      </c>
      <c r="O26" s="117" t="s">
        <v>1159</v>
      </c>
      <c r="P26" s="114"/>
      <c r="Q26" s="118"/>
      <c r="R26" s="116"/>
      <c r="S26" s="114"/>
    </row>
    <row r="27" spans="1:19">
      <c r="A27" s="107">
        <v>21</v>
      </c>
      <c r="B27" s="110" t="s">
        <v>55</v>
      </c>
      <c r="C27" s="141">
        <v>9.8328212999999991E-3</v>
      </c>
      <c r="D27" s="103">
        <f>+C27*Totals!$G$26</f>
        <v>67246.162787178779</v>
      </c>
      <c r="E27" s="107"/>
      <c r="F27" s="111" t="s">
        <v>1027</v>
      </c>
      <c r="G27" s="136">
        <v>4.8221819999999998E-4</v>
      </c>
      <c r="H27" s="103">
        <f>ROUND(+G27*Totals!$H$26,2)</f>
        <v>3297.87</v>
      </c>
      <c r="I27" s="103">
        <f t="shared" si="0"/>
        <v>0</v>
      </c>
      <c r="J27" s="103">
        <f t="shared" si="1"/>
        <v>3297.87</v>
      </c>
      <c r="K27" s="113"/>
      <c r="L27" s="113"/>
      <c r="N27" s="117">
        <v>0</v>
      </c>
      <c r="O27" s="113" t="s">
        <v>1159</v>
      </c>
      <c r="P27" s="114"/>
      <c r="Q27" s="118"/>
      <c r="R27" s="116"/>
      <c r="S27" s="114"/>
    </row>
    <row r="28" spans="1:19" ht="19.5" customHeight="1">
      <c r="A28" s="107">
        <v>22</v>
      </c>
      <c r="B28" s="110" t="s">
        <v>56</v>
      </c>
      <c r="C28" s="141">
        <v>1.2209533E-2</v>
      </c>
      <c r="D28" s="103">
        <f>+C28*Totals!$G$26</f>
        <v>83500.372743825952</v>
      </c>
      <c r="E28" s="107"/>
      <c r="F28" s="111" t="s">
        <v>1026</v>
      </c>
      <c r="G28" s="136">
        <v>7.5744579000000005E-3</v>
      </c>
      <c r="H28" s="103">
        <f>ROUND(+G28*Totals!$H$26,2)</f>
        <v>51801.33</v>
      </c>
      <c r="I28" s="103">
        <f t="shared" si="0"/>
        <v>0</v>
      </c>
      <c r="J28" s="103">
        <f t="shared" si="1"/>
        <v>51801.33</v>
      </c>
      <c r="K28" s="113"/>
      <c r="L28" s="113"/>
      <c r="N28" s="117">
        <v>0</v>
      </c>
      <c r="O28" s="113" t="s">
        <v>1159</v>
      </c>
      <c r="P28" s="114"/>
      <c r="Q28" s="118"/>
      <c r="R28" s="116"/>
      <c r="S28" s="114"/>
    </row>
    <row r="29" spans="1:19">
      <c r="A29" s="107">
        <v>23</v>
      </c>
      <c r="B29" s="110" t="s">
        <v>57</v>
      </c>
      <c r="C29" s="141">
        <v>1.2359282100000001E-2</v>
      </c>
      <c r="D29" s="103">
        <f>+C29*Totals!$G$26</f>
        <v>84524.499192237417</v>
      </c>
      <c r="E29" s="107"/>
      <c r="F29" s="111" t="s">
        <v>1025</v>
      </c>
      <c r="G29" s="136">
        <v>7.9596899999999997E-5</v>
      </c>
      <c r="H29" s="103">
        <f>ROUND(+G29*Totals!$H$26,2)</f>
        <v>544.36</v>
      </c>
      <c r="I29" s="103">
        <f t="shared" si="0"/>
        <v>106.18380246913581</v>
      </c>
      <c r="J29" s="103">
        <f t="shared" si="1"/>
        <v>438.17619753086421</v>
      </c>
      <c r="K29" s="113" t="s">
        <v>1025</v>
      </c>
      <c r="L29" s="113" t="s">
        <v>94</v>
      </c>
      <c r="M29" s="138">
        <v>0.19506172839506175</v>
      </c>
      <c r="N29" s="117">
        <f>H29*M29</f>
        <v>106.18380246913581</v>
      </c>
      <c r="O29" s="117" t="s">
        <v>1159</v>
      </c>
      <c r="P29" s="114"/>
      <c r="Q29" s="118"/>
      <c r="R29" s="116"/>
      <c r="S29" s="114"/>
    </row>
    <row r="30" spans="1:19" ht="19.5" customHeight="1">
      <c r="A30" s="107">
        <v>24</v>
      </c>
      <c r="B30" s="110" t="s">
        <v>58</v>
      </c>
      <c r="C30" s="141">
        <v>1.10073033E-2</v>
      </c>
      <c r="D30" s="103">
        <f>+C30*Totals!$G$26</f>
        <v>75278.385213778893</v>
      </c>
      <c r="E30" s="107"/>
      <c r="F30" s="111" t="s">
        <v>1024</v>
      </c>
      <c r="G30" s="136">
        <v>5.9813599999999998E-4</v>
      </c>
      <c r="H30" s="103">
        <f>ROUND(+G30*Totals!$H$26,2)</f>
        <v>4090.62</v>
      </c>
      <c r="I30" s="103">
        <f t="shared" si="0"/>
        <v>0</v>
      </c>
      <c r="J30" s="103">
        <f t="shared" si="1"/>
        <v>4090.62</v>
      </c>
      <c r="K30" s="113"/>
      <c r="L30" s="113"/>
      <c r="N30" s="117">
        <v>0</v>
      </c>
      <c r="O30" s="113" t="s">
        <v>1159</v>
      </c>
      <c r="P30" s="114"/>
      <c r="Q30" s="118"/>
      <c r="R30" s="116"/>
      <c r="S30" s="114"/>
    </row>
    <row r="31" spans="1:19">
      <c r="A31" s="107">
        <v>25</v>
      </c>
      <c r="B31" s="110" t="s">
        <v>59</v>
      </c>
      <c r="C31" s="141">
        <v>1.1376687000000002E-2</v>
      </c>
      <c r="D31" s="103">
        <f>+C31*Totals!$G$26</f>
        <v>77804.581476608422</v>
      </c>
      <c r="E31" s="107"/>
      <c r="F31" s="111" t="s">
        <v>1023</v>
      </c>
      <c r="G31" s="136">
        <v>2.5673868999999998E-2</v>
      </c>
      <c r="H31" s="103">
        <f>ROUND(+G31*Totals!$H$26,2)</f>
        <v>175582.28</v>
      </c>
      <c r="I31" s="103">
        <f t="shared" si="0"/>
        <v>0</v>
      </c>
      <c r="J31" s="103">
        <f t="shared" si="1"/>
        <v>175582.28</v>
      </c>
      <c r="K31" s="113"/>
      <c r="L31" s="113"/>
      <c r="N31" s="117">
        <v>0</v>
      </c>
      <c r="O31" s="113" t="s">
        <v>1159</v>
      </c>
      <c r="P31" s="114"/>
      <c r="Q31" s="118"/>
      <c r="R31" s="116"/>
      <c r="S31" s="114"/>
    </row>
    <row r="32" spans="1:19">
      <c r="A32" s="107">
        <v>26</v>
      </c>
      <c r="B32" s="110" t="s">
        <v>60</v>
      </c>
      <c r="C32" s="141">
        <v>8.2024656000000001E-3</v>
      </c>
      <c r="D32" s="103">
        <f>+C32*Totals!$G$26</f>
        <v>56096.243404101537</v>
      </c>
      <c r="E32" s="107"/>
      <c r="F32" s="111" t="s">
        <v>1022</v>
      </c>
      <c r="G32" s="136">
        <v>2.1058407000000001E-3</v>
      </c>
      <c r="H32" s="103">
        <f>ROUND(+G32*Totals!$H$26,2)</f>
        <v>14401.74</v>
      </c>
      <c r="I32" s="103">
        <f t="shared" si="0"/>
        <v>0</v>
      </c>
      <c r="J32" s="103">
        <f t="shared" si="1"/>
        <v>14401.74</v>
      </c>
      <c r="K32" s="113"/>
      <c r="L32" s="113"/>
      <c r="N32" s="117">
        <v>0</v>
      </c>
      <c r="O32" s="113" t="s">
        <v>1159</v>
      </c>
      <c r="P32" s="114"/>
      <c r="Q32" s="118"/>
      <c r="R32" s="116"/>
      <c r="S32" s="114"/>
    </row>
    <row r="33" spans="1:19">
      <c r="A33" s="107">
        <v>27</v>
      </c>
      <c r="B33" s="110" t="s">
        <v>61</v>
      </c>
      <c r="C33" s="141">
        <v>7.9155505999999997E-3</v>
      </c>
      <c r="D33" s="103">
        <f>+C33*Totals!$G$26</f>
        <v>54134.046369555261</v>
      </c>
      <c r="E33" s="107"/>
      <c r="F33" s="111" t="s">
        <v>1021</v>
      </c>
      <c r="G33" s="136">
        <v>4.2116799999999996E-5</v>
      </c>
      <c r="H33" s="103">
        <f>ROUND(+G33*Totals!$H$26,2)</f>
        <v>288.02999999999997</v>
      </c>
      <c r="I33" s="103">
        <f t="shared" si="0"/>
        <v>129.61349999999999</v>
      </c>
      <c r="J33" s="103">
        <f t="shared" si="1"/>
        <v>158.41649999999998</v>
      </c>
      <c r="K33" s="113" t="s">
        <v>1021</v>
      </c>
      <c r="L33" s="113" t="s">
        <v>57</v>
      </c>
      <c r="M33" s="138">
        <v>0.45</v>
      </c>
      <c r="N33" s="117">
        <f>H33*M33</f>
        <v>129.61349999999999</v>
      </c>
      <c r="O33" s="117" t="s">
        <v>1159</v>
      </c>
      <c r="P33" s="114"/>
      <c r="Q33" s="118"/>
      <c r="R33" s="116"/>
      <c r="S33" s="114"/>
    </row>
    <row r="34" spans="1:19">
      <c r="A34" s="107">
        <v>28</v>
      </c>
      <c r="B34" s="110" t="s">
        <v>62</v>
      </c>
      <c r="C34" s="141">
        <v>1.1337944900000001E-2</v>
      </c>
      <c r="D34" s="103">
        <f>+C34*Totals!$G$26</f>
        <v>77539.626232957526</v>
      </c>
      <c r="E34" s="107"/>
      <c r="F34" s="111" t="s">
        <v>1020</v>
      </c>
      <c r="G34" s="136">
        <v>1.4682930000000001E-4</v>
      </c>
      <c r="H34" s="103">
        <f>ROUND(+G34*Totals!$H$26,2)</f>
        <v>1004.16</v>
      </c>
      <c r="I34" s="103">
        <f t="shared" si="0"/>
        <v>94.562152466367706</v>
      </c>
      <c r="J34" s="103">
        <f t="shared" si="1"/>
        <v>909.59784753363226</v>
      </c>
      <c r="K34" s="113" t="s">
        <v>1020</v>
      </c>
      <c r="L34" s="113" t="s">
        <v>83</v>
      </c>
      <c r="M34" s="138">
        <v>9.417040358744394E-2</v>
      </c>
      <c r="N34" s="117">
        <f>H34*M34</f>
        <v>94.562152466367706</v>
      </c>
      <c r="O34" s="117" t="s">
        <v>1159</v>
      </c>
      <c r="P34" s="114"/>
      <c r="Q34" s="118"/>
      <c r="R34" s="116"/>
      <c r="S34" s="114"/>
    </row>
    <row r="35" spans="1:19">
      <c r="A35" s="107">
        <v>29</v>
      </c>
      <c r="B35" s="110" t="s">
        <v>63</v>
      </c>
      <c r="C35" s="141">
        <v>8.0837596000000005E-3</v>
      </c>
      <c r="D35" s="103">
        <f>+C35*Totals!$G$26</f>
        <v>55284.419131467308</v>
      </c>
      <c r="E35" s="107"/>
      <c r="F35" s="111" t="s">
        <v>1019</v>
      </c>
      <c r="G35" s="136">
        <v>3.7209630000000003E-4</v>
      </c>
      <c r="H35" s="103">
        <f>ROUND(+G35*Totals!$H$26,2)</f>
        <v>2544.75</v>
      </c>
      <c r="I35" s="103">
        <f t="shared" si="0"/>
        <v>0</v>
      </c>
      <c r="J35" s="103">
        <f t="shared" si="1"/>
        <v>2544.75</v>
      </c>
      <c r="K35" s="113"/>
      <c r="L35" s="113"/>
      <c r="N35" s="117">
        <v>0</v>
      </c>
      <c r="O35" s="113" t="s">
        <v>1159</v>
      </c>
      <c r="P35" s="114"/>
      <c r="Q35" s="118"/>
      <c r="R35" s="116"/>
      <c r="S35" s="114"/>
    </row>
    <row r="36" spans="1:19">
      <c r="A36" s="107">
        <v>30</v>
      </c>
      <c r="B36" s="110" t="s">
        <v>64</v>
      </c>
      <c r="C36" s="141">
        <v>7.2857872999999998E-3</v>
      </c>
      <c r="D36" s="103">
        <f>+C36*Totals!$G$26</f>
        <v>49827.12731782889</v>
      </c>
      <c r="E36" s="107"/>
      <c r="F36" s="111" t="s">
        <v>1018</v>
      </c>
      <c r="G36" s="136">
        <v>2.94462219E-2</v>
      </c>
      <c r="H36" s="103">
        <f>ROUND(+G36*Totals!$H$26,2)</f>
        <v>201381.21</v>
      </c>
      <c r="I36" s="103">
        <f t="shared" si="0"/>
        <v>0</v>
      </c>
      <c r="J36" s="103">
        <f t="shared" si="1"/>
        <v>201381.21</v>
      </c>
      <c r="K36" s="113"/>
      <c r="L36" s="113"/>
      <c r="N36" s="117">
        <v>0</v>
      </c>
      <c r="O36" s="113" t="s">
        <v>1159</v>
      </c>
      <c r="P36" s="114"/>
      <c r="Q36" s="118"/>
      <c r="R36" s="116"/>
      <c r="S36" s="114"/>
    </row>
    <row r="37" spans="1:19">
      <c r="A37" s="107">
        <v>31</v>
      </c>
      <c r="B37" s="110" t="s">
        <v>65</v>
      </c>
      <c r="C37" s="141">
        <v>1.4244237200000001E-2</v>
      </c>
      <c r="D37" s="103">
        <f>+C37*Totals!$G$26</f>
        <v>97415.6108715601</v>
      </c>
      <c r="E37" s="107"/>
      <c r="F37" s="111" t="s">
        <v>1017</v>
      </c>
      <c r="G37" s="136">
        <v>2.105841E-4</v>
      </c>
      <c r="H37" s="103">
        <f>ROUND(+G37*Totals!$H$26,2)</f>
        <v>1440.17</v>
      </c>
      <c r="I37" s="103">
        <f t="shared" si="0"/>
        <v>0</v>
      </c>
      <c r="J37" s="103">
        <f t="shared" si="1"/>
        <v>1440.17</v>
      </c>
      <c r="K37" s="113"/>
      <c r="L37" s="113"/>
      <c r="N37" s="117">
        <v>0</v>
      </c>
      <c r="O37" s="113" t="s">
        <v>1159</v>
      </c>
      <c r="P37" s="114"/>
      <c r="Q37" s="118"/>
      <c r="R37" s="116"/>
      <c r="S37" s="114"/>
    </row>
    <row r="38" spans="1:19">
      <c r="A38" s="107">
        <v>32</v>
      </c>
      <c r="B38" s="110" t="s">
        <v>66</v>
      </c>
      <c r="C38" s="141">
        <v>6.1797747000000005E-3</v>
      </c>
      <c r="D38" s="103">
        <f>+C38*Totals!$G$26</f>
        <v>42263.163621644271</v>
      </c>
      <c r="E38" s="107"/>
      <c r="F38" s="111" t="s">
        <v>1016</v>
      </c>
      <c r="G38" s="136">
        <v>4.312144E-4</v>
      </c>
      <c r="H38" s="103">
        <f>ROUND(+G38*Totals!$H$26,2)</f>
        <v>2949.05</v>
      </c>
      <c r="I38" s="103">
        <f t="shared" si="0"/>
        <v>0</v>
      </c>
      <c r="J38" s="103">
        <f t="shared" si="1"/>
        <v>2949.05</v>
      </c>
      <c r="K38" s="113"/>
      <c r="L38" s="113"/>
      <c r="N38" s="117">
        <v>0</v>
      </c>
      <c r="O38" s="113" t="s">
        <v>1159</v>
      </c>
      <c r="P38" s="114"/>
      <c r="Q38" s="118"/>
      <c r="R38" s="116"/>
      <c r="S38" s="114"/>
    </row>
    <row r="39" spans="1:19">
      <c r="A39" s="107">
        <v>33</v>
      </c>
      <c r="B39" s="110" t="s">
        <v>67</v>
      </c>
      <c r="C39" s="141">
        <v>1.24803651E-2</v>
      </c>
      <c r="D39" s="103">
        <f>+C39*Totals!$G$26</f>
        <v>85352.579646497266</v>
      </c>
      <c r="E39" s="107"/>
      <c r="F39" s="111" t="s">
        <v>1015</v>
      </c>
      <c r="G39" s="136">
        <v>2.028562E-4</v>
      </c>
      <c r="H39" s="103">
        <f>ROUND(+G39*Totals!$H$26,2)</f>
        <v>1387.32</v>
      </c>
      <c r="I39" s="103">
        <f t="shared" si="0"/>
        <v>283.08555716353106</v>
      </c>
      <c r="J39" s="103">
        <f t="shared" si="1"/>
        <v>1104.2344428364688</v>
      </c>
      <c r="K39" s="113" t="s">
        <v>1015</v>
      </c>
      <c r="L39" s="113" t="s">
        <v>48</v>
      </c>
      <c r="M39" s="138">
        <v>0.20405209840810418</v>
      </c>
      <c r="N39" s="117">
        <f t="shared" ref="N39:N44" si="2">H39*M39</f>
        <v>283.08555716353106</v>
      </c>
      <c r="O39" s="117" t="s">
        <v>1159</v>
      </c>
      <c r="P39" s="114"/>
      <c r="Q39" s="118"/>
      <c r="R39" s="116"/>
      <c r="S39" s="114"/>
    </row>
    <row r="40" spans="1:19">
      <c r="A40" s="107">
        <v>34</v>
      </c>
      <c r="B40" s="110" t="s">
        <v>68</v>
      </c>
      <c r="C40" s="141">
        <v>9.3760053999999999E-3</v>
      </c>
      <c r="D40" s="103">
        <f>+C40*Totals!$G$26</f>
        <v>64122.022173012265</v>
      </c>
      <c r="E40" s="107"/>
      <c r="F40" s="111" t="s">
        <v>1014</v>
      </c>
      <c r="G40" s="136">
        <v>4.5208000000000005E-5</v>
      </c>
      <c r="H40" s="103">
        <f>ROUND(+G40*Totals!$H$26,2)</f>
        <v>309.18</v>
      </c>
      <c r="I40" s="103">
        <f t="shared" si="0"/>
        <v>57.373608247422681</v>
      </c>
      <c r="J40" s="103">
        <f t="shared" si="1"/>
        <v>251.80639175257733</v>
      </c>
      <c r="K40" s="113" t="s">
        <v>1014</v>
      </c>
      <c r="L40" s="113" t="s">
        <v>138</v>
      </c>
      <c r="M40" s="138">
        <v>0.18556701030927836</v>
      </c>
      <c r="N40" s="117">
        <f t="shared" si="2"/>
        <v>57.373608247422681</v>
      </c>
      <c r="O40" s="117" t="s">
        <v>1159</v>
      </c>
      <c r="P40" s="114"/>
      <c r="Q40" s="118"/>
      <c r="R40" s="116"/>
      <c r="S40" s="114"/>
    </row>
    <row r="41" spans="1:19">
      <c r="A41" s="107">
        <v>35</v>
      </c>
      <c r="B41" s="110" t="s">
        <v>69</v>
      </c>
      <c r="C41" s="141">
        <v>9.852182499999999E-3</v>
      </c>
      <c r="D41" s="103">
        <f>+C41*Totals!$G$26</f>
        <v>67378.573045357174</v>
      </c>
      <c r="E41" s="107"/>
      <c r="F41" s="111" t="s">
        <v>1013</v>
      </c>
      <c r="G41" s="136">
        <v>2.39564E-5</v>
      </c>
      <c r="H41" s="103">
        <f>ROUND(+G41*Totals!$H$26,2)</f>
        <v>163.84</v>
      </c>
      <c r="I41" s="103">
        <f t="shared" si="0"/>
        <v>72.127813411078719</v>
      </c>
      <c r="J41" s="103">
        <f t="shared" si="1"/>
        <v>91.712186588921284</v>
      </c>
      <c r="K41" s="113" t="s">
        <v>1013</v>
      </c>
      <c r="L41" s="113" t="s">
        <v>46</v>
      </c>
      <c r="M41" s="138">
        <v>0.44023323615160348</v>
      </c>
      <c r="N41" s="117">
        <f t="shared" si="2"/>
        <v>72.127813411078719</v>
      </c>
      <c r="O41" s="117" t="s">
        <v>1159</v>
      </c>
      <c r="P41" s="114"/>
      <c r="Q41" s="118"/>
      <c r="R41" s="116"/>
      <c r="S41" s="114"/>
    </row>
    <row r="42" spans="1:19">
      <c r="A42" s="107">
        <v>36</v>
      </c>
      <c r="B42" s="110" t="s">
        <v>70</v>
      </c>
      <c r="C42" s="141">
        <v>7.9343492000000012E-3</v>
      </c>
      <c r="D42" s="103">
        <f>+C42*Totals!$G$26</f>
        <v>54262.609035061156</v>
      </c>
      <c r="E42" s="107"/>
      <c r="F42" s="111" t="s">
        <v>1012</v>
      </c>
      <c r="G42" s="136">
        <v>3.7480100000000001E-5</v>
      </c>
      <c r="H42" s="103">
        <f>ROUND(+G42*Totals!$H$26,2)</f>
        <v>256.32</v>
      </c>
      <c r="I42" s="103">
        <f t="shared" si="0"/>
        <v>29.845479452054796</v>
      </c>
      <c r="J42" s="103">
        <f t="shared" si="1"/>
        <v>226.47452054794519</v>
      </c>
      <c r="K42" s="113" t="s">
        <v>1012</v>
      </c>
      <c r="L42" s="113" t="s">
        <v>58</v>
      </c>
      <c r="M42" s="138">
        <v>0.11643835616438357</v>
      </c>
      <c r="N42" s="117">
        <f t="shared" si="2"/>
        <v>29.845479452054796</v>
      </c>
      <c r="O42" s="117"/>
      <c r="P42" s="114"/>
      <c r="Q42" s="118"/>
      <c r="R42" s="116"/>
      <c r="S42" s="114"/>
    </row>
    <row r="43" spans="1:19">
      <c r="A43" s="107">
        <v>37</v>
      </c>
      <c r="B43" s="110" t="s">
        <v>71</v>
      </c>
      <c r="C43" s="141">
        <v>9.0753230999999993E-3</v>
      </c>
      <c r="D43" s="103">
        <f>+C43*Totals!$G$26</f>
        <v>62065.671276751862</v>
      </c>
      <c r="E43" s="107"/>
      <c r="F43" s="111" t="s">
        <v>1011</v>
      </c>
      <c r="G43" s="136">
        <v>3.70937E-5</v>
      </c>
      <c r="H43" s="103">
        <f>ROUND(+G43*Totals!$H$26,2)</f>
        <v>253.68</v>
      </c>
      <c r="I43" s="103">
        <f t="shared" si="0"/>
        <v>89.676687898089185</v>
      </c>
      <c r="J43" s="103">
        <f t="shared" si="1"/>
        <v>164.00331210191081</v>
      </c>
      <c r="K43" s="113" t="s">
        <v>1011</v>
      </c>
      <c r="L43" s="113" t="s">
        <v>121</v>
      </c>
      <c r="M43" s="138">
        <v>0.35350318471337583</v>
      </c>
      <c r="N43" s="117">
        <f t="shared" si="2"/>
        <v>89.676687898089185</v>
      </c>
      <c r="O43" s="117" t="s">
        <v>1159</v>
      </c>
      <c r="P43" s="114"/>
      <c r="Q43" s="118"/>
      <c r="R43" s="116"/>
      <c r="S43" s="114"/>
    </row>
    <row r="44" spans="1:19">
      <c r="A44" s="107">
        <v>38</v>
      </c>
      <c r="B44" s="110" t="s">
        <v>72</v>
      </c>
      <c r="C44" s="141">
        <v>9.2893613E-3</v>
      </c>
      <c r="D44" s="103">
        <f>+C44*Totals!$G$26</f>
        <v>63529.4675973333</v>
      </c>
      <c r="E44" s="107"/>
      <c r="F44" s="111" t="s">
        <v>1010</v>
      </c>
      <c r="G44" s="136">
        <v>1.6189860000000002E-4</v>
      </c>
      <c r="H44" s="103">
        <f>ROUND(+G44*Totals!$H$26,2)</f>
        <v>1107.22</v>
      </c>
      <c r="I44" s="103">
        <f t="shared" si="0"/>
        <v>259.09984399375975</v>
      </c>
      <c r="J44" s="103">
        <f t="shared" si="1"/>
        <v>848.12015600624022</v>
      </c>
      <c r="K44" s="113" t="s">
        <v>1010</v>
      </c>
      <c r="L44" s="113" t="s">
        <v>67</v>
      </c>
      <c r="M44" s="138">
        <v>0.23400936037441497</v>
      </c>
      <c r="N44" s="117">
        <f t="shared" si="2"/>
        <v>259.09984399375975</v>
      </c>
      <c r="O44" s="117" t="s">
        <v>1159</v>
      </c>
      <c r="P44" s="114"/>
      <c r="Q44" s="118"/>
      <c r="R44" s="116"/>
      <c r="S44" s="114"/>
    </row>
    <row r="45" spans="1:19">
      <c r="A45" s="107">
        <v>39</v>
      </c>
      <c r="B45" s="110" t="s">
        <v>73</v>
      </c>
      <c r="C45" s="141">
        <v>9.9508109000000008E-3</v>
      </c>
      <c r="D45" s="103">
        <f>+C45*Totals!$G$26</f>
        <v>68053.087636793833</v>
      </c>
      <c r="E45" s="107"/>
      <c r="F45" s="111" t="s">
        <v>1009</v>
      </c>
      <c r="G45" s="136">
        <v>3.380937E-4</v>
      </c>
      <c r="H45" s="103">
        <f>ROUND(+G45*Totals!$H$26,2)</f>
        <v>2312.21</v>
      </c>
      <c r="I45" s="103">
        <f t="shared" si="0"/>
        <v>0</v>
      </c>
      <c r="J45" s="103">
        <f t="shared" si="1"/>
        <v>2312.21</v>
      </c>
      <c r="K45" s="113"/>
      <c r="L45" s="113"/>
      <c r="N45" s="117">
        <v>0</v>
      </c>
      <c r="O45" s="113" t="s">
        <v>1159</v>
      </c>
      <c r="P45" s="114"/>
      <c r="Q45" s="118"/>
      <c r="R45" s="116"/>
      <c r="S45" s="114"/>
    </row>
    <row r="46" spans="1:19">
      <c r="A46" s="107">
        <v>40</v>
      </c>
      <c r="B46" s="110" t="s">
        <v>74</v>
      </c>
      <c r="C46" s="141">
        <v>9.1626846999999997E-3</v>
      </c>
      <c r="D46" s="103">
        <f>+C46*Totals!$G$26</f>
        <v>62663.132798293846</v>
      </c>
      <c r="E46" s="107"/>
      <c r="F46" s="111" t="s">
        <v>1008</v>
      </c>
      <c r="G46" s="136">
        <v>4.2966879999999997E-4</v>
      </c>
      <c r="H46" s="103">
        <f>ROUND(+G46*Totals!$H$26,2)</f>
        <v>2938.48</v>
      </c>
      <c r="I46" s="103">
        <f t="shared" si="0"/>
        <v>0</v>
      </c>
      <c r="J46" s="103">
        <f t="shared" si="1"/>
        <v>2938.48</v>
      </c>
      <c r="K46" s="113"/>
      <c r="L46" s="113"/>
      <c r="N46" s="117">
        <v>0</v>
      </c>
      <c r="O46" s="113" t="s">
        <v>1159</v>
      </c>
      <c r="P46" s="114"/>
      <c r="Q46" s="118"/>
      <c r="R46" s="116"/>
      <c r="S46" s="114"/>
    </row>
    <row r="47" spans="1:19">
      <c r="A47" s="107">
        <v>41</v>
      </c>
      <c r="B47" s="110" t="s">
        <v>75</v>
      </c>
      <c r="C47" s="141">
        <v>9.6567214000000002E-3</v>
      </c>
      <c r="D47" s="103">
        <f>+C47*Totals!$G$26</f>
        <v>66041.824563091868</v>
      </c>
      <c r="E47" s="107"/>
      <c r="F47" s="111" t="s">
        <v>1007</v>
      </c>
      <c r="G47" s="136">
        <v>8.5779199999999993E-5</v>
      </c>
      <c r="H47" s="103">
        <f>ROUND(+G47*Totals!$H$26,2)</f>
        <v>586.64</v>
      </c>
      <c r="I47" s="103">
        <f t="shared" si="0"/>
        <v>77.894107883817426</v>
      </c>
      <c r="J47" s="103">
        <f t="shared" si="1"/>
        <v>508.74589211618257</v>
      </c>
      <c r="K47" s="113" t="s">
        <v>1007</v>
      </c>
      <c r="L47" s="113" t="s">
        <v>81</v>
      </c>
      <c r="M47" s="138">
        <v>0.13278008298755187</v>
      </c>
      <c r="N47" s="117">
        <f>H47*M47</f>
        <v>77.894107883817426</v>
      </c>
      <c r="O47" s="117" t="s">
        <v>1159</v>
      </c>
      <c r="P47" s="114"/>
      <c r="Q47" s="118"/>
      <c r="R47" s="116"/>
      <c r="S47" s="114"/>
    </row>
    <row r="48" spans="1:19">
      <c r="A48" s="107">
        <v>42</v>
      </c>
      <c r="B48" s="110" t="s">
        <v>76</v>
      </c>
      <c r="C48" s="141">
        <v>1.02657766E-2</v>
      </c>
      <c r="D48" s="103">
        <f>+C48*Totals!$G$26</f>
        <v>70207.121976315248</v>
      </c>
      <c r="E48" s="107"/>
      <c r="F48" s="111" t="s">
        <v>1006</v>
      </c>
      <c r="G48" s="136">
        <v>2.2963324E-3</v>
      </c>
      <c r="H48" s="103">
        <f>ROUND(+G48*Totals!$H$26,2)</f>
        <v>15704.5</v>
      </c>
      <c r="I48" s="103">
        <f t="shared" si="0"/>
        <v>0</v>
      </c>
      <c r="J48" s="103">
        <f t="shared" si="1"/>
        <v>15704.5</v>
      </c>
      <c r="K48" s="113"/>
      <c r="L48" s="113"/>
      <c r="N48" s="117">
        <v>0</v>
      </c>
      <c r="O48" s="113" t="s">
        <v>1159</v>
      </c>
      <c r="P48" s="114"/>
      <c r="Q48" s="118"/>
      <c r="R48" s="116"/>
      <c r="S48" s="114"/>
    </row>
    <row r="49" spans="1:19">
      <c r="A49" s="107">
        <v>43</v>
      </c>
      <c r="B49" s="110" t="s">
        <v>77</v>
      </c>
      <c r="C49" s="141">
        <v>1.07585545E-2</v>
      </c>
      <c r="D49" s="103">
        <f>+C49*Totals!$G$26</f>
        <v>73577.204872190123</v>
      </c>
      <c r="E49" s="107"/>
      <c r="F49" s="111" t="s">
        <v>1005</v>
      </c>
      <c r="G49" s="136">
        <v>1.6846730000000002E-4</v>
      </c>
      <c r="H49" s="103">
        <f>ROUND(+G49*Totals!$H$26,2)</f>
        <v>1152.1400000000001</v>
      </c>
      <c r="I49" s="103">
        <f t="shared" si="0"/>
        <v>264.21255639097745</v>
      </c>
      <c r="J49" s="103">
        <f t="shared" si="1"/>
        <v>887.9274436090227</v>
      </c>
      <c r="K49" s="113" t="s">
        <v>1005</v>
      </c>
      <c r="L49" s="113" t="s">
        <v>105</v>
      </c>
      <c r="M49" s="138">
        <v>0.22932330827067668</v>
      </c>
      <c r="N49" s="117">
        <f>H49*M49</f>
        <v>264.21255639097745</v>
      </c>
      <c r="O49" s="117" t="s">
        <v>1159</v>
      </c>
      <c r="P49" s="114"/>
      <c r="Q49" s="118"/>
      <c r="R49" s="116"/>
      <c r="S49" s="114"/>
    </row>
    <row r="50" spans="1:19">
      <c r="A50" s="107">
        <v>44</v>
      </c>
      <c r="B50" s="110" t="s">
        <v>78</v>
      </c>
      <c r="C50" s="141">
        <v>8.4083179999999997E-3</v>
      </c>
      <c r="D50" s="103">
        <f>+C50*Totals!$G$26</f>
        <v>57504.057456466282</v>
      </c>
      <c r="E50" s="107"/>
      <c r="F50" s="111" t="s">
        <v>1004</v>
      </c>
      <c r="G50" s="136">
        <v>1.2750999999999999E-5</v>
      </c>
      <c r="H50" s="103">
        <f>ROUND(+G50*Totals!$H$26,2)</f>
        <v>87.2</v>
      </c>
      <c r="I50" s="103">
        <f t="shared" si="0"/>
        <v>9.2765957446808507</v>
      </c>
      <c r="J50" s="103">
        <f t="shared" si="1"/>
        <v>77.923404255319156</v>
      </c>
      <c r="K50" s="113" t="s">
        <v>1004</v>
      </c>
      <c r="L50" s="113" t="s">
        <v>58</v>
      </c>
      <c r="M50" s="138">
        <v>0.10638297872340426</v>
      </c>
      <c r="N50" s="117">
        <f>H50*M50</f>
        <v>9.2765957446808507</v>
      </c>
      <c r="O50" s="117" t="s">
        <v>1159</v>
      </c>
      <c r="P50" s="114"/>
      <c r="Q50" s="118"/>
      <c r="R50" s="116"/>
      <c r="S50" s="114"/>
    </row>
    <row r="51" spans="1:19">
      <c r="A51" s="107">
        <v>45</v>
      </c>
      <c r="B51" s="110" t="s">
        <v>79</v>
      </c>
      <c r="C51" s="141">
        <v>7.9642476999999996E-3</v>
      </c>
      <c r="D51" s="103">
        <f>+C51*Totals!$G$26</f>
        <v>54467.083349883942</v>
      </c>
      <c r="E51" s="107"/>
      <c r="F51" s="111" t="s">
        <v>1003</v>
      </c>
      <c r="G51" s="136">
        <v>1.143723E-4</v>
      </c>
      <c r="H51" s="103">
        <f>ROUND(+G51*Totals!$H$26,2)</f>
        <v>782.19</v>
      </c>
      <c r="I51" s="103">
        <f t="shared" si="0"/>
        <v>87.465335463258782</v>
      </c>
      <c r="J51" s="103">
        <f t="shared" si="1"/>
        <v>694.72466453674133</v>
      </c>
      <c r="K51" s="113" t="s">
        <v>1003</v>
      </c>
      <c r="L51" s="113" t="s">
        <v>104</v>
      </c>
      <c r="M51" s="138">
        <v>0.11182108626198083</v>
      </c>
      <c r="N51" s="117">
        <f>H51*M51</f>
        <v>87.465335463258782</v>
      </c>
      <c r="O51" s="117" t="s">
        <v>1159</v>
      </c>
      <c r="P51" s="114"/>
      <c r="Q51" s="118"/>
      <c r="R51" s="116"/>
      <c r="S51" s="114"/>
    </row>
    <row r="52" spans="1:19">
      <c r="A52" s="107">
        <v>46</v>
      </c>
      <c r="B52" s="110" t="s">
        <v>80</v>
      </c>
      <c r="C52" s="141">
        <v>6.9277330999999998E-3</v>
      </c>
      <c r="D52" s="103">
        <f>+C52*Totals!$G$26</f>
        <v>47378.412926992445</v>
      </c>
      <c r="E52" s="107"/>
      <c r="F52" s="111" t="s">
        <v>1002</v>
      </c>
      <c r="G52" s="136">
        <v>7.9442360000000004E-4</v>
      </c>
      <c r="H52" s="103">
        <f>ROUND(+G52*Totals!$H$26,2)</f>
        <v>5433.02</v>
      </c>
      <c r="I52" s="103">
        <f t="shared" si="0"/>
        <v>0</v>
      </c>
      <c r="J52" s="103">
        <f t="shared" si="1"/>
        <v>5433.02</v>
      </c>
      <c r="K52" s="113"/>
      <c r="L52" s="113"/>
      <c r="N52" s="117">
        <v>0</v>
      </c>
      <c r="O52" s="113"/>
      <c r="P52" s="114"/>
      <c r="Q52" s="118"/>
      <c r="R52" s="116"/>
      <c r="S52" s="114"/>
    </row>
    <row r="53" spans="1:19">
      <c r="A53" s="107">
        <v>47</v>
      </c>
      <c r="B53" s="110" t="s">
        <v>81</v>
      </c>
      <c r="C53" s="141">
        <v>6.7044050000000001E-3</v>
      </c>
      <c r="D53" s="103">
        <f>+C53*Totals!$G$26</f>
        <v>45851.083454671891</v>
      </c>
      <c r="E53" s="107"/>
      <c r="F53" s="111" t="s">
        <v>1001</v>
      </c>
      <c r="G53" s="136">
        <v>2.6243798000000003E-3</v>
      </c>
      <c r="H53" s="103">
        <f>ROUND(+G53*Totals!$H$26,2)</f>
        <v>17948</v>
      </c>
      <c r="I53" s="103">
        <f t="shared" si="0"/>
        <v>0</v>
      </c>
      <c r="J53" s="103">
        <f t="shared" si="1"/>
        <v>17948</v>
      </c>
      <c r="K53" s="113"/>
      <c r="L53" s="113"/>
      <c r="N53" s="117">
        <v>0</v>
      </c>
      <c r="O53" s="113" t="s">
        <v>1159</v>
      </c>
      <c r="P53" s="114"/>
      <c r="Q53" s="118"/>
      <c r="R53" s="116"/>
      <c r="S53" s="114"/>
    </row>
    <row r="54" spans="1:19">
      <c r="A54" s="107">
        <v>48</v>
      </c>
      <c r="B54" s="110" t="s">
        <v>82</v>
      </c>
      <c r="C54" s="141">
        <v>1.0239309299999999E-2</v>
      </c>
      <c r="D54" s="103">
        <f>+C54*Totals!$G$26</f>
        <v>70026.113463088521</v>
      </c>
      <c r="E54" s="107"/>
      <c r="F54" s="111" t="s">
        <v>1000</v>
      </c>
      <c r="G54" s="136">
        <v>1.0239409999999999E-4</v>
      </c>
      <c r="H54" s="103">
        <f>ROUND(+G54*Totals!$H$26,2)</f>
        <v>700.27</v>
      </c>
      <c r="I54" s="103">
        <f t="shared" si="0"/>
        <v>0</v>
      </c>
      <c r="J54" s="103">
        <f t="shared" si="1"/>
        <v>700.27</v>
      </c>
      <c r="K54" s="113"/>
      <c r="L54" s="113"/>
      <c r="N54" s="117">
        <v>0</v>
      </c>
      <c r="O54" s="113" t="s">
        <v>1159</v>
      </c>
      <c r="P54" s="114"/>
      <c r="Q54" s="118"/>
      <c r="R54" s="116"/>
      <c r="S54" s="114"/>
    </row>
    <row r="55" spans="1:19">
      <c r="A55" s="107">
        <v>49</v>
      </c>
      <c r="B55" s="110" t="s">
        <v>83</v>
      </c>
      <c r="C55" s="141">
        <v>1.0588107899999999E-2</v>
      </c>
      <c r="D55" s="103">
        <f>+C55*Totals!$G$26</f>
        <v>72411.529278134403</v>
      </c>
      <c r="E55" s="107"/>
      <c r="F55" s="111" t="s">
        <v>40</v>
      </c>
      <c r="G55" s="136">
        <v>7.9326439999999993E-4</v>
      </c>
      <c r="H55" s="103">
        <f>ROUND(+G55*Totals!$H$26,2)</f>
        <v>5425.09</v>
      </c>
      <c r="I55" s="103">
        <f t="shared" si="0"/>
        <v>0</v>
      </c>
      <c r="J55" s="103">
        <f t="shared" si="1"/>
        <v>5425.09</v>
      </c>
      <c r="K55" s="113"/>
      <c r="L55" s="113"/>
      <c r="N55" s="117">
        <v>0</v>
      </c>
      <c r="O55" s="113" t="s">
        <v>1159</v>
      </c>
      <c r="P55" s="114"/>
      <c r="Q55" s="118"/>
      <c r="R55" s="116"/>
      <c r="S55" s="114"/>
    </row>
    <row r="56" spans="1:19">
      <c r="A56" s="107">
        <v>50</v>
      </c>
      <c r="B56" s="110" t="s">
        <v>84</v>
      </c>
      <c r="C56" s="141">
        <v>1.4496311900000001E-2</v>
      </c>
      <c r="D56" s="103">
        <f>+C56*Totals!$G$26</f>
        <v>99139.536873421777</v>
      </c>
      <c r="E56" s="107"/>
      <c r="F56" s="111" t="s">
        <v>999</v>
      </c>
      <c r="G56" s="136">
        <v>3.7402820000000006E-4</v>
      </c>
      <c r="H56" s="103">
        <f>ROUND(+G56*Totals!$H$26,2)</f>
        <v>2557.96</v>
      </c>
      <c r="I56" s="103">
        <f t="shared" si="0"/>
        <v>0</v>
      </c>
      <c r="J56" s="103">
        <f t="shared" si="1"/>
        <v>2557.96</v>
      </c>
      <c r="K56" s="113"/>
      <c r="L56" s="113"/>
      <c r="N56" s="117">
        <v>0</v>
      </c>
      <c r="O56" s="113" t="s">
        <v>1159</v>
      </c>
      <c r="P56" s="114"/>
      <c r="Q56" s="118"/>
      <c r="R56" s="116"/>
      <c r="S56" s="114"/>
    </row>
    <row r="57" spans="1:19">
      <c r="A57" s="107">
        <v>51</v>
      </c>
      <c r="B57" s="110" t="s">
        <v>85</v>
      </c>
      <c r="C57" s="141">
        <v>7.7042261000000003E-3</v>
      </c>
      <c r="D57" s="103">
        <f>+C57*Totals!$G$26</f>
        <v>52688.808904706886</v>
      </c>
      <c r="E57" s="107"/>
      <c r="F57" s="111" t="s">
        <v>998</v>
      </c>
      <c r="G57" s="136">
        <v>6.5300400000000002E-5</v>
      </c>
      <c r="H57" s="103">
        <f>ROUND(+G57*Totals!$H$26,2)</f>
        <v>446.59</v>
      </c>
      <c r="I57" s="103">
        <f t="shared" si="0"/>
        <v>180.45351744186044</v>
      </c>
      <c r="J57" s="103">
        <f t="shared" si="1"/>
        <v>266.13648255813951</v>
      </c>
      <c r="K57" s="113" t="s">
        <v>998</v>
      </c>
      <c r="L57" s="113" t="s">
        <v>44</v>
      </c>
      <c r="M57" s="138">
        <v>0.40406976744186046</v>
      </c>
      <c r="N57" s="117">
        <f>H57*M57</f>
        <v>180.45351744186044</v>
      </c>
      <c r="O57" s="117" t="s">
        <v>1159</v>
      </c>
      <c r="P57" s="114"/>
      <c r="Q57" s="118"/>
      <c r="R57" s="116"/>
      <c r="S57" s="114"/>
    </row>
    <row r="58" spans="1:19">
      <c r="A58" s="107">
        <v>52</v>
      </c>
      <c r="B58" s="110" t="s">
        <v>86</v>
      </c>
      <c r="C58" s="141">
        <v>1.58861873E-2</v>
      </c>
      <c r="D58" s="103">
        <f>+C58*Totals!$G$26</f>
        <v>108644.82376420409</v>
      </c>
      <c r="E58" s="107"/>
      <c r="F58" s="111" t="s">
        <v>997</v>
      </c>
      <c r="G58" s="136">
        <v>6.5029909999999994E-4</v>
      </c>
      <c r="H58" s="103">
        <f>ROUND(+G58*Totals!$H$26,2)</f>
        <v>4447.3599999999997</v>
      </c>
      <c r="I58" s="103">
        <f t="shared" si="0"/>
        <v>0</v>
      </c>
      <c r="J58" s="103">
        <f t="shared" si="1"/>
        <v>4447.3599999999997</v>
      </c>
      <c r="K58" s="113"/>
      <c r="L58" s="113"/>
      <c r="N58" s="117">
        <v>0</v>
      </c>
      <c r="O58" s="117"/>
      <c r="P58" s="114"/>
      <c r="Q58" s="118"/>
      <c r="R58" s="116"/>
      <c r="S58" s="114"/>
    </row>
    <row r="59" spans="1:19">
      <c r="A59" s="107">
        <v>53</v>
      </c>
      <c r="B59" s="110" t="s">
        <v>87</v>
      </c>
      <c r="C59" s="141">
        <v>9.8871332000000003E-3</v>
      </c>
      <c r="D59" s="103">
        <f>+C59*Totals!$G$26</f>
        <v>67617.599098004546</v>
      </c>
      <c r="E59" s="107"/>
      <c r="F59" s="111" t="s">
        <v>996</v>
      </c>
      <c r="G59" s="136">
        <v>5.1390200000000001E-5</v>
      </c>
      <c r="H59" s="103">
        <f>ROUND(+G59*Totals!$H$26,2)</f>
        <v>351.45</v>
      </c>
      <c r="I59" s="103">
        <f t="shared" si="0"/>
        <v>119.24196428571429</v>
      </c>
      <c r="J59" s="103">
        <f t="shared" si="1"/>
        <v>232.2080357142857</v>
      </c>
      <c r="K59" s="113" t="s">
        <v>996</v>
      </c>
      <c r="L59" s="113" t="s">
        <v>107</v>
      </c>
      <c r="M59" s="138">
        <v>0.3392857142857143</v>
      </c>
      <c r="N59" s="117">
        <f>H59*M59</f>
        <v>119.24196428571429</v>
      </c>
      <c r="O59" s="113" t="s">
        <v>1159</v>
      </c>
      <c r="P59" s="114"/>
      <c r="Q59" s="118"/>
      <c r="R59" s="116"/>
      <c r="S59" s="114"/>
    </row>
    <row r="60" spans="1:19">
      <c r="A60" s="107">
        <v>54</v>
      </c>
      <c r="B60" s="110" t="s">
        <v>88</v>
      </c>
      <c r="C60" s="141">
        <v>8.5957672999999995E-3</v>
      </c>
      <c r="D60" s="103">
        <f>+C60*Totals!$G$26</f>
        <v>58786.013647630127</v>
      </c>
      <c r="E60" s="107"/>
      <c r="F60" s="111" t="s">
        <v>995</v>
      </c>
      <c r="G60" s="136">
        <v>2.0169699999999998E-4</v>
      </c>
      <c r="H60" s="103">
        <f>ROUND(+G60*Totals!$H$26,2)</f>
        <v>1379.4</v>
      </c>
      <c r="I60" s="103">
        <f t="shared" si="0"/>
        <v>0</v>
      </c>
      <c r="J60" s="103">
        <f t="shared" si="1"/>
        <v>1379.4</v>
      </c>
      <c r="K60" s="113"/>
      <c r="L60" s="113"/>
      <c r="N60" s="117">
        <v>0</v>
      </c>
      <c r="O60" s="113" t="s">
        <v>1159</v>
      </c>
      <c r="P60" s="114"/>
      <c r="Q60" s="118"/>
      <c r="R60" s="116"/>
      <c r="S60" s="114"/>
    </row>
    <row r="61" spans="1:19">
      <c r="A61" s="107">
        <v>55</v>
      </c>
      <c r="B61" s="110" t="s">
        <v>89</v>
      </c>
      <c r="C61" s="141">
        <v>1.6672009099999999E-2</v>
      </c>
      <c r="D61" s="103">
        <f>+C61*Totals!$G$26</f>
        <v>114019.01892877133</v>
      </c>
      <c r="E61" s="107"/>
      <c r="F61" s="111" t="s">
        <v>994</v>
      </c>
      <c r="G61" s="136">
        <v>9.0029499999999996E-5</v>
      </c>
      <c r="H61" s="103">
        <f>ROUND(+G61*Totals!$H$26,2)</f>
        <v>615.71</v>
      </c>
      <c r="I61" s="103">
        <f t="shared" si="0"/>
        <v>49.92243243243243</v>
      </c>
      <c r="J61" s="103">
        <f>+H61-I61</f>
        <v>565.78756756756763</v>
      </c>
      <c r="K61" s="113" t="s">
        <v>994</v>
      </c>
      <c r="L61" s="113" t="s">
        <v>73</v>
      </c>
      <c r="M61" s="138">
        <v>8.1081081081081072E-2</v>
      </c>
      <c r="N61" s="117">
        <f>H61*M61</f>
        <v>49.92243243243243</v>
      </c>
      <c r="O61" s="117" t="s">
        <v>1159</v>
      </c>
      <c r="P61" s="114"/>
      <c r="Q61" s="118"/>
      <c r="R61" s="116"/>
      <c r="S61" s="114"/>
    </row>
    <row r="62" spans="1:19">
      <c r="A62" s="107">
        <v>56</v>
      </c>
      <c r="B62" s="110" t="s">
        <v>90</v>
      </c>
      <c r="C62" s="141">
        <v>1.0170492200000001E-2</v>
      </c>
      <c r="D62" s="103">
        <f>+C62*Totals!$G$26</f>
        <v>69555.476830127285</v>
      </c>
      <c r="E62" s="107"/>
      <c r="F62" s="111" t="s">
        <v>993</v>
      </c>
      <c r="G62" s="136">
        <v>3.8252900000000001E-5</v>
      </c>
      <c r="H62" s="103">
        <f>ROUND(+G62*Totals!$H$26,2)</f>
        <v>261.61</v>
      </c>
      <c r="I62" s="103">
        <f t="shared" si="0"/>
        <v>78.798192771084345</v>
      </c>
      <c r="J62" s="103">
        <f t="shared" si="1"/>
        <v>182.81180722891565</v>
      </c>
      <c r="K62" s="113" t="s">
        <v>993</v>
      </c>
      <c r="L62" s="113" t="s">
        <v>83</v>
      </c>
      <c r="M62" s="138">
        <v>0.30120481927710846</v>
      </c>
      <c r="N62" s="117">
        <f>H62*M62</f>
        <v>78.798192771084345</v>
      </c>
      <c r="O62" s="117" t="s">
        <v>1159</v>
      </c>
      <c r="P62" s="114"/>
      <c r="Q62" s="118"/>
      <c r="R62" s="116"/>
      <c r="S62" s="114"/>
    </row>
    <row r="63" spans="1:19">
      <c r="A63" s="107">
        <v>57</v>
      </c>
      <c r="B63" s="110" t="s">
        <v>91</v>
      </c>
      <c r="C63" s="141">
        <v>1.8388178799999998E-2</v>
      </c>
      <c r="D63" s="103">
        <f>+C63*Totals!$G$26</f>
        <v>125755.81587601411</v>
      </c>
      <c r="E63" s="107"/>
      <c r="F63" s="111" t="s">
        <v>992</v>
      </c>
      <c r="G63" s="136">
        <v>3.0525000000000003E-5</v>
      </c>
      <c r="H63" s="103">
        <f>ROUND(+G63*Totals!$H$26,2)</f>
        <v>208.76</v>
      </c>
      <c r="I63" s="103">
        <f t="shared" si="0"/>
        <v>119.29142857142855</v>
      </c>
      <c r="J63" s="103">
        <f t="shared" si="1"/>
        <v>89.468571428571437</v>
      </c>
      <c r="K63" s="113" t="s">
        <v>992</v>
      </c>
      <c r="L63" s="113" t="s">
        <v>65</v>
      </c>
      <c r="M63" s="138">
        <v>0.5714285714285714</v>
      </c>
      <c r="N63" s="117">
        <f>H63*M63</f>
        <v>119.29142857142855</v>
      </c>
      <c r="O63" s="113" t="s">
        <v>1159</v>
      </c>
      <c r="P63" s="114"/>
      <c r="Q63" s="118"/>
      <c r="R63" s="116"/>
      <c r="S63" s="114"/>
    </row>
    <row r="64" spans="1:19">
      <c r="A64" s="107">
        <v>58</v>
      </c>
      <c r="B64" s="110" t="s">
        <v>92</v>
      </c>
      <c r="C64" s="141">
        <v>7.0157882999999999E-3</v>
      </c>
      <c r="D64" s="103">
        <f>+C64*Totals!$G$26</f>
        <v>47980.617943517827</v>
      </c>
      <c r="E64" s="107"/>
      <c r="F64" s="111" t="s">
        <v>991</v>
      </c>
      <c r="G64" s="136">
        <v>2.7008859999999997E-4</v>
      </c>
      <c r="H64" s="103">
        <f>ROUND(+G64*Totals!$H$26,2)</f>
        <v>1847.12</v>
      </c>
      <c r="I64" s="103">
        <f t="shared" si="0"/>
        <v>0</v>
      </c>
      <c r="J64" s="103">
        <f t="shared" si="1"/>
        <v>1847.12</v>
      </c>
      <c r="K64" s="113"/>
      <c r="L64" s="113"/>
      <c r="N64" s="117">
        <v>0</v>
      </c>
      <c r="O64" s="117" t="s">
        <v>1159</v>
      </c>
      <c r="P64" s="114"/>
      <c r="Q64" s="118"/>
      <c r="R64" s="116"/>
      <c r="S64" s="114"/>
    </row>
    <row r="65" spans="1:19">
      <c r="A65" s="107">
        <v>59</v>
      </c>
      <c r="B65" s="110" t="s">
        <v>93</v>
      </c>
      <c r="C65" s="141">
        <v>6.5145689E-3</v>
      </c>
      <c r="D65" s="103">
        <f>+C65*Totals!$G$26</f>
        <v>44552.804060182825</v>
      </c>
      <c r="E65" s="107"/>
      <c r="F65" s="111" t="s">
        <v>990</v>
      </c>
      <c r="G65" s="136">
        <v>8.8869999999999998E-6</v>
      </c>
      <c r="H65" s="103">
        <f>ROUND(+G65*Totals!$H$26,2)</f>
        <v>60.78</v>
      </c>
      <c r="I65" s="103">
        <f t="shared" si="0"/>
        <v>32.641111111111108</v>
      </c>
      <c r="J65" s="103">
        <f t="shared" si="1"/>
        <v>28.138888888888893</v>
      </c>
      <c r="K65" s="113" t="s">
        <v>990</v>
      </c>
      <c r="L65" s="113" t="s">
        <v>65</v>
      </c>
      <c r="M65" s="138">
        <v>0.53703703703703698</v>
      </c>
      <c r="N65" s="117">
        <f>H65*M65</f>
        <v>32.641111111111108</v>
      </c>
      <c r="O65" s="117" t="s">
        <v>1159</v>
      </c>
      <c r="P65" s="114"/>
      <c r="Q65" s="118"/>
      <c r="R65" s="116"/>
      <c r="S65" s="114"/>
    </row>
    <row r="66" spans="1:19">
      <c r="A66" s="107">
        <v>60</v>
      </c>
      <c r="B66" s="110" t="s">
        <v>94</v>
      </c>
      <c r="C66" s="141">
        <v>1.1208698999999999E-2</v>
      </c>
      <c r="D66" s="103">
        <f>+C66*Totals!$G$26</f>
        <v>76655.720122411658</v>
      </c>
      <c r="E66" s="107"/>
      <c r="F66" s="111" t="s">
        <v>989</v>
      </c>
      <c r="G66" s="136">
        <v>6.02773E-5</v>
      </c>
      <c r="H66" s="103">
        <f>ROUND(+G66*Totals!$H$26,2)</f>
        <v>412.23</v>
      </c>
      <c r="I66" s="103">
        <f t="shared" si="0"/>
        <v>131.9136</v>
      </c>
      <c r="J66" s="103">
        <f t="shared" si="1"/>
        <v>280.31640000000004</v>
      </c>
      <c r="K66" s="113" t="s">
        <v>989</v>
      </c>
      <c r="L66" s="113" t="s">
        <v>96</v>
      </c>
      <c r="M66" s="138">
        <v>0.26600000000000001</v>
      </c>
      <c r="N66" s="117">
        <f>H66*M66</f>
        <v>109.65318000000001</v>
      </c>
      <c r="O66" s="113" t="s">
        <v>112</v>
      </c>
      <c r="P66" s="136">
        <v>5.4000000000000006E-2</v>
      </c>
      <c r="Q66" s="118">
        <f>H66*P66</f>
        <v>22.260420000000003</v>
      </c>
      <c r="R66" s="116" t="s">
        <v>1159</v>
      </c>
      <c r="S66" s="114"/>
    </row>
    <row r="67" spans="1:19">
      <c r="A67" s="107">
        <v>61</v>
      </c>
      <c r="B67" s="110" t="s">
        <v>95</v>
      </c>
      <c r="C67" s="141">
        <v>1.0273724E-2</v>
      </c>
      <c r="D67" s="103">
        <f>+C67*Totals!$G$26</f>
        <v>70261.473839105107</v>
      </c>
      <c r="E67" s="107"/>
      <c r="F67" s="111" t="s">
        <v>988</v>
      </c>
      <c r="G67" s="136">
        <v>6.7618699999999997E-5</v>
      </c>
      <c r="H67" s="103">
        <f>ROUND(+G67*Totals!$H$26,2)</f>
        <v>462.44</v>
      </c>
      <c r="I67" s="103">
        <f t="shared" si="0"/>
        <v>0</v>
      </c>
      <c r="J67" s="103">
        <f t="shared" si="1"/>
        <v>462.44</v>
      </c>
      <c r="K67" s="113"/>
      <c r="L67" s="113"/>
      <c r="N67" s="117">
        <v>0</v>
      </c>
      <c r="O67" s="117" t="s">
        <v>1159</v>
      </c>
      <c r="P67" s="114"/>
      <c r="Q67" s="118"/>
      <c r="R67" s="116"/>
      <c r="S67" s="114"/>
    </row>
    <row r="68" spans="1:19">
      <c r="A68" s="107">
        <v>62</v>
      </c>
      <c r="B68" s="110" t="s">
        <v>96</v>
      </c>
      <c r="C68" s="141">
        <v>1.00433489E-2</v>
      </c>
      <c r="D68" s="103">
        <f>+C68*Totals!$G$26</f>
        <v>68685.950293618473</v>
      </c>
      <c r="E68" s="107"/>
      <c r="F68" s="111" t="s">
        <v>987</v>
      </c>
      <c r="G68" s="136">
        <v>1.73877E-5</v>
      </c>
      <c r="H68" s="103">
        <f>ROUND(+G68*Totals!$H$26,2)</f>
        <v>118.91</v>
      </c>
      <c r="I68" s="103">
        <f t="shared" si="0"/>
        <v>62.365384615384613</v>
      </c>
      <c r="J68" s="103">
        <f t="shared" si="1"/>
        <v>56.544615384615383</v>
      </c>
      <c r="K68" s="113" t="s">
        <v>987</v>
      </c>
      <c r="L68" s="113" t="s">
        <v>53</v>
      </c>
      <c r="M68" s="138">
        <v>0.52447552447552448</v>
      </c>
      <c r="N68" s="117">
        <f>H68*M68</f>
        <v>62.365384615384613</v>
      </c>
      <c r="O68" s="117" t="s">
        <v>1159</v>
      </c>
      <c r="P68" s="114"/>
      <c r="Q68" s="118"/>
      <c r="R68" s="116"/>
      <c r="S68" s="114"/>
    </row>
    <row r="69" spans="1:19">
      <c r="A69" s="107">
        <v>63</v>
      </c>
      <c r="B69" s="110" t="s">
        <v>97</v>
      </c>
      <c r="C69" s="141">
        <v>1.1477196700000001E-2</v>
      </c>
      <c r="D69" s="103">
        <f>+C69*Totals!$G$26</f>
        <v>78491.962182682109</v>
      </c>
      <c r="E69" s="107"/>
      <c r="F69" s="111" t="s">
        <v>986</v>
      </c>
      <c r="G69" s="136">
        <v>1.661489E-4</v>
      </c>
      <c r="H69" s="103">
        <f>ROUND(+G69*Totals!$H$26,2)</f>
        <v>1136.28</v>
      </c>
      <c r="I69" s="103">
        <f t="shared" si="0"/>
        <v>245.64333754740832</v>
      </c>
      <c r="J69" s="103">
        <f t="shared" si="1"/>
        <v>890.63666245259162</v>
      </c>
      <c r="K69" s="113" t="s">
        <v>986</v>
      </c>
      <c r="L69" s="113" t="s">
        <v>85</v>
      </c>
      <c r="M69" s="138">
        <v>0.2161820480404551</v>
      </c>
      <c r="N69" s="117">
        <f>H69*M69</f>
        <v>245.64333754740832</v>
      </c>
      <c r="O69" s="113" t="s">
        <v>1159</v>
      </c>
      <c r="P69" s="114"/>
      <c r="Q69" s="118"/>
      <c r="R69" s="116"/>
      <c r="S69" s="114"/>
    </row>
    <row r="70" spans="1:19">
      <c r="A70" s="107">
        <v>64</v>
      </c>
      <c r="B70" s="110" t="s">
        <v>98</v>
      </c>
      <c r="C70" s="141">
        <v>1.0926811199999999E-2</v>
      </c>
      <c r="D70" s="103">
        <f>+C70*Totals!$G$26</f>
        <v>74727.903851966505</v>
      </c>
      <c r="E70" s="107"/>
      <c r="F70" s="111" t="s">
        <v>985</v>
      </c>
      <c r="G70" s="136">
        <v>2.70475E-4</v>
      </c>
      <c r="H70" s="103">
        <f>ROUND(+G70*Totals!$H$26,2)</f>
        <v>1849.76</v>
      </c>
      <c r="I70" s="103">
        <f t="shared" si="0"/>
        <v>0</v>
      </c>
      <c r="J70" s="103">
        <f t="shared" si="1"/>
        <v>1849.76</v>
      </c>
      <c r="K70" s="113"/>
      <c r="L70" s="113"/>
      <c r="N70" s="117">
        <v>0</v>
      </c>
      <c r="O70" s="113" t="s">
        <v>1159</v>
      </c>
      <c r="P70" s="114"/>
      <c r="Q70" s="118"/>
      <c r="R70" s="116"/>
      <c r="S70" s="114"/>
    </row>
    <row r="71" spans="1:19">
      <c r="A71" s="107">
        <v>65</v>
      </c>
      <c r="B71" s="110" t="s">
        <v>99</v>
      </c>
      <c r="C71" s="141">
        <v>8.5481417000000011E-3</v>
      </c>
      <c r="D71" s="103">
        <f>+C71*Totals!$G$26</f>
        <v>58460.304601088523</v>
      </c>
      <c r="E71" s="107"/>
      <c r="F71" s="111" t="s">
        <v>984</v>
      </c>
      <c r="G71" s="136">
        <v>3.717099E-4</v>
      </c>
      <c r="H71" s="103">
        <f>ROUND(+G71*Totals!$H$26,2)</f>
        <v>2542.11</v>
      </c>
      <c r="I71" s="103">
        <f t="shared" ref="I71:I134" si="3">+N71+Q71+T71</f>
        <v>0</v>
      </c>
      <c r="J71" s="103">
        <f t="shared" ref="J71:J134" si="4">+H71-I71</f>
        <v>2542.11</v>
      </c>
      <c r="K71" s="113"/>
      <c r="L71" s="113"/>
      <c r="N71" s="117">
        <v>0</v>
      </c>
      <c r="O71" s="117" t="s">
        <v>1159</v>
      </c>
      <c r="P71" s="114"/>
      <c r="Q71" s="118"/>
      <c r="R71" s="116"/>
      <c r="S71" s="114"/>
    </row>
    <row r="72" spans="1:19">
      <c r="A72" s="107">
        <v>66</v>
      </c>
      <c r="B72" s="110" t="s">
        <v>100</v>
      </c>
      <c r="C72" s="141">
        <v>8.3837931999999997E-3</v>
      </c>
      <c r="D72" s="103">
        <f>+C72*Totals!$G$26</f>
        <v>57336.333601551618</v>
      </c>
      <c r="E72" s="107"/>
      <c r="F72" s="111" t="s">
        <v>983</v>
      </c>
      <c r="G72" s="136">
        <v>1.5648909999999998E-4</v>
      </c>
      <c r="H72" s="103">
        <f>ROUND(+G72*Totals!$H$26,2)</f>
        <v>1070.22</v>
      </c>
      <c r="I72" s="103">
        <f t="shared" si="3"/>
        <v>14.890017391304349</v>
      </c>
      <c r="J72" s="103">
        <f t="shared" si="4"/>
        <v>1055.3299826086957</v>
      </c>
      <c r="K72" s="113" t="s">
        <v>983</v>
      </c>
      <c r="L72" s="113" t="s">
        <v>73</v>
      </c>
      <c r="M72" s="138">
        <v>1.391304347826087E-2</v>
      </c>
      <c r="N72" s="117">
        <f>H72*M72</f>
        <v>14.890017391304349</v>
      </c>
      <c r="O72" s="117" t="s">
        <v>1159</v>
      </c>
      <c r="P72" s="114"/>
      <c r="Q72" s="118"/>
      <c r="R72" s="116"/>
      <c r="S72" s="114"/>
    </row>
    <row r="73" spans="1:19">
      <c r="A73" s="107">
        <v>67</v>
      </c>
      <c r="B73" s="110" t="s">
        <v>101</v>
      </c>
      <c r="C73" s="141">
        <v>9.9492577999999998E-3</v>
      </c>
      <c r="D73" s="103">
        <f>+C73*Totals!$G$26</f>
        <v>68042.466065198212</v>
      </c>
      <c r="E73" s="107"/>
      <c r="F73" s="111" t="s">
        <v>982</v>
      </c>
      <c r="G73" s="136">
        <v>1.7194480000000002E-4</v>
      </c>
      <c r="H73" s="103">
        <f>ROUND(+G73*Totals!$H$26,2)</f>
        <v>1175.92</v>
      </c>
      <c r="I73" s="103">
        <f t="shared" si="3"/>
        <v>388.56486956521746</v>
      </c>
      <c r="J73" s="103">
        <f t="shared" si="4"/>
        <v>787.35513043478261</v>
      </c>
      <c r="K73" s="113" t="s">
        <v>982</v>
      </c>
      <c r="L73" s="113" t="s">
        <v>96</v>
      </c>
      <c r="M73" s="138">
        <v>0.33043478260869569</v>
      </c>
      <c r="N73" s="117">
        <f>H73*M73</f>
        <v>388.56486956521746</v>
      </c>
      <c r="O73" s="117" t="s">
        <v>1159</v>
      </c>
      <c r="P73" s="114"/>
      <c r="Q73" s="118"/>
      <c r="R73" s="116"/>
      <c r="S73" s="114"/>
    </row>
    <row r="74" spans="1:19">
      <c r="A74" s="107">
        <v>68</v>
      </c>
      <c r="B74" s="110" t="s">
        <v>102</v>
      </c>
      <c r="C74" s="141">
        <v>6.1873251999999997E-3</v>
      </c>
      <c r="D74" s="103">
        <f>+C74*Totals!$G$26</f>
        <v>42314.801105600636</v>
      </c>
      <c r="E74" s="107"/>
      <c r="F74" s="111" t="s">
        <v>981</v>
      </c>
      <c r="G74" s="136">
        <v>5.7959000000000007E-6</v>
      </c>
      <c r="H74" s="103">
        <f>ROUND(+G74*Totals!$H$26,2)</f>
        <v>39.64</v>
      </c>
      <c r="I74" s="103">
        <f t="shared" si="3"/>
        <v>0</v>
      </c>
      <c r="J74" s="103">
        <f t="shared" si="4"/>
        <v>39.64</v>
      </c>
      <c r="K74" s="113"/>
      <c r="L74" s="113"/>
      <c r="N74" s="117"/>
      <c r="O74" s="117" t="s">
        <v>1159</v>
      </c>
      <c r="P74" s="114"/>
      <c r="Q74" s="118"/>
      <c r="R74" s="116"/>
      <c r="S74" s="114"/>
    </row>
    <row r="75" spans="1:19">
      <c r="A75" s="107">
        <v>69</v>
      </c>
      <c r="B75" s="110" t="s">
        <v>103</v>
      </c>
      <c r="C75" s="141">
        <v>7.0979933999999996E-3</v>
      </c>
      <c r="D75" s="103">
        <f>+C75*Totals!$G$26</f>
        <v>48542.814424861004</v>
      </c>
      <c r="E75" s="107"/>
      <c r="F75" s="111" t="s">
        <v>980</v>
      </c>
      <c r="G75" s="136">
        <v>6.2209200000000001E-5</v>
      </c>
      <c r="H75" s="103">
        <f>ROUND(+G75*Totals!$H$26,2)</f>
        <v>425.45</v>
      </c>
      <c r="I75" s="103">
        <f t="shared" si="3"/>
        <v>49.658201892744479</v>
      </c>
      <c r="J75" s="103">
        <f t="shared" si="4"/>
        <v>375.79179810725549</v>
      </c>
      <c r="K75" s="113" t="s">
        <v>980</v>
      </c>
      <c r="L75" s="113" t="s">
        <v>72</v>
      </c>
      <c r="M75" s="138">
        <v>0.1167192429022082</v>
      </c>
      <c r="N75" s="117">
        <f>H75*M75</f>
        <v>49.658201892744479</v>
      </c>
      <c r="O75" s="117" t="s">
        <v>1159</v>
      </c>
      <c r="P75" s="114"/>
      <c r="Q75" s="118"/>
      <c r="R75" s="116"/>
      <c r="S75" s="114"/>
    </row>
    <row r="76" spans="1:19">
      <c r="A76" s="107">
        <v>70</v>
      </c>
      <c r="B76" s="110" t="s">
        <v>104</v>
      </c>
      <c r="C76" s="141">
        <v>8.8962353000000011E-3</v>
      </c>
      <c r="D76" s="103">
        <f>+C76*Totals!$G$26</f>
        <v>60840.898957133119</v>
      </c>
      <c r="E76" s="107"/>
      <c r="F76" s="111" t="s">
        <v>979</v>
      </c>
      <c r="G76" s="136">
        <v>1.77741E-5</v>
      </c>
      <c r="H76" s="103">
        <f>ROUND(+G76*Totals!$H$26,2)</f>
        <v>121.56</v>
      </c>
      <c r="I76" s="103">
        <f t="shared" si="3"/>
        <v>19.993421052631582</v>
      </c>
      <c r="J76" s="103">
        <f t="shared" si="4"/>
        <v>101.56657894736841</v>
      </c>
      <c r="K76" s="113" t="s">
        <v>979</v>
      </c>
      <c r="L76" s="113" t="s">
        <v>42</v>
      </c>
      <c r="M76" s="138">
        <v>0.16447368421052633</v>
      </c>
      <c r="N76" s="117">
        <f>H76*M76</f>
        <v>19.993421052631582</v>
      </c>
      <c r="O76" s="113" t="s">
        <v>1159</v>
      </c>
      <c r="P76" s="114"/>
      <c r="Q76" s="118"/>
      <c r="R76" s="116"/>
      <c r="S76" s="114"/>
    </row>
    <row r="77" spans="1:19">
      <c r="A77" s="107">
        <v>71</v>
      </c>
      <c r="B77" s="110" t="s">
        <v>138</v>
      </c>
      <c r="C77" s="141">
        <v>1.0081781999999999E-2</v>
      </c>
      <c r="D77" s="103">
        <f>+C77*Totals!$G$26</f>
        <v>68948.792302047514</v>
      </c>
      <c r="E77" s="107"/>
      <c r="F77" s="111" t="s">
        <v>978</v>
      </c>
      <c r="G77" s="136">
        <v>5.8268030000000002E-4</v>
      </c>
      <c r="H77" s="103">
        <f>ROUND(+G77*Totals!$H$26,2)</f>
        <v>3984.92</v>
      </c>
      <c r="I77" s="103">
        <f t="shared" si="3"/>
        <v>0</v>
      </c>
      <c r="J77" s="103">
        <f t="shared" si="4"/>
        <v>3984.92</v>
      </c>
      <c r="K77" s="113"/>
      <c r="L77" s="113"/>
      <c r="N77" s="117">
        <v>0</v>
      </c>
      <c r="O77" s="113" t="s">
        <v>1159</v>
      </c>
      <c r="P77" s="114"/>
      <c r="Q77" s="118"/>
      <c r="R77" s="116"/>
      <c r="S77" s="114"/>
    </row>
    <row r="78" spans="1:19">
      <c r="A78" s="107">
        <v>72</v>
      </c>
      <c r="B78" s="110" t="s">
        <v>105</v>
      </c>
      <c r="C78" s="141">
        <v>7.2664826000000005E-3</v>
      </c>
      <c r="D78" s="103">
        <f>+C78*Totals!$G$26</f>
        <v>49695.103460265484</v>
      </c>
      <c r="E78" s="107"/>
      <c r="F78" s="111" t="s">
        <v>977</v>
      </c>
      <c r="G78" s="136">
        <v>9.0029520000000003E-4</v>
      </c>
      <c r="H78" s="103">
        <f>ROUND(+G78*Totals!$H$26,2)</f>
        <v>6157.07</v>
      </c>
      <c r="I78" s="103">
        <f t="shared" si="3"/>
        <v>0</v>
      </c>
      <c r="J78" s="103">
        <f t="shared" si="4"/>
        <v>6157.07</v>
      </c>
      <c r="K78" s="113"/>
      <c r="L78" s="113"/>
      <c r="N78" s="117">
        <v>0</v>
      </c>
      <c r="O78" s="113" t="s">
        <v>1159</v>
      </c>
      <c r="P78" s="114"/>
      <c r="Q78" s="118"/>
      <c r="R78" s="116"/>
      <c r="S78" s="114"/>
    </row>
    <row r="79" spans="1:19">
      <c r="A79" s="107">
        <v>73</v>
      </c>
      <c r="B79" s="110" t="s">
        <v>106</v>
      </c>
      <c r="C79" s="141">
        <v>9.1328060000000003E-3</v>
      </c>
      <c r="D79" s="103">
        <f>+C79*Totals!$G$26</f>
        <v>62458.793894660033</v>
      </c>
      <c r="E79" s="107"/>
      <c r="F79" s="111" t="s">
        <v>976</v>
      </c>
      <c r="G79" s="136">
        <v>9.130462E-4</v>
      </c>
      <c r="H79" s="103">
        <f>ROUND(+G79*Totals!$H$26,2)</f>
        <v>6244.28</v>
      </c>
      <c r="I79" s="103">
        <f t="shared" si="3"/>
        <v>0</v>
      </c>
      <c r="J79" s="103">
        <f t="shared" si="4"/>
        <v>6244.28</v>
      </c>
      <c r="K79" s="113"/>
      <c r="L79" s="113"/>
      <c r="N79" s="117">
        <v>0</v>
      </c>
      <c r="O79" s="113" t="s">
        <v>1159</v>
      </c>
      <c r="P79" s="114"/>
      <c r="Q79" s="118"/>
      <c r="R79" s="116"/>
      <c r="S79" s="114"/>
    </row>
    <row r="80" spans="1:19">
      <c r="A80" s="107">
        <v>74</v>
      </c>
      <c r="B80" s="110" t="s">
        <v>107</v>
      </c>
      <c r="C80" s="141">
        <v>8.7882628999999997E-3</v>
      </c>
      <c r="D80" s="103">
        <f>+C80*Totals!$G$26</f>
        <v>60102.4812268198</v>
      </c>
      <c r="E80" s="107"/>
      <c r="F80" s="111" t="s">
        <v>975</v>
      </c>
      <c r="G80" s="136">
        <v>9.5168539999999999E-4</v>
      </c>
      <c r="H80" s="103">
        <f>ROUND(+G80*Totals!$H$26,2)</f>
        <v>6508.53</v>
      </c>
      <c r="I80" s="103">
        <f t="shared" si="3"/>
        <v>0</v>
      </c>
      <c r="J80" s="103">
        <f t="shared" si="4"/>
        <v>6508.53</v>
      </c>
      <c r="K80" s="113"/>
      <c r="L80" s="113"/>
      <c r="N80" s="117">
        <v>0</v>
      </c>
      <c r="O80" s="117"/>
      <c r="P80" s="114"/>
      <c r="Q80" s="118"/>
      <c r="R80" s="116"/>
      <c r="S80" s="114"/>
    </row>
    <row r="81" spans="1:19">
      <c r="A81" s="107">
        <v>75</v>
      </c>
      <c r="B81" s="110" t="s">
        <v>108</v>
      </c>
      <c r="C81" s="141">
        <v>1.6376473900000001E-2</v>
      </c>
      <c r="D81" s="103">
        <f>+C81*Totals!$G$26</f>
        <v>111997.86878658972</v>
      </c>
      <c r="E81" s="107"/>
      <c r="F81" s="111" t="s">
        <v>974</v>
      </c>
      <c r="G81" s="136">
        <v>1.3407830000000001E-4</v>
      </c>
      <c r="H81" s="103">
        <f>ROUND(+G81*Totals!$H$26,2)</f>
        <v>916.95</v>
      </c>
      <c r="I81" s="103">
        <f t="shared" si="3"/>
        <v>123.76012269938651</v>
      </c>
      <c r="J81" s="103">
        <f t="shared" si="4"/>
        <v>793.18987730061349</v>
      </c>
      <c r="K81" s="113" t="s">
        <v>974</v>
      </c>
      <c r="L81" s="113" t="s">
        <v>50</v>
      </c>
      <c r="M81" s="138">
        <v>0.13496932515337423</v>
      </c>
      <c r="N81" s="117">
        <f>H81*M81</f>
        <v>123.76012269938651</v>
      </c>
      <c r="O81" s="113" t="s">
        <v>1159</v>
      </c>
      <c r="P81" s="114"/>
      <c r="Q81" s="118"/>
      <c r="R81" s="116"/>
      <c r="S81" s="114"/>
    </row>
    <row r="82" spans="1:19">
      <c r="A82" s="107">
        <v>76</v>
      </c>
      <c r="B82" s="110" t="s">
        <v>109</v>
      </c>
      <c r="C82" s="141">
        <v>9.2350542000000004E-3</v>
      </c>
      <c r="D82" s="103">
        <f>+C82*Totals!$G$26</f>
        <v>63158.064113462446</v>
      </c>
      <c r="E82" s="107"/>
      <c r="F82" s="111" t="s">
        <v>41</v>
      </c>
      <c r="G82" s="136">
        <v>1.5069300000000002E-5</v>
      </c>
      <c r="H82" s="103">
        <f>ROUND(+G82*Totals!$H$26,2)</f>
        <v>103.06</v>
      </c>
      <c r="I82" s="103">
        <f t="shared" si="3"/>
        <v>0</v>
      </c>
      <c r="J82" s="103">
        <f t="shared" si="4"/>
        <v>103.06</v>
      </c>
      <c r="K82" s="113"/>
      <c r="L82" s="113"/>
      <c r="N82" s="117">
        <v>0</v>
      </c>
      <c r="O82" s="117" t="s">
        <v>1159</v>
      </c>
      <c r="P82" s="114"/>
      <c r="Q82" s="118"/>
      <c r="R82" s="116"/>
      <c r="S82" s="114"/>
    </row>
    <row r="83" spans="1:19">
      <c r="A83" s="107">
        <v>77</v>
      </c>
      <c r="B83" s="110" t="s">
        <v>110</v>
      </c>
      <c r="C83" s="141">
        <v>1.79415902E-2</v>
      </c>
      <c r="D83" s="103">
        <f>+C83*Totals!$G$26</f>
        <v>122701.61924432121</v>
      </c>
      <c r="E83" s="107"/>
      <c r="F83" s="111" t="s">
        <v>973</v>
      </c>
      <c r="G83" s="136">
        <v>8.8869999999999998E-6</v>
      </c>
      <c r="H83" s="103">
        <f>ROUND(+G83*Totals!$H$26,2)</f>
        <v>60.78</v>
      </c>
      <c r="I83" s="103">
        <f t="shared" si="3"/>
        <v>25.916345177664976</v>
      </c>
      <c r="J83" s="103">
        <f t="shared" si="4"/>
        <v>34.863654822335022</v>
      </c>
      <c r="K83" s="113" t="s">
        <v>973</v>
      </c>
      <c r="L83" s="113" t="s">
        <v>42</v>
      </c>
      <c r="M83" s="138">
        <v>0.42639593908629442</v>
      </c>
      <c r="N83" s="117">
        <f>H83*M83</f>
        <v>25.916345177664976</v>
      </c>
      <c r="O83" s="117" t="s">
        <v>1159</v>
      </c>
      <c r="P83" s="114"/>
      <c r="Q83" s="118"/>
      <c r="R83" s="116"/>
      <c r="S83" s="114"/>
    </row>
    <row r="84" spans="1:19" ht="37.5">
      <c r="A84" s="107">
        <v>78</v>
      </c>
      <c r="B84" s="110" t="s">
        <v>111</v>
      </c>
      <c r="C84" s="141">
        <v>1.8946176299999999E-2</v>
      </c>
      <c r="D84" s="103">
        <f>+C84*Totals!$G$26</f>
        <v>129571.93228604576</v>
      </c>
      <c r="E84" s="107"/>
      <c r="F84" s="111" t="s">
        <v>972</v>
      </c>
      <c r="G84" s="136">
        <v>4.4048799999999997E-5</v>
      </c>
      <c r="H84" s="103">
        <f>ROUND(+G84*Totals!$H$26,2)</f>
        <v>301.25</v>
      </c>
      <c r="I84" s="103">
        <f t="shared" si="3"/>
        <v>116.61290322580645</v>
      </c>
      <c r="J84" s="103">
        <f t="shared" si="4"/>
        <v>184.63709677419354</v>
      </c>
      <c r="K84" s="113" t="s">
        <v>972</v>
      </c>
      <c r="L84" s="113" t="s">
        <v>65</v>
      </c>
      <c r="M84" s="138">
        <v>0.38709677419354838</v>
      </c>
      <c r="N84" s="117">
        <f>H84*M84</f>
        <v>116.61290322580645</v>
      </c>
      <c r="O84" s="113" t="s">
        <v>1159</v>
      </c>
      <c r="P84" s="114"/>
      <c r="Q84" s="118"/>
      <c r="R84" s="116"/>
      <c r="S84" s="114"/>
    </row>
    <row r="85" spans="1:19">
      <c r="A85" s="107">
        <v>79</v>
      </c>
      <c r="B85" s="110" t="s">
        <v>112</v>
      </c>
      <c r="C85" s="141">
        <v>9.2641042999999992E-3</v>
      </c>
      <c r="D85" s="103">
        <f>+C85*Totals!$G$26</f>
        <v>63356.736264006227</v>
      </c>
      <c r="E85" s="107"/>
      <c r="F85" s="111" t="s">
        <v>971</v>
      </c>
      <c r="G85" s="136">
        <v>1.039397E-4</v>
      </c>
      <c r="H85" s="103">
        <f>ROUND(+G85*Totals!$H$26,2)</f>
        <v>710.84</v>
      </c>
      <c r="I85" s="103">
        <f t="shared" si="3"/>
        <v>0</v>
      </c>
      <c r="J85" s="103">
        <f t="shared" si="4"/>
        <v>710.84</v>
      </c>
      <c r="K85" s="113"/>
      <c r="L85" s="113"/>
      <c r="N85" s="117">
        <v>0</v>
      </c>
      <c r="O85" s="113" t="s">
        <v>1159</v>
      </c>
      <c r="P85" s="114"/>
      <c r="Q85" s="118"/>
      <c r="R85" s="116"/>
      <c r="S85" s="114"/>
    </row>
    <row r="86" spans="1:19">
      <c r="A86" s="107">
        <v>80</v>
      </c>
      <c r="B86" s="110" t="s">
        <v>113</v>
      </c>
      <c r="C86" s="141">
        <v>7.9202879999999993E-3</v>
      </c>
      <c r="D86" s="103">
        <f>+C86*Totals!$G$26</f>
        <v>54166.445206254139</v>
      </c>
      <c r="E86" s="107"/>
      <c r="F86" s="111" t="s">
        <v>970</v>
      </c>
      <c r="G86" s="136">
        <v>1.5108730900000001E-2</v>
      </c>
      <c r="H86" s="103">
        <f>ROUND(+G86*Totals!$H$26,2)</f>
        <v>103327.84</v>
      </c>
      <c r="I86" s="103">
        <f t="shared" si="3"/>
        <v>0</v>
      </c>
      <c r="J86" s="103">
        <f t="shared" si="4"/>
        <v>103327.84</v>
      </c>
      <c r="K86" s="113"/>
      <c r="L86" s="113"/>
      <c r="N86" s="117">
        <v>0</v>
      </c>
      <c r="O86" s="113" t="s">
        <v>1159</v>
      </c>
      <c r="P86" s="114"/>
      <c r="Q86" s="118"/>
      <c r="R86" s="116"/>
      <c r="S86" s="114"/>
    </row>
    <row r="87" spans="1:19">
      <c r="A87" s="107">
        <v>81</v>
      </c>
      <c r="B87" s="110" t="s">
        <v>114</v>
      </c>
      <c r="C87" s="141">
        <v>9.7816435999999989E-3</v>
      </c>
      <c r="D87" s="103">
        <f>+C87*Totals!$G$26</f>
        <v>66896.161110114495</v>
      </c>
      <c r="E87" s="107"/>
      <c r="F87" s="111" t="s">
        <v>969</v>
      </c>
      <c r="G87" s="136">
        <v>2.2024399999999999E-5</v>
      </c>
      <c r="H87" s="103">
        <f>ROUND(+G87*Totals!$H$26,2)</f>
        <v>150.62</v>
      </c>
      <c r="I87" s="103">
        <f t="shared" si="3"/>
        <v>32.275714285714287</v>
      </c>
      <c r="J87" s="103">
        <f t="shared" si="4"/>
        <v>118.34428571428572</v>
      </c>
      <c r="K87" s="113" t="s">
        <v>969</v>
      </c>
      <c r="L87" s="113" t="s">
        <v>95</v>
      </c>
      <c r="M87" s="138">
        <v>0.10714285714285715</v>
      </c>
      <c r="N87" s="117">
        <f>H87*M87</f>
        <v>16.137857142857143</v>
      </c>
      <c r="O87" s="117" t="s">
        <v>124</v>
      </c>
      <c r="P87" s="138">
        <v>0.10714285714285715</v>
      </c>
      <c r="Q87" s="118">
        <f>H87*P87</f>
        <v>16.137857142857143</v>
      </c>
      <c r="R87" s="116" t="s">
        <v>1159</v>
      </c>
      <c r="S87" s="114"/>
    </row>
    <row r="88" spans="1:19">
      <c r="A88" s="107">
        <v>82</v>
      </c>
      <c r="B88" s="110" t="s">
        <v>115</v>
      </c>
      <c r="C88" s="141">
        <v>1.0811474000000001E-2</v>
      </c>
      <c r="D88" s="103">
        <f>+C88*Totals!$G$26</f>
        <v>73939.118630514626</v>
      </c>
      <c r="E88" s="107"/>
      <c r="F88" s="111" t="s">
        <v>968</v>
      </c>
      <c r="G88" s="136">
        <v>1.418062E-4</v>
      </c>
      <c r="H88" s="103">
        <f>ROUND(+G88*Totals!$H$26,2)</f>
        <v>969.81</v>
      </c>
      <c r="I88" s="103">
        <f t="shared" si="3"/>
        <v>258.85239488117003</v>
      </c>
      <c r="J88" s="103">
        <f t="shared" si="4"/>
        <v>710.95760511882986</v>
      </c>
      <c r="K88" s="113" t="s">
        <v>968</v>
      </c>
      <c r="L88" s="113" t="s">
        <v>122</v>
      </c>
      <c r="M88" s="138">
        <v>0.26691042047531993</v>
      </c>
      <c r="N88" s="117">
        <f>H88*M88</f>
        <v>258.85239488117003</v>
      </c>
      <c r="O88" s="117" t="s">
        <v>1159</v>
      </c>
      <c r="P88" s="114"/>
      <c r="Q88" s="118"/>
      <c r="R88" s="116"/>
      <c r="S88" s="114"/>
    </row>
    <row r="89" spans="1:19">
      <c r="A89" s="107">
        <v>83</v>
      </c>
      <c r="B89" s="110" t="s">
        <v>116</v>
      </c>
      <c r="C89" s="141">
        <v>9.3754547000000008E-3</v>
      </c>
      <c r="D89" s="103">
        <f>+C89*Totals!$G$26</f>
        <v>64118.255963832118</v>
      </c>
      <c r="E89" s="107"/>
      <c r="F89" s="111" t="s">
        <v>967</v>
      </c>
      <c r="G89" s="136">
        <v>6.8005100000000004E-5</v>
      </c>
      <c r="H89" s="103">
        <f>ROUND(+G89*Totals!$H$26,2)</f>
        <v>465.08</v>
      </c>
      <c r="I89" s="103">
        <f t="shared" si="3"/>
        <v>61.681697612732101</v>
      </c>
      <c r="J89" s="103">
        <f t="shared" si="4"/>
        <v>403.3983023872679</v>
      </c>
      <c r="K89" s="113" t="s">
        <v>967</v>
      </c>
      <c r="L89" s="113" t="s">
        <v>74</v>
      </c>
      <c r="M89" s="138">
        <v>0.13262599469496023</v>
      </c>
      <c r="N89" s="117">
        <f>H89*M89</f>
        <v>61.681697612732101</v>
      </c>
      <c r="O89" s="113" t="s">
        <v>1159</v>
      </c>
      <c r="P89" s="114"/>
      <c r="Q89" s="118"/>
      <c r="R89" s="116"/>
      <c r="S89" s="114"/>
    </row>
    <row r="90" spans="1:19">
      <c r="A90" s="107">
        <v>84</v>
      </c>
      <c r="B90" s="110" t="s">
        <v>117</v>
      </c>
      <c r="C90" s="141">
        <v>1.5764684099999999E-2</v>
      </c>
      <c r="D90" s="103">
        <f>+C90*Totals!$G$26</f>
        <v>107813.86958360048</v>
      </c>
      <c r="E90" s="107"/>
      <c r="F90" s="111" t="s">
        <v>966</v>
      </c>
      <c r="G90" s="136">
        <v>2.7549810000000003E-4</v>
      </c>
      <c r="H90" s="103">
        <f>ROUND(+G90*Totals!$H$26,2)</f>
        <v>1884.12</v>
      </c>
      <c r="I90" s="103">
        <f t="shared" si="3"/>
        <v>0</v>
      </c>
      <c r="J90" s="103">
        <f t="shared" si="4"/>
        <v>1884.12</v>
      </c>
      <c r="K90" s="113"/>
      <c r="L90" s="113"/>
      <c r="N90" s="117">
        <v>0</v>
      </c>
      <c r="O90" s="117" t="s">
        <v>1159</v>
      </c>
      <c r="P90" s="114"/>
      <c r="Q90" s="118"/>
      <c r="R90" s="116"/>
      <c r="S90" s="114"/>
    </row>
    <row r="91" spans="1:19">
      <c r="A91" s="107">
        <v>85</v>
      </c>
      <c r="B91" s="110" t="s">
        <v>118</v>
      </c>
      <c r="C91" s="141">
        <v>1.1401374299999999E-2</v>
      </c>
      <c r="D91" s="103">
        <f>+C91*Totals!$G$26</f>
        <v>77973.416660725488</v>
      </c>
      <c r="E91" s="107"/>
      <c r="F91" s="111" t="s">
        <v>965</v>
      </c>
      <c r="G91" s="136">
        <v>1.058716E-4</v>
      </c>
      <c r="H91" s="103">
        <f>ROUND(+G91*Totals!$H$26,2)</f>
        <v>724.05</v>
      </c>
      <c r="I91" s="103">
        <f t="shared" si="3"/>
        <v>214.87935483870967</v>
      </c>
      <c r="J91" s="103">
        <f t="shared" si="4"/>
        <v>509.17064516129028</v>
      </c>
      <c r="K91" s="143" t="s">
        <v>965</v>
      </c>
      <c r="L91" s="143" t="s">
        <v>102</v>
      </c>
      <c r="M91" s="140">
        <v>6.4516129032258056E-3</v>
      </c>
      <c r="N91" s="144">
        <f>H91*M91</f>
        <v>4.6712903225806439</v>
      </c>
      <c r="O91" s="143" t="s">
        <v>123</v>
      </c>
      <c r="P91" s="140">
        <v>0.29032258064516131</v>
      </c>
      <c r="Q91" s="118">
        <f>H91*P91</f>
        <v>210.20806451612904</v>
      </c>
      <c r="R91" s="116"/>
      <c r="S91" s="114"/>
    </row>
    <row r="92" spans="1:19">
      <c r="A92" s="107">
        <v>86</v>
      </c>
      <c r="B92" s="110" t="s">
        <v>119</v>
      </c>
      <c r="C92" s="141">
        <v>1.20491769E-2</v>
      </c>
      <c r="D92" s="103">
        <f>+C92*Totals!$G$26</f>
        <v>82403.705564029136</v>
      </c>
      <c r="E92" s="107"/>
      <c r="F92" s="111" t="s">
        <v>964</v>
      </c>
      <c r="G92" s="136">
        <v>1.1205399999999999E-5</v>
      </c>
      <c r="H92" s="103">
        <f>ROUND(+G92*Totals!$H$26,2)</f>
        <v>76.63</v>
      </c>
      <c r="I92" s="103">
        <f t="shared" si="3"/>
        <v>26.243150684931503</v>
      </c>
      <c r="J92" s="103">
        <f t="shared" si="4"/>
        <v>50.386849315068488</v>
      </c>
      <c r="K92" s="113" t="s">
        <v>964</v>
      </c>
      <c r="L92" s="113" t="s">
        <v>106</v>
      </c>
      <c r="M92" s="138">
        <v>0.34246575342465752</v>
      </c>
      <c r="N92" s="117">
        <f>H92*M92</f>
        <v>26.243150684931503</v>
      </c>
      <c r="O92" s="117" t="s">
        <v>1159</v>
      </c>
      <c r="P92" s="138"/>
      <c r="Q92" s="118"/>
      <c r="R92" s="116"/>
      <c r="S92" s="114"/>
    </row>
    <row r="93" spans="1:19">
      <c r="A93" s="107">
        <v>87</v>
      </c>
      <c r="B93" s="110" t="s">
        <v>120</v>
      </c>
      <c r="C93" s="141">
        <v>8.1133587999999996E-3</v>
      </c>
      <c r="D93" s="103">
        <f>+C93*Totals!$G$26</f>
        <v>55486.846548872949</v>
      </c>
      <c r="E93" s="107"/>
      <c r="F93" s="111" t="s">
        <v>963</v>
      </c>
      <c r="G93" s="136">
        <v>9.0029499999999996E-5</v>
      </c>
      <c r="H93" s="103">
        <f>ROUND(+G93*Totals!$H$26,2)</f>
        <v>615.71</v>
      </c>
      <c r="I93" s="103">
        <f t="shared" si="3"/>
        <v>169.25892430278884</v>
      </c>
      <c r="J93" s="103">
        <f t="shared" si="4"/>
        <v>446.45107569721119</v>
      </c>
      <c r="K93" s="113" t="s">
        <v>963</v>
      </c>
      <c r="L93" s="113" t="s">
        <v>101</v>
      </c>
      <c r="M93" s="138">
        <v>0.27490039840637448</v>
      </c>
      <c r="N93" s="117">
        <f>H93*M93</f>
        <v>169.25892430278884</v>
      </c>
      <c r="O93" s="117" t="s">
        <v>1159</v>
      </c>
      <c r="P93" s="138"/>
      <c r="Q93" s="118"/>
      <c r="R93" s="116"/>
      <c r="S93" s="114"/>
    </row>
    <row r="94" spans="1:19">
      <c r="A94" s="107">
        <v>88</v>
      </c>
      <c r="B94" s="110" t="s">
        <v>121</v>
      </c>
      <c r="C94" s="141">
        <v>6.6834490000000002E-3</v>
      </c>
      <c r="D94" s="103">
        <f>+C94*Totals!$G$26</f>
        <v>45707.766440727166</v>
      </c>
      <c r="E94" s="107"/>
      <c r="F94" s="111" t="s">
        <v>962</v>
      </c>
      <c r="G94" s="136">
        <v>4.82991E-5</v>
      </c>
      <c r="H94" s="103">
        <f>ROUND(+G94*Totals!$H$26,2)</f>
        <v>330.32</v>
      </c>
      <c r="I94" s="103">
        <f t="shared" si="3"/>
        <v>58.675263157894733</v>
      </c>
      <c r="J94" s="103">
        <f t="shared" si="4"/>
        <v>271.64473684210526</v>
      </c>
      <c r="K94" s="113" t="s">
        <v>962</v>
      </c>
      <c r="L94" s="113" t="s">
        <v>113</v>
      </c>
      <c r="M94" s="138">
        <v>4.1118421052631582E-2</v>
      </c>
      <c r="N94" s="117">
        <f>H94*M94</f>
        <v>13.582236842105264</v>
      </c>
      <c r="O94" s="113" t="s">
        <v>120</v>
      </c>
      <c r="P94" s="138">
        <v>0.13651315789473684</v>
      </c>
      <c r="Q94" s="118">
        <f>H94*P94</f>
        <v>45.093026315789473</v>
      </c>
      <c r="R94" s="116" t="s">
        <v>1159</v>
      </c>
      <c r="S94" s="114"/>
    </row>
    <row r="95" spans="1:19">
      <c r="A95" s="107">
        <v>89</v>
      </c>
      <c r="B95" s="110" t="s">
        <v>122</v>
      </c>
      <c r="C95" s="141">
        <v>7.7474712999999994E-3</v>
      </c>
      <c r="D95" s="103">
        <f>+C95*Totals!$G$26</f>
        <v>52984.560619320473</v>
      </c>
      <c r="E95" s="107"/>
      <c r="F95" s="111" t="s">
        <v>961</v>
      </c>
      <c r="G95" s="136">
        <v>1.0363055000000001E-3</v>
      </c>
      <c r="H95" s="103">
        <f>ROUND(+G95*Totals!$H$26,2)</f>
        <v>7087.24</v>
      </c>
      <c r="I95" s="103">
        <f t="shared" si="3"/>
        <v>0</v>
      </c>
      <c r="J95" s="103">
        <f t="shared" si="4"/>
        <v>7087.24</v>
      </c>
      <c r="K95" s="113"/>
      <c r="L95" s="113"/>
      <c r="N95" s="117">
        <v>0</v>
      </c>
      <c r="O95" s="113"/>
      <c r="P95" s="114"/>
      <c r="Q95" s="118"/>
      <c r="R95" s="116"/>
      <c r="S95" s="114"/>
    </row>
    <row r="96" spans="1:19">
      <c r="A96" s="107">
        <v>90</v>
      </c>
      <c r="B96" s="110" t="s">
        <v>123</v>
      </c>
      <c r="C96" s="141">
        <v>8.485768900000001E-3</v>
      </c>
      <c r="D96" s="103">
        <f>+C96*Totals!$G$26</f>
        <v>58033.740206768438</v>
      </c>
      <c r="E96" s="107"/>
      <c r="F96" s="111" t="s">
        <v>960</v>
      </c>
      <c r="G96" s="136">
        <v>6.4373040000000005E-4</v>
      </c>
      <c r="H96" s="103">
        <f>ROUND(+G96*Totals!$H$26,2)</f>
        <v>4402.4399999999996</v>
      </c>
      <c r="I96" s="103">
        <f t="shared" si="3"/>
        <v>0</v>
      </c>
      <c r="J96" s="103">
        <f t="shared" si="4"/>
        <v>4402.4399999999996</v>
      </c>
      <c r="K96" s="113"/>
      <c r="L96" s="113"/>
      <c r="N96" s="117">
        <v>0</v>
      </c>
      <c r="O96" s="117"/>
      <c r="P96" s="114"/>
      <c r="Q96" s="118"/>
      <c r="R96" s="116"/>
      <c r="S96" s="114"/>
    </row>
    <row r="97" spans="1:19">
      <c r="A97" s="107">
        <v>91</v>
      </c>
      <c r="B97" s="110" t="s">
        <v>124</v>
      </c>
      <c r="C97" s="141">
        <v>1.23204453E-2</v>
      </c>
      <c r="D97" s="103">
        <f>+C97*Totals!$G$26</f>
        <v>84258.896300122098</v>
      </c>
      <c r="E97" s="107"/>
      <c r="F97" s="111" t="s">
        <v>959</v>
      </c>
      <c r="G97" s="136">
        <v>1.166906E-4</v>
      </c>
      <c r="H97" s="103">
        <f>ROUND(+G97*Totals!$H$26,2)</f>
        <v>798.04</v>
      </c>
      <c r="I97" s="103">
        <f t="shared" si="3"/>
        <v>235.21178947368418</v>
      </c>
      <c r="J97" s="103">
        <f t="shared" si="4"/>
        <v>562.82821052631584</v>
      </c>
      <c r="K97" s="113" t="s">
        <v>959</v>
      </c>
      <c r="L97" s="113" t="s">
        <v>80</v>
      </c>
      <c r="M97" s="138">
        <v>0.29473684210526313</v>
      </c>
      <c r="N97" s="117">
        <f>H97*M97</f>
        <v>235.21178947368418</v>
      </c>
      <c r="O97" s="117" t="s">
        <v>1159</v>
      </c>
      <c r="P97" s="114"/>
      <c r="Q97" s="118"/>
      <c r="R97" s="116"/>
      <c r="S97" s="114"/>
    </row>
    <row r="98" spans="1:19">
      <c r="A98" s="107">
        <v>92</v>
      </c>
      <c r="B98" s="110" t="s">
        <v>125</v>
      </c>
      <c r="C98" s="141">
        <v>1.0202721100000001E-2</v>
      </c>
      <c r="D98" s="103">
        <f>+C98*Totals!$G$26</f>
        <v>69775.888631555194</v>
      </c>
      <c r="E98" s="107"/>
      <c r="F98" s="111" t="s">
        <v>958</v>
      </c>
      <c r="G98" s="136">
        <v>1.38715E-4</v>
      </c>
      <c r="H98" s="103">
        <f>ROUND(+G98*Totals!$H$26,2)</f>
        <v>948.66</v>
      </c>
      <c r="I98" s="103">
        <f t="shared" si="3"/>
        <v>241.21525616698298</v>
      </c>
      <c r="J98" s="103">
        <f t="shared" si="4"/>
        <v>707.44474383301701</v>
      </c>
      <c r="K98" s="113" t="s">
        <v>958</v>
      </c>
      <c r="L98" s="113" t="s">
        <v>122</v>
      </c>
      <c r="M98" s="138">
        <v>0.25426944971537008</v>
      </c>
      <c r="N98" s="117">
        <f>H98*M98</f>
        <v>241.21525616698298</v>
      </c>
      <c r="O98" s="113" t="s">
        <v>1159</v>
      </c>
      <c r="P98" s="114"/>
      <c r="Q98" s="118"/>
      <c r="R98" s="116"/>
      <c r="S98" s="114"/>
    </row>
    <row r="99" spans="1:19">
      <c r="A99" s="107">
        <v>93</v>
      </c>
      <c r="B99" s="110" t="s">
        <v>126</v>
      </c>
      <c r="C99" s="141">
        <v>7.4894877000000002E-3</v>
      </c>
      <c r="D99" s="103">
        <f>+C99*Totals!$G$26</f>
        <v>51220.223952079068</v>
      </c>
      <c r="E99" s="107"/>
      <c r="F99" s="111" t="s">
        <v>957</v>
      </c>
      <c r="G99" s="136">
        <v>3.6293874999999997E-3</v>
      </c>
      <c r="H99" s="103">
        <f>ROUND(+G99*Totals!$H$26,2)</f>
        <v>24821.200000000001</v>
      </c>
      <c r="I99" s="103">
        <f t="shared" si="3"/>
        <v>0</v>
      </c>
      <c r="J99" s="103">
        <f t="shared" si="4"/>
        <v>24821.200000000001</v>
      </c>
      <c r="K99" s="113"/>
      <c r="L99" s="113"/>
      <c r="N99" s="117">
        <v>0</v>
      </c>
      <c r="O99" s="113"/>
      <c r="P99" s="114"/>
      <c r="Q99" s="118"/>
      <c r="R99" s="116"/>
      <c r="S99" s="114"/>
    </row>
    <row r="100" spans="1:19">
      <c r="A100" s="107">
        <v>94</v>
      </c>
      <c r="B100" s="110" t="s">
        <v>127</v>
      </c>
      <c r="C100" s="141">
        <v>1.3323130700000001E-2</v>
      </c>
      <c r="D100" s="103">
        <f>+C100*Totals!$G$26</f>
        <v>91116.210551600205</v>
      </c>
      <c r="E100" s="107"/>
      <c r="F100" s="111" t="s">
        <v>42</v>
      </c>
      <c r="G100" s="136">
        <v>4.8144542000000002E-3</v>
      </c>
      <c r="H100" s="103">
        <f>ROUND(+G100*Totals!$H$26,2)</f>
        <v>32925.81</v>
      </c>
      <c r="I100" s="103">
        <f t="shared" si="3"/>
        <v>0</v>
      </c>
      <c r="J100" s="103">
        <f t="shared" si="4"/>
        <v>32925.81</v>
      </c>
      <c r="K100" s="113"/>
      <c r="L100" s="113"/>
      <c r="N100" s="117">
        <v>0</v>
      </c>
      <c r="O100" s="117"/>
      <c r="P100" s="114"/>
      <c r="Q100" s="118"/>
      <c r="R100" s="116"/>
      <c r="S100" s="114"/>
    </row>
    <row r="101" spans="1:19">
      <c r="A101" s="107">
        <v>95</v>
      </c>
      <c r="B101" s="110" t="s">
        <v>128</v>
      </c>
      <c r="C101" s="141">
        <v>6.3186138000000001E-3</v>
      </c>
      <c r="D101" s="103">
        <f>+C101*Totals!$G$26</f>
        <v>43212.677137142149</v>
      </c>
      <c r="E101" s="107"/>
      <c r="F101" s="111" t="s">
        <v>956</v>
      </c>
      <c r="G101" s="136">
        <v>4.9071899999999993E-5</v>
      </c>
      <c r="H101" s="103">
        <f>ROUND(+G101*Totals!$H$26,2)</f>
        <v>335.6</v>
      </c>
      <c r="I101" s="103">
        <f t="shared" si="3"/>
        <v>91.010169491525431</v>
      </c>
      <c r="J101" s="103">
        <f t="shared" si="4"/>
        <v>244.58983050847459</v>
      </c>
      <c r="K101" s="113" t="s">
        <v>956</v>
      </c>
      <c r="L101" s="113" t="s">
        <v>59</v>
      </c>
      <c r="M101" s="138">
        <v>0.2711864406779661</v>
      </c>
      <c r="N101" s="117">
        <f>H101*M101</f>
        <v>91.010169491525431</v>
      </c>
      <c r="O101" s="117" t="s">
        <v>1159</v>
      </c>
      <c r="P101" s="114"/>
      <c r="Q101" s="118"/>
      <c r="R101" s="116"/>
      <c r="S101" s="114"/>
    </row>
    <row r="102" spans="1:19">
      <c r="A102" s="107">
        <v>96</v>
      </c>
      <c r="B102" s="110" t="s">
        <v>129</v>
      </c>
      <c r="C102" s="141">
        <v>1.28964033E-2</v>
      </c>
      <c r="D102" s="103">
        <f>+C102*Totals!$G$26</f>
        <v>88197.8436525547</v>
      </c>
      <c r="E102" s="107"/>
      <c r="F102" s="111" t="s">
        <v>955</v>
      </c>
      <c r="G102" s="136">
        <v>6.9937099999999998E-5</v>
      </c>
      <c r="H102" s="103">
        <f>ROUND(+G102*Totals!$H$26,2)</f>
        <v>478.3</v>
      </c>
      <c r="I102" s="103">
        <f t="shared" si="3"/>
        <v>65.520547945205479</v>
      </c>
      <c r="J102" s="103">
        <f t="shared" si="4"/>
        <v>412.77945205479455</v>
      </c>
      <c r="K102" s="113" t="s">
        <v>955</v>
      </c>
      <c r="L102" s="113" t="s">
        <v>42</v>
      </c>
      <c r="M102" s="138">
        <v>0.13698630136986301</v>
      </c>
      <c r="N102" s="117">
        <f>H102*M102</f>
        <v>65.520547945205479</v>
      </c>
      <c r="O102" s="113" t="s">
        <v>1159</v>
      </c>
      <c r="P102" s="114"/>
      <c r="Q102" s="118"/>
      <c r="R102" s="116"/>
      <c r="S102" s="114"/>
    </row>
    <row r="103" spans="1:19">
      <c r="A103" s="107">
        <v>97</v>
      </c>
      <c r="B103" s="110" t="s">
        <v>130</v>
      </c>
      <c r="C103" s="141">
        <v>1.5474697799999999E-2</v>
      </c>
      <c r="D103" s="103">
        <f>+C103*Totals!$G$26</f>
        <v>105830.66808518094</v>
      </c>
      <c r="E103" s="107"/>
      <c r="F103" s="111" t="s">
        <v>954</v>
      </c>
      <c r="G103" s="136">
        <v>2.708613E-4</v>
      </c>
      <c r="H103" s="103">
        <f>ROUND(+G103*Totals!$H$26,2)</f>
        <v>1852.41</v>
      </c>
      <c r="I103" s="103">
        <f t="shared" si="3"/>
        <v>0</v>
      </c>
      <c r="J103" s="103">
        <f t="shared" si="4"/>
        <v>1852.41</v>
      </c>
      <c r="K103" s="113"/>
      <c r="L103" s="113"/>
      <c r="N103" s="117">
        <v>0</v>
      </c>
      <c r="O103" s="117"/>
      <c r="P103" s="114"/>
      <c r="Q103" s="118"/>
      <c r="R103" s="116"/>
      <c r="S103" s="114"/>
    </row>
    <row r="104" spans="1:19">
      <c r="A104" s="107">
        <v>98</v>
      </c>
      <c r="B104" s="110" t="s">
        <v>131</v>
      </c>
      <c r="C104" s="141">
        <v>6.8143408000000006E-3</v>
      </c>
      <c r="D104" s="103">
        <f>+C104*Totals!$G$26</f>
        <v>46602.928777330075</v>
      </c>
      <c r="E104" s="107"/>
      <c r="F104" s="111" t="s">
        <v>953</v>
      </c>
      <c r="G104" s="136">
        <v>5.6799700000000004E-5</v>
      </c>
      <c r="H104" s="103">
        <f>ROUND(+G104*Totals!$H$26,2)</f>
        <v>388.45</v>
      </c>
      <c r="I104" s="103">
        <f t="shared" si="3"/>
        <v>46.66066066066066</v>
      </c>
      <c r="J104" s="103">
        <f t="shared" si="4"/>
        <v>341.78933933933934</v>
      </c>
      <c r="K104" s="113" t="s">
        <v>953</v>
      </c>
      <c r="L104" s="113" t="s">
        <v>106</v>
      </c>
      <c r="M104" s="138">
        <v>0.12012012012012012</v>
      </c>
      <c r="N104" s="117">
        <f>H104*M104</f>
        <v>46.66066066066066</v>
      </c>
      <c r="O104" s="117" t="s">
        <v>1159</v>
      </c>
      <c r="P104" s="114"/>
      <c r="Q104" s="118"/>
      <c r="R104" s="116"/>
      <c r="S104" s="114"/>
    </row>
    <row r="105" spans="1:19">
      <c r="A105" s="107">
        <v>99</v>
      </c>
      <c r="B105" s="110" t="s">
        <v>132</v>
      </c>
      <c r="C105" s="141">
        <v>9.2972011999999989E-3</v>
      </c>
      <c r="D105" s="103">
        <f>+C105*Totals!$G$26</f>
        <v>63583.084273112319</v>
      </c>
      <c r="E105" s="107"/>
      <c r="F105" s="111" t="s">
        <v>952</v>
      </c>
      <c r="G105" s="136">
        <v>2.8979499999999999E-5</v>
      </c>
      <c r="H105" s="103">
        <f>ROUND(+G105*Totals!$H$26,2)</f>
        <v>198.19</v>
      </c>
      <c r="I105" s="103">
        <f t="shared" si="3"/>
        <v>71.460056338028167</v>
      </c>
      <c r="J105" s="103">
        <f t="shared" si="4"/>
        <v>126.72994366197183</v>
      </c>
      <c r="K105" s="113" t="s">
        <v>952</v>
      </c>
      <c r="L105" s="113" t="s">
        <v>80</v>
      </c>
      <c r="M105" s="138">
        <v>0.36056338028169016</v>
      </c>
      <c r="N105" s="117">
        <f t="shared" ref="N105:N113" si="5">H105*M105</f>
        <v>71.460056338028167</v>
      </c>
      <c r="O105" s="117" t="s">
        <v>1159</v>
      </c>
      <c r="P105" s="114"/>
      <c r="Q105" s="118"/>
      <c r="R105" s="116"/>
      <c r="S105" s="114"/>
    </row>
    <row r="106" spans="1:19">
      <c r="C106" s="119">
        <f>SUM(C7:C105)</f>
        <v>0.99999999999999989</v>
      </c>
      <c r="D106" s="120">
        <f>SUM(D7:D105)</f>
        <v>6838948.9379999992</v>
      </c>
      <c r="F106" s="111" t="s">
        <v>951</v>
      </c>
      <c r="G106" s="136">
        <v>1.3175989999999999E-4</v>
      </c>
      <c r="H106" s="103">
        <f>ROUND(+G106*Totals!$H$26,2)</f>
        <v>901.1</v>
      </c>
      <c r="I106" s="103">
        <f t="shared" si="3"/>
        <v>219.37774869109953</v>
      </c>
      <c r="J106" s="103">
        <f t="shared" si="4"/>
        <v>681.72225130890047</v>
      </c>
      <c r="K106" s="113" t="s">
        <v>951</v>
      </c>
      <c r="L106" s="113" t="s">
        <v>44</v>
      </c>
      <c r="M106" s="138">
        <v>0.24345549738219899</v>
      </c>
      <c r="N106" s="117">
        <f t="shared" si="5"/>
        <v>219.37774869109953</v>
      </c>
      <c r="O106" s="117" t="s">
        <v>1159</v>
      </c>
      <c r="P106" s="114"/>
      <c r="Q106" s="118"/>
      <c r="R106" s="116"/>
      <c r="S106" s="114"/>
    </row>
    <row r="107" spans="1:19">
      <c r="F107" s="111" t="s">
        <v>950</v>
      </c>
      <c r="G107" s="136">
        <v>5.5254199999999997E-5</v>
      </c>
      <c r="H107" s="103">
        <f>ROUND(+G107*Totals!$H$26,2)</f>
        <v>377.88</v>
      </c>
      <c r="I107" s="103">
        <f t="shared" si="3"/>
        <v>155.80834123222749</v>
      </c>
      <c r="J107" s="103">
        <f t="shared" si="4"/>
        <v>222.0716587677725</v>
      </c>
      <c r="K107" s="113" t="s">
        <v>950</v>
      </c>
      <c r="L107" s="113" t="s">
        <v>40</v>
      </c>
      <c r="M107" s="138">
        <v>0.41232227488151663</v>
      </c>
      <c r="N107" s="117">
        <f t="shared" si="5"/>
        <v>155.80834123222749</v>
      </c>
      <c r="O107" s="117" t="s">
        <v>1159</v>
      </c>
      <c r="P107" s="114"/>
      <c r="Q107" s="118"/>
      <c r="R107" s="116"/>
      <c r="S107" s="114"/>
    </row>
    <row r="108" spans="1:19">
      <c r="F108" s="111" t="s">
        <v>949</v>
      </c>
      <c r="G108" s="136">
        <v>1.931964E-4</v>
      </c>
      <c r="H108" s="103">
        <f>ROUND(+G108*Totals!$H$26,2)</f>
        <v>1321.26</v>
      </c>
      <c r="I108" s="103">
        <f t="shared" si="3"/>
        <v>219.81179023508139</v>
      </c>
      <c r="J108" s="103">
        <f t="shared" si="4"/>
        <v>1101.4482097649186</v>
      </c>
      <c r="K108" s="113" t="s">
        <v>949</v>
      </c>
      <c r="L108" s="113" t="s">
        <v>48</v>
      </c>
      <c r="M108" s="138">
        <v>0.16636528028933092</v>
      </c>
      <c r="N108" s="117">
        <f t="shared" si="5"/>
        <v>219.81179023508139</v>
      </c>
      <c r="O108" s="117" t="s">
        <v>1159</v>
      </c>
      <c r="P108" s="114"/>
      <c r="Q108" s="118"/>
      <c r="R108" s="116"/>
      <c r="S108" s="114"/>
    </row>
    <row r="109" spans="1:19">
      <c r="F109" s="111" t="s">
        <v>948</v>
      </c>
      <c r="G109" s="136">
        <v>5.7186099999999998E-5</v>
      </c>
      <c r="H109" s="103">
        <f>ROUND(+G109*Totals!$H$26,2)</f>
        <v>391.09</v>
      </c>
      <c r="I109" s="103">
        <f t="shared" si="3"/>
        <v>118.26776632302403</v>
      </c>
      <c r="J109" s="103">
        <f t="shared" si="4"/>
        <v>272.82223367697594</v>
      </c>
      <c r="K109" s="143" t="s">
        <v>948</v>
      </c>
      <c r="L109" s="143" t="s">
        <v>36</v>
      </c>
      <c r="M109" s="140">
        <v>0.30240549828178692</v>
      </c>
      <c r="N109" s="144">
        <f t="shared" si="5"/>
        <v>118.26776632302403</v>
      </c>
      <c r="O109" s="143" t="s">
        <v>1159</v>
      </c>
      <c r="P109" s="146"/>
      <c r="Q109" s="145"/>
      <c r="R109" s="116"/>
      <c r="S109" s="114"/>
    </row>
    <row r="110" spans="1:19">
      <c r="F110" s="111" t="s">
        <v>947</v>
      </c>
      <c r="G110" s="136">
        <v>2.318357E-4</v>
      </c>
      <c r="H110" s="103">
        <f>ROUND(+G110*Totals!$H$26,2)</f>
        <v>1585.51</v>
      </c>
      <c r="I110" s="103">
        <f t="shared" si="3"/>
        <v>0</v>
      </c>
      <c r="J110" s="103">
        <f t="shared" si="4"/>
        <v>1585.51</v>
      </c>
      <c r="K110" s="113"/>
      <c r="L110" s="113"/>
      <c r="N110" s="117">
        <v>0</v>
      </c>
      <c r="O110" s="117"/>
      <c r="P110" s="114"/>
      <c r="Q110" s="118"/>
      <c r="R110" s="116"/>
      <c r="S110" s="114"/>
    </row>
    <row r="111" spans="1:19">
      <c r="F111" s="111" t="s">
        <v>946</v>
      </c>
      <c r="G111" s="136">
        <v>5.6027000000000004E-5</v>
      </c>
      <c r="H111" s="103">
        <f>ROUND(+G111*Totals!$H$26,2)</f>
        <v>383.17</v>
      </c>
      <c r="I111" s="103">
        <f t="shared" si="3"/>
        <v>151.39507128309572</v>
      </c>
      <c r="J111" s="103">
        <f t="shared" si="4"/>
        <v>231.7749287169043</v>
      </c>
      <c r="K111" s="113" t="s">
        <v>946</v>
      </c>
      <c r="L111" s="113" t="s">
        <v>46</v>
      </c>
      <c r="M111" s="138">
        <v>0.39511201629327902</v>
      </c>
      <c r="N111" s="117">
        <f t="shared" si="5"/>
        <v>151.39507128309572</v>
      </c>
      <c r="O111" s="113" t="s">
        <v>1159</v>
      </c>
      <c r="P111" s="114"/>
      <c r="Q111" s="118"/>
      <c r="R111" s="116"/>
      <c r="S111" s="114"/>
    </row>
    <row r="112" spans="1:19">
      <c r="F112" s="111" t="s">
        <v>945</v>
      </c>
      <c r="G112" s="136">
        <v>7.8978690000000009E-4</v>
      </c>
      <c r="H112" s="103">
        <f>ROUND(+G112*Totals!$H$26,2)</f>
        <v>5401.31</v>
      </c>
      <c r="I112" s="103">
        <f t="shared" si="3"/>
        <v>0</v>
      </c>
      <c r="J112" s="103">
        <f t="shared" si="4"/>
        <v>5401.31</v>
      </c>
      <c r="K112" s="113"/>
      <c r="L112" s="113"/>
      <c r="N112" s="117">
        <v>0</v>
      </c>
      <c r="O112" s="117"/>
      <c r="P112" s="114"/>
      <c r="Q112" s="118"/>
      <c r="R112" s="116"/>
      <c r="S112" s="114"/>
    </row>
    <row r="113" spans="6:19">
      <c r="F113" s="111" t="s">
        <v>944</v>
      </c>
      <c r="G113" s="136">
        <v>1.135995E-4</v>
      </c>
      <c r="H113" s="103">
        <f>ROUND(+G113*Totals!$H$26,2)</f>
        <v>776.9</v>
      </c>
      <c r="I113" s="103">
        <f t="shared" si="3"/>
        <v>163.80421686746988</v>
      </c>
      <c r="J113" s="103">
        <f t="shared" si="4"/>
        <v>613.09578313253007</v>
      </c>
      <c r="K113" s="113" t="s">
        <v>944</v>
      </c>
      <c r="L113" s="113" t="s">
        <v>130</v>
      </c>
      <c r="M113" s="138">
        <v>0.21084337349397589</v>
      </c>
      <c r="N113" s="117">
        <f t="shared" si="5"/>
        <v>163.80421686746988</v>
      </c>
      <c r="O113" s="113" t="s">
        <v>1159</v>
      </c>
      <c r="P113" s="114"/>
      <c r="Q113" s="118"/>
      <c r="R113" s="116"/>
      <c r="S113" s="114"/>
    </row>
    <row r="114" spans="6:19">
      <c r="F114" s="111" t="s">
        <v>943</v>
      </c>
      <c r="G114" s="136">
        <v>5.8036200000000007E-4</v>
      </c>
      <c r="H114" s="103">
        <f>ROUND(+G114*Totals!$H$26,2)</f>
        <v>3969.07</v>
      </c>
      <c r="I114" s="103">
        <f t="shared" si="3"/>
        <v>0</v>
      </c>
      <c r="J114" s="103">
        <f t="shared" si="4"/>
        <v>3969.07</v>
      </c>
      <c r="K114" s="113"/>
      <c r="L114" s="113"/>
      <c r="N114" s="117">
        <v>0</v>
      </c>
      <c r="O114" s="113"/>
      <c r="P114" s="114"/>
      <c r="Q114" s="118"/>
      <c r="R114" s="116"/>
      <c r="S114" s="114"/>
    </row>
    <row r="115" spans="6:19">
      <c r="F115" s="111" t="s">
        <v>942</v>
      </c>
      <c r="G115" s="136">
        <v>4.9844700000000001E-5</v>
      </c>
      <c r="H115" s="103">
        <f>ROUND(+G115*Totals!$H$26,2)</f>
        <v>340.89</v>
      </c>
      <c r="I115" s="103">
        <f t="shared" si="3"/>
        <v>0</v>
      </c>
      <c r="J115" s="103">
        <f t="shared" si="4"/>
        <v>340.89</v>
      </c>
      <c r="K115" s="113"/>
      <c r="L115" s="113"/>
      <c r="N115" s="117">
        <v>0</v>
      </c>
      <c r="O115" s="117"/>
      <c r="P115" s="114"/>
      <c r="Q115" s="118"/>
      <c r="R115" s="116"/>
      <c r="S115" s="114"/>
    </row>
    <row r="116" spans="6:19">
      <c r="F116" s="111" t="s">
        <v>941</v>
      </c>
      <c r="G116" s="136">
        <v>1.3137400000000001E-5</v>
      </c>
      <c r="H116" s="103">
        <f>ROUND(+G116*Totals!$H$26,2)</f>
        <v>89.85</v>
      </c>
      <c r="I116" s="103">
        <f t="shared" si="3"/>
        <v>24.980717488789239</v>
      </c>
      <c r="J116" s="103">
        <f t="shared" si="4"/>
        <v>64.869282511210756</v>
      </c>
      <c r="K116" s="113" t="s">
        <v>941</v>
      </c>
      <c r="L116" s="113" t="s">
        <v>58</v>
      </c>
      <c r="M116" s="138">
        <v>0.27802690582959644</v>
      </c>
      <c r="N116" s="117">
        <f>H116*M116</f>
        <v>24.980717488789239</v>
      </c>
      <c r="O116" s="117"/>
      <c r="P116" s="114"/>
      <c r="Q116" s="118"/>
      <c r="R116" s="116"/>
      <c r="S116" s="114"/>
    </row>
    <row r="117" spans="6:19">
      <c r="F117" s="111" t="s">
        <v>940</v>
      </c>
      <c r="G117" s="136">
        <v>3.3229799999999998E-5</v>
      </c>
      <c r="H117" s="103">
        <f>ROUND(+G117*Totals!$H$26,2)</f>
        <v>227.26</v>
      </c>
      <c r="I117" s="103">
        <f t="shared" si="3"/>
        <v>110.84495098039216</v>
      </c>
      <c r="J117" s="103">
        <f t="shared" si="4"/>
        <v>116.41504901960784</v>
      </c>
      <c r="K117" s="113" t="s">
        <v>940</v>
      </c>
      <c r="L117" s="113" t="s">
        <v>76</v>
      </c>
      <c r="M117" s="138">
        <v>0.48774509803921567</v>
      </c>
      <c r="N117" s="117">
        <f>H117*M117</f>
        <v>110.84495098039216</v>
      </c>
      <c r="O117" s="113" t="s">
        <v>1159</v>
      </c>
      <c r="P117" s="114"/>
      <c r="Q117" s="118"/>
      <c r="R117" s="116"/>
      <c r="S117" s="114"/>
    </row>
    <row r="118" spans="6:19">
      <c r="F118" s="111" t="s">
        <v>939</v>
      </c>
      <c r="G118" s="136">
        <v>4.5439790000000003E-4</v>
      </c>
      <c r="H118" s="103">
        <f>ROUND(+G118*Totals!$H$26,2)</f>
        <v>3107.6</v>
      </c>
      <c r="I118" s="103">
        <f t="shared" si="3"/>
        <v>0</v>
      </c>
      <c r="J118" s="103">
        <f t="shared" si="4"/>
        <v>3107.6</v>
      </c>
      <c r="K118" s="113"/>
      <c r="L118" s="113"/>
      <c r="N118" s="117">
        <v>0</v>
      </c>
      <c r="O118" s="113"/>
      <c r="P118" s="114"/>
      <c r="Q118" s="118"/>
      <c r="R118" s="116"/>
      <c r="S118" s="114"/>
    </row>
    <row r="119" spans="6:19" ht="37.5">
      <c r="F119" s="111" t="s">
        <v>938</v>
      </c>
      <c r="G119" s="136">
        <v>3.3113860000000001E-4</v>
      </c>
      <c r="H119" s="103">
        <f>ROUND(+G119*Totals!$H$26,2)</f>
        <v>2264.64</v>
      </c>
      <c r="I119" s="103">
        <f t="shared" si="3"/>
        <v>0</v>
      </c>
      <c r="J119" s="103">
        <f t="shared" si="4"/>
        <v>2264.64</v>
      </c>
      <c r="K119" s="113"/>
      <c r="L119" s="113"/>
      <c r="N119" s="117">
        <v>0</v>
      </c>
      <c r="O119" s="113"/>
      <c r="P119" s="114"/>
      <c r="Q119" s="118"/>
      <c r="R119" s="116"/>
      <c r="S119" s="114"/>
    </row>
    <row r="120" spans="6:19">
      <c r="F120" s="111" t="s">
        <v>937</v>
      </c>
      <c r="G120" s="136">
        <v>9.2803820999999998E-3</v>
      </c>
      <c r="H120" s="103">
        <f>ROUND(+G120*Totals!$H$26,2)</f>
        <v>63468.06</v>
      </c>
      <c r="I120" s="103">
        <f t="shared" si="3"/>
        <v>0</v>
      </c>
      <c r="J120" s="103">
        <f t="shared" si="4"/>
        <v>63468.06</v>
      </c>
      <c r="K120" s="113"/>
      <c r="L120" s="113"/>
      <c r="N120" s="117"/>
      <c r="O120" s="113"/>
      <c r="P120" s="114"/>
      <c r="Q120" s="118"/>
      <c r="R120" s="116"/>
      <c r="S120" s="114"/>
    </row>
    <row r="121" spans="6:19">
      <c r="F121" s="111" t="s">
        <v>936</v>
      </c>
      <c r="G121" s="136">
        <v>1.6151220000000001E-4</v>
      </c>
      <c r="H121" s="103">
        <f>ROUND(+G121*Totals!$H$26,2)</f>
        <v>1104.57</v>
      </c>
      <c r="I121" s="103">
        <f t="shared" si="3"/>
        <v>169.93384615384616</v>
      </c>
      <c r="J121" s="103">
        <f t="shared" si="4"/>
        <v>934.63615384615377</v>
      </c>
      <c r="K121" s="137" t="s">
        <v>936</v>
      </c>
      <c r="L121" s="137" t="s">
        <v>89</v>
      </c>
      <c r="M121" s="138">
        <v>0.15384615384615385</v>
      </c>
      <c r="N121" s="117">
        <f>H121*M121</f>
        <v>169.93384615384616</v>
      </c>
      <c r="O121" s="117"/>
      <c r="P121" s="114"/>
      <c r="Q121" s="118"/>
      <c r="R121" s="116"/>
      <c r="S121" s="114"/>
    </row>
    <row r="122" spans="6:19">
      <c r="F122" s="111" t="s">
        <v>935</v>
      </c>
      <c r="G122" s="136">
        <v>1.49534E-4</v>
      </c>
      <c r="H122" s="103">
        <f>ROUND(+G122*Totals!$H$26,2)</f>
        <v>1022.66</v>
      </c>
      <c r="I122" s="103">
        <f t="shared" si="3"/>
        <v>199.49617424242422</v>
      </c>
      <c r="J122" s="103">
        <f t="shared" si="4"/>
        <v>823.16382575757575</v>
      </c>
      <c r="K122" s="113" t="s">
        <v>935</v>
      </c>
      <c r="L122" s="113" t="s">
        <v>97</v>
      </c>
      <c r="M122" s="138">
        <v>0.19507575757575757</v>
      </c>
      <c r="N122" s="117">
        <f>H122*M122</f>
        <v>199.49617424242422</v>
      </c>
      <c r="O122" s="117" t="s">
        <v>1159</v>
      </c>
      <c r="P122" s="114"/>
      <c r="Q122" s="118"/>
      <c r="R122" s="116"/>
      <c r="S122" s="114"/>
    </row>
    <row r="123" spans="6:19">
      <c r="F123" s="111" t="s">
        <v>934</v>
      </c>
      <c r="G123" s="136">
        <v>1.3755580000000001E-4</v>
      </c>
      <c r="H123" s="103">
        <f>ROUND(+G123*Totals!$H$26,2)</f>
        <v>940.74</v>
      </c>
      <c r="I123" s="103">
        <f t="shared" si="3"/>
        <v>235.185</v>
      </c>
      <c r="J123" s="103">
        <f t="shared" si="4"/>
        <v>705.55500000000006</v>
      </c>
      <c r="K123" s="113" t="s">
        <v>934</v>
      </c>
      <c r="L123" s="113" t="s">
        <v>57</v>
      </c>
      <c r="M123" s="138">
        <v>0.25</v>
      </c>
      <c r="N123" s="117">
        <f>H123*M123</f>
        <v>235.185</v>
      </c>
      <c r="O123" s="117" t="s">
        <v>1159</v>
      </c>
      <c r="P123" s="114"/>
      <c r="Q123" s="118"/>
      <c r="R123" s="116"/>
      <c r="S123" s="114"/>
    </row>
    <row r="124" spans="6:19">
      <c r="F124" s="111" t="s">
        <v>933</v>
      </c>
      <c r="G124" s="136">
        <v>1.421925E-4</v>
      </c>
      <c r="H124" s="103">
        <f>ROUND(+G124*Totals!$H$26,2)</f>
        <v>972.45</v>
      </c>
      <c r="I124" s="103">
        <f t="shared" si="3"/>
        <v>263.41313645621187</v>
      </c>
      <c r="J124" s="103">
        <f t="shared" si="4"/>
        <v>709.03686354378817</v>
      </c>
      <c r="K124" s="113" t="s">
        <v>933</v>
      </c>
      <c r="L124" s="113" t="s">
        <v>127</v>
      </c>
      <c r="M124" s="138">
        <v>0.2708757637474542</v>
      </c>
      <c r="N124" s="117">
        <f>H124*M124</f>
        <v>263.41313645621187</v>
      </c>
      <c r="O124" s="113" t="s">
        <v>1159</v>
      </c>
      <c r="P124" s="114"/>
      <c r="Q124" s="118"/>
      <c r="R124" s="116"/>
      <c r="S124" s="114"/>
    </row>
    <row r="125" spans="6:19">
      <c r="F125" s="111" t="s">
        <v>932</v>
      </c>
      <c r="G125" s="136">
        <v>4.346919E-4</v>
      </c>
      <c r="H125" s="103">
        <f>ROUND(+G125*Totals!$H$26,2)</f>
        <v>2972.84</v>
      </c>
      <c r="I125" s="103">
        <f t="shared" si="3"/>
        <v>0</v>
      </c>
      <c r="J125" s="103">
        <f t="shared" si="4"/>
        <v>2972.84</v>
      </c>
      <c r="K125" s="113"/>
      <c r="L125" s="113"/>
      <c r="N125" s="117"/>
      <c r="O125" s="117"/>
      <c r="P125" s="114"/>
      <c r="Q125" s="118"/>
      <c r="R125" s="116"/>
      <c r="S125" s="114"/>
    </row>
    <row r="126" spans="6:19">
      <c r="F126" s="111" t="s">
        <v>931</v>
      </c>
      <c r="G126" s="136">
        <v>5.6413299999999997E-5</v>
      </c>
      <c r="H126" s="103">
        <f>ROUND(+G126*Totals!$H$26,2)</f>
        <v>385.81</v>
      </c>
      <c r="I126" s="103">
        <f t="shared" si="3"/>
        <v>58.052915360501572</v>
      </c>
      <c r="J126" s="103">
        <f t="shared" si="4"/>
        <v>327.75708463949843</v>
      </c>
      <c r="K126" s="113" t="s">
        <v>931</v>
      </c>
      <c r="L126" s="113" t="s">
        <v>138</v>
      </c>
      <c r="M126" s="138">
        <v>0.15047021943573669</v>
      </c>
      <c r="N126" s="117">
        <f>H126*M126</f>
        <v>58.052915360501572</v>
      </c>
      <c r="O126" s="113" t="s">
        <v>1159</v>
      </c>
      <c r="P126" s="114"/>
      <c r="Q126" s="118"/>
      <c r="R126" s="116"/>
      <c r="S126" s="114"/>
    </row>
    <row r="127" spans="6:19">
      <c r="F127" s="111" t="s">
        <v>930</v>
      </c>
      <c r="G127" s="136">
        <v>1.7658151E-3</v>
      </c>
      <c r="H127" s="103">
        <f>ROUND(+G127*Totals!$H$26,2)</f>
        <v>12076.32</v>
      </c>
      <c r="I127" s="103">
        <f t="shared" si="3"/>
        <v>0</v>
      </c>
      <c r="J127" s="103">
        <f t="shared" si="4"/>
        <v>12076.32</v>
      </c>
      <c r="K127" s="113"/>
      <c r="L127" s="113"/>
      <c r="N127" s="117"/>
      <c r="O127" s="113"/>
      <c r="P127" s="114"/>
      <c r="Q127" s="118"/>
      <c r="R127" s="116"/>
      <c r="S127" s="114"/>
    </row>
    <row r="128" spans="6:19">
      <c r="F128" s="111" t="s">
        <v>929</v>
      </c>
      <c r="G128" s="136">
        <v>3.1954679999999998E-4</v>
      </c>
      <c r="H128" s="103">
        <f>ROUND(+G128*Totals!$H$26,2)</f>
        <v>2185.36</v>
      </c>
      <c r="I128" s="103">
        <f t="shared" si="3"/>
        <v>0</v>
      </c>
      <c r="J128" s="103">
        <f t="shared" si="4"/>
        <v>2185.36</v>
      </c>
      <c r="K128" s="113"/>
      <c r="L128" s="113"/>
      <c r="N128" s="117"/>
      <c r="O128" s="117"/>
      <c r="P128" s="114"/>
      <c r="Q128" s="118"/>
      <c r="R128" s="116"/>
      <c r="S128" s="114"/>
    </row>
    <row r="129" spans="6:19">
      <c r="F129" s="111" t="s">
        <v>928</v>
      </c>
      <c r="G129" s="136">
        <v>8.6551999999999994E-5</v>
      </c>
      <c r="H129" s="103">
        <f>ROUND(+G129*Totals!$H$26,2)</f>
        <v>591.91999999999996</v>
      </c>
      <c r="I129" s="103">
        <f t="shared" si="3"/>
        <v>130.93659963436929</v>
      </c>
      <c r="J129" s="103">
        <f t="shared" si="4"/>
        <v>460.9834003656307</v>
      </c>
      <c r="K129" s="113" t="s">
        <v>928</v>
      </c>
      <c r="L129" s="113" t="s">
        <v>122</v>
      </c>
      <c r="M129" s="138">
        <v>0.22120658135283364</v>
      </c>
      <c r="N129" s="117">
        <f>H129*M129</f>
        <v>130.93659963436929</v>
      </c>
      <c r="O129" s="117" t="s">
        <v>1159</v>
      </c>
      <c r="P129" s="114"/>
      <c r="Q129" s="118"/>
      <c r="R129" s="116"/>
      <c r="S129" s="114"/>
    </row>
    <row r="130" spans="6:19">
      <c r="F130" s="111" t="s">
        <v>927</v>
      </c>
      <c r="G130" s="136">
        <v>1.3910100000000001E-5</v>
      </c>
      <c r="H130" s="103">
        <f>ROUND(+G130*Totals!$H$26,2)</f>
        <v>95.13</v>
      </c>
      <c r="I130" s="103">
        <f t="shared" si="3"/>
        <v>39.710229357798163</v>
      </c>
      <c r="J130" s="103">
        <f t="shared" si="4"/>
        <v>55.419770642201833</v>
      </c>
      <c r="K130" s="113" t="s">
        <v>927</v>
      </c>
      <c r="L130" s="113" t="s">
        <v>37</v>
      </c>
      <c r="M130" s="138">
        <v>0.41743119266055045</v>
      </c>
      <c r="N130" s="117">
        <f>H130*M130</f>
        <v>39.710229357798163</v>
      </c>
      <c r="O130" s="113" t="s">
        <v>1159</v>
      </c>
      <c r="P130" s="114"/>
      <c r="Q130" s="118"/>
      <c r="R130" s="116"/>
      <c r="S130" s="114"/>
    </row>
    <row r="131" spans="6:19">
      <c r="F131" s="111" t="s">
        <v>926</v>
      </c>
      <c r="G131" s="136">
        <v>1.6073940000000001E-3</v>
      </c>
      <c r="H131" s="103">
        <f>ROUND(+G131*Totals!$H$26,2)</f>
        <v>10992.89</v>
      </c>
      <c r="I131" s="103">
        <f t="shared" si="3"/>
        <v>0</v>
      </c>
      <c r="J131" s="103">
        <f t="shared" si="4"/>
        <v>10992.89</v>
      </c>
      <c r="K131" s="113"/>
      <c r="L131" s="113"/>
      <c r="N131" s="117"/>
      <c r="O131" s="117"/>
      <c r="P131" s="114"/>
      <c r="Q131" s="118"/>
      <c r="R131" s="116"/>
      <c r="S131" s="114"/>
    </row>
    <row r="132" spans="6:19">
      <c r="F132" s="111" t="s">
        <v>925</v>
      </c>
      <c r="G132" s="136">
        <v>3.3616199999999998E-5</v>
      </c>
      <c r="H132" s="103">
        <f>ROUND(+G132*Totals!$H$26,2)</f>
        <v>229.9</v>
      </c>
      <c r="I132" s="103">
        <f t="shared" si="3"/>
        <v>84.060352422907485</v>
      </c>
      <c r="J132" s="103">
        <f t="shared" si="4"/>
        <v>145.83964757709253</v>
      </c>
      <c r="K132" s="113" t="s">
        <v>925</v>
      </c>
      <c r="L132" s="113" t="s">
        <v>100</v>
      </c>
      <c r="M132" s="138">
        <v>0.33920704845814981</v>
      </c>
      <c r="N132" s="117">
        <f>H132*M132</f>
        <v>77.983700440528636</v>
      </c>
      <c r="O132" s="137" t="s">
        <v>131</v>
      </c>
      <c r="P132" s="138">
        <v>2.6431718061674006E-2</v>
      </c>
      <c r="Q132" s="118">
        <f>H132*P132</f>
        <v>6.0766519823788538</v>
      </c>
      <c r="R132" s="116"/>
      <c r="S132" s="114"/>
    </row>
    <row r="133" spans="6:19">
      <c r="F133" s="111" t="s">
        <v>48</v>
      </c>
      <c r="G133" s="136">
        <v>3.9879599999999996E-3</v>
      </c>
      <c r="H133" s="103">
        <f>ROUND(+G133*Totals!$H$26,2)</f>
        <v>27273.45</v>
      </c>
      <c r="I133" s="103">
        <f t="shared" si="3"/>
        <v>0</v>
      </c>
      <c r="J133" s="103">
        <f t="shared" si="4"/>
        <v>27273.45</v>
      </c>
      <c r="K133" s="113"/>
      <c r="L133" s="113"/>
      <c r="N133" s="117"/>
      <c r="O133" s="113"/>
      <c r="P133" s="114"/>
      <c r="Q133" s="118"/>
      <c r="R133" s="116"/>
      <c r="S133" s="114"/>
    </row>
    <row r="134" spans="6:19">
      <c r="F134" s="111" t="s">
        <v>924</v>
      </c>
      <c r="G134" s="136">
        <v>2.9597689999999997E-4</v>
      </c>
      <c r="H134" s="103">
        <f>ROUND(+G134*Totals!$H$26,2)</f>
        <v>2024.17</v>
      </c>
      <c r="I134" s="103">
        <f t="shared" si="3"/>
        <v>0</v>
      </c>
      <c r="J134" s="103">
        <f t="shared" si="4"/>
        <v>2024.17</v>
      </c>
      <c r="K134" s="113"/>
      <c r="L134" s="113"/>
      <c r="N134" s="117"/>
      <c r="O134" s="113"/>
      <c r="P134" s="114"/>
      <c r="Q134" s="118"/>
      <c r="R134" s="116"/>
      <c r="S134" s="114"/>
    </row>
    <row r="135" spans="6:19">
      <c r="F135" s="111" t="s">
        <v>923</v>
      </c>
      <c r="G135" s="136">
        <v>1.4648151E-3</v>
      </c>
      <c r="H135" s="103">
        <f>ROUND(+G135*Totals!$H$26,2)</f>
        <v>10017.799999999999</v>
      </c>
      <c r="I135" s="103">
        <f t="shared" ref="I135:I198" si="6">+N135+Q135+T135</f>
        <v>0</v>
      </c>
      <c r="J135" s="103">
        <f t="shared" ref="J135:J198" si="7">+H135-I135</f>
        <v>10017.799999999999</v>
      </c>
      <c r="K135" s="113"/>
      <c r="L135" s="113"/>
      <c r="N135" s="117"/>
      <c r="O135" s="113"/>
      <c r="P135" s="114"/>
      <c r="Q135" s="118"/>
      <c r="R135" s="116"/>
      <c r="S135" s="114"/>
    </row>
    <row r="136" spans="6:19">
      <c r="F136" s="111" t="s">
        <v>922</v>
      </c>
      <c r="G136" s="136">
        <v>9.2193319999999996E-4</v>
      </c>
      <c r="H136" s="103">
        <f>ROUND(+G136*Totals!$H$26,2)</f>
        <v>6305.05</v>
      </c>
      <c r="I136" s="103">
        <f t="shared" si="6"/>
        <v>0</v>
      </c>
      <c r="J136" s="103">
        <f t="shared" si="7"/>
        <v>6305.05</v>
      </c>
      <c r="K136" s="113"/>
      <c r="L136" s="113"/>
      <c r="N136" s="117"/>
      <c r="O136" s="117"/>
      <c r="P136" s="114"/>
      <c r="Q136" s="118"/>
      <c r="R136" s="116"/>
      <c r="S136" s="114"/>
    </row>
    <row r="137" spans="6:19">
      <c r="F137" s="111" t="s">
        <v>921</v>
      </c>
      <c r="G137" s="136">
        <v>1.49534E-4</v>
      </c>
      <c r="H137" s="103">
        <f>ROUND(+G137*Totals!$H$26,2)</f>
        <v>1022.66</v>
      </c>
      <c r="I137" s="103">
        <f t="shared" si="6"/>
        <v>144.0904987531172</v>
      </c>
      <c r="J137" s="103">
        <f t="shared" si="7"/>
        <v>878.56950124688274</v>
      </c>
      <c r="K137" s="113" t="s">
        <v>921</v>
      </c>
      <c r="L137" s="113" t="s">
        <v>36</v>
      </c>
      <c r="M137" s="138">
        <v>3.117206982543641E-2</v>
      </c>
      <c r="N137" s="117">
        <f>H137*M137</f>
        <v>31.878428927680797</v>
      </c>
      <c r="O137" s="117" t="s">
        <v>73</v>
      </c>
      <c r="P137" s="138">
        <v>0.10972568578553617</v>
      </c>
      <c r="Q137" s="118">
        <f>H137*P137</f>
        <v>112.21206982543642</v>
      </c>
      <c r="R137" s="116" t="s">
        <v>1159</v>
      </c>
      <c r="S137" s="114"/>
    </row>
    <row r="138" spans="6:19">
      <c r="F138" s="111" t="s">
        <v>920</v>
      </c>
      <c r="G138" s="136">
        <v>5.6027000000000004E-5</v>
      </c>
      <c r="H138" s="103">
        <f>ROUND(+G138*Totals!$H$26,2)</f>
        <v>383.17</v>
      </c>
      <c r="I138" s="103">
        <f t="shared" si="6"/>
        <v>153.26800000000003</v>
      </c>
      <c r="J138" s="103">
        <f t="shared" si="7"/>
        <v>229.90199999999999</v>
      </c>
      <c r="K138" s="113" t="s">
        <v>920</v>
      </c>
      <c r="L138" s="113" t="s">
        <v>129</v>
      </c>
      <c r="M138" s="138">
        <v>0.40000000000000008</v>
      </c>
      <c r="N138" s="117">
        <f>H138*M138</f>
        <v>153.26800000000003</v>
      </c>
      <c r="O138" s="113" t="s">
        <v>1159</v>
      </c>
      <c r="P138" s="114"/>
      <c r="Q138" s="118"/>
      <c r="R138" s="116"/>
      <c r="S138" s="114"/>
    </row>
    <row r="139" spans="6:19">
      <c r="F139" s="111" t="s">
        <v>919</v>
      </c>
      <c r="G139" s="136">
        <v>4.1343999999999996E-5</v>
      </c>
      <c r="H139" s="103">
        <f>ROUND(+G139*Totals!$H$26,2)</f>
        <v>282.75</v>
      </c>
      <c r="I139" s="103">
        <f t="shared" si="6"/>
        <v>42.169216061185466</v>
      </c>
      <c r="J139" s="103">
        <f t="shared" si="7"/>
        <v>240.58078393881453</v>
      </c>
      <c r="K139" s="113" t="s">
        <v>919</v>
      </c>
      <c r="L139" s="113" t="s">
        <v>101</v>
      </c>
      <c r="M139" s="138">
        <v>0.14913957934990438</v>
      </c>
      <c r="N139" s="117">
        <f>H139*M139</f>
        <v>42.169216061185466</v>
      </c>
      <c r="O139" s="113" t="s">
        <v>1159</v>
      </c>
      <c r="P139" s="114"/>
      <c r="Q139" s="118"/>
      <c r="R139" s="116"/>
      <c r="S139" s="114"/>
    </row>
    <row r="140" spans="6:19">
      <c r="F140" s="111" t="s">
        <v>918</v>
      </c>
      <c r="G140" s="136">
        <v>1.5731982499999998E-2</v>
      </c>
      <c r="H140" s="103">
        <f>ROUND(+G140*Totals!$H$26,2)</f>
        <v>107590.23</v>
      </c>
      <c r="I140" s="103">
        <f t="shared" si="6"/>
        <v>0</v>
      </c>
      <c r="J140" s="103">
        <f t="shared" si="7"/>
        <v>107590.23</v>
      </c>
      <c r="K140" s="113"/>
      <c r="L140" s="113"/>
      <c r="N140" s="117"/>
      <c r="O140" s="113"/>
      <c r="P140" s="114"/>
      <c r="Q140" s="118"/>
      <c r="R140" s="116"/>
      <c r="S140" s="114"/>
    </row>
    <row r="141" spans="6:19">
      <c r="F141" s="111" t="s">
        <v>917</v>
      </c>
      <c r="G141" s="136">
        <v>5.3210151300000001E-2</v>
      </c>
      <c r="H141" s="103">
        <f>ROUND(+G141*Totals!$H$26,2)</f>
        <v>363901.51</v>
      </c>
      <c r="I141" s="103">
        <f t="shared" si="6"/>
        <v>0</v>
      </c>
      <c r="J141" s="103">
        <f t="shared" si="7"/>
        <v>363901.51</v>
      </c>
      <c r="K141" s="113"/>
      <c r="L141" s="113"/>
      <c r="N141" s="117"/>
      <c r="O141" s="113"/>
      <c r="P141" s="114"/>
      <c r="Q141" s="118"/>
      <c r="R141" s="116"/>
      <c r="S141" s="114"/>
    </row>
    <row r="142" spans="6:19">
      <c r="F142" s="111" t="s">
        <v>916</v>
      </c>
      <c r="G142" s="136">
        <v>9.9650699999999999E-4</v>
      </c>
      <c r="H142" s="103">
        <f>ROUND(+G142*Totals!$H$26,2)</f>
        <v>6815.06</v>
      </c>
      <c r="I142" s="103">
        <f t="shared" si="6"/>
        <v>0</v>
      </c>
      <c r="J142" s="103">
        <f t="shared" si="7"/>
        <v>6815.06</v>
      </c>
      <c r="K142" s="113"/>
      <c r="L142" s="113"/>
      <c r="N142" s="117"/>
      <c r="O142" s="113"/>
      <c r="P142" s="114"/>
      <c r="Q142" s="118"/>
      <c r="R142" s="116"/>
      <c r="S142" s="114"/>
    </row>
    <row r="143" spans="6:19">
      <c r="F143" s="111" t="s">
        <v>915</v>
      </c>
      <c r="G143" s="136">
        <v>2.0930898000000001E-3</v>
      </c>
      <c r="H143" s="103">
        <f>ROUND(+G143*Totals!$H$26,2)</f>
        <v>14314.53</v>
      </c>
      <c r="I143" s="103">
        <f t="shared" si="6"/>
        <v>0</v>
      </c>
      <c r="J143" s="103">
        <f t="shared" si="7"/>
        <v>14314.53</v>
      </c>
      <c r="K143" s="113"/>
      <c r="L143" s="113"/>
      <c r="N143" s="117"/>
      <c r="O143" s="117"/>
      <c r="P143" s="114"/>
      <c r="Q143" s="118"/>
      <c r="R143" s="116"/>
      <c r="S143" s="114"/>
    </row>
    <row r="144" spans="6:19">
      <c r="F144" s="111" t="s">
        <v>914</v>
      </c>
      <c r="G144" s="136">
        <v>4.8840050000000001E-4</v>
      </c>
      <c r="H144" s="103">
        <f>ROUND(+G144*Totals!$H$26,2)</f>
        <v>3340.15</v>
      </c>
      <c r="I144" s="103">
        <f t="shared" si="6"/>
        <v>0</v>
      </c>
      <c r="J144" s="103">
        <f t="shared" si="7"/>
        <v>3340.15</v>
      </c>
      <c r="K144" s="113"/>
      <c r="L144" s="113"/>
      <c r="N144" s="117"/>
      <c r="O144" s="117"/>
      <c r="P144" s="114"/>
      <c r="Q144" s="118"/>
      <c r="R144" s="116"/>
      <c r="S144" s="114"/>
    </row>
    <row r="145" spans="6:19">
      <c r="F145" s="111" t="s">
        <v>913</v>
      </c>
      <c r="G145" s="136">
        <v>4.4821599999999998E-5</v>
      </c>
      <c r="H145" s="103">
        <f>ROUND(+G145*Totals!$H$26,2)</f>
        <v>306.52999999999997</v>
      </c>
      <c r="I145" s="103">
        <f t="shared" si="6"/>
        <v>171.73066265060243</v>
      </c>
      <c r="J145" s="103">
        <f t="shared" si="7"/>
        <v>134.79933734939755</v>
      </c>
      <c r="K145" s="113" t="s">
        <v>913</v>
      </c>
      <c r="L145" s="113" t="s">
        <v>65</v>
      </c>
      <c r="M145" s="138">
        <v>0.56024096385542177</v>
      </c>
      <c r="N145" s="117">
        <f>H145*M145</f>
        <v>171.73066265060243</v>
      </c>
      <c r="O145" s="113" t="s">
        <v>1159</v>
      </c>
      <c r="P145" s="114"/>
      <c r="Q145" s="118"/>
      <c r="R145" s="116"/>
      <c r="S145" s="114"/>
    </row>
    <row r="146" spans="6:19">
      <c r="F146" s="111" t="s">
        <v>912</v>
      </c>
      <c r="G146" s="136">
        <v>1.6201450000000001E-3</v>
      </c>
      <c r="H146" s="103">
        <f>ROUND(+G146*Totals!$H$26,2)</f>
        <v>11080.09</v>
      </c>
      <c r="I146" s="103">
        <f t="shared" si="6"/>
        <v>0</v>
      </c>
      <c r="J146" s="103">
        <f>+H146-I146</f>
        <v>11080.09</v>
      </c>
      <c r="O146" s="113" t="s">
        <v>1159</v>
      </c>
      <c r="P146" s="114"/>
      <c r="Q146" s="118"/>
      <c r="R146" s="116"/>
      <c r="S146" s="114"/>
    </row>
    <row r="147" spans="6:19">
      <c r="F147" s="111" t="s">
        <v>911</v>
      </c>
      <c r="G147" s="136">
        <v>2.8577611000000004E-3</v>
      </c>
      <c r="H147" s="103">
        <f>ROUND(+G147*Totals!$H$26,2)</f>
        <v>19544.080000000002</v>
      </c>
      <c r="I147" s="103">
        <f t="shared" si="6"/>
        <v>0</v>
      </c>
      <c r="J147" s="103">
        <f>+H147-I147</f>
        <v>19544.080000000002</v>
      </c>
      <c r="K147" s="113"/>
      <c r="L147" s="113"/>
      <c r="N147" s="117"/>
      <c r="O147" s="113"/>
      <c r="P147" s="114"/>
      <c r="Q147" s="118"/>
      <c r="R147" s="116"/>
      <c r="S147" s="114"/>
    </row>
    <row r="148" spans="6:19">
      <c r="F148" s="111" t="s">
        <v>910</v>
      </c>
      <c r="G148" s="136">
        <v>1.5030679999999998E-4</v>
      </c>
      <c r="H148" s="103">
        <f>ROUND(+G148*Totals!$H$26,2)</f>
        <v>1027.94</v>
      </c>
      <c r="I148" s="103">
        <f t="shared" si="6"/>
        <v>336.81438297872342</v>
      </c>
      <c r="J148" s="103">
        <f>+H148-I148</f>
        <v>691.12561702127664</v>
      </c>
      <c r="K148" s="113" t="s">
        <v>910</v>
      </c>
      <c r="L148" s="113" t="s">
        <v>57</v>
      </c>
      <c r="M148" s="138">
        <v>0.32765957446808508</v>
      </c>
      <c r="N148" s="117">
        <f>+H148*M148</f>
        <v>336.81438297872342</v>
      </c>
      <c r="O148" s="117"/>
      <c r="P148" s="114"/>
      <c r="Q148" s="118"/>
      <c r="R148" s="116"/>
      <c r="S148" s="114"/>
    </row>
    <row r="149" spans="6:19">
      <c r="F149" s="111" t="s">
        <v>909</v>
      </c>
      <c r="G149" s="136">
        <v>2.0672010000000001E-4</v>
      </c>
      <c r="H149" s="103">
        <f>ROUND(+G149*Totals!$H$26,2)</f>
        <v>1413.75</v>
      </c>
      <c r="I149" s="103">
        <f t="shared" si="6"/>
        <v>0</v>
      </c>
      <c r="J149" s="103">
        <f>+H149-I149</f>
        <v>1413.75</v>
      </c>
      <c r="K149" s="113"/>
      <c r="L149" s="113"/>
      <c r="N149" s="117"/>
      <c r="O149" s="117"/>
      <c r="P149" s="114"/>
      <c r="Q149" s="118"/>
      <c r="R149" s="116"/>
      <c r="S149" s="114"/>
    </row>
    <row r="150" spans="6:19">
      <c r="F150" s="111" t="s">
        <v>908</v>
      </c>
      <c r="G150" s="136">
        <v>2.8979499999999999E-5</v>
      </c>
      <c r="H150" s="103">
        <f>ROUND(+G150*Totals!$H$26,2)</f>
        <v>198.19</v>
      </c>
      <c r="I150" s="103">
        <f t="shared" si="6"/>
        <v>14.216160337552742</v>
      </c>
      <c r="J150" s="103">
        <f t="shared" si="7"/>
        <v>183.97383966244726</v>
      </c>
      <c r="K150" s="113" t="s">
        <v>908</v>
      </c>
      <c r="L150" s="113" t="s">
        <v>117</v>
      </c>
      <c r="M150" s="138">
        <v>7.1729957805907171E-2</v>
      </c>
      <c r="N150" s="117">
        <f>H150*M150</f>
        <v>14.216160337552742</v>
      </c>
      <c r="O150" s="113" t="s">
        <v>1159</v>
      </c>
      <c r="P150" s="114"/>
      <c r="Q150" s="118"/>
      <c r="R150" s="116"/>
      <c r="S150" s="114"/>
    </row>
    <row r="151" spans="6:19">
      <c r="F151" s="111" t="s">
        <v>907</v>
      </c>
      <c r="G151" s="136">
        <v>8.8483899999999995E-5</v>
      </c>
      <c r="H151" s="103">
        <f>ROUND(+G151*Totals!$H$26,2)</f>
        <v>605.14</v>
      </c>
      <c r="I151" s="103">
        <f t="shared" si="6"/>
        <v>247.76660578386603</v>
      </c>
      <c r="J151" s="103">
        <f t="shared" si="7"/>
        <v>357.37339421613399</v>
      </c>
      <c r="K151" s="113" t="s">
        <v>907</v>
      </c>
      <c r="L151" s="113" t="s">
        <v>119</v>
      </c>
      <c r="M151" s="138">
        <v>0.40943683409436832</v>
      </c>
      <c r="N151" s="117">
        <f>H151*M151</f>
        <v>247.76660578386603</v>
      </c>
      <c r="O151" s="117" t="s">
        <v>1159</v>
      </c>
      <c r="P151" s="114"/>
      <c r="Q151" s="118"/>
      <c r="R151" s="116"/>
      <c r="S151" s="114"/>
    </row>
    <row r="152" spans="6:19">
      <c r="F152" s="111" t="s">
        <v>52</v>
      </c>
      <c r="G152" s="136">
        <v>2.0088560999999999E-3</v>
      </c>
      <c r="H152" s="103">
        <f>ROUND(+G152*Totals!$H$26,2)</f>
        <v>13738.46</v>
      </c>
      <c r="I152" s="103">
        <f t="shared" si="6"/>
        <v>0</v>
      </c>
      <c r="J152" s="103">
        <f t="shared" si="7"/>
        <v>13738.46</v>
      </c>
      <c r="K152" s="113"/>
      <c r="L152" s="113"/>
      <c r="N152" s="117"/>
      <c r="O152" s="117"/>
      <c r="P152" s="114"/>
      <c r="Q152" s="118"/>
      <c r="R152" s="116"/>
      <c r="S152" s="114"/>
    </row>
    <row r="153" spans="6:19">
      <c r="F153" s="111" t="s">
        <v>906</v>
      </c>
      <c r="G153" s="136">
        <v>5.3708599999999996E-5</v>
      </c>
      <c r="H153" s="103">
        <f>ROUND(+G153*Totals!$H$26,2)</f>
        <v>367.31</v>
      </c>
      <c r="I153" s="103">
        <f t="shared" si="6"/>
        <v>156.75012738853505</v>
      </c>
      <c r="J153" s="103">
        <f t="shared" si="7"/>
        <v>210.55987261146495</v>
      </c>
      <c r="K153" s="113" t="s">
        <v>906</v>
      </c>
      <c r="L153" s="113" t="s">
        <v>79</v>
      </c>
      <c r="M153" s="138">
        <v>0.42675159235668791</v>
      </c>
      <c r="N153" s="117">
        <f>H153*M153</f>
        <v>156.75012738853505</v>
      </c>
      <c r="O153" s="117" t="s">
        <v>1159</v>
      </c>
      <c r="P153" s="114"/>
      <c r="Q153" s="118"/>
      <c r="R153" s="116"/>
      <c r="S153" s="114"/>
    </row>
    <row r="154" spans="6:19">
      <c r="F154" s="111" t="s">
        <v>905</v>
      </c>
      <c r="G154" s="136">
        <v>2.9365900000000003E-5</v>
      </c>
      <c r="H154" s="103">
        <f>ROUND(+G154*Totals!$H$26,2)</f>
        <v>200.83</v>
      </c>
      <c r="I154" s="103">
        <f t="shared" si="6"/>
        <v>121.77989361702127</v>
      </c>
      <c r="J154" s="103">
        <f t="shared" si="7"/>
        <v>79.05010638297874</v>
      </c>
      <c r="K154" s="113" t="s">
        <v>905</v>
      </c>
      <c r="L154" s="113" t="s">
        <v>123</v>
      </c>
      <c r="M154" s="138">
        <v>0.60638297872340419</v>
      </c>
      <c r="N154" s="117">
        <f>H154*M154</f>
        <v>121.77989361702127</v>
      </c>
      <c r="O154" s="117" t="s">
        <v>1159</v>
      </c>
      <c r="P154" s="114"/>
      <c r="Q154" s="118"/>
      <c r="R154" s="116"/>
      <c r="S154" s="114"/>
    </row>
    <row r="155" spans="6:19">
      <c r="F155" s="111" t="s">
        <v>904</v>
      </c>
      <c r="G155" s="136">
        <v>1.4103340000000002E-4</v>
      </c>
      <c r="H155" s="103">
        <f>ROUND(+G155*Totals!$H$26,2)</f>
        <v>964.52</v>
      </c>
      <c r="I155" s="103">
        <f t="shared" si="6"/>
        <v>237.45796954314719</v>
      </c>
      <c r="J155" s="103">
        <f t="shared" si="7"/>
        <v>727.06203045685277</v>
      </c>
      <c r="K155" s="113" t="s">
        <v>904</v>
      </c>
      <c r="L155" s="113" t="s">
        <v>71</v>
      </c>
      <c r="M155" s="138">
        <v>0.24619289340101522</v>
      </c>
      <c r="N155" s="117">
        <f>H155*M155</f>
        <v>237.45796954314719</v>
      </c>
      <c r="O155" s="117" t="s">
        <v>1159</v>
      </c>
      <c r="P155" s="114"/>
      <c r="Q155" s="118"/>
      <c r="R155" s="116"/>
      <c r="S155" s="114"/>
    </row>
    <row r="156" spans="6:19">
      <c r="F156" s="111" t="s">
        <v>903</v>
      </c>
      <c r="G156" s="136">
        <v>1.1205390000000001E-4</v>
      </c>
      <c r="H156" s="103">
        <f>ROUND(+G156*Totals!$H$26,2)</f>
        <v>766.33</v>
      </c>
      <c r="I156" s="103">
        <f t="shared" si="6"/>
        <v>197.93514834205934</v>
      </c>
      <c r="J156" s="103">
        <f t="shared" si="7"/>
        <v>568.39485165794076</v>
      </c>
      <c r="K156" s="113" t="s">
        <v>903</v>
      </c>
      <c r="L156" s="113" t="s">
        <v>39</v>
      </c>
      <c r="M156" s="138">
        <v>0.2582897033158813</v>
      </c>
      <c r="N156" s="117">
        <f>H156*M156</f>
        <v>197.93514834205934</v>
      </c>
      <c r="O156" s="113" t="s">
        <v>1159</v>
      </c>
      <c r="P156" s="114"/>
      <c r="Q156" s="118"/>
      <c r="R156" s="116"/>
      <c r="S156" s="114"/>
    </row>
    <row r="157" spans="6:19">
      <c r="F157" s="111" t="s">
        <v>902</v>
      </c>
      <c r="G157" s="136">
        <v>5.2549399999999995E-5</v>
      </c>
      <c r="H157" s="103">
        <f>ROUND(+G157*Totals!$H$26,2)</f>
        <v>359.38</v>
      </c>
      <c r="I157" s="103">
        <f t="shared" si="6"/>
        <v>206.362734375</v>
      </c>
      <c r="J157" s="103">
        <f t="shared" si="7"/>
        <v>153.01726562499999</v>
      </c>
      <c r="K157" s="113" t="s">
        <v>902</v>
      </c>
      <c r="L157" s="113" t="s">
        <v>127</v>
      </c>
      <c r="M157" s="138">
        <v>0.57421875</v>
      </c>
      <c r="N157" s="117">
        <f>H157*M157</f>
        <v>206.362734375</v>
      </c>
      <c r="O157" s="113" t="s">
        <v>1159</v>
      </c>
      <c r="P157" s="114"/>
      <c r="Q157" s="118"/>
      <c r="R157" s="116"/>
      <c r="S157" s="114"/>
    </row>
    <row r="158" spans="6:19">
      <c r="F158" s="111" t="s">
        <v>901</v>
      </c>
      <c r="G158" s="136">
        <v>4.0146210000000003E-4</v>
      </c>
      <c r="H158" s="103">
        <f>ROUND(+G158*Totals!$H$26,2)</f>
        <v>2745.58</v>
      </c>
      <c r="I158" s="103">
        <f t="shared" si="6"/>
        <v>0</v>
      </c>
      <c r="J158" s="103">
        <f t="shared" si="7"/>
        <v>2745.58</v>
      </c>
      <c r="K158" s="113"/>
      <c r="L158" s="113"/>
      <c r="N158" s="117"/>
      <c r="O158" s="113"/>
      <c r="P158" s="114"/>
      <c r="Q158" s="118"/>
      <c r="R158" s="116"/>
      <c r="S158" s="114"/>
    </row>
    <row r="159" spans="6:19">
      <c r="F159" s="111" t="s">
        <v>900</v>
      </c>
      <c r="G159" s="136">
        <v>2.0745429000000003E-3</v>
      </c>
      <c r="H159" s="103">
        <f>ROUND(+G159*Totals!$H$26,2)</f>
        <v>14187.69</v>
      </c>
      <c r="I159" s="103">
        <f t="shared" si="6"/>
        <v>0</v>
      </c>
      <c r="J159" s="103">
        <f t="shared" si="7"/>
        <v>14187.69</v>
      </c>
      <c r="K159" s="113"/>
      <c r="L159" s="113"/>
      <c r="N159" s="117"/>
      <c r="O159" s="113"/>
      <c r="P159" s="114"/>
      <c r="Q159" s="118"/>
      <c r="R159" s="116"/>
      <c r="S159" s="114"/>
    </row>
    <row r="160" spans="6:19">
      <c r="F160" s="111" t="s">
        <v>899</v>
      </c>
      <c r="G160" s="136">
        <v>1.0857637E-3</v>
      </c>
      <c r="H160" s="103">
        <f>ROUND(+G160*Totals!$H$26,2)</f>
        <v>7425.48</v>
      </c>
      <c r="I160" s="103">
        <f t="shared" si="6"/>
        <v>0</v>
      </c>
      <c r="J160" s="103">
        <f t="shared" si="7"/>
        <v>7425.48</v>
      </c>
      <c r="K160" s="113"/>
      <c r="L160" s="113"/>
      <c r="N160" s="117"/>
      <c r="O160" s="117"/>
      <c r="P160" s="114"/>
      <c r="Q160" s="118"/>
      <c r="R160" s="116"/>
      <c r="S160" s="114"/>
    </row>
    <row r="161" spans="6:19">
      <c r="F161" s="111" t="s">
        <v>898</v>
      </c>
      <c r="G161" s="136">
        <v>4.8840050000000001E-4</v>
      </c>
      <c r="H161" s="103">
        <f>ROUND(+G161*Totals!$H$26,2)</f>
        <v>3340.15</v>
      </c>
      <c r="I161" s="103">
        <f t="shared" si="6"/>
        <v>0</v>
      </c>
      <c r="J161" s="103">
        <f t="shared" si="7"/>
        <v>3340.15</v>
      </c>
      <c r="K161" s="113"/>
      <c r="L161" s="113"/>
      <c r="N161" s="117"/>
      <c r="O161" s="113"/>
      <c r="P161" s="114"/>
      <c r="Q161" s="118"/>
      <c r="R161" s="116"/>
      <c r="S161" s="114"/>
    </row>
    <row r="162" spans="6:19">
      <c r="F162" s="111" t="s">
        <v>56</v>
      </c>
      <c r="G162" s="136">
        <v>1.73877E-5</v>
      </c>
      <c r="H162" s="103">
        <f>ROUND(+G162*Totals!$H$26,2)</f>
        <v>118.91</v>
      </c>
      <c r="I162" s="103">
        <f t="shared" si="6"/>
        <v>42.113958333333336</v>
      </c>
      <c r="J162" s="103">
        <f t="shared" si="7"/>
        <v>76.796041666666667</v>
      </c>
      <c r="K162" s="113" t="s">
        <v>56</v>
      </c>
      <c r="L162" s="113" t="s">
        <v>56</v>
      </c>
      <c r="M162" s="138">
        <v>0.35416666666666669</v>
      </c>
      <c r="N162" s="117">
        <f>H162*M162</f>
        <v>42.113958333333336</v>
      </c>
      <c r="O162" s="117" t="s">
        <v>1159</v>
      </c>
      <c r="P162" s="114"/>
      <c r="Q162" s="118"/>
      <c r="R162" s="116"/>
      <c r="S162" s="114"/>
    </row>
    <row r="163" spans="6:19">
      <c r="F163" s="111" t="s">
        <v>897</v>
      </c>
      <c r="G163" s="136">
        <v>2.9702013999999997E-3</v>
      </c>
      <c r="H163" s="103">
        <f>ROUND(+G163*Totals!$H$26,2)</f>
        <v>20313.060000000001</v>
      </c>
      <c r="I163" s="103">
        <f t="shared" si="6"/>
        <v>0</v>
      </c>
      <c r="J163" s="103">
        <f t="shared" si="7"/>
        <v>20313.060000000001</v>
      </c>
      <c r="K163" s="113"/>
      <c r="L163" s="113"/>
      <c r="N163" s="117"/>
      <c r="O163" s="117"/>
      <c r="P163" s="114"/>
      <c r="Q163" s="118"/>
      <c r="R163" s="116"/>
      <c r="S163" s="114"/>
    </row>
    <row r="164" spans="6:19">
      <c r="F164" s="111" t="s">
        <v>896</v>
      </c>
      <c r="G164" s="136">
        <v>1.0741719999999999E-4</v>
      </c>
      <c r="H164" s="103">
        <f>ROUND(+G164*Totals!$H$26,2)</f>
        <v>734.62</v>
      </c>
      <c r="I164" s="103">
        <f t="shared" si="6"/>
        <v>112.24524515393388</v>
      </c>
      <c r="J164" s="103">
        <f t="shared" si="7"/>
        <v>622.37475484606614</v>
      </c>
      <c r="K164" s="113" t="s">
        <v>896</v>
      </c>
      <c r="L164" s="113" t="s">
        <v>120</v>
      </c>
      <c r="M164" s="138">
        <v>0.15279361459521096</v>
      </c>
      <c r="N164" s="117">
        <f>H164*M164</f>
        <v>112.24524515393388</v>
      </c>
      <c r="O164" s="117" t="s">
        <v>1159</v>
      </c>
      <c r="P164" s="114"/>
      <c r="Q164" s="118"/>
      <c r="R164" s="116"/>
      <c r="S164" s="114"/>
    </row>
    <row r="165" spans="6:19">
      <c r="F165" s="111" t="s">
        <v>895</v>
      </c>
      <c r="G165" s="136">
        <v>9.2734299999999991E-5</v>
      </c>
      <c r="H165" s="103">
        <f>ROUND(+G165*Totals!$H$26,2)</f>
        <v>634.21</v>
      </c>
      <c r="I165" s="103">
        <f t="shared" si="6"/>
        <v>17.547312252964431</v>
      </c>
      <c r="J165" s="103">
        <f t="shared" si="7"/>
        <v>616.66268774703565</v>
      </c>
      <c r="K165" s="113" t="s">
        <v>895</v>
      </c>
      <c r="L165" s="113" t="s">
        <v>52</v>
      </c>
      <c r="M165" s="138">
        <v>2.7667984189723323E-2</v>
      </c>
      <c r="N165" s="117">
        <f>H165*M165</f>
        <v>17.547312252964431</v>
      </c>
      <c r="O165" s="113" t="s">
        <v>1159</v>
      </c>
      <c r="P165" s="114"/>
      <c r="Q165" s="118"/>
      <c r="R165" s="116"/>
      <c r="S165" s="114"/>
    </row>
    <row r="166" spans="6:19">
      <c r="F166" s="111" t="s">
        <v>894</v>
      </c>
      <c r="G166" s="136">
        <v>5.4095000000000003E-5</v>
      </c>
      <c r="H166" s="103">
        <f>ROUND(+G166*Totals!$H$26,2)</f>
        <v>369.95</v>
      </c>
      <c r="I166" s="103">
        <f t="shared" si="6"/>
        <v>94.455319148936155</v>
      </c>
      <c r="J166" s="103">
        <f t="shared" si="7"/>
        <v>275.49468085106383</v>
      </c>
      <c r="K166" s="113" t="s">
        <v>894</v>
      </c>
      <c r="L166" s="113" t="s">
        <v>98</v>
      </c>
      <c r="M166" s="138">
        <v>0.25531914893617019</v>
      </c>
      <c r="N166" s="117">
        <f>H166*M166</f>
        <v>94.455319148936155</v>
      </c>
      <c r="O166" s="113" t="s">
        <v>1159</v>
      </c>
      <c r="P166" s="114"/>
      <c r="Q166" s="118"/>
      <c r="R166" s="116"/>
      <c r="S166" s="114"/>
    </row>
    <row r="167" spans="6:19">
      <c r="F167" s="111" t="s">
        <v>893</v>
      </c>
      <c r="G167" s="136">
        <v>2.2642619999999999E-4</v>
      </c>
      <c r="H167" s="103">
        <f>ROUND(+G167*Totals!$H$26,2)</f>
        <v>1548.52</v>
      </c>
      <c r="I167" s="103">
        <f t="shared" si="6"/>
        <v>0</v>
      </c>
      <c r="J167" s="103">
        <f t="shared" si="7"/>
        <v>1548.52</v>
      </c>
      <c r="K167" s="113"/>
      <c r="L167" s="113"/>
      <c r="N167" s="117"/>
      <c r="O167" s="117"/>
      <c r="P167" s="114"/>
      <c r="Q167" s="118"/>
      <c r="R167" s="116"/>
      <c r="S167" s="114"/>
    </row>
    <row r="168" spans="6:19">
      <c r="F168" s="111" t="s">
        <v>57</v>
      </c>
      <c r="G168" s="136">
        <v>9.4546452000000003E-3</v>
      </c>
      <c r="H168" s="103">
        <f>ROUND(+G168*Totals!$H$26,2)</f>
        <v>64659.839999999997</v>
      </c>
      <c r="I168" s="103">
        <f t="shared" si="6"/>
        <v>0</v>
      </c>
      <c r="J168" s="103">
        <f t="shared" si="7"/>
        <v>64659.839999999997</v>
      </c>
      <c r="K168" s="113"/>
      <c r="L168" s="113"/>
      <c r="N168" s="117"/>
      <c r="O168" s="113"/>
      <c r="P168" s="114"/>
      <c r="Q168" s="118"/>
      <c r="R168" s="116"/>
      <c r="S168" s="114"/>
    </row>
    <row r="169" spans="6:19">
      <c r="F169" s="111" t="s">
        <v>892</v>
      </c>
      <c r="G169" s="136">
        <v>2.5888299999999997E-5</v>
      </c>
      <c r="H169" s="103">
        <f>ROUND(+G169*Totals!$H$26,2)</f>
        <v>177.05</v>
      </c>
      <c r="I169" s="103">
        <f t="shared" si="6"/>
        <v>0</v>
      </c>
      <c r="J169" s="103">
        <f t="shared" si="7"/>
        <v>177.05</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ROUND(+G170*Totals!$H$26,2)</f>
        <v>49153.53</v>
      </c>
      <c r="I170" s="103">
        <f t="shared" si="6"/>
        <v>0</v>
      </c>
      <c r="J170" s="103">
        <f t="shared" si="7"/>
        <v>49153.53</v>
      </c>
      <c r="K170" s="113"/>
      <c r="L170" s="113"/>
      <c r="N170" s="117"/>
      <c r="O170" s="117"/>
      <c r="P170" s="114"/>
      <c r="Q170" s="118"/>
      <c r="R170" s="116"/>
      <c r="S170" s="114"/>
    </row>
    <row r="171" spans="6:19">
      <c r="F171" s="111" t="s">
        <v>890</v>
      </c>
      <c r="G171" s="136">
        <v>8.2301700000000005E-5</v>
      </c>
      <c r="H171" s="103">
        <f>ROUND(+G171*Totals!$H$26,2)</f>
        <v>562.86</v>
      </c>
      <c r="I171" s="103">
        <f t="shared" si="6"/>
        <v>193.24348773841965</v>
      </c>
      <c r="J171" s="103">
        <f t="shared" si="7"/>
        <v>369.6165122615804</v>
      </c>
      <c r="K171" s="113" t="s">
        <v>890</v>
      </c>
      <c r="L171" s="113" t="s">
        <v>119</v>
      </c>
      <c r="M171" s="138">
        <v>0.34332425068119893</v>
      </c>
      <c r="N171" s="117">
        <f>H171*M171</f>
        <v>193.24348773841965</v>
      </c>
      <c r="O171" s="113" t="s">
        <v>1159</v>
      </c>
      <c r="P171" s="114"/>
      <c r="Q171" s="118"/>
      <c r="R171" s="116"/>
      <c r="S171" s="114"/>
    </row>
    <row r="172" spans="6:19">
      <c r="F172" s="111" t="s">
        <v>889</v>
      </c>
      <c r="G172" s="136">
        <v>1.0046199999999999E-5</v>
      </c>
      <c r="H172" s="103">
        <f>ROUND(+G172*Totals!$H$26,2)</f>
        <v>68.709999999999994</v>
      </c>
      <c r="I172" s="103">
        <f t="shared" si="6"/>
        <v>14.085549999999998</v>
      </c>
      <c r="J172" s="103">
        <f t="shared" si="7"/>
        <v>54.624449999999996</v>
      </c>
      <c r="K172" s="113" t="s">
        <v>889</v>
      </c>
      <c r="L172" s="113" t="s">
        <v>103</v>
      </c>
      <c r="M172" s="138">
        <v>0.20499999999999999</v>
      </c>
      <c r="N172" s="117">
        <f>H172*M172</f>
        <v>14.085549999999998</v>
      </c>
      <c r="O172" s="117" t="s">
        <v>1159</v>
      </c>
      <c r="P172" s="114"/>
      <c r="Q172" s="118"/>
      <c r="R172" s="116"/>
      <c r="S172" s="114"/>
    </row>
    <row r="173" spans="6:19">
      <c r="F173" s="111" t="s">
        <v>888</v>
      </c>
      <c r="G173" s="136">
        <v>2.7163410000000002E-4</v>
      </c>
      <c r="H173" s="103">
        <f>ROUND(+G173*Totals!$H$26,2)</f>
        <v>1857.69</v>
      </c>
      <c r="I173" s="103">
        <f t="shared" si="6"/>
        <v>0</v>
      </c>
      <c r="J173" s="103">
        <f t="shared" si="7"/>
        <v>1857.69</v>
      </c>
      <c r="K173" s="113"/>
      <c r="L173" s="113"/>
      <c r="N173" s="117"/>
      <c r="O173" s="117"/>
      <c r="P173" s="114"/>
      <c r="Q173" s="118"/>
      <c r="R173" s="116"/>
      <c r="S173" s="114"/>
    </row>
    <row r="174" spans="6:19">
      <c r="F174" s="111" t="s">
        <v>887</v>
      </c>
      <c r="G174" s="136">
        <v>6.8005100000000004E-5</v>
      </c>
      <c r="H174" s="103">
        <f>ROUND(+G174*Totals!$H$26,2)</f>
        <v>465.08</v>
      </c>
      <c r="I174" s="103">
        <f t="shared" si="6"/>
        <v>127.93234042553192</v>
      </c>
      <c r="J174" s="103">
        <f t="shared" si="7"/>
        <v>337.14765957446809</v>
      </c>
      <c r="K174" s="113" t="s">
        <v>887</v>
      </c>
      <c r="L174" s="113" t="s">
        <v>106</v>
      </c>
      <c r="M174" s="138">
        <v>0.27507598784194531</v>
      </c>
      <c r="N174" s="117">
        <f>H174*M174</f>
        <v>127.93234042553192</v>
      </c>
      <c r="O174" s="113" t="s">
        <v>1159</v>
      </c>
      <c r="P174" s="114"/>
      <c r="Q174" s="118"/>
      <c r="R174" s="116"/>
      <c r="S174" s="114"/>
    </row>
    <row r="175" spans="6:19">
      <c r="F175" s="111" t="s">
        <v>886</v>
      </c>
      <c r="G175" s="136">
        <v>1.4914760000000002E-4</v>
      </c>
      <c r="H175" s="103">
        <f>ROUND(+G175*Totals!$H$26,2)</f>
        <v>1020.01</v>
      </c>
      <c r="I175" s="103">
        <f t="shared" si="6"/>
        <v>257.71529255319149</v>
      </c>
      <c r="J175" s="147">
        <f t="shared" si="7"/>
        <v>762.2947074468085</v>
      </c>
      <c r="K175" s="143" t="s">
        <v>886</v>
      </c>
      <c r="L175" s="143" t="s">
        <v>56</v>
      </c>
      <c r="M175" s="140">
        <v>5.3191489361702135E-3</v>
      </c>
      <c r="N175" s="144">
        <f>H175*M175</f>
        <v>5.4255851063829796</v>
      </c>
      <c r="O175" s="113" t="s">
        <v>62</v>
      </c>
      <c r="P175" s="140">
        <v>0.24734042553191493</v>
      </c>
      <c r="Q175" s="118">
        <f>H175*P175</f>
        <v>252.28970744680853</v>
      </c>
      <c r="R175" s="148"/>
      <c r="S175" s="114"/>
    </row>
    <row r="176" spans="6:19">
      <c r="F176" s="111" t="s">
        <v>885</v>
      </c>
      <c r="G176" s="136">
        <v>8.7131570000000002E-4</v>
      </c>
      <c r="H176" s="103">
        <f>ROUND(+G176*Totals!$H$26,2)</f>
        <v>5958.88</v>
      </c>
      <c r="I176" s="103">
        <f t="shared" si="6"/>
        <v>0</v>
      </c>
      <c r="J176" s="103">
        <f t="shared" si="7"/>
        <v>5958.88</v>
      </c>
      <c r="K176" s="113"/>
      <c r="L176" s="113"/>
      <c r="N176" s="117"/>
      <c r="O176" s="117"/>
      <c r="P176" s="114"/>
      <c r="Q176" s="118"/>
      <c r="R176" s="116"/>
      <c r="S176" s="114"/>
    </row>
    <row r="177" spans="6:19" ht="37.5">
      <c r="F177" s="111" t="s">
        <v>884</v>
      </c>
      <c r="G177" s="136">
        <v>6.6459599999999996E-5</v>
      </c>
      <c r="H177" s="103">
        <f>ROUND(+G177*Totals!$H$26,2)</f>
        <v>454.51</v>
      </c>
      <c r="I177" s="103">
        <f t="shared" si="6"/>
        <v>114.83373673036093</v>
      </c>
      <c r="J177" s="103">
        <f t="shared" si="7"/>
        <v>339.67626326963909</v>
      </c>
      <c r="K177" s="113" t="s">
        <v>884</v>
      </c>
      <c r="L177" s="113" t="s">
        <v>106</v>
      </c>
      <c r="M177" s="138">
        <v>0.25265392781316348</v>
      </c>
      <c r="N177" s="117">
        <f>H177*M177</f>
        <v>114.83373673036093</v>
      </c>
      <c r="O177" s="113" t="s">
        <v>1159</v>
      </c>
      <c r="P177" s="114"/>
      <c r="Q177" s="118"/>
      <c r="R177" s="116"/>
      <c r="S177" s="114"/>
    </row>
    <row r="178" spans="6:19">
      <c r="F178" s="111" t="s">
        <v>883</v>
      </c>
      <c r="G178" s="136">
        <v>1.9126440000000002E-4</v>
      </c>
      <c r="H178" s="103">
        <f>ROUND(+G178*Totals!$H$26,2)</f>
        <v>1308.05</v>
      </c>
      <c r="I178" s="103">
        <f t="shared" si="6"/>
        <v>81.144540942928032</v>
      </c>
      <c r="J178" s="103">
        <f t="shared" si="7"/>
        <v>1226.905459057072</v>
      </c>
      <c r="K178" s="113" t="s">
        <v>883</v>
      </c>
      <c r="L178" s="113" t="s">
        <v>118</v>
      </c>
      <c r="M178" s="138">
        <v>6.2034739454094288E-2</v>
      </c>
      <c r="N178" s="117">
        <f>H178*M178</f>
        <v>81.144540942928032</v>
      </c>
      <c r="O178" s="117" t="s">
        <v>1159</v>
      </c>
      <c r="P178" s="114"/>
      <c r="Q178" s="118"/>
      <c r="R178" s="116"/>
      <c r="S178" s="114"/>
    </row>
    <row r="179" spans="6:19">
      <c r="F179" s="111" t="s">
        <v>882</v>
      </c>
      <c r="G179" s="136">
        <v>3.2650190000000002E-4</v>
      </c>
      <c r="H179" s="103">
        <f>ROUND(+G179*Totals!$H$26,2)</f>
        <v>2232.9299999999998</v>
      </c>
      <c r="I179" s="103">
        <f t="shared" si="6"/>
        <v>0</v>
      </c>
      <c r="J179" s="103">
        <f t="shared" si="7"/>
        <v>2232.9299999999998</v>
      </c>
      <c r="K179" s="113"/>
      <c r="L179" s="113"/>
      <c r="N179" s="117"/>
      <c r="O179" s="113"/>
      <c r="P179" s="114"/>
      <c r="Q179" s="118"/>
      <c r="R179" s="116"/>
      <c r="S179" s="114"/>
    </row>
    <row r="180" spans="6:19">
      <c r="F180" s="111" t="s">
        <v>881</v>
      </c>
      <c r="G180" s="136">
        <v>1.51466E-4</v>
      </c>
      <c r="H180" s="103">
        <f>ROUND(+G180*Totals!$H$26,2)</f>
        <v>1035.8699999999999</v>
      </c>
      <c r="I180" s="103">
        <f t="shared" si="6"/>
        <v>239.35636893203878</v>
      </c>
      <c r="J180" s="103">
        <f t="shared" si="7"/>
        <v>796.51363106796111</v>
      </c>
      <c r="K180" s="113" t="s">
        <v>881</v>
      </c>
      <c r="L180" s="113" t="s">
        <v>92</v>
      </c>
      <c r="M180" s="138">
        <v>0.23106796116504852</v>
      </c>
      <c r="N180" s="117">
        <f>H180*M180</f>
        <v>239.35636893203878</v>
      </c>
      <c r="O180" s="117" t="s">
        <v>1159</v>
      </c>
      <c r="P180" s="114"/>
      <c r="Q180" s="118"/>
      <c r="R180" s="116"/>
      <c r="S180" s="114"/>
    </row>
    <row r="181" spans="6:19" ht="37.5">
      <c r="F181" s="111" t="s">
        <v>880</v>
      </c>
      <c r="G181" s="136">
        <v>7.0709880000000003E-4</v>
      </c>
      <c r="H181" s="103">
        <f>ROUND(+G181*Totals!$H$26,2)</f>
        <v>4835.8100000000004</v>
      </c>
      <c r="I181" s="103">
        <f t="shared" si="6"/>
        <v>0</v>
      </c>
      <c r="J181" s="103">
        <f t="shared" si="7"/>
        <v>4835.8100000000004</v>
      </c>
      <c r="K181" s="113"/>
      <c r="L181" s="113"/>
      <c r="N181" s="117"/>
      <c r="O181" s="117"/>
      <c r="P181" s="114"/>
      <c r="Q181" s="118"/>
      <c r="R181" s="116"/>
      <c r="S181" s="114"/>
    </row>
    <row r="182" spans="6:19">
      <c r="F182" s="111" t="s">
        <v>879</v>
      </c>
      <c r="G182" s="136">
        <v>2.1251600000000002E-5</v>
      </c>
      <c r="H182" s="103">
        <f>ROUND(+G182*Totals!$H$26,2)</f>
        <v>145.34</v>
      </c>
      <c r="I182" s="103">
        <f t="shared" si="6"/>
        <v>82.192275862068968</v>
      </c>
      <c r="J182" s="103">
        <f t="shared" si="7"/>
        <v>63.147724137931036</v>
      </c>
      <c r="K182" s="113" t="s">
        <v>879</v>
      </c>
      <c r="L182" s="113" t="s">
        <v>68</v>
      </c>
      <c r="M182" s="138">
        <v>0.56551724137931036</v>
      </c>
      <c r="N182" s="117">
        <f>H182*M182</f>
        <v>82.192275862068968</v>
      </c>
      <c r="O182" s="117" t="s">
        <v>1159</v>
      </c>
      <c r="P182" s="114"/>
      <c r="Q182" s="118"/>
      <c r="R182" s="116"/>
      <c r="S182" s="114"/>
    </row>
    <row r="183" spans="6:19">
      <c r="F183" s="111" t="s">
        <v>878</v>
      </c>
      <c r="G183" s="136">
        <v>1.3601029999999999E-4</v>
      </c>
      <c r="H183" s="103">
        <f>ROUND(+G183*Totals!$H$26,2)</f>
        <v>930.17</v>
      </c>
      <c r="I183" s="103">
        <f t="shared" si="6"/>
        <v>43.725940170940177</v>
      </c>
      <c r="J183" s="103">
        <f t="shared" si="7"/>
        <v>886.44405982905982</v>
      </c>
      <c r="K183" s="113" t="s">
        <v>878</v>
      </c>
      <c r="L183" s="113" t="s">
        <v>104</v>
      </c>
      <c r="M183" s="138">
        <v>4.7008547008547015E-2</v>
      </c>
      <c r="N183" s="117">
        <f>H183*M183</f>
        <v>43.725940170940177</v>
      </c>
      <c r="O183" s="113" t="s">
        <v>1159</v>
      </c>
      <c r="P183" s="114"/>
      <c r="Q183" s="118"/>
      <c r="R183" s="116"/>
      <c r="S183" s="114"/>
    </row>
    <row r="184" spans="6:19">
      <c r="F184" s="111" t="s">
        <v>877</v>
      </c>
      <c r="G184" s="136">
        <v>4.223273E-4</v>
      </c>
      <c r="H184" s="103">
        <f>ROUND(+G184*Totals!$H$26,2)</f>
        <v>2888.27</v>
      </c>
      <c r="I184" s="103">
        <f t="shared" si="6"/>
        <v>0</v>
      </c>
      <c r="J184" s="103">
        <f>+H184-I184</f>
        <v>2888.27</v>
      </c>
      <c r="O184" s="113" t="s">
        <v>1159</v>
      </c>
      <c r="P184" s="114"/>
      <c r="Q184" s="118"/>
      <c r="R184" s="116"/>
      <c r="S184" s="114"/>
    </row>
    <row r="185" spans="6:19">
      <c r="F185" s="111" t="s">
        <v>876</v>
      </c>
      <c r="G185" s="136">
        <v>6.5687000000000003E-6</v>
      </c>
      <c r="H185" s="103">
        <f>ROUND(+G185*Totals!$H$26,2)</f>
        <v>44.92</v>
      </c>
      <c r="I185" s="103">
        <f t="shared" si="6"/>
        <v>15.84450909090909</v>
      </c>
      <c r="J185" s="103">
        <f>+H185-I185</f>
        <v>29.075490909090909</v>
      </c>
      <c r="K185" s="113" t="s">
        <v>876</v>
      </c>
      <c r="L185" s="113" t="s">
        <v>120</v>
      </c>
      <c r="M185" s="138">
        <v>0.35272727272727272</v>
      </c>
      <c r="N185" s="117">
        <f>+H185*M185</f>
        <v>15.84450909090909</v>
      </c>
      <c r="O185" s="117"/>
      <c r="P185" s="114"/>
      <c r="Q185" s="118"/>
      <c r="R185" s="116"/>
      <c r="S185" s="114"/>
    </row>
    <row r="186" spans="6:19">
      <c r="F186" s="111" t="s">
        <v>875</v>
      </c>
      <c r="G186" s="136">
        <v>5.0231060000000005E-4</v>
      </c>
      <c r="H186" s="103">
        <f>ROUND(+G186*Totals!$H$26,2)</f>
        <v>3435.28</v>
      </c>
      <c r="I186" s="103">
        <f t="shared" si="6"/>
        <v>0</v>
      </c>
      <c r="J186" s="103">
        <f t="shared" si="7"/>
        <v>3435.28</v>
      </c>
      <c r="K186" s="113"/>
      <c r="L186" s="113"/>
      <c r="N186" s="117"/>
      <c r="O186" s="113"/>
      <c r="P186" s="114"/>
      <c r="Q186" s="118"/>
      <c r="R186" s="116"/>
      <c r="S186" s="114"/>
    </row>
    <row r="187" spans="6:19">
      <c r="F187" s="111" t="s">
        <v>874</v>
      </c>
      <c r="G187" s="136">
        <v>1.3910100000000001E-5</v>
      </c>
      <c r="H187" s="103">
        <f>ROUND(+G187*Totals!$H$26,2)</f>
        <v>95.13</v>
      </c>
      <c r="I187" s="103">
        <f t="shared" si="6"/>
        <v>28.250727272727275</v>
      </c>
      <c r="J187" s="103">
        <f t="shared" si="7"/>
        <v>66.879272727272721</v>
      </c>
      <c r="K187" s="113" t="s">
        <v>874</v>
      </c>
      <c r="L187" s="113" t="s">
        <v>78</v>
      </c>
      <c r="M187" s="138">
        <v>0.1393939393939394</v>
      </c>
      <c r="N187" s="117">
        <f>H187*M187</f>
        <v>13.260545454545454</v>
      </c>
      <c r="O187" s="113" t="s">
        <v>125</v>
      </c>
      <c r="P187" s="138">
        <v>0.15757575757575759</v>
      </c>
      <c r="Q187" s="118">
        <f>H187*P187</f>
        <v>14.990181818181819</v>
      </c>
      <c r="R187" s="116" t="s">
        <v>1159</v>
      </c>
      <c r="S187" s="114"/>
    </row>
    <row r="188" spans="6:19">
      <c r="F188" s="111" t="s">
        <v>873</v>
      </c>
      <c r="G188" s="136">
        <v>8.6235143000000011E-3</v>
      </c>
      <c r="H188" s="103">
        <f>ROUND(+G188*Totals!$H$26,2)</f>
        <v>58975.77</v>
      </c>
      <c r="I188" s="103">
        <f t="shared" si="6"/>
        <v>0</v>
      </c>
      <c r="J188" s="103">
        <f t="shared" si="7"/>
        <v>58975.77</v>
      </c>
      <c r="K188" s="113"/>
      <c r="L188" s="113"/>
      <c r="N188" s="117"/>
      <c r="O188" s="113"/>
      <c r="P188" s="114"/>
      <c r="Q188" s="118"/>
      <c r="R188" s="116"/>
      <c r="S188" s="114"/>
    </row>
    <row r="189" spans="6:19">
      <c r="F189" s="111" t="s">
        <v>872</v>
      </c>
      <c r="G189" s="136">
        <v>6.0431829999999995E-4</v>
      </c>
      <c r="H189" s="103">
        <f>ROUND(+G189*Totals!$H$26,2)</f>
        <v>4132.8999999999996</v>
      </c>
      <c r="I189" s="103">
        <f t="shared" si="6"/>
        <v>0</v>
      </c>
      <c r="J189" s="103">
        <f t="shared" si="7"/>
        <v>4132.8999999999996</v>
      </c>
      <c r="K189" s="113"/>
      <c r="L189" s="113"/>
      <c r="N189" s="117"/>
      <c r="O189" s="117"/>
      <c r="P189" s="114"/>
      <c r="Q189" s="118"/>
      <c r="R189" s="116"/>
      <c r="S189" s="114"/>
    </row>
    <row r="190" spans="6:19" ht="37.5">
      <c r="F190" s="111" t="s">
        <v>871</v>
      </c>
      <c r="G190" s="136">
        <v>2.9597689999999997E-4</v>
      </c>
      <c r="H190" s="103">
        <f>ROUND(+G190*Totals!$H$26,2)</f>
        <v>2024.17</v>
      </c>
      <c r="I190" s="103">
        <f t="shared" si="6"/>
        <v>0</v>
      </c>
      <c r="J190" s="103">
        <f t="shared" si="7"/>
        <v>2024.17</v>
      </c>
      <c r="K190" s="113"/>
      <c r="L190" s="113"/>
      <c r="N190" s="117"/>
      <c r="O190" s="113"/>
      <c r="P190" s="114"/>
      <c r="Q190" s="118"/>
      <c r="R190" s="116"/>
      <c r="S190" s="114"/>
    </row>
    <row r="191" spans="6:19">
      <c r="F191" s="111" t="s">
        <v>870</v>
      </c>
      <c r="G191" s="136">
        <v>1.0278050000000001E-4</v>
      </c>
      <c r="H191" s="103">
        <f>ROUND(+G191*Totals!$H$26,2)</f>
        <v>702.91</v>
      </c>
      <c r="I191" s="103">
        <f t="shared" si="6"/>
        <v>271.57886363636362</v>
      </c>
      <c r="J191" s="103">
        <f t="shared" si="7"/>
        <v>431.33113636363635</v>
      </c>
      <c r="K191" s="113" t="s">
        <v>870</v>
      </c>
      <c r="L191" s="113" t="s">
        <v>75</v>
      </c>
      <c r="M191" s="138">
        <v>0.38636363636363635</v>
      </c>
      <c r="N191" s="117">
        <f>H191*M191</f>
        <v>271.57886363636362</v>
      </c>
      <c r="O191" s="117" t="s">
        <v>1159</v>
      </c>
      <c r="P191" s="114"/>
      <c r="Q191" s="118"/>
      <c r="R191" s="116"/>
      <c r="S191" s="114"/>
    </row>
    <row r="192" spans="6:19">
      <c r="F192" s="111" t="s">
        <v>869</v>
      </c>
      <c r="G192" s="136">
        <v>5.8963540000000006E-4</v>
      </c>
      <c r="H192" s="103">
        <f>ROUND(+G192*Totals!$H$26,2)</f>
        <v>4032.49</v>
      </c>
      <c r="I192" s="103">
        <f t="shared" si="6"/>
        <v>0</v>
      </c>
      <c r="J192" s="103">
        <f t="shared" si="7"/>
        <v>4032.49</v>
      </c>
      <c r="K192" s="113"/>
      <c r="L192" s="113"/>
      <c r="N192" s="117"/>
      <c r="O192" s="117"/>
      <c r="P192" s="114"/>
      <c r="Q192" s="118"/>
      <c r="R192" s="116"/>
      <c r="S192" s="114"/>
    </row>
    <row r="193" spans="6:19">
      <c r="F193" s="111" t="s">
        <v>868</v>
      </c>
      <c r="G193" s="136">
        <v>1.5069300000000002E-5</v>
      </c>
      <c r="H193" s="103">
        <f>ROUND(+G193*Totals!$H$26,2)</f>
        <v>103.06</v>
      </c>
      <c r="I193" s="103">
        <f t="shared" si="6"/>
        <v>30.917999999999999</v>
      </c>
      <c r="J193" s="103">
        <f t="shared" si="7"/>
        <v>72.141999999999996</v>
      </c>
      <c r="K193" s="113" t="s">
        <v>868</v>
      </c>
      <c r="L193" s="113" t="s">
        <v>92</v>
      </c>
      <c r="M193" s="138">
        <v>0.3</v>
      </c>
      <c r="N193" s="117">
        <f>H193*M193</f>
        <v>30.917999999999999</v>
      </c>
      <c r="O193" s="113" t="s">
        <v>1159</v>
      </c>
      <c r="P193" s="114"/>
      <c r="Q193" s="118"/>
      <c r="R193" s="116"/>
      <c r="S193" s="114"/>
    </row>
    <row r="194" spans="6:19">
      <c r="F194" s="111" t="s">
        <v>867</v>
      </c>
      <c r="G194" s="136">
        <v>8.4620000000000013E-5</v>
      </c>
      <c r="H194" s="103">
        <f>ROUND(+G194*Totals!$H$26,2)</f>
        <v>578.71</v>
      </c>
      <c r="I194" s="103">
        <f t="shared" si="6"/>
        <v>169.36001312335961</v>
      </c>
      <c r="J194" s="103">
        <f t="shared" si="7"/>
        <v>409.3499868766404</v>
      </c>
      <c r="K194" s="113" t="s">
        <v>867</v>
      </c>
      <c r="L194" s="113" t="s">
        <v>69</v>
      </c>
      <c r="M194" s="138">
        <v>0.29265091863517062</v>
      </c>
      <c r="N194" s="117">
        <f>H194*M194</f>
        <v>169.36001312335961</v>
      </c>
      <c r="O194" s="117" t="s">
        <v>1159</v>
      </c>
      <c r="P194" s="114"/>
      <c r="Q194" s="118"/>
      <c r="R194" s="116"/>
      <c r="S194" s="114"/>
    </row>
    <row r="195" spans="6:19">
      <c r="F195" s="111" t="s">
        <v>866</v>
      </c>
      <c r="G195" s="136">
        <v>2.42650809E-2</v>
      </c>
      <c r="H195" s="103">
        <f>ROUND(+G195*Totals!$H$26,2)</f>
        <v>165947.65</v>
      </c>
      <c r="I195" s="103">
        <f t="shared" si="6"/>
        <v>0</v>
      </c>
      <c r="J195" s="103">
        <f t="shared" si="7"/>
        <v>165947.65</v>
      </c>
      <c r="K195" s="113"/>
      <c r="L195" s="113"/>
      <c r="N195" s="117"/>
      <c r="O195" s="117"/>
      <c r="P195" s="114"/>
      <c r="Q195" s="118"/>
      <c r="R195" s="116"/>
      <c r="S195" s="114"/>
    </row>
    <row r="196" spans="6:19">
      <c r="F196" s="111" t="s">
        <v>865</v>
      </c>
      <c r="G196" s="136">
        <v>3.0525000000000003E-5</v>
      </c>
      <c r="H196" s="103">
        <f>ROUND(+G196*Totals!$H$26,2)</f>
        <v>208.76</v>
      </c>
      <c r="I196" s="103">
        <f t="shared" si="6"/>
        <v>57.683684210526309</v>
      </c>
      <c r="J196" s="103">
        <f t="shared" si="7"/>
        <v>151.07631578947368</v>
      </c>
      <c r="K196" s="113" t="s">
        <v>865</v>
      </c>
      <c r="L196" s="113" t="s">
        <v>108</v>
      </c>
      <c r="M196" s="138">
        <v>0.27631578947368418</v>
      </c>
      <c r="N196" s="117">
        <f>H196*M196</f>
        <v>57.683684210526309</v>
      </c>
      <c r="O196" s="113" t="s">
        <v>1159</v>
      </c>
      <c r="P196" s="114"/>
      <c r="Q196" s="118"/>
      <c r="R196" s="116"/>
      <c r="S196" s="114"/>
    </row>
    <row r="197" spans="6:19" ht="37.5">
      <c r="F197" s="111" t="s">
        <v>864</v>
      </c>
      <c r="G197" s="136">
        <v>1.070308E-4</v>
      </c>
      <c r="H197" s="103">
        <f>ROUND(+G197*Totals!$H$26,2)</f>
        <v>731.98</v>
      </c>
      <c r="I197" s="103">
        <f t="shared" si="6"/>
        <v>278.54106194690263</v>
      </c>
      <c r="J197" s="103">
        <f t="shared" si="7"/>
        <v>453.43893805309739</v>
      </c>
      <c r="K197" s="113" t="s">
        <v>864</v>
      </c>
      <c r="L197" s="113" t="s">
        <v>125</v>
      </c>
      <c r="M197" s="138">
        <v>0.38053097345132741</v>
      </c>
      <c r="N197" s="117">
        <f>H197*M197</f>
        <v>278.54106194690263</v>
      </c>
      <c r="O197" s="113" t="s">
        <v>1159</v>
      </c>
      <c r="P197" s="114"/>
      <c r="Q197" s="118"/>
      <c r="R197" s="116"/>
      <c r="S197" s="114"/>
    </row>
    <row r="198" spans="6:19">
      <c r="F198" s="111" t="s">
        <v>863</v>
      </c>
      <c r="G198" s="136">
        <v>2.4265470000000002E-4</v>
      </c>
      <c r="H198" s="103">
        <f>ROUND(+G198*Totals!$H$26,2)</f>
        <v>1659.5</v>
      </c>
      <c r="I198" s="103">
        <f t="shared" si="6"/>
        <v>0</v>
      </c>
      <c r="J198" s="103">
        <f t="shared" si="7"/>
        <v>1659.5</v>
      </c>
      <c r="K198" s="113"/>
      <c r="L198" s="113"/>
      <c r="N198" s="117"/>
      <c r="O198" s="113"/>
      <c r="P198" s="114"/>
      <c r="Q198" s="118"/>
      <c r="R198" s="116"/>
      <c r="S198" s="114"/>
    </row>
    <row r="199" spans="6:19">
      <c r="F199" s="111" t="s">
        <v>862</v>
      </c>
      <c r="G199" s="136">
        <v>1.5022952000000001E-3</v>
      </c>
      <c r="H199" s="103">
        <f>ROUND(+G199*Totals!$H$26,2)</f>
        <v>10274.120000000001</v>
      </c>
      <c r="I199" s="103">
        <f t="shared" ref="I199:I262" si="8">+N199+Q199+T199</f>
        <v>0</v>
      </c>
      <c r="J199" s="103">
        <f t="shared" ref="J199:J262" si="9">+H199-I199</f>
        <v>10274.120000000001</v>
      </c>
      <c r="K199" s="113"/>
      <c r="L199" s="113"/>
      <c r="N199" s="117"/>
      <c r="O199" s="117"/>
      <c r="P199" s="114"/>
      <c r="Q199" s="118"/>
      <c r="R199" s="116"/>
      <c r="S199" s="114"/>
    </row>
    <row r="200" spans="6:19">
      <c r="F200" s="111" t="s">
        <v>861</v>
      </c>
      <c r="G200" s="136">
        <v>2.9118561E-3</v>
      </c>
      <c r="H200" s="103">
        <f>ROUND(+G200*Totals!$H$26,2)</f>
        <v>19914.04</v>
      </c>
      <c r="I200" s="103">
        <f t="shared" si="8"/>
        <v>0</v>
      </c>
      <c r="J200" s="103">
        <f t="shared" si="9"/>
        <v>19914.04</v>
      </c>
      <c r="K200" s="113"/>
      <c r="L200" s="113"/>
      <c r="N200" s="117"/>
      <c r="O200" s="117"/>
      <c r="P200" s="114"/>
      <c r="Q200" s="118"/>
      <c r="R200" s="116"/>
      <c r="S200" s="114"/>
    </row>
    <row r="201" spans="6:19">
      <c r="F201" s="111" t="s">
        <v>860</v>
      </c>
      <c r="G201" s="136">
        <v>4.0571200000000002E-5</v>
      </c>
      <c r="H201" s="103">
        <f>ROUND(+G201*Totals!$H$26,2)</f>
        <v>277.45999999999998</v>
      </c>
      <c r="I201" s="103">
        <f t="shared" si="8"/>
        <v>77.030673854447443</v>
      </c>
      <c r="J201" s="103">
        <f t="shared" si="9"/>
        <v>200.42932614555252</v>
      </c>
      <c r="K201" s="113" t="s">
        <v>860</v>
      </c>
      <c r="L201" s="113" t="s">
        <v>121</v>
      </c>
      <c r="M201" s="138">
        <v>0.27762803234501349</v>
      </c>
      <c r="N201" s="117">
        <f t="shared" ref="N201:N206" si="10">H201*M201</f>
        <v>77.030673854447443</v>
      </c>
      <c r="O201" s="117" t="s">
        <v>1159</v>
      </c>
      <c r="P201" s="114"/>
      <c r="Q201" s="118"/>
      <c r="R201" s="116"/>
      <c r="S201" s="114"/>
    </row>
    <row r="202" spans="6:19">
      <c r="F202" s="111" t="s">
        <v>859</v>
      </c>
      <c r="G202" s="136">
        <v>9.7757399999999993E-5</v>
      </c>
      <c r="H202" s="103">
        <f>ROUND(+G202*Totals!$H$26,2)</f>
        <v>668.56</v>
      </c>
      <c r="I202" s="103">
        <f t="shared" si="8"/>
        <v>212.08096676737159</v>
      </c>
      <c r="J202" s="103">
        <f t="shared" si="9"/>
        <v>456.47903323262835</v>
      </c>
      <c r="K202" s="113" t="s">
        <v>859</v>
      </c>
      <c r="L202" s="113" t="s">
        <v>75</v>
      </c>
      <c r="M202" s="138">
        <v>0.31722054380664655</v>
      </c>
      <c r="N202" s="117">
        <f t="shared" si="10"/>
        <v>212.08096676737159</v>
      </c>
      <c r="O202" s="117" t="s">
        <v>1159</v>
      </c>
      <c r="P202" s="114"/>
      <c r="Q202" s="118"/>
      <c r="R202" s="116"/>
      <c r="S202" s="114"/>
    </row>
    <row r="203" spans="6:19">
      <c r="F203" s="111" t="s">
        <v>858</v>
      </c>
      <c r="G203" s="136">
        <v>9.6984600000000007E-5</v>
      </c>
      <c r="H203" s="103">
        <f>ROUND(+G203*Totals!$H$26,2)</f>
        <v>663.27</v>
      </c>
      <c r="I203" s="103">
        <f t="shared" si="8"/>
        <v>136.96294663573087</v>
      </c>
      <c r="J203" s="103">
        <f t="shared" si="9"/>
        <v>526.30705336426911</v>
      </c>
      <c r="K203" s="113" t="s">
        <v>858</v>
      </c>
      <c r="L203" s="113" t="s">
        <v>49</v>
      </c>
      <c r="M203" s="138">
        <v>0.20649651972157776</v>
      </c>
      <c r="N203" s="117">
        <f t="shared" si="10"/>
        <v>136.96294663573087</v>
      </c>
      <c r="O203" s="117"/>
      <c r="P203" s="114"/>
      <c r="Q203" s="118"/>
      <c r="R203" s="116"/>
      <c r="S203" s="114"/>
    </row>
    <row r="204" spans="6:19">
      <c r="F204" s="111" t="s">
        <v>857</v>
      </c>
      <c r="G204" s="136">
        <v>1.7001280000000001E-4</v>
      </c>
      <c r="H204" s="103">
        <f>ROUND(+G204*Totals!$H$26,2)</f>
        <v>1162.71</v>
      </c>
      <c r="I204" s="103">
        <f t="shared" si="8"/>
        <v>381.9274886260236</v>
      </c>
      <c r="J204" s="147">
        <f t="shared" si="9"/>
        <v>780.78251137397638</v>
      </c>
      <c r="K204" s="143" t="s">
        <v>857</v>
      </c>
      <c r="L204" s="143" t="s">
        <v>95</v>
      </c>
      <c r="M204" s="140">
        <v>1.7288444040036398E-2</v>
      </c>
      <c r="N204" s="144">
        <f t="shared" si="10"/>
        <v>20.101446769790719</v>
      </c>
      <c r="O204" s="142" t="s">
        <v>124</v>
      </c>
      <c r="P204" s="140">
        <v>0.31119199272065512</v>
      </c>
      <c r="Q204" s="118">
        <f>H204*P204</f>
        <v>361.82604185623291</v>
      </c>
      <c r="R204" s="116"/>
      <c r="S204" s="114"/>
    </row>
    <row r="205" spans="6:19">
      <c r="F205" s="111" t="s">
        <v>856</v>
      </c>
      <c r="G205" s="136">
        <v>1.4296499999999999E-5</v>
      </c>
      <c r="H205" s="103">
        <f>ROUND(+G205*Totals!$H$26,2)</f>
        <v>97.77</v>
      </c>
      <c r="I205" s="103">
        <f t="shared" si="8"/>
        <v>62.087518248175179</v>
      </c>
      <c r="J205" s="147">
        <f t="shared" si="9"/>
        <v>35.682481751824817</v>
      </c>
      <c r="K205" s="143" t="s">
        <v>856</v>
      </c>
      <c r="L205" s="143" t="s">
        <v>107</v>
      </c>
      <c r="M205" s="140">
        <v>0.63503649635036497</v>
      </c>
      <c r="N205" s="144">
        <f t="shared" si="10"/>
        <v>62.087518248175179</v>
      </c>
      <c r="O205" s="143"/>
      <c r="P205" s="146"/>
      <c r="Q205" s="145"/>
      <c r="R205" s="116"/>
      <c r="S205" s="114"/>
    </row>
    <row r="206" spans="6:19">
      <c r="F206" s="111" t="s">
        <v>855</v>
      </c>
      <c r="G206" s="136">
        <v>8.8870300000000002E-5</v>
      </c>
      <c r="H206" s="103">
        <f>ROUND(+G206*Totals!$H$26,2)</f>
        <v>607.78</v>
      </c>
      <c r="I206" s="103">
        <f t="shared" si="8"/>
        <v>176.19680781758959</v>
      </c>
      <c r="J206" s="103">
        <f t="shared" si="9"/>
        <v>431.58319218241036</v>
      </c>
      <c r="K206" s="113" t="s">
        <v>855</v>
      </c>
      <c r="L206" s="113" t="s">
        <v>130</v>
      </c>
      <c r="M206" s="138">
        <v>0.28990228013029318</v>
      </c>
      <c r="N206" s="144">
        <f t="shared" si="10"/>
        <v>176.19680781758959</v>
      </c>
      <c r="O206" s="113" t="s">
        <v>1159</v>
      </c>
      <c r="P206" s="114"/>
      <c r="Q206" s="118"/>
      <c r="R206" s="116"/>
      <c r="S206" s="114"/>
    </row>
    <row r="207" spans="6:19">
      <c r="F207" s="111" t="s">
        <v>854</v>
      </c>
      <c r="G207" s="136">
        <v>3.3616199999999998E-5</v>
      </c>
      <c r="H207" s="103">
        <f>ROUND(+G207*Totals!$H$26,2)</f>
        <v>229.9</v>
      </c>
      <c r="I207" s="103">
        <f t="shared" si="8"/>
        <v>0</v>
      </c>
      <c r="J207" s="103">
        <f t="shared" si="9"/>
        <v>229.9</v>
      </c>
      <c r="K207" s="142"/>
      <c r="L207" s="142"/>
      <c r="M207" s="140"/>
      <c r="N207" s="117"/>
      <c r="O207" s="113"/>
      <c r="P207" s="114"/>
      <c r="Q207" s="118"/>
      <c r="R207" s="116"/>
      <c r="S207" s="114"/>
    </row>
    <row r="208" spans="6:19">
      <c r="F208" s="111" t="s">
        <v>853</v>
      </c>
      <c r="G208" s="136">
        <v>2.932721E-4</v>
      </c>
      <c r="H208" s="103">
        <f>ROUND(+G208*Totals!$H$26,2)</f>
        <v>2005.67</v>
      </c>
      <c r="I208" s="103">
        <f t="shared" si="8"/>
        <v>0</v>
      </c>
      <c r="J208" s="103">
        <f t="shared" si="9"/>
        <v>2005.67</v>
      </c>
      <c r="K208" s="113"/>
      <c r="L208" s="113"/>
      <c r="N208" s="117"/>
      <c r="O208" s="117"/>
      <c r="P208" s="114"/>
      <c r="Q208" s="118"/>
      <c r="R208" s="116"/>
      <c r="S208" s="114"/>
    </row>
    <row r="209" spans="6:19">
      <c r="F209" s="111" t="s">
        <v>852</v>
      </c>
      <c r="G209" s="136">
        <v>7.345327E-4</v>
      </c>
      <c r="H209" s="103">
        <f>ROUND(+G209*Totals!$H$26,2)</f>
        <v>5023.43</v>
      </c>
      <c r="I209" s="103">
        <f t="shared" si="8"/>
        <v>0</v>
      </c>
      <c r="J209" s="103">
        <f t="shared" si="9"/>
        <v>5023.43</v>
      </c>
      <c r="K209" s="113"/>
      <c r="L209" s="113"/>
      <c r="N209" s="117"/>
      <c r="O209" s="117"/>
      <c r="P209" s="114"/>
      <c r="Q209" s="118"/>
      <c r="R209" s="116"/>
      <c r="S209" s="114"/>
    </row>
    <row r="210" spans="6:19">
      <c r="F210" s="111" t="s">
        <v>851</v>
      </c>
      <c r="G210" s="136">
        <v>1.46829E-5</v>
      </c>
      <c r="H210" s="103">
        <f>ROUND(+G210*Totals!$H$26,2)</f>
        <v>100.42</v>
      </c>
      <c r="I210" s="103">
        <f t="shared" si="8"/>
        <v>35.235087719298242</v>
      </c>
      <c r="J210" s="103">
        <f t="shared" si="9"/>
        <v>65.184912280701752</v>
      </c>
      <c r="K210" s="113" t="s">
        <v>851</v>
      </c>
      <c r="L210" s="113" t="s">
        <v>71</v>
      </c>
      <c r="M210" s="138">
        <v>0.35087719298245612</v>
      </c>
      <c r="N210" s="117">
        <f>H210*M210</f>
        <v>35.235087719298242</v>
      </c>
      <c r="O210" s="113" t="s">
        <v>1159</v>
      </c>
      <c r="P210" s="114"/>
      <c r="Q210" s="118"/>
      <c r="R210" s="116"/>
      <c r="S210" s="114"/>
    </row>
    <row r="211" spans="6:19">
      <c r="F211" s="111" t="s">
        <v>850</v>
      </c>
      <c r="G211" s="136">
        <v>1.2364569999999999E-4</v>
      </c>
      <c r="H211" s="103">
        <f>ROUND(+G211*Totals!$H$26,2)</f>
        <v>845.61</v>
      </c>
      <c r="I211" s="103">
        <f t="shared" si="8"/>
        <v>231.98150442477879</v>
      </c>
      <c r="J211" s="103">
        <f t="shared" si="9"/>
        <v>613.62849557522122</v>
      </c>
      <c r="K211" s="113" t="s">
        <v>850</v>
      </c>
      <c r="L211" s="113" t="s">
        <v>130</v>
      </c>
      <c r="M211" s="138">
        <v>0.27433628318584075</v>
      </c>
      <c r="N211" s="117">
        <f>H211*M211</f>
        <v>231.98150442477879</v>
      </c>
      <c r="O211" s="113" t="s">
        <v>1159</v>
      </c>
      <c r="P211" s="114"/>
      <c r="Q211" s="118"/>
      <c r="R211" s="116"/>
      <c r="S211" s="114"/>
    </row>
    <row r="212" spans="6:19">
      <c r="F212" s="111" t="s">
        <v>849</v>
      </c>
      <c r="G212" s="136">
        <v>3.5818610000000001E-4</v>
      </c>
      <c r="H212" s="103">
        <f>ROUND(+G212*Totals!$H$26,2)</f>
        <v>2449.62</v>
      </c>
      <c r="I212" s="103">
        <f t="shared" si="8"/>
        <v>0</v>
      </c>
      <c r="J212" s="103">
        <f t="shared" si="9"/>
        <v>2449.62</v>
      </c>
      <c r="K212" s="113"/>
      <c r="L212" s="113"/>
      <c r="N212" s="117"/>
      <c r="O212" s="117"/>
      <c r="P212" s="114"/>
      <c r="Q212" s="118"/>
      <c r="R212" s="116"/>
      <c r="S212" s="114"/>
    </row>
    <row r="213" spans="6:19">
      <c r="F213" s="111" t="s">
        <v>848</v>
      </c>
      <c r="G213" s="136">
        <v>3.9305420299999998E-2</v>
      </c>
      <c r="H213" s="103">
        <f>ROUND(+G213*Totals!$H$26,2)</f>
        <v>268807.76</v>
      </c>
      <c r="I213" s="103">
        <f t="shared" si="8"/>
        <v>0</v>
      </c>
      <c r="J213" s="103">
        <f t="shared" si="9"/>
        <v>268807.76</v>
      </c>
      <c r="K213" s="113"/>
      <c r="L213" s="113"/>
      <c r="N213" s="117"/>
      <c r="O213" s="117"/>
      <c r="P213" s="114"/>
      <c r="Q213" s="118"/>
      <c r="R213" s="116"/>
      <c r="S213" s="114"/>
    </row>
    <row r="214" spans="6:19">
      <c r="F214" s="111" t="s">
        <v>847</v>
      </c>
      <c r="G214" s="136">
        <v>6.9164299999999998E-5</v>
      </c>
      <c r="H214" s="103">
        <f>ROUND(+G214*Totals!$H$26,2)</f>
        <v>473.01</v>
      </c>
      <c r="I214" s="103">
        <f t="shared" si="8"/>
        <v>69.1194190140845</v>
      </c>
      <c r="J214" s="103">
        <f t="shared" si="9"/>
        <v>403.89058098591551</v>
      </c>
      <c r="K214" s="113" t="s">
        <v>847</v>
      </c>
      <c r="L214" s="113" t="s">
        <v>61</v>
      </c>
      <c r="M214" s="138">
        <v>0.14612676056338028</v>
      </c>
      <c r="N214" s="117">
        <f>H214*M214</f>
        <v>69.1194190140845</v>
      </c>
      <c r="O214" s="113" t="s">
        <v>1159</v>
      </c>
      <c r="P214" s="114"/>
      <c r="Q214" s="118"/>
      <c r="R214" s="116"/>
      <c r="S214" s="114"/>
    </row>
    <row r="215" spans="6:19">
      <c r="F215" s="111" t="s">
        <v>846</v>
      </c>
      <c r="G215" s="136">
        <v>4.4821599999999998E-5</v>
      </c>
      <c r="H215" s="103">
        <f>ROUND(+G215*Totals!$H$26,2)</f>
        <v>306.52999999999997</v>
      </c>
      <c r="I215" s="103">
        <f t="shared" si="8"/>
        <v>130.68363636363637</v>
      </c>
      <c r="J215" s="103">
        <f t="shared" si="9"/>
        <v>175.84636363636361</v>
      </c>
      <c r="K215" s="113" t="s">
        <v>846</v>
      </c>
      <c r="L215" s="113" t="s">
        <v>59</v>
      </c>
      <c r="M215" s="138">
        <v>0.42633228840125398</v>
      </c>
      <c r="N215" s="117">
        <f>H215*M215</f>
        <v>130.68363636363637</v>
      </c>
      <c r="O215" s="113" t="s">
        <v>1159</v>
      </c>
      <c r="P215" s="114"/>
      <c r="Q215" s="118"/>
      <c r="R215" s="116"/>
      <c r="S215" s="114"/>
    </row>
    <row r="216" spans="6:19">
      <c r="F216" s="111" t="s">
        <v>845</v>
      </c>
      <c r="G216" s="136">
        <v>2.9829520000000003E-4</v>
      </c>
      <c r="H216" s="103">
        <f>ROUND(+G216*Totals!$H$26,2)</f>
        <v>2040.03</v>
      </c>
      <c r="I216" s="103">
        <f t="shared" si="8"/>
        <v>0</v>
      </c>
      <c r="J216" s="103">
        <f t="shared" si="9"/>
        <v>2040.03</v>
      </c>
      <c r="K216" s="113"/>
      <c r="L216" s="113"/>
      <c r="N216" s="117"/>
      <c r="O216" s="113"/>
      <c r="P216" s="114"/>
      <c r="Q216" s="118"/>
      <c r="R216" s="116"/>
      <c r="S216" s="114"/>
    </row>
    <row r="217" spans="6:19">
      <c r="F217" s="111" t="s">
        <v>844</v>
      </c>
      <c r="G217" s="136">
        <v>3.5354940000000001E-4</v>
      </c>
      <c r="H217" s="103">
        <f>ROUND(+G217*Totals!$H$26,2)</f>
        <v>2417.91</v>
      </c>
      <c r="I217" s="103">
        <f t="shared" si="8"/>
        <v>0</v>
      </c>
      <c r="J217" s="103">
        <f t="shared" si="9"/>
        <v>2417.91</v>
      </c>
      <c r="K217" s="113"/>
      <c r="L217" s="113"/>
      <c r="N217" s="117"/>
      <c r="O217" s="117"/>
      <c r="P217" s="114"/>
      <c r="Q217" s="118"/>
      <c r="R217" s="116"/>
      <c r="S217" s="114"/>
    </row>
    <row r="218" spans="6:19">
      <c r="F218" s="111" t="s">
        <v>843</v>
      </c>
      <c r="G218" s="136">
        <v>2.1305699E-3</v>
      </c>
      <c r="H218" s="103">
        <f>ROUND(+G218*Totals!$H$26,2)</f>
        <v>14570.86</v>
      </c>
      <c r="I218" s="103">
        <f t="shared" si="8"/>
        <v>0</v>
      </c>
      <c r="J218" s="103">
        <f t="shared" si="9"/>
        <v>14570.86</v>
      </c>
      <c r="K218" s="113"/>
      <c r="L218" s="113"/>
      <c r="N218" s="117"/>
      <c r="O218" s="113"/>
      <c r="P218" s="114"/>
      <c r="Q218" s="118"/>
      <c r="R218" s="116"/>
      <c r="S218" s="114"/>
    </row>
    <row r="219" spans="6:19">
      <c r="F219" s="111" t="s">
        <v>61</v>
      </c>
      <c r="G219" s="136">
        <v>6.7618699999999997E-5</v>
      </c>
      <c r="H219" s="103">
        <f>ROUND(+G219*Totals!$H$26,2)</f>
        <v>462.44</v>
      </c>
      <c r="I219" s="103">
        <f t="shared" si="8"/>
        <v>70.814477958236665</v>
      </c>
      <c r="J219" s="103">
        <f t="shared" si="9"/>
        <v>391.62552204176336</v>
      </c>
      <c r="K219" s="113" t="s">
        <v>61</v>
      </c>
      <c r="L219" s="113" t="s">
        <v>61</v>
      </c>
      <c r="M219" s="138">
        <v>0.15313225058004643</v>
      </c>
      <c r="N219" s="117">
        <f>H219*M219</f>
        <v>70.814477958236665</v>
      </c>
      <c r="O219" s="117" t="s">
        <v>1159</v>
      </c>
      <c r="P219" s="114"/>
      <c r="Q219" s="118"/>
      <c r="R219" s="116"/>
      <c r="S219" s="114"/>
    </row>
    <row r="220" spans="6:19">
      <c r="F220" s="111" t="s">
        <v>842</v>
      </c>
      <c r="G220" s="136">
        <v>2.9315620999999996E-3</v>
      </c>
      <c r="H220" s="103">
        <f>ROUND(+G220*Totals!$H$26,2)</f>
        <v>20048.8</v>
      </c>
      <c r="I220" s="103">
        <f t="shared" si="8"/>
        <v>0</v>
      </c>
      <c r="J220" s="103">
        <f t="shared" si="9"/>
        <v>20048.8</v>
      </c>
      <c r="K220" s="113"/>
      <c r="L220" s="113"/>
      <c r="N220" s="117"/>
      <c r="O220" s="117"/>
      <c r="P220" s="114"/>
      <c r="Q220" s="118"/>
      <c r="R220" s="116"/>
      <c r="S220" s="114"/>
    </row>
    <row r="221" spans="6:19">
      <c r="F221" s="111" t="s">
        <v>841</v>
      </c>
      <c r="G221" s="136">
        <v>8.6551999999999994E-5</v>
      </c>
      <c r="H221" s="103">
        <f>ROUND(+G221*Totals!$H$26,2)</f>
        <v>591.91999999999996</v>
      </c>
      <c r="I221" s="103">
        <f t="shared" si="8"/>
        <v>219.50366666666665</v>
      </c>
      <c r="J221" s="103">
        <f t="shared" si="9"/>
        <v>372.41633333333334</v>
      </c>
      <c r="K221" s="113" t="s">
        <v>841</v>
      </c>
      <c r="L221" s="113" t="s">
        <v>48</v>
      </c>
      <c r="M221" s="138">
        <v>0.37083333333333335</v>
      </c>
      <c r="N221" s="117">
        <f>H221*M221</f>
        <v>219.50366666666665</v>
      </c>
      <c r="O221" s="117" t="s">
        <v>1159</v>
      </c>
      <c r="P221" s="114"/>
      <c r="Q221" s="118"/>
      <c r="R221" s="116"/>
      <c r="S221" s="114"/>
    </row>
    <row r="222" spans="6:19">
      <c r="F222" s="111" t="s">
        <v>840</v>
      </c>
      <c r="G222" s="136">
        <v>9.6211800000000006E-5</v>
      </c>
      <c r="H222" s="103">
        <f>ROUND(+G222*Totals!$H$26,2)</f>
        <v>657.99</v>
      </c>
      <c r="I222" s="103">
        <f t="shared" si="8"/>
        <v>57.537242152466369</v>
      </c>
      <c r="J222" s="103">
        <f t="shared" si="9"/>
        <v>600.45275784753369</v>
      </c>
      <c r="K222" s="113" t="s">
        <v>840</v>
      </c>
      <c r="L222" s="113" t="s">
        <v>112</v>
      </c>
      <c r="M222" s="138">
        <v>8.744394618834081E-2</v>
      </c>
      <c r="N222" s="117">
        <f>H222*M222</f>
        <v>57.537242152466369</v>
      </c>
      <c r="O222" s="113" t="s">
        <v>1159</v>
      </c>
      <c r="P222" s="114"/>
      <c r="Q222" s="118"/>
      <c r="R222" s="116"/>
      <c r="S222" s="114"/>
    </row>
    <row r="223" spans="6:19">
      <c r="F223" s="111" t="s">
        <v>839</v>
      </c>
      <c r="G223" s="136">
        <v>9.4666200000000005E-5</v>
      </c>
      <c r="H223" s="103">
        <f>ROUND(+G223*Totals!$H$26,2)</f>
        <v>647.41999999999996</v>
      </c>
      <c r="I223" s="103">
        <f t="shared" si="8"/>
        <v>52.211290322580652</v>
      </c>
      <c r="J223" s="103">
        <f t="shared" si="9"/>
        <v>595.20870967741928</v>
      </c>
      <c r="K223" s="113" t="s">
        <v>839</v>
      </c>
      <c r="L223" s="113" t="s">
        <v>116</v>
      </c>
      <c r="M223" s="138">
        <v>8.0645161290322592E-2</v>
      </c>
      <c r="N223" s="117">
        <f>H223*M223</f>
        <v>52.211290322580652</v>
      </c>
      <c r="O223" s="117" t="s">
        <v>1159</v>
      </c>
      <c r="P223" s="114"/>
      <c r="Q223" s="118"/>
      <c r="R223" s="116"/>
      <c r="S223" s="114"/>
    </row>
    <row r="224" spans="6:19">
      <c r="F224" s="111" t="s">
        <v>62</v>
      </c>
      <c r="G224" s="136">
        <v>5.4867800000000003E-5</v>
      </c>
      <c r="H224" s="103">
        <f>ROUND(+G224*Totals!$H$26,2)</f>
        <v>375.24</v>
      </c>
      <c r="I224" s="103">
        <f t="shared" si="8"/>
        <v>0</v>
      </c>
      <c r="J224" s="103">
        <f t="shared" si="9"/>
        <v>375.24</v>
      </c>
      <c r="K224" s="113"/>
      <c r="L224" s="113"/>
      <c r="N224" s="117"/>
      <c r="O224" s="113"/>
      <c r="P224" s="114"/>
      <c r="Q224" s="118"/>
      <c r="R224" s="116"/>
      <c r="S224" s="114"/>
    </row>
    <row r="225" spans="6:19">
      <c r="F225" s="111" t="s">
        <v>838</v>
      </c>
      <c r="G225" s="136">
        <v>1.62285E-4</v>
      </c>
      <c r="H225" s="103">
        <f>ROUND(+G225*Totals!$H$26,2)</f>
        <v>1109.8599999999999</v>
      </c>
      <c r="I225" s="103">
        <f t="shared" si="8"/>
        <v>279.81241962774959</v>
      </c>
      <c r="J225" s="103">
        <f t="shared" si="9"/>
        <v>830.04758037225031</v>
      </c>
      <c r="K225" s="113" t="s">
        <v>838</v>
      </c>
      <c r="L225" s="113" t="s">
        <v>62</v>
      </c>
      <c r="M225" s="138">
        <v>0.25211505922165822</v>
      </c>
      <c r="N225" s="117">
        <f>H225*M225</f>
        <v>279.81241962774959</v>
      </c>
      <c r="O225" s="117" t="s">
        <v>1159</v>
      </c>
      <c r="P225" s="114"/>
      <c r="Q225" s="118"/>
      <c r="R225" s="116"/>
      <c r="S225" s="114"/>
    </row>
    <row r="226" spans="6:19">
      <c r="F226" s="111" t="s">
        <v>837</v>
      </c>
      <c r="G226" s="136">
        <v>2.094249E-4</v>
      </c>
      <c r="H226" s="103">
        <f>ROUND(+G226*Totals!$H$26,2)</f>
        <v>1432.25</v>
      </c>
      <c r="I226" s="103">
        <f t="shared" si="8"/>
        <v>0</v>
      </c>
      <c r="J226" s="103">
        <f t="shared" si="9"/>
        <v>1432.25</v>
      </c>
      <c r="K226" s="113"/>
      <c r="L226" s="113"/>
      <c r="N226" s="117"/>
      <c r="O226" s="117"/>
      <c r="P226" s="114"/>
      <c r="Q226" s="118"/>
      <c r="R226" s="116"/>
      <c r="S226" s="114"/>
    </row>
    <row r="227" spans="6:19">
      <c r="F227" s="111" t="s">
        <v>836</v>
      </c>
      <c r="G227" s="136">
        <v>9.65982E-5</v>
      </c>
      <c r="H227" s="103">
        <f>ROUND(+G227*Totals!$H$26,2)</f>
        <v>660.63</v>
      </c>
      <c r="I227" s="103">
        <f t="shared" si="8"/>
        <v>185.89155844155846</v>
      </c>
      <c r="J227" s="103">
        <f t="shared" si="9"/>
        <v>474.73844155844154</v>
      </c>
      <c r="K227" s="113" t="s">
        <v>836</v>
      </c>
      <c r="L227" s="113" t="s">
        <v>58</v>
      </c>
      <c r="M227" s="138">
        <v>0.2813852813852814</v>
      </c>
      <c r="N227" s="117">
        <f>H227*M227</f>
        <v>185.89155844155846</v>
      </c>
      <c r="O227" s="117" t="s">
        <v>1159</v>
      </c>
      <c r="P227" s="114"/>
      <c r="Q227" s="118"/>
      <c r="R227" s="116"/>
      <c r="S227" s="114"/>
    </row>
    <row r="228" spans="6:19">
      <c r="F228" s="111" t="s">
        <v>835</v>
      </c>
      <c r="G228" s="136">
        <v>0</v>
      </c>
      <c r="H228" s="103">
        <f>ROUND(+G228*Totals!$H$26,2)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ROUND(+G229*Totals!$H$26,2)</f>
        <v>697.63</v>
      </c>
      <c r="I229" s="103">
        <f t="shared" si="8"/>
        <v>188.28082386363636</v>
      </c>
      <c r="J229" s="103">
        <f t="shared" si="9"/>
        <v>509.34917613636367</v>
      </c>
      <c r="K229" s="113" t="s">
        <v>834</v>
      </c>
      <c r="L229" s="113" t="s">
        <v>88</v>
      </c>
      <c r="M229" s="138">
        <v>0.26988636363636365</v>
      </c>
      <c r="N229" s="117">
        <f>H229*M229</f>
        <v>188.28082386363636</v>
      </c>
      <c r="O229" s="113" t="s">
        <v>1159</v>
      </c>
      <c r="P229" s="114"/>
      <c r="Q229" s="118"/>
      <c r="R229" s="116"/>
      <c r="S229" s="114"/>
    </row>
    <row r="230" spans="6:19">
      <c r="F230" s="111" t="s">
        <v>833</v>
      </c>
      <c r="G230" s="136">
        <v>3.2352667999999999E-3</v>
      </c>
      <c r="H230" s="103">
        <f>ROUND(+G230*Totals!$H$26,2)</f>
        <v>22125.82</v>
      </c>
      <c r="I230" s="103">
        <f t="shared" si="8"/>
        <v>0</v>
      </c>
      <c r="J230" s="103">
        <f t="shared" si="9"/>
        <v>22125.82</v>
      </c>
      <c r="K230" s="113"/>
      <c r="L230" s="113"/>
      <c r="N230" s="117"/>
      <c r="O230" s="117"/>
      <c r="P230" s="114"/>
      <c r="Q230" s="118"/>
      <c r="R230" s="116"/>
      <c r="S230" s="114"/>
    </row>
    <row r="231" spans="6:19">
      <c r="F231" s="111" t="s">
        <v>832</v>
      </c>
      <c r="G231" s="136">
        <v>7.4148779999999993E-4</v>
      </c>
      <c r="H231" s="103">
        <f>ROUND(+G231*Totals!$H$26,2)</f>
        <v>5071</v>
      </c>
      <c r="I231" s="103">
        <f t="shared" si="8"/>
        <v>0</v>
      </c>
      <c r="J231" s="103">
        <f t="shared" si="9"/>
        <v>5071</v>
      </c>
      <c r="K231" s="113"/>
      <c r="L231" s="113"/>
      <c r="N231" s="117"/>
      <c r="O231" s="113"/>
      <c r="P231" s="114"/>
      <c r="Q231" s="118"/>
      <c r="R231" s="116"/>
      <c r="S231" s="114"/>
    </row>
    <row r="232" spans="6:19">
      <c r="F232" s="111" t="s">
        <v>831</v>
      </c>
      <c r="G232" s="136">
        <v>3.4775399999999999E-5</v>
      </c>
      <c r="H232" s="103">
        <f>ROUND(+G232*Totals!$H$26,2)</f>
        <v>237.83</v>
      </c>
      <c r="I232" s="103">
        <f t="shared" si="8"/>
        <v>41.734591346153849</v>
      </c>
      <c r="J232" s="103">
        <f t="shared" si="9"/>
        <v>196.09540865384616</v>
      </c>
      <c r="K232" s="113" t="s">
        <v>831</v>
      </c>
      <c r="L232" s="113" t="s">
        <v>93</v>
      </c>
      <c r="M232" s="138">
        <v>0.17548076923076922</v>
      </c>
      <c r="N232" s="117">
        <f>H232*M232</f>
        <v>41.734591346153849</v>
      </c>
      <c r="O232" s="113" t="s">
        <v>1159</v>
      </c>
      <c r="P232" s="114"/>
      <c r="Q232" s="118"/>
      <c r="R232" s="116"/>
      <c r="S232" s="114"/>
    </row>
    <row r="233" spans="6:19">
      <c r="F233" s="111" t="s">
        <v>63</v>
      </c>
      <c r="G233" s="136">
        <v>8.2739448600000001E-2</v>
      </c>
      <c r="H233" s="103">
        <f>ROUND(+G233*Totals!$H$26,2)</f>
        <v>565850.86</v>
      </c>
      <c r="I233" s="103">
        <f t="shared" si="8"/>
        <v>0</v>
      </c>
      <c r="J233" s="103">
        <f t="shared" si="9"/>
        <v>565850.86</v>
      </c>
      <c r="K233" s="113"/>
      <c r="L233" s="113"/>
      <c r="N233" s="117"/>
      <c r="O233" s="117"/>
      <c r="P233" s="114"/>
      <c r="Q233" s="118"/>
      <c r="R233" s="116"/>
      <c r="S233" s="114"/>
    </row>
    <row r="234" spans="6:19">
      <c r="F234" s="111" t="s">
        <v>830</v>
      </c>
      <c r="G234" s="136">
        <v>2.4729139999999999E-4</v>
      </c>
      <c r="H234" s="103">
        <f>ROUND(+G234*Totals!$H$26,2)</f>
        <v>1691.21</v>
      </c>
      <c r="I234" s="103">
        <f t="shared" si="8"/>
        <v>0</v>
      </c>
      <c r="J234" s="103">
        <f t="shared" si="9"/>
        <v>1691.21</v>
      </c>
      <c r="K234" s="113"/>
      <c r="L234" s="113"/>
      <c r="N234" s="117"/>
      <c r="O234" s="117"/>
      <c r="P234" s="114"/>
      <c r="Q234" s="118"/>
      <c r="R234" s="116"/>
      <c r="S234" s="114"/>
    </row>
    <row r="235" spans="6:19">
      <c r="F235" s="111" t="s">
        <v>829</v>
      </c>
      <c r="G235" s="136">
        <v>1.3291910000000001E-4</v>
      </c>
      <c r="H235" s="103">
        <f>ROUND(+G235*Totals!$H$26,2)</f>
        <v>909.03</v>
      </c>
      <c r="I235" s="103">
        <f t="shared" si="8"/>
        <v>222.84862433862432</v>
      </c>
      <c r="J235" s="103">
        <f t="shared" si="9"/>
        <v>686.18137566137568</v>
      </c>
      <c r="K235" s="113" t="s">
        <v>829</v>
      </c>
      <c r="L235" s="113" t="s">
        <v>113</v>
      </c>
      <c r="M235" s="138">
        <v>0.24514991181657847</v>
      </c>
      <c r="N235" s="117">
        <f>H235*M235</f>
        <v>222.84862433862432</v>
      </c>
      <c r="O235" s="113" t="s">
        <v>1159</v>
      </c>
      <c r="P235" s="114"/>
      <c r="Q235" s="118"/>
      <c r="R235" s="116"/>
      <c r="S235" s="114"/>
    </row>
    <row r="236" spans="6:19">
      <c r="F236" s="111" t="s">
        <v>828</v>
      </c>
      <c r="G236" s="136">
        <v>5.6413299999999997E-5</v>
      </c>
      <c r="H236" s="103">
        <f>ROUND(+G236*Totals!$H$26,2)</f>
        <v>385.81</v>
      </c>
      <c r="I236" s="103">
        <f t="shared" si="8"/>
        <v>119.39804210526314</v>
      </c>
      <c r="J236" s="103">
        <f t="shared" si="9"/>
        <v>266.41195789473687</v>
      </c>
      <c r="K236" s="113" t="s">
        <v>828</v>
      </c>
      <c r="L236" s="113" t="s">
        <v>55</v>
      </c>
      <c r="M236" s="138">
        <v>0.30947368421052629</v>
      </c>
      <c r="N236" s="117">
        <f>H236*M236</f>
        <v>119.39804210526314</v>
      </c>
      <c r="O236" s="117" t="s">
        <v>1159</v>
      </c>
      <c r="P236" s="114"/>
      <c r="Q236" s="118"/>
      <c r="R236" s="116"/>
      <c r="S236" s="114"/>
    </row>
    <row r="237" spans="6:19">
      <c r="F237" s="111" t="s">
        <v>827</v>
      </c>
      <c r="G237" s="136">
        <v>5.0385619999999997E-4</v>
      </c>
      <c r="H237" s="103">
        <f>ROUND(+G237*Totals!$H$26,2)</f>
        <v>3445.85</v>
      </c>
      <c r="I237" s="103">
        <f t="shared" si="8"/>
        <v>0</v>
      </c>
      <c r="J237" s="103">
        <f t="shared" si="9"/>
        <v>3445.85</v>
      </c>
      <c r="K237" s="113"/>
      <c r="L237" s="113"/>
      <c r="N237" s="117"/>
      <c r="O237" s="117"/>
      <c r="P237" s="114"/>
      <c r="Q237" s="118"/>
      <c r="R237" s="116"/>
      <c r="S237" s="114"/>
    </row>
    <row r="238" spans="6:19">
      <c r="F238" s="111" t="s">
        <v>826</v>
      </c>
      <c r="G238" s="136">
        <v>7.8051300000000009E-5</v>
      </c>
      <c r="H238" s="103">
        <f>ROUND(+G238*Totals!$H$26,2)</f>
        <v>533.79</v>
      </c>
      <c r="I238" s="103">
        <f t="shared" si="8"/>
        <v>164.4263839285714</v>
      </c>
      <c r="J238" s="103">
        <f t="shared" si="9"/>
        <v>369.36361607142857</v>
      </c>
      <c r="K238" s="113" t="s">
        <v>826</v>
      </c>
      <c r="L238" s="113" t="s">
        <v>115</v>
      </c>
      <c r="M238" s="138">
        <v>0.30803571428571425</v>
      </c>
      <c r="N238" s="117">
        <f>H238*M238</f>
        <v>164.4263839285714</v>
      </c>
      <c r="O238" s="117" t="s">
        <v>1159</v>
      </c>
      <c r="P238" s="114"/>
      <c r="Q238" s="118"/>
      <c r="R238" s="116"/>
      <c r="S238" s="114"/>
    </row>
    <row r="239" spans="6:19">
      <c r="F239" s="111" t="s">
        <v>825</v>
      </c>
      <c r="G239" s="136">
        <v>2.51155E-5</v>
      </c>
      <c r="H239" s="103">
        <f>ROUND(+G239*Totals!$H$26,2)</f>
        <v>171.76</v>
      </c>
      <c r="I239" s="103">
        <f t="shared" si="8"/>
        <v>58.951525423728818</v>
      </c>
      <c r="J239" s="103">
        <f t="shared" si="9"/>
        <v>112.80847457627118</v>
      </c>
      <c r="K239" s="113" t="s">
        <v>825</v>
      </c>
      <c r="L239" s="113" t="s">
        <v>66</v>
      </c>
      <c r="M239" s="138">
        <v>0.34322033898305088</v>
      </c>
      <c r="N239" s="117">
        <f>H239*M239</f>
        <v>58.951525423728818</v>
      </c>
      <c r="O239" s="113" t="s">
        <v>1159</v>
      </c>
      <c r="P239" s="114"/>
      <c r="Q239" s="118"/>
      <c r="R239" s="116"/>
      <c r="S239" s="114"/>
    </row>
    <row r="240" spans="6:19">
      <c r="F240" s="111" t="s">
        <v>824</v>
      </c>
      <c r="G240" s="136">
        <v>1.2944159999999998E-4</v>
      </c>
      <c r="H240" s="103">
        <f>ROUND(+G240*Totals!$H$26,2)</f>
        <v>885.24</v>
      </c>
      <c r="I240" s="103">
        <f t="shared" si="8"/>
        <v>396.61290322580646</v>
      </c>
      <c r="J240" s="103">
        <f t="shared" si="9"/>
        <v>488.62709677419355</v>
      </c>
      <c r="K240" s="113" t="s">
        <v>824</v>
      </c>
      <c r="L240" s="113" t="s">
        <v>115</v>
      </c>
      <c r="M240" s="138">
        <v>0.44802867383512546</v>
      </c>
      <c r="N240" s="117">
        <f>H240*M240</f>
        <v>396.61290322580646</v>
      </c>
      <c r="O240" s="113" t="s">
        <v>1159</v>
      </c>
      <c r="P240" s="114"/>
      <c r="Q240" s="118"/>
      <c r="R240" s="116"/>
      <c r="S240" s="114"/>
    </row>
    <row r="241" spans="6:19">
      <c r="F241" s="111" t="s">
        <v>823</v>
      </c>
      <c r="G241" s="136">
        <v>3.4195759999999998E-4</v>
      </c>
      <c r="H241" s="103">
        <f>ROUND(+G241*Totals!$H$26,2)</f>
        <v>2338.63</v>
      </c>
      <c r="I241" s="103">
        <f t="shared" si="8"/>
        <v>0</v>
      </c>
      <c r="J241" s="103">
        <f t="shared" si="9"/>
        <v>2338.63</v>
      </c>
      <c r="K241" s="113"/>
      <c r="L241" s="113"/>
      <c r="N241" s="117"/>
      <c r="O241" s="117"/>
      <c r="P241" s="114"/>
      <c r="Q241" s="118"/>
      <c r="R241" s="116"/>
      <c r="S241" s="114"/>
    </row>
    <row r="242" spans="6:19">
      <c r="F242" s="111" t="s">
        <v>822</v>
      </c>
      <c r="G242" s="136">
        <v>2.3917709999999998E-4</v>
      </c>
      <c r="H242" s="103">
        <f>ROUND(+G242*Totals!$H$26,2)</f>
        <v>1635.72</v>
      </c>
      <c r="I242" s="103">
        <f t="shared" si="8"/>
        <v>0</v>
      </c>
      <c r="J242" s="103">
        <f t="shared" si="9"/>
        <v>1635.72</v>
      </c>
      <c r="K242" s="113"/>
      <c r="L242" s="113"/>
      <c r="N242" s="117"/>
      <c r="O242" s="113"/>
      <c r="P242" s="114"/>
      <c r="Q242" s="118"/>
      <c r="R242" s="116"/>
      <c r="S242" s="114"/>
    </row>
    <row r="243" spans="6:19">
      <c r="F243" s="111" t="s">
        <v>821</v>
      </c>
      <c r="G243" s="136">
        <v>2.39564E-5</v>
      </c>
      <c r="H243" s="103">
        <f>ROUND(+G243*Totals!$H$26,2)</f>
        <v>163.84</v>
      </c>
      <c r="I243" s="103">
        <f t="shared" si="8"/>
        <v>88.957800687285214</v>
      </c>
      <c r="J243" s="103">
        <f t="shared" si="9"/>
        <v>74.882199312714789</v>
      </c>
      <c r="K243" s="113" t="s">
        <v>821</v>
      </c>
      <c r="L243" s="113" t="s">
        <v>51</v>
      </c>
      <c r="M243" s="138">
        <v>0.54295532646048106</v>
      </c>
      <c r="N243" s="117">
        <f>H243*M243</f>
        <v>88.957800687285214</v>
      </c>
      <c r="O243" s="113" t="s">
        <v>1159</v>
      </c>
      <c r="P243" s="114"/>
      <c r="Q243" s="118"/>
      <c r="R243" s="116"/>
      <c r="S243" s="114"/>
    </row>
    <row r="244" spans="6:19">
      <c r="F244" s="111" t="s">
        <v>820</v>
      </c>
      <c r="G244" s="136">
        <v>1.8740050000000001E-4</v>
      </c>
      <c r="H244" s="103">
        <f>ROUND(+G244*Totals!$H$26,2)</f>
        <v>1281.6199999999999</v>
      </c>
      <c r="I244" s="103">
        <f t="shared" si="8"/>
        <v>247.16957142857143</v>
      </c>
      <c r="J244" s="103">
        <f t="shared" si="9"/>
        <v>1034.4504285714283</v>
      </c>
      <c r="K244" s="137" t="s">
        <v>820</v>
      </c>
      <c r="L244" s="137" t="s">
        <v>58</v>
      </c>
      <c r="M244" s="138">
        <v>0.19285714285714287</v>
      </c>
      <c r="N244" s="117">
        <f>H244*M244</f>
        <v>247.16957142857143</v>
      </c>
      <c r="O244" s="117"/>
      <c r="P244" s="114"/>
      <c r="Q244" s="118"/>
      <c r="R244" s="116"/>
      <c r="S244" s="114"/>
    </row>
    <row r="245" spans="6:19">
      <c r="F245" s="111" t="s">
        <v>819</v>
      </c>
      <c r="G245" s="136">
        <v>2.013106E-4</v>
      </c>
      <c r="H245" s="103">
        <f>ROUND(+G245*Totals!$H$26,2)</f>
        <v>1376.75</v>
      </c>
      <c r="I245" s="103">
        <f t="shared" si="8"/>
        <v>0</v>
      </c>
      <c r="J245" s="103">
        <f t="shared" si="9"/>
        <v>1376.75</v>
      </c>
      <c r="K245" s="113"/>
      <c r="L245" s="113"/>
      <c r="N245" s="117"/>
      <c r="O245" s="113"/>
      <c r="P245" s="114"/>
      <c r="Q245" s="118"/>
      <c r="R245" s="116"/>
      <c r="S245" s="114"/>
    </row>
    <row r="246" spans="6:19">
      <c r="F246" s="111" t="s">
        <v>818</v>
      </c>
      <c r="G246" s="136">
        <v>6.3368399999999995E-5</v>
      </c>
      <c r="H246" s="103">
        <f>ROUND(+G246*Totals!$H$26,2)</f>
        <v>433.37</v>
      </c>
      <c r="I246" s="103">
        <f t="shared" si="8"/>
        <v>135.17963302752295</v>
      </c>
      <c r="J246" s="103">
        <f t="shared" si="9"/>
        <v>298.19036697247702</v>
      </c>
      <c r="K246" s="113" t="s">
        <v>818</v>
      </c>
      <c r="L246" s="113" t="s">
        <v>60</v>
      </c>
      <c r="M246" s="138">
        <v>0.31192660550458717</v>
      </c>
      <c r="N246" s="117">
        <f>H246*M246</f>
        <v>135.17963302752295</v>
      </c>
      <c r="O246" s="113" t="s">
        <v>1159</v>
      </c>
      <c r="P246" s="114"/>
      <c r="Q246" s="118"/>
      <c r="R246" s="116"/>
      <c r="S246" s="114"/>
    </row>
    <row r="247" spans="6:19">
      <c r="F247" s="111" t="s">
        <v>65</v>
      </c>
      <c r="G247" s="136">
        <v>2.3054898700000003E-2</v>
      </c>
      <c r="H247" s="103">
        <f>ROUND(+G247*Totals!$H$26,2)</f>
        <v>157671.26999999999</v>
      </c>
      <c r="I247" s="103">
        <f t="shared" si="8"/>
        <v>0</v>
      </c>
      <c r="J247" s="103">
        <f t="shared" si="9"/>
        <v>157671.26999999999</v>
      </c>
      <c r="K247" s="113"/>
      <c r="L247" s="113"/>
      <c r="N247" s="117"/>
      <c r="O247" s="117"/>
      <c r="P247" s="114"/>
      <c r="Q247" s="118"/>
      <c r="R247" s="116"/>
      <c r="S247" s="114"/>
    </row>
    <row r="248" spans="6:19">
      <c r="F248" s="111" t="s">
        <v>817</v>
      </c>
      <c r="G248" s="136">
        <v>2.44973E-4</v>
      </c>
      <c r="H248" s="103">
        <f>ROUND(+G248*Totals!$H$26,2)</f>
        <v>1675.36</v>
      </c>
      <c r="I248" s="103">
        <f t="shared" si="8"/>
        <v>0</v>
      </c>
      <c r="J248" s="103">
        <f t="shared" si="9"/>
        <v>1675.36</v>
      </c>
      <c r="K248" s="113"/>
      <c r="L248" s="113"/>
      <c r="N248" s="117"/>
      <c r="O248" s="117"/>
      <c r="P248" s="114"/>
      <c r="Q248" s="118"/>
      <c r="R248" s="116"/>
      <c r="S248" s="114"/>
    </row>
    <row r="249" spans="6:19">
      <c r="F249" s="111" t="s">
        <v>816</v>
      </c>
      <c r="G249" s="136">
        <v>1.4721569999999999E-4</v>
      </c>
      <c r="H249" s="103">
        <f>ROUND(+G249*Totals!$H$26,2)</f>
        <v>1006.8</v>
      </c>
      <c r="I249" s="103">
        <f t="shared" si="8"/>
        <v>265.7543147208122</v>
      </c>
      <c r="J249" s="103">
        <f t="shared" si="9"/>
        <v>741.04568527918775</v>
      </c>
      <c r="K249" s="113" t="s">
        <v>816</v>
      </c>
      <c r="L249" s="113" t="s">
        <v>127</v>
      </c>
      <c r="M249" s="138">
        <v>0.26395939086294418</v>
      </c>
      <c r="N249" s="117">
        <f>H249*M249</f>
        <v>265.7543147208122</v>
      </c>
      <c r="O249" s="113" t="s">
        <v>1159</v>
      </c>
      <c r="P249" s="114"/>
      <c r="Q249" s="118"/>
      <c r="R249" s="116"/>
      <c r="S249" s="114"/>
    </row>
    <row r="250" spans="6:19">
      <c r="F250" s="111" t="s">
        <v>815</v>
      </c>
      <c r="G250" s="136">
        <v>7.6505800000000002E-5</v>
      </c>
      <c r="H250" s="103">
        <f>ROUND(+G250*Totals!$H$26,2)</f>
        <v>523.22</v>
      </c>
      <c r="I250" s="103">
        <f t="shared" si="8"/>
        <v>178.53114864864867</v>
      </c>
      <c r="J250" s="103">
        <f t="shared" si="9"/>
        <v>344.68885135135133</v>
      </c>
      <c r="K250" s="113" t="s">
        <v>815</v>
      </c>
      <c r="L250" s="113" t="s">
        <v>62</v>
      </c>
      <c r="M250" s="138">
        <v>0.34121621621621623</v>
      </c>
      <c r="N250" s="117">
        <f>H250*M250</f>
        <v>178.53114864864867</v>
      </c>
      <c r="O250" s="113" t="s">
        <v>1159</v>
      </c>
      <c r="P250" s="114"/>
      <c r="Q250" s="118"/>
      <c r="R250" s="116"/>
      <c r="S250" s="114"/>
    </row>
    <row r="251" spans="6:19">
      <c r="F251" s="111" t="s">
        <v>814</v>
      </c>
      <c r="G251" s="136">
        <v>3.2534269999999997E-4</v>
      </c>
      <c r="H251" s="103">
        <f>ROUND(+G251*Totals!$H$26,2)</f>
        <v>2225</v>
      </c>
      <c r="I251" s="103">
        <f t="shared" si="8"/>
        <v>0</v>
      </c>
      <c r="J251" s="103">
        <f t="shared" si="9"/>
        <v>2225</v>
      </c>
      <c r="K251" s="113"/>
      <c r="L251" s="113"/>
      <c r="N251" s="117"/>
      <c r="O251" s="117"/>
      <c r="P251" s="114"/>
      <c r="Q251" s="118"/>
      <c r="R251" s="116"/>
      <c r="S251" s="114"/>
    </row>
    <row r="252" spans="6:19">
      <c r="F252" s="111" t="s">
        <v>813</v>
      </c>
      <c r="G252" s="136">
        <v>4.010757E-4</v>
      </c>
      <c r="H252" s="103">
        <f>ROUND(+G252*Totals!$H$26,2)</f>
        <v>2742.94</v>
      </c>
      <c r="I252" s="103">
        <f t="shared" si="8"/>
        <v>0</v>
      </c>
      <c r="J252" s="103">
        <f t="shared" si="9"/>
        <v>2742.94</v>
      </c>
      <c r="K252" s="113"/>
      <c r="L252" s="113"/>
      <c r="N252" s="117"/>
      <c r="O252" s="113"/>
      <c r="P252" s="114"/>
      <c r="Q252" s="118"/>
      <c r="R252" s="116"/>
      <c r="S252" s="114"/>
    </row>
    <row r="253" spans="6:19">
      <c r="F253" s="111" t="s">
        <v>812</v>
      </c>
      <c r="G253" s="136">
        <v>7.7278999999999993E-6</v>
      </c>
      <c r="H253" s="103">
        <f>ROUND(+G253*Totals!$H$26,2)</f>
        <v>52.85</v>
      </c>
      <c r="I253" s="103">
        <f t="shared" si="8"/>
        <v>19.471052631578949</v>
      </c>
      <c r="J253" s="103">
        <f t="shared" si="9"/>
        <v>33.378947368421052</v>
      </c>
      <c r="K253" s="113" t="s">
        <v>812</v>
      </c>
      <c r="L253" s="113" t="s">
        <v>65</v>
      </c>
      <c r="M253" s="138">
        <v>0.36842105263157898</v>
      </c>
      <c r="N253" s="117">
        <f>H253*M253</f>
        <v>19.471052631578949</v>
      </c>
      <c r="O253" s="113" t="s">
        <v>1159</v>
      </c>
      <c r="P253" s="114"/>
      <c r="Q253" s="118"/>
      <c r="R253" s="116"/>
      <c r="S253" s="114"/>
    </row>
    <row r="254" spans="6:19">
      <c r="F254" s="111" t="s">
        <v>811</v>
      </c>
      <c r="G254" s="136">
        <v>7.2294090000000002E-4</v>
      </c>
      <c r="H254" s="103">
        <f>ROUND(+G254*Totals!$H$26,2)</f>
        <v>4944.16</v>
      </c>
      <c r="I254" s="103">
        <f t="shared" si="8"/>
        <v>0</v>
      </c>
      <c r="J254" s="103">
        <f t="shared" si="9"/>
        <v>4944.16</v>
      </c>
      <c r="K254" s="113"/>
      <c r="L254" s="113"/>
      <c r="N254" s="117"/>
      <c r="O254" s="113"/>
      <c r="P254" s="114"/>
      <c r="Q254" s="118"/>
      <c r="R254" s="116"/>
      <c r="S254" s="114"/>
    </row>
    <row r="255" spans="6:19">
      <c r="F255" s="111" t="s">
        <v>810</v>
      </c>
      <c r="G255" s="136">
        <v>1.7298805E-3</v>
      </c>
      <c r="H255" s="103">
        <f>ROUND(+G255*Totals!$H$26,2)</f>
        <v>11830.56</v>
      </c>
      <c r="I255" s="103">
        <f t="shared" si="8"/>
        <v>0</v>
      </c>
      <c r="J255" s="103">
        <f t="shared" si="9"/>
        <v>11830.56</v>
      </c>
      <c r="K255" s="113"/>
      <c r="L255" s="113"/>
      <c r="N255" s="117"/>
      <c r="O255" s="113"/>
      <c r="P255" s="114"/>
      <c r="Q255" s="118"/>
      <c r="R255" s="116"/>
      <c r="S255" s="114"/>
    </row>
    <row r="256" spans="6:19">
      <c r="F256" s="111" t="s">
        <v>809</v>
      </c>
      <c r="G256" s="136">
        <v>4.9496920000000001E-4</v>
      </c>
      <c r="H256" s="103">
        <f>ROUND(+G256*Totals!$H$26,2)</f>
        <v>3385.07</v>
      </c>
      <c r="I256" s="103">
        <f t="shared" si="8"/>
        <v>0</v>
      </c>
      <c r="J256" s="103">
        <f t="shared" si="9"/>
        <v>3385.07</v>
      </c>
      <c r="K256" s="113"/>
      <c r="L256" s="113"/>
      <c r="N256" s="117"/>
      <c r="O256" s="113"/>
      <c r="P256" s="114"/>
      <c r="Q256" s="118"/>
      <c r="R256" s="116"/>
      <c r="S256" s="114"/>
    </row>
    <row r="257" spans="6:19">
      <c r="F257" s="111" t="s">
        <v>808</v>
      </c>
      <c r="G257" s="136">
        <v>1.3914004E-3</v>
      </c>
      <c r="H257" s="103">
        <f>ROUND(+G257*Totals!$H$26,2)</f>
        <v>9515.7199999999993</v>
      </c>
      <c r="I257" s="103">
        <f t="shared" si="8"/>
        <v>0</v>
      </c>
      <c r="J257" s="103">
        <f t="shared" si="9"/>
        <v>9515.7199999999993</v>
      </c>
      <c r="K257" s="113"/>
      <c r="L257" s="113"/>
      <c r="N257" s="117"/>
      <c r="O257" s="117"/>
      <c r="P257" s="114"/>
      <c r="Q257" s="118"/>
      <c r="R257" s="116"/>
      <c r="S257" s="114"/>
    </row>
    <row r="258" spans="6:19">
      <c r="F258" s="111" t="s">
        <v>807</v>
      </c>
      <c r="G258" s="136">
        <v>5.4481380000000006E-4</v>
      </c>
      <c r="H258" s="103">
        <f>ROUND(+G258*Totals!$H$26,2)</f>
        <v>3725.95</v>
      </c>
      <c r="I258" s="103">
        <f t="shared" si="8"/>
        <v>0</v>
      </c>
      <c r="J258" s="103">
        <f t="shared" si="9"/>
        <v>3725.95</v>
      </c>
      <c r="K258" s="113"/>
      <c r="L258" s="113"/>
      <c r="N258" s="117"/>
      <c r="O258" s="113"/>
      <c r="P258" s="114"/>
      <c r="Q258" s="118"/>
      <c r="R258" s="116"/>
      <c r="S258" s="114"/>
    </row>
    <row r="259" spans="6:19">
      <c r="F259" s="111" t="s">
        <v>806</v>
      </c>
      <c r="G259" s="136">
        <v>1.533979E-4</v>
      </c>
      <c r="H259" s="103">
        <f>ROUND(+G259*Totals!$H$26,2)</f>
        <v>1049.08</v>
      </c>
      <c r="I259" s="103">
        <f t="shared" si="8"/>
        <v>193.99046228710461</v>
      </c>
      <c r="J259" s="103">
        <f t="shared" si="9"/>
        <v>855.08953771289532</v>
      </c>
      <c r="K259" s="113" t="s">
        <v>806</v>
      </c>
      <c r="L259" s="113" t="s">
        <v>116</v>
      </c>
      <c r="M259" s="138">
        <v>0.18491484184914841</v>
      </c>
      <c r="N259" s="117">
        <f>H259*M259</f>
        <v>193.99046228710461</v>
      </c>
      <c r="O259" s="113" t="s">
        <v>1159</v>
      </c>
      <c r="P259" s="114"/>
      <c r="Q259" s="118"/>
      <c r="R259" s="116"/>
      <c r="S259" s="114"/>
    </row>
    <row r="260" spans="6:19">
      <c r="F260" s="111" t="s">
        <v>805</v>
      </c>
      <c r="G260" s="136">
        <v>2.7665719999999999E-4</v>
      </c>
      <c r="H260" s="103">
        <f>ROUND(+G260*Totals!$H$26,2)</f>
        <v>1892.04</v>
      </c>
      <c r="I260" s="103">
        <f t="shared" si="8"/>
        <v>0</v>
      </c>
      <c r="J260" s="103">
        <f t="shared" si="9"/>
        <v>1892.04</v>
      </c>
      <c r="K260" s="113"/>
      <c r="L260" s="113"/>
      <c r="N260" s="117"/>
      <c r="O260" s="117"/>
      <c r="P260" s="114"/>
      <c r="Q260" s="118"/>
      <c r="R260" s="116"/>
      <c r="S260" s="114"/>
    </row>
    <row r="261" spans="6:19">
      <c r="F261" s="111" t="s">
        <v>804</v>
      </c>
      <c r="G261" s="136">
        <v>2.2681260000000002E-4</v>
      </c>
      <c r="H261" s="103">
        <f>ROUND(+G261*Totals!$H$26,2)</f>
        <v>1551.16</v>
      </c>
      <c r="I261" s="103">
        <f t="shared" si="8"/>
        <v>0</v>
      </c>
      <c r="J261" s="103">
        <f t="shared" si="9"/>
        <v>1551.16</v>
      </c>
      <c r="K261" s="113"/>
      <c r="L261" s="113"/>
      <c r="N261" s="117"/>
      <c r="O261" s="113"/>
      <c r="P261" s="114"/>
      <c r="Q261" s="118"/>
      <c r="R261" s="116"/>
      <c r="S261" s="114"/>
    </row>
    <row r="262" spans="6:19">
      <c r="F262" s="111" t="s">
        <v>803</v>
      </c>
      <c r="G262" s="136">
        <v>4.4435200000000004E-5</v>
      </c>
      <c r="H262" s="103">
        <f>ROUND(+G262*Totals!$H$26,2)</f>
        <v>303.89</v>
      </c>
      <c r="I262" s="103">
        <f t="shared" si="8"/>
        <v>207.63164921465969</v>
      </c>
      <c r="J262" s="103">
        <f t="shared" si="9"/>
        <v>96.258350785340298</v>
      </c>
      <c r="K262" s="113" t="s">
        <v>803</v>
      </c>
      <c r="L262" s="113" t="s">
        <v>95</v>
      </c>
      <c r="M262" s="138">
        <v>0.68324607329842935</v>
      </c>
      <c r="N262" s="117">
        <f>H262*M262</f>
        <v>207.63164921465969</v>
      </c>
      <c r="O262" s="113" t="s">
        <v>1159</v>
      </c>
      <c r="P262" s="114"/>
      <c r="Q262" s="118"/>
      <c r="R262" s="116"/>
      <c r="S262" s="114"/>
    </row>
    <row r="263" spans="6:19">
      <c r="F263" s="111" t="s">
        <v>802</v>
      </c>
      <c r="G263" s="136">
        <v>3.7480100000000002E-4</v>
      </c>
      <c r="H263" s="103">
        <f>ROUND(+G263*Totals!$H$26,2)</f>
        <v>2563.2399999999998</v>
      </c>
      <c r="I263" s="103">
        <f t="shared" ref="I263:I326" si="11">+N263+Q263+T263</f>
        <v>0</v>
      </c>
      <c r="J263" s="103">
        <f t="shared" ref="J263:J326" si="12">+H263-I263</f>
        <v>2563.2399999999998</v>
      </c>
      <c r="K263" s="113"/>
      <c r="L263" s="113"/>
      <c r="N263" s="117"/>
      <c r="O263" s="117"/>
      <c r="P263" s="114"/>
      <c r="Q263" s="118"/>
      <c r="R263" s="116"/>
      <c r="S263" s="114"/>
    </row>
    <row r="264" spans="6:19">
      <c r="F264" s="111" t="s">
        <v>801</v>
      </c>
      <c r="G264" s="136">
        <v>3.5123099999999997E-4</v>
      </c>
      <c r="H264" s="103">
        <f>ROUND(+G264*Totals!$H$26,2)</f>
        <v>2402.0500000000002</v>
      </c>
      <c r="I264" s="103">
        <f t="shared" si="11"/>
        <v>0</v>
      </c>
      <c r="J264" s="103">
        <f t="shared" si="12"/>
        <v>2402.0500000000002</v>
      </c>
      <c r="K264" s="113"/>
      <c r="L264" s="113"/>
      <c r="N264" s="117"/>
      <c r="O264" s="113"/>
      <c r="P264" s="114"/>
      <c r="Q264" s="118"/>
      <c r="R264" s="116"/>
      <c r="S264" s="114"/>
    </row>
    <row r="265" spans="6:19">
      <c r="F265" s="111" t="s">
        <v>800</v>
      </c>
      <c r="G265" s="136">
        <v>7.1096299999999992E-5</v>
      </c>
      <c r="H265" s="103">
        <f>ROUND(+G265*Totals!$H$26,2)</f>
        <v>486.22</v>
      </c>
      <c r="I265" s="103">
        <f t="shared" si="11"/>
        <v>105.79787037037036</v>
      </c>
      <c r="J265" s="103">
        <f t="shared" si="12"/>
        <v>380.42212962962969</v>
      </c>
      <c r="K265" s="113" t="s">
        <v>800</v>
      </c>
      <c r="L265" s="113" t="s">
        <v>119</v>
      </c>
      <c r="M265" s="138">
        <v>0.21759259259259256</v>
      </c>
      <c r="N265" s="117">
        <f>H265*M265</f>
        <v>105.79787037037036</v>
      </c>
      <c r="O265" s="113" t="s">
        <v>1159</v>
      </c>
      <c r="P265" s="114"/>
      <c r="Q265" s="118"/>
      <c r="R265" s="116"/>
      <c r="S265" s="114"/>
    </row>
    <row r="266" spans="6:19">
      <c r="F266" s="111" t="s">
        <v>799</v>
      </c>
      <c r="G266" s="136">
        <v>3.0254559999999997E-4</v>
      </c>
      <c r="H266" s="103">
        <f>ROUND(+G266*Totals!$H$26,2)</f>
        <v>2069.09</v>
      </c>
      <c r="I266" s="103">
        <f t="shared" si="11"/>
        <v>0</v>
      </c>
      <c r="J266" s="103">
        <f t="shared" si="12"/>
        <v>2069.09</v>
      </c>
      <c r="K266" s="113"/>
      <c r="L266" s="113"/>
      <c r="N266" s="117"/>
      <c r="O266" s="113"/>
      <c r="P266" s="114"/>
      <c r="Q266" s="118"/>
      <c r="R266" s="116"/>
      <c r="S266" s="114"/>
    </row>
    <row r="267" spans="6:19">
      <c r="F267" s="111" t="s">
        <v>798</v>
      </c>
      <c r="G267" s="136">
        <v>1.0289640000000001E-3</v>
      </c>
      <c r="H267" s="103">
        <f>ROUND(+G267*Totals!$H$26,2)</f>
        <v>7037.03</v>
      </c>
      <c r="I267" s="103">
        <f t="shared" si="11"/>
        <v>0</v>
      </c>
      <c r="J267" s="103">
        <f t="shared" si="12"/>
        <v>7037.03</v>
      </c>
      <c r="K267" s="113"/>
      <c r="L267" s="113"/>
      <c r="N267" s="117"/>
      <c r="O267" s="113"/>
      <c r="P267" s="114"/>
      <c r="Q267" s="118"/>
      <c r="R267" s="116"/>
      <c r="S267" s="114"/>
    </row>
    <row r="268" spans="6:19">
      <c r="F268" s="111" t="s">
        <v>797</v>
      </c>
      <c r="G268" s="136">
        <v>2.5988779000000002E-3</v>
      </c>
      <c r="H268" s="103">
        <f>ROUND(+G268*Totals!$H$26,2)</f>
        <v>17773.59</v>
      </c>
      <c r="I268" s="103">
        <f t="shared" si="11"/>
        <v>0</v>
      </c>
      <c r="J268" s="103">
        <f t="shared" si="12"/>
        <v>17773.59</v>
      </c>
      <c r="K268" s="113"/>
      <c r="L268" s="113"/>
      <c r="N268" s="117"/>
      <c r="O268" s="113"/>
      <c r="P268" s="114"/>
      <c r="Q268" s="118"/>
      <c r="R268" s="116"/>
      <c r="S268" s="114"/>
    </row>
    <row r="269" spans="6:19">
      <c r="F269" s="111" t="s">
        <v>796</v>
      </c>
      <c r="G269" s="136">
        <v>2.6467910000000001E-4</v>
      </c>
      <c r="H269" s="103">
        <f>ROUND(+G269*Totals!$H$26,2)</f>
        <v>1810.13</v>
      </c>
      <c r="I269" s="103">
        <f t="shared" si="11"/>
        <v>0</v>
      </c>
      <c r="J269" s="103">
        <f t="shared" si="12"/>
        <v>1810.13</v>
      </c>
      <c r="K269" s="113"/>
      <c r="L269" s="113"/>
      <c r="N269" s="117"/>
      <c r="O269" s="113"/>
      <c r="P269" s="114"/>
      <c r="Q269" s="118"/>
      <c r="R269" s="116"/>
      <c r="S269" s="114"/>
    </row>
    <row r="270" spans="6:19">
      <c r="F270" s="111" t="s">
        <v>795</v>
      </c>
      <c r="G270" s="136">
        <v>2.3222210000000001E-4</v>
      </c>
      <c r="H270" s="103">
        <f>ROUND(+G270*Totals!$H$26,2)</f>
        <v>1588.16</v>
      </c>
      <c r="I270" s="103">
        <f t="shared" si="11"/>
        <v>0</v>
      </c>
      <c r="J270" s="103">
        <f t="shared" si="12"/>
        <v>1588.16</v>
      </c>
      <c r="K270" s="113"/>
      <c r="L270" s="113"/>
      <c r="N270" s="117"/>
      <c r="O270" s="113"/>
      <c r="P270" s="114"/>
      <c r="Q270" s="118"/>
      <c r="R270" s="116"/>
      <c r="S270" s="114"/>
    </row>
    <row r="271" spans="6:19" ht="37.5">
      <c r="F271" s="111" t="s">
        <v>794</v>
      </c>
      <c r="G271" s="136">
        <v>4.1305389999999996E-4</v>
      </c>
      <c r="H271" s="103">
        <f>ROUND(+G271*Totals!$H$26,2)</f>
        <v>2824.85</v>
      </c>
      <c r="I271" s="103">
        <f t="shared" si="11"/>
        <v>0</v>
      </c>
      <c r="J271" s="103">
        <f t="shared" si="12"/>
        <v>2824.85</v>
      </c>
      <c r="K271" s="113"/>
      <c r="L271" s="113"/>
      <c r="N271" s="117"/>
      <c r="O271" s="117"/>
      <c r="P271" s="114"/>
      <c r="Q271" s="118"/>
      <c r="R271" s="116"/>
      <c r="S271" s="114"/>
    </row>
    <row r="272" spans="6:19">
      <c r="F272" s="111" t="s">
        <v>793</v>
      </c>
      <c r="G272" s="136">
        <v>4.671489E-4</v>
      </c>
      <c r="H272" s="103">
        <f>ROUND(+G272*Totals!$H$26,2)</f>
        <v>3194.81</v>
      </c>
      <c r="I272" s="103">
        <f t="shared" si="11"/>
        <v>0</v>
      </c>
      <c r="J272" s="103">
        <f t="shared" si="12"/>
        <v>3194.81</v>
      </c>
      <c r="K272" s="113"/>
      <c r="L272" s="113"/>
      <c r="N272" s="117"/>
      <c r="O272" s="117"/>
      <c r="P272" s="114"/>
      <c r="Q272" s="118"/>
      <c r="R272" s="116"/>
      <c r="S272" s="114"/>
    </row>
    <row r="273" spans="6:19">
      <c r="F273" s="111" t="s">
        <v>792</v>
      </c>
      <c r="G273" s="136">
        <v>3.4079839999999999E-4</v>
      </c>
      <c r="H273" s="103">
        <f>ROUND(+G273*Totals!$H$26,2)</f>
        <v>2330.6999999999998</v>
      </c>
      <c r="I273" s="103">
        <f t="shared" si="11"/>
        <v>0</v>
      </c>
      <c r="J273" s="103">
        <f t="shared" si="12"/>
        <v>2330.6999999999998</v>
      </c>
      <c r="K273" s="113"/>
      <c r="L273" s="113"/>
      <c r="N273" s="117"/>
      <c r="O273" s="117" t="s">
        <v>1159</v>
      </c>
      <c r="P273" s="114"/>
      <c r="Q273" s="118"/>
      <c r="R273" s="116"/>
      <c r="S273" s="114"/>
    </row>
    <row r="274" spans="6:19">
      <c r="F274" s="111" t="s">
        <v>791</v>
      </c>
      <c r="G274" s="136">
        <v>1.1205399999999999E-5</v>
      </c>
      <c r="H274" s="103">
        <f>ROUND(+G274*Totals!$H$26,2)</f>
        <v>76.63</v>
      </c>
      <c r="I274" s="103">
        <f t="shared" si="11"/>
        <v>39.8476</v>
      </c>
      <c r="J274" s="103">
        <f t="shared" si="12"/>
        <v>36.782399999999996</v>
      </c>
      <c r="K274" s="113" t="s">
        <v>791</v>
      </c>
      <c r="L274" s="113" t="s">
        <v>56</v>
      </c>
      <c r="M274" s="138">
        <v>0.52</v>
      </c>
      <c r="N274" s="117">
        <f>H274*M274</f>
        <v>39.8476</v>
      </c>
      <c r="O274" s="117" t="s">
        <v>1159</v>
      </c>
      <c r="P274" s="114"/>
      <c r="Q274" s="118"/>
      <c r="R274" s="116"/>
      <c r="S274" s="114"/>
    </row>
    <row r="275" spans="6:19">
      <c r="F275" s="111" t="s">
        <v>790</v>
      </c>
      <c r="G275" s="136">
        <v>1.306008E-4</v>
      </c>
      <c r="H275" s="103">
        <f>ROUND(+G275*Totals!$H$26,2)</f>
        <v>893.17</v>
      </c>
      <c r="I275" s="103">
        <f t="shared" si="11"/>
        <v>94.017894736842109</v>
      </c>
      <c r="J275" s="103">
        <f t="shared" si="12"/>
        <v>799.15210526315786</v>
      </c>
      <c r="K275" s="113" t="s">
        <v>790</v>
      </c>
      <c r="L275" s="113" t="s">
        <v>103</v>
      </c>
      <c r="M275" s="138">
        <v>0.10526315789473685</v>
      </c>
      <c r="N275" s="117">
        <f>H275*M275</f>
        <v>94.017894736842109</v>
      </c>
      <c r="O275" s="113" t="s">
        <v>1159</v>
      </c>
      <c r="P275" s="114"/>
      <c r="Q275" s="118"/>
      <c r="R275" s="116"/>
      <c r="S275" s="114"/>
    </row>
    <row r="276" spans="6:19">
      <c r="F276" s="111" t="s">
        <v>789</v>
      </c>
      <c r="G276" s="136">
        <v>7.3415000000000008E-6</v>
      </c>
      <c r="H276" s="103">
        <f>ROUND(+G276*Totals!$H$26,2)</f>
        <v>50.21</v>
      </c>
      <c r="I276" s="103">
        <f t="shared" si="11"/>
        <v>18.201125000000001</v>
      </c>
      <c r="J276" s="103">
        <f t="shared" si="12"/>
        <v>32.008875000000003</v>
      </c>
      <c r="K276" s="113" t="s">
        <v>789</v>
      </c>
      <c r="L276" s="113" t="s">
        <v>113</v>
      </c>
      <c r="M276" s="138">
        <v>0.36249999999999999</v>
      </c>
      <c r="N276" s="117">
        <f>H276*M276</f>
        <v>18.201125000000001</v>
      </c>
      <c r="O276" s="113" t="s">
        <v>1159</v>
      </c>
      <c r="P276" s="114"/>
      <c r="Q276" s="118"/>
      <c r="R276" s="116"/>
      <c r="S276" s="114"/>
    </row>
    <row r="277" spans="6:19">
      <c r="F277" s="111" t="s">
        <v>788</v>
      </c>
      <c r="G277" s="136">
        <v>1.9628749999999999E-4</v>
      </c>
      <c r="H277" s="103">
        <f>ROUND(+G277*Totals!$H$26,2)</f>
        <v>1342.4</v>
      </c>
      <c r="I277" s="103">
        <f t="shared" si="11"/>
        <v>0</v>
      </c>
      <c r="J277" s="103">
        <f t="shared" si="12"/>
        <v>1342.4</v>
      </c>
      <c r="K277" s="113"/>
      <c r="L277" s="113"/>
      <c r="N277" s="117"/>
      <c r="O277" s="113"/>
      <c r="P277" s="114"/>
      <c r="Q277" s="118"/>
      <c r="R277" s="116"/>
      <c r="S277" s="114"/>
    </row>
    <row r="278" spans="6:19">
      <c r="F278" s="111" t="s">
        <v>787</v>
      </c>
      <c r="G278" s="136">
        <v>1.9512840000000001E-4</v>
      </c>
      <c r="H278" s="103">
        <f>ROUND(+G278*Totals!$H$26,2)</f>
        <v>1334.47</v>
      </c>
      <c r="I278" s="103">
        <f t="shared" si="11"/>
        <v>0</v>
      </c>
      <c r="J278" s="103">
        <f t="shared" si="12"/>
        <v>1334.47</v>
      </c>
      <c r="K278" s="113"/>
      <c r="L278" s="113"/>
      <c r="N278" s="117"/>
      <c r="O278" s="117"/>
      <c r="P278" s="114"/>
      <c r="Q278" s="118"/>
      <c r="R278" s="116"/>
      <c r="S278" s="114"/>
    </row>
    <row r="279" spans="6:19">
      <c r="F279" s="111" t="s">
        <v>786</v>
      </c>
      <c r="G279" s="136">
        <v>8.9952240000000007E-4</v>
      </c>
      <c r="H279" s="103">
        <f>ROUND(+G279*Totals!$H$26,2)</f>
        <v>6151.79</v>
      </c>
      <c r="I279" s="103">
        <f t="shared" si="11"/>
        <v>0</v>
      </c>
      <c r="J279" s="103">
        <f t="shared" si="12"/>
        <v>6151.79</v>
      </c>
      <c r="K279" s="113"/>
      <c r="L279" s="113"/>
      <c r="N279" s="117"/>
      <c r="O279" s="113"/>
      <c r="P279" s="114"/>
      <c r="Q279" s="118"/>
      <c r="R279" s="116"/>
      <c r="S279" s="114"/>
    </row>
    <row r="280" spans="6:19">
      <c r="F280" s="111" t="s">
        <v>785</v>
      </c>
      <c r="G280" s="136">
        <v>1.5571629999999999E-4</v>
      </c>
      <c r="H280" s="103">
        <f>ROUND(+G280*Totals!$H$26,2)</f>
        <v>1064.94</v>
      </c>
      <c r="I280" s="103">
        <f t="shared" si="11"/>
        <v>123.04087649402392</v>
      </c>
      <c r="J280" s="103">
        <f t="shared" si="12"/>
        <v>941.89912350597615</v>
      </c>
      <c r="K280" s="113" t="s">
        <v>785</v>
      </c>
      <c r="L280" s="113" t="s">
        <v>99</v>
      </c>
      <c r="M280" s="138">
        <v>0.1155378486055777</v>
      </c>
      <c r="N280" s="117">
        <f>H280*M280</f>
        <v>123.04087649402392</v>
      </c>
      <c r="O280" s="113" t="s">
        <v>1159</v>
      </c>
      <c r="P280" s="114"/>
      <c r="Q280" s="118"/>
      <c r="R280" s="116"/>
      <c r="S280" s="114"/>
    </row>
    <row r="281" spans="6:19">
      <c r="F281" s="111" t="s">
        <v>784</v>
      </c>
      <c r="G281" s="136">
        <v>1.4319717000000002E-3</v>
      </c>
      <c r="H281" s="103">
        <f>ROUND(+G281*Totals!$H$26,2)</f>
        <v>9793.18</v>
      </c>
      <c r="I281" s="103">
        <f t="shared" si="11"/>
        <v>0</v>
      </c>
      <c r="J281" s="103">
        <f t="shared" si="12"/>
        <v>9793.18</v>
      </c>
      <c r="K281" s="113"/>
      <c r="L281" s="113"/>
      <c r="N281" s="117"/>
      <c r="O281" s="113"/>
      <c r="P281" s="114"/>
      <c r="Q281" s="118"/>
      <c r="R281" s="116"/>
      <c r="S281" s="114"/>
    </row>
    <row r="282" spans="6:19">
      <c r="F282" s="111" t="s">
        <v>783</v>
      </c>
      <c r="G282" s="136">
        <v>7.8167260000000006E-4</v>
      </c>
      <c r="H282" s="103">
        <f>ROUND(+G282*Totals!$H$26,2)</f>
        <v>5345.82</v>
      </c>
      <c r="I282" s="103">
        <f t="shared" si="11"/>
        <v>0</v>
      </c>
      <c r="J282" s="103">
        <f t="shared" si="12"/>
        <v>5345.82</v>
      </c>
      <c r="K282" s="113"/>
      <c r="L282" s="113"/>
      <c r="N282" s="117"/>
      <c r="O282" s="113"/>
      <c r="P282" s="114"/>
      <c r="Q282" s="118"/>
      <c r="R282" s="116"/>
      <c r="S282" s="114"/>
    </row>
    <row r="283" spans="6:19">
      <c r="F283" s="111" t="s">
        <v>782</v>
      </c>
      <c r="G283" s="136">
        <v>2.7897559999999998E-4</v>
      </c>
      <c r="H283" s="103">
        <f>ROUND(+G283*Totals!$H$26,2)</f>
        <v>1907.9</v>
      </c>
      <c r="I283" s="103">
        <f t="shared" si="11"/>
        <v>0</v>
      </c>
      <c r="J283" s="103">
        <f t="shared" si="12"/>
        <v>1907.9</v>
      </c>
      <c r="K283" s="113"/>
      <c r="L283" s="113"/>
      <c r="N283" s="117"/>
      <c r="O283" s="113"/>
      <c r="P283" s="114"/>
      <c r="Q283" s="118"/>
      <c r="R283" s="116"/>
      <c r="S283" s="114"/>
    </row>
    <row r="284" spans="6:19">
      <c r="F284" s="111" t="s">
        <v>781</v>
      </c>
      <c r="G284" s="136">
        <v>2.281263E-3</v>
      </c>
      <c r="H284" s="103">
        <f>ROUND(+G284*Totals!$H$26,2)</f>
        <v>15601.44</v>
      </c>
      <c r="I284" s="103">
        <f t="shared" si="11"/>
        <v>0</v>
      </c>
      <c r="J284" s="103">
        <f t="shared" si="12"/>
        <v>15601.44</v>
      </c>
      <c r="K284" s="113"/>
      <c r="L284" s="113"/>
      <c r="N284" s="117"/>
      <c r="O284" s="113"/>
      <c r="P284" s="114"/>
      <c r="Q284" s="118"/>
      <c r="R284" s="116"/>
      <c r="S284" s="114"/>
    </row>
    <row r="285" spans="6:19">
      <c r="F285" s="111" t="s">
        <v>780</v>
      </c>
      <c r="G285" s="136">
        <v>1.7623374999999998E-3</v>
      </c>
      <c r="H285" s="103">
        <f>ROUND(+G285*Totals!$H$26,2)</f>
        <v>12052.54</v>
      </c>
      <c r="I285" s="103">
        <f t="shared" si="11"/>
        <v>0</v>
      </c>
      <c r="J285" s="103">
        <f t="shared" si="12"/>
        <v>12052.54</v>
      </c>
      <c r="K285" s="113"/>
      <c r="L285" s="113"/>
      <c r="N285" s="117"/>
      <c r="O285" s="113"/>
      <c r="P285" s="114"/>
      <c r="Q285" s="118"/>
      <c r="R285" s="116"/>
      <c r="S285" s="114"/>
    </row>
    <row r="286" spans="6:19">
      <c r="F286" s="111" t="s">
        <v>779</v>
      </c>
      <c r="G286" s="136">
        <v>2.221759E-4</v>
      </c>
      <c r="H286" s="103">
        <f>ROUND(+G286*Totals!$H$26,2)</f>
        <v>1519.45</v>
      </c>
      <c r="I286" s="103">
        <f t="shared" si="11"/>
        <v>0</v>
      </c>
      <c r="J286" s="103">
        <f t="shared" si="12"/>
        <v>1519.45</v>
      </c>
      <c r="K286" s="113"/>
      <c r="L286" s="113"/>
      <c r="N286" s="117"/>
      <c r="O286" s="117"/>
      <c r="P286" s="114"/>
      <c r="Q286" s="118"/>
      <c r="R286" s="116"/>
      <c r="S286" s="114"/>
    </row>
    <row r="287" spans="6:19">
      <c r="F287" s="111" t="s">
        <v>778</v>
      </c>
      <c r="G287" s="136">
        <v>3.0409110000000002E-4</v>
      </c>
      <c r="H287" s="103">
        <f>ROUND(+G287*Totals!$H$26,2)</f>
        <v>2079.66</v>
      </c>
      <c r="I287" s="103">
        <f t="shared" si="11"/>
        <v>0</v>
      </c>
      <c r="J287" s="103">
        <f t="shared" si="12"/>
        <v>2079.66</v>
      </c>
      <c r="K287" s="113"/>
      <c r="L287" s="113"/>
      <c r="N287" s="117"/>
      <c r="O287" s="113"/>
      <c r="P287" s="114"/>
      <c r="Q287" s="118"/>
      <c r="R287" s="116"/>
      <c r="S287" s="114"/>
    </row>
    <row r="288" spans="6:19">
      <c r="F288" s="111" t="s">
        <v>777</v>
      </c>
      <c r="G288" s="136">
        <v>6.1822800000000007E-5</v>
      </c>
      <c r="H288" s="103">
        <f>ROUND(+G288*Totals!$H$26,2)</f>
        <v>422.8</v>
      </c>
      <c r="I288" s="103">
        <f t="shared" si="11"/>
        <v>181.77965451055664</v>
      </c>
      <c r="J288" s="103">
        <f t="shared" si="12"/>
        <v>241.02034548944337</v>
      </c>
      <c r="K288" s="113" t="s">
        <v>777</v>
      </c>
      <c r="L288" s="113" t="s">
        <v>39</v>
      </c>
      <c r="M288" s="138">
        <v>0.4299424184261037</v>
      </c>
      <c r="N288" s="117">
        <f>H288*M288</f>
        <v>181.77965451055664</v>
      </c>
      <c r="O288" s="113" t="s">
        <v>1159</v>
      </c>
      <c r="P288" s="114"/>
      <c r="Q288" s="118"/>
      <c r="R288" s="116"/>
      <c r="S288" s="114"/>
    </row>
    <row r="289" spans="6:19">
      <c r="F289" s="111" t="s">
        <v>776</v>
      </c>
      <c r="G289" s="136">
        <v>4.2928239999999999E-4</v>
      </c>
      <c r="H289" s="103">
        <f>ROUND(+G289*Totals!$H$26,2)</f>
        <v>2935.84</v>
      </c>
      <c r="I289" s="103">
        <f t="shared" si="11"/>
        <v>0</v>
      </c>
      <c r="J289" s="103">
        <f t="shared" si="12"/>
        <v>2935.84</v>
      </c>
      <c r="K289" s="113"/>
      <c r="L289" s="113"/>
      <c r="N289" s="117"/>
      <c r="O289" s="113"/>
      <c r="P289" s="114"/>
      <c r="Q289" s="118"/>
      <c r="R289" s="116"/>
      <c r="S289" s="114"/>
    </row>
    <row r="290" spans="6:19">
      <c r="F290" s="111" t="s">
        <v>775</v>
      </c>
      <c r="G290" s="136">
        <v>1.0927188E-3</v>
      </c>
      <c r="H290" s="103">
        <f>ROUND(+G290*Totals!$H$26,2)</f>
        <v>7473.05</v>
      </c>
      <c r="I290" s="103">
        <f t="shared" si="11"/>
        <v>0</v>
      </c>
      <c r="J290" s="103">
        <f t="shared" si="12"/>
        <v>7473.05</v>
      </c>
      <c r="K290" s="113"/>
      <c r="L290" s="113"/>
      <c r="N290" s="117"/>
      <c r="O290" s="113"/>
      <c r="P290" s="114"/>
      <c r="Q290" s="118"/>
      <c r="R290" s="116"/>
      <c r="S290" s="114"/>
    </row>
    <row r="291" spans="6:19">
      <c r="F291" s="111" t="s">
        <v>774</v>
      </c>
      <c r="G291" s="136">
        <v>3.6382745000000001E-3</v>
      </c>
      <c r="H291" s="103">
        <f>ROUND(+G291*Totals!$H$26,2)</f>
        <v>24881.97</v>
      </c>
      <c r="I291" s="103">
        <f t="shared" si="11"/>
        <v>0</v>
      </c>
      <c r="J291" s="103">
        <f t="shared" si="12"/>
        <v>24881.97</v>
      </c>
      <c r="K291" s="113"/>
      <c r="L291" s="113"/>
      <c r="N291" s="117"/>
      <c r="O291" s="117"/>
      <c r="P291" s="114"/>
      <c r="Q291" s="118"/>
      <c r="R291" s="116"/>
      <c r="S291" s="114"/>
    </row>
    <row r="292" spans="6:19">
      <c r="F292" s="111" t="s">
        <v>773</v>
      </c>
      <c r="G292" s="136">
        <v>6.8236969999999997E-4</v>
      </c>
      <c r="H292" s="103">
        <f>ROUND(+G292*Totals!$H$26,2)</f>
        <v>4666.6899999999996</v>
      </c>
      <c r="I292" s="103">
        <f t="shared" si="11"/>
        <v>0</v>
      </c>
      <c r="J292" s="103">
        <f t="shared" si="12"/>
        <v>4666.6899999999996</v>
      </c>
      <c r="K292" s="113"/>
      <c r="L292" s="113"/>
      <c r="N292" s="117"/>
      <c r="O292" s="113"/>
      <c r="P292" s="114"/>
      <c r="Q292" s="118"/>
      <c r="R292" s="116"/>
      <c r="S292" s="114"/>
    </row>
    <row r="293" spans="6:19">
      <c r="F293" s="111" t="s">
        <v>772</v>
      </c>
      <c r="G293" s="136">
        <v>1.047124E-4</v>
      </c>
      <c r="H293" s="103">
        <f>ROUND(+G293*Totals!$H$26,2)</f>
        <v>716.12</v>
      </c>
      <c r="I293" s="103">
        <f t="shared" si="11"/>
        <v>247.12453400503782</v>
      </c>
      <c r="J293" s="103">
        <f t="shared" si="12"/>
        <v>468.99546599496216</v>
      </c>
      <c r="K293" s="113" t="s">
        <v>772</v>
      </c>
      <c r="L293" s="113" t="s">
        <v>56</v>
      </c>
      <c r="M293" s="138">
        <v>0.34508816120906805</v>
      </c>
      <c r="N293" s="117">
        <f>H293*M293</f>
        <v>247.12453400503782</v>
      </c>
      <c r="O293" s="117" t="s">
        <v>1159</v>
      </c>
      <c r="P293" s="114"/>
      <c r="Q293" s="118"/>
      <c r="R293" s="116"/>
      <c r="S293" s="114"/>
    </row>
    <row r="294" spans="6:19">
      <c r="F294" s="111" t="s">
        <v>771</v>
      </c>
      <c r="G294" s="136">
        <v>2.237214E-4</v>
      </c>
      <c r="H294" s="103">
        <f>ROUND(+G294*Totals!$H$26,2)</f>
        <v>1530.02</v>
      </c>
      <c r="I294" s="103">
        <f t="shared" si="11"/>
        <v>0</v>
      </c>
      <c r="J294" s="103">
        <f t="shared" si="12"/>
        <v>1530.02</v>
      </c>
      <c r="K294" s="113"/>
      <c r="L294" s="113"/>
      <c r="N294" s="117"/>
      <c r="O294" s="117"/>
      <c r="P294" s="114"/>
      <c r="Q294" s="118"/>
      <c r="R294" s="116"/>
      <c r="S294" s="114"/>
    </row>
    <row r="295" spans="6:19">
      <c r="F295" s="111" t="s">
        <v>770</v>
      </c>
      <c r="G295" s="136">
        <v>1.4798839999999999E-4</v>
      </c>
      <c r="H295" s="103">
        <f>ROUND(+G295*Totals!$H$26,2)</f>
        <v>1012.09</v>
      </c>
      <c r="I295" s="103">
        <f t="shared" si="11"/>
        <v>161.01431818181823</v>
      </c>
      <c r="J295" s="103">
        <f t="shared" si="12"/>
        <v>851.07568181818181</v>
      </c>
      <c r="K295" s="113" t="s">
        <v>770</v>
      </c>
      <c r="L295" s="113" t="s">
        <v>47</v>
      </c>
      <c r="M295" s="138">
        <v>0.15454545454545457</v>
      </c>
      <c r="N295" s="117">
        <f>H295*M295</f>
        <v>156.41390909090913</v>
      </c>
      <c r="O295" s="113" t="s">
        <v>127</v>
      </c>
      <c r="P295" s="138">
        <v>4.5454545454545452E-3</v>
      </c>
      <c r="Q295" s="118">
        <f>H295*P295</f>
        <v>4.6004090909090909</v>
      </c>
      <c r="R295" s="116" t="s">
        <v>1159</v>
      </c>
      <c r="S295" s="114"/>
    </row>
    <row r="296" spans="6:19">
      <c r="F296" s="111" t="s">
        <v>769</v>
      </c>
      <c r="G296" s="136">
        <v>1.8933249999999999E-4</v>
      </c>
      <c r="H296" s="103">
        <f>ROUND(+G296*Totals!$H$26,2)</f>
        <v>1294.8399999999999</v>
      </c>
      <c r="I296" s="103">
        <f t="shared" si="11"/>
        <v>253.26071625344352</v>
      </c>
      <c r="J296" s="103">
        <f t="shared" si="12"/>
        <v>1041.5792837465565</v>
      </c>
      <c r="K296" s="113" t="s">
        <v>769</v>
      </c>
      <c r="L296" s="113" t="s">
        <v>70</v>
      </c>
      <c r="M296" s="138">
        <v>0.19559228650137742</v>
      </c>
      <c r="N296" s="117">
        <f>H296*M296</f>
        <v>253.26071625344352</v>
      </c>
      <c r="O296" s="117" t="s">
        <v>1159</v>
      </c>
      <c r="P296" s="114"/>
      <c r="Q296" s="118"/>
      <c r="R296" s="116"/>
      <c r="S296" s="114"/>
    </row>
    <row r="297" spans="6:19">
      <c r="F297" s="111" t="s">
        <v>67</v>
      </c>
      <c r="G297" s="136">
        <v>4.8530930000000001E-4</v>
      </c>
      <c r="H297" s="103">
        <f>ROUND(+G297*Totals!$H$26,2)</f>
        <v>3319.01</v>
      </c>
      <c r="I297" s="103">
        <f t="shared" si="11"/>
        <v>0</v>
      </c>
      <c r="J297" s="103">
        <f t="shared" si="12"/>
        <v>3319.01</v>
      </c>
      <c r="K297" s="113"/>
      <c r="L297" s="113"/>
      <c r="N297" s="117"/>
      <c r="O297" s="117"/>
      <c r="P297" s="114"/>
      <c r="Q297" s="118"/>
      <c r="R297" s="116"/>
      <c r="S297" s="114"/>
    </row>
    <row r="298" spans="6:19">
      <c r="F298" s="111" t="s">
        <v>768</v>
      </c>
      <c r="G298" s="136">
        <v>1.047124E-4</v>
      </c>
      <c r="H298" s="103">
        <f>ROUND(+G298*Totals!$H$26,2)</f>
        <v>716.12</v>
      </c>
      <c r="I298" s="103">
        <f t="shared" si="11"/>
        <v>29.90391208791209</v>
      </c>
      <c r="J298" s="103">
        <f t="shared" si="12"/>
        <v>686.21608791208791</v>
      </c>
      <c r="K298" s="113" t="s">
        <v>768</v>
      </c>
      <c r="L298" s="113" t="s">
        <v>89</v>
      </c>
      <c r="M298" s="138">
        <v>4.1758241758241763E-2</v>
      </c>
      <c r="N298" s="117">
        <f>H298*M298</f>
        <v>29.90391208791209</v>
      </c>
      <c r="O298" s="117" t="s">
        <v>1159</v>
      </c>
      <c r="P298" s="114"/>
      <c r="Q298" s="118"/>
      <c r="R298" s="116"/>
      <c r="S298" s="114"/>
    </row>
    <row r="299" spans="6:19">
      <c r="F299" s="111" t="s">
        <v>767</v>
      </c>
      <c r="G299" s="136">
        <v>3.7480100000000001E-5</v>
      </c>
      <c r="H299" s="103">
        <f>ROUND(+G299*Totals!$H$26,2)</f>
        <v>256.32</v>
      </c>
      <c r="I299" s="103">
        <f t="shared" si="11"/>
        <v>78.056296296296296</v>
      </c>
      <c r="J299" s="103">
        <f t="shared" si="12"/>
        <v>178.2637037037037</v>
      </c>
      <c r="K299" s="113" t="s">
        <v>767</v>
      </c>
      <c r="L299" s="113" t="s">
        <v>98</v>
      </c>
      <c r="M299" s="138">
        <v>0.30452674897119342</v>
      </c>
      <c r="N299" s="117">
        <f>H299*M299</f>
        <v>78.056296296296296</v>
      </c>
      <c r="O299" s="117" t="s">
        <v>1159</v>
      </c>
      <c r="P299" s="114"/>
      <c r="Q299" s="118"/>
      <c r="R299" s="116"/>
      <c r="S299" s="114"/>
    </row>
    <row r="300" spans="6:19">
      <c r="F300" s="111" t="s">
        <v>766</v>
      </c>
      <c r="G300" s="136">
        <v>1.178498E-4</v>
      </c>
      <c r="H300" s="103">
        <f>ROUND(+G300*Totals!$H$26,2)</f>
        <v>805.97</v>
      </c>
      <c r="I300" s="103">
        <f t="shared" si="11"/>
        <v>381.435</v>
      </c>
      <c r="J300" s="103">
        <f t="shared" si="12"/>
        <v>424.53500000000003</v>
      </c>
      <c r="K300" s="113" t="s">
        <v>766</v>
      </c>
      <c r="L300" s="113" t="s">
        <v>131</v>
      </c>
      <c r="M300" s="138">
        <v>0.4732620320855615</v>
      </c>
      <c r="N300" s="117">
        <f>H300*M300</f>
        <v>381.435</v>
      </c>
      <c r="O300" s="117" t="s">
        <v>1159</v>
      </c>
      <c r="P300" s="114"/>
      <c r="Q300" s="118"/>
      <c r="R300" s="116"/>
      <c r="S300" s="114"/>
    </row>
    <row r="301" spans="6:19">
      <c r="F301" s="111" t="s">
        <v>765</v>
      </c>
      <c r="G301" s="136">
        <v>4.4821599999999998E-5</v>
      </c>
      <c r="H301" s="103">
        <f>ROUND(+G301*Totals!$H$26,2)</f>
        <v>306.52999999999997</v>
      </c>
      <c r="I301" s="103">
        <f t="shared" si="11"/>
        <v>124.80149999999999</v>
      </c>
      <c r="J301" s="103">
        <f t="shared" si="12"/>
        <v>181.7285</v>
      </c>
      <c r="K301" s="113" t="s">
        <v>765</v>
      </c>
      <c r="L301" s="113" t="s">
        <v>60</v>
      </c>
      <c r="M301" s="138">
        <v>0.40714285714285714</v>
      </c>
      <c r="N301" s="117">
        <f>H301*M301</f>
        <v>124.80149999999999</v>
      </c>
      <c r="O301" s="113" t="s">
        <v>1159</v>
      </c>
      <c r="P301" s="114"/>
      <c r="Q301" s="118"/>
      <c r="R301" s="116"/>
      <c r="S301" s="114"/>
    </row>
    <row r="302" spans="6:19">
      <c r="F302" s="111" t="s">
        <v>68</v>
      </c>
      <c r="G302" s="136">
        <v>1.209409E-4</v>
      </c>
      <c r="H302" s="103">
        <f>ROUND(+G302*Totals!$H$26,2)</f>
        <v>827.11</v>
      </c>
      <c r="I302" s="103">
        <f t="shared" si="11"/>
        <v>103.38875</v>
      </c>
      <c r="J302" s="103">
        <f t="shared" si="12"/>
        <v>723.72125000000005</v>
      </c>
      <c r="K302" s="113" t="s">
        <v>68</v>
      </c>
      <c r="L302" s="113" t="s">
        <v>68</v>
      </c>
      <c r="M302" s="138">
        <v>0.125</v>
      </c>
      <c r="N302" s="117">
        <f>H302*M302</f>
        <v>103.38875</v>
      </c>
      <c r="O302" s="113" t="s">
        <v>1159</v>
      </c>
      <c r="P302" s="114"/>
      <c r="Q302" s="118"/>
      <c r="R302" s="116"/>
      <c r="S302" s="114"/>
    </row>
    <row r="303" spans="6:19">
      <c r="F303" s="111" t="s">
        <v>764</v>
      </c>
      <c r="G303" s="136">
        <v>2.4574579999999996E-4</v>
      </c>
      <c r="H303" s="103">
        <f>ROUND(+G303*Totals!$H$26,2)</f>
        <v>1680.64</v>
      </c>
      <c r="I303" s="103">
        <f t="shared" si="11"/>
        <v>0</v>
      </c>
      <c r="J303" s="103">
        <f t="shared" si="12"/>
        <v>1680.64</v>
      </c>
      <c r="K303" s="113"/>
      <c r="L303" s="113"/>
      <c r="N303" s="117"/>
      <c r="O303" s="113"/>
      <c r="P303" s="114"/>
      <c r="Q303" s="118"/>
      <c r="R303" s="116"/>
      <c r="S303" s="114"/>
    </row>
    <row r="304" spans="6:19">
      <c r="F304" s="111" t="s">
        <v>763</v>
      </c>
      <c r="G304" s="136">
        <v>2.6120150000000003E-4</v>
      </c>
      <c r="H304" s="103">
        <f>ROUND(+G304*Totals!$H$26,2)</f>
        <v>1786.34</v>
      </c>
      <c r="I304" s="103">
        <f t="shared" si="11"/>
        <v>0</v>
      </c>
      <c r="J304" s="103">
        <f t="shared" si="12"/>
        <v>1786.34</v>
      </c>
      <c r="K304" s="113"/>
      <c r="L304" s="113"/>
      <c r="N304" s="117"/>
      <c r="O304" s="117"/>
      <c r="P304" s="114"/>
      <c r="Q304" s="118"/>
      <c r="R304" s="116"/>
      <c r="S304" s="114"/>
    </row>
    <row r="305" spans="6:19">
      <c r="F305" s="111" t="s">
        <v>762</v>
      </c>
      <c r="G305" s="136">
        <v>1.6556931E-3</v>
      </c>
      <c r="H305" s="103">
        <f>ROUND(+G305*Totals!$H$26,2)</f>
        <v>11323.2</v>
      </c>
      <c r="I305" s="103">
        <f t="shared" si="11"/>
        <v>0</v>
      </c>
      <c r="J305" s="103">
        <f t="shared" si="12"/>
        <v>11323.2</v>
      </c>
      <c r="K305" s="113"/>
      <c r="L305" s="113"/>
      <c r="N305" s="117"/>
      <c r="O305" s="113"/>
      <c r="P305" s="114"/>
      <c r="Q305" s="118"/>
      <c r="R305" s="116"/>
      <c r="S305" s="114"/>
    </row>
    <row r="306" spans="6:19">
      <c r="F306" s="111" t="s">
        <v>761</v>
      </c>
      <c r="G306" s="136">
        <v>1.205546E-4</v>
      </c>
      <c r="H306" s="103">
        <f>ROUND(+G306*Totals!$H$26,2)</f>
        <v>824.47</v>
      </c>
      <c r="I306" s="103">
        <f t="shared" si="11"/>
        <v>96.86984334203656</v>
      </c>
      <c r="J306" s="103">
        <f t="shared" si="12"/>
        <v>727.60015665796345</v>
      </c>
      <c r="K306" s="113" t="s">
        <v>761</v>
      </c>
      <c r="L306" s="113" t="s">
        <v>129</v>
      </c>
      <c r="M306" s="138">
        <v>0.1174934725848564</v>
      </c>
      <c r="N306" s="117">
        <f>H306*M306</f>
        <v>96.86984334203656</v>
      </c>
      <c r="O306" s="113" t="s">
        <v>1159</v>
      </c>
      <c r="P306" s="114"/>
      <c r="Q306" s="118"/>
      <c r="R306" s="116"/>
      <c r="S306" s="114"/>
    </row>
    <row r="307" spans="6:19">
      <c r="F307" s="111" t="s">
        <v>760</v>
      </c>
      <c r="G307" s="136">
        <v>9.6099750999999994E-3</v>
      </c>
      <c r="H307" s="103">
        <f>ROUND(+G307*Totals!$H$26,2)</f>
        <v>65722.13</v>
      </c>
      <c r="I307" s="103">
        <f t="shared" si="11"/>
        <v>0</v>
      </c>
      <c r="J307" s="103">
        <f t="shared" si="12"/>
        <v>65722.13</v>
      </c>
      <c r="K307" s="113"/>
      <c r="L307" s="113"/>
      <c r="N307" s="117"/>
      <c r="O307" s="117"/>
      <c r="P307" s="114"/>
      <c r="Q307" s="118"/>
      <c r="R307" s="116"/>
      <c r="S307" s="114"/>
    </row>
    <row r="308" spans="6:19">
      <c r="F308" s="111" t="s">
        <v>759</v>
      </c>
      <c r="G308" s="136">
        <v>3.9902784E-3</v>
      </c>
      <c r="H308" s="103">
        <f>ROUND(+G308*Totals!$H$26,2)</f>
        <v>27289.31</v>
      </c>
      <c r="I308" s="103">
        <f t="shared" si="11"/>
        <v>0</v>
      </c>
      <c r="J308" s="103">
        <f t="shared" si="12"/>
        <v>27289.31</v>
      </c>
      <c r="K308" s="113"/>
      <c r="L308" s="113"/>
      <c r="N308" s="117"/>
      <c r="O308" s="117"/>
      <c r="P308" s="114"/>
      <c r="Q308" s="118"/>
      <c r="R308" s="116"/>
      <c r="S308" s="114"/>
    </row>
    <row r="309" spans="6:19">
      <c r="F309" s="111" t="s">
        <v>758</v>
      </c>
      <c r="G309" s="136">
        <v>8.8870300000000002E-5</v>
      </c>
      <c r="H309" s="103">
        <f>ROUND(+G309*Totals!$H$26,2)</f>
        <v>607.78</v>
      </c>
      <c r="I309" s="103">
        <f t="shared" si="11"/>
        <v>120.11462450592886</v>
      </c>
      <c r="J309" s="103">
        <f t="shared" si="12"/>
        <v>487.6653754940711</v>
      </c>
      <c r="K309" s="113" t="s">
        <v>758</v>
      </c>
      <c r="L309" s="113" t="s">
        <v>55</v>
      </c>
      <c r="M309" s="138">
        <v>0.19762845849802374</v>
      </c>
      <c r="N309" s="117">
        <f>H309*M309</f>
        <v>120.11462450592886</v>
      </c>
      <c r="O309" s="117" t="s">
        <v>1159</v>
      </c>
      <c r="P309" s="114"/>
      <c r="Q309" s="118"/>
      <c r="R309" s="116"/>
      <c r="S309" s="114"/>
    </row>
    <row r="310" spans="6:19">
      <c r="F310" s="111" t="s">
        <v>69</v>
      </c>
      <c r="G310" s="136">
        <v>5.0617500000000001E-5</v>
      </c>
      <c r="H310" s="103">
        <f>ROUND(+G310*Totals!$H$26,2)</f>
        <v>346.17</v>
      </c>
      <c r="I310" s="103">
        <f t="shared" si="11"/>
        <v>54.198333333333338</v>
      </c>
      <c r="J310" s="103">
        <f t="shared" si="12"/>
        <v>291.97166666666669</v>
      </c>
      <c r="K310" s="113" t="s">
        <v>69</v>
      </c>
      <c r="L310" s="113" t="s">
        <v>90</v>
      </c>
      <c r="M310" s="138">
        <v>0.15656565656565657</v>
      </c>
      <c r="N310" s="117">
        <f>H310*M310</f>
        <v>54.198333333333338</v>
      </c>
      <c r="O310" s="113" t="s">
        <v>1159</v>
      </c>
      <c r="P310" s="114"/>
      <c r="Q310" s="118"/>
      <c r="R310" s="116"/>
      <c r="S310" s="114"/>
    </row>
    <row r="311" spans="6:19">
      <c r="F311" s="111" t="s">
        <v>757</v>
      </c>
      <c r="G311" s="136">
        <v>3.9025700000000001E-5</v>
      </c>
      <c r="H311" s="103">
        <f>ROUND(+G311*Totals!$H$26,2)</f>
        <v>266.89</v>
      </c>
      <c r="I311" s="103">
        <f t="shared" si="11"/>
        <v>105.99209302325582</v>
      </c>
      <c r="J311" s="103">
        <f t="shared" si="12"/>
        <v>160.89790697674417</v>
      </c>
      <c r="K311" s="113" t="s">
        <v>757</v>
      </c>
      <c r="L311" s="113" t="s">
        <v>42</v>
      </c>
      <c r="M311" s="138">
        <v>0.39713774597495533</v>
      </c>
      <c r="N311" s="117">
        <f>H311*M311</f>
        <v>105.99209302325582</v>
      </c>
      <c r="O311" s="117" t="s">
        <v>1159</v>
      </c>
      <c r="P311" s="114"/>
      <c r="Q311" s="118"/>
      <c r="R311" s="116"/>
      <c r="S311" s="114"/>
    </row>
    <row r="312" spans="6:19" ht="37.5">
      <c r="F312" s="111" t="s">
        <v>756</v>
      </c>
      <c r="G312" s="136">
        <v>3.8136969999999997E-4</v>
      </c>
      <c r="H312" s="103">
        <f>ROUND(+G312*Totals!$H$26,2)</f>
        <v>2608.17</v>
      </c>
      <c r="I312" s="103">
        <f t="shared" si="11"/>
        <v>0</v>
      </c>
      <c r="J312" s="103">
        <f t="shared" si="12"/>
        <v>2608.17</v>
      </c>
      <c r="K312" s="113"/>
      <c r="L312" s="113"/>
      <c r="N312" s="117"/>
      <c r="O312" s="117"/>
      <c r="P312" s="114"/>
      <c r="Q312" s="118"/>
      <c r="R312" s="116"/>
      <c r="S312" s="114"/>
    </row>
    <row r="313" spans="6:19">
      <c r="F313" s="111" t="s">
        <v>755</v>
      </c>
      <c r="G313" s="136">
        <v>7.8824099999999996E-5</v>
      </c>
      <c r="H313" s="103">
        <f>ROUND(+G313*Totals!$H$26,2)</f>
        <v>539.07000000000005</v>
      </c>
      <c r="I313" s="103">
        <f t="shared" si="11"/>
        <v>148.75975409836065</v>
      </c>
      <c r="J313" s="103">
        <f t="shared" si="12"/>
        <v>390.31024590163941</v>
      </c>
      <c r="K313" s="113" t="s">
        <v>755</v>
      </c>
      <c r="L313" s="113" t="s">
        <v>43</v>
      </c>
      <c r="M313" s="138">
        <v>0.27595628415300544</v>
      </c>
      <c r="N313" s="117">
        <f>H313*M313</f>
        <v>148.75975409836065</v>
      </c>
      <c r="O313" s="113" t="s">
        <v>1159</v>
      </c>
      <c r="P313" s="114"/>
      <c r="Q313" s="118"/>
      <c r="R313" s="116"/>
      <c r="S313" s="114"/>
    </row>
    <row r="314" spans="6:19">
      <c r="F314" s="111" t="s">
        <v>754</v>
      </c>
      <c r="G314" s="136">
        <v>8.5779199999999993E-5</v>
      </c>
      <c r="H314" s="103">
        <f>ROUND(+G314*Totals!$H$26,2)</f>
        <v>586.64</v>
      </c>
      <c r="I314" s="103">
        <f t="shared" si="11"/>
        <v>84.934410774410765</v>
      </c>
      <c r="J314" s="103">
        <f t="shared" si="12"/>
        <v>501.70558922558922</v>
      </c>
      <c r="K314" s="113" t="s">
        <v>754</v>
      </c>
      <c r="L314" s="113" t="s">
        <v>92</v>
      </c>
      <c r="M314" s="138">
        <v>0.14478114478114476</v>
      </c>
      <c r="N314" s="117">
        <f>H314*M314</f>
        <v>84.934410774410765</v>
      </c>
      <c r="O314" s="113" t="s">
        <v>1159</v>
      </c>
      <c r="P314" s="114"/>
      <c r="Q314" s="118"/>
      <c r="R314" s="116"/>
      <c r="S314" s="114"/>
    </row>
    <row r="315" spans="6:19">
      <c r="F315" s="111" t="s">
        <v>70</v>
      </c>
      <c r="G315" s="136">
        <v>2.7356610000000002E-4</v>
      </c>
      <c r="H315" s="103">
        <f>ROUND(+G315*Totals!$H$26,2)</f>
        <v>1870.9</v>
      </c>
      <c r="I315" s="103">
        <f t="shared" si="11"/>
        <v>0</v>
      </c>
      <c r="J315" s="103">
        <f t="shared" si="12"/>
        <v>1870.9</v>
      </c>
      <c r="K315" s="113"/>
      <c r="L315" s="113"/>
      <c r="N315" s="117"/>
      <c r="O315" s="117"/>
      <c r="P315" s="114"/>
      <c r="Q315" s="118"/>
      <c r="R315" s="116"/>
      <c r="S315" s="114"/>
    </row>
    <row r="316" spans="6:19">
      <c r="F316" s="111" t="s">
        <v>753</v>
      </c>
      <c r="G316" s="136">
        <v>3.7209630000000003E-4</v>
      </c>
      <c r="H316" s="103">
        <f>ROUND(+G316*Totals!$H$26,2)</f>
        <v>2544.75</v>
      </c>
      <c r="I316" s="103">
        <f t="shared" si="11"/>
        <v>0</v>
      </c>
      <c r="J316" s="103">
        <f t="shared" si="12"/>
        <v>2544.75</v>
      </c>
      <c r="K316" s="113"/>
      <c r="L316" s="113"/>
      <c r="N316" s="117"/>
      <c r="O316" s="117"/>
      <c r="P316" s="114"/>
      <c r="Q316" s="118"/>
      <c r="R316" s="116"/>
      <c r="S316" s="114"/>
    </row>
    <row r="317" spans="6:19">
      <c r="F317" s="111" t="s">
        <v>752</v>
      </c>
      <c r="G317" s="136">
        <v>1.0046199999999999E-5</v>
      </c>
      <c r="H317" s="103">
        <f>ROUND(+G317*Totals!$H$26,2)</f>
        <v>68.709999999999994</v>
      </c>
      <c r="I317" s="103">
        <f t="shared" si="11"/>
        <v>17.644561933534739</v>
      </c>
      <c r="J317" s="103">
        <f t="shared" si="12"/>
        <v>51.065438066465255</v>
      </c>
      <c r="K317" s="113" t="s">
        <v>752</v>
      </c>
      <c r="L317" s="113" t="s">
        <v>132</v>
      </c>
      <c r="M317" s="138">
        <v>0.25679758308157097</v>
      </c>
      <c r="N317" s="117">
        <f>H317*M317</f>
        <v>17.644561933534739</v>
      </c>
      <c r="O317" s="117" t="s">
        <v>1159</v>
      </c>
      <c r="P317" s="114"/>
      <c r="Q317" s="118"/>
      <c r="R317" s="116"/>
      <c r="S317" s="114"/>
    </row>
    <row r="318" spans="6:19">
      <c r="F318" s="111" t="s">
        <v>751</v>
      </c>
      <c r="G318" s="136">
        <v>1.6808090000000001E-4</v>
      </c>
      <c r="H318" s="103">
        <f>ROUND(+G318*Totals!$H$26,2)</f>
        <v>1149.5</v>
      </c>
      <c r="I318" s="103">
        <f t="shared" si="11"/>
        <v>302.98322683706067</v>
      </c>
      <c r="J318" s="103">
        <f t="shared" si="12"/>
        <v>846.51677316293933</v>
      </c>
      <c r="K318" s="113" t="s">
        <v>751</v>
      </c>
      <c r="L318" s="113" t="s">
        <v>81</v>
      </c>
      <c r="M318" s="138">
        <v>0.26357827476038337</v>
      </c>
      <c r="N318" s="117">
        <f>H318*M318</f>
        <v>302.98322683706067</v>
      </c>
      <c r="O318" s="117" t="s">
        <v>1159</v>
      </c>
      <c r="P318" s="114"/>
      <c r="Q318" s="118"/>
      <c r="R318" s="116"/>
      <c r="S318" s="114"/>
    </row>
    <row r="319" spans="6:19">
      <c r="F319" s="111" t="s">
        <v>750</v>
      </c>
      <c r="G319" s="136">
        <v>2.9365900000000003E-5</v>
      </c>
      <c r="H319" s="103">
        <f>ROUND(+G319*Totals!$H$26,2)</f>
        <v>200.83</v>
      </c>
      <c r="I319" s="103">
        <f t="shared" si="11"/>
        <v>61.515495495495493</v>
      </c>
      <c r="J319" s="103">
        <f t="shared" si="12"/>
        <v>139.31450450450453</v>
      </c>
      <c r="K319" s="113" t="s">
        <v>750</v>
      </c>
      <c r="L319" s="113" t="s">
        <v>56</v>
      </c>
      <c r="M319" s="138">
        <v>0.30630630630630629</v>
      </c>
      <c r="N319" s="117">
        <f>H319*M319</f>
        <v>61.515495495495493</v>
      </c>
      <c r="O319" s="113" t="s">
        <v>1159</v>
      </c>
      <c r="P319" s="114"/>
      <c r="Q319" s="118"/>
      <c r="R319" s="116"/>
      <c r="S319" s="114"/>
    </row>
    <row r="320" spans="6:19">
      <c r="F320" s="111" t="s">
        <v>749</v>
      </c>
      <c r="G320" s="136">
        <v>6.7232300000000003E-5</v>
      </c>
      <c r="H320" s="103">
        <f>ROUND(+G320*Totals!$H$26,2)</f>
        <v>459.8</v>
      </c>
      <c r="I320" s="103">
        <f t="shared" si="11"/>
        <v>121.58173076923077</v>
      </c>
      <c r="J320" s="103">
        <f t="shared" si="12"/>
        <v>338.21826923076924</v>
      </c>
      <c r="K320" s="113" t="s">
        <v>749</v>
      </c>
      <c r="L320" s="113" t="s">
        <v>61</v>
      </c>
      <c r="M320" s="138">
        <v>0.26442307692307693</v>
      </c>
      <c r="N320" s="117">
        <f>H320*M320</f>
        <v>121.58173076923077</v>
      </c>
      <c r="O320" s="113" t="s">
        <v>1159</v>
      </c>
      <c r="P320" s="114"/>
      <c r="Q320" s="118"/>
      <c r="R320" s="116"/>
      <c r="S320" s="114"/>
    </row>
    <row r="321" spans="6:19">
      <c r="F321" s="111" t="s">
        <v>748</v>
      </c>
      <c r="G321" s="136">
        <v>2.9481770000000003E-4</v>
      </c>
      <c r="H321" s="103">
        <f>ROUND(+G321*Totals!$H$26,2)</f>
        <v>2016.24</v>
      </c>
      <c r="I321" s="103">
        <f t="shared" si="11"/>
        <v>0</v>
      </c>
      <c r="J321" s="103">
        <f t="shared" si="12"/>
        <v>2016.24</v>
      </c>
      <c r="K321" s="113"/>
      <c r="L321" s="113"/>
      <c r="N321" s="117"/>
      <c r="O321" s="117"/>
      <c r="P321" s="114"/>
      <c r="Q321" s="118"/>
      <c r="R321" s="116"/>
      <c r="S321" s="114"/>
    </row>
    <row r="322" spans="6:19">
      <c r="F322" s="111" t="s">
        <v>747</v>
      </c>
      <c r="G322" s="136">
        <v>1.1842939E-3</v>
      </c>
      <c r="H322" s="103">
        <f>ROUND(+G322*Totals!$H$26,2)</f>
        <v>8099.33</v>
      </c>
      <c r="I322" s="103">
        <f t="shared" si="11"/>
        <v>0</v>
      </c>
      <c r="J322" s="103">
        <f t="shared" si="12"/>
        <v>8099.33</v>
      </c>
      <c r="K322" s="113"/>
      <c r="L322" s="113"/>
      <c r="N322" s="117"/>
      <c r="O322" s="113"/>
      <c r="P322" s="114"/>
      <c r="Q322" s="118"/>
      <c r="R322" s="116"/>
      <c r="S322" s="114"/>
    </row>
    <row r="323" spans="6:19">
      <c r="F323" s="111" t="s">
        <v>746</v>
      </c>
      <c r="G323" s="136">
        <v>1.3291910000000001E-4</v>
      </c>
      <c r="H323" s="103">
        <f>ROUND(+G323*Totals!$H$26,2)</f>
        <v>909.03</v>
      </c>
      <c r="I323" s="103">
        <f t="shared" si="11"/>
        <v>117.58597014925375</v>
      </c>
      <c r="J323" s="103">
        <f t="shared" si="12"/>
        <v>791.44402985074623</v>
      </c>
      <c r="K323" s="113" t="s">
        <v>746</v>
      </c>
      <c r="L323" s="113" t="s">
        <v>41</v>
      </c>
      <c r="M323" s="138">
        <v>0.12935323383084579</v>
      </c>
      <c r="N323" s="117">
        <f>H323*M323</f>
        <v>117.58597014925375</v>
      </c>
      <c r="O323" s="117" t="s">
        <v>1159</v>
      </c>
      <c r="P323" s="114"/>
      <c r="Q323" s="118"/>
      <c r="R323" s="116"/>
      <c r="S323" s="114"/>
    </row>
    <row r="324" spans="6:19">
      <c r="F324" s="111" t="s">
        <v>745</v>
      </c>
      <c r="G324" s="136">
        <v>1.8585490000000001E-4</v>
      </c>
      <c r="H324" s="103">
        <f>ROUND(+G324*Totals!$H$26,2)</f>
        <v>1271.05</v>
      </c>
      <c r="I324" s="103">
        <f t="shared" si="11"/>
        <v>338.57663755458515</v>
      </c>
      <c r="J324" s="103">
        <f t="shared" si="12"/>
        <v>932.47336244541475</v>
      </c>
      <c r="K324" s="137" t="s">
        <v>745</v>
      </c>
      <c r="L324" s="137" t="s">
        <v>119</v>
      </c>
      <c r="M324" s="138">
        <v>0.26637554585152839</v>
      </c>
      <c r="N324" s="117">
        <f>H324*M324</f>
        <v>338.57663755458515</v>
      </c>
      <c r="O324" s="113"/>
      <c r="P324" s="114"/>
      <c r="Q324" s="118"/>
      <c r="R324" s="116"/>
      <c r="S324" s="114"/>
    </row>
    <row r="325" spans="6:19">
      <c r="F325" s="111" t="s">
        <v>744</v>
      </c>
      <c r="G325" s="136">
        <v>5.2549399999999995E-5</v>
      </c>
      <c r="H325" s="103">
        <f>ROUND(+G325*Totals!$H$26,2)</f>
        <v>359.38</v>
      </c>
      <c r="I325" s="103">
        <f t="shared" si="11"/>
        <v>137.93105633802818</v>
      </c>
      <c r="J325" s="103">
        <f t="shared" si="12"/>
        <v>221.44894366197181</v>
      </c>
      <c r="K325" s="113" t="s">
        <v>744</v>
      </c>
      <c r="L325" s="113" t="s">
        <v>69</v>
      </c>
      <c r="M325" s="138">
        <v>0.38380281690140849</v>
      </c>
      <c r="N325" s="117">
        <f>H325*M325</f>
        <v>137.93105633802818</v>
      </c>
      <c r="O325" s="117" t="s">
        <v>1159</v>
      </c>
      <c r="P325" s="114"/>
      <c r="Q325" s="118"/>
      <c r="R325" s="116"/>
      <c r="S325" s="114"/>
    </row>
    <row r="326" spans="6:19">
      <c r="F326" s="111" t="s">
        <v>743</v>
      </c>
      <c r="G326" s="136">
        <v>4.1614499999999998E-4</v>
      </c>
      <c r="H326" s="103">
        <f>ROUND(+G326*Totals!$H$26,2)</f>
        <v>2845.99</v>
      </c>
      <c r="I326" s="103">
        <f t="shared" si="11"/>
        <v>0</v>
      </c>
      <c r="J326" s="103">
        <f t="shared" si="12"/>
        <v>2845.99</v>
      </c>
      <c r="K326" s="113"/>
      <c r="L326" s="113"/>
      <c r="N326" s="117"/>
      <c r="O326" s="113"/>
      <c r="P326" s="114"/>
      <c r="Q326" s="118"/>
      <c r="R326" s="116"/>
      <c r="S326" s="114"/>
    </row>
    <row r="327" spans="6:19">
      <c r="F327" s="111" t="s">
        <v>742</v>
      </c>
      <c r="G327" s="136">
        <v>2.43427E-5</v>
      </c>
      <c r="H327" s="103">
        <f>ROUND(+G327*Totals!$H$26,2)</f>
        <v>166.48</v>
      </c>
      <c r="I327" s="103">
        <f t="shared" ref="I327:I390" si="13">+N327+Q327+T327</f>
        <v>78.615555555555545</v>
      </c>
      <c r="J327" s="103">
        <f t="shared" ref="J327:J390" si="14">+H327-I327</f>
        <v>87.864444444444445</v>
      </c>
      <c r="K327" s="113" t="s">
        <v>742</v>
      </c>
      <c r="L327" s="113" t="s">
        <v>88</v>
      </c>
      <c r="M327" s="138">
        <v>0.47222222222222221</v>
      </c>
      <c r="N327" s="117">
        <f>H327*M327</f>
        <v>78.615555555555545</v>
      </c>
      <c r="O327" s="113" t="s">
        <v>1159</v>
      </c>
      <c r="P327" s="114"/>
      <c r="Q327" s="118"/>
      <c r="R327" s="116"/>
      <c r="S327" s="114"/>
    </row>
    <row r="328" spans="6:19">
      <c r="F328" s="111" t="s">
        <v>741</v>
      </c>
      <c r="G328" s="136">
        <v>4.6792170000000002E-4</v>
      </c>
      <c r="H328" s="103">
        <f>ROUND(+G328*Totals!$H$26,2)</f>
        <v>3200.09</v>
      </c>
      <c r="I328" s="103">
        <f t="shared" si="13"/>
        <v>0</v>
      </c>
      <c r="J328" s="103">
        <f t="shared" si="14"/>
        <v>3200.09</v>
      </c>
      <c r="K328" s="113"/>
      <c r="L328" s="113"/>
      <c r="N328" s="117"/>
      <c r="O328" s="117"/>
      <c r="P328" s="114"/>
      <c r="Q328" s="118"/>
      <c r="R328" s="116"/>
      <c r="S328" s="114"/>
    </row>
    <row r="329" spans="6:19">
      <c r="F329" s="111" t="s">
        <v>740</v>
      </c>
      <c r="G329" s="136">
        <v>3.0679589999999999E-4</v>
      </c>
      <c r="H329" s="103">
        <f>ROUND(+G329*Totals!$H$26,2)</f>
        <v>2098.16</v>
      </c>
      <c r="I329" s="103">
        <f t="shared" si="13"/>
        <v>0</v>
      </c>
      <c r="J329" s="103">
        <f t="shared" si="14"/>
        <v>2098.16</v>
      </c>
      <c r="K329" s="113"/>
      <c r="L329" s="113"/>
      <c r="N329" s="117"/>
      <c r="O329" s="113"/>
      <c r="P329" s="114"/>
      <c r="Q329" s="118"/>
      <c r="R329" s="116"/>
      <c r="S329" s="114"/>
    </row>
    <row r="330" spans="6:19">
      <c r="F330" s="111" t="s">
        <v>739</v>
      </c>
      <c r="G330" s="136">
        <v>1.1591800000000001E-5</v>
      </c>
      <c r="H330" s="103">
        <f>ROUND(+G330*Totals!$H$26,2)</f>
        <v>79.28</v>
      </c>
      <c r="I330" s="103">
        <f t="shared" si="13"/>
        <v>36.425945945945941</v>
      </c>
      <c r="J330" s="103">
        <f t="shared" si="14"/>
        <v>42.85405405405406</v>
      </c>
      <c r="K330" s="113" t="s">
        <v>739</v>
      </c>
      <c r="L330" s="113" t="s">
        <v>55</v>
      </c>
      <c r="M330" s="138">
        <v>0.45945945945945943</v>
      </c>
      <c r="N330" s="117">
        <f>H330*M330</f>
        <v>36.425945945945941</v>
      </c>
      <c r="O330" s="113" t="s">
        <v>1159</v>
      </c>
      <c r="P330" s="114"/>
      <c r="Q330" s="118"/>
      <c r="R330" s="116"/>
      <c r="S330" s="114"/>
    </row>
    <row r="331" spans="6:19">
      <c r="F331" s="111" t="s">
        <v>738</v>
      </c>
      <c r="G331" s="136">
        <v>2.094249E-4</v>
      </c>
      <c r="H331" s="103">
        <f>ROUND(+G331*Totals!$H$26,2)</f>
        <v>1432.25</v>
      </c>
      <c r="I331" s="103">
        <f t="shared" si="13"/>
        <v>0</v>
      </c>
      <c r="J331" s="103">
        <f t="shared" si="14"/>
        <v>1432.25</v>
      </c>
      <c r="K331" s="113"/>
      <c r="L331" s="113"/>
      <c r="N331" s="117"/>
      <c r="O331" s="113"/>
      <c r="P331" s="114"/>
      <c r="Q331" s="118"/>
      <c r="R331" s="116"/>
      <c r="S331" s="114"/>
    </row>
    <row r="332" spans="6:19">
      <c r="F332" s="111" t="s">
        <v>737</v>
      </c>
      <c r="G332" s="136">
        <v>1.881733E-4</v>
      </c>
      <c r="H332" s="103">
        <f>ROUND(+G332*Totals!$H$26,2)</f>
        <v>1286.9100000000001</v>
      </c>
      <c r="I332" s="103">
        <f t="shared" si="13"/>
        <v>166.1437417943107</v>
      </c>
      <c r="J332" s="103">
        <f t="shared" si="14"/>
        <v>1120.7662582056894</v>
      </c>
      <c r="K332" s="137" t="s">
        <v>737</v>
      </c>
      <c r="L332" s="137" t="s">
        <v>80</v>
      </c>
      <c r="M332" s="138">
        <v>5.142231947483588E-2</v>
      </c>
      <c r="N332" s="117">
        <f>H332*M332</f>
        <v>66.175897155361042</v>
      </c>
      <c r="O332" s="137" t="s">
        <v>109</v>
      </c>
      <c r="P332" s="138">
        <v>7.7680525164113778E-2</v>
      </c>
      <c r="Q332" s="118">
        <f>H332*P332</f>
        <v>99.967844638949671</v>
      </c>
      <c r="R332" s="116"/>
      <c r="S332" s="114"/>
    </row>
    <row r="333" spans="6:19">
      <c r="F333" s="111" t="s">
        <v>736</v>
      </c>
      <c r="G333" s="136">
        <v>3.0872780000000002E-4</v>
      </c>
      <c r="H333" s="103">
        <f>ROUND(+G333*Totals!$H$26,2)</f>
        <v>2111.37</v>
      </c>
      <c r="I333" s="103">
        <f t="shared" si="13"/>
        <v>0</v>
      </c>
      <c r="J333" s="103">
        <f t="shared" si="14"/>
        <v>2111.37</v>
      </c>
      <c r="K333" s="113"/>
      <c r="L333" s="113"/>
      <c r="N333" s="117"/>
      <c r="O333" s="113"/>
      <c r="P333" s="114"/>
      <c r="Q333" s="118"/>
      <c r="R333" s="116"/>
      <c r="S333" s="114"/>
    </row>
    <row r="334" spans="6:19">
      <c r="F334" s="111" t="s">
        <v>735</v>
      </c>
      <c r="G334" s="136">
        <v>1.9601706E-3</v>
      </c>
      <c r="H334" s="103">
        <f>ROUND(+G334*Totals!$H$26,2)</f>
        <v>13405.51</v>
      </c>
      <c r="I334" s="103">
        <f t="shared" si="13"/>
        <v>0</v>
      </c>
      <c r="J334" s="103">
        <f t="shared" si="14"/>
        <v>13405.51</v>
      </c>
      <c r="K334" s="113"/>
      <c r="L334" s="113"/>
      <c r="N334" s="117"/>
      <c r="O334" s="113"/>
      <c r="P334" s="114"/>
      <c r="Q334" s="118"/>
      <c r="R334" s="116"/>
      <c r="S334" s="114"/>
    </row>
    <row r="335" spans="6:19">
      <c r="F335" s="111" t="s">
        <v>734</v>
      </c>
      <c r="G335" s="136">
        <v>4.447381E-4</v>
      </c>
      <c r="H335" s="103">
        <f>ROUND(+G335*Totals!$H$26,2)</f>
        <v>3041.54</v>
      </c>
      <c r="I335" s="103">
        <f t="shared" si="13"/>
        <v>0</v>
      </c>
      <c r="J335" s="103">
        <f t="shared" si="14"/>
        <v>3041.54</v>
      </c>
      <c r="K335" s="113"/>
      <c r="L335" s="113"/>
      <c r="N335" s="117"/>
      <c r="O335" s="117"/>
      <c r="P335" s="114"/>
      <c r="Q335" s="118"/>
      <c r="R335" s="116"/>
      <c r="S335" s="114"/>
    </row>
    <row r="336" spans="6:19">
      <c r="F336" s="111" t="s">
        <v>733</v>
      </c>
      <c r="G336" s="136">
        <v>2.44973E-4</v>
      </c>
      <c r="H336" s="103">
        <f>ROUND(+G336*Totals!$H$26,2)</f>
        <v>1675.36</v>
      </c>
      <c r="I336" s="103">
        <f t="shared" si="13"/>
        <v>0</v>
      </c>
      <c r="J336" s="103">
        <f t="shared" si="14"/>
        <v>1675.36</v>
      </c>
      <c r="K336" s="113"/>
      <c r="L336" s="113"/>
      <c r="N336" s="117"/>
      <c r="O336" s="117"/>
      <c r="P336" s="114"/>
      <c r="Q336" s="118"/>
      <c r="R336" s="116"/>
      <c r="S336" s="114"/>
    </row>
    <row r="337" spans="6:19">
      <c r="F337" s="111" t="s">
        <v>732</v>
      </c>
      <c r="G337" s="136">
        <v>5.4095000000000003E-5</v>
      </c>
      <c r="H337" s="103">
        <f>ROUND(+G337*Totals!$H$26,2)</f>
        <v>369.95</v>
      </c>
      <c r="I337" s="103">
        <f t="shared" si="13"/>
        <v>98.359722222222217</v>
      </c>
      <c r="J337" s="103">
        <f t="shared" si="14"/>
        <v>271.59027777777777</v>
      </c>
      <c r="K337" s="113" t="s">
        <v>732</v>
      </c>
      <c r="L337" s="113" t="s">
        <v>75</v>
      </c>
      <c r="M337" s="138">
        <v>0.26587301587301587</v>
      </c>
      <c r="N337" s="117">
        <f>H337*M337</f>
        <v>98.359722222222217</v>
      </c>
      <c r="O337" s="113" t="s">
        <v>1159</v>
      </c>
      <c r="P337" s="114"/>
      <c r="Q337" s="118"/>
      <c r="R337" s="116"/>
      <c r="S337" s="114"/>
    </row>
    <row r="338" spans="6:19">
      <c r="F338" s="111" t="s">
        <v>731</v>
      </c>
      <c r="G338" s="136">
        <v>9.2347899999999997E-5</v>
      </c>
      <c r="H338" s="103">
        <f>ROUND(+G338*Totals!$H$26,2)</f>
        <v>631.55999999999995</v>
      </c>
      <c r="I338" s="103">
        <f t="shared" si="13"/>
        <v>184.84682926829265</v>
      </c>
      <c r="J338" s="103">
        <f t="shared" si="14"/>
        <v>446.71317073170729</v>
      </c>
      <c r="K338" s="113" t="s">
        <v>731</v>
      </c>
      <c r="L338" s="113" t="s">
        <v>57</v>
      </c>
      <c r="M338" s="138">
        <v>0.29268292682926828</v>
      </c>
      <c r="N338" s="117">
        <f>H338*M338</f>
        <v>184.84682926829265</v>
      </c>
      <c r="O338" s="113" t="s">
        <v>1159</v>
      </c>
      <c r="P338" s="114"/>
      <c r="Q338" s="118"/>
      <c r="R338" s="116"/>
      <c r="S338" s="114"/>
    </row>
    <row r="339" spans="6:19">
      <c r="F339" s="111" t="s">
        <v>730</v>
      </c>
      <c r="G339" s="136">
        <v>3.6784589999999998E-4</v>
      </c>
      <c r="H339" s="103">
        <f>ROUND(+G339*Totals!$H$26,2)</f>
        <v>2515.6799999999998</v>
      </c>
      <c r="I339" s="103">
        <f t="shared" si="13"/>
        <v>0</v>
      </c>
      <c r="J339" s="103">
        <f t="shared" si="14"/>
        <v>2515.6799999999998</v>
      </c>
      <c r="K339" s="113"/>
      <c r="L339" s="113"/>
      <c r="N339" s="117"/>
      <c r="O339" s="117"/>
      <c r="P339" s="114"/>
      <c r="Q339" s="118"/>
      <c r="R339" s="116"/>
      <c r="S339" s="114"/>
    </row>
    <row r="340" spans="6:19">
      <c r="F340" s="111" t="s">
        <v>729</v>
      </c>
      <c r="G340" s="136">
        <v>3.2147879999999999E-4</v>
      </c>
      <c r="H340" s="103">
        <f>ROUND(+G340*Totals!$H$26,2)</f>
        <v>2198.58</v>
      </c>
      <c r="I340" s="103">
        <f t="shared" si="13"/>
        <v>0</v>
      </c>
      <c r="J340" s="103">
        <f t="shared" si="14"/>
        <v>2198.58</v>
      </c>
      <c r="K340" s="113"/>
      <c r="L340" s="113"/>
      <c r="N340" s="117"/>
      <c r="O340" s="117"/>
      <c r="P340" s="114"/>
      <c r="Q340" s="118"/>
      <c r="R340" s="116"/>
      <c r="S340" s="114"/>
    </row>
    <row r="341" spans="6:19">
      <c r="F341" s="111" t="s">
        <v>728</v>
      </c>
      <c r="G341" s="136">
        <v>2.9365900000000003E-5</v>
      </c>
      <c r="H341" s="103">
        <f>ROUND(+G341*Totals!$H$26,2)</f>
        <v>200.83</v>
      </c>
      <c r="I341" s="103">
        <f t="shared" si="13"/>
        <v>106.93545454545455</v>
      </c>
      <c r="J341" s="103">
        <f t="shared" si="14"/>
        <v>93.894545454545465</v>
      </c>
      <c r="K341" s="113" t="s">
        <v>728</v>
      </c>
      <c r="L341" s="113" t="s">
        <v>65</v>
      </c>
      <c r="M341" s="138">
        <v>0.53246753246753242</v>
      </c>
      <c r="N341" s="117">
        <f>H341*M341</f>
        <v>106.93545454545455</v>
      </c>
      <c r="O341" s="113" t="s">
        <v>1159</v>
      </c>
      <c r="P341" s="114"/>
      <c r="Q341" s="118"/>
      <c r="R341" s="116"/>
      <c r="S341" s="114"/>
    </row>
    <row r="342" spans="6:19">
      <c r="F342" s="111" t="s">
        <v>727</v>
      </c>
      <c r="G342" s="136">
        <v>8.3460800000000006E-5</v>
      </c>
      <c r="H342" s="103">
        <f>ROUND(+G342*Totals!$H$26,2)</f>
        <v>570.78</v>
      </c>
      <c r="I342" s="103">
        <f t="shared" si="13"/>
        <v>227.28664670658682</v>
      </c>
      <c r="J342" s="103">
        <f t="shared" si="14"/>
        <v>343.49335329341318</v>
      </c>
      <c r="K342" s="113" t="s">
        <v>727</v>
      </c>
      <c r="L342" s="113" t="s">
        <v>131</v>
      </c>
      <c r="M342" s="138">
        <v>0.39820359281437129</v>
      </c>
      <c r="N342" s="117">
        <f>H342*M342</f>
        <v>227.28664670658682</v>
      </c>
      <c r="O342" s="113" t="s">
        <v>1159</v>
      </c>
      <c r="P342" s="114"/>
      <c r="Q342" s="118"/>
      <c r="R342" s="116"/>
      <c r="S342" s="114"/>
    </row>
    <row r="343" spans="6:19" ht="37.5">
      <c r="F343" s="111" t="s">
        <v>726</v>
      </c>
      <c r="G343" s="136">
        <v>2.8013480000000003E-4</v>
      </c>
      <c r="H343" s="103">
        <f>ROUND(+G343*Totals!$H$26,2)</f>
        <v>1915.83</v>
      </c>
      <c r="I343" s="103">
        <f t="shared" si="13"/>
        <v>0</v>
      </c>
      <c r="J343" s="103">
        <f t="shared" si="14"/>
        <v>1915.83</v>
      </c>
      <c r="K343" s="113"/>
      <c r="L343" s="113"/>
      <c r="N343" s="117"/>
      <c r="O343" s="117"/>
      <c r="P343" s="114"/>
      <c r="Q343" s="118"/>
      <c r="R343" s="116"/>
      <c r="S343" s="114"/>
    </row>
    <row r="344" spans="6:19">
      <c r="F344" s="111" t="s">
        <v>725</v>
      </c>
      <c r="G344" s="136">
        <v>2.3763159999999999E-4</v>
      </c>
      <c r="H344" s="103">
        <f>ROUND(+G344*Totals!$H$26,2)</f>
        <v>1625.15</v>
      </c>
      <c r="I344" s="103">
        <f t="shared" si="13"/>
        <v>0</v>
      </c>
      <c r="J344" s="103">
        <f t="shared" si="14"/>
        <v>1625.15</v>
      </c>
      <c r="K344" s="113"/>
      <c r="L344" s="113"/>
      <c r="N344" s="117"/>
      <c r="O344" s="113"/>
      <c r="P344" s="114"/>
      <c r="Q344" s="118"/>
      <c r="R344" s="116"/>
      <c r="S344" s="114"/>
    </row>
    <row r="345" spans="6:19">
      <c r="F345" s="111" t="s">
        <v>724</v>
      </c>
      <c r="G345" s="136">
        <v>7.5733000000000001E-5</v>
      </c>
      <c r="H345" s="103">
        <f>ROUND(+G345*Totals!$H$26,2)</f>
        <v>517.92999999999995</v>
      </c>
      <c r="I345" s="103">
        <f t="shared" si="13"/>
        <v>96.583682983682976</v>
      </c>
      <c r="J345" s="103">
        <f t="shared" si="14"/>
        <v>421.34631701631696</v>
      </c>
      <c r="K345" s="113" t="s">
        <v>724</v>
      </c>
      <c r="L345" s="113" t="s">
        <v>61</v>
      </c>
      <c r="M345" s="138">
        <v>0.18648018648018649</v>
      </c>
      <c r="N345" s="117">
        <f>H345*M345</f>
        <v>96.583682983682976</v>
      </c>
      <c r="O345" s="113" t="s">
        <v>1159</v>
      </c>
      <c r="P345" s="114"/>
      <c r="Q345" s="118"/>
      <c r="R345" s="116"/>
      <c r="S345" s="114"/>
    </row>
    <row r="346" spans="6:19">
      <c r="F346" s="111" t="s">
        <v>723</v>
      </c>
      <c r="G346" s="136">
        <v>1.6885359999999999E-4</v>
      </c>
      <c r="H346" s="103">
        <f>ROUND(+G346*Totals!$H$26,2)</f>
        <v>1154.78</v>
      </c>
      <c r="I346" s="103">
        <f t="shared" si="13"/>
        <v>156.21692307692308</v>
      </c>
      <c r="J346" s="103">
        <f t="shared" si="14"/>
        <v>998.56307692307689</v>
      </c>
      <c r="K346" s="137" t="s">
        <v>723</v>
      </c>
      <c r="L346" s="137" t="s">
        <v>92</v>
      </c>
      <c r="M346" s="138">
        <v>0.13527851458885942</v>
      </c>
      <c r="N346" s="117">
        <f>H346*M346</f>
        <v>156.21692307692308</v>
      </c>
      <c r="O346" s="117"/>
      <c r="P346" s="114"/>
      <c r="Q346" s="118"/>
      <c r="R346" s="116"/>
      <c r="S346" s="114"/>
    </row>
    <row r="347" spans="6:19">
      <c r="F347" s="111" t="s">
        <v>722</v>
      </c>
      <c r="G347" s="136">
        <v>6.3909369999999989E-4</v>
      </c>
      <c r="H347" s="103">
        <f>ROUND(+G347*Totals!$H$26,2)</f>
        <v>4370.7299999999996</v>
      </c>
      <c r="I347" s="103">
        <f t="shared" si="13"/>
        <v>0</v>
      </c>
      <c r="J347" s="103">
        <f t="shared" si="14"/>
        <v>4370.7299999999996</v>
      </c>
      <c r="K347" s="113"/>
      <c r="L347" s="113"/>
      <c r="N347" s="117"/>
      <c r="O347" s="117"/>
      <c r="P347" s="114"/>
      <c r="Q347" s="118"/>
      <c r="R347" s="116"/>
      <c r="S347" s="114"/>
    </row>
    <row r="348" spans="6:19">
      <c r="F348" s="111" t="s">
        <v>721</v>
      </c>
      <c r="G348" s="136">
        <v>3.3229799999999998E-5</v>
      </c>
      <c r="H348" s="103">
        <f>ROUND(+G348*Totals!$H$26,2)</f>
        <v>227.26</v>
      </c>
      <c r="I348" s="103">
        <f t="shared" si="13"/>
        <v>51.532879818594097</v>
      </c>
      <c r="J348" s="103">
        <f t="shared" si="14"/>
        <v>175.72712018140589</v>
      </c>
      <c r="K348" s="113" t="s">
        <v>721</v>
      </c>
      <c r="L348" s="113" t="s">
        <v>103</v>
      </c>
      <c r="M348" s="138">
        <v>0.22675736961451246</v>
      </c>
      <c r="N348" s="117">
        <f>H348*M348</f>
        <v>51.532879818594097</v>
      </c>
      <c r="O348" s="117" t="s">
        <v>1159</v>
      </c>
      <c r="P348" s="114"/>
      <c r="Q348" s="118"/>
      <c r="R348" s="116"/>
      <c r="S348" s="114"/>
    </row>
    <row r="349" spans="6:19">
      <c r="F349" s="111" t="s">
        <v>720</v>
      </c>
      <c r="G349" s="136">
        <v>1.197818E-4</v>
      </c>
      <c r="H349" s="103">
        <f>ROUND(+G349*Totals!$H$26,2)</f>
        <v>819.18</v>
      </c>
      <c r="I349" s="103">
        <f t="shared" si="13"/>
        <v>8.9527868852459012</v>
      </c>
      <c r="J349" s="103">
        <f t="shared" si="14"/>
        <v>810.22721311475402</v>
      </c>
      <c r="K349" s="113" t="s">
        <v>720</v>
      </c>
      <c r="L349" s="113" t="s">
        <v>117</v>
      </c>
      <c r="M349" s="138">
        <v>1.092896174863388E-2</v>
      </c>
      <c r="N349" s="117">
        <f>H349*M349</f>
        <v>8.9527868852459012</v>
      </c>
      <c r="O349" s="117" t="s">
        <v>1159</v>
      </c>
      <c r="P349" s="114"/>
      <c r="Q349" s="118"/>
      <c r="R349" s="116"/>
      <c r="S349" s="114"/>
    </row>
    <row r="350" spans="6:19">
      <c r="F350" s="111" t="s">
        <v>719</v>
      </c>
      <c r="G350" s="136">
        <v>5.9504500000000006E-5</v>
      </c>
      <c r="H350" s="103">
        <f>ROUND(+G350*Totals!$H$26,2)</f>
        <v>406.95</v>
      </c>
      <c r="I350" s="103">
        <f t="shared" si="13"/>
        <v>90.433333333333323</v>
      </c>
      <c r="J350" s="103">
        <f t="shared" si="14"/>
        <v>316.51666666666665</v>
      </c>
      <c r="K350" s="113" t="s">
        <v>719</v>
      </c>
      <c r="L350" s="113" t="s">
        <v>120</v>
      </c>
      <c r="M350" s="138">
        <v>0.22222222222222221</v>
      </c>
      <c r="N350" s="117">
        <f>H350*M350</f>
        <v>90.433333333333323</v>
      </c>
      <c r="O350" s="113" t="s">
        <v>1159</v>
      </c>
      <c r="P350" s="114"/>
      <c r="Q350" s="118"/>
      <c r="R350" s="116"/>
      <c r="S350" s="114"/>
    </row>
    <row r="351" spans="6:19">
      <c r="F351" s="111" t="s">
        <v>718</v>
      </c>
      <c r="G351" s="136">
        <v>2.3570000000000003E-5</v>
      </c>
      <c r="H351" s="103">
        <f>ROUND(+G351*Totals!$H$26,2)</f>
        <v>161.19</v>
      </c>
      <c r="I351" s="103">
        <f t="shared" si="13"/>
        <v>69.507857142857148</v>
      </c>
      <c r="J351" s="103">
        <f t="shared" si="14"/>
        <v>91.68214285714285</v>
      </c>
      <c r="K351" s="113" t="s">
        <v>718</v>
      </c>
      <c r="L351" s="113" t="s">
        <v>40</v>
      </c>
      <c r="M351" s="138">
        <v>0.43121693121693122</v>
      </c>
      <c r="N351" s="117">
        <f>H351*M351</f>
        <v>69.507857142857148</v>
      </c>
      <c r="O351" s="113" t="s">
        <v>1159</v>
      </c>
      <c r="P351" s="114"/>
      <c r="Q351" s="118"/>
      <c r="R351" s="116"/>
      <c r="S351" s="114"/>
    </row>
    <row r="352" spans="6:19">
      <c r="F352" s="111" t="s">
        <v>717</v>
      </c>
      <c r="G352" s="136">
        <v>8.3847199999999999E-5</v>
      </c>
      <c r="H352" s="103">
        <f>ROUND(+G352*Totals!$H$26,2)</f>
        <v>573.42999999999995</v>
      </c>
      <c r="I352" s="103">
        <f t="shared" si="13"/>
        <v>0</v>
      </c>
      <c r="J352" s="103">
        <f t="shared" si="14"/>
        <v>573.42999999999995</v>
      </c>
      <c r="K352" s="113"/>
      <c r="L352" s="113"/>
      <c r="N352" s="117"/>
      <c r="O352" s="113"/>
      <c r="P352" s="114"/>
      <c r="Q352" s="118"/>
      <c r="R352" s="116"/>
      <c r="S352" s="114"/>
    </row>
    <row r="353" spans="6:19">
      <c r="F353" s="111" t="s">
        <v>71</v>
      </c>
      <c r="G353" s="136">
        <v>3.8252889999999996E-4</v>
      </c>
      <c r="H353" s="103">
        <f>ROUND(+G353*Totals!$H$26,2)</f>
        <v>2616.1</v>
      </c>
      <c r="I353" s="103">
        <f t="shared" si="13"/>
        <v>0</v>
      </c>
      <c r="J353" s="103">
        <f t="shared" si="14"/>
        <v>2616.1</v>
      </c>
      <c r="K353" s="113"/>
      <c r="L353" s="113"/>
      <c r="N353" s="117"/>
      <c r="O353" s="117"/>
      <c r="P353" s="114"/>
      <c r="Q353" s="118"/>
      <c r="R353" s="116"/>
      <c r="S353" s="114"/>
    </row>
    <row r="354" spans="6:19">
      <c r="F354" s="111" t="s">
        <v>716</v>
      </c>
      <c r="G354" s="136">
        <v>7.967419000000001E-4</v>
      </c>
      <c r="H354" s="103">
        <f>ROUND(+G354*Totals!$H$26,2)</f>
        <v>5448.88</v>
      </c>
      <c r="I354" s="103">
        <f t="shared" si="13"/>
        <v>0</v>
      </c>
      <c r="J354" s="103">
        <f t="shared" si="14"/>
        <v>5448.88</v>
      </c>
      <c r="K354" s="113"/>
      <c r="L354" s="113"/>
      <c r="N354" s="117"/>
      <c r="O354" s="113"/>
      <c r="P354" s="114"/>
      <c r="Q354" s="118"/>
      <c r="R354" s="116"/>
      <c r="S354" s="114"/>
    </row>
    <row r="355" spans="6:19">
      <c r="F355" s="111" t="s">
        <v>715</v>
      </c>
      <c r="G355" s="136">
        <v>2.7433900000000002E-5</v>
      </c>
      <c r="H355" s="103">
        <f>ROUND(+G355*Totals!$H$26,2)</f>
        <v>187.62</v>
      </c>
      <c r="I355" s="103">
        <f t="shared" si="13"/>
        <v>47.398736842105265</v>
      </c>
      <c r="J355" s="103">
        <f>+H355-I355</f>
        <v>140.22126315789473</v>
      </c>
      <c r="K355" s="113" t="s">
        <v>715</v>
      </c>
      <c r="L355" s="113" t="s">
        <v>55</v>
      </c>
      <c r="M355" s="138">
        <v>0.25263157894736843</v>
      </c>
      <c r="N355" s="117">
        <f>H355*M355</f>
        <v>47.398736842105265</v>
      </c>
      <c r="O355" s="113"/>
      <c r="P355" s="114"/>
      <c r="Q355" s="118"/>
      <c r="R355" s="116"/>
      <c r="S355" s="114"/>
    </row>
    <row r="356" spans="6:19">
      <c r="F356" s="111" t="s">
        <v>714</v>
      </c>
      <c r="G356" s="136">
        <v>5.9500626000000001E-3</v>
      </c>
      <c r="H356" s="103">
        <f>ROUND(+G356*Totals!$H$26,2)</f>
        <v>40692.17</v>
      </c>
      <c r="I356" s="103">
        <f t="shared" si="13"/>
        <v>0</v>
      </c>
      <c r="J356" s="103">
        <f>+H356-I356</f>
        <v>40692.17</v>
      </c>
      <c r="K356" s="113"/>
      <c r="L356" s="113"/>
      <c r="N356" s="117"/>
      <c r="O356" s="113" t="s">
        <v>1159</v>
      </c>
      <c r="P356" s="114"/>
      <c r="Q356" s="118"/>
      <c r="R356" s="116"/>
      <c r="S356" s="114"/>
    </row>
    <row r="357" spans="6:19">
      <c r="F357" s="111" t="s">
        <v>713</v>
      </c>
      <c r="G357" s="136">
        <v>3.6954607E-3</v>
      </c>
      <c r="H357" s="103">
        <f>ROUND(+G357*Totals!$H$26,2)</f>
        <v>25273.07</v>
      </c>
      <c r="I357" s="103">
        <f t="shared" si="13"/>
        <v>0</v>
      </c>
      <c r="J357" s="103">
        <f t="shared" si="14"/>
        <v>25273.07</v>
      </c>
      <c r="K357" s="113"/>
      <c r="L357" s="113"/>
      <c r="N357" s="117"/>
      <c r="O357" s="113"/>
      <c r="P357" s="114"/>
      <c r="Q357" s="118"/>
      <c r="R357" s="116"/>
      <c r="S357" s="114"/>
    </row>
    <row r="358" spans="6:19">
      <c r="F358" s="111" t="s">
        <v>712</v>
      </c>
      <c r="G358" s="136">
        <v>3.8407440000000001E-4</v>
      </c>
      <c r="H358" s="103">
        <f>ROUND(+G358*Totals!$H$26,2)</f>
        <v>2626.67</v>
      </c>
      <c r="I358" s="103">
        <f t="shared" si="13"/>
        <v>0</v>
      </c>
      <c r="J358" s="103">
        <f t="shared" si="14"/>
        <v>2626.67</v>
      </c>
      <c r="K358" s="113"/>
      <c r="L358" s="113"/>
      <c r="N358" s="117"/>
      <c r="O358" s="117"/>
      <c r="P358" s="114"/>
      <c r="Q358" s="118"/>
      <c r="R358" s="116"/>
      <c r="S358" s="114"/>
    </row>
    <row r="359" spans="6:19">
      <c r="F359" s="111" t="s">
        <v>711</v>
      </c>
      <c r="G359" s="136">
        <v>1.0803542E-3</v>
      </c>
      <c r="H359" s="103">
        <f>ROUND(+G359*Totals!$H$26,2)</f>
        <v>7388.49</v>
      </c>
      <c r="I359" s="103">
        <f t="shared" si="13"/>
        <v>0</v>
      </c>
      <c r="J359" s="103">
        <f t="shared" si="14"/>
        <v>7388.49</v>
      </c>
      <c r="K359" s="113"/>
      <c r="L359" s="113"/>
      <c r="N359" s="117"/>
      <c r="O359" s="117"/>
      <c r="P359" s="114"/>
      <c r="Q359" s="118"/>
      <c r="R359" s="116"/>
      <c r="S359" s="114"/>
    </row>
    <row r="360" spans="6:19">
      <c r="F360" s="111" t="s">
        <v>710</v>
      </c>
      <c r="G360" s="136">
        <v>2.43427E-5</v>
      </c>
      <c r="H360" s="103">
        <f>ROUND(+G360*Totals!$H$26,2)</f>
        <v>166.48</v>
      </c>
      <c r="I360" s="103">
        <f t="shared" si="13"/>
        <v>7.9276190476190465</v>
      </c>
      <c r="J360" s="103">
        <f>+H360-I360</f>
        <v>158.55238095238093</v>
      </c>
      <c r="K360" s="113" t="s">
        <v>710</v>
      </c>
      <c r="L360" s="113" t="s">
        <v>66</v>
      </c>
      <c r="M360" s="138">
        <v>4.7619047619047616E-2</v>
      </c>
      <c r="N360" s="117">
        <f>+H360*M360</f>
        <v>7.9276190476190465</v>
      </c>
      <c r="O360" s="113"/>
      <c r="P360" s="114"/>
      <c r="Q360" s="118"/>
      <c r="R360" s="116"/>
      <c r="S360" s="114"/>
    </row>
    <row r="361" spans="6:19">
      <c r="F361" s="111" t="s">
        <v>709</v>
      </c>
      <c r="G361" s="136">
        <v>2.43427E-5</v>
      </c>
      <c r="H361" s="103">
        <f>ROUND(+G361*Totals!$H$26,2)</f>
        <v>166.48</v>
      </c>
      <c r="I361" s="103">
        <f t="shared" si="13"/>
        <v>57.489496402877698</v>
      </c>
      <c r="J361" s="103">
        <f>+H361-I361</f>
        <v>108.99050359712228</v>
      </c>
      <c r="K361" s="113" t="s">
        <v>709</v>
      </c>
      <c r="L361" s="113" t="s">
        <v>112</v>
      </c>
      <c r="M361" s="138">
        <v>0.34532374100719426</v>
      </c>
      <c r="N361" s="117">
        <f>+H361*M361</f>
        <v>57.489496402877698</v>
      </c>
      <c r="O361" s="113" t="s">
        <v>1159</v>
      </c>
      <c r="P361" s="114"/>
      <c r="Q361" s="118"/>
      <c r="R361" s="116"/>
      <c r="S361" s="114"/>
    </row>
    <row r="362" spans="6:19">
      <c r="F362" s="111" t="s">
        <v>708</v>
      </c>
      <c r="G362" s="136">
        <v>6.155237E-4</v>
      </c>
      <c r="H362" s="103">
        <f>ROUND(+G362*Totals!$H$26,2)</f>
        <v>4209.54</v>
      </c>
      <c r="I362" s="103">
        <f t="shared" si="13"/>
        <v>0</v>
      </c>
      <c r="J362" s="103">
        <f>+H362-I362</f>
        <v>4209.54</v>
      </c>
      <c r="O362" s="117" t="s">
        <v>1159</v>
      </c>
      <c r="P362" s="114"/>
      <c r="Q362" s="118"/>
      <c r="R362" s="116"/>
      <c r="S362" s="114"/>
    </row>
    <row r="363" spans="6:19">
      <c r="F363" s="111" t="s">
        <v>707</v>
      </c>
      <c r="G363" s="136">
        <v>7.0207569999999994E-4</v>
      </c>
      <c r="H363" s="103">
        <f>ROUND(+G363*Totals!$H$26,2)</f>
        <v>4801.46</v>
      </c>
      <c r="I363" s="103">
        <f t="shared" si="13"/>
        <v>0</v>
      </c>
      <c r="J363" s="103">
        <f>+H363-I363</f>
        <v>4801.46</v>
      </c>
      <c r="K363" s="113"/>
      <c r="L363" s="113"/>
      <c r="N363" s="117"/>
      <c r="O363" s="113"/>
      <c r="P363" s="114"/>
      <c r="Q363" s="118"/>
      <c r="R363" s="116"/>
      <c r="S363" s="114"/>
    </row>
    <row r="364" spans="6:19">
      <c r="F364" s="111" t="s">
        <v>706</v>
      </c>
      <c r="G364" s="136">
        <v>9.3893399999999991E-5</v>
      </c>
      <c r="H364" s="103">
        <f>ROUND(+G364*Totals!$H$26,2)</f>
        <v>642.13</v>
      </c>
      <c r="I364" s="103">
        <f t="shared" si="13"/>
        <v>189.92577464788732</v>
      </c>
      <c r="J364" s="103">
        <f t="shared" si="14"/>
        <v>452.20422535211264</v>
      </c>
      <c r="K364" s="113" t="s">
        <v>706</v>
      </c>
      <c r="L364" s="113" t="s">
        <v>48</v>
      </c>
      <c r="M364" s="138">
        <v>0.29577464788732394</v>
      </c>
      <c r="N364" s="117">
        <f>H364*M364</f>
        <v>189.92577464788732</v>
      </c>
      <c r="O364" s="117"/>
      <c r="P364" s="114"/>
      <c r="Q364" s="118"/>
      <c r="R364" s="116"/>
      <c r="S364" s="114"/>
    </row>
    <row r="365" spans="6:19">
      <c r="F365" s="111" t="s">
        <v>705</v>
      </c>
      <c r="G365" s="136">
        <v>3.4388960000000004E-4</v>
      </c>
      <c r="H365" s="103">
        <f>ROUND(+G365*Totals!$H$26,2)</f>
        <v>2351.84</v>
      </c>
      <c r="I365" s="103">
        <f t="shared" si="13"/>
        <v>0</v>
      </c>
      <c r="J365" s="103">
        <f t="shared" si="14"/>
        <v>2351.84</v>
      </c>
      <c r="K365" s="113"/>
      <c r="L365" s="113"/>
      <c r="N365" s="117"/>
      <c r="O365" s="113" t="s">
        <v>1159</v>
      </c>
      <c r="P365" s="114"/>
      <c r="Q365" s="118"/>
      <c r="R365" s="116"/>
      <c r="S365" s="114"/>
    </row>
    <row r="366" spans="6:19">
      <c r="F366" s="111" t="s">
        <v>74</v>
      </c>
      <c r="G366" s="136">
        <v>4.5980699999999998E-5</v>
      </c>
      <c r="H366" s="103">
        <f>ROUND(+G366*Totals!$H$26,2)</f>
        <v>314.45999999999998</v>
      </c>
      <c r="I366" s="103">
        <f t="shared" si="13"/>
        <v>113.28799126637553</v>
      </c>
      <c r="J366" s="103">
        <f t="shared" si="14"/>
        <v>201.17200873362447</v>
      </c>
      <c r="K366" s="113" t="s">
        <v>74</v>
      </c>
      <c r="L366" s="113" t="s">
        <v>97</v>
      </c>
      <c r="M366" s="138">
        <v>0.36026200873362441</v>
      </c>
      <c r="N366" s="117">
        <f>H366*M366</f>
        <v>113.28799126637553</v>
      </c>
      <c r="O366" s="117"/>
      <c r="P366" s="114"/>
      <c r="Q366" s="118"/>
      <c r="R366" s="116"/>
      <c r="S366" s="114"/>
    </row>
    <row r="367" spans="6:19">
      <c r="F367" s="111" t="s">
        <v>704</v>
      </c>
      <c r="G367" s="136">
        <v>1.6757854999999999E-3</v>
      </c>
      <c r="H367" s="103">
        <f>ROUND(+G367*Totals!$H$26,2)</f>
        <v>11460.61</v>
      </c>
      <c r="I367" s="103">
        <f t="shared" si="13"/>
        <v>0</v>
      </c>
      <c r="J367" s="103">
        <f t="shared" si="14"/>
        <v>11460.61</v>
      </c>
      <c r="K367" s="113"/>
      <c r="L367" s="113"/>
      <c r="N367" s="117"/>
      <c r="O367" s="117" t="s">
        <v>1159</v>
      </c>
      <c r="P367" s="114"/>
      <c r="Q367" s="118"/>
      <c r="R367" s="116"/>
      <c r="S367" s="114"/>
    </row>
    <row r="368" spans="6:19">
      <c r="F368" s="111" t="s">
        <v>75</v>
      </c>
      <c r="G368" s="136">
        <v>7.7278600000000002E-5</v>
      </c>
      <c r="H368" s="103">
        <f>ROUND(+G368*Totals!$H$26,2)</f>
        <v>528.5</v>
      </c>
      <c r="I368" s="103">
        <f t="shared" si="13"/>
        <v>95.888185654008424</v>
      </c>
      <c r="J368" s="103">
        <f t="shared" ref="J368:J373" si="15">+H368-I368</f>
        <v>432.61181434599155</v>
      </c>
      <c r="K368" s="113" t="s">
        <v>75</v>
      </c>
      <c r="L368" s="113" t="s">
        <v>111</v>
      </c>
      <c r="M368" s="138">
        <v>0.18143459915611812</v>
      </c>
      <c r="N368" s="117">
        <f>+H368*M368</f>
        <v>95.888185654008424</v>
      </c>
      <c r="O368" s="117"/>
      <c r="P368" s="114"/>
      <c r="Q368" s="118"/>
      <c r="R368" s="116"/>
      <c r="S368" s="114"/>
    </row>
    <row r="369" spans="6:19">
      <c r="F369" s="111" t="s">
        <v>703</v>
      </c>
      <c r="G369" s="136">
        <v>7.9596899999999997E-5</v>
      </c>
      <c r="H369" s="103">
        <f>ROUND(+G369*Totals!$H$26,2)</f>
        <v>544.36</v>
      </c>
      <c r="I369" s="103">
        <f t="shared" si="13"/>
        <v>99.067392120075041</v>
      </c>
      <c r="J369" s="103">
        <f t="shared" si="15"/>
        <v>445.29260787992496</v>
      </c>
      <c r="K369" s="113" t="s">
        <v>703</v>
      </c>
      <c r="L369" s="113" t="s">
        <v>131</v>
      </c>
      <c r="M369" s="138">
        <v>0.18198874296435272</v>
      </c>
      <c r="N369" s="117">
        <f>+H369*M369</f>
        <v>99.067392120075041</v>
      </c>
      <c r="O369" s="117" t="s">
        <v>1159</v>
      </c>
      <c r="P369" s="114"/>
      <c r="Q369" s="118"/>
      <c r="R369" s="116"/>
      <c r="S369" s="114"/>
    </row>
    <row r="370" spans="6:19">
      <c r="F370" s="111" t="s">
        <v>702</v>
      </c>
      <c r="G370" s="136">
        <v>3.1684199999999997E-5</v>
      </c>
      <c r="H370" s="103">
        <f>ROUND(+G370*Totals!$H$26,2)</f>
        <v>216.69</v>
      </c>
      <c r="I370" s="103">
        <f t="shared" si="13"/>
        <v>127.67140540540539</v>
      </c>
      <c r="J370" s="103">
        <f t="shared" si="15"/>
        <v>89.018594594594603</v>
      </c>
      <c r="K370" s="113" t="s">
        <v>702</v>
      </c>
      <c r="L370" s="113" t="s">
        <v>69</v>
      </c>
      <c r="M370" s="138">
        <v>0.58918918918918917</v>
      </c>
      <c r="N370" s="117">
        <f>+H370*M370</f>
        <v>127.67140540540539</v>
      </c>
      <c r="O370" s="117" t="s">
        <v>1159</v>
      </c>
      <c r="P370" s="114"/>
      <c r="Q370" s="118"/>
      <c r="R370" s="116"/>
      <c r="S370" s="114"/>
    </row>
    <row r="371" spans="6:19">
      <c r="F371" s="111" t="s">
        <v>701</v>
      </c>
      <c r="G371" s="136">
        <v>1.020077E-4</v>
      </c>
      <c r="H371" s="103">
        <f>ROUND(+G371*Totals!$H$26,2)</f>
        <v>697.63</v>
      </c>
      <c r="I371" s="103">
        <f t="shared" si="13"/>
        <v>65.938563327032142</v>
      </c>
      <c r="J371" s="103">
        <f t="shared" si="15"/>
        <v>631.69143667296782</v>
      </c>
      <c r="K371" s="113" t="s">
        <v>701</v>
      </c>
      <c r="L371" s="113" t="s">
        <v>127</v>
      </c>
      <c r="M371" s="138">
        <v>9.4517958412098299E-2</v>
      </c>
      <c r="N371" s="117">
        <f>+H371*M371</f>
        <v>65.938563327032142</v>
      </c>
      <c r="O371" s="113" t="s">
        <v>1159</v>
      </c>
      <c r="P371" s="114"/>
      <c r="Q371" s="118"/>
      <c r="R371" s="116"/>
      <c r="S371" s="114"/>
    </row>
    <row r="372" spans="6:19">
      <c r="F372" s="111" t="s">
        <v>700</v>
      </c>
      <c r="G372" s="136">
        <v>2.2024399999999999E-5</v>
      </c>
      <c r="H372" s="103">
        <f>ROUND(+G372*Totals!$H$26,2)</f>
        <v>150.62</v>
      </c>
      <c r="I372" s="103">
        <f t="shared" si="13"/>
        <v>74.655130434782606</v>
      </c>
      <c r="J372" s="103">
        <f t="shared" si="15"/>
        <v>75.964869565217398</v>
      </c>
      <c r="K372" s="113" t="s">
        <v>700</v>
      </c>
      <c r="L372" s="113" t="s">
        <v>80</v>
      </c>
      <c r="M372" s="138">
        <v>0.49565217391304345</v>
      </c>
      <c r="N372" s="117">
        <f>+H372*M372</f>
        <v>74.655130434782606</v>
      </c>
      <c r="O372" s="117" t="s">
        <v>1159</v>
      </c>
      <c r="P372" s="114"/>
      <c r="Q372" s="118"/>
      <c r="R372" s="116"/>
      <c r="S372" s="114"/>
    </row>
    <row r="373" spans="6:19">
      <c r="F373" s="111" t="s">
        <v>699</v>
      </c>
      <c r="G373" s="136">
        <v>1.8906199000000002E-3</v>
      </c>
      <c r="H373" s="103">
        <f>ROUND(+G373*Totals!$H$26,2)</f>
        <v>12929.85</v>
      </c>
      <c r="I373" s="103">
        <f t="shared" si="13"/>
        <v>0</v>
      </c>
      <c r="J373" s="103">
        <f t="shared" si="15"/>
        <v>12929.85</v>
      </c>
      <c r="O373" s="117" t="s">
        <v>1159</v>
      </c>
      <c r="P373" s="114"/>
      <c r="Q373" s="118"/>
      <c r="R373" s="116"/>
      <c r="S373" s="114"/>
    </row>
    <row r="374" spans="6:19">
      <c r="F374" s="111" t="s">
        <v>698</v>
      </c>
      <c r="G374" s="136">
        <v>4.5594299999999998E-5</v>
      </c>
      <c r="H374" s="103">
        <f>ROUND(+G374*Totals!$H$26,2)</f>
        <v>311.82</v>
      </c>
      <c r="I374" s="103">
        <f t="shared" si="13"/>
        <v>92.746461538461531</v>
      </c>
      <c r="J374" s="103">
        <f>+H374-I374</f>
        <v>219.07353846153848</v>
      </c>
      <c r="K374" s="113" t="s">
        <v>698</v>
      </c>
      <c r="L374" s="113" t="s">
        <v>88</v>
      </c>
      <c r="M374" s="138">
        <v>0.29743589743589743</v>
      </c>
      <c r="N374" s="117">
        <f>+H374*M374</f>
        <v>92.746461538461531</v>
      </c>
      <c r="O374" s="117"/>
      <c r="P374" s="114"/>
      <c r="Q374" s="118"/>
      <c r="R374" s="116"/>
      <c r="S374" s="114"/>
    </row>
    <row r="375" spans="6:19">
      <c r="F375" s="111" t="s">
        <v>697</v>
      </c>
      <c r="G375" s="136">
        <v>1.0123490000000001E-4</v>
      </c>
      <c r="H375" s="103">
        <f>ROUND(+G375*Totals!$H$26,2)</f>
        <v>692.34</v>
      </c>
      <c r="I375" s="103">
        <f t="shared" si="13"/>
        <v>105.84159887798039</v>
      </c>
      <c r="J375" s="103">
        <f>+H375-I375</f>
        <v>586.49840112201969</v>
      </c>
      <c r="K375" s="113" t="s">
        <v>697</v>
      </c>
      <c r="L375" s="113" t="s">
        <v>38</v>
      </c>
      <c r="M375" s="138">
        <v>0.15287517531556805</v>
      </c>
      <c r="N375" s="117">
        <f>+H375*M375</f>
        <v>105.84159887798039</v>
      </c>
      <c r="O375" s="113" t="s">
        <v>1159</v>
      </c>
      <c r="P375" s="114"/>
      <c r="Q375" s="118"/>
      <c r="R375" s="116"/>
      <c r="S375" s="114"/>
    </row>
    <row r="376" spans="6:19">
      <c r="F376" s="111" t="s">
        <v>696</v>
      </c>
      <c r="G376" s="136">
        <v>5.8345299999999999E-5</v>
      </c>
      <c r="H376" s="103">
        <f>ROUND(+G376*Totals!$H$26,2)</f>
        <v>399.02</v>
      </c>
      <c r="I376" s="103">
        <f t="shared" si="13"/>
        <v>165.94757009345793</v>
      </c>
      <c r="J376" s="103">
        <f>+H376-I376</f>
        <v>233.07242990654206</v>
      </c>
      <c r="K376" s="113" t="s">
        <v>696</v>
      </c>
      <c r="L376" s="113" t="s">
        <v>105</v>
      </c>
      <c r="M376" s="138">
        <v>0.41588785046728971</v>
      </c>
      <c r="N376" s="117">
        <f>+H376*M376</f>
        <v>165.94757009345793</v>
      </c>
      <c r="O376" s="113" t="s">
        <v>1159</v>
      </c>
      <c r="P376" s="114"/>
      <c r="Q376" s="118"/>
      <c r="R376" s="116"/>
      <c r="S376" s="114"/>
    </row>
    <row r="377" spans="6:19">
      <c r="F377" s="111" t="s">
        <v>695</v>
      </c>
      <c r="G377" s="136">
        <v>2.8322589999999999E-4</v>
      </c>
      <c r="H377" s="103">
        <f>ROUND(+G377*Totals!$H$26,2)</f>
        <v>1936.97</v>
      </c>
      <c r="I377" s="103">
        <f t="shared" si="13"/>
        <v>0</v>
      </c>
      <c r="J377" s="103">
        <f>+H377-I377</f>
        <v>1936.97</v>
      </c>
      <c r="O377" s="117" t="s">
        <v>1159</v>
      </c>
      <c r="P377" s="114"/>
      <c r="Q377" s="118"/>
      <c r="R377" s="116"/>
      <c r="S377" s="114"/>
    </row>
    <row r="378" spans="6:19">
      <c r="F378" s="111" t="s">
        <v>694</v>
      </c>
      <c r="G378" s="136">
        <v>6.2016040000000005E-4</v>
      </c>
      <c r="H378" s="103">
        <f>ROUND(+G378*Totals!$H$26,2)</f>
        <v>4241.25</v>
      </c>
      <c r="I378" s="103">
        <f t="shared" si="13"/>
        <v>0</v>
      </c>
      <c r="J378" s="103">
        <f t="shared" si="14"/>
        <v>4241.25</v>
      </c>
      <c r="K378" s="113"/>
      <c r="L378" s="113"/>
      <c r="N378" s="117"/>
      <c r="O378" s="117"/>
      <c r="P378" s="114"/>
      <c r="Q378" s="118"/>
      <c r="R378" s="116"/>
      <c r="S378" s="114"/>
    </row>
    <row r="379" spans="6:19">
      <c r="F379" s="111" t="s">
        <v>693</v>
      </c>
      <c r="G379" s="136">
        <v>3.5548099999999999E-5</v>
      </c>
      <c r="H379" s="103">
        <f>ROUND(+G379*Totals!$H$26,2)</f>
        <v>243.11</v>
      </c>
      <c r="I379" s="103">
        <f t="shared" si="13"/>
        <v>81.380042372881377</v>
      </c>
      <c r="J379" s="103">
        <f t="shared" ref="J379:J384" si="16">+H379-I379</f>
        <v>161.72995762711864</v>
      </c>
      <c r="K379" s="113" t="s">
        <v>693</v>
      </c>
      <c r="L379" s="113" t="s">
        <v>112</v>
      </c>
      <c r="M379" s="138">
        <v>0.33474576271186446</v>
      </c>
      <c r="N379" s="117">
        <f>+H379*M379</f>
        <v>81.380042372881377</v>
      </c>
      <c r="O379" s="117"/>
      <c r="P379" s="114"/>
      <c r="Q379" s="118"/>
      <c r="R379" s="116"/>
      <c r="S379" s="114"/>
    </row>
    <row r="380" spans="6:19">
      <c r="F380" s="111" t="s">
        <v>692</v>
      </c>
      <c r="G380" s="136">
        <v>9.118869999999999E-5</v>
      </c>
      <c r="H380" s="103">
        <f>ROUND(+G380*Totals!$H$26,2)</f>
        <v>623.63</v>
      </c>
      <c r="I380" s="103">
        <f t="shared" si="13"/>
        <v>45.149683257918554</v>
      </c>
      <c r="J380" s="103">
        <f t="shared" si="16"/>
        <v>578.48031674208141</v>
      </c>
      <c r="K380" s="113" t="s">
        <v>692</v>
      </c>
      <c r="L380" s="113" t="s">
        <v>97</v>
      </c>
      <c r="M380" s="138">
        <v>7.2398190045248875E-2</v>
      </c>
      <c r="N380" s="117">
        <f>+H380*M380</f>
        <v>45.149683257918554</v>
      </c>
      <c r="O380" s="117" t="s">
        <v>1159</v>
      </c>
      <c r="P380" s="114"/>
      <c r="Q380" s="118"/>
      <c r="R380" s="116"/>
      <c r="S380" s="114"/>
    </row>
    <row r="381" spans="6:19">
      <c r="F381" s="111" t="s">
        <v>691</v>
      </c>
      <c r="G381" s="136">
        <v>5.8731699999999999E-5</v>
      </c>
      <c r="H381" s="103">
        <f>ROUND(+G381*Totals!$H$26,2)</f>
        <v>401.66</v>
      </c>
      <c r="I381" s="103">
        <f t="shared" si="13"/>
        <v>53.810909090909107</v>
      </c>
      <c r="J381" s="103">
        <f t="shared" si="16"/>
        <v>347.84909090909093</v>
      </c>
      <c r="K381" s="113" t="s">
        <v>691</v>
      </c>
      <c r="L381" s="113" t="s">
        <v>99</v>
      </c>
      <c r="M381" s="138">
        <v>0.13397129186602874</v>
      </c>
      <c r="N381" s="117">
        <f>+H381*M381</f>
        <v>53.810909090909107</v>
      </c>
      <c r="O381" s="117" t="s">
        <v>1159</v>
      </c>
      <c r="P381" s="114"/>
      <c r="Q381" s="118"/>
      <c r="R381" s="116"/>
      <c r="S381" s="114"/>
    </row>
    <row r="382" spans="6:19">
      <c r="F382" s="111" t="s">
        <v>690</v>
      </c>
      <c r="G382" s="136">
        <v>5.0231100000000001E-5</v>
      </c>
      <c r="H382" s="103">
        <f>ROUND(+G382*Totals!$H$26,2)</f>
        <v>343.53</v>
      </c>
      <c r="I382" s="103">
        <f t="shared" si="13"/>
        <v>59.365783410138242</v>
      </c>
      <c r="J382" s="103">
        <f t="shared" si="16"/>
        <v>284.16421658986172</v>
      </c>
      <c r="K382" s="113" t="s">
        <v>690</v>
      </c>
      <c r="L382" s="113" t="s">
        <v>109</v>
      </c>
      <c r="M382" s="138">
        <v>0.1728110599078341</v>
      </c>
      <c r="N382" s="117">
        <f>+H382*M382</f>
        <v>59.365783410138242</v>
      </c>
      <c r="O382" s="113" t="s">
        <v>1159</v>
      </c>
      <c r="P382" s="114"/>
      <c r="Q382" s="118"/>
      <c r="R382" s="116"/>
      <c r="S382" s="114"/>
    </row>
    <row r="383" spans="6:19">
      <c r="F383" s="111" t="s">
        <v>689</v>
      </c>
      <c r="G383" s="136">
        <v>6.3754800000000002E-5</v>
      </c>
      <c r="H383" s="103">
        <f>ROUND(+G383*Totals!$H$26,2)</f>
        <v>436.02</v>
      </c>
      <c r="I383" s="103">
        <f t="shared" si="13"/>
        <v>80.937844311377248</v>
      </c>
      <c r="J383" s="103">
        <f t="shared" si="16"/>
        <v>355.08215568862272</v>
      </c>
      <c r="K383" s="113" t="s">
        <v>689</v>
      </c>
      <c r="L383" s="113" t="s">
        <v>98</v>
      </c>
      <c r="M383" s="138">
        <v>0.18562874251497008</v>
      </c>
      <c r="N383" s="117">
        <f>+H383*M383</f>
        <v>80.937844311377248</v>
      </c>
      <c r="O383" s="117" t="s">
        <v>1159</v>
      </c>
      <c r="P383" s="114"/>
      <c r="Q383" s="118"/>
      <c r="R383" s="116"/>
      <c r="S383" s="114"/>
    </row>
    <row r="384" spans="6:19">
      <c r="F384" s="111" t="s">
        <v>688</v>
      </c>
      <c r="G384" s="136">
        <v>1.0432605E-3</v>
      </c>
      <c r="H384" s="103">
        <f>ROUND(+G384*Totals!$H$26,2)</f>
        <v>7134.81</v>
      </c>
      <c r="I384" s="103">
        <f t="shared" si="13"/>
        <v>0</v>
      </c>
      <c r="J384" s="103">
        <f t="shared" si="16"/>
        <v>7134.81</v>
      </c>
      <c r="O384" s="117" t="s">
        <v>1159</v>
      </c>
      <c r="P384" s="114"/>
      <c r="Q384" s="118"/>
      <c r="R384" s="116"/>
      <c r="S384" s="114"/>
    </row>
    <row r="385" spans="6:19">
      <c r="F385" s="111" t="s">
        <v>687</v>
      </c>
      <c r="G385" s="136">
        <v>1.6924000000000003E-4</v>
      </c>
      <c r="H385" s="103">
        <f>ROUND(+G385*Totals!$H$26,2)</f>
        <v>1157.42</v>
      </c>
      <c r="I385" s="103">
        <f t="shared" si="13"/>
        <v>293.79144804088583</v>
      </c>
      <c r="J385" s="103">
        <f>+H385-I385</f>
        <v>863.62855195911425</v>
      </c>
      <c r="K385" s="113" t="s">
        <v>687</v>
      </c>
      <c r="L385" s="113" t="s">
        <v>67</v>
      </c>
      <c r="M385" s="138">
        <v>0.25383304940374785</v>
      </c>
      <c r="N385" s="117">
        <f>+H385*M385</f>
        <v>293.79144804088583</v>
      </c>
      <c r="O385" s="113"/>
      <c r="P385" s="114"/>
      <c r="Q385" s="118"/>
      <c r="R385" s="116"/>
      <c r="S385" s="114"/>
    </row>
    <row r="386" spans="6:19">
      <c r="F386" s="111" t="s">
        <v>686</v>
      </c>
      <c r="G386" s="136">
        <v>1.5842099999999999E-5</v>
      </c>
      <c r="H386" s="103">
        <f>ROUND(+G386*Totals!$H$26,2)</f>
        <v>108.34</v>
      </c>
      <c r="I386" s="103">
        <f t="shared" si="13"/>
        <v>37.358620689655176</v>
      </c>
      <c r="J386" s="103">
        <f>+H386-I386</f>
        <v>70.981379310344835</v>
      </c>
      <c r="K386" s="113" t="s">
        <v>686</v>
      </c>
      <c r="L386" s="113" t="s">
        <v>88</v>
      </c>
      <c r="M386" s="138">
        <v>0.34482758620689657</v>
      </c>
      <c r="N386" s="117">
        <f>+H386*M386</f>
        <v>37.358620689655176</v>
      </c>
      <c r="O386" s="113" t="s">
        <v>1159</v>
      </c>
      <c r="P386" s="114"/>
      <c r="Q386" s="118"/>
      <c r="R386" s="116"/>
      <c r="S386" s="114"/>
    </row>
    <row r="387" spans="6:19">
      <c r="F387" s="111" t="s">
        <v>685</v>
      </c>
      <c r="G387" s="136">
        <v>2.7549810000000003E-4</v>
      </c>
      <c r="H387" s="103">
        <f>ROUND(+G387*Totals!$H$26,2)</f>
        <v>1884.12</v>
      </c>
      <c r="I387" s="103">
        <f t="shared" si="13"/>
        <v>0</v>
      </c>
      <c r="J387" s="103">
        <f>+H387-I387</f>
        <v>1884.12</v>
      </c>
      <c r="O387" s="117" t="s">
        <v>1159</v>
      </c>
      <c r="P387" s="114"/>
      <c r="Q387" s="118"/>
      <c r="R387" s="116"/>
      <c r="S387" s="114"/>
    </row>
    <row r="388" spans="6:19">
      <c r="F388" s="111" t="s">
        <v>684</v>
      </c>
      <c r="G388" s="136">
        <v>2.8129399999999997E-4</v>
      </c>
      <c r="H388" s="103">
        <f>ROUND(+G388*Totals!$H$26,2)</f>
        <v>1923.76</v>
      </c>
      <c r="I388" s="103">
        <f t="shared" si="13"/>
        <v>0</v>
      </c>
      <c r="J388" s="103">
        <f t="shared" si="14"/>
        <v>1923.76</v>
      </c>
      <c r="K388" s="113"/>
      <c r="L388" s="113"/>
      <c r="N388" s="117"/>
      <c r="O388" s="117"/>
      <c r="P388" s="114"/>
      <c r="Q388" s="118"/>
      <c r="R388" s="116"/>
      <c r="S388" s="114"/>
    </row>
    <row r="389" spans="6:19">
      <c r="F389" s="111" t="s">
        <v>683</v>
      </c>
      <c r="G389" s="136">
        <v>5.5640599999999997E-5</v>
      </c>
      <c r="H389" s="103">
        <f>ROUND(+G389*Totals!$H$26,2)</f>
        <v>380.52</v>
      </c>
      <c r="I389" s="103">
        <f t="shared" si="13"/>
        <v>87.691851851851851</v>
      </c>
      <c r="J389" s="103">
        <f t="shared" si="14"/>
        <v>292.8281481481481</v>
      </c>
      <c r="K389" s="113" t="s">
        <v>683</v>
      </c>
      <c r="L389" s="113" t="s">
        <v>99</v>
      </c>
      <c r="M389" s="138">
        <v>0.23045267489711935</v>
      </c>
      <c r="N389" s="117">
        <f>H389*M389</f>
        <v>87.691851851851851</v>
      </c>
      <c r="O389" s="113"/>
      <c r="P389" s="114"/>
      <c r="Q389" s="118"/>
      <c r="R389" s="116"/>
      <c r="S389" s="114"/>
    </row>
    <row r="390" spans="6:19">
      <c r="F390" s="111" t="s">
        <v>682</v>
      </c>
      <c r="G390" s="136">
        <v>0</v>
      </c>
      <c r="H390" s="103">
        <f>ROUND(+G390*Totals!$H$26,2)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ROUND(+G391*Totals!$H$26,2)</f>
        <v>18981.23</v>
      </c>
      <c r="I391" s="103">
        <f t="shared" ref="I391:I454" si="17">+N391+Q391+T391</f>
        <v>0</v>
      </c>
      <c r="J391" s="103">
        <f t="shared" ref="J391:J454" si="18">+H391-I391</f>
        <v>18981.23</v>
      </c>
      <c r="K391" s="113"/>
      <c r="L391" s="113"/>
      <c r="N391" s="117"/>
      <c r="O391" s="117" t="s">
        <v>1159</v>
      </c>
      <c r="P391" s="114"/>
      <c r="Q391" s="118"/>
      <c r="R391" s="116"/>
      <c r="S391" s="114"/>
    </row>
    <row r="392" spans="6:19">
      <c r="F392" s="111" t="s">
        <v>680</v>
      </c>
      <c r="G392" s="136">
        <v>3.33457E-4</v>
      </c>
      <c r="H392" s="103">
        <f>ROUND(+G392*Totals!$H$26,2)</f>
        <v>2280.5</v>
      </c>
      <c r="I392" s="103">
        <f t="shared" si="17"/>
        <v>0</v>
      </c>
      <c r="J392" s="103">
        <f t="shared" si="18"/>
        <v>2280.5</v>
      </c>
      <c r="K392" s="113"/>
      <c r="L392" s="113"/>
      <c r="N392" s="117"/>
      <c r="O392" s="113"/>
      <c r="P392" s="114"/>
      <c r="Q392" s="118"/>
      <c r="R392" s="116"/>
      <c r="S392" s="114"/>
    </row>
    <row r="393" spans="6:19">
      <c r="F393" s="111" t="s">
        <v>679</v>
      </c>
      <c r="G393" s="136">
        <v>6.2982000000000001E-5</v>
      </c>
      <c r="H393" s="103">
        <f>ROUND(+G393*Totals!$H$26,2)</f>
        <v>430.73</v>
      </c>
      <c r="I393" s="103">
        <f t="shared" si="17"/>
        <v>115.87573369565217</v>
      </c>
      <c r="J393" s="103">
        <f t="shared" si="18"/>
        <v>314.85426630434785</v>
      </c>
      <c r="K393" s="113" t="s">
        <v>679</v>
      </c>
      <c r="L393" s="113" t="s">
        <v>78</v>
      </c>
      <c r="M393" s="138">
        <v>0.26902173913043476</v>
      </c>
      <c r="N393" s="117">
        <f>H393*M393</f>
        <v>115.87573369565217</v>
      </c>
      <c r="O393" s="117"/>
      <c r="P393" s="114"/>
      <c r="Q393" s="118"/>
      <c r="R393" s="116"/>
      <c r="S393" s="114"/>
    </row>
    <row r="394" spans="6:19">
      <c r="F394" s="111" t="s">
        <v>678</v>
      </c>
      <c r="G394" s="136">
        <v>3.6127729999999996E-4</v>
      </c>
      <c r="H394" s="103">
        <f>ROUND(+G394*Totals!$H$26,2)</f>
        <v>2470.7600000000002</v>
      </c>
      <c r="I394" s="103">
        <f t="shared" si="17"/>
        <v>0</v>
      </c>
      <c r="J394" s="103">
        <f t="shared" si="18"/>
        <v>2470.7600000000002</v>
      </c>
      <c r="K394" s="113"/>
      <c r="L394" s="113"/>
      <c r="N394" s="117"/>
      <c r="O394" s="113" t="s">
        <v>1159</v>
      </c>
      <c r="P394" s="114"/>
      <c r="Q394" s="118"/>
      <c r="R394" s="116"/>
      <c r="S394" s="114"/>
    </row>
    <row r="395" spans="6:19">
      <c r="F395" s="111" t="s">
        <v>677</v>
      </c>
      <c r="G395" s="136">
        <v>1.039397E-4</v>
      </c>
      <c r="H395" s="103">
        <f>ROUND(+G395*Totals!$H$26,2)</f>
        <v>710.84</v>
      </c>
      <c r="I395" s="103">
        <f t="shared" si="17"/>
        <v>168.10405405405407</v>
      </c>
      <c r="J395" s="103">
        <f t="shared" si="18"/>
        <v>542.73594594594601</v>
      </c>
      <c r="K395" s="113" t="s">
        <v>677</v>
      </c>
      <c r="L395" s="113" t="s">
        <v>72</v>
      </c>
      <c r="M395" s="138">
        <v>0.23648648648648649</v>
      </c>
      <c r="N395" s="117">
        <f>H395*M395</f>
        <v>168.10405405405407</v>
      </c>
      <c r="O395" s="117"/>
      <c r="P395" s="114"/>
      <c r="Q395" s="118"/>
      <c r="R395" s="116"/>
      <c r="S395" s="114"/>
    </row>
    <row r="396" spans="6:19">
      <c r="F396" s="111" t="s">
        <v>676</v>
      </c>
      <c r="G396" s="136">
        <v>5.7997559999999992E-4</v>
      </c>
      <c r="H396" s="103">
        <f>ROUND(+G396*Totals!$H$26,2)</f>
        <v>3966.42</v>
      </c>
      <c r="I396" s="103">
        <f t="shared" si="17"/>
        <v>0</v>
      </c>
      <c r="J396" s="103">
        <f t="shared" si="18"/>
        <v>3966.42</v>
      </c>
      <c r="K396" s="113"/>
      <c r="L396" s="113"/>
      <c r="N396" s="117"/>
      <c r="O396" s="113" t="s">
        <v>1159</v>
      </c>
      <c r="P396" s="114"/>
      <c r="Q396" s="118"/>
      <c r="R396" s="116"/>
      <c r="S396" s="114"/>
    </row>
    <row r="397" spans="6:19">
      <c r="F397" s="111" t="s">
        <v>675</v>
      </c>
      <c r="G397" s="136">
        <v>1.3755580000000001E-4</v>
      </c>
      <c r="H397" s="103">
        <f>ROUND(+G397*Totals!$H$26,2)</f>
        <v>940.74</v>
      </c>
      <c r="I397" s="103">
        <f t="shared" si="17"/>
        <v>291.551652892562</v>
      </c>
      <c r="J397" s="103">
        <f t="shared" si="18"/>
        <v>649.18834710743795</v>
      </c>
      <c r="K397" s="113" t="s">
        <v>675</v>
      </c>
      <c r="L397" s="113" t="s">
        <v>65</v>
      </c>
      <c r="M397" s="138">
        <v>0.30991735537190085</v>
      </c>
      <c r="N397" s="117">
        <f>H397*M397</f>
        <v>291.551652892562</v>
      </c>
      <c r="O397" s="117"/>
      <c r="P397" s="114"/>
      <c r="Q397" s="118"/>
      <c r="R397" s="116"/>
      <c r="S397" s="114"/>
    </row>
    <row r="398" spans="6:19">
      <c r="F398" s="111" t="s">
        <v>674</v>
      </c>
      <c r="G398" s="136">
        <v>2.403363E-4</v>
      </c>
      <c r="H398" s="103">
        <f>ROUND(+G398*Totals!$H$26,2)</f>
        <v>1643.65</v>
      </c>
      <c r="I398" s="103">
        <f t="shared" si="17"/>
        <v>0</v>
      </c>
      <c r="J398" s="103">
        <f t="shared" si="18"/>
        <v>1643.65</v>
      </c>
      <c r="K398" s="113"/>
      <c r="L398" s="113"/>
      <c r="N398" s="117"/>
      <c r="O398" s="113" t="s">
        <v>1159</v>
      </c>
      <c r="P398" s="114"/>
      <c r="Q398" s="118"/>
      <c r="R398" s="116"/>
      <c r="S398" s="114"/>
    </row>
    <row r="399" spans="6:19">
      <c r="F399" s="111" t="s">
        <v>673</v>
      </c>
      <c r="G399" s="136">
        <v>9.8530200000000007E-5</v>
      </c>
      <c r="H399" s="103">
        <f>ROUND(+G399*Totals!$H$26,2)</f>
        <v>673.84</v>
      </c>
      <c r="I399" s="103">
        <f t="shared" si="17"/>
        <v>126.46850439882698</v>
      </c>
      <c r="J399" s="103">
        <f t="shared" si="18"/>
        <v>547.37149560117302</v>
      </c>
      <c r="K399" s="113" t="s">
        <v>673</v>
      </c>
      <c r="L399" s="113" t="s">
        <v>130</v>
      </c>
      <c r="M399" s="138">
        <v>0.18768328445747801</v>
      </c>
      <c r="N399" s="117">
        <f>H399*M399</f>
        <v>126.46850439882698</v>
      </c>
      <c r="O399" s="117"/>
      <c r="P399" s="114"/>
      <c r="Q399" s="118"/>
      <c r="R399" s="116"/>
      <c r="S399" s="114"/>
    </row>
    <row r="400" spans="6:19">
      <c r="F400" s="111" t="s">
        <v>672</v>
      </c>
      <c r="G400" s="136">
        <v>2.7897559999999998E-4</v>
      </c>
      <c r="H400" s="103">
        <f>ROUND(+G400*Totals!$H$26,2)</f>
        <v>1907.9</v>
      </c>
      <c r="I400" s="103">
        <f t="shared" si="17"/>
        <v>0</v>
      </c>
      <c r="J400" s="103">
        <f t="shared" si="18"/>
        <v>1907.9</v>
      </c>
      <c r="K400" s="113"/>
      <c r="L400" s="113"/>
      <c r="N400" s="117"/>
      <c r="O400" s="113" t="s">
        <v>1159</v>
      </c>
      <c r="P400" s="114"/>
      <c r="Q400" s="118"/>
      <c r="R400" s="116"/>
      <c r="S400" s="114"/>
    </row>
    <row r="401" spans="6:19">
      <c r="F401" s="111" t="s">
        <v>671</v>
      </c>
      <c r="G401" s="136">
        <v>5.4481399999999996E-5</v>
      </c>
      <c r="H401" s="103">
        <f>ROUND(+G401*Totals!$H$26,2)</f>
        <v>372.6</v>
      </c>
      <c r="I401" s="103">
        <f t="shared" si="17"/>
        <v>49.824418604651171</v>
      </c>
      <c r="J401" s="103">
        <f t="shared" si="18"/>
        <v>322.77558139534887</v>
      </c>
      <c r="K401" s="113" t="s">
        <v>671</v>
      </c>
      <c r="L401" s="113" t="s">
        <v>90</v>
      </c>
      <c r="M401" s="138">
        <v>0.13372093023255816</v>
      </c>
      <c r="N401" s="117">
        <f>+H401*M401</f>
        <v>49.824418604651171</v>
      </c>
      <c r="O401" s="113"/>
      <c r="P401" s="114"/>
      <c r="Q401" s="118"/>
      <c r="R401" s="116"/>
      <c r="S401" s="114"/>
    </row>
    <row r="402" spans="6:19">
      <c r="F402" s="111" t="s">
        <v>670</v>
      </c>
      <c r="G402" s="136">
        <v>3.3229780000000001E-4</v>
      </c>
      <c r="H402" s="103">
        <f>ROUND(+G402*Totals!$H$26,2)</f>
        <v>2272.5700000000002</v>
      </c>
      <c r="I402" s="103">
        <f t="shared" si="17"/>
        <v>0</v>
      </c>
      <c r="J402" s="103">
        <f t="shared" si="18"/>
        <v>2272.5700000000002</v>
      </c>
      <c r="K402" s="113"/>
      <c r="L402" s="113"/>
      <c r="N402" s="117"/>
      <c r="O402" s="113" t="s">
        <v>1159</v>
      </c>
      <c r="P402" s="114"/>
      <c r="Q402" s="118"/>
      <c r="R402" s="116"/>
      <c r="S402" s="114"/>
    </row>
    <row r="403" spans="6:19">
      <c r="F403" s="111" t="s">
        <v>669</v>
      </c>
      <c r="G403" s="136">
        <v>9.8452879999999998E-4</v>
      </c>
      <c r="H403" s="103">
        <f>ROUND(+G403*Totals!$H$26,2)</f>
        <v>6733.14</v>
      </c>
      <c r="I403" s="103">
        <f t="shared" si="17"/>
        <v>0</v>
      </c>
      <c r="J403" s="103">
        <f t="shared" si="18"/>
        <v>6733.14</v>
      </c>
      <c r="K403" s="113"/>
      <c r="L403" s="113"/>
      <c r="N403" s="117"/>
      <c r="O403" s="113"/>
      <c r="P403" s="114"/>
      <c r="Q403" s="118"/>
      <c r="R403" s="116"/>
      <c r="S403" s="114"/>
    </row>
    <row r="404" spans="6:19">
      <c r="F404" s="111" t="s">
        <v>668</v>
      </c>
      <c r="G404" s="136">
        <v>9.2347879999999999E-4</v>
      </c>
      <c r="H404" s="103">
        <f>ROUND(+G404*Totals!$H$26,2)</f>
        <v>6315.62</v>
      </c>
      <c r="I404" s="103">
        <f t="shared" si="17"/>
        <v>0</v>
      </c>
      <c r="J404" s="103">
        <f t="shared" si="18"/>
        <v>6315.62</v>
      </c>
      <c r="K404" s="113"/>
      <c r="L404" s="113"/>
      <c r="N404" s="117"/>
      <c r="O404" s="117"/>
      <c r="P404" s="114"/>
      <c r="Q404" s="118"/>
      <c r="R404" s="116"/>
      <c r="S404" s="114"/>
    </row>
    <row r="405" spans="6:19">
      <c r="F405" s="111" t="s">
        <v>80</v>
      </c>
      <c r="G405" s="136">
        <v>1.8515943000000001E-3</v>
      </c>
      <c r="H405" s="103">
        <f>ROUND(+G405*Totals!$H$26,2)</f>
        <v>12662.96</v>
      </c>
      <c r="I405" s="103">
        <f t="shared" si="17"/>
        <v>0</v>
      </c>
      <c r="J405" s="103">
        <f t="shared" si="18"/>
        <v>12662.96</v>
      </c>
      <c r="K405" s="113"/>
      <c r="L405" s="113"/>
      <c r="N405" s="117"/>
      <c r="O405" s="113"/>
      <c r="P405" s="114"/>
      <c r="Q405" s="118"/>
      <c r="R405" s="116"/>
      <c r="S405" s="114"/>
    </row>
    <row r="406" spans="6:19">
      <c r="F406" s="111" t="s">
        <v>667</v>
      </c>
      <c r="G406" s="136">
        <v>1.7967259999999998E-4</v>
      </c>
      <c r="H406" s="103">
        <f>ROUND(+G406*Totals!$H$26,2)</f>
        <v>1228.77</v>
      </c>
      <c r="I406" s="103">
        <f t="shared" si="17"/>
        <v>113.36866071428572</v>
      </c>
      <c r="J406" s="103">
        <f t="shared" si="18"/>
        <v>1115.4013392857144</v>
      </c>
      <c r="K406" s="113" t="s">
        <v>667</v>
      </c>
      <c r="L406" s="113" t="s">
        <v>126</v>
      </c>
      <c r="M406" s="138">
        <v>9.2261904761904767E-2</v>
      </c>
      <c r="N406" s="117">
        <f>+H406*M406</f>
        <v>113.36866071428572</v>
      </c>
      <c r="O406" s="113"/>
      <c r="P406" s="114"/>
      <c r="Q406" s="118"/>
      <c r="R406" s="116"/>
      <c r="S406" s="114"/>
    </row>
    <row r="407" spans="6:19">
      <c r="F407" s="111" t="s">
        <v>666</v>
      </c>
      <c r="G407" s="136">
        <v>1.6398509999999999E-3</v>
      </c>
      <c r="H407" s="103">
        <f>ROUND(+G407*Totals!$H$26,2)</f>
        <v>11214.86</v>
      </c>
      <c r="I407" s="103">
        <f t="shared" si="17"/>
        <v>0</v>
      </c>
      <c r="J407" s="103">
        <f t="shared" si="18"/>
        <v>11214.86</v>
      </c>
      <c r="K407" s="113"/>
      <c r="L407" s="113"/>
      <c r="N407" s="117"/>
      <c r="O407" s="117" t="s">
        <v>1159</v>
      </c>
      <c r="P407" s="114"/>
      <c r="Q407" s="118"/>
      <c r="R407" s="116"/>
      <c r="S407" s="114"/>
    </row>
    <row r="408" spans="6:19">
      <c r="F408" s="111" t="s">
        <v>665</v>
      </c>
      <c r="G408" s="136">
        <v>7.9249159999999997E-4</v>
      </c>
      <c r="H408" s="103">
        <f>ROUND(+G408*Totals!$H$26,2)</f>
        <v>5419.81</v>
      </c>
      <c r="I408" s="103">
        <f t="shared" si="17"/>
        <v>0</v>
      </c>
      <c r="J408" s="103">
        <f t="shared" si="18"/>
        <v>5419.81</v>
      </c>
      <c r="K408" s="113"/>
      <c r="L408" s="113"/>
      <c r="N408" s="117"/>
      <c r="O408" s="113"/>
      <c r="P408" s="114"/>
      <c r="Q408" s="118"/>
      <c r="R408" s="116"/>
      <c r="S408" s="114"/>
    </row>
    <row r="409" spans="6:19">
      <c r="F409" s="111" t="s">
        <v>664</v>
      </c>
      <c r="G409" s="136">
        <v>1.5069300000000002E-5</v>
      </c>
      <c r="H409" s="103">
        <f>ROUND(+G409*Totals!$H$26,2)</f>
        <v>103.06</v>
      </c>
      <c r="I409" s="103">
        <f t="shared" si="17"/>
        <v>28.547136150234742</v>
      </c>
      <c r="J409" s="103">
        <f t="shared" si="18"/>
        <v>74.512863849765267</v>
      </c>
      <c r="K409" s="113" t="s">
        <v>664</v>
      </c>
      <c r="L409" s="113" t="s">
        <v>70</v>
      </c>
      <c r="M409" s="138">
        <v>0.27699530516431925</v>
      </c>
      <c r="N409" s="117">
        <f>+H409*M409</f>
        <v>28.547136150234742</v>
      </c>
      <c r="O409" s="113"/>
      <c r="P409" s="114"/>
      <c r="Q409" s="118"/>
      <c r="R409" s="116"/>
      <c r="S409" s="114"/>
    </row>
    <row r="410" spans="6:19">
      <c r="F410" s="111" t="s">
        <v>663</v>
      </c>
      <c r="G410" s="136">
        <v>2.3430859000000003E-3</v>
      </c>
      <c r="H410" s="103">
        <f>ROUND(+G410*Totals!$H$26,2)</f>
        <v>16024.24</v>
      </c>
      <c r="I410" s="103">
        <f t="shared" si="17"/>
        <v>0</v>
      </c>
      <c r="J410" s="103">
        <f t="shared" si="18"/>
        <v>16024.24</v>
      </c>
      <c r="K410" s="113"/>
      <c r="L410" s="113"/>
      <c r="N410" s="117"/>
      <c r="O410" s="113" t="s">
        <v>1159</v>
      </c>
      <c r="P410" s="114"/>
      <c r="Q410" s="118"/>
      <c r="R410" s="116"/>
      <c r="S410" s="114"/>
    </row>
    <row r="411" spans="6:19">
      <c r="F411" s="111" t="s">
        <v>662</v>
      </c>
      <c r="G411" s="136">
        <v>6.1177570999999993E-3</v>
      </c>
      <c r="H411" s="103">
        <f>ROUND(+G411*Totals!$H$26,2)</f>
        <v>41839.03</v>
      </c>
      <c r="I411" s="103">
        <f t="shared" si="17"/>
        <v>0</v>
      </c>
      <c r="J411" s="103">
        <f t="shared" si="18"/>
        <v>41839.03</v>
      </c>
      <c r="K411" s="113"/>
      <c r="L411" s="113"/>
      <c r="N411" s="117"/>
      <c r="O411" s="117"/>
      <c r="P411" s="114"/>
      <c r="Q411" s="118"/>
      <c r="R411" s="116"/>
      <c r="S411" s="114"/>
    </row>
    <row r="412" spans="6:19">
      <c r="F412" s="111" t="s">
        <v>661</v>
      </c>
      <c r="G412" s="136">
        <v>3.5857249999999999E-4</v>
      </c>
      <c r="H412" s="103">
        <f>ROUND(+G412*Totals!$H$26,2)</f>
        <v>2452.2600000000002</v>
      </c>
      <c r="I412" s="103">
        <f t="shared" si="17"/>
        <v>0</v>
      </c>
      <c r="J412" s="103">
        <f t="shared" si="18"/>
        <v>2452.2600000000002</v>
      </c>
      <c r="K412" s="113"/>
      <c r="L412" s="113"/>
      <c r="N412" s="117"/>
      <c r="O412" s="113"/>
      <c r="P412" s="114"/>
      <c r="Q412" s="118"/>
      <c r="R412" s="116"/>
      <c r="S412" s="114"/>
    </row>
    <row r="413" spans="6:19">
      <c r="F413" s="111" t="s">
        <v>660</v>
      </c>
      <c r="G413" s="136">
        <v>8.7324800000000008E-5</v>
      </c>
      <c r="H413" s="103">
        <f>ROUND(+G413*Totals!$H$26,2)</f>
        <v>597.21</v>
      </c>
      <c r="I413" s="103">
        <f t="shared" si="17"/>
        <v>229.69615384615386</v>
      </c>
      <c r="J413" s="103">
        <f t="shared" si="18"/>
        <v>367.5138461538462</v>
      </c>
      <c r="K413" s="113" t="s">
        <v>660</v>
      </c>
      <c r="L413" s="113" t="s">
        <v>53</v>
      </c>
      <c r="M413" s="138">
        <v>0.38461538461538464</v>
      </c>
      <c r="N413" s="117">
        <f>+H413*M413</f>
        <v>229.69615384615386</v>
      </c>
      <c r="O413" s="113"/>
      <c r="P413" s="114"/>
      <c r="Q413" s="118"/>
      <c r="R413" s="116"/>
      <c r="S413" s="114"/>
    </row>
    <row r="414" spans="6:19">
      <c r="F414" s="111" t="s">
        <v>659</v>
      </c>
      <c r="G414" s="136">
        <v>2.8912999799999999E-2</v>
      </c>
      <c r="H414" s="103">
        <f>ROUND(+G414*Totals!$H$26,2)</f>
        <v>197734.53</v>
      </c>
      <c r="I414" s="103">
        <f t="shared" si="17"/>
        <v>0</v>
      </c>
      <c r="J414" s="103">
        <f t="shared" si="18"/>
        <v>197734.53</v>
      </c>
      <c r="K414" s="113"/>
      <c r="L414" s="113"/>
      <c r="N414" s="117"/>
      <c r="O414" s="113" t="s">
        <v>1159</v>
      </c>
      <c r="P414" s="114"/>
      <c r="Q414" s="118"/>
      <c r="R414" s="116"/>
      <c r="S414" s="114"/>
    </row>
    <row r="415" spans="6:19">
      <c r="F415" s="111" t="s">
        <v>658</v>
      </c>
      <c r="G415" s="136">
        <v>1.9729216000000001E-3</v>
      </c>
      <c r="H415" s="103">
        <f>ROUND(+G415*Totals!$H$26,2)</f>
        <v>13492.71</v>
      </c>
      <c r="I415" s="103">
        <f t="shared" si="17"/>
        <v>0</v>
      </c>
      <c r="J415" s="103">
        <f t="shared" si="18"/>
        <v>13492.71</v>
      </c>
      <c r="K415" s="113"/>
      <c r="L415" s="113"/>
      <c r="N415" s="117"/>
      <c r="O415" s="117"/>
      <c r="P415" s="114"/>
      <c r="Q415" s="118"/>
      <c r="R415" s="116"/>
      <c r="S415" s="114"/>
    </row>
    <row r="416" spans="6:19">
      <c r="F416" s="111" t="s">
        <v>657</v>
      </c>
      <c r="G416" s="136">
        <v>2.2797169999999998E-4</v>
      </c>
      <c r="H416" s="103">
        <f>ROUND(+G416*Totals!$H$26,2)</f>
        <v>1559.09</v>
      </c>
      <c r="I416" s="103">
        <f t="shared" si="17"/>
        <v>0</v>
      </c>
      <c r="J416" s="103">
        <f t="shared" si="18"/>
        <v>1559.09</v>
      </c>
      <c r="K416" s="113"/>
      <c r="L416" s="113"/>
      <c r="N416" s="117"/>
      <c r="O416" s="117"/>
      <c r="P416" s="114"/>
      <c r="Q416" s="118"/>
      <c r="R416" s="116"/>
      <c r="S416" s="114"/>
    </row>
    <row r="417" spans="6:19">
      <c r="F417" s="111" t="s">
        <v>656</v>
      </c>
      <c r="G417" s="136">
        <v>1.2325930000000001E-4</v>
      </c>
      <c r="H417" s="103">
        <f>ROUND(+G417*Totals!$H$26,2)</f>
        <v>842.96</v>
      </c>
      <c r="I417" s="103">
        <f t="shared" si="17"/>
        <v>309.53958429561203</v>
      </c>
      <c r="J417" s="103">
        <f t="shared" si="18"/>
        <v>533.42041570438801</v>
      </c>
      <c r="K417" s="113" t="s">
        <v>656</v>
      </c>
      <c r="L417" s="113" t="s">
        <v>116</v>
      </c>
      <c r="M417" s="138">
        <v>0.3672055427251732</v>
      </c>
      <c r="N417" s="117">
        <f>+H417*M417</f>
        <v>309.53958429561203</v>
      </c>
      <c r="O417" s="117"/>
      <c r="P417" s="114"/>
      <c r="Q417" s="118"/>
      <c r="R417" s="116"/>
      <c r="S417" s="114"/>
    </row>
    <row r="418" spans="6:19" ht="19.5" customHeight="1">
      <c r="F418" s="111" t="s">
        <v>655</v>
      </c>
      <c r="G418" s="136">
        <v>1.4296499999999999E-5</v>
      </c>
      <c r="H418" s="103">
        <f>ROUND(+G418*Totals!$H$26,2)</f>
        <v>97.77</v>
      </c>
      <c r="I418" s="103">
        <f t="shared" si="17"/>
        <v>26.141711229946523</v>
      </c>
      <c r="J418" s="103">
        <f t="shared" si="18"/>
        <v>71.628288770053473</v>
      </c>
      <c r="K418" s="113" t="s">
        <v>655</v>
      </c>
      <c r="L418" s="113" t="s">
        <v>129</v>
      </c>
      <c r="M418" s="138">
        <v>0.26737967914438504</v>
      </c>
      <c r="N418" s="117">
        <f>+H418*M418</f>
        <v>26.141711229946523</v>
      </c>
      <c r="O418" s="113" t="s">
        <v>1159</v>
      </c>
      <c r="P418" s="114"/>
      <c r="Q418" s="118"/>
      <c r="R418" s="116"/>
      <c r="S418" s="114"/>
    </row>
    <row r="419" spans="6:19">
      <c r="F419" s="111" t="s">
        <v>654</v>
      </c>
      <c r="G419" s="136">
        <v>7.5346600000000008E-5</v>
      </c>
      <c r="H419" s="103">
        <f>ROUND(+G419*Totals!$H$26,2)</f>
        <v>515.29</v>
      </c>
      <c r="I419" s="103">
        <f t="shared" si="17"/>
        <v>83.884418604651145</v>
      </c>
      <c r="J419" s="103">
        <f t="shared" si="18"/>
        <v>431.4055813953488</v>
      </c>
      <c r="K419" s="113" t="s">
        <v>654</v>
      </c>
      <c r="L419" s="113" t="s">
        <v>73</v>
      </c>
      <c r="M419" s="138">
        <v>0.16279069767441859</v>
      </c>
      <c r="N419" s="117">
        <f>+H419*M419</f>
        <v>83.884418604651145</v>
      </c>
      <c r="O419" s="113" t="s">
        <v>1159</v>
      </c>
      <c r="P419" s="114"/>
      <c r="Q419" s="118"/>
      <c r="R419" s="116"/>
      <c r="S419" s="114"/>
    </row>
    <row r="420" spans="6:19">
      <c r="F420" s="111" t="s">
        <v>653</v>
      </c>
      <c r="G420" s="136">
        <v>3.9953009999999997E-4</v>
      </c>
      <c r="H420" s="103">
        <f>ROUND(+G420*Totals!$H$26,2)</f>
        <v>2732.37</v>
      </c>
      <c r="I420" s="103">
        <f t="shared" si="17"/>
        <v>0</v>
      </c>
      <c r="J420" s="103">
        <f t="shared" si="18"/>
        <v>2732.37</v>
      </c>
      <c r="O420" s="113" t="s">
        <v>1159</v>
      </c>
      <c r="P420" s="114"/>
      <c r="Q420" s="118"/>
      <c r="R420" s="116"/>
      <c r="S420" s="114"/>
    </row>
    <row r="421" spans="6:19">
      <c r="F421" s="111" t="s">
        <v>85</v>
      </c>
      <c r="G421" s="136">
        <v>1.6158947000000001E-3</v>
      </c>
      <c r="H421" s="103">
        <f>ROUND(+G421*Totals!$H$26,2)</f>
        <v>11051.02</v>
      </c>
      <c r="I421" s="103">
        <f t="shared" si="17"/>
        <v>0</v>
      </c>
      <c r="J421" s="103">
        <f t="shared" si="18"/>
        <v>11051.02</v>
      </c>
      <c r="K421" s="113"/>
      <c r="L421" s="113"/>
      <c r="N421" s="117"/>
      <c r="O421" s="113"/>
      <c r="P421" s="114"/>
      <c r="Q421" s="118"/>
      <c r="R421" s="116"/>
      <c r="S421" s="114"/>
    </row>
    <row r="422" spans="6:19">
      <c r="F422" s="111" t="s">
        <v>652</v>
      </c>
      <c r="G422" s="136">
        <v>9.6907310000000002E-4</v>
      </c>
      <c r="H422" s="103">
        <f>ROUND(+G422*Totals!$H$26,2)</f>
        <v>6627.44</v>
      </c>
      <c r="I422" s="103">
        <f t="shared" si="17"/>
        <v>0</v>
      </c>
      <c r="J422" s="103">
        <f t="shared" si="18"/>
        <v>6627.44</v>
      </c>
      <c r="K422" s="113"/>
      <c r="L422" s="113"/>
      <c r="N422" s="117"/>
      <c r="O422" s="113"/>
      <c r="P422" s="114"/>
      <c r="Q422" s="118"/>
      <c r="R422" s="116"/>
      <c r="S422" s="114"/>
    </row>
    <row r="423" spans="6:19">
      <c r="F423" s="111" t="s">
        <v>651</v>
      </c>
      <c r="G423" s="136">
        <v>4.6985359999999999E-4</v>
      </c>
      <c r="H423" s="103">
        <f>ROUND(+G423*Totals!$H$26,2)</f>
        <v>3213.3</v>
      </c>
      <c r="I423" s="103">
        <f t="shared" si="17"/>
        <v>0</v>
      </c>
      <c r="J423" s="103">
        <f t="shared" si="18"/>
        <v>3213.3</v>
      </c>
      <c r="K423" s="113"/>
      <c r="L423" s="113"/>
      <c r="N423" s="117"/>
      <c r="O423" s="117"/>
      <c r="P423" s="114"/>
      <c r="Q423" s="118"/>
      <c r="R423" s="116"/>
      <c r="S423" s="114"/>
    </row>
    <row r="424" spans="6:19">
      <c r="F424" s="111" t="s">
        <v>650</v>
      </c>
      <c r="G424" s="136">
        <v>9.2981560999999997E-3</v>
      </c>
      <c r="H424" s="103">
        <f>ROUND(+G424*Totals!$H$26,2)</f>
        <v>63589.61</v>
      </c>
      <c r="I424" s="103">
        <f t="shared" si="17"/>
        <v>0</v>
      </c>
      <c r="J424" s="103">
        <f t="shared" si="18"/>
        <v>63589.61</v>
      </c>
      <c r="K424" s="113"/>
      <c r="L424" s="113"/>
      <c r="N424" s="117"/>
      <c r="O424" s="117"/>
      <c r="P424" s="114"/>
      <c r="Q424" s="118"/>
      <c r="R424" s="116"/>
      <c r="S424" s="114"/>
    </row>
    <row r="425" spans="6:19">
      <c r="F425" s="111" t="s">
        <v>649</v>
      </c>
      <c r="G425" s="136">
        <v>8.0369699999999997E-5</v>
      </c>
      <c r="H425" s="103">
        <f>ROUND(+G425*Totals!$H$26,2)</f>
        <v>549.64</v>
      </c>
      <c r="I425" s="103">
        <f t="shared" si="17"/>
        <v>253.1097495183044</v>
      </c>
      <c r="J425" s="103">
        <f t="shared" si="18"/>
        <v>296.53025048169559</v>
      </c>
      <c r="K425" s="113" t="s">
        <v>649</v>
      </c>
      <c r="L425" s="113" t="s">
        <v>131</v>
      </c>
      <c r="M425" s="138">
        <v>0.46050096339113678</v>
      </c>
      <c r="N425" s="117">
        <f>+H425*M425</f>
        <v>253.1097495183044</v>
      </c>
      <c r="O425" s="113" t="s">
        <v>1159</v>
      </c>
      <c r="P425" s="114"/>
      <c r="Q425" s="118"/>
      <c r="R425" s="116"/>
      <c r="S425" s="114"/>
    </row>
    <row r="426" spans="6:19">
      <c r="F426" s="111" t="s">
        <v>648</v>
      </c>
      <c r="G426" s="136">
        <v>1.0818999999999999E-5</v>
      </c>
      <c r="H426" s="103">
        <f>ROUND(+G426*Totals!$H$26,2)</f>
        <v>73.989999999999995</v>
      </c>
      <c r="I426" s="103">
        <f t="shared" si="17"/>
        <v>18.904933920704842</v>
      </c>
      <c r="J426" s="103">
        <f t="shared" si="18"/>
        <v>55.085066079295153</v>
      </c>
      <c r="K426" s="113" t="s">
        <v>648</v>
      </c>
      <c r="L426" s="113" t="s">
        <v>47</v>
      </c>
      <c r="M426" s="138">
        <v>0.25550660792951541</v>
      </c>
      <c r="N426" s="117">
        <f>+H426*M426</f>
        <v>18.904933920704842</v>
      </c>
      <c r="O426" s="117" t="s">
        <v>1159</v>
      </c>
      <c r="P426" s="114"/>
      <c r="Q426" s="118"/>
      <c r="R426" s="116"/>
      <c r="S426" s="114"/>
    </row>
    <row r="427" spans="6:19">
      <c r="F427" s="111" t="s">
        <v>647</v>
      </c>
      <c r="G427" s="136">
        <v>1.016213E-3</v>
      </c>
      <c r="H427" s="103">
        <f>ROUND(+G427*Totals!$H$26,2)</f>
        <v>6949.83</v>
      </c>
      <c r="I427" s="103">
        <f t="shared" si="17"/>
        <v>0</v>
      </c>
      <c r="J427" s="103">
        <f t="shared" si="18"/>
        <v>6949.83</v>
      </c>
      <c r="K427" s="113"/>
      <c r="L427" s="113"/>
      <c r="N427" s="117"/>
      <c r="O427" s="113"/>
      <c r="P427" s="114"/>
      <c r="Q427" s="118"/>
      <c r="R427" s="116"/>
      <c r="S427" s="114"/>
    </row>
    <row r="428" spans="6:19">
      <c r="F428" s="111" t="s">
        <v>646</v>
      </c>
      <c r="G428" s="136">
        <v>6.9164299999999998E-5</v>
      </c>
      <c r="H428" s="103">
        <f>ROUND(+G428*Totals!$H$26,2)</f>
        <v>473.01</v>
      </c>
      <c r="I428" s="103">
        <f t="shared" si="17"/>
        <v>220.06347593582885</v>
      </c>
      <c r="J428" s="103">
        <f t="shared" si="18"/>
        <v>252.94652406417114</v>
      </c>
      <c r="K428" s="113" t="s">
        <v>646</v>
      </c>
      <c r="L428" s="113" t="s">
        <v>74</v>
      </c>
      <c r="M428" s="138">
        <v>0.46524064171122992</v>
      </c>
      <c r="N428" s="117">
        <f>+H428*M428</f>
        <v>220.06347593582885</v>
      </c>
      <c r="O428" s="117" t="s">
        <v>1159</v>
      </c>
      <c r="P428" s="114"/>
      <c r="Q428" s="118"/>
      <c r="R428" s="116"/>
      <c r="S428" s="114"/>
    </row>
    <row r="429" spans="6:19">
      <c r="F429" s="111" t="s">
        <v>645</v>
      </c>
      <c r="G429" s="136">
        <v>2.5424650000000003E-4</v>
      </c>
      <c r="H429" s="103">
        <f>ROUND(+G429*Totals!$H$26,2)</f>
        <v>1738.78</v>
      </c>
      <c r="I429" s="103">
        <f t="shared" si="17"/>
        <v>0</v>
      </c>
      <c r="J429" s="103">
        <f t="shared" si="18"/>
        <v>1738.78</v>
      </c>
      <c r="K429" s="113"/>
      <c r="L429" s="113"/>
      <c r="N429" s="117"/>
      <c r="O429" s="117"/>
      <c r="P429" s="114"/>
      <c r="Q429" s="118"/>
      <c r="R429" s="116"/>
      <c r="S429" s="114"/>
    </row>
    <row r="430" spans="6:19">
      <c r="F430" s="111" t="s">
        <v>644</v>
      </c>
      <c r="G430" s="136">
        <v>9.3893399999999991E-5</v>
      </c>
      <c r="H430" s="103">
        <f>ROUND(+G430*Totals!$H$26,2)</f>
        <v>642.13</v>
      </c>
      <c r="I430" s="103">
        <f t="shared" si="17"/>
        <v>178.90670180722893</v>
      </c>
      <c r="J430" s="103">
        <f t="shared" si="18"/>
        <v>463.22329819277104</v>
      </c>
      <c r="K430" s="113" t="s">
        <v>644</v>
      </c>
      <c r="L430" s="113" t="s">
        <v>113</v>
      </c>
      <c r="M430" s="138">
        <v>0.27861445783132532</v>
      </c>
      <c r="N430" s="117">
        <f>+H430*M430</f>
        <v>178.90670180722893</v>
      </c>
      <c r="O430" s="113" t="s">
        <v>1159</v>
      </c>
      <c r="P430" s="114"/>
      <c r="Q430" s="118"/>
      <c r="R430" s="116"/>
      <c r="S430" s="114"/>
    </row>
    <row r="431" spans="6:19">
      <c r="F431" s="111" t="s">
        <v>643</v>
      </c>
      <c r="G431" s="136">
        <v>1.174634E-4</v>
      </c>
      <c r="H431" s="103">
        <f>ROUND(+G431*Totals!$H$26,2)</f>
        <v>803.33</v>
      </c>
      <c r="I431" s="103">
        <f t="shared" si="17"/>
        <v>276.22388012618302</v>
      </c>
      <c r="J431" s="103">
        <f t="shared" si="18"/>
        <v>527.10611987381708</v>
      </c>
      <c r="K431" s="113" t="s">
        <v>643</v>
      </c>
      <c r="L431" s="113" t="s">
        <v>118</v>
      </c>
      <c r="M431" s="138">
        <v>0.34384858044164041</v>
      </c>
      <c r="N431" s="117">
        <f>+H431*M431</f>
        <v>276.22388012618302</v>
      </c>
      <c r="O431" s="117" t="s">
        <v>1159</v>
      </c>
      <c r="P431" s="114"/>
      <c r="Q431" s="118"/>
      <c r="R431" s="116"/>
      <c r="S431" s="114"/>
    </row>
    <row r="432" spans="6:19">
      <c r="F432" s="111" t="s">
        <v>642</v>
      </c>
      <c r="G432" s="136">
        <v>2.3415399999999998E-4</v>
      </c>
      <c r="H432" s="103">
        <f>ROUND(+G432*Totals!$H$26,2)</f>
        <v>1601.37</v>
      </c>
      <c r="I432" s="103">
        <f t="shared" si="17"/>
        <v>0</v>
      </c>
      <c r="J432" s="103">
        <f t="shared" si="18"/>
        <v>1601.37</v>
      </c>
      <c r="K432" s="113"/>
      <c r="L432" s="113"/>
      <c r="N432" s="117"/>
      <c r="O432" s="113"/>
      <c r="P432" s="114"/>
      <c r="Q432" s="118"/>
      <c r="R432" s="116"/>
      <c r="S432" s="114"/>
    </row>
    <row r="433" spans="6:19">
      <c r="F433" s="111" t="s">
        <v>641</v>
      </c>
      <c r="G433" s="136">
        <v>9.9302900000000001E-5</v>
      </c>
      <c r="H433" s="103">
        <f>ROUND(+G433*Totals!$H$26,2)</f>
        <v>679.13</v>
      </c>
      <c r="I433" s="103">
        <f t="shared" si="17"/>
        <v>126.3206813996317</v>
      </c>
      <c r="J433" s="103">
        <f t="shared" si="18"/>
        <v>552.80931860036833</v>
      </c>
      <c r="K433" s="113" t="s">
        <v>641</v>
      </c>
      <c r="L433" s="113" t="s">
        <v>131</v>
      </c>
      <c r="M433" s="138">
        <v>0.18600368324125233</v>
      </c>
      <c r="N433" s="117">
        <f>+H433*M433</f>
        <v>126.3206813996317</v>
      </c>
      <c r="O433" s="113" t="s">
        <v>1159</v>
      </c>
      <c r="P433" s="114"/>
      <c r="Q433" s="118"/>
      <c r="R433" s="116"/>
      <c r="S433" s="114"/>
    </row>
    <row r="434" spans="6:19">
      <c r="F434" s="111" t="s">
        <v>88</v>
      </c>
      <c r="G434" s="136">
        <v>3.8252886000000002E-3</v>
      </c>
      <c r="H434" s="103">
        <f>ROUND(+G434*Totals!$H$26,2)</f>
        <v>26160.95</v>
      </c>
      <c r="I434" s="103">
        <f t="shared" si="17"/>
        <v>0</v>
      </c>
      <c r="J434" s="103">
        <f t="shared" si="18"/>
        <v>26160.95</v>
      </c>
      <c r="K434" s="113"/>
      <c r="L434" s="113"/>
      <c r="N434" s="117"/>
      <c r="O434" s="113"/>
      <c r="P434" s="114"/>
      <c r="Q434" s="118"/>
      <c r="R434" s="116"/>
      <c r="S434" s="114"/>
    </row>
    <row r="435" spans="6:19">
      <c r="F435" s="111" t="s">
        <v>640</v>
      </c>
      <c r="G435" s="136">
        <v>4.2503200000000003E-5</v>
      </c>
      <c r="H435" s="103">
        <f>ROUND(+G435*Totals!$H$26,2)</f>
        <v>290.68</v>
      </c>
      <c r="I435" s="103">
        <f t="shared" si="17"/>
        <v>0</v>
      </c>
      <c r="J435" s="103">
        <f t="shared" si="18"/>
        <v>290.68</v>
      </c>
      <c r="K435" s="113"/>
      <c r="L435" s="113"/>
      <c r="N435" s="117"/>
      <c r="O435" s="113"/>
      <c r="P435" s="114"/>
      <c r="Q435" s="118"/>
      <c r="R435" s="116"/>
      <c r="S435" s="114"/>
    </row>
    <row r="436" spans="6:19">
      <c r="F436" s="111" t="s">
        <v>639</v>
      </c>
      <c r="G436" s="136">
        <v>3.6166370000000005E-4</v>
      </c>
      <c r="H436" s="103">
        <f>ROUND(+G436*Totals!$H$26,2)</f>
        <v>2473.4</v>
      </c>
      <c r="I436" s="103">
        <f t="shared" si="17"/>
        <v>0</v>
      </c>
      <c r="J436" s="103">
        <f t="shared" si="18"/>
        <v>2473.4</v>
      </c>
      <c r="K436" s="113"/>
      <c r="L436" s="113"/>
      <c r="N436" s="117"/>
      <c r="O436" s="117"/>
      <c r="P436" s="114"/>
      <c r="Q436" s="118"/>
      <c r="R436" s="116"/>
      <c r="S436" s="114"/>
    </row>
    <row r="437" spans="6:19">
      <c r="F437" s="111" t="s">
        <v>638</v>
      </c>
      <c r="G437" s="136">
        <v>3.4659429999999998E-4</v>
      </c>
      <c r="H437" s="103">
        <f>ROUND(+G437*Totals!$H$26,2)</f>
        <v>2370.34</v>
      </c>
      <c r="I437" s="103">
        <f t="shared" si="17"/>
        <v>0</v>
      </c>
      <c r="J437" s="103">
        <f t="shared" si="18"/>
        <v>2370.34</v>
      </c>
      <c r="K437" s="113"/>
      <c r="L437" s="113"/>
      <c r="N437" s="117"/>
      <c r="O437" s="113"/>
      <c r="P437" s="114"/>
      <c r="Q437" s="118"/>
      <c r="R437" s="116"/>
      <c r="S437" s="114"/>
    </row>
    <row r="438" spans="6:19">
      <c r="F438" s="111" t="s">
        <v>637</v>
      </c>
      <c r="G438" s="136">
        <v>9.3507100000000005E-5</v>
      </c>
      <c r="H438" s="103">
        <f>ROUND(+G438*Totals!$H$26,2)</f>
        <v>639.49</v>
      </c>
      <c r="I438" s="103">
        <f t="shared" si="17"/>
        <v>195.93801346801348</v>
      </c>
      <c r="J438" s="103">
        <f t="shared" si="18"/>
        <v>443.55198653198653</v>
      </c>
      <c r="K438" s="113" t="s">
        <v>637</v>
      </c>
      <c r="L438" s="113" t="s">
        <v>88</v>
      </c>
      <c r="M438" s="138">
        <v>0.30639730639730639</v>
      </c>
      <c r="N438" s="117">
        <f>+H438*M438</f>
        <v>195.93801346801348</v>
      </c>
      <c r="O438" s="117" t="s">
        <v>1159</v>
      </c>
      <c r="P438" s="114"/>
      <c r="Q438" s="118"/>
      <c r="R438" s="116"/>
      <c r="S438" s="114"/>
    </row>
    <row r="439" spans="6:19">
      <c r="F439" s="111" t="s">
        <v>636</v>
      </c>
      <c r="G439" s="136">
        <v>2.3144930000000002E-4</v>
      </c>
      <c r="H439" s="103">
        <f>ROUND(+G439*Totals!$H$26,2)</f>
        <v>1582.87</v>
      </c>
      <c r="I439" s="103">
        <f t="shared" si="17"/>
        <v>0</v>
      </c>
      <c r="J439" s="103">
        <f t="shared" si="18"/>
        <v>1582.87</v>
      </c>
      <c r="K439" s="113"/>
      <c r="L439" s="113"/>
      <c r="N439" s="117"/>
      <c r="O439" s="113"/>
      <c r="P439" s="114"/>
      <c r="Q439" s="118"/>
      <c r="R439" s="116"/>
      <c r="S439" s="114"/>
    </row>
    <row r="440" spans="6:19">
      <c r="F440" s="111" t="s">
        <v>635</v>
      </c>
      <c r="G440" s="136">
        <v>1.1244030000000001E-4</v>
      </c>
      <c r="H440" s="103">
        <f>ROUND(+G440*Totals!$H$26,2)</f>
        <v>768.97</v>
      </c>
      <c r="I440" s="103">
        <f t="shared" si="17"/>
        <v>72.819128787878796</v>
      </c>
      <c r="J440" s="103">
        <f t="shared" si="18"/>
        <v>696.15087121212127</v>
      </c>
      <c r="K440" s="113" t="s">
        <v>635</v>
      </c>
      <c r="L440" s="113" t="s">
        <v>40</v>
      </c>
      <c r="M440" s="138">
        <v>9.4696969696969696E-2</v>
      </c>
      <c r="N440" s="117">
        <f>+H440*M440</f>
        <v>72.819128787878796</v>
      </c>
      <c r="O440" s="117" t="s">
        <v>1159</v>
      </c>
      <c r="P440" s="114"/>
      <c r="Q440" s="118"/>
      <c r="R440" s="116"/>
      <c r="S440" s="114"/>
    </row>
    <row r="441" spans="6:19">
      <c r="F441" s="111" t="s">
        <v>634</v>
      </c>
      <c r="G441" s="136">
        <v>5.3940429999999994E-4</v>
      </c>
      <c r="H441" s="103">
        <f>ROUND(+G441*Totals!$H$26,2)</f>
        <v>3688.96</v>
      </c>
      <c r="I441" s="103">
        <f t="shared" si="17"/>
        <v>0</v>
      </c>
      <c r="J441" s="103">
        <f t="shared" si="18"/>
        <v>3688.96</v>
      </c>
      <c r="K441" s="113"/>
      <c r="L441" s="113"/>
      <c r="N441" s="117"/>
      <c r="O441" s="117"/>
      <c r="P441" s="114"/>
      <c r="Q441" s="118"/>
      <c r="R441" s="116"/>
      <c r="S441" s="114"/>
    </row>
    <row r="442" spans="6:19">
      <c r="F442" s="111" t="s">
        <v>633</v>
      </c>
      <c r="G442" s="136">
        <v>3.0911400000000004E-5</v>
      </c>
      <c r="H442" s="103">
        <f>ROUND(+G442*Totals!$H$26,2)</f>
        <v>211.4</v>
      </c>
      <c r="I442" s="103">
        <f t="shared" si="17"/>
        <v>57.093430656934309</v>
      </c>
      <c r="J442" s="103">
        <f t="shared" si="18"/>
        <v>154.30656934306569</v>
      </c>
      <c r="K442" s="113" t="s">
        <v>633</v>
      </c>
      <c r="L442" s="113" t="s">
        <v>88</v>
      </c>
      <c r="M442" s="138">
        <v>0.27007299270072993</v>
      </c>
      <c r="N442" s="117">
        <f t="shared" ref="N442:N447" si="19">+H442*M442</f>
        <v>57.093430656934309</v>
      </c>
      <c r="O442" s="117" t="s">
        <v>1159</v>
      </c>
      <c r="P442" s="114"/>
      <c r="Q442" s="118"/>
      <c r="R442" s="116"/>
      <c r="S442" s="114"/>
    </row>
    <row r="443" spans="6:19">
      <c r="F443" s="111" t="s">
        <v>632</v>
      </c>
      <c r="G443" s="136">
        <v>2.1637999999999998E-5</v>
      </c>
      <c r="H443" s="103">
        <f>ROUND(+G443*Totals!$H$26,2)</f>
        <v>147.97999999999999</v>
      </c>
      <c r="I443" s="103">
        <f t="shared" si="17"/>
        <v>72.432315789473677</v>
      </c>
      <c r="J443" s="103">
        <f t="shared" si="18"/>
        <v>75.547684210526313</v>
      </c>
      <c r="K443" s="113" t="s">
        <v>632</v>
      </c>
      <c r="L443" s="113" t="s">
        <v>116</v>
      </c>
      <c r="M443" s="138">
        <v>0.48947368421052634</v>
      </c>
      <c r="N443" s="117">
        <f t="shared" si="19"/>
        <v>72.432315789473677</v>
      </c>
      <c r="O443" s="117" t="s">
        <v>1159</v>
      </c>
      <c r="P443" s="114"/>
      <c r="Q443" s="118"/>
      <c r="R443" s="116"/>
      <c r="S443" s="114"/>
    </row>
    <row r="444" spans="6:19">
      <c r="F444" s="111" t="s">
        <v>631</v>
      </c>
      <c r="G444" s="136">
        <v>6.06637E-5</v>
      </c>
      <c r="H444" s="103">
        <f>ROUND(+G444*Totals!$H$26,2)</f>
        <v>414.88</v>
      </c>
      <c r="I444" s="103">
        <f t="shared" si="17"/>
        <v>155.43391549295777</v>
      </c>
      <c r="J444" s="103">
        <f t="shared" si="18"/>
        <v>259.4460845070422</v>
      </c>
      <c r="K444" s="113" t="s">
        <v>631</v>
      </c>
      <c r="L444" s="113" t="s">
        <v>123</v>
      </c>
      <c r="M444" s="138">
        <v>0.37464788732394372</v>
      </c>
      <c r="N444" s="117">
        <f t="shared" si="19"/>
        <v>155.43391549295777</v>
      </c>
      <c r="O444" s="113" t="s">
        <v>1159</v>
      </c>
      <c r="P444" s="114"/>
      <c r="Q444" s="118"/>
      <c r="R444" s="116"/>
      <c r="S444" s="114"/>
    </row>
    <row r="445" spans="6:19">
      <c r="F445" s="111" t="s">
        <v>630</v>
      </c>
      <c r="G445" s="136">
        <v>1.031669E-4</v>
      </c>
      <c r="H445" s="103">
        <f>ROUND(+G445*Totals!$H$26,2)</f>
        <v>705.55</v>
      </c>
      <c r="I445" s="103">
        <f t="shared" si="17"/>
        <v>130.29320557491289</v>
      </c>
      <c r="J445" s="103">
        <f t="shared" si="18"/>
        <v>575.25679442508704</v>
      </c>
      <c r="K445" s="113" t="s">
        <v>630</v>
      </c>
      <c r="L445" s="113" t="s">
        <v>58</v>
      </c>
      <c r="M445" s="138">
        <v>0.18466898954703834</v>
      </c>
      <c r="N445" s="117">
        <f t="shared" si="19"/>
        <v>130.29320557491289</v>
      </c>
      <c r="O445" s="117" t="s">
        <v>1159</v>
      </c>
      <c r="P445" s="114"/>
      <c r="Q445" s="118"/>
      <c r="R445" s="116"/>
      <c r="S445" s="114"/>
    </row>
    <row r="446" spans="6:19">
      <c r="F446" s="111" t="s">
        <v>629</v>
      </c>
      <c r="G446" s="136">
        <v>1.7039919999999999E-4</v>
      </c>
      <c r="H446" s="103">
        <f>ROUND(+G446*Totals!$H$26,2)</f>
        <v>1165.3499999999999</v>
      </c>
      <c r="I446" s="103">
        <f t="shared" si="17"/>
        <v>217.50539383561645</v>
      </c>
      <c r="J446" s="103">
        <f t="shared" si="18"/>
        <v>947.84460616438344</v>
      </c>
      <c r="K446" s="137" t="s">
        <v>629</v>
      </c>
      <c r="L446" s="137" t="s">
        <v>75</v>
      </c>
      <c r="M446" s="138">
        <v>0.18664383561643838</v>
      </c>
      <c r="N446" s="117">
        <f t="shared" si="19"/>
        <v>217.50539383561645</v>
      </c>
      <c r="O446" s="113"/>
      <c r="P446" s="114"/>
      <c r="Q446" s="118"/>
      <c r="R446" s="116"/>
      <c r="S446" s="114"/>
    </row>
    <row r="447" spans="6:19">
      <c r="F447" s="111" t="s">
        <v>628</v>
      </c>
      <c r="G447" s="136">
        <v>2.0478800000000001E-5</v>
      </c>
      <c r="H447" s="103">
        <f>ROUND(+G447*Totals!$H$26,2)</f>
        <v>140.05000000000001</v>
      </c>
      <c r="I447" s="103">
        <f t="shared" si="17"/>
        <v>66.245873015873016</v>
      </c>
      <c r="J447" s="103">
        <f t="shared" si="18"/>
        <v>73.804126984126995</v>
      </c>
      <c r="K447" s="113" t="s">
        <v>628</v>
      </c>
      <c r="L447" s="113" t="s">
        <v>47</v>
      </c>
      <c r="M447" s="138">
        <v>0.473015873015873</v>
      </c>
      <c r="N447" s="117">
        <f t="shared" si="19"/>
        <v>66.245873015873016</v>
      </c>
      <c r="O447" s="117" t="s">
        <v>1159</v>
      </c>
      <c r="P447" s="114"/>
      <c r="Q447" s="118"/>
      <c r="R447" s="116"/>
      <c r="S447" s="114"/>
    </row>
    <row r="448" spans="6:19">
      <c r="F448" s="111" t="s">
        <v>627</v>
      </c>
      <c r="G448" s="136">
        <v>2.9346533000000003E-3</v>
      </c>
      <c r="H448" s="103">
        <f>ROUND(+G448*Totals!$H$26,2)</f>
        <v>20069.939999999999</v>
      </c>
      <c r="I448" s="103">
        <f t="shared" si="17"/>
        <v>0</v>
      </c>
      <c r="J448" s="103">
        <f t="shared" si="18"/>
        <v>20069.939999999999</v>
      </c>
      <c r="K448" s="113"/>
      <c r="L448" s="113"/>
      <c r="N448" s="117"/>
      <c r="O448" s="113"/>
      <c r="P448" s="114"/>
      <c r="Q448" s="118"/>
      <c r="R448" s="116"/>
      <c r="S448" s="114"/>
    </row>
    <row r="449" spans="6:19">
      <c r="F449" s="111" t="s">
        <v>626</v>
      </c>
      <c r="G449" s="136">
        <v>9.157510000000001E-5</v>
      </c>
      <c r="H449" s="103">
        <f>ROUND(+G449*Totals!$H$26,2)</f>
        <v>626.28</v>
      </c>
      <c r="I449" s="103">
        <f t="shared" si="17"/>
        <v>398.54181818181809</v>
      </c>
      <c r="J449" s="103">
        <f t="shared" si="18"/>
        <v>227.73818181818189</v>
      </c>
      <c r="K449" s="113" t="s">
        <v>626</v>
      </c>
      <c r="L449" s="113" t="s">
        <v>83</v>
      </c>
      <c r="M449" s="138">
        <v>0.63636363636363624</v>
      </c>
      <c r="N449" s="117">
        <f>+H449*M449</f>
        <v>398.54181818181809</v>
      </c>
      <c r="O449" s="117" t="s">
        <v>1159</v>
      </c>
      <c r="P449" s="114"/>
      <c r="Q449" s="118"/>
      <c r="R449" s="116"/>
      <c r="S449" s="114"/>
    </row>
    <row r="450" spans="6:19">
      <c r="F450" s="111" t="s">
        <v>625</v>
      </c>
      <c r="G450" s="136">
        <v>8.8252109999999997E-4</v>
      </c>
      <c r="H450" s="103">
        <f>ROUND(+G450*Totals!$H$26,2)</f>
        <v>6035.52</v>
      </c>
      <c r="I450" s="103">
        <f t="shared" si="17"/>
        <v>0</v>
      </c>
      <c r="J450" s="103">
        <f t="shared" si="18"/>
        <v>6035.52</v>
      </c>
      <c r="K450" s="113"/>
      <c r="L450" s="113"/>
      <c r="N450" s="117"/>
      <c r="O450" s="117"/>
      <c r="P450" s="114"/>
      <c r="Q450" s="118"/>
      <c r="R450" s="116"/>
      <c r="S450" s="114"/>
    </row>
    <row r="451" spans="6:19">
      <c r="F451" s="111" t="s">
        <v>624</v>
      </c>
      <c r="G451" s="136">
        <v>1.3330549999999999E-4</v>
      </c>
      <c r="H451" s="103">
        <f>ROUND(+G451*Totals!$H$26,2)</f>
        <v>911.67</v>
      </c>
      <c r="I451" s="103">
        <f t="shared" si="17"/>
        <v>210.52997938144333</v>
      </c>
      <c r="J451" s="103">
        <f t="shared" si="18"/>
        <v>701.1400206185566</v>
      </c>
      <c r="K451" s="113" t="s">
        <v>624</v>
      </c>
      <c r="L451" s="113" t="s">
        <v>124</v>
      </c>
      <c r="M451" s="138">
        <v>0.23092783505154643</v>
      </c>
      <c r="N451" s="117">
        <f>+H451*M451</f>
        <v>210.52997938144333</v>
      </c>
      <c r="O451" s="113" t="s">
        <v>1159</v>
      </c>
      <c r="P451" s="114"/>
      <c r="Q451" s="118"/>
      <c r="R451" s="116"/>
      <c r="S451" s="114"/>
    </row>
    <row r="452" spans="6:19">
      <c r="F452" s="111" t="s">
        <v>623</v>
      </c>
      <c r="G452" s="136">
        <v>8.8483899999999995E-5</v>
      </c>
      <c r="H452" s="103">
        <f>ROUND(+G452*Totals!$H$26,2)</f>
        <v>605.14</v>
      </c>
      <c r="I452" s="103">
        <f t="shared" si="17"/>
        <v>123.49795918367346</v>
      </c>
      <c r="J452" s="103">
        <f t="shared" si="18"/>
        <v>481.64204081632653</v>
      </c>
      <c r="K452" s="113" t="s">
        <v>623</v>
      </c>
      <c r="L452" s="113" t="s">
        <v>82</v>
      </c>
      <c r="M452" s="138">
        <v>0.2040816326530612</v>
      </c>
      <c r="N452" s="117">
        <f>+H452*M452</f>
        <v>123.49795918367346</v>
      </c>
      <c r="O452" s="113"/>
      <c r="P452" s="114"/>
      <c r="Q452" s="118"/>
      <c r="R452" s="116"/>
      <c r="S452" s="114"/>
    </row>
    <row r="453" spans="6:19">
      <c r="F453" s="111" t="s">
        <v>622</v>
      </c>
      <c r="G453" s="136">
        <v>6.6884589999999992E-4</v>
      </c>
      <c r="H453" s="103">
        <f>ROUND(+G453*Totals!$H$26,2)</f>
        <v>4574.2</v>
      </c>
      <c r="I453" s="103">
        <f t="shared" si="17"/>
        <v>0</v>
      </c>
      <c r="J453" s="103">
        <f t="shared" si="18"/>
        <v>4574.2</v>
      </c>
      <c r="K453" s="113"/>
      <c r="L453" s="113"/>
      <c r="N453" s="117"/>
      <c r="O453" s="113"/>
      <c r="P453" s="114"/>
      <c r="Q453" s="118"/>
      <c r="R453" s="116"/>
      <c r="S453" s="114"/>
    </row>
    <row r="454" spans="6:19">
      <c r="F454" s="111" t="s">
        <v>621</v>
      </c>
      <c r="G454" s="136">
        <v>8.2803979999999998E-4</v>
      </c>
      <c r="H454" s="103">
        <f>ROUND(+G454*Totals!$H$26,2)</f>
        <v>5662.92</v>
      </c>
      <c r="I454" s="103">
        <f t="shared" si="17"/>
        <v>0</v>
      </c>
      <c r="J454" s="103">
        <f t="shared" si="18"/>
        <v>5662.92</v>
      </c>
      <c r="K454" s="113"/>
      <c r="L454" s="113"/>
      <c r="N454" s="117"/>
      <c r="O454" s="113"/>
      <c r="P454" s="114"/>
      <c r="Q454" s="118"/>
      <c r="R454" s="116"/>
      <c r="S454" s="114"/>
    </row>
    <row r="455" spans="6:19">
      <c r="F455" s="111" t="s">
        <v>620</v>
      </c>
      <c r="G455" s="136">
        <v>4.5092039999999997E-4</v>
      </c>
      <c r="H455" s="103">
        <f>ROUND(+G455*Totals!$H$26,2)</f>
        <v>3083.82</v>
      </c>
      <c r="I455" s="103">
        <f t="shared" ref="I455:I518" si="20">+N455+Q455+T455</f>
        <v>0</v>
      </c>
      <c r="J455" s="103">
        <f t="shared" ref="J455:J518" si="21">+H455-I455</f>
        <v>3083.82</v>
      </c>
      <c r="K455" s="113"/>
      <c r="L455" s="113"/>
      <c r="N455" s="117"/>
      <c r="O455" s="113"/>
      <c r="P455" s="114"/>
      <c r="Q455" s="118"/>
      <c r="R455" s="116"/>
      <c r="S455" s="114"/>
    </row>
    <row r="456" spans="6:19">
      <c r="F456" s="111" t="s">
        <v>619</v>
      </c>
      <c r="G456" s="136">
        <v>4.300552E-4</v>
      </c>
      <c r="H456" s="103">
        <f>ROUND(+G456*Totals!$H$26,2)</f>
        <v>2941.13</v>
      </c>
      <c r="I456" s="103">
        <f t="shared" si="20"/>
        <v>0</v>
      </c>
      <c r="J456" s="103">
        <f t="shared" si="21"/>
        <v>2941.13</v>
      </c>
      <c r="K456" s="113"/>
      <c r="L456" s="113"/>
      <c r="N456" s="117"/>
      <c r="O456" s="117"/>
      <c r="P456" s="114"/>
      <c r="Q456" s="118"/>
      <c r="R456" s="116"/>
      <c r="S456" s="114"/>
    </row>
    <row r="457" spans="6:19">
      <c r="F457" s="111" t="s">
        <v>618</v>
      </c>
      <c r="G457" s="136">
        <v>2.70475E-4</v>
      </c>
      <c r="H457" s="103">
        <f>ROUND(+G457*Totals!$H$26,2)</f>
        <v>1849.76</v>
      </c>
      <c r="I457" s="103">
        <f t="shared" si="20"/>
        <v>111.66530183727033</v>
      </c>
      <c r="J457" s="103">
        <f t="shared" si="21"/>
        <v>1738.0946981627296</v>
      </c>
      <c r="K457" s="137" t="s">
        <v>618</v>
      </c>
      <c r="L457" s="137" t="s">
        <v>45</v>
      </c>
      <c r="M457" s="138">
        <v>6.0367454068241469E-2</v>
      </c>
      <c r="N457" s="117">
        <f>+H457*M457</f>
        <v>111.66530183727033</v>
      </c>
      <c r="O457" s="117"/>
      <c r="P457" s="114"/>
      <c r="Q457" s="118"/>
      <c r="R457" s="116"/>
      <c r="S457" s="114"/>
    </row>
    <row r="458" spans="6:19">
      <c r="F458" s="111" t="s">
        <v>617</v>
      </c>
      <c r="G458" s="136">
        <v>1.031669E-4</v>
      </c>
      <c r="H458" s="103">
        <f>ROUND(+G458*Totals!$H$26,2)</f>
        <v>705.55</v>
      </c>
      <c r="I458" s="103">
        <f t="shared" si="20"/>
        <v>246.15537525354966</v>
      </c>
      <c r="J458" s="103">
        <f t="shared" si="21"/>
        <v>459.39462474645029</v>
      </c>
      <c r="K458" s="113" t="s">
        <v>617</v>
      </c>
      <c r="L458" s="113" t="s">
        <v>89</v>
      </c>
      <c r="M458" s="138">
        <v>0.34888438133874239</v>
      </c>
      <c r="N458" s="117">
        <f>+H458*M458</f>
        <v>246.15537525354966</v>
      </c>
      <c r="O458" s="113"/>
      <c r="P458" s="114"/>
      <c r="Q458" s="118"/>
      <c r="R458" s="116"/>
      <c r="S458" s="114"/>
    </row>
    <row r="459" spans="6:19">
      <c r="F459" s="111" t="s">
        <v>616</v>
      </c>
      <c r="G459" s="136">
        <v>6.7232300000000003E-5</v>
      </c>
      <c r="H459" s="103">
        <f>ROUND(+G459*Totals!$H$26,2)</f>
        <v>459.8</v>
      </c>
      <c r="I459" s="103">
        <f t="shared" si="20"/>
        <v>57.475000000000001</v>
      </c>
      <c r="J459" s="103">
        <f t="shared" si="21"/>
        <v>402.32499999999999</v>
      </c>
      <c r="K459" s="113" t="s">
        <v>616</v>
      </c>
      <c r="L459" s="113" t="s">
        <v>84</v>
      </c>
      <c r="M459" s="138">
        <v>0.125</v>
      </c>
      <c r="N459" s="117">
        <f>+H459*M459</f>
        <v>57.475000000000001</v>
      </c>
      <c r="O459" s="117"/>
      <c r="P459" s="114"/>
      <c r="Q459" s="118"/>
      <c r="R459" s="116"/>
      <c r="S459" s="114"/>
    </row>
    <row r="460" spans="6:19">
      <c r="F460" s="111" t="s">
        <v>615</v>
      </c>
      <c r="G460" s="136">
        <v>7.6080739999999998E-4</v>
      </c>
      <c r="H460" s="103">
        <f>ROUND(+G460*Totals!$H$26,2)</f>
        <v>5203.12</v>
      </c>
      <c r="I460" s="103">
        <f t="shared" si="20"/>
        <v>0</v>
      </c>
      <c r="J460" s="103">
        <f t="shared" si="21"/>
        <v>5203.12</v>
      </c>
      <c r="K460" s="113"/>
      <c r="L460" s="113"/>
      <c r="N460" s="117"/>
      <c r="O460" s="117"/>
      <c r="P460" s="114"/>
      <c r="Q460" s="118"/>
      <c r="R460" s="116"/>
      <c r="S460" s="114"/>
    </row>
    <row r="461" spans="6:19">
      <c r="F461" s="111" t="s">
        <v>614</v>
      </c>
      <c r="G461" s="136">
        <v>1.657625E-4</v>
      </c>
      <c r="H461" s="103">
        <f>ROUND(+G461*Totals!$H$26,2)</f>
        <v>1133.6400000000001</v>
      </c>
      <c r="I461" s="103">
        <f t="shared" si="20"/>
        <v>76.651814946619226</v>
      </c>
      <c r="J461" s="103">
        <f t="shared" si="21"/>
        <v>1056.9881850533809</v>
      </c>
      <c r="K461" s="113" t="s">
        <v>614</v>
      </c>
      <c r="L461" s="113" t="s">
        <v>44</v>
      </c>
      <c r="M461" s="138">
        <v>6.7615658362989328E-2</v>
      </c>
      <c r="N461" s="117">
        <f>+H461*M461</f>
        <v>76.651814946619226</v>
      </c>
      <c r="O461" s="113"/>
      <c r="P461" s="114"/>
      <c r="Q461" s="118"/>
      <c r="R461" s="116"/>
      <c r="S461" s="114"/>
    </row>
    <row r="462" spans="6:19">
      <c r="F462" s="111" t="s">
        <v>613</v>
      </c>
      <c r="G462" s="136">
        <v>4.5980699999999998E-5</v>
      </c>
      <c r="H462" s="103">
        <f>ROUND(+G462*Totals!$H$26,2)</f>
        <v>314.45999999999998</v>
      </c>
      <c r="I462" s="103">
        <f t="shared" si="20"/>
        <v>93.301318681318676</v>
      </c>
      <c r="J462" s="103">
        <f t="shared" si="21"/>
        <v>221.15868131868132</v>
      </c>
      <c r="K462" s="113" t="s">
        <v>613</v>
      </c>
      <c r="L462" s="113" t="s">
        <v>48</v>
      </c>
      <c r="M462" s="138">
        <v>0.2967032967032967</v>
      </c>
      <c r="N462" s="117">
        <f>+H462*M462</f>
        <v>93.301318681318676</v>
      </c>
      <c r="O462" s="113" t="s">
        <v>1159</v>
      </c>
      <c r="P462" s="114"/>
      <c r="Q462" s="118"/>
      <c r="R462" s="116"/>
      <c r="S462" s="114"/>
    </row>
    <row r="463" spans="6:19">
      <c r="F463" s="111" t="s">
        <v>612</v>
      </c>
      <c r="G463" s="136">
        <v>3.7402820000000006E-4</v>
      </c>
      <c r="H463" s="103">
        <f>ROUND(+G463*Totals!$H$26,2)</f>
        <v>2557.96</v>
      </c>
      <c r="I463" s="103">
        <f t="shared" si="20"/>
        <v>0</v>
      </c>
      <c r="J463" s="103">
        <f t="shared" si="21"/>
        <v>2557.96</v>
      </c>
      <c r="K463" s="113"/>
      <c r="L463" s="113"/>
      <c r="N463" s="117"/>
      <c r="O463" s="117"/>
      <c r="P463" s="114"/>
      <c r="Q463" s="118"/>
      <c r="R463" s="116"/>
      <c r="S463" s="114"/>
    </row>
    <row r="464" spans="6:19">
      <c r="F464" s="111" t="s">
        <v>611</v>
      </c>
      <c r="G464" s="136">
        <v>3.5779970000000003E-4</v>
      </c>
      <c r="H464" s="103">
        <f>ROUND(+G464*Totals!$H$26,2)</f>
        <v>2446.9699999999998</v>
      </c>
      <c r="I464" s="103">
        <f t="shared" si="20"/>
        <v>0</v>
      </c>
      <c r="J464" s="103">
        <f t="shared" si="21"/>
        <v>2446.9699999999998</v>
      </c>
      <c r="K464" s="113"/>
      <c r="L464" s="113"/>
      <c r="N464" s="117"/>
      <c r="O464" s="113"/>
      <c r="P464" s="114"/>
      <c r="Q464" s="118"/>
      <c r="R464" s="116"/>
      <c r="S464" s="114"/>
    </row>
    <row r="465" spans="6:19">
      <c r="F465" s="111" t="s">
        <v>610</v>
      </c>
      <c r="G465" s="136">
        <v>4.7526299999999999E-5</v>
      </c>
      <c r="H465" s="103">
        <f>ROUND(+G465*Totals!$H$26,2)</f>
        <v>325.02999999999997</v>
      </c>
      <c r="I465" s="103">
        <f t="shared" si="20"/>
        <v>18.787861271676302</v>
      </c>
      <c r="J465" s="103">
        <f t="shared" si="21"/>
        <v>306.24213872832365</v>
      </c>
      <c r="K465" s="113" t="s">
        <v>610</v>
      </c>
      <c r="L465" s="113" t="s">
        <v>52</v>
      </c>
      <c r="M465" s="138">
        <v>5.7803468208092491E-2</v>
      </c>
      <c r="N465" s="117">
        <f>+H465*M465</f>
        <v>18.787861271676302</v>
      </c>
      <c r="O465" s="117" t="s">
        <v>1159</v>
      </c>
      <c r="P465" s="114"/>
      <c r="Q465" s="118"/>
      <c r="R465" s="116"/>
      <c r="S465" s="114"/>
    </row>
    <row r="466" spans="6:19">
      <c r="F466" s="111" t="s">
        <v>609</v>
      </c>
      <c r="G466" s="136">
        <v>1.8430939999999999E-4</v>
      </c>
      <c r="H466" s="103">
        <f>ROUND(+G466*Totals!$H$26,2)</f>
        <v>1260.48</v>
      </c>
      <c r="I466" s="103">
        <f t="shared" si="20"/>
        <v>436.74526315789478</v>
      </c>
      <c r="J466" s="103">
        <f t="shared" si="21"/>
        <v>823.73473684210524</v>
      </c>
      <c r="K466" s="137" t="s">
        <v>609</v>
      </c>
      <c r="L466" s="137" t="s">
        <v>69</v>
      </c>
      <c r="M466" s="138">
        <v>0.34649122807017546</v>
      </c>
      <c r="N466" s="117">
        <f>+H466*M466</f>
        <v>436.74526315789478</v>
      </c>
      <c r="O466" s="113"/>
      <c r="P466" s="114"/>
      <c r="Q466" s="118"/>
      <c r="R466" s="116"/>
      <c r="S466" s="114"/>
    </row>
    <row r="467" spans="6:19">
      <c r="F467" s="111" t="s">
        <v>608</v>
      </c>
      <c r="G467" s="136">
        <v>8.5006400000000007E-5</v>
      </c>
      <c r="H467" s="103">
        <f>ROUND(+G467*Totals!$H$26,2)</f>
        <v>581.35</v>
      </c>
      <c r="I467" s="103">
        <f t="shared" si="20"/>
        <v>114.43897637795276</v>
      </c>
      <c r="J467" s="103">
        <f t="shared" si="21"/>
        <v>466.91102362204725</v>
      </c>
      <c r="K467" s="113" t="s">
        <v>608</v>
      </c>
      <c r="L467" s="113" t="s">
        <v>98</v>
      </c>
      <c r="M467" s="138">
        <v>0.19685039370078738</v>
      </c>
      <c r="N467" s="117">
        <f>+H467*M467</f>
        <v>114.43897637795276</v>
      </c>
      <c r="O467" s="117" t="s">
        <v>1159</v>
      </c>
      <c r="P467" s="114"/>
      <c r="Q467" s="118"/>
      <c r="R467" s="116"/>
      <c r="S467" s="114"/>
    </row>
    <row r="468" spans="6:19">
      <c r="F468" s="111" t="s">
        <v>607</v>
      </c>
      <c r="G468" s="136">
        <v>4.8840050000000001E-4</v>
      </c>
      <c r="H468" s="103">
        <f>ROUND(+G468*Totals!$H$26,2)</f>
        <v>3340.15</v>
      </c>
      <c r="I468" s="103">
        <f t="shared" si="20"/>
        <v>0</v>
      </c>
      <c r="J468" s="103">
        <f t="shared" si="21"/>
        <v>3340.15</v>
      </c>
      <c r="K468" s="113"/>
      <c r="L468" s="113"/>
      <c r="N468" s="117"/>
      <c r="O468" s="113"/>
      <c r="P468" s="114"/>
      <c r="Q468" s="118"/>
      <c r="R468" s="116"/>
      <c r="S468" s="114"/>
    </row>
    <row r="469" spans="6:19">
      <c r="F469" s="111" t="s">
        <v>606</v>
      </c>
      <c r="G469" s="136">
        <v>1.5687550000000001E-4</v>
      </c>
      <c r="H469" s="103">
        <f>ROUND(+G469*Totals!$H$26,2)</f>
        <v>1072.8599999999999</v>
      </c>
      <c r="I469" s="103">
        <f t="shared" si="20"/>
        <v>170.71786861313868</v>
      </c>
      <c r="J469" s="103">
        <f t="shared" si="21"/>
        <v>902.14213138686125</v>
      </c>
      <c r="K469" s="113" t="s">
        <v>606</v>
      </c>
      <c r="L469" s="113" t="s">
        <v>53</v>
      </c>
      <c r="M469" s="138">
        <v>0.15912408759124089</v>
      </c>
      <c r="N469" s="117">
        <f>+H469*M469</f>
        <v>170.71786861313868</v>
      </c>
      <c r="O469" s="113" t="s">
        <v>1159</v>
      </c>
      <c r="P469" s="114"/>
      <c r="Q469" s="118"/>
      <c r="R469" s="116"/>
      <c r="S469" s="114"/>
    </row>
    <row r="470" spans="6:19">
      <c r="F470" s="111" t="s">
        <v>605</v>
      </c>
      <c r="G470" s="136">
        <v>3.6436839999999998E-4</v>
      </c>
      <c r="H470" s="103">
        <f>ROUND(+G470*Totals!$H$26,2)</f>
        <v>2491.9</v>
      </c>
      <c r="I470" s="103">
        <f t="shared" si="20"/>
        <v>0</v>
      </c>
      <c r="J470" s="103">
        <f t="shared" si="21"/>
        <v>2491.9</v>
      </c>
      <c r="K470" s="113"/>
      <c r="L470" s="113"/>
      <c r="N470" s="117"/>
      <c r="O470" s="113"/>
      <c r="P470" s="114"/>
      <c r="Q470" s="118"/>
      <c r="R470" s="116"/>
      <c r="S470" s="114"/>
    </row>
    <row r="471" spans="6:19">
      <c r="F471" s="111" t="s">
        <v>604</v>
      </c>
      <c r="G471" s="136">
        <v>1.8199100000000001E-3</v>
      </c>
      <c r="H471" s="103">
        <f>ROUND(+G471*Totals!$H$26,2)</f>
        <v>12446.27</v>
      </c>
      <c r="I471" s="103">
        <f t="shared" si="20"/>
        <v>0</v>
      </c>
      <c r="J471" s="103">
        <f t="shared" si="21"/>
        <v>12446.27</v>
      </c>
      <c r="K471" s="113"/>
      <c r="L471" s="113"/>
      <c r="N471" s="117"/>
      <c r="O471" s="113"/>
      <c r="P471" s="114"/>
      <c r="Q471" s="118"/>
      <c r="R471" s="116"/>
      <c r="S471" s="114"/>
    </row>
    <row r="472" spans="6:19">
      <c r="F472" s="111" t="s">
        <v>603</v>
      </c>
      <c r="G472" s="136">
        <v>3.4968550000000003E-4</v>
      </c>
      <c r="H472" s="103">
        <f>ROUND(+G472*Totals!$H$26,2)</f>
        <v>2391.48</v>
      </c>
      <c r="I472" s="103">
        <f t="shared" si="20"/>
        <v>0</v>
      </c>
      <c r="J472" s="103">
        <f t="shared" si="21"/>
        <v>2391.48</v>
      </c>
      <c r="K472" s="113"/>
      <c r="L472" s="113"/>
      <c r="N472" s="117"/>
      <c r="O472" s="117"/>
      <c r="P472" s="114"/>
      <c r="Q472" s="118"/>
      <c r="R472" s="116"/>
      <c r="S472" s="114"/>
    </row>
    <row r="473" spans="6:19">
      <c r="F473" s="111" t="s">
        <v>602</v>
      </c>
      <c r="G473" s="136">
        <v>4.0845582000000004E-3</v>
      </c>
      <c r="H473" s="103">
        <f>ROUND(+G473*Totals!$H$26,2)</f>
        <v>27934.080000000002</v>
      </c>
      <c r="I473" s="103">
        <f t="shared" si="20"/>
        <v>0</v>
      </c>
      <c r="J473" s="103">
        <f t="shared" si="21"/>
        <v>27934.080000000002</v>
      </c>
      <c r="K473" s="113"/>
      <c r="L473" s="113"/>
      <c r="N473" s="117"/>
      <c r="O473" s="117"/>
      <c r="P473" s="114"/>
      <c r="Q473" s="118"/>
      <c r="R473" s="116"/>
      <c r="S473" s="114"/>
    </row>
    <row r="474" spans="6:19">
      <c r="F474" s="111" t="s">
        <v>601</v>
      </c>
      <c r="G474" s="136">
        <v>4.6753499999999999E-5</v>
      </c>
      <c r="H474" s="103">
        <f>ROUND(+G474*Totals!$H$26,2)</f>
        <v>319.74</v>
      </c>
      <c r="I474" s="103">
        <f t="shared" si="20"/>
        <v>85.884854368932039</v>
      </c>
      <c r="J474" s="103">
        <f t="shared" si="21"/>
        <v>233.85514563106796</v>
      </c>
      <c r="K474" s="113" t="s">
        <v>601</v>
      </c>
      <c r="L474" s="113" t="s">
        <v>89</v>
      </c>
      <c r="M474" s="138">
        <v>0.26860841423948217</v>
      </c>
      <c r="N474" s="117">
        <f>+H474*M474</f>
        <v>85.884854368932039</v>
      </c>
      <c r="O474" s="117" t="s">
        <v>1159</v>
      </c>
      <c r="P474" s="114"/>
      <c r="Q474" s="118"/>
      <c r="R474" s="116"/>
      <c r="S474" s="114"/>
    </row>
    <row r="475" spans="6:19">
      <c r="F475" s="111" t="s">
        <v>600</v>
      </c>
      <c r="G475" s="136">
        <v>1.526252E-4</v>
      </c>
      <c r="H475" s="103">
        <f>ROUND(+G475*Totals!$H$26,2)</f>
        <v>1043.8</v>
      </c>
      <c r="I475" s="103">
        <f t="shared" si="20"/>
        <v>262.08357949609035</v>
      </c>
      <c r="J475" s="103">
        <f t="shared" si="21"/>
        <v>781.7164205039096</v>
      </c>
      <c r="K475" s="113" t="s">
        <v>600</v>
      </c>
      <c r="L475" s="113" t="s">
        <v>127</v>
      </c>
      <c r="M475" s="138">
        <v>0.25108601216333626</v>
      </c>
      <c r="N475" s="117">
        <f>+H475*M475</f>
        <v>262.08357949609035</v>
      </c>
      <c r="O475" s="117" t="s">
        <v>1159</v>
      </c>
      <c r="P475" s="114"/>
      <c r="Q475" s="118"/>
      <c r="R475" s="116"/>
      <c r="S475" s="114"/>
    </row>
    <row r="476" spans="6:19">
      <c r="F476" s="111" t="s">
        <v>599</v>
      </c>
      <c r="G476" s="136">
        <v>6.10501E-5</v>
      </c>
      <c r="H476" s="103">
        <f>ROUND(+G476*Totals!$H$26,2)</f>
        <v>417.52</v>
      </c>
      <c r="I476" s="103">
        <f t="shared" si="20"/>
        <v>147.69414965986394</v>
      </c>
      <c r="J476" s="103">
        <f t="shared" si="21"/>
        <v>269.82585034013607</v>
      </c>
      <c r="K476" s="113" t="s">
        <v>599</v>
      </c>
      <c r="L476" s="113" t="s">
        <v>96</v>
      </c>
      <c r="M476" s="138">
        <v>0.35374149659863946</v>
      </c>
      <c r="N476" s="117">
        <f>+H476*M476</f>
        <v>147.69414965986394</v>
      </c>
      <c r="O476" s="113" t="s">
        <v>1159</v>
      </c>
      <c r="P476" s="114"/>
      <c r="Q476" s="118"/>
      <c r="R476" s="116"/>
      <c r="S476" s="114"/>
    </row>
    <row r="477" spans="6:19">
      <c r="F477" s="111" t="s">
        <v>598</v>
      </c>
      <c r="G477" s="136">
        <v>9.6211800000000006E-5</v>
      </c>
      <c r="H477" s="103">
        <f>ROUND(+G477*Totals!$H$26,2)</f>
        <v>657.99</v>
      </c>
      <c r="I477" s="103">
        <f t="shared" si="20"/>
        <v>131.32722222222222</v>
      </c>
      <c r="J477" s="103">
        <f t="shared" si="21"/>
        <v>526.66277777777782</v>
      </c>
      <c r="K477" s="113" t="s">
        <v>598</v>
      </c>
      <c r="L477" s="113" t="s">
        <v>128</v>
      </c>
      <c r="M477" s="138">
        <v>0.19958847736625512</v>
      </c>
      <c r="N477" s="117">
        <f>+H477*M477</f>
        <v>131.32722222222222</v>
      </c>
      <c r="O477" s="113" t="s">
        <v>1159</v>
      </c>
      <c r="P477" s="114"/>
      <c r="Q477" s="118"/>
      <c r="R477" s="116"/>
      <c r="S477" s="114"/>
    </row>
    <row r="478" spans="6:19">
      <c r="F478" s="111" t="s">
        <v>597</v>
      </c>
      <c r="G478" s="136">
        <v>5.1737989999999998E-4</v>
      </c>
      <c r="H478" s="103">
        <f>ROUND(+G478*Totals!$H$26,2)</f>
        <v>3538.33</v>
      </c>
      <c r="I478" s="103">
        <f t="shared" si="20"/>
        <v>0</v>
      </c>
      <c r="J478" s="103">
        <f t="shared" si="21"/>
        <v>3538.33</v>
      </c>
      <c r="K478" s="113"/>
      <c r="L478" s="113"/>
      <c r="N478" s="117"/>
      <c r="O478" s="117"/>
      <c r="P478" s="114"/>
      <c r="Q478" s="118"/>
      <c r="R478" s="116"/>
      <c r="S478" s="114"/>
    </row>
    <row r="479" spans="6:19">
      <c r="F479" s="111" t="s">
        <v>596</v>
      </c>
      <c r="G479" s="136">
        <v>7.0400770000000001E-4</v>
      </c>
      <c r="H479" s="103">
        <f>ROUND(+G479*Totals!$H$26,2)</f>
        <v>4814.67</v>
      </c>
      <c r="I479" s="103">
        <f t="shared" si="20"/>
        <v>0</v>
      </c>
      <c r="J479" s="103">
        <f t="shared" si="21"/>
        <v>4814.67</v>
      </c>
      <c r="K479" s="113"/>
      <c r="L479" s="113"/>
      <c r="N479" s="117"/>
      <c r="O479" s="117"/>
      <c r="P479" s="114"/>
      <c r="Q479" s="118"/>
      <c r="R479" s="116"/>
      <c r="S479" s="114"/>
    </row>
    <row r="480" spans="6:19">
      <c r="F480" s="111" t="s">
        <v>595</v>
      </c>
      <c r="G480" s="136">
        <v>0</v>
      </c>
      <c r="H480" s="103">
        <f>ROUND(+G480*Totals!$H$26,2)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ROUND(+G481*Totals!$H$26,2)</f>
        <v>782.19</v>
      </c>
      <c r="I481" s="103">
        <f t="shared" si="20"/>
        <v>180.27617142857144</v>
      </c>
      <c r="J481" s="103">
        <f t="shared" si="21"/>
        <v>601.91382857142867</v>
      </c>
      <c r="K481" s="113" t="s">
        <v>594</v>
      </c>
      <c r="L481" s="113" t="s">
        <v>94</v>
      </c>
      <c r="M481" s="138">
        <v>0.23047619047619047</v>
      </c>
      <c r="N481" s="117">
        <f>+H481*M481</f>
        <v>180.27617142857144</v>
      </c>
      <c r="O481" s="117" t="s">
        <v>1159</v>
      </c>
      <c r="P481" s="114"/>
      <c r="Q481" s="118"/>
      <c r="R481" s="116"/>
      <c r="S481" s="114"/>
    </row>
    <row r="482" spans="6:19">
      <c r="F482" s="111" t="s">
        <v>593</v>
      </c>
      <c r="G482" s="136">
        <v>1.402606E-4</v>
      </c>
      <c r="H482" s="103">
        <f>ROUND(+G482*Totals!$H$26,2)</f>
        <v>959.24</v>
      </c>
      <c r="I482" s="103">
        <f t="shared" si="20"/>
        <v>309.50306636155602</v>
      </c>
      <c r="J482" s="103">
        <f t="shared" si="21"/>
        <v>649.73693363844404</v>
      </c>
      <c r="K482" s="113" t="s">
        <v>593</v>
      </c>
      <c r="L482" s="113" t="s">
        <v>92</v>
      </c>
      <c r="M482" s="138">
        <v>0.32265446224256289</v>
      </c>
      <c r="N482" s="117">
        <f t="shared" ref="N482:N521" si="22">+H482*M482</f>
        <v>309.50306636155602</v>
      </c>
      <c r="O482" s="117" t="s">
        <v>1159</v>
      </c>
      <c r="P482" s="114"/>
      <c r="Q482" s="118"/>
      <c r="R482" s="116"/>
      <c r="S482" s="114"/>
    </row>
    <row r="483" spans="6:19">
      <c r="F483" s="111" t="s">
        <v>592</v>
      </c>
      <c r="G483" s="136">
        <v>1.3794219999999999E-4</v>
      </c>
      <c r="H483" s="103">
        <f>ROUND(+G483*Totals!$H$26,2)</f>
        <v>943.38</v>
      </c>
      <c r="I483" s="103">
        <f t="shared" si="20"/>
        <v>108.90389610389612</v>
      </c>
      <c r="J483" s="103">
        <f t="shared" si="21"/>
        <v>834.47610389610384</v>
      </c>
      <c r="K483" s="113" t="s">
        <v>592</v>
      </c>
      <c r="L483" s="113" t="s">
        <v>49</v>
      </c>
      <c r="M483" s="138">
        <v>0.11544011544011545</v>
      </c>
      <c r="N483" s="117">
        <f t="shared" si="22"/>
        <v>108.90389610389612</v>
      </c>
      <c r="O483" s="117" t="s">
        <v>1159</v>
      </c>
      <c r="P483" s="114"/>
      <c r="Q483" s="118"/>
      <c r="R483" s="116"/>
      <c r="S483" s="114"/>
    </row>
    <row r="484" spans="6:19">
      <c r="F484" s="111" t="s">
        <v>591</v>
      </c>
      <c r="G484" s="136">
        <v>1.058716E-4</v>
      </c>
      <c r="H484" s="103">
        <f>ROUND(+G484*Totals!$H$26,2)</f>
        <v>724.05</v>
      </c>
      <c r="I484" s="103">
        <f t="shared" si="20"/>
        <v>333.87828418230561</v>
      </c>
      <c r="J484" s="103">
        <f t="shared" si="21"/>
        <v>390.17171581769435</v>
      </c>
      <c r="K484" s="113" t="s">
        <v>591</v>
      </c>
      <c r="L484" s="113" t="s">
        <v>85</v>
      </c>
      <c r="M484" s="138">
        <v>0.46112600536193027</v>
      </c>
      <c r="N484" s="117">
        <f t="shared" si="22"/>
        <v>333.87828418230561</v>
      </c>
      <c r="O484" s="117" t="s">
        <v>1159</v>
      </c>
      <c r="P484" s="114"/>
      <c r="Q484" s="118"/>
      <c r="R484" s="116"/>
      <c r="S484" s="114"/>
    </row>
    <row r="485" spans="6:19">
      <c r="F485" s="111" t="s">
        <v>590</v>
      </c>
      <c r="G485" s="136">
        <v>6.4141199999999995E-5</v>
      </c>
      <c r="H485" s="103">
        <f>ROUND(+G485*Totals!$H$26,2)</f>
        <v>438.66</v>
      </c>
      <c r="I485" s="103">
        <f t="shared" si="20"/>
        <v>195.60740037950669</v>
      </c>
      <c r="J485" s="103">
        <f t="shared" si="21"/>
        <v>243.05259962049334</v>
      </c>
      <c r="K485" s="113" t="s">
        <v>590</v>
      </c>
      <c r="L485" s="113" t="s">
        <v>48</v>
      </c>
      <c r="M485" s="138">
        <v>0.44592030360531315</v>
      </c>
      <c r="N485" s="117">
        <f t="shared" si="22"/>
        <v>195.60740037950669</v>
      </c>
      <c r="O485" s="117" t="s">
        <v>1159</v>
      </c>
      <c r="P485" s="114"/>
      <c r="Q485" s="118"/>
      <c r="R485" s="116"/>
      <c r="S485" s="114"/>
    </row>
    <row r="486" spans="6:19">
      <c r="F486" s="111" t="s">
        <v>589</v>
      </c>
      <c r="G486" s="136">
        <v>1.8276379999999999E-4</v>
      </c>
      <c r="H486" s="103">
        <f>ROUND(+G486*Totals!$H$26,2)</f>
        <v>1249.9100000000001</v>
      </c>
      <c r="I486" s="103">
        <f t="shared" si="20"/>
        <v>389.73842032967036</v>
      </c>
      <c r="J486" s="103">
        <f t="shared" si="21"/>
        <v>860.17157967032972</v>
      </c>
      <c r="K486" s="113" t="s">
        <v>589</v>
      </c>
      <c r="L486" s="113" t="s">
        <v>79</v>
      </c>
      <c r="M486" s="138">
        <v>0.31181318681318682</v>
      </c>
      <c r="N486" s="117">
        <f t="shared" si="22"/>
        <v>389.73842032967036</v>
      </c>
      <c r="O486" s="117" t="s">
        <v>1159</v>
      </c>
      <c r="P486" s="114"/>
      <c r="Q486" s="118"/>
      <c r="R486" s="116"/>
      <c r="S486" s="114"/>
    </row>
    <row r="487" spans="6:19">
      <c r="F487" s="111" t="s">
        <v>588</v>
      </c>
      <c r="G487" s="136">
        <v>4.6753499999999999E-5</v>
      </c>
      <c r="H487" s="103">
        <f>ROUND(+G487*Totals!$H$26,2)</f>
        <v>319.74</v>
      </c>
      <c r="I487" s="103">
        <f t="shared" si="20"/>
        <v>72.889057750759875</v>
      </c>
      <c r="J487" s="103">
        <f t="shared" si="21"/>
        <v>246.85094224924012</v>
      </c>
      <c r="K487" s="113" t="s">
        <v>588</v>
      </c>
      <c r="L487" s="113" t="s">
        <v>119</v>
      </c>
      <c r="M487" s="138">
        <v>0.22796352583586627</v>
      </c>
      <c r="N487" s="117">
        <f t="shared" si="22"/>
        <v>72.889057750759875</v>
      </c>
      <c r="O487" s="117" t="s">
        <v>1159</v>
      </c>
      <c r="P487" s="114"/>
      <c r="Q487" s="118"/>
      <c r="R487" s="116"/>
      <c r="S487" s="114"/>
    </row>
    <row r="488" spans="6:19">
      <c r="F488" s="111" t="s">
        <v>587</v>
      </c>
      <c r="G488" s="136">
        <v>7.7278600000000002E-5</v>
      </c>
      <c r="H488" s="103">
        <f>ROUND(+G488*Totals!$H$26,2)</f>
        <v>528.5</v>
      </c>
      <c r="I488" s="103">
        <f t="shared" si="20"/>
        <v>261.34615384615387</v>
      </c>
      <c r="J488" s="103">
        <f t="shared" si="21"/>
        <v>267.15384615384613</v>
      </c>
      <c r="K488" s="113" t="s">
        <v>587</v>
      </c>
      <c r="L488" s="113" t="s">
        <v>59</v>
      </c>
      <c r="M488" s="138">
        <v>0.49450549450549453</v>
      </c>
      <c r="N488" s="117">
        <f t="shared" si="22"/>
        <v>261.34615384615387</v>
      </c>
      <c r="O488" s="117" t="s">
        <v>1159</v>
      </c>
      <c r="P488" s="114"/>
      <c r="Q488" s="118"/>
      <c r="R488" s="116"/>
      <c r="S488" s="114"/>
    </row>
    <row r="489" spans="6:19">
      <c r="F489" s="111" t="s">
        <v>586</v>
      </c>
      <c r="G489" s="136">
        <v>7.5346600000000008E-5</v>
      </c>
      <c r="H489" s="103">
        <f>ROUND(+G489*Totals!$H$26,2)</f>
        <v>515.29</v>
      </c>
      <c r="I489" s="103">
        <f t="shared" si="20"/>
        <v>90.881626712328767</v>
      </c>
      <c r="J489" s="103">
        <f t="shared" si="21"/>
        <v>424.40837328767122</v>
      </c>
      <c r="K489" s="113" t="s">
        <v>586</v>
      </c>
      <c r="L489" s="113" t="s">
        <v>126</v>
      </c>
      <c r="M489" s="138">
        <v>0.17636986301369864</v>
      </c>
      <c r="N489" s="117">
        <f t="shared" si="22"/>
        <v>90.881626712328767</v>
      </c>
      <c r="O489" s="113" t="s">
        <v>1159</v>
      </c>
      <c r="P489" s="114"/>
      <c r="Q489" s="118"/>
      <c r="R489" s="116"/>
      <c r="S489" s="114"/>
    </row>
    <row r="490" spans="6:19">
      <c r="F490" s="111" t="s">
        <v>585</v>
      </c>
      <c r="G490" s="136">
        <v>6.2982000000000001E-5</v>
      </c>
      <c r="H490" s="103">
        <f>ROUND(+G490*Totals!$H$26,2)</f>
        <v>430.73</v>
      </c>
      <c r="I490" s="103">
        <f t="shared" si="20"/>
        <v>72.147275000000008</v>
      </c>
      <c r="J490" s="103">
        <f t="shared" si="21"/>
        <v>358.58272499999998</v>
      </c>
      <c r="K490" s="113" t="s">
        <v>585</v>
      </c>
      <c r="L490" s="113" t="s">
        <v>45</v>
      </c>
      <c r="M490" s="138">
        <v>0.16750000000000001</v>
      </c>
      <c r="N490" s="117">
        <f t="shared" si="22"/>
        <v>72.147275000000008</v>
      </c>
      <c r="O490" s="117" t="s">
        <v>1159</v>
      </c>
      <c r="P490" s="114"/>
      <c r="Q490" s="118"/>
      <c r="R490" s="116"/>
      <c r="S490" s="114"/>
    </row>
    <row r="491" spans="6:19">
      <c r="F491" s="111" t="s">
        <v>584</v>
      </c>
      <c r="G491" s="136">
        <v>8.628151000000001E-4</v>
      </c>
      <c r="H491" s="103">
        <f>ROUND(+G491*Totals!$H$26,2)</f>
        <v>5900.75</v>
      </c>
      <c r="I491" s="103">
        <f t="shared" si="20"/>
        <v>0</v>
      </c>
      <c r="J491" s="103">
        <f t="shared" si="21"/>
        <v>5900.75</v>
      </c>
      <c r="K491" s="113"/>
      <c r="L491" s="113"/>
      <c r="N491" s="117"/>
      <c r="O491" s="117"/>
      <c r="P491" s="114"/>
      <c r="Q491" s="118"/>
      <c r="R491" s="116"/>
      <c r="S491" s="114"/>
    </row>
    <row r="492" spans="6:19">
      <c r="F492" s="111" t="s">
        <v>583</v>
      </c>
      <c r="G492" s="136">
        <v>1.1244030000000001E-4</v>
      </c>
      <c r="H492" s="103">
        <f>ROUND(+G492*Totals!$H$26,2)</f>
        <v>768.97</v>
      </c>
      <c r="I492" s="103">
        <f t="shared" si="20"/>
        <v>292.42521126760568</v>
      </c>
      <c r="J492" s="103">
        <f t="shared" si="21"/>
        <v>476.54478873239435</v>
      </c>
      <c r="K492" s="113" t="s">
        <v>583</v>
      </c>
      <c r="L492" s="113" t="s">
        <v>98</v>
      </c>
      <c r="M492" s="138">
        <v>0.38028169014084512</v>
      </c>
      <c r="N492" s="117">
        <f t="shared" si="22"/>
        <v>292.42521126760568</v>
      </c>
      <c r="O492" s="117" t="s">
        <v>1159</v>
      </c>
      <c r="P492" s="114"/>
      <c r="Q492" s="118"/>
      <c r="R492" s="116"/>
      <c r="S492" s="114"/>
    </row>
    <row r="493" spans="6:19">
      <c r="F493" s="111" t="s">
        <v>582</v>
      </c>
      <c r="G493" s="136">
        <v>1.6962640000000001E-4</v>
      </c>
      <c r="H493" s="103">
        <f>ROUND(+G493*Totals!$H$26,2)</f>
        <v>1160.07</v>
      </c>
      <c r="I493" s="103">
        <f t="shared" si="20"/>
        <v>423.34308056872032</v>
      </c>
      <c r="J493" s="103">
        <f t="shared" si="21"/>
        <v>736.72691943127961</v>
      </c>
      <c r="K493" s="113" t="s">
        <v>582</v>
      </c>
      <c r="L493" s="113" t="s">
        <v>94</v>
      </c>
      <c r="M493" s="138">
        <v>0.36492890995260663</v>
      </c>
      <c r="N493" s="117">
        <f t="shared" si="22"/>
        <v>423.34308056872032</v>
      </c>
      <c r="O493" s="117" t="s">
        <v>1159</v>
      </c>
      <c r="P493" s="114"/>
      <c r="Q493" s="118"/>
      <c r="R493" s="116"/>
      <c r="S493" s="114"/>
    </row>
    <row r="494" spans="6:19">
      <c r="F494" s="111" t="s">
        <v>581</v>
      </c>
      <c r="G494" s="136">
        <v>6.4141199999999995E-5</v>
      </c>
      <c r="H494" s="103">
        <f>ROUND(+G494*Totals!$H$26,2)</f>
        <v>438.66</v>
      </c>
      <c r="I494" s="103">
        <f t="shared" si="20"/>
        <v>104.76471494607088</v>
      </c>
      <c r="J494" s="103">
        <f t="shared" si="21"/>
        <v>333.89528505392911</v>
      </c>
      <c r="K494" s="113" t="s">
        <v>581</v>
      </c>
      <c r="L494" s="113" t="s">
        <v>77</v>
      </c>
      <c r="M494" s="138">
        <v>0.23882896764252695</v>
      </c>
      <c r="N494" s="117">
        <f t="shared" si="22"/>
        <v>104.76471494607088</v>
      </c>
      <c r="O494" s="117" t="s">
        <v>1159</v>
      </c>
      <c r="P494" s="114"/>
      <c r="Q494" s="118"/>
      <c r="R494" s="116"/>
      <c r="S494" s="114"/>
    </row>
    <row r="495" spans="6:19">
      <c r="F495" s="111" t="s">
        <v>580</v>
      </c>
      <c r="G495" s="136">
        <v>1.4721569999999999E-4</v>
      </c>
      <c r="H495" s="103">
        <f>ROUND(+G495*Totals!$H$26,2)</f>
        <v>1006.8</v>
      </c>
      <c r="I495" s="103">
        <f t="shared" si="20"/>
        <v>226.97584541062798</v>
      </c>
      <c r="J495" s="103">
        <f t="shared" si="21"/>
        <v>779.82415458937203</v>
      </c>
      <c r="K495" s="113" t="s">
        <v>580</v>
      </c>
      <c r="L495" s="113" t="s">
        <v>80</v>
      </c>
      <c r="M495" s="138">
        <v>0.22544283413848629</v>
      </c>
      <c r="N495" s="117">
        <f t="shared" si="22"/>
        <v>226.97584541062798</v>
      </c>
      <c r="O495" s="113" t="s">
        <v>1159</v>
      </c>
      <c r="P495" s="114"/>
      <c r="Q495" s="118"/>
      <c r="R495" s="116"/>
      <c r="S495" s="114"/>
    </row>
    <row r="496" spans="6:19">
      <c r="F496" s="111" t="s">
        <v>579</v>
      </c>
      <c r="G496" s="136">
        <v>9.4279800000000012E-5</v>
      </c>
      <c r="H496" s="103">
        <f>ROUND(+G496*Totals!$H$26,2)</f>
        <v>644.77</v>
      </c>
      <c r="I496" s="103">
        <f t="shared" si="20"/>
        <v>343.71007782101174</v>
      </c>
      <c r="J496" s="103">
        <f t="shared" si="21"/>
        <v>301.05992217898824</v>
      </c>
      <c r="K496" s="113" t="s">
        <v>579</v>
      </c>
      <c r="L496" s="113" t="s">
        <v>85</v>
      </c>
      <c r="M496" s="138">
        <v>0.5330739299610896</v>
      </c>
      <c r="N496" s="117">
        <f t="shared" si="22"/>
        <v>343.71007782101174</v>
      </c>
      <c r="O496" s="117" t="s">
        <v>1159</v>
      </c>
      <c r="P496" s="114"/>
      <c r="Q496" s="118"/>
      <c r="R496" s="116"/>
      <c r="S496" s="114"/>
    </row>
    <row r="497" spans="6:19">
      <c r="F497" s="111" t="s">
        <v>578</v>
      </c>
      <c r="G497" s="136">
        <v>5.3979069999999997E-4</v>
      </c>
      <c r="H497" s="103">
        <f>ROUND(+G497*Totals!$H$26,2)</f>
        <v>3691.6</v>
      </c>
      <c r="I497" s="103">
        <f t="shared" si="20"/>
        <v>0</v>
      </c>
      <c r="J497" s="103">
        <f t="shared" si="21"/>
        <v>3691.6</v>
      </c>
      <c r="K497" s="113"/>
      <c r="L497" s="113"/>
      <c r="N497" s="117"/>
      <c r="O497" s="117"/>
      <c r="P497" s="114"/>
      <c r="Q497" s="118"/>
      <c r="R497" s="116"/>
      <c r="S497" s="114"/>
    </row>
    <row r="498" spans="6:19">
      <c r="F498" s="111" t="s">
        <v>577</v>
      </c>
      <c r="G498" s="136">
        <v>1.4721569999999999E-4</v>
      </c>
      <c r="H498" s="103">
        <f>ROUND(+G498*Totals!$H$26,2)</f>
        <v>1006.8</v>
      </c>
      <c r="I498" s="103">
        <f t="shared" si="20"/>
        <v>116.01536423841058</v>
      </c>
      <c r="J498" s="103">
        <f t="shared" si="21"/>
        <v>890.78463576158936</v>
      </c>
      <c r="K498" s="113" t="s">
        <v>577</v>
      </c>
      <c r="L498" s="113" t="s">
        <v>47</v>
      </c>
      <c r="M498" s="138">
        <v>0.1152317880794702</v>
      </c>
      <c r="N498" s="117">
        <f t="shared" si="22"/>
        <v>116.01536423841058</v>
      </c>
      <c r="O498" s="113" t="s">
        <v>1159</v>
      </c>
      <c r="P498" s="114"/>
      <c r="Q498" s="118"/>
      <c r="R498" s="116"/>
      <c r="S498" s="114"/>
    </row>
    <row r="499" spans="6:19">
      <c r="F499" s="111" t="s">
        <v>576</v>
      </c>
      <c r="G499" s="136">
        <v>5.6413299999999997E-5</v>
      </c>
      <c r="H499" s="103">
        <f>ROUND(+G499*Totals!$H$26,2)</f>
        <v>385.81</v>
      </c>
      <c r="I499" s="103">
        <f t="shared" si="20"/>
        <v>56.150751173708926</v>
      </c>
      <c r="J499" s="103">
        <f t="shared" si="21"/>
        <v>329.6592488262911</v>
      </c>
      <c r="K499" s="113" t="s">
        <v>576</v>
      </c>
      <c r="L499" s="113" t="s">
        <v>89</v>
      </c>
      <c r="M499" s="138">
        <v>0.1455399061032864</v>
      </c>
      <c r="N499" s="117">
        <f t="shared" si="22"/>
        <v>56.150751173708926</v>
      </c>
      <c r="O499" s="113" t="s">
        <v>1159</v>
      </c>
      <c r="P499" s="114"/>
      <c r="Q499" s="118"/>
      <c r="R499" s="116"/>
      <c r="S499" s="114"/>
    </row>
    <row r="500" spans="6:19">
      <c r="F500" s="111" t="s">
        <v>575</v>
      </c>
      <c r="G500" s="136">
        <v>5.2433500000000001E-4</v>
      </c>
      <c r="H500" s="103">
        <f>ROUND(+G500*Totals!$H$26,2)</f>
        <v>3585.9</v>
      </c>
      <c r="I500" s="103">
        <f t="shared" si="20"/>
        <v>0</v>
      </c>
      <c r="J500" s="103">
        <f t="shared" si="21"/>
        <v>3585.9</v>
      </c>
      <c r="K500" s="113"/>
      <c r="L500" s="113"/>
      <c r="N500" s="117"/>
      <c r="O500" s="117"/>
      <c r="P500" s="114"/>
      <c r="Q500" s="118"/>
      <c r="R500" s="116"/>
      <c r="S500" s="114"/>
    </row>
    <row r="501" spans="6:19">
      <c r="F501" s="111" t="s">
        <v>574</v>
      </c>
      <c r="G501" s="136">
        <v>3.2379720000000003E-4</v>
      </c>
      <c r="H501" s="103">
        <f>ROUND(+G501*Totals!$H$26,2)</f>
        <v>2214.4299999999998</v>
      </c>
      <c r="I501" s="103">
        <f t="shared" si="20"/>
        <v>0</v>
      </c>
      <c r="J501" s="103">
        <f t="shared" si="21"/>
        <v>2214.4299999999998</v>
      </c>
      <c r="K501" s="113"/>
      <c r="L501" s="113"/>
      <c r="N501" s="117"/>
      <c r="O501" s="117"/>
      <c r="P501" s="114"/>
      <c r="Q501" s="118"/>
      <c r="R501" s="116"/>
      <c r="S501" s="114"/>
    </row>
    <row r="502" spans="6:19">
      <c r="F502" s="111" t="s">
        <v>573</v>
      </c>
      <c r="G502" s="136">
        <v>1.4914760000000002E-4</v>
      </c>
      <c r="H502" s="103">
        <f>ROUND(+G502*Totals!$H$26,2)</f>
        <v>1020.01</v>
      </c>
      <c r="I502" s="103">
        <f t="shared" si="20"/>
        <v>129.60523102310233</v>
      </c>
      <c r="J502" s="103">
        <f t="shared" si="21"/>
        <v>890.40476897689769</v>
      </c>
      <c r="K502" s="113" t="s">
        <v>573</v>
      </c>
      <c r="L502" s="113" t="s">
        <v>121</v>
      </c>
      <c r="M502" s="138">
        <v>0.12706270627062707</v>
      </c>
      <c r="N502" s="117">
        <f t="shared" si="22"/>
        <v>129.60523102310233</v>
      </c>
      <c r="O502" s="113" t="s">
        <v>1159</v>
      </c>
      <c r="P502" s="114"/>
      <c r="Q502" s="118"/>
      <c r="R502" s="116"/>
      <c r="S502" s="114"/>
    </row>
    <row r="503" spans="6:19">
      <c r="F503" s="111" t="s">
        <v>572</v>
      </c>
      <c r="G503" s="136">
        <v>1.6769450000000001E-4</v>
      </c>
      <c r="H503" s="103">
        <f>ROUND(+G503*Totals!$H$26,2)</f>
        <v>1146.8499999999999</v>
      </c>
      <c r="I503" s="103">
        <f t="shared" si="20"/>
        <v>204.45891393442622</v>
      </c>
      <c r="J503" s="103">
        <f t="shared" si="21"/>
        <v>942.39108606557375</v>
      </c>
      <c r="K503" s="113" t="s">
        <v>572</v>
      </c>
      <c r="L503" s="113" t="s">
        <v>57</v>
      </c>
      <c r="M503" s="138">
        <v>0.17827868852459017</v>
      </c>
      <c r="N503" s="117">
        <f t="shared" si="22"/>
        <v>204.45891393442622</v>
      </c>
      <c r="O503" s="117" t="s">
        <v>1159</v>
      </c>
      <c r="P503" s="114"/>
      <c r="Q503" s="118"/>
      <c r="R503" s="116"/>
      <c r="S503" s="114"/>
    </row>
    <row r="504" spans="6:19">
      <c r="F504" s="111" t="s">
        <v>571</v>
      </c>
      <c r="G504" s="136">
        <v>1.8237739999999998E-4</v>
      </c>
      <c r="H504" s="103">
        <f>ROUND(+G504*Totals!$H$26,2)</f>
        <v>1247.27</v>
      </c>
      <c r="I504" s="103">
        <f t="shared" si="20"/>
        <v>114.75636500754149</v>
      </c>
      <c r="J504" s="103">
        <f t="shared" si="21"/>
        <v>1132.5136349924585</v>
      </c>
      <c r="K504" s="137" t="s">
        <v>571</v>
      </c>
      <c r="L504" s="137" t="s">
        <v>102</v>
      </c>
      <c r="M504" s="138">
        <v>9.2006033182503777E-2</v>
      </c>
      <c r="N504" s="117">
        <f t="shared" si="22"/>
        <v>114.75636500754149</v>
      </c>
      <c r="O504" s="113"/>
      <c r="P504" s="114"/>
      <c r="Q504" s="118"/>
      <c r="R504" s="116"/>
      <c r="S504" s="114"/>
    </row>
    <row r="505" spans="6:19">
      <c r="F505" s="111" t="s">
        <v>570</v>
      </c>
      <c r="G505" s="136">
        <v>9.65982E-5</v>
      </c>
      <c r="H505" s="103">
        <f>ROUND(+G505*Totals!$H$26,2)</f>
        <v>660.63</v>
      </c>
      <c r="I505" s="103">
        <f t="shared" si="20"/>
        <v>184.85518348623853</v>
      </c>
      <c r="J505" s="103">
        <f t="shared" si="21"/>
        <v>475.77481651376149</v>
      </c>
      <c r="K505" s="113" t="s">
        <v>570</v>
      </c>
      <c r="L505" s="113" t="s">
        <v>57</v>
      </c>
      <c r="M505" s="138">
        <v>0.27981651376146788</v>
      </c>
      <c r="N505" s="117">
        <f t="shared" si="22"/>
        <v>184.85518348623853</v>
      </c>
      <c r="O505" s="117" t="s">
        <v>1159</v>
      </c>
      <c r="P505" s="114"/>
      <c r="Q505" s="118"/>
      <c r="R505" s="116"/>
      <c r="S505" s="114"/>
    </row>
    <row r="506" spans="6:19">
      <c r="F506" s="111" t="s">
        <v>569</v>
      </c>
      <c r="G506" s="136">
        <v>3.1181899999999996E-4</v>
      </c>
      <c r="H506" s="103">
        <f>ROUND(+G506*Totals!$H$26,2)</f>
        <v>2132.5100000000002</v>
      </c>
      <c r="I506" s="103">
        <f t="shared" si="20"/>
        <v>0</v>
      </c>
      <c r="J506" s="103">
        <f t="shared" si="21"/>
        <v>2132.5100000000002</v>
      </c>
      <c r="K506" s="113"/>
      <c r="L506" s="113"/>
      <c r="N506" s="117"/>
      <c r="O506" s="117"/>
      <c r="P506" s="114"/>
      <c r="Q506" s="118"/>
      <c r="R506" s="116"/>
      <c r="S506" s="114"/>
    </row>
    <row r="507" spans="6:19">
      <c r="F507" s="111" t="s">
        <v>568</v>
      </c>
      <c r="G507" s="136">
        <v>1.163042E-4</v>
      </c>
      <c r="H507" s="103">
        <f>ROUND(+G507*Totals!$H$26,2)</f>
        <v>795.4</v>
      </c>
      <c r="I507" s="103">
        <f t="shared" si="20"/>
        <v>403.4164271047228</v>
      </c>
      <c r="J507" s="103">
        <f t="shared" si="21"/>
        <v>391.98357289527718</v>
      </c>
      <c r="K507" s="113" t="s">
        <v>568</v>
      </c>
      <c r="L507" s="113" t="s">
        <v>56</v>
      </c>
      <c r="M507" s="138">
        <v>0.50718685831622179</v>
      </c>
      <c r="N507" s="117">
        <f t="shared" si="22"/>
        <v>403.4164271047228</v>
      </c>
      <c r="O507" s="117" t="s">
        <v>1159</v>
      </c>
      <c r="P507" s="114"/>
      <c r="Q507" s="118"/>
      <c r="R507" s="116"/>
      <c r="S507" s="114"/>
    </row>
    <row r="508" spans="6:19">
      <c r="F508" s="111" t="s">
        <v>93</v>
      </c>
      <c r="G508" s="136">
        <v>6.6459599999999996E-5</v>
      </c>
      <c r="H508" s="103">
        <f>ROUND(+G508*Totals!$H$26,2)</f>
        <v>454.51</v>
      </c>
      <c r="I508" s="103">
        <f t="shared" si="20"/>
        <v>43.058842105263153</v>
      </c>
      <c r="J508" s="103">
        <f t="shared" si="21"/>
        <v>411.45115789473687</v>
      </c>
      <c r="K508" s="113" t="s">
        <v>93</v>
      </c>
      <c r="L508" s="113" t="s">
        <v>93</v>
      </c>
      <c r="M508" s="138">
        <v>9.4736842105263147E-2</v>
      </c>
      <c r="N508" s="117">
        <f t="shared" si="22"/>
        <v>43.058842105263153</v>
      </c>
      <c r="O508" s="117" t="s">
        <v>1159</v>
      </c>
      <c r="P508" s="114"/>
      <c r="Q508" s="118"/>
      <c r="R508" s="116"/>
      <c r="S508" s="114"/>
    </row>
    <row r="509" spans="6:19">
      <c r="F509" s="111" t="s">
        <v>567</v>
      </c>
      <c r="G509" s="136">
        <v>5.8731699999999999E-5</v>
      </c>
      <c r="H509" s="103">
        <f>ROUND(+G509*Totals!$H$26,2)</f>
        <v>401.66</v>
      </c>
      <c r="I509" s="103">
        <f t="shared" si="20"/>
        <v>110.17756944444446</v>
      </c>
      <c r="J509" s="103">
        <f t="shared" si="21"/>
        <v>291.48243055555554</v>
      </c>
      <c r="K509" s="113" t="s">
        <v>567</v>
      </c>
      <c r="L509" s="113" t="s">
        <v>42</v>
      </c>
      <c r="M509" s="138">
        <v>0.27430555555555558</v>
      </c>
      <c r="N509" s="117">
        <f t="shared" si="22"/>
        <v>110.17756944444446</v>
      </c>
      <c r="O509" s="113" t="s">
        <v>1159</v>
      </c>
      <c r="P509" s="114"/>
      <c r="Q509" s="118"/>
      <c r="R509" s="116"/>
      <c r="S509" s="114"/>
    </row>
    <row r="510" spans="6:19">
      <c r="F510" s="111" t="s">
        <v>566</v>
      </c>
      <c r="G510" s="136">
        <v>9.9689300000000008E-5</v>
      </c>
      <c r="H510" s="103">
        <f>ROUND(+G510*Totals!$H$26,2)</f>
        <v>681.77</v>
      </c>
      <c r="I510" s="103">
        <f t="shared" si="20"/>
        <v>172.19963917525774</v>
      </c>
      <c r="J510" s="103">
        <f t="shared" si="21"/>
        <v>509.57036082474224</v>
      </c>
      <c r="K510" s="113" t="s">
        <v>566</v>
      </c>
      <c r="L510" s="113" t="s">
        <v>80</v>
      </c>
      <c r="M510" s="138">
        <v>7.3195876288659797E-2</v>
      </c>
      <c r="N510" s="117">
        <f t="shared" si="22"/>
        <v>49.902752577319589</v>
      </c>
      <c r="O510" s="117" t="s">
        <v>89</v>
      </c>
      <c r="P510" s="138">
        <v>0.17938144329896907</v>
      </c>
      <c r="Q510" s="118">
        <f>H510*P510</f>
        <v>122.29688659793814</v>
      </c>
      <c r="R510" s="116" t="s">
        <v>1159</v>
      </c>
      <c r="S510" s="114"/>
    </row>
    <row r="511" spans="6:19">
      <c r="F511" s="111" t="s">
        <v>565</v>
      </c>
      <c r="G511" s="136">
        <v>9.4666200000000005E-5</v>
      </c>
      <c r="H511" s="103">
        <f>ROUND(+G511*Totals!$H$26,2)</f>
        <v>647.41999999999996</v>
      </c>
      <c r="I511" s="103">
        <f t="shared" si="20"/>
        <v>0</v>
      </c>
      <c r="J511" s="103">
        <f t="shared" si="21"/>
        <v>647.41999999999996</v>
      </c>
      <c r="K511" s="113"/>
      <c r="L511" s="113"/>
      <c r="N511" s="117"/>
      <c r="O511" s="117"/>
      <c r="P511" s="114"/>
      <c r="Q511" s="118"/>
      <c r="R511" s="116"/>
      <c r="S511" s="114"/>
    </row>
    <row r="512" spans="6:19">
      <c r="F512" s="111" t="s">
        <v>564</v>
      </c>
      <c r="G512" s="136">
        <v>4.3275999999999997E-5</v>
      </c>
      <c r="H512" s="103">
        <f>ROUND(+G512*Totals!$H$26,2)</f>
        <v>295.95999999999998</v>
      </c>
      <c r="I512" s="103">
        <f t="shared" si="20"/>
        <v>104.81916666666666</v>
      </c>
      <c r="J512" s="103">
        <f t="shared" si="21"/>
        <v>191.14083333333332</v>
      </c>
      <c r="K512" s="113" t="s">
        <v>564</v>
      </c>
      <c r="L512" s="113" t="s">
        <v>41</v>
      </c>
      <c r="M512" s="138">
        <v>0.35416666666666669</v>
      </c>
      <c r="N512" s="117">
        <f t="shared" si="22"/>
        <v>104.81916666666666</v>
      </c>
      <c r="O512" s="117"/>
      <c r="P512" s="114"/>
      <c r="Q512" s="118"/>
      <c r="R512" s="116" t="s">
        <v>1159</v>
      </c>
      <c r="S512" s="114"/>
    </row>
    <row r="513" spans="6:19">
      <c r="F513" s="111" t="s">
        <v>563</v>
      </c>
      <c r="G513" s="136">
        <v>1.4682930000000001E-4</v>
      </c>
      <c r="H513" s="103">
        <f>ROUND(+G513*Totals!$H$26,2)</f>
        <v>1004.16</v>
      </c>
      <c r="I513" s="103">
        <f t="shared" si="20"/>
        <v>288.21411334552107</v>
      </c>
      <c r="J513" s="103">
        <f t="shared" si="21"/>
        <v>715.94588665447895</v>
      </c>
      <c r="K513" s="113" t="s">
        <v>563</v>
      </c>
      <c r="L513" s="113" t="s">
        <v>84</v>
      </c>
      <c r="M513" s="138">
        <v>0.28702010968921393</v>
      </c>
      <c r="N513" s="117">
        <f t="shared" si="22"/>
        <v>288.21411334552107</v>
      </c>
      <c r="O513" s="117"/>
      <c r="P513" s="114"/>
      <c r="Q513" s="118"/>
      <c r="R513" s="116" t="s">
        <v>1159</v>
      </c>
      <c r="S513" s="114"/>
    </row>
    <row r="514" spans="6:19">
      <c r="F514" s="111" t="s">
        <v>562</v>
      </c>
      <c r="G514" s="136">
        <v>1.0896279999999999E-4</v>
      </c>
      <c r="H514" s="103">
        <f>ROUND(+G514*Totals!$H$26,2)</f>
        <v>745.19</v>
      </c>
      <c r="I514" s="103">
        <f t="shared" si="20"/>
        <v>188.7552506596306</v>
      </c>
      <c r="J514" s="103">
        <f t="shared" si="21"/>
        <v>556.43474934036942</v>
      </c>
      <c r="K514" s="113" t="s">
        <v>562</v>
      </c>
      <c r="L514" s="113" t="s">
        <v>47</v>
      </c>
      <c r="M514" s="138">
        <v>6.5963060686015831E-2</v>
      </c>
      <c r="N514" s="117">
        <f t="shared" si="22"/>
        <v>49.155013192612138</v>
      </c>
      <c r="O514" s="117" t="s">
        <v>114</v>
      </c>
      <c r="P514" s="138">
        <v>0.18733509234828494</v>
      </c>
      <c r="Q514" s="118">
        <f>H514*P514</f>
        <v>139.60023746701847</v>
      </c>
      <c r="R514" s="116" t="s">
        <v>1159</v>
      </c>
      <c r="S514" s="114"/>
    </row>
    <row r="515" spans="6:19">
      <c r="F515" s="111" t="s">
        <v>561</v>
      </c>
      <c r="G515" s="136">
        <v>1.031669E-4</v>
      </c>
      <c r="H515" s="103">
        <f>ROUND(+G515*Totals!$H$26,2)</f>
        <v>705.55</v>
      </c>
      <c r="I515" s="103">
        <f t="shared" si="20"/>
        <v>155.79968454258673</v>
      </c>
      <c r="J515" s="103">
        <f t="shared" si="21"/>
        <v>549.75031545741319</v>
      </c>
      <c r="K515" s="113" t="s">
        <v>561</v>
      </c>
      <c r="L515" s="113" t="s">
        <v>111</v>
      </c>
      <c r="M515" s="138">
        <v>0.22082018927444794</v>
      </c>
      <c r="N515" s="117">
        <f t="shared" si="22"/>
        <v>155.79968454258673</v>
      </c>
      <c r="O515" s="113"/>
      <c r="P515" s="114"/>
      <c r="Q515" s="118"/>
      <c r="R515" s="116" t="s">
        <v>1159</v>
      </c>
      <c r="S515" s="114"/>
    </row>
    <row r="516" spans="6:19">
      <c r="F516" s="111" t="s">
        <v>560</v>
      </c>
      <c r="G516" s="136">
        <v>3.7480100000000001E-5</v>
      </c>
      <c r="H516" s="103">
        <f>ROUND(+G516*Totals!$H$26,2)</f>
        <v>256.32</v>
      </c>
      <c r="I516" s="103">
        <f t="shared" si="20"/>
        <v>86.599294436906376</v>
      </c>
      <c r="J516" s="103">
        <f t="shared" si="21"/>
        <v>169.72070556309362</v>
      </c>
      <c r="K516" s="113" t="s">
        <v>560</v>
      </c>
      <c r="L516" s="113" t="s">
        <v>95</v>
      </c>
      <c r="M516" s="138">
        <v>0.33785617367706922</v>
      </c>
      <c r="N516" s="117">
        <f t="shared" si="22"/>
        <v>86.599294436906376</v>
      </c>
      <c r="O516" s="117" t="s">
        <v>1159</v>
      </c>
      <c r="P516" s="114"/>
      <c r="Q516" s="118"/>
      <c r="R516" s="116"/>
      <c r="S516" s="114"/>
    </row>
    <row r="517" spans="6:19">
      <c r="F517" s="111" t="s">
        <v>559</v>
      </c>
      <c r="G517" s="136">
        <v>1.0826726E-3</v>
      </c>
      <c r="H517" s="103">
        <f>ROUND(+G517*Totals!$H$26,2)</f>
        <v>7404.34</v>
      </c>
      <c r="I517" s="103">
        <f t="shared" si="20"/>
        <v>0</v>
      </c>
      <c r="J517" s="103">
        <f t="shared" si="21"/>
        <v>7404.34</v>
      </c>
      <c r="K517" s="113"/>
      <c r="L517" s="113"/>
      <c r="N517" s="117"/>
      <c r="O517" s="117" t="s">
        <v>1159</v>
      </c>
      <c r="P517" s="114"/>
      <c r="Q517" s="118"/>
      <c r="R517" s="116"/>
      <c r="S517" s="114"/>
    </row>
    <row r="518" spans="6:19">
      <c r="F518" s="111" t="s">
        <v>558</v>
      </c>
      <c r="G518" s="136">
        <v>7.34146E-5</v>
      </c>
      <c r="H518" s="103">
        <f>ROUND(+G518*Totals!$H$26,2)</f>
        <v>502.08</v>
      </c>
      <c r="I518" s="103">
        <f t="shared" si="20"/>
        <v>66.944000000000003</v>
      </c>
      <c r="J518" s="103">
        <f t="shared" si="21"/>
        <v>435.13599999999997</v>
      </c>
      <c r="K518" s="113" t="s">
        <v>558</v>
      </c>
      <c r="L518" s="113" t="s">
        <v>77</v>
      </c>
      <c r="M518" s="138">
        <v>0.13333333333333333</v>
      </c>
      <c r="N518" s="117">
        <f t="shared" si="22"/>
        <v>66.944000000000003</v>
      </c>
      <c r="O518" s="117"/>
      <c r="P518" s="114"/>
      <c r="Q518" s="118"/>
      <c r="R518" s="116"/>
      <c r="S518" s="114"/>
    </row>
    <row r="519" spans="6:19">
      <c r="F519" s="111" t="s">
        <v>557</v>
      </c>
      <c r="G519" s="136">
        <v>1.043261E-4</v>
      </c>
      <c r="H519" s="103">
        <f>ROUND(+G519*Totals!$H$26,2)</f>
        <v>713.48</v>
      </c>
      <c r="I519" s="103">
        <f t="shared" ref="I519:I582" si="23">+N519+Q519+T519</f>
        <v>105.1584328358209</v>
      </c>
      <c r="J519" s="103">
        <f t="shared" ref="J519:J582" si="24">+H519-I519</f>
        <v>608.3215671641791</v>
      </c>
      <c r="K519" s="113" t="s">
        <v>557</v>
      </c>
      <c r="L519" s="113" t="s">
        <v>112</v>
      </c>
      <c r="M519" s="138">
        <v>0.14738805970149255</v>
      </c>
      <c r="N519" s="117">
        <f t="shared" si="22"/>
        <v>105.1584328358209</v>
      </c>
      <c r="O519" s="117"/>
      <c r="P519" s="114"/>
      <c r="Q519" s="118"/>
      <c r="R519" s="116"/>
      <c r="S519" s="114"/>
    </row>
    <row r="520" spans="6:19">
      <c r="F520" s="111" t="s">
        <v>556</v>
      </c>
      <c r="G520" s="136">
        <v>9.9302900000000001E-5</v>
      </c>
      <c r="H520" s="103">
        <f>ROUND(+G520*Totals!$H$26,2)</f>
        <v>679.13</v>
      </c>
      <c r="I520" s="103">
        <f t="shared" si="23"/>
        <v>60.190451505016718</v>
      </c>
      <c r="J520" s="103">
        <f t="shared" si="24"/>
        <v>618.93954849498323</v>
      </c>
      <c r="K520" s="113" t="s">
        <v>556</v>
      </c>
      <c r="L520" s="113" t="s">
        <v>107</v>
      </c>
      <c r="M520" s="138">
        <v>8.8628762541806017E-2</v>
      </c>
      <c r="N520" s="117">
        <f t="shared" si="22"/>
        <v>60.190451505016718</v>
      </c>
      <c r="O520" s="113" t="s">
        <v>1159</v>
      </c>
      <c r="P520" s="114"/>
      <c r="Q520" s="118"/>
      <c r="R520" s="116"/>
      <c r="S520" s="114"/>
    </row>
    <row r="521" spans="6:19">
      <c r="F521" s="111" t="s">
        <v>555</v>
      </c>
      <c r="G521" s="136">
        <v>8.5005999999999996E-6</v>
      </c>
      <c r="H521" s="103">
        <f>ROUND(+G521*Totals!$H$26,2)</f>
        <v>58.14</v>
      </c>
      <c r="I521" s="103">
        <f t="shared" si="23"/>
        <v>20.33596412556054</v>
      </c>
      <c r="J521" s="103">
        <f t="shared" si="24"/>
        <v>37.804035874439464</v>
      </c>
      <c r="K521" s="113" t="s">
        <v>555</v>
      </c>
      <c r="L521" s="113" t="s">
        <v>113</v>
      </c>
      <c r="M521" s="138">
        <v>0.34977578475336324</v>
      </c>
      <c r="N521" s="117">
        <f t="shared" si="22"/>
        <v>20.33596412556054</v>
      </c>
      <c r="O521" s="113" t="s">
        <v>1159</v>
      </c>
      <c r="P521" s="114"/>
      <c r="Q521" s="118"/>
      <c r="R521" s="116"/>
      <c r="S521" s="114"/>
    </row>
    <row r="522" spans="6:19">
      <c r="F522" s="111" t="s">
        <v>554</v>
      </c>
      <c r="G522" s="136">
        <v>4.041669E-4</v>
      </c>
      <c r="H522" s="103">
        <f>ROUND(+G522*Totals!$H$26,2)</f>
        <v>2764.08</v>
      </c>
      <c r="I522" s="103">
        <f t="shared" si="23"/>
        <v>0</v>
      </c>
      <c r="J522" s="103">
        <f t="shared" si="24"/>
        <v>2764.08</v>
      </c>
      <c r="K522" s="113"/>
      <c r="L522" s="113"/>
      <c r="N522" s="117"/>
      <c r="O522" s="113"/>
      <c r="P522" s="114"/>
      <c r="Q522" s="118"/>
      <c r="R522" s="116"/>
      <c r="S522" s="114"/>
    </row>
    <row r="523" spans="6:19">
      <c r="F523" s="111" t="s">
        <v>553</v>
      </c>
      <c r="G523" s="136">
        <v>1.9570794999999998E-3</v>
      </c>
      <c r="H523" s="103">
        <f>ROUND(+G523*Totals!$H$26,2)</f>
        <v>13384.37</v>
      </c>
      <c r="I523" s="103">
        <f t="shared" si="23"/>
        <v>0</v>
      </c>
      <c r="J523" s="103">
        <f t="shared" si="24"/>
        <v>13384.37</v>
      </c>
      <c r="K523" s="113"/>
      <c r="L523" s="113"/>
      <c r="N523" s="117"/>
      <c r="O523" s="113"/>
      <c r="P523" s="114"/>
      <c r="Q523" s="118"/>
      <c r="R523" s="116"/>
      <c r="S523" s="114"/>
    </row>
    <row r="524" spans="6:19">
      <c r="F524" s="111" t="s">
        <v>552</v>
      </c>
      <c r="G524" s="136">
        <v>2.9945440000000002E-4</v>
      </c>
      <c r="H524" s="103">
        <f>ROUND(+G524*Totals!$H$26,2)</f>
        <v>2047.95</v>
      </c>
      <c r="I524" s="103">
        <f t="shared" si="23"/>
        <v>0</v>
      </c>
      <c r="J524" s="103">
        <f t="shared" si="24"/>
        <v>2047.95</v>
      </c>
      <c r="K524" s="113"/>
      <c r="L524" s="113"/>
      <c r="N524" s="117"/>
      <c r="O524" s="113"/>
      <c r="P524" s="114"/>
      <c r="Q524" s="118"/>
      <c r="R524" s="116"/>
      <c r="S524" s="114"/>
    </row>
    <row r="525" spans="6:19">
      <c r="F525" s="111" t="s">
        <v>551</v>
      </c>
      <c r="G525" s="136">
        <v>4.8530930000000001E-4</v>
      </c>
      <c r="H525" s="103">
        <f>ROUND(+G525*Totals!$H$26,2)</f>
        <v>3319.01</v>
      </c>
      <c r="I525" s="103">
        <f t="shared" si="23"/>
        <v>0</v>
      </c>
      <c r="J525" s="103">
        <f t="shared" si="24"/>
        <v>3319.01</v>
      </c>
      <c r="K525" s="113"/>
      <c r="L525" s="113"/>
      <c r="N525" s="117"/>
      <c r="O525" s="113"/>
      <c r="P525" s="114"/>
      <c r="Q525" s="118"/>
      <c r="R525" s="116"/>
      <c r="S525" s="114"/>
    </row>
    <row r="526" spans="6:19">
      <c r="F526" s="111" t="s">
        <v>550</v>
      </c>
      <c r="G526" s="136">
        <v>5.6220150000000008E-4</v>
      </c>
      <c r="H526" s="103">
        <f>ROUND(+G526*Totals!$H$26,2)</f>
        <v>3844.87</v>
      </c>
      <c r="I526" s="103">
        <f t="shared" si="23"/>
        <v>0</v>
      </c>
      <c r="J526" s="103">
        <f t="shared" si="24"/>
        <v>3844.87</v>
      </c>
      <c r="K526" s="113"/>
      <c r="L526" s="113"/>
      <c r="N526" s="117"/>
      <c r="O526" s="113"/>
      <c r="P526" s="114"/>
      <c r="Q526" s="118"/>
      <c r="R526" s="116"/>
      <c r="S526" s="114"/>
    </row>
    <row r="527" spans="6:19">
      <c r="F527" s="111" t="s">
        <v>549</v>
      </c>
      <c r="G527" s="136">
        <v>6.6034529999999989E-4</v>
      </c>
      <c r="H527" s="103">
        <f>ROUND(+G527*Totals!$H$26,2)</f>
        <v>4516.07</v>
      </c>
      <c r="I527" s="103">
        <f t="shared" si="23"/>
        <v>0</v>
      </c>
      <c r="J527" s="103">
        <f t="shared" si="24"/>
        <v>4516.07</v>
      </c>
      <c r="K527" s="113"/>
      <c r="L527" s="113"/>
      <c r="N527" s="117"/>
      <c r="O527" s="113"/>
      <c r="P527" s="114"/>
      <c r="Q527" s="118"/>
      <c r="R527" s="116"/>
      <c r="S527" s="114"/>
    </row>
    <row r="528" spans="6:19">
      <c r="F528" s="111" t="s">
        <v>548</v>
      </c>
      <c r="G528" s="136">
        <v>4.5014760000000001E-4</v>
      </c>
      <c r="H528" s="103">
        <f>ROUND(+G528*Totals!$H$26,2)</f>
        <v>3078.54</v>
      </c>
      <c r="I528" s="103">
        <f t="shared" si="23"/>
        <v>0</v>
      </c>
      <c r="J528" s="103">
        <f t="shared" si="24"/>
        <v>3078.54</v>
      </c>
      <c r="K528" s="113"/>
      <c r="L528" s="113"/>
      <c r="N528" s="117"/>
      <c r="O528" s="117"/>
      <c r="P528" s="114"/>
      <c r="Q528" s="118"/>
      <c r="R528" s="116"/>
      <c r="S528" s="114"/>
    </row>
    <row r="529" spans="6:19">
      <c r="F529" s="111" t="s">
        <v>547</v>
      </c>
      <c r="G529" s="136">
        <v>2.3678150000000001E-3</v>
      </c>
      <c r="H529" s="103">
        <f>ROUND(+G529*Totals!$H$26,2)</f>
        <v>16193.37</v>
      </c>
      <c r="I529" s="103">
        <f t="shared" si="23"/>
        <v>0</v>
      </c>
      <c r="J529" s="103">
        <f t="shared" si="24"/>
        <v>16193.37</v>
      </c>
      <c r="K529" s="113"/>
      <c r="L529" s="113"/>
      <c r="N529" s="117"/>
      <c r="O529" s="117"/>
      <c r="P529" s="114"/>
      <c r="Q529" s="118"/>
      <c r="R529" s="116"/>
      <c r="S529" s="114"/>
    </row>
    <row r="530" spans="6:19">
      <c r="F530" s="111" t="s">
        <v>546</v>
      </c>
      <c r="G530" s="136">
        <v>8.8870300000000002E-5</v>
      </c>
      <c r="H530" s="103">
        <f>ROUND(+G530*Totals!$H$26,2)</f>
        <v>607.78</v>
      </c>
      <c r="I530" s="103">
        <f t="shared" si="23"/>
        <v>174.22359143327841</v>
      </c>
      <c r="J530" s="103">
        <f t="shared" si="24"/>
        <v>433.55640856672153</v>
      </c>
      <c r="K530" s="113" t="s">
        <v>546</v>
      </c>
      <c r="L530" s="113" t="s">
        <v>45</v>
      </c>
      <c r="M530" s="138">
        <v>0.28665568369028005</v>
      </c>
      <c r="N530" s="117">
        <f>+H530*M530</f>
        <v>174.22359143327841</v>
      </c>
      <c r="O530" s="113" t="s">
        <v>1159</v>
      </c>
      <c r="P530" s="114"/>
      <c r="Q530" s="118"/>
      <c r="R530" s="116"/>
      <c r="S530" s="114"/>
    </row>
    <row r="531" spans="6:19">
      <c r="F531" s="111" t="s">
        <v>545</v>
      </c>
      <c r="G531" s="136">
        <v>1.047124E-4</v>
      </c>
      <c r="H531" s="103">
        <f>ROUND(+G531*Totals!$H$26,2)</f>
        <v>716.12</v>
      </c>
      <c r="I531" s="103">
        <f t="shared" si="23"/>
        <v>221.34618181818186</v>
      </c>
      <c r="J531" s="103">
        <f t="shared" si="24"/>
        <v>494.77381818181811</v>
      </c>
      <c r="K531" s="113" t="s">
        <v>545</v>
      </c>
      <c r="L531" s="113" t="s">
        <v>68</v>
      </c>
      <c r="M531" s="138">
        <v>0.30909090909090914</v>
      </c>
      <c r="N531" s="117">
        <f>+H531*M531</f>
        <v>221.34618181818186</v>
      </c>
      <c r="O531" s="113" t="s">
        <v>1159</v>
      </c>
      <c r="P531" s="114"/>
      <c r="Q531" s="118"/>
      <c r="R531" s="116"/>
      <c r="S531" s="114"/>
    </row>
    <row r="532" spans="6:19">
      <c r="F532" s="111" t="s">
        <v>544</v>
      </c>
      <c r="G532" s="136">
        <v>4.1691779999999999E-4</v>
      </c>
      <c r="H532" s="103">
        <f>ROUND(+G532*Totals!$H$26,2)</f>
        <v>2851.28</v>
      </c>
      <c r="I532" s="103">
        <f t="shared" si="23"/>
        <v>0</v>
      </c>
      <c r="J532" s="103">
        <f t="shared" si="24"/>
        <v>2851.28</v>
      </c>
      <c r="K532" s="113"/>
      <c r="L532" s="113"/>
      <c r="N532" s="117"/>
      <c r="O532" s="113"/>
      <c r="P532" s="114"/>
      <c r="Q532" s="118"/>
      <c r="R532" s="116"/>
      <c r="S532" s="114"/>
    </row>
    <row r="533" spans="6:19">
      <c r="F533" s="111" t="s">
        <v>543</v>
      </c>
      <c r="G533" s="136">
        <v>9.4086639999999997E-4</v>
      </c>
      <c r="H533" s="103">
        <f>ROUND(+G533*Totals!$H$26,2)</f>
        <v>6434.54</v>
      </c>
      <c r="I533" s="103">
        <f t="shared" si="23"/>
        <v>0</v>
      </c>
      <c r="J533" s="103">
        <f t="shared" si="24"/>
        <v>6434.54</v>
      </c>
      <c r="K533" s="113"/>
      <c r="L533" s="113"/>
      <c r="N533" s="117"/>
      <c r="O533" s="117"/>
      <c r="P533" s="114"/>
      <c r="Q533" s="118"/>
      <c r="R533" s="116"/>
      <c r="S533" s="114"/>
    </row>
    <row r="534" spans="6:19">
      <c r="F534" s="111" t="s">
        <v>97</v>
      </c>
      <c r="G534" s="136">
        <v>1.6048824600000001E-2</v>
      </c>
      <c r="H534" s="103">
        <f>ROUND(+G534*Totals!$H$26,2)</f>
        <v>109757.09</v>
      </c>
      <c r="I534" s="103">
        <f t="shared" si="23"/>
        <v>0</v>
      </c>
      <c r="J534" s="103">
        <f t="shared" si="24"/>
        <v>109757.09</v>
      </c>
      <c r="K534" s="113"/>
      <c r="L534" s="113"/>
      <c r="N534" s="117"/>
      <c r="O534" s="117"/>
      <c r="P534" s="114"/>
      <c r="Q534" s="118"/>
      <c r="R534" s="116"/>
      <c r="S534" s="114"/>
    </row>
    <row r="535" spans="6:19">
      <c r="F535" s="111" t="s">
        <v>542</v>
      </c>
      <c r="G535" s="136">
        <v>4.2503200000000003E-5</v>
      </c>
      <c r="H535" s="103">
        <f>ROUND(+G535*Totals!$H$26,2)</f>
        <v>290.68</v>
      </c>
      <c r="I535" s="103">
        <f t="shared" si="23"/>
        <v>80.903546798029552</v>
      </c>
      <c r="J535" s="103">
        <f t="shared" si="24"/>
        <v>209.77645320197047</v>
      </c>
      <c r="K535" s="113" t="s">
        <v>542</v>
      </c>
      <c r="L535" s="113" t="s">
        <v>49</v>
      </c>
      <c r="M535" s="138">
        <v>0.27832512315270935</v>
      </c>
      <c r="N535" s="117">
        <f t="shared" ref="N535:N594" si="25">+H535*M535</f>
        <v>80.903546798029552</v>
      </c>
      <c r="O535" s="113" t="s">
        <v>1159</v>
      </c>
      <c r="P535" s="114"/>
      <c r="Q535" s="118"/>
      <c r="R535" s="116"/>
      <c r="S535" s="114"/>
    </row>
    <row r="536" spans="6:19">
      <c r="F536" s="111" t="s">
        <v>541</v>
      </c>
      <c r="G536" s="136">
        <v>1.657625E-4</v>
      </c>
      <c r="H536" s="103">
        <f>ROUND(+G536*Totals!$H$26,2)</f>
        <v>1133.6400000000001</v>
      </c>
      <c r="I536" s="103">
        <f t="shared" si="23"/>
        <v>171.11547169811323</v>
      </c>
      <c r="J536" s="103">
        <f t="shared" si="24"/>
        <v>962.5245283018869</v>
      </c>
      <c r="K536" s="113" t="s">
        <v>541</v>
      </c>
      <c r="L536" s="113" t="s">
        <v>56</v>
      </c>
      <c r="M536" s="138">
        <v>0.15094339622641509</v>
      </c>
      <c r="N536" s="117">
        <f t="shared" si="25"/>
        <v>171.11547169811323</v>
      </c>
      <c r="O536" s="117" t="s">
        <v>1159</v>
      </c>
      <c r="P536" s="114"/>
      <c r="Q536" s="118"/>
      <c r="R536" s="116"/>
      <c r="S536" s="114"/>
    </row>
    <row r="537" spans="6:19" ht="37.5">
      <c r="F537" s="111" t="s">
        <v>540</v>
      </c>
      <c r="G537" s="136">
        <v>1.06617363E-2</v>
      </c>
      <c r="H537" s="103">
        <f>ROUND(+G537*Totals!$H$26,2)</f>
        <v>72915.070000000007</v>
      </c>
      <c r="I537" s="103">
        <f t="shared" si="23"/>
        <v>0</v>
      </c>
      <c r="J537" s="103">
        <f t="shared" si="24"/>
        <v>72915.070000000007</v>
      </c>
      <c r="K537" s="113"/>
      <c r="L537" s="113"/>
      <c r="N537" s="117"/>
      <c r="O537" s="113"/>
      <c r="P537" s="114"/>
      <c r="Q537" s="118"/>
      <c r="R537" s="116"/>
      <c r="S537" s="114"/>
    </row>
    <row r="538" spans="6:19">
      <c r="F538" s="111" t="s">
        <v>539</v>
      </c>
      <c r="G538" s="136">
        <v>9.6211800000000006E-5</v>
      </c>
      <c r="H538" s="103">
        <f>ROUND(+G538*Totals!$H$26,2)</f>
        <v>657.99</v>
      </c>
      <c r="I538" s="103">
        <f t="shared" si="23"/>
        <v>141.7890909090909</v>
      </c>
      <c r="J538" s="103">
        <f t="shared" si="24"/>
        <v>516.20090909090914</v>
      </c>
      <c r="K538" s="113" t="s">
        <v>539</v>
      </c>
      <c r="L538" s="113" t="s">
        <v>87</v>
      </c>
      <c r="M538" s="138">
        <v>0.21548821548821548</v>
      </c>
      <c r="N538" s="117">
        <f t="shared" si="25"/>
        <v>141.7890909090909</v>
      </c>
      <c r="O538" s="117" t="s">
        <v>1159</v>
      </c>
      <c r="P538" s="114"/>
      <c r="Q538" s="118"/>
      <c r="R538" s="116"/>
      <c r="S538" s="114"/>
    </row>
    <row r="539" spans="6:19">
      <c r="F539" s="111" t="s">
        <v>538</v>
      </c>
      <c r="G539" s="136">
        <v>1.626714E-4</v>
      </c>
      <c r="H539" s="103">
        <f>ROUND(+G539*Totals!$H$26,2)</f>
        <v>1112.5</v>
      </c>
      <c r="I539" s="103">
        <f t="shared" si="23"/>
        <v>0</v>
      </c>
      <c r="J539" s="103">
        <f t="shared" si="24"/>
        <v>1112.5</v>
      </c>
      <c r="K539" s="113"/>
      <c r="L539" s="113"/>
      <c r="N539" s="117"/>
      <c r="O539" s="117"/>
      <c r="P539" s="114"/>
      <c r="Q539" s="118"/>
      <c r="R539" s="116"/>
      <c r="S539" s="114"/>
    </row>
    <row r="540" spans="6:19">
      <c r="F540" s="111" t="s">
        <v>537</v>
      </c>
      <c r="G540" s="136">
        <v>4.2503200000000003E-5</v>
      </c>
      <c r="H540" s="103">
        <f>ROUND(+G540*Totals!$H$26,2)</f>
        <v>290.68</v>
      </c>
      <c r="I540" s="103">
        <f t="shared" si="23"/>
        <v>82.682311111111119</v>
      </c>
      <c r="J540" s="103">
        <f t="shared" si="24"/>
        <v>207.99768888888889</v>
      </c>
      <c r="K540" s="113" t="s">
        <v>537</v>
      </c>
      <c r="L540" s="113" t="s">
        <v>88</v>
      </c>
      <c r="M540" s="138">
        <v>0.28444444444444444</v>
      </c>
      <c r="N540" s="117">
        <f t="shared" si="25"/>
        <v>82.682311111111119</v>
      </c>
      <c r="O540" s="113" t="s">
        <v>1159</v>
      </c>
      <c r="P540" s="114"/>
      <c r="Q540" s="118"/>
      <c r="R540" s="116"/>
      <c r="S540" s="114"/>
    </row>
    <row r="541" spans="6:19">
      <c r="F541" s="111" t="s">
        <v>536</v>
      </c>
      <c r="G541" s="136">
        <v>1.7001299999999999E-5</v>
      </c>
      <c r="H541" s="103">
        <f>ROUND(+G541*Totals!$H$26,2)</f>
        <v>116.27</v>
      </c>
      <c r="I541" s="103">
        <f t="shared" si="23"/>
        <v>42.909166666666671</v>
      </c>
      <c r="J541" s="103">
        <f t="shared" si="24"/>
        <v>73.360833333333318</v>
      </c>
      <c r="K541" s="113" t="s">
        <v>536</v>
      </c>
      <c r="L541" s="113" t="s">
        <v>97</v>
      </c>
      <c r="M541" s="138">
        <v>0.36904761904761907</v>
      </c>
      <c r="N541" s="117">
        <f t="shared" si="25"/>
        <v>42.909166666666671</v>
      </c>
      <c r="O541" s="117" t="s">
        <v>1159</v>
      </c>
      <c r="P541" s="114"/>
      <c r="Q541" s="118"/>
      <c r="R541" s="116"/>
      <c r="S541" s="114"/>
    </row>
    <row r="542" spans="6:19">
      <c r="F542" s="111" t="s">
        <v>535</v>
      </c>
      <c r="G542" s="136">
        <v>1.05632061E-2</v>
      </c>
      <c r="H542" s="103">
        <f>ROUND(+G542*Totals!$H$26,2)</f>
        <v>72241.23</v>
      </c>
      <c r="I542" s="103">
        <f t="shared" si="23"/>
        <v>0</v>
      </c>
      <c r="J542" s="103">
        <f t="shared" si="24"/>
        <v>72241.23</v>
      </c>
      <c r="K542" s="113"/>
      <c r="L542" s="113"/>
      <c r="N542" s="117"/>
      <c r="O542" s="117"/>
      <c r="P542" s="114"/>
      <c r="Q542" s="118"/>
      <c r="R542" s="116"/>
      <c r="S542" s="114"/>
    </row>
    <row r="543" spans="6:19">
      <c r="F543" s="111" t="s">
        <v>534</v>
      </c>
      <c r="G543" s="136">
        <v>3.8252900000000001E-5</v>
      </c>
      <c r="H543" s="103">
        <f>ROUND(+G543*Totals!$H$26,2)</f>
        <v>261.61</v>
      </c>
      <c r="I543" s="103">
        <f t="shared" si="23"/>
        <v>26.514527027027025</v>
      </c>
      <c r="J543" s="103">
        <f t="shared" si="24"/>
        <v>235.095472972973</v>
      </c>
      <c r="K543" s="113" t="s">
        <v>534</v>
      </c>
      <c r="L543" s="113" t="s">
        <v>62</v>
      </c>
      <c r="M543" s="138">
        <v>0.10135135135135134</v>
      </c>
      <c r="N543" s="117">
        <f t="shared" si="25"/>
        <v>26.514527027027025</v>
      </c>
      <c r="O543" s="117" t="s">
        <v>1159</v>
      </c>
      <c r="P543" s="114"/>
      <c r="Q543" s="118"/>
      <c r="R543" s="116"/>
      <c r="S543" s="114"/>
    </row>
    <row r="544" spans="6:19">
      <c r="F544" s="111" t="s">
        <v>533</v>
      </c>
      <c r="G544" s="136">
        <v>1.38715E-4</v>
      </c>
      <c r="H544" s="103">
        <f>ROUND(+G544*Totals!$H$26,2)</f>
        <v>948.66</v>
      </c>
      <c r="I544" s="103">
        <f t="shared" si="23"/>
        <v>229.57571999999999</v>
      </c>
      <c r="J544" s="103">
        <f t="shared" si="24"/>
        <v>719.08428000000004</v>
      </c>
      <c r="K544" s="113" t="s">
        <v>533</v>
      </c>
      <c r="L544" s="113" t="s">
        <v>49</v>
      </c>
      <c r="M544" s="138">
        <v>0.24199999999999999</v>
      </c>
      <c r="N544" s="117">
        <f t="shared" si="25"/>
        <v>229.57571999999999</v>
      </c>
      <c r="O544" s="117" t="s">
        <v>1159</v>
      </c>
      <c r="P544" s="114"/>
      <c r="Q544" s="118"/>
      <c r="R544" s="116"/>
      <c r="S544" s="114"/>
    </row>
    <row r="545" spans="6:19">
      <c r="F545" s="111" t="s">
        <v>532</v>
      </c>
      <c r="G545" s="136">
        <v>2.8593099999999999E-5</v>
      </c>
      <c r="H545" s="103">
        <f>ROUND(+G545*Totals!$H$26,2)</f>
        <v>195.55</v>
      </c>
      <c r="I545" s="103">
        <f t="shared" si="23"/>
        <v>69.48477157360405</v>
      </c>
      <c r="J545" s="103">
        <f t="shared" si="24"/>
        <v>126.06522842639596</v>
      </c>
      <c r="K545" s="113" t="s">
        <v>532</v>
      </c>
      <c r="L545" s="113" t="s">
        <v>117</v>
      </c>
      <c r="M545" s="138">
        <v>0.35532994923857864</v>
      </c>
      <c r="N545" s="117">
        <f t="shared" si="25"/>
        <v>69.48477157360405</v>
      </c>
      <c r="O545" s="113" t="s">
        <v>1159</v>
      </c>
      <c r="P545" s="114"/>
      <c r="Q545" s="118"/>
      <c r="R545" s="116"/>
      <c r="S545" s="114"/>
    </row>
    <row r="546" spans="6:19">
      <c r="F546" s="111" t="s">
        <v>531</v>
      </c>
      <c r="G546" s="136">
        <v>1.0239409999999999E-4</v>
      </c>
      <c r="H546" s="103">
        <f>ROUND(+G546*Totals!$H$26,2)</f>
        <v>700.27</v>
      </c>
      <c r="I546" s="103">
        <f t="shared" si="23"/>
        <v>136.06282383419688</v>
      </c>
      <c r="J546" s="103">
        <f t="shared" si="24"/>
        <v>564.20717616580305</v>
      </c>
      <c r="K546" s="113" t="s">
        <v>531</v>
      </c>
      <c r="L546" s="113" t="s">
        <v>117</v>
      </c>
      <c r="M546" s="138">
        <v>0.19430051813471502</v>
      </c>
      <c r="N546" s="117">
        <f t="shared" si="25"/>
        <v>136.06282383419688</v>
      </c>
      <c r="O546" s="113" t="s">
        <v>1159</v>
      </c>
      <c r="P546" s="114"/>
      <c r="Q546" s="118"/>
      <c r="R546" s="116"/>
      <c r="S546" s="114"/>
    </row>
    <row r="547" spans="6:19">
      <c r="F547" s="111" t="s">
        <v>530</v>
      </c>
      <c r="G547" s="136">
        <v>3.3191140000000003E-4</v>
      </c>
      <c r="H547" s="103">
        <f>ROUND(+G547*Totals!$H$26,2)</f>
        <v>2269.9299999999998</v>
      </c>
      <c r="I547" s="103">
        <f t="shared" si="23"/>
        <v>0</v>
      </c>
      <c r="J547" s="103">
        <f t="shared" si="24"/>
        <v>2269.9299999999998</v>
      </c>
      <c r="K547" s="113"/>
      <c r="L547" s="113"/>
      <c r="N547" s="117"/>
      <c r="O547" s="117"/>
      <c r="P547" s="114"/>
      <c r="Q547" s="118"/>
      <c r="R547" s="116"/>
      <c r="S547" s="114"/>
    </row>
    <row r="548" spans="6:19">
      <c r="F548" s="111" t="s">
        <v>529</v>
      </c>
      <c r="G548" s="136">
        <v>1.8392300000000001E-4</v>
      </c>
      <c r="H548" s="103">
        <f>ROUND(+G548*Totals!$H$26,2)</f>
        <v>1257.8399999999999</v>
      </c>
      <c r="I548" s="103">
        <f t="shared" si="23"/>
        <v>119.11363636363636</v>
      </c>
      <c r="J548" s="103">
        <f t="shared" si="24"/>
        <v>1138.7263636363637</v>
      </c>
      <c r="K548" s="137" t="s">
        <v>529</v>
      </c>
      <c r="L548" s="137" t="s">
        <v>67</v>
      </c>
      <c r="M548" s="138">
        <v>9.4696969696969696E-2</v>
      </c>
      <c r="N548" s="117">
        <f t="shared" si="25"/>
        <v>119.11363636363636</v>
      </c>
      <c r="O548" s="117"/>
      <c r="P548" s="114"/>
      <c r="Q548" s="118"/>
      <c r="R548" s="116"/>
      <c r="S548" s="114"/>
    </row>
    <row r="549" spans="6:19">
      <c r="F549" s="111" t="s">
        <v>528</v>
      </c>
      <c r="G549" s="136">
        <v>6.02773E-5</v>
      </c>
      <c r="H549" s="103">
        <f>ROUND(+G549*Totals!$H$26,2)</f>
        <v>412.23</v>
      </c>
      <c r="I549" s="103">
        <f t="shared" si="23"/>
        <v>93.874158415841592</v>
      </c>
      <c r="J549" s="103">
        <f t="shared" si="24"/>
        <v>318.35584158415844</v>
      </c>
      <c r="K549" s="113" t="s">
        <v>528</v>
      </c>
      <c r="L549" s="113" t="s">
        <v>115</v>
      </c>
      <c r="M549" s="138">
        <v>0.22772277227722773</v>
      </c>
      <c r="N549" s="117">
        <f t="shared" si="25"/>
        <v>93.874158415841592</v>
      </c>
      <c r="O549" s="117" t="s">
        <v>1159</v>
      </c>
      <c r="P549" s="114"/>
      <c r="Q549" s="118"/>
      <c r="R549" s="116"/>
      <c r="S549" s="114"/>
    </row>
    <row r="550" spans="6:19">
      <c r="F550" s="111" t="s">
        <v>527</v>
      </c>
      <c r="G550" s="136">
        <v>1.3639669999999999E-4</v>
      </c>
      <c r="H550" s="103">
        <f>ROUND(+G550*Totals!$H$26,2)</f>
        <v>932.81</v>
      </c>
      <c r="I550" s="103">
        <f t="shared" si="23"/>
        <v>255.98943866943867</v>
      </c>
      <c r="J550" s="103">
        <f t="shared" si="24"/>
        <v>676.8205613305613</v>
      </c>
      <c r="K550" s="113" t="s">
        <v>527</v>
      </c>
      <c r="L550" s="113" t="s">
        <v>118</v>
      </c>
      <c r="M550" s="138">
        <v>0.27442827442827444</v>
      </c>
      <c r="N550" s="117">
        <f t="shared" si="25"/>
        <v>255.98943866943867</v>
      </c>
      <c r="O550" s="117" t="s">
        <v>1159</v>
      </c>
      <c r="P550" s="114"/>
      <c r="Q550" s="118"/>
      <c r="R550" s="116"/>
      <c r="S550" s="114"/>
    </row>
    <row r="551" spans="6:19">
      <c r="F551" s="111" t="s">
        <v>526</v>
      </c>
      <c r="G551" s="136">
        <v>1.209409E-4</v>
      </c>
      <c r="H551" s="103">
        <f>ROUND(+G551*Totals!$H$26,2)</f>
        <v>827.11</v>
      </c>
      <c r="I551" s="103">
        <f t="shared" si="23"/>
        <v>356.02635170603673</v>
      </c>
      <c r="J551" s="103">
        <f t="shared" si="24"/>
        <v>471.08364829396328</v>
      </c>
      <c r="K551" s="113" t="s">
        <v>526</v>
      </c>
      <c r="L551" s="113" t="s">
        <v>115</v>
      </c>
      <c r="M551" s="138">
        <v>0.43044619422572178</v>
      </c>
      <c r="N551" s="117">
        <f t="shared" si="25"/>
        <v>356.02635170603673</v>
      </c>
      <c r="O551" s="113" t="s">
        <v>1159</v>
      </c>
      <c r="P551" s="114"/>
      <c r="Q551" s="118"/>
      <c r="R551" s="116"/>
      <c r="S551" s="114"/>
    </row>
    <row r="552" spans="6:19">
      <c r="F552" s="111" t="s">
        <v>525</v>
      </c>
      <c r="G552" s="136">
        <v>5.6413299999999997E-5</v>
      </c>
      <c r="H552" s="103">
        <f>ROUND(+G552*Totals!$H$26,2)</f>
        <v>385.81</v>
      </c>
      <c r="I552" s="103">
        <f t="shared" si="23"/>
        <v>123.77522184300339</v>
      </c>
      <c r="J552" s="103">
        <f t="shared" si="24"/>
        <v>262.03477815699659</v>
      </c>
      <c r="K552" s="113" t="s">
        <v>525</v>
      </c>
      <c r="L552" s="113" t="s">
        <v>111</v>
      </c>
      <c r="M552" s="138">
        <v>0.32081911262798629</v>
      </c>
      <c r="N552" s="117">
        <f t="shared" si="25"/>
        <v>123.77522184300339</v>
      </c>
      <c r="O552" s="117" t="s">
        <v>1159</v>
      </c>
      <c r="P552" s="114"/>
      <c r="Q552" s="118"/>
      <c r="R552" s="116"/>
      <c r="S552" s="114"/>
    </row>
    <row r="553" spans="6:19">
      <c r="F553" s="111" t="s">
        <v>524</v>
      </c>
      <c r="G553" s="136">
        <v>2.8670350000000003E-4</v>
      </c>
      <c r="H553" s="103">
        <f>ROUND(+G553*Totals!$H$26,2)</f>
        <v>1960.75</v>
      </c>
      <c r="I553" s="103">
        <f t="shared" si="23"/>
        <v>0</v>
      </c>
      <c r="J553" s="103">
        <f t="shared" si="24"/>
        <v>1960.75</v>
      </c>
      <c r="K553" s="113"/>
      <c r="L553" s="113"/>
      <c r="N553" s="117"/>
      <c r="O553" s="113"/>
      <c r="P553" s="114"/>
      <c r="Q553" s="118"/>
      <c r="R553" s="116"/>
      <c r="S553" s="114"/>
    </row>
    <row r="554" spans="6:19">
      <c r="F554" s="111" t="s">
        <v>523</v>
      </c>
      <c r="G554" s="136">
        <v>4.3662400000000004E-5</v>
      </c>
      <c r="H554" s="103">
        <f>ROUND(+G554*Totals!$H$26,2)</f>
        <v>298.60000000000002</v>
      </c>
      <c r="I554" s="103">
        <f t="shared" si="23"/>
        <v>97.581699346405244</v>
      </c>
      <c r="J554" s="103">
        <f t="shared" si="24"/>
        <v>201.01830065359479</v>
      </c>
      <c r="K554" s="113" t="s">
        <v>523</v>
      </c>
      <c r="L554" s="113" t="s">
        <v>100</v>
      </c>
      <c r="M554" s="138">
        <v>0.32679738562091504</v>
      </c>
      <c r="N554" s="117">
        <f t="shared" si="25"/>
        <v>97.581699346405244</v>
      </c>
      <c r="O554" s="113" t="s">
        <v>1159</v>
      </c>
      <c r="P554" s="114"/>
      <c r="Q554" s="118"/>
      <c r="R554" s="116"/>
      <c r="S554" s="114"/>
    </row>
    <row r="555" spans="6:19" ht="37.5">
      <c r="F555" s="111" t="s">
        <v>522</v>
      </c>
      <c r="G555" s="136">
        <v>3.9412059999999996E-4</v>
      </c>
      <c r="H555" s="103">
        <f>ROUND(+G555*Totals!$H$26,2)</f>
        <v>2695.37</v>
      </c>
      <c r="I555" s="103">
        <f t="shared" si="23"/>
        <v>0</v>
      </c>
      <c r="J555" s="103">
        <f t="shared" si="24"/>
        <v>2695.37</v>
      </c>
      <c r="K555" s="113"/>
      <c r="L555" s="113"/>
      <c r="N555" s="117"/>
      <c r="O555" s="113"/>
      <c r="P555" s="114"/>
      <c r="Q555" s="118"/>
      <c r="R555" s="116"/>
      <c r="S555" s="114"/>
    </row>
    <row r="556" spans="6:19">
      <c r="F556" s="111" t="s">
        <v>521</v>
      </c>
      <c r="G556" s="136">
        <v>6.5223100000000008E-4</v>
      </c>
      <c r="H556" s="103">
        <f>ROUND(+G556*Totals!$H$26,2)</f>
        <v>4460.57</v>
      </c>
      <c r="I556" s="103">
        <f t="shared" si="23"/>
        <v>0</v>
      </c>
      <c r="J556" s="103">
        <f t="shared" si="24"/>
        <v>4460.57</v>
      </c>
      <c r="K556" s="113"/>
      <c r="L556" s="113"/>
      <c r="N556" s="117"/>
      <c r="O556" s="113"/>
      <c r="P556" s="114"/>
      <c r="Q556" s="118"/>
      <c r="R556" s="116"/>
      <c r="S556" s="114"/>
    </row>
    <row r="557" spans="6:19">
      <c r="F557" s="111" t="s">
        <v>520</v>
      </c>
      <c r="G557" s="136">
        <v>3.0370469999999999E-4</v>
      </c>
      <c r="H557" s="103">
        <f>ROUND(+G557*Totals!$H$26,2)</f>
        <v>2077.02</v>
      </c>
      <c r="I557" s="103">
        <f t="shared" si="23"/>
        <v>0</v>
      </c>
      <c r="J557" s="103">
        <f t="shared" si="24"/>
        <v>2077.02</v>
      </c>
      <c r="K557" s="113"/>
      <c r="L557" s="113"/>
      <c r="N557" s="117"/>
      <c r="O557" s="117"/>
      <c r="P557" s="114"/>
      <c r="Q557" s="118"/>
      <c r="R557" s="116"/>
      <c r="S557" s="114"/>
    </row>
    <row r="558" spans="6:19" ht="37.5">
      <c r="F558" s="111" t="s">
        <v>519</v>
      </c>
      <c r="G558" s="136">
        <v>4.6173939999999999E-4</v>
      </c>
      <c r="H558" s="103">
        <f>ROUND(+G558*Totals!$H$26,2)</f>
        <v>3157.81</v>
      </c>
      <c r="I558" s="103">
        <f t="shared" si="23"/>
        <v>0</v>
      </c>
      <c r="J558" s="103">
        <f t="shared" si="24"/>
        <v>3157.81</v>
      </c>
      <c r="K558" s="113"/>
      <c r="L558" s="113"/>
      <c r="N558" s="117"/>
      <c r="O558" s="117"/>
      <c r="P558" s="114"/>
      <c r="Q558" s="118"/>
      <c r="R558" s="116"/>
      <c r="S558" s="114"/>
    </row>
    <row r="559" spans="6:19">
      <c r="F559" s="111" t="s">
        <v>518</v>
      </c>
      <c r="G559" s="136">
        <v>4.2503200000000003E-5</v>
      </c>
      <c r="H559" s="103">
        <f>ROUND(+G559*Totals!$H$26,2)</f>
        <v>290.68</v>
      </c>
      <c r="I559" s="103">
        <f t="shared" si="23"/>
        <v>93.663555555555547</v>
      </c>
      <c r="J559" s="103">
        <f t="shared" si="24"/>
        <v>197.01644444444446</v>
      </c>
      <c r="K559" s="113" t="s">
        <v>518</v>
      </c>
      <c r="L559" s="113" t="s">
        <v>102</v>
      </c>
      <c r="M559" s="138">
        <v>0.32222222222222219</v>
      </c>
      <c r="N559" s="117">
        <f t="shared" si="25"/>
        <v>93.663555555555547</v>
      </c>
      <c r="O559" s="113" t="s">
        <v>1159</v>
      </c>
      <c r="P559" s="114"/>
      <c r="Q559" s="118"/>
      <c r="R559" s="116"/>
      <c r="S559" s="114"/>
    </row>
    <row r="560" spans="6:19">
      <c r="F560" s="111" t="s">
        <v>517</v>
      </c>
      <c r="G560" s="136">
        <v>7.6892199999999995E-5</v>
      </c>
      <c r="H560" s="103">
        <f>ROUND(+G560*Totals!$H$26,2)</f>
        <v>525.86</v>
      </c>
      <c r="I560" s="103">
        <f t="shared" si="23"/>
        <v>153.16310679611652</v>
      </c>
      <c r="J560" s="103">
        <f t="shared" si="24"/>
        <v>372.69689320388352</v>
      </c>
      <c r="K560" s="113" t="s">
        <v>517</v>
      </c>
      <c r="L560" s="113" t="s">
        <v>105</v>
      </c>
      <c r="M560" s="138">
        <v>0.29126213592233013</v>
      </c>
      <c r="N560" s="117">
        <f t="shared" si="25"/>
        <v>153.16310679611652</v>
      </c>
      <c r="O560" s="113" t="s">
        <v>1159</v>
      </c>
      <c r="P560" s="114"/>
      <c r="Q560" s="118"/>
      <c r="R560" s="116"/>
      <c r="S560" s="114"/>
    </row>
    <row r="561" spans="6:19">
      <c r="F561" s="111" t="s">
        <v>516</v>
      </c>
      <c r="G561" s="136">
        <v>1.3330549999999999E-4</v>
      </c>
      <c r="H561" s="103">
        <f>ROUND(+G561*Totals!$H$26,2)</f>
        <v>911.67</v>
      </c>
      <c r="I561" s="103">
        <f t="shared" si="23"/>
        <v>103.00487352445195</v>
      </c>
      <c r="J561" s="103">
        <f t="shared" si="24"/>
        <v>808.66512647554805</v>
      </c>
      <c r="K561" s="113" t="s">
        <v>516</v>
      </c>
      <c r="L561" s="113" t="s">
        <v>73</v>
      </c>
      <c r="M561" s="138">
        <v>0.11298482293423273</v>
      </c>
      <c r="N561" s="117">
        <f t="shared" si="25"/>
        <v>103.00487352445195</v>
      </c>
      <c r="O561" s="113" t="s">
        <v>1159</v>
      </c>
      <c r="P561" s="114"/>
      <c r="Q561" s="118"/>
      <c r="R561" s="116"/>
      <c r="S561" s="114"/>
    </row>
    <row r="562" spans="6:19">
      <c r="F562" s="111" t="s">
        <v>515</v>
      </c>
      <c r="G562" s="136">
        <v>6.2209200000000001E-5</v>
      </c>
      <c r="H562" s="103">
        <f>ROUND(+G562*Totals!$H$26,2)</f>
        <v>425.45</v>
      </c>
      <c r="I562" s="103">
        <f t="shared" si="23"/>
        <v>3.2980620155038758</v>
      </c>
      <c r="J562" s="103">
        <f t="shared" si="24"/>
        <v>422.1519379844961</v>
      </c>
      <c r="K562" s="137" t="s">
        <v>515</v>
      </c>
      <c r="L562" s="137" t="s">
        <v>52</v>
      </c>
      <c r="M562" s="138">
        <v>7.7519379844961239E-3</v>
      </c>
      <c r="N562" s="117">
        <f t="shared" si="25"/>
        <v>3.2980620155038758</v>
      </c>
      <c r="O562" s="117"/>
      <c r="P562" s="114"/>
      <c r="Q562" s="118"/>
      <c r="R562" s="116"/>
      <c r="S562" s="114"/>
    </row>
    <row r="563" spans="6:19">
      <c r="F563" s="111" t="s">
        <v>514</v>
      </c>
      <c r="G563" s="136">
        <v>2.7704360000000003E-4</v>
      </c>
      <c r="H563" s="103">
        <f>ROUND(+G563*Totals!$H$26,2)</f>
        <v>1894.69</v>
      </c>
      <c r="I563" s="103">
        <f t="shared" si="23"/>
        <v>0</v>
      </c>
      <c r="J563" s="103">
        <f t="shared" si="24"/>
        <v>1894.69</v>
      </c>
      <c r="K563" s="113"/>
      <c r="L563" s="113"/>
      <c r="N563" s="117"/>
      <c r="O563" s="113"/>
      <c r="P563" s="114"/>
      <c r="Q563" s="118"/>
      <c r="R563" s="116"/>
      <c r="S563" s="114"/>
    </row>
    <row r="564" spans="6:19">
      <c r="F564" s="111" t="s">
        <v>513</v>
      </c>
      <c r="G564" s="136">
        <v>8.5779199999999993E-5</v>
      </c>
      <c r="H564" s="103">
        <f>ROUND(+G564*Totals!$H$26,2)</f>
        <v>586.64</v>
      </c>
      <c r="I564" s="103">
        <f t="shared" si="23"/>
        <v>125.56506849315068</v>
      </c>
      <c r="J564" s="103">
        <f t="shared" si="24"/>
        <v>461.07493150684934</v>
      </c>
      <c r="K564" s="113" t="s">
        <v>513</v>
      </c>
      <c r="L564" s="113" t="s">
        <v>51</v>
      </c>
      <c r="M564" s="138">
        <v>0.21404109589041095</v>
      </c>
      <c r="N564" s="117">
        <f t="shared" si="25"/>
        <v>125.56506849315068</v>
      </c>
      <c r="O564" s="117" t="s">
        <v>1159</v>
      </c>
      <c r="P564" s="114"/>
      <c r="Q564" s="118"/>
      <c r="R564" s="116"/>
      <c r="S564" s="114"/>
    </row>
    <row r="565" spans="6:19">
      <c r="F565" s="111" t="s">
        <v>512</v>
      </c>
      <c r="G565" s="136">
        <v>1.402606E-4</v>
      </c>
      <c r="H565" s="103">
        <f>ROUND(+G565*Totals!$H$26,2)</f>
        <v>959.24</v>
      </c>
      <c r="I565" s="103">
        <f t="shared" si="23"/>
        <v>188.08627450980396</v>
      </c>
      <c r="J565" s="103">
        <f t="shared" si="24"/>
        <v>771.15372549019605</v>
      </c>
      <c r="K565" s="113" t="s">
        <v>512</v>
      </c>
      <c r="L565" s="113" t="s">
        <v>63</v>
      </c>
      <c r="M565" s="138">
        <v>0.19607843137254904</v>
      </c>
      <c r="N565" s="117">
        <f t="shared" si="25"/>
        <v>188.08627450980396</v>
      </c>
      <c r="O565" s="113" t="s">
        <v>1159</v>
      </c>
      <c r="P565" s="114"/>
      <c r="Q565" s="118"/>
      <c r="R565" s="116"/>
      <c r="S565" s="114"/>
    </row>
    <row r="566" spans="6:19">
      <c r="F566" s="111" t="s">
        <v>511</v>
      </c>
      <c r="G566" s="136">
        <v>1.576483E-4</v>
      </c>
      <c r="H566" s="103">
        <f>ROUND(+G566*Totals!$H$26,2)</f>
        <v>1078.1500000000001</v>
      </c>
      <c r="I566" s="103">
        <f t="shared" si="23"/>
        <v>373.81945031712468</v>
      </c>
      <c r="J566" s="103">
        <f t="shared" si="24"/>
        <v>704.33054968287547</v>
      </c>
      <c r="K566" s="113" t="s">
        <v>511</v>
      </c>
      <c r="L566" s="113" t="s">
        <v>83</v>
      </c>
      <c r="M566" s="138">
        <v>0.34672304439746293</v>
      </c>
      <c r="N566" s="117">
        <f t="shared" si="25"/>
        <v>373.81945031712468</v>
      </c>
      <c r="O566" s="117" t="s">
        <v>1159</v>
      </c>
      <c r="P566" s="114"/>
      <c r="Q566" s="118"/>
      <c r="R566" s="116"/>
      <c r="S566" s="114"/>
    </row>
    <row r="567" spans="6:19">
      <c r="F567" s="111" t="s">
        <v>510</v>
      </c>
      <c r="G567" s="136">
        <v>1.2832104999999999E-3</v>
      </c>
      <c r="H567" s="103">
        <f>ROUND(+G567*Totals!$H$26,2)</f>
        <v>8775.81</v>
      </c>
      <c r="I567" s="103">
        <f t="shared" si="23"/>
        <v>0</v>
      </c>
      <c r="J567" s="103">
        <f t="shared" si="24"/>
        <v>8775.81</v>
      </c>
      <c r="K567" s="113"/>
      <c r="L567" s="113"/>
      <c r="N567" s="117"/>
      <c r="O567" s="117"/>
      <c r="P567" s="114"/>
      <c r="Q567" s="118"/>
      <c r="R567" s="116"/>
      <c r="S567" s="114"/>
    </row>
    <row r="568" spans="6:19">
      <c r="F568" s="111" t="s">
        <v>509</v>
      </c>
      <c r="G568" s="136">
        <v>5.2163000000000002E-5</v>
      </c>
      <c r="H568" s="103">
        <f>ROUND(+G568*Totals!$H$26,2)</f>
        <v>356.74</v>
      </c>
      <c r="I568" s="103">
        <f t="shared" si="23"/>
        <v>92.989099526066369</v>
      </c>
      <c r="J568" s="103">
        <f t="shared" si="24"/>
        <v>263.75090047393365</v>
      </c>
      <c r="K568" s="113" t="s">
        <v>509</v>
      </c>
      <c r="L568" s="113" t="s">
        <v>82</v>
      </c>
      <c r="M568" s="138">
        <v>0.26066350710900477</v>
      </c>
      <c r="N568" s="117">
        <f t="shared" si="25"/>
        <v>92.989099526066369</v>
      </c>
      <c r="O568" s="117" t="s">
        <v>1159</v>
      </c>
      <c r="P568" s="114"/>
      <c r="Q568" s="118"/>
      <c r="R568" s="116"/>
      <c r="S568" s="114"/>
    </row>
    <row r="569" spans="6:19">
      <c r="F569" s="111" t="s">
        <v>508</v>
      </c>
      <c r="G569" s="136">
        <v>1.3910100000000001E-5</v>
      </c>
      <c r="H569" s="103">
        <f>ROUND(+G569*Totals!$H$26,2)</f>
        <v>95.13</v>
      </c>
      <c r="I569" s="103">
        <f t="shared" si="23"/>
        <v>25.255752212389382</v>
      </c>
      <c r="J569" s="103">
        <f t="shared" si="24"/>
        <v>69.874247787610614</v>
      </c>
      <c r="K569" s="113" t="s">
        <v>508</v>
      </c>
      <c r="L569" s="113" t="s">
        <v>126</v>
      </c>
      <c r="M569" s="138">
        <v>0.26548672566371684</v>
      </c>
      <c r="N569" s="117">
        <f t="shared" si="25"/>
        <v>25.255752212389382</v>
      </c>
      <c r="O569" s="113" t="s">
        <v>1159</v>
      </c>
      <c r="P569" s="114"/>
      <c r="Q569" s="118"/>
      <c r="R569" s="116"/>
      <c r="S569" s="114"/>
    </row>
    <row r="570" spans="6:19">
      <c r="F570" s="111" t="s">
        <v>506</v>
      </c>
      <c r="G570" s="136">
        <v>3.0061359999999996E-4</v>
      </c>
      <c r="H570" s="103">
        <f>ROUND(+G570*Totals!$H$26,2)</f>
        <v>2055.88</v>
      </c>
      <c r="I570" s="103">
        <f t="shared" si="23"/>
        <v>0</v>
      </c>
      <c r="J570" s="103">
        <f t="shared" si="24"/>
        <v>2055.88</v>
      </c>
      <c r="K570" s="113"/>
      <c r="L570" s="113"/>
      <c r="N570" s="117"/>
      <c r="O570" s="117"/>
      <c r="P570" s="114"/>
      <c r="Q570" s="118"/>
      <c r="R570" s="116"/>
      <c r="S570" s="114"/>
    </row>
    <row r="571" spans="6:19">
      <c r="F571" s="111" t="s">
        <v>505</v>
      </c>
      <c r="G571" s="136">
        <v>1.4682930000000001E-4</v>
      </c>
      <c r="H571" s="103">
        <f>ROUND(+G571*Totals!$H$26,2)</f>
        <v>1004.16</v>
      </c>
      <c r="I571" s="103">
        <f t="shared" si="23"/>
        <v>207.21998448409619</v>
      </c>
      <c r="J571" s="103">
        <f t="shared" si="24"/>
        <v>796.94001551590372</v>
      </c>
      <c r="K571" s="113" t="s">
        <v>505</v>
      </c>
      <c r="L571" s="113" t="s">
        <v>122</v>
      </c>
      <c r="M571" s="138">
        <v>0.20636152055857254</v>
      </c>
      <c r="N571" s="117">
        <f t="shared" si="25"/>
        <v>207.21998448409619</v>
      </c>
      <c r="O571" s="113" t="s">
        <v>1159</v>
      </c>
      <c r="P571" s="114"/>
      <c r="Q571" s="118"/>
      <c r="R571" s="116"/>
      <c r="S571" s="114"/>
    </row>
    <row r="572" spans="6:19">
      <c r="F572" s="111" t="s">
        <v>504</v>
      </c>
      <c r="G572" s="136">
        <v>1.255777E-4</v>
      </c>
      <c r="H572" s="103">
        <f>ROUND(+G572*Totals!$H$26,2)</f>
        <v>858.82</v>
      </c>
      <c r="I572" s="103">
        <f t="shared" si="23"/>
        <v>219.75028720626634</v>
      </c>
      <c r="J572" s="103">
        <f t="shared" si="24"/>
        <v>639.06971279373374</v>
      </c>
      <c r="K572" s="113" t="s">
        <v>504</v>
      </c>
      <c r="L572" s="113" t="s">
        <v>59</v>
      </c>
      <c r="M572" s="138">
        <v>0.25587467362924282</v>
      </c>
      <c r="N572" s="117">
        <f t="shared" si="25"/>
        <v>219.75028720626634</v>
      </c>
      <c r="O572" s="117" t="s">
        <v>1159</v>
      </c>
      <c r="P572" s="114"/>
      <c r="Q572" s="118"/>
      <c r="R572" s="116"/>
      <c r="S572" s="114"/>
    </row>
    <row r="573" spans="6:19">
      <c r="F573" s="111" t="s">
        <v>503</v>
      </c>
      <c r="G573" s="136">
        <v>2.318357E-4</v>
      </c>
      <c r="H573" s="103">
        <f>ROUND(+G573*Totals!$H$26,2)</f>
        <v>1585.51</v>
      </c>
      <c r="I573" s="103">
        <f t="shared" si="23"/>
        <v>0</v>
      </c>
      <c r="J573" s="103">
        <f t="shared" si="24"/>
        <v>1585.51</v>
      </c>
      <c r="K573" s="113"/>
      <c r="L573" s="113"/>
      <c r="N573" s="117"/>
      <c r="O573" s="113"/>
      <c r="P573" s="114"/>
      <c r="Q573" s="118"/>
      <c r="R573" s="116"/>
      <c r="S573" s="114"/>
    </row>
    <row r="574" spans="6:19">
      <c r="F574" s="111" t="s">
        <v>502</v>
      </c>
      <c r="G574" s="136">
        <v>1.166906E-4</v>
      </c>
      <c r="H574" s="103">
        <f>ROUND(+G574*Totals!$H$26,2)</f>
        <v>798.04</v>
      </c>
      <c r="I574" s="103">
        <f t="shared" si="23"/>
        <v>170.70374331550801</v>
      </c>
      <c r="J574" s="103">
        <f t="shared" si="24"/>
        <v>627.3362566844919</v>
      </c>
      <c r="K574" s="113" t="s">
        <v>502</v>
      </c>
      <c r="L574" s="113" t="s">
        <v>84</v>
      </c>
      <c r="M574" s="138">
        <v>0.21390374331550802</v>
      </c>
      <c r="N574" s="117">
        <f t="shared" si="25"/>
        <v>170.70374331550801</v>
      </c>
      <c r="O574" s="117" t="s">
        <v>1159</v>
      </c>
      <c r="P574" s="114"/>
      <c r="Q574" s="118"/>
      <c r="R574" s="116"/>
      <c r="S574" s="114"/>
    </row>
    <row r="575" spans="6:19" ht="37.5">
      <c r="F575" s="111" t="s">
        <v>501</v>
      </c>
      <c r="G575" s="136">
        <v>1.0347599E-3</v>
      </c>
      <c r="H575" s="103">
        <f>ROUND(+G575*Totals!$H$26,2)</f>
        <v>7076.67</v>
      </c>
      <c r="I575" s="103">
        <f t="shared" si="23"/>
        <v>0</v>
      </c>
      <c r="J575" s="103">
        <f t="shared" si="24"/>
        <v>7076.67</v>
      </c>
      <c r="K575" s="113"/>
      <c r="L575" s="113"/>
      <c r="N575" s="117"/>
      <c r="O575" s="113"/>
      <c r="P575" s="114"/>
      <c r="Q575" s="118"/>
      <c r="R575" s="116"/>
      <c r="S575" s="114"/>
    </row>
    <row r="576" spans="6:19">
      <c r="F576" s="111" t="s">
        <v>100</v>
      </c>
      <c r="G576" s="136">
        <v>4.79127E-5</v>
      </c>
      <c r="H576" s="103">
        <f>ROUND(+G576*Totals!$H$26,2)</f>
        <v>327.67</v>
      </c>
      <c r="I576" s="103">
        <f t="shared" si="23"/>
        <v>84.751548599670528</v>
      </c>
      <c r="J576" s="103">
        <f t="shared" si="24"/>
        <v>242.9184514003295</v>
      </c>
      <c r="K576" s="113" t="s">
        <v>100</v>
      </c>
      <c r="L576" s="113" t="s">
        <v>100</v>
      </c>
      <c r="M576" s="138">
        <v>0.25864909390444812</v>
      </c>
      <c r="N576" s="117">
        <f t="shared" si="25"/>
        <v>84.751548599670528</v>
      </c>
      <c r="O576" s="117" t="s">
        <v>1159</v>
      </c>
      <c r="P576" s="114"/>
      <c r="Q576" s="118"/>
      <c r="R576" s="116"/>
      <c r="S576" s="114"/>
    </row>
    <row r="577" spans="6:19">
      <c r="F577" s="111" t="s">
        <v>500</v>
      </c>
      <c r="G577" s="136">
        <v>9.6018610000000006E-4</v>
      </c>
      <c r="H577" s="103">
        <f>ROUND(+G577*Totals!$H$26,2)</f>
        <v>6566.66</v>
      </c>
      <c r="I577" s="103">
        <f t="shared" si="23"/>
        <v>0</v>
      </c>
      <c r="J577" s="103">
        <f t="shared" si="24"/>
        <v>6566.66</v>
      </c>
      <c r="K577" s="113"/>
      <c r="L577" s="113"/>
      <c r="N577" s="117"/>
      <c r="O577" s="113"/>
      <c r="P577" s="114"/>
      <c r="Q577" s="118"/>
      <c r="R577" s="116"/>
      <c r="S577" s="114"/>
    </row>
    <row r="578" spans="6:19">
      <c r="F578" s="111" t="s">
        <v>499</v>
      </c>
      <c r="G578" s="136">
        <v>1.0548520000000001E-4</v>
      </c>
      <c r="H578" s="103">
        <f>ROUND(+G578*Totals!$H$26,2)</f>
        <v>721.41</v>
      </c>
      <c r="I578" s="103">
        <f t="shared" si="23"/>
        <v>349.38242152466364</v>
      </c>
      <c r="J578" s="103">
        <f t="shared" si="24"/>
        <v>372.02757847533633</v>
      </c>
      <c r="K578" s="113" t="s">
        <v>499</v>
      </c>
      <c r="L578" s="113" t="s">
        <v>77</v>
      </c>
      <c r="M578" s="138">
        <v>0.48430493273542602</v>
      </c>
      <c r="N578" s="117">
        <f t="shared" si="25"/>
        <v>349.38242152466364</v>
      </c>
      <c r="O578" s="117" t="s">
        <v>1159</v>
      </c>
      <c r="P578" s="114"/>
      <c r="Q578" s="118"/>
      <c r="R578" s="116"/>
      <c r="S578" s="114"/>
    </row>
    <row r="579" spans="6:19">
      <c r="F579" s="111" t="s">
        <v>498</v>
      </c>
      <c r="G579" s="136">
        <v>1.3098719999999998E-4</v>
      </c>
      <c r="H579" s="103">
        <f>ROUND(+G579*Totals!$H$26,2)</f>
        <v>895.81</v>
      </c>
      <c r="I579" s="103">
        <f t="shared" si="23"/>
        <v>0</v>
      </c>
      <c r="J579" s="103">
        <f t="shared" si="24"/>
        <v>895.81</v>
      </c>
      <c r="K579" s="113"/>
      <c r="L579" s="113"/>
      <c r="N579" s="117"/>
      <c r="O579" s="113"/>
      <c r="P579" s="114"/>
      <c r="Q579" s="118"/>
      <c r="R579" s="116"/>
      <c r="S579" s="114"/>
    </row>
    <row r="580" spans="6:19">
      <c r="F580" s="111" t="s">
        <v>497</v>
      </c>
      <c r="G580" s="136">
        <v>4.9844700000000001E-5</v>
      </c>
      <c r="H580" s="103">
        <f>ROUND(+G580*Totals!$H$26,2)</f>
        <v>340.89</v>
      </c>
      <c r="I580" s="103">
        <f t="shared" si="23"/>
        <v>85.222499999999997</v>
      </c>
      <c r="J580" s="103">
        <f t="shared" si="24"/>
        <v>255.66749999999999</v>
      </c>
      <c r="K580" s="113" t="s">
        <v>497</v>
      </c>
      <c r="L580" s="113" t="s">
        <v>83</v>
      </c>
      <c r="M580" s="138">
        <v>0.25</v>
      </c>
      <c r="N580" s="117">
        <f t="shared" si="25"/>
        <v>85.222499999999997</v>
      </c>
      <c r="O580" s="113" t="s">
        <v>1159</v>
      </c>
      <c r="P580" s="114"/>
      <c r="Q580" s="118"/>
      <c r="R580" s="116"/>
      <c r="S580" s="114"/>
    </row>
    <row r="581" spans="6:19">
      <c r="F581" s="111" t="s">
        <v>101</v>
      </c>
      <c r="G581" s="136">
        <v>5.6838380000000005E-4</v>
      </c>
      <c r="H581" s="103">
        <f>ROUND(+G581*Totals!$H$26,2)</f>
        <v>3887.15</v>
      </c>
      <c r="I581" s="103">
        <f t="shared" si="23"/>
        <v>0</v>
      </c>
      <c r="J581" s="103">
        <f t="shared" si="24"/>
        <v>3887.15</v>
      </c>
      <c r="K581" s="113"/>
      <c r="L581" s="113"/>
      <c r="N581" s="117"/>
      <c r="O581" s="113"/>
      <c r="P581" s="114"/>
      <c r="Q581" s="118"/>
      <c r="R581" s="116"/>
      <c r="S581" s="114"/>
    </row>
    <row r="582" spans="6:19">
      <c r="F582" s="111" t="s">
        <v>102</v>
      </c>
      <c r="G582" s="136">
        <v>7.6003459999999991E-4</v>
      </c>
      <c r="H582" s="103">
        <f>ROUND(+G582*Totals!$H$26,2)</f>
        <v>5197.84</v>
      </c>
      <c r="I582" s="103">
        <f t="shared" si="23"/>
        <v>0</v>
      </c>
      <c r="J582" s="103">
        <f t="shared" si="24"/>
        <v>5197.84</v>
      </c>
      <c r="K582" s="113"/>
      <c r="L582" s="113"/>
      <c r="N582" s="117"/>
      <c r="O582" s="113"/>
      <c r="P582" s="114"/>
      <c r="Q582" s="118"/>
      <c r="R582" s="116"/>
      <c r="S582" s="114"/>
    </row>
    <row r="583" spans="6:19">
      <c r="F583" s="111" t="s">
        <v>496</v>
      </c>
      <c r="G583" s="136">
        <v>5.571784E-4</v>
      </c>
      <c r="H583" s="103">
        <f>ROUND(+G583*Totals!$H$26,2)</f>
        <v>3810.51</v>
      </c>
      <c r="I583" s="103">
        <f t="shared" ref="I583:I646" si="26">+N583+Q583+T583</f>
        <v>0</v>
      </c>
      <c r="J583" s="103">
        <f t="shared" ref="J583:J646" si="27">+H583-I583</f>
        <v>3810.51</v>
      </c>
      <c r="K583" s="113"/>
      <c r="L583" s="113"/>
      <c r="N583" s="117"/>
      <c r="O583" s="117"/>
      <c r="P583" s="114"/>
      <c r="Q583" s="118"/>
      <c r="R583" s="116"/>
      <c r="S583" s="114"/>
    </row>
    <row r="584" spans="6:19">
      <c r="F584" s="111" t="s">
        <v>495</v>
      </c>
      <c r="G584" s="136">
        <v>1.5664364E-3</v>
      </c>
      <c r="H584" s="103">
        <f>ROUND(+G584*Totals!$H$26,2)</f>
        <v>10712.78</v>
      </c>
      <c r="I584" s="103">
        <f t="shared" si="26"/>
        <v>0</v>
      </c>
      <c r="J584" s="103">
        <f t="shared" si="27"/>
        <v>10712.78</v>
      </c>
      <c r="K584" s="113"/>
      <c r="L584" s="113"/>
      <c r="N584" s="117"/>
      <c r="O584" s="113"/>
      <c r="P584" s="114"/>
      <c r="Q584" s="118"/>
      <c r="R584" s="116"/>
      <c r="S584" s="114"/>
    </row>
    <row r="585" spans="6:19">
      <c r="F585" s="111" t="s">
        <v>494</v>
      </c>
      <c r="G585" s="136">
        <v>7.8437700000000003E-5</v>
      </c>
      <c r="H585" s="103">
        <f>ROUND(+G585*Totals!$H$26,2)</f>
        <v>536.42999999999995</v>
      </c>
      <c r="I585" s="103">
        <f t="shared" si="26"/>
        <v>151.96959830866805</v>
      </c>
      <c r="J585" s="103">
        <f t="shared" si="27"/>
        <v>384.46040169133187</v>
      </c>
      <c r="K585" s="113" t="s">
        <v>494</v>
      </c>
      <c r="L585" s="113" t="s">
        <v>119</v>
      </c>
      <c r="M585" s="138">
        <v>0.28329809725158561</v>
      </c>
      <c r="N585" s="117">
        <f t="shared" si="25"/>
        <v>151.96959830866805</v>
      </c>
      <c r="O585" s="117" t="s">
        <v>1159</v>
      </c>
      <c r="P585" s="114"/>
      <c r="Q585" s="118"/>
      <c r="R585" s="116"/>
      <c r="S585" s="114"/>
    </row>
    <row r="586" spans="6:19">
      <c r="F586" s="111" t="s">
        <v>493</v>
      </c>
      <c r="G586" s="136">
        <v>2.851579E-4</v>
      </c>
      <c r="H586" s="103">
        <f>ROUND(+G586*Totals!$H$26,2)</f>
        <v>1950.18</v>
      </c>
      <c r="I586" s="103">
        <f t="shared" si="26"/>
        <v>0</v>
      </c>
      <c r="J586" s="103">
        <f t="shared" si="27"/>
        <v>1950.18</v>
      </c>
      <c r="K586" s="113"/>
      <c r="L586" s="113"/>
      <c r="N586" s="117"/>
      <c r="O586" s="117"/>
      <c r="P586" s="114"/>
      <c r="Q586" s="118"/>
      <c r="R586" s="116"/>
      <c r="S586" s="114"/>
    </row>
    <row r="587" spans="6:19">
      <c r="F587" s="111" t="s">
        <v>492</v>
      </c>
      <c r="G587" s="136">
        <v>7.6892199999999995E-5</v>
      </c>
      <c r="H587" s="103">
        <f>ROUND(+G587*Totals!$H$26,2)</f>
        <v>525.86</v>
      </c>
      <c r="I587" s="103">
        <f t="shared" si="26"/>
        <v>41.780657534246572</v>
      </c>
      <c r="J587" s="103">
        <f t="shared" si="27"/>
        <v>484.07934246575343</v>
      </c>
      <c r="K587" s="113" t="s">
        <v>492</v>
      </c>
      <c r="L587" s="113" t="s">
        <v>101</v>
      </c>
      <c r="M587" s="138">
        <v>7.9452054794520541E-2</v>
      </c>
      <c r="N587" s="117">
        <f t="shared" si="25"/>
        <v>41.780657534246572</v>
      </c>
      <c r="O587" s="113" t="s">
        <v>1159</v>
      </c>
      <c r="P587" s="114"/>
      <c r="Q587" s="118"/>
      <c r="R587" s="116"/>
      <c r="S587" s="114"/>
    </row>
    <row r="588" spans="6:19">
      <c r="F588" s="111" t="s">
        <v>491</v>
      </c>
      <c r="G588" s="136">
        <v>6.4913999999999995E-5</v>
      </c>
      <c r="H588" s="103">
        <f>ROUND(+G588*Totals!$H$26,2)</f>
        <v>443.94</v>
      </c>
      <c r="I588" s="103">
        <f t="shared" si="26"/>
        <v>158.13818181818181</v>
      </c>
      <c r="J588" s="103">
        <f t="shared" si="27"/>
        <v>285.80181818181819</v>
      </c>
      <c r="K588" s="113" t="s">
        <v>491</v>
      </c>
      <c r="L588" s="113" t="s">
        <v>127</v>
      </c>
      <c r="M588" s="138">
        <v>0.35621521335807049</v>
      </c>
      <c r="N588" s="117">
        <f t="shared" si="25"/>
        <v>158.13818181818181</v>
      </c>
      <c r="O588" s="117" t="s">
        <v>1159</v>
      </c>
      <c r="P588" s="114"/>
      <c r="Q588" s="118"/>
      <c r="R588" s="116"/>
      <c r="S588" s="114"/>
    </row>
    <row r="589" spans="6:19">
      <c r="F589" s="111" t="s">
        <v>490</v>
      </c>
      <c r="G589" s="136">
        <v>2.4613219999999999E-4</v>
      </c>
      <c r="H589" s="103">
        <f>ROUND(+G589*Totals!$H$26,2)</f>
        <v>1683.29</v>
      </c>
      <c r="I589" s="103">
        <f t="shared" si="26"/>
        <v>0</v>
      </c>
      <c r="J589" s="103">
        <f t="shared" si="27"/>
        <v>1683.29</v>
      </c>
      <c r="K589" s="113"/>
      <c r="L589" s="113"/>
      <c r="N589" s="117"/>
      <c r="O589" s="113"/>
      <c r="P589" s="114"/>
      <c r="Q589" s="118"/>
      <c r="R589" s="116"/>
      <c r="S589" s="114"/>
    </row>
    <row r="590" spans="6:19">
      <c r="F590" s="111" t="s">
        <v>489</v>
      </c>
      <c r="G590" s="136">
        <v>3.70937E-5</v>
      </c>
      <c r="H590" s="103">
        <f>ROUND(+G590*Totals!$H$26,2)</f>
        <v>253.68</v>
      </c>
      <c r="I590" s="103">
        <f t="shared" si="26"/>
        <v>104.45647058823531</v>
      </c>
      <c r="J590" s="103">
        <f t="shared" si="27"/>
        <v>149.2235294117647</v>
      </c>
      <c r="K590" s="113" t="s">
        <v>489</v>
      </c>
      <c r="L590" s="113" t="s">
        <v>87</v>
      </c>
      <c r="M590" s="138">
        <v>0.41176470588235298</v>
      </c>
      <c r="N590" s="117">
        <f t="shared" si="25"/>
        <v>104.45647058823531</v>
      </c>
      <c r="O590" s="117" t="s">
        <v>1159</v>
      </c>
      <c r="P590" s="114"/>
      <c r="Q590" s="118"/>
      <c r="R590" s="116"/>
      <c r="S590" s="114"/>
    </row>
    <row r="591" spans="6:19">
      <c r="F591" s="111" t="s">
        <v>488</v>
      </c>
      <c r="G591" s="136">
        <v>2.9056740000000001E-4</v>
      </c>
      <c r="H591" s="103">
        <f>ROUND(+G591*Totals!$H$26,2)</f>
        <v>1987.18</v>
      </c>
      <c r="I591" s="103">
        <f t="shared" si="26"/>
        <v>0</v>
      </c>
      <c r="J591" s="103">
        <f t="shared" si="27"/>
        <v>1987.18</v>
      </c>
      <c r="K591" s="113"/>
      <c r="L591" s="113"/>
      <c r="N591" s="117"/>
      <c r="O591" s="113"/>
      <c r="P591" s="114"/>
      <c r="Q591" s="118"/>
      <c r="R591" s="116"/>
      <c r="S591" s="114"/>
    </row>
    <row r="592" spans="6:19">
      <c r="F592" s="111" t="s">
        <v>487</v>
      </c>
      <c r="G592" s="136">
        <v>3.7866500000000001E-5</v>
      </c>
      <c r="H592" s="103">
        <f>ROUND(+G592*Totals!$H$26,2)</f>
        <v>258.97000000000003</v>
      </c>
      <c r="I592" s="103">
        <f t="shared" si="26"/>
        <v>8.0093814432989703</v>
      </c>
      <c r="J592" s="103">
        <f t="shared" si="27"/>
        <v>250.96061855670106</v>
      </c>
      <c r="K592" s="113" t="s">
        <v>487</v>
      </c>
      <c r="L592" s="113" t="s">
        <v>72</v>
      </c>
      <c r="M592" s="138">
        <v>3.0927835051546393E-2</v>
      </c>
      <c r="N592" s="117">
        <f t="shared" si="25"/>
        <v>8.0093814432989703</v>
      </c>
      <c r="O592" s="117" t="s">
        <v>1159</v>
      </c>
      <c r="P592" s="114"/>
      <c r="Q592" s="118"/>
      <c r="R592" s="116"/>
      <c r="S592" s="114"/>
    </row>
    <row r="593" spans="6:19">
      <c r="F593" s="111" t="s">
        <v>486</v>
      </c>
      <c r="G593" s="136">
        <v>2.3454039999999999E-4</v>
      </c>
      <c r="H593" s="103">
        <f>ROUND(+G593*Totals!$H$26,2)</f>
        <v>1604.01</v>
      </c>
      <c r="I593" s="103">
        <f t="shared" si="26"/>
        <v>0</v>
      </c>
      <c r="J593" s="103">
        <f t="shared" si="27"/>
        <v>1604.01</v>
      </c>
      <c r="K593" s="113"/>
      <c r="L593" s="113"/>
      <c r="N593" s="117"/>
      <c r="O593" s="113"/>
      <c r="P593" s="114"/>
      <c r="Q593" s="118"/>
      <c r="R593" s="116"/>
      <c r="S593" s="114"/>
    </row>
    <row r="594" spans="6:19">
      <c r="F594" s="111" t="s">
        <v>485</v>
      </c>
      <c r="G594" s="136">
        <v>6.2595599999999994E-5</v>
      </c>
      <c r="H594" s="103">
        <f>ROUND(+G594*Totals!$H$26,2)</f>
        <v>428.09</v>
      </c>
      <c r="I594" s="103">
        <f t="shared" si="26"/>
        <v>161.2536322869955</v>
      </c>
      <c r="J594" s="103">
        <f t="shared" si="27"/>
        <v>266.83636771300451</v>
      </c>
      <c r="K594" s="113" t="s">
        <v>485</v>
      </c>
      <c r="L594" s="113" t="s">
        <v>41</v>
      </c>
      <c r="M594" s="138">
        <v>0.37668161434977576</v>
      </c>
      <c r="N594" s="117">
        <f t="shared" si="25"/>
        <v>161.2536322869955</v>
      </c>
      <c r="O594" s="113" t="s">
        <v>1159</v>
      </c>
      <c r="P594" s="114"/>
      <c r="Q594" s="118"/>
      <c r="R594" s="116"/>
      <c r="S594" s="114"/>
    </row>
    <row r="595" spans="6:19">
      <c r="F595" s="111" t="s">
        <v>484</v>
      </c>
      <c r="G595" s="136">
        <v>6.2711550000000009E-4</v>
      </c>
      <c r="H595" s="103">
        <f>ROUND(+G595*Totals!$H$26,2)</f>
        <v>4288.8100000000004</v>
      </c>
      <c r="I595" s="103">
        <f t="shared" si="26"/>
        <v>0</v>
      </c>
      <c r="J595" s="103">
        <f t="shared" si="27"/>
        <v>4288.8100000000004</v>
      </c>
      <c r="K595" s="113"/>
      <c r="L595" s="113"/>
      <c r="N595" s="117"/>
      <c r="O595" s="117"/>
      <c r="P595" s="114"/>
      <c r="Q595" s="118"/>
      <c r="R595" s="116"/>
      <c r="S595" s="114"/>
    </row>
    <row r="596" spans="6:19" ht="37.5">
      <c r="F596" s="111" t="s">
        <v>483</v>
      </c>
      <c r="G596" s="136">
        <v>3.5834066999999997E-3</v>
      </c>
      <c r="H596" s="103">
        <f>ROUND(+G596*Totals!$H$26,2)</f>
        <v>24506.74</v>
      </c>
      <c r="I596" s="103">
        <f t="shared" si="26"/>
        <v>0</v>
      </c>
      <c r="J596" s="103">
        <f t="shared" si="27"/>
        <v>24506.74</v>
      </c>
      <c r="K596" s="113"/>
      <c r="L596" s="113"/>
      <c r="N596" s="117"/>
      <c r="O596" s="113"/>
      <c r="P596" s="114"/>
      <c r="Q596" s="118"/>
      <c r="R596" s="116"/>
      <c r="S596" s="114"/>
    </row>
    <row r="597" spans="6:19">
      <c r="F597" s="111" t="s">
        <v>481</v>
      </c>
      <c r="G597" s="136">
        <v>0</v>
      </c>
      <c r="H597" s="103">
        <f>ROUND(+G597*Totals!$H$26,2)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ROUND(+G598*Totals!$H$26,2)</f>
        <v>11962.69</v>
      </c>
      <c r="I598" s="103">
        <f t="shared" si="26"/>
        <v>0</v>
      </c>
      <c r="J598" s="103">
        <f t="shared" si="27"/>
        <v>11962.69</v>
      </c>
      <c r="K598" s="113"/>
      <c r="L598" s="113"/>
      <c r="N598" s="117"/>
      <c r="O598" s="113"/>
      <c r="P598" s="114"/>
      <c r="Q598" s="118"/>
      <c r="R598" s="116"/>
      <c r="S598" s="114"/>
    </row>
    <row r="599" spans="6:19">
      <c r="F599" s="111" t="s">
        <v>479</v>
      </c>
      <c r="G599" s="136">
        <v>6.5184460000000004E-4</v>
      </c>
      <c r="H599" s="103">
        <f>ROUND(+G599*Totals!$H$26,2)</f>
        <v>4457.93</v>
      </c>
      <c r="I599" s="103">
        <f t="shared" si="26"/>
        <v>0</v>
      </c>
      <c r="J599" s="103">
        <f t="shared" si="27"/>
        <v>4457.93</v>
      </c>
      <c r="K599" s="113"/>
      <c r="L599" s="113"/>
      <c r="N599" s="117"/>
      <c r="O599" s="113"/>
      <c r="P599" s="114"/>
      <c r="Q599" s="118"/>
      <c r="R599" s="116"/>
      <c r="S599" s="114"/>
    </row>
    <row r="600" spans="6:19">
      <c r="F600" s="111" t="s">
        <v>478</v>
      </c>
      <c r="G600" s="136">
        <v>2.6429270000000003E-4</v>
      </c>
      <c r="H600" s="103">
        <f>ROUND(+G600*Totals!$H$26,2)</f>
        <v>1807.48</v>
      </c>
      <c r="I600" s="103">
        <f t="shared" si="26"/>
        <v>0</v>
      </c>
      <c r="J600" s="103">
        <f t="shared" si="27"/>
        <v>1807.48</v>
      </c>
      <c r="K600" s="113"/>
      <c r="L600" s="113"/>
      <c r="N600" s="117"/>
      <c r="O600" s="117"/>
      <c r="P600" s="114"/>
      <c r="Q600" s="118"/>
      <c r="R600" s="116"/>
      <c r="S600" s="114"/>
    </row>
    <row r="601" spans="6:19">
      <c r="F601" s="111" t="s">
        <v>104</v>
      </c>
      <c r="G601" s="136">
        <v>9.1949893000000012E-3</v>
      </c>
      <c r="H601" s="103">
        <f>ROUND(+G601*Totals!$H$26,2)</f>
        <v>62884.06</v>
      </c>
      <c r="I601" s="103">
        <f t="shared" si="26"/>
        <v>0</v>
      </c>
      <c r="J601" s="103">
        <f t="shared" si="27"/>
        <v>62884.06</v>
      </c>
      <c r="K601" s="113"/>
      <c r="L601" s="113"/>
      <c r="N601" s="117"/>
      <c r="O601" s="113"/>
      <c r="P601" s="114"/>
      <c r="Q601" s="118"/>
      <c r="R601" s="116"/>
      <c r="S601" s="114"/>
    </row>
    <row r="602" spans="6:19">
      <c r="F602" s="111" t="s">
        <v>477</v>
      </c>
      <c r="G602" s="136">
        <v>1.2441850000000001E-4</v>
      </c>
      <c r="H602" s="103">
        <f>ROUND(+G602*Totals!$H$26,2)</f>
        <v>850.89</v>
      </c>
      <c r="I602" s="103">
        <f t="shared" si="26"/>
        <v>219.80201267828841</v>
      </c>
      <c r="J602" s="103">
        <f t="shared" si="27"/>
        <v>631.08798732171158</v>
      </c>
      <c r="K602" s="113" t="s">
        <v>477</v>
      </c>
      <c r="L602" s="113" t="s">
        <v>39</v>
      </c>
      <c r="M602" s="138">
        <v>0.2583201267828843</v>
      </c>
      <c r="N602" s="117">
        <f>+H602*M602</f>
        <v>219.80201267828841</v>
      </c>
      <c r="O602" s="117" t="s">
        <v>1159</v>
      </c>
      <c r="P602" s="114"/>
      <c r="Q602" s="118"/>
      <c r="R602" s="116"/>
      <c r="S602" s="114"/>
    </row>
    <row r="603" spans="6:19">
      <c r="F603" s="111" t="s">
        <v>476</v>
      </c>
      <c r="G603" s="136">
        <v>5.9929519999999997E-4</v>
      </c>
      <c r="H603" s="103">
        <f>ROUND(+G603*Totals!$H$26,2)</f>
        <v>4098.55</v>
      </c>
      <c r="I603" s="103">
        <f t="shared" si="26"/>
        <v>0</v>
      </c>
      <c r="J603" s="103">
        <f t="shared" si="27"/>
        <v>4098.55</v>
      </c>
      <c r="K603" s="113"/>
      <c r="L603" s="113"/>
      <c r="N603" s="117"/>
      <c r="O603" s="113"/>
      <c r="P603" s="114"/>
      <c r="Q603" s="118"/>
      <c r="R603" s="116"/>
      <c r="S603" s="114"/>
    </row>
    <row r="604" spans="6:19">
      <c r="F604" s="111" t="s">
        <v>475</v>
      </c>
      <c r="G604" s="136">
        <v>2.5501900000000001E-5</v>
      </c>
      <c r="H604" s="103">
        <f>ROUND(+G604*Totals!$H$26,2)</f>
        <v>174.41</v>
      </c>
      <c r="I604" s="103">
        <f t="shared" si="26"/>
        <v>30.097300884955754</v>
      </c>
      <c r="J604" s="103">
        <f t="shared" si="27"/>
        <v>144.31269911504424</v>
      </c>
      <c r="K604" s="113" t="s">
        <v>475</v>
      </c>
      <c r="L604" s="113" t="s">
        <v>114</v>
      </c>
      <c r="M604" s="138">
        <v>0.17256637168141595</v>
      </c>
      <c r="N604" s="117">
        <f>+H604*M604</f>
        <v>30.097300884955754</v>
      </c>
      <c r="O604" s="113" t="s">
        <v>1159</v>
      </c>
      <c r="P604" s="114"/>
      <c r="Q604" s="118"/>
      <c r="R604" s="116"/>
      <c r="S604" s="114"/>
    </row>
    <row r="605" spans="6:19">
      <c r="F605" s="111" t="s">
        <v>474</v>
      </c>
      <c r="G605" s="136">
        <v>3.5470860000000001E-4</v>
      </c>
      <c r="H605" s="103">
        <f>ROUND(+G605*Totals!$H$26,2)</f>
        <v>2425.83</v>
      </c>
      <c r="I605" s="103">
        <f t="shared" si="26"/>
        <v>0</v>
      </c>
      <c r="J605" s="103">
        <f t="shared" si="27"/>
        <v>2425.83</v>
      </c>
      <c r="K605" s="113"/>
      <c r="L605" s="113"/>
      <c r="N605" s="117"/>
      <c r="O605" s="113"/>
      <c r="P605" s="114"/>
      <c r="Q605" s="118"/>
      <c r="R605" s="116"/>
      <c r="S605" s="114"/>
    </row>
    <row r="606" spans="6:19">
      <c r="F606" s="111" t="s">
        <v>473</v>
      </c>
      <c r="G606" s="136">
        <v>2.6757701000000001E-3</v>
      </c>
      <c r="H606" s="103">
        <f>ROUND(+G606*Totals!$H$26,2)</f>
        <v>18299.46</v>
      </c>
      <c r="I606" s="103">
        <f t="shared" si="26"/>
        <v>0</v>
      </c>
      <c r="J606" s="103">
        <f t="shared" si="27"/>
        <v>18299.46</v>
      </c>
      <c r="K606" s="113"/>
      <c r="L606" s="113"/>
      <c r="N606" s="117"/>
      <c r="O606" s="113"/>
      <c r="P606" s="114"/>
      <c r="Q606" s="118"/>
      <c r="R606" s="116"/>
      <c r="S606" s="114"/>
    </row>
    <row r="607" spans="6:19">
      <c r="F607" s="111" t="s">
        <v>472</v>
      </c>
      <c r="G607" s="136">
        <v>1.6692169999999999E-4</v>
      </c>
      <c r="H607" s="103">
        <f>ROUND(+G607*Totals!$H$26,2)</f>
        <v>1141.57</v>
      </c>
      <c r="I607" s="103">
        <f t="shared" si="26"/>
        <v>0</v>
      </c>
      <c r="J607" s="103">
        <f t="shared" si="27"/>
        <v>1141.57</v>
      </c>
      <c r="K607" s="113"/>
      <c r="L607" s="113"/>
      <c r="N607" s="117"/>
      <c r="O607" s="113"/>
      <c r="P607" s="114"/>
      <c r="Q607" s="118"/>
      <c r="R607" s="116"/>
      <c r="S607" s="114"/>
    </row>
    <row r="608" spans="6:19">
      <c r="F608" s="111" t="s">
        <v>471</v>
      </c>
      <c r="G608" s="136">
        <v>1.3500564E-3</v>
      </c>
      <c r="H608" s="103">
        <f>ROUND(+G608*Totals!$H$26,2)</f>
        <v>9232.9699999999993</v>
      </c>
      <c r="I608" s="103">
        <f t="shared" si="26"/>
        <v>0</v>
      </c>
      <c r="J608" s="103">
        <f t="shared" si="27"/>
        <v>9232.9699999999993</v>
      </c>
      <c r="K608" s="113"/>
      <c r="L608" s="113"/>
      <c r="N608" s="117"/>
      <c r="O608" s="117"/>
      <c r="P608" s="114"/>
      <c r="Q608" s="118"/>
      <c r="R608" s="116"/>
      <c r="S608" s="114"/>
    </row>
    <row r="609" spans="6:19">
      <c r="F609" s="111" t="s">
        <v>470</v>
      </c>
      <c r="G609" s="136">
        <v>2.2024390000000002E-4</v>
      </c>
      <c r="H609" s="103">
        <f>ROUND(+G609*Totals!$H$26,2)</f>
        <v>1506.24</v>
      </c>
      <c r="I609" s="103">
        <f t="shared" si="26"/>
        <v>0</v>
      </c>
      <c r="J609" s="103">
        <f t="shared" si="27"/>
        <v>1506.24</v>
      </c>
      <c r="K609" s="113"/>
      <c r="L609" s="113"/>
      <c r="N609" s="117"/>
      <c r="O609" s="113"/>
      <c r="P609" s="114"/>
      <c r="Q609" s="118"/>
      <c r="R609" s="116"/>
      <c r="S609" s="114"/>
    </row>
    <row r="610" spans="6:19">
      <c r="F610" s="111" t="s">
        <v>469</v>
      </c>
      <c r="G610" s="136">
        <v>5.3322200000000003E-5</v>
      </c>
      <c r="H610" s="103">
        <f>ROUND(+G610*Totals!$H$26,2)</f>
        <v>364.67</v>
      </c>
      <c r="I610" s="103">
        <f t="shared" si="26"/>
        <v>23.112887323943664</v>
      </c>
      <c r="J610" s="103">
        <f t="shared" si="27"/>
        <v>341.55711267605636</v>
      </c>
      <c r="K610" s="113" t="s">
        <v>469</v>
      </c>
      <c r="L610" s="113" t="s">
        <v>115</v>
      </c>
      <c r="M610" s="138">
        <v>6.3380281690140844E-2</v>
      </c>
      <c r="N610" s="117">
        <f>+H610*M610</f>
        <v>23.112887323943664</v>
      </c>
      <c r="O610" s="117" t="s">
        <v>1159</v>
      </c>
      <c r="P610" s="114"/>
      <c r="Q610" s="118"/>
      <c r="R610" s="116"/>
      <c r="S610" s="114"/>
    </row>
    <row r="611" spans="6:19">
      <c r="F611" s="111" t="s">
        <v>468</v>
      </c>
      <c r="G611" s="136">
        <v>7.3801019999999995E-4</v>
      </c>
      <c r="H611" s="103">
        <f>ROUND(+G611*Totals!$H$26,2)</f>
        <v>5047.21</v>
      </c>
      <c r="I611" s="103">
        <f t="shared" si="26"/>
        <v>0</v>
      </c>
      <c r="J611" s="103">
        <f t="shared" si="27"/>
        <v>5047.21</v>
      </c>
      <c r="K611" s="113"/>
      <c r="L611" s="113"/>
      <c r="N611" s="117"/>
      <c r="O611" s="117"/>
      <c r="P611" s="114"/>
      <c r="Q611" s="118"/>
      <c r="R611" s="116"/>
      <c r="S611" s="114"/>
    </row>
    <row r="612" spans="6:19">
      <c r="F612" s="111" t="s">
        <v>467</v>
      </c>
      <c r="G612" s="136">
        <v>1.4876120000000001E-4</v>
      </c>
      <c r="H612" s="103">
        <f>ROUND(+G612*Totals!$H$26,2)</f>
        <v>1017.37</v>
      </c>
      <c r="I612" s="103">
        <f t="shared" si="26"/>
        <v>149.32045009784736</v>
      </c>
      <c r="J612" s="103">
        <f t="shared" si="27"/>
        <v>868.04954990215265</v>
      </c>
      <c r="K612" s="113" t="s">
        <v>467</v>
      </c>
      <c r="L612" s="113" t="s">
        <v>120</v>
      </c>
      <c r="M612" s="138">
        <v>0.14677103718199608</v>
      </c>
      <c r="N612" s="117">
        <f>+H612*M612</f>
        <v>149.32045009784736</v>
      </c>
      <c r="O612" s="113" t="s">
        <v>1159</v>
      </c>
      <c r="P612" s="114"/>
      <c r="Q612" s="118"/>
      <c r="R612" s="116"/>
      <c r="S612" s="114"/>
    </row>
    <row r="613" spans="6:19" ht="37.5">
      <c r="F613" s="111" t="s">
        <v>466</v>
      </c>
      <c r="G613" s="136">
        <v>9.118869999999999E-5</v>
      </c>
      <c r="H613" s="103">
        <f>ROUND(+G613*Totals!$H$26,2)</f>
        <v>623.63</v>
      </c>
      <c r="I613" s="103">
        <f t="shared" si="26"/>
        <v>321.92371571072317</v>
      </c>
      <c r="J613" s="103">
        <f t="shared" si="27"/>
        <v>301.70628428927682</v>
      </c>
      <c r="K613" s="113" t="s">
        <v>466</v>
      </c>
      <c r="L613" s="113" t="s">
        <v>76</v>
      </c>
      <c r="M613" s="138">
        <v>0.51620947630922687</v>
      </c>
      <c r="N613" s="117">
        <f>+H613*M613</f>
        <v>321.92371571072317</v>
      </c>
      <c r="O613" s="117" t="s">
        <v>1159</v>
      </c>
      <c r="P613" s="114"/>
      <c r="Q613" s="118"/>
      <c r="R613" s="116"/>
      <c r="S613" s="114"/>
    </row>
    <row r="614" spans="6:19">
      <c r="F614" s="111" t="s">
        <v>465</v>
      </c>
      <c r="G614" s="136">
        <v>4.8762769999999999E-4</v>
      </c>
      <c r="H614" s="103">
        <f>ROUND(+G614*Totals!$H$26,2)</f>
        <v>3334.86</v>
      </c>
      <c r="I614" s="103">
        <f t="shared" si="26"/>
        <v>0</v>
      </c>
      <c r="J614" s="103">
        <f t="shared" si="27"/>
        <v>3334.86</v>
      </c>
      <c r="K614" s="113"/>
      <c r="L614" s="113"/>
      <c r="N614" s="117"/>
      <c r="O614" s="117"/>
      <c r="P614" s="114"/>
      <c r="Q614" s="118"/>
      <c r="R614" s="116"/>
      <c r="S614" s="114"/>
    </row>
    <row r="615" spans="6:19">
      <c r="F615" s="111" t="s">
        <v>464</v>
      </c>
      <c r="G615" s="136">
        <v>1.4760199999999999E-4</v>
      </c>
      <c r="H615" s="103">
        <f>ROUND(+G615*Totals!$H$26,2)</f>
        <v>1009.44</v>
      </c>
      <c r="I615" s="103">
        <f t="shared" si="26"/>
        <v>162.09985401459855</v>
      </c>
      <c r="J615" s="103">
        <f t="shared" si="27"/>
        <v>847.34014598540148</v>
      </c>
      <c r="K615" s="113" t="s">
        <v>464</v>
      </c>
      <c r="L615" s="113" t="s">
        <v>65</v>
      </c>
      <c r="M615" s="138">
        <v>0.16058394160583941</v>
      </c>
      <c r="N615" s="117">
        <f>+H615*M615</f>
        <v>162.09985401459855</v>
      </c>
      <c r="O615" s="113" t="s">
        <v>1159</v>
      </c>
      <c r="P615" s="114"/>
      <c r="Q615" s="118"/>
      <c r="R615" s="116"/>
      <c r="S615" s="114"/>
    </row>
    <row r="616" spans="6:19">
      <c r="F616" s="111" t="s">
        <v>463</v>
      </c>
      <c r="G616" s="136">
        <v>1.9242360000000001E-4</v>
      </c>
      <c r="H616" s="103">
        <f>ROUND(+G616*Totals!$H$26,2)</f>
        <v>1315.98</v>
      </c>
      <c r="I616" s="103">
        <f t="shared" si="26"/>
        <v>341.28112033195015</v>
      </c>
      <c r="J616" s="103">
        <f t="shared" si="27"/>
        <v>974.69887966804981</v>
      </c>
      <c r="K616" s="113" t="s">
        <v>463</v>
      </c>
      <c r="L616" s="113" t="s">
        <v>124</v>
      </c>
      <c r="M616" s="138">
        <v>0.25933609958506221</v>
      </c>
      <c r="N616" s="117">
        <f>+H616*M616</f>
        <v>341.28112033195015</v>
      </c>
      <c r="O616" s="113" t="s">
        <v>1159</v>
      </c>
      <c r="P616" s="114"/>
      <c r="Q616" s="118"/>
      <c r="R616" s="116"/>
      <c r="S616" s="114"/>
    </row>
    <row r="617" spans="6:19">
      <c r="F617" s="111" t="s">
        <v>462</v>
      </c>
      <c r="G617" s="136">
        <v>3.5007190000000001E-4</v>
      </c>
      <c r="H617" s="103">
        <f>ROUND(+G617*Totals!$H$26,2)</f>
        <v>2394.12</v>
      </c>
      <c r="I617" s="103">
        <f t="shared" si="26"/>
        <v>0</v>
      </c>
      <c r="J617" s="103">
        <f t="shared" si="27"/>
        <v>2394.12</v>
      </c>
      <c r="K617" s="113"/>
      <c r="L617" s="113"/>
      <c r="N617" s="117"/>
      <c r="O617" s="113"/>
      <c r="P617" s="114"/>
      <c r="Q617" s="118"/>
      <c r="R617" s="116"/>
      <c r="S617" s="114"/>
    </row>
    <row r="618" spans="6:19">
      <c r="F618" s="111" t="s">
        <v>461</v>
      </c>
      <c r="G618" s="136">
        <v>3.3848009999999998E-4</v>
      </c>
      <c r="H618" s="103">
        <f>ROUND(+G618*Totals!$H$26,2)</f>
        <v>2314.85</v>
      </c>
      <c r="I618" s="103">
        <f t="shared" si="26"/>
        <v>0</v>
      </c>
      <c r="J618" s="103">
        <f t="shared" si="27"/>
        <v>2314.85</v>
      </c>
      <c r="K618" s="113"/>
      <c r="L618" s="113"/>
      <c r="N618" s="117"/>
      <c r="O618" s="113"/>
      <c r="P618" s="114"/>
      <c r="Q618" s="118"/>
      <c r="R618" s="116"/>
      <c r="S618" s="114"/>
    </row>
    <row r="619" spans="6:19">
      <c r="F619" s="111" t="s">
        <v>460</v>
      </c>
      <c r="G619" s="136">
        <v>6.0895504000000001E-3</v>
      </c>
      <c r="H619" s="103">
        <f>ROUND(+G619*Totals!$H$26,2)</f>
        <v>41646.120000000003</v>
      </c>
      <c r="I619" s="103">
        <f t="shared" si="26"/>
        <v>0</v>
      </c>
      <c r="J619" s="103">
        <f t="shared" si="27"/>
        <v>41646.120000000003</v>
      </c>
      <c r="K619" s="113"/>
      <c r="L619" s="113"/>
      <c r="N619" s="117"/>
      <c r="O619" s="117"/>
      <c r="P619" s="114"/>
      <c r="Q619" s="118"/>
      <c r="R619" s="116"/>
      <c r="S619" s="114"/>
    </row>
    <row r="620" spans="6:19">
      <c r="F620" s="111" t="s">
        <v>459</v>
      </c>
      <c r="G620" s="136">
        <v>1.3137350000000001E-4</v>
      </c>
      <c r="H620" s="103">
        <f>ROUND(+G620*Totals!$H$26,2)</f>
        <v>898.46</v>
      </c>
      <c r="I620" s="103">
        <f t="shared" si="26"/>
        <v>0</v>
      </c>
      <c r="J620" s="103">
        <f t="shared" si="27"/>
        <v>898.46</v>
      </c>
      <c r="K620" s="113"/>
      <c r="L620" s="113"/>
      <c r="N620" s="117"/>
      <c r="O620" s="113"/>
      <c r="P620" s="114"/>
      <c r="Q620" s="118"/>
      <c r="R620" s="116"/>
      <c r="S620" s="114"/>
    </row>
    <row r="621" spans="6:19">
      <c r="F621" s="111" t="s">
        <v>458</v>
      </c>
      <c r="G621" s="136">
        <v>2.8593099999999999E-5</v>
      </c>
      <c r="H621" s="103">
        <f>ROUND(+G621*Totals!$H$26,2)</f>
        <v>195.55</v>
      </c>
      <c r="I621" s="103">
        <f t="shared" si="26"/>
        <v>50.141025641025642</v>
      </c>
      <c r="J621" s="103">
        <f t="shared" si="27"/>
        <v>145.40897435897438</v>
      </c>
      <c r="K621" s="113" t="s">
        <v>458</v>
      </c>
      <c r="L621" s="113" t="s">
        <v>37</v>
      </c>
      <c r="M621" s="138">
        <v>0.25641025641025639</v>
      </c>
      <c r="N621" s="117">
        <f>+H621*M621</f>
        <v>50.141025641025642</v>
      </c>
      <c r="O621" s="117" t="s">
        <v>1159</v>
      </c>
      <c r="P621" s="114"/>
      <c r="Q621" s="118"/>
      <c r="R621" s="116"/>
      <c r="S621" s="114"/>
    </row>
    <row r="622" spans="6:19">
      <c r="F622" s="111" t="s">
        <v>457</v>
      </c>
      <c r="G622" s="136">
        <v>5.2897169999999996E-4</v>
      </c>
      <c r="H622" s="103">
        <f>ROUND(+G622*Totals!$H$26,2)</f>
        <v>3617.61</v>
      </c>
      <c r="I622" s="103">
        <f t="shared" si="26"/>
        <v>0</v>
      </c>
      <c r="J622" s="103">
        <f t="shared" si="27"/>
        <v>3617.61</v>
      </c>
      <c r="K622" s="113"/>
      <c r="L622" s="113"/>
      <c r="N622" s="117"/>
      <c r="O622" s="113"/>
      <c r="P622" s="114"/>
      <c r="Q622" s="118"/>
      <c r="R622" s="116"/>
      <c r="S622" s="114"/>
    </row>
    <row r="623" spans="6:19" ht="37.5">
      <c r="F623" s="111" t="s">
        <v>456</v>
      </c>
      <c r="G623" s="136">
        <v>4.2116799999999996E-5</v>
      </c>
      <c r="H623" s="103">
        <f>ROUND(+G623*Totals!$H$26,2)</f>
        <v>288.02999999999997</v>
      </c>
      <c r="I623" s="103">
        <f t="shared" si="26"/>
        <v>100.76591331269348</v>
      </c>
      <c r="J623" s="103">
        <f t="shared" si="27"/>
        <v>187.26408668730647</v>
      </c>
      <c r="K623" s="113" t="s">
        <v>456</v>
      </c>
      <c r="L623" s="113" t="s">
        <v>56</v>
      </c>
      <c r="M623" s="138">
        <v>0.34984520123839008</v>
      </c>
      <c r="N623" s="117">
        <f>+H623*M623</f>
        <v>100.76591331269348</v>
      </c>
      <c r="O623" s="113" t="s">
        <v>1159</v>
      </c>
      <c r="P623" s="114"/>
      <c r="Q623" s="118"/>
      <c r="R623" s="116"/>
      <c r="S623" s="114"/>
    </row>
    <row r="624" spans="6:19">
      <c r="F624" s="111" t="s">
        <v>455</v>
      </c>
      <c r="G624" s="136">
        <v>4.1150829999999998E-4</v>
      </c>
      <c r="H624" s="103">
        <f>ROUND(+G624*Totals!$H$26,2)</f>
        <v>2814.28</v>
      </c>
      <c r="I624" s="103">
        <f t="shared" si="26"/>
        <v>0</v>
      </c>
      <c r="J624" s="103">
        <f t="shared" si="27"/>
        <v>2814.28</v>
      </c>
      <c r="K624" s="113"/>
      <c r="L624" s="113"/>
      <c r="N624" s="117"/>
      <c r="O624" s="117"/>
      <c r="P624" s="114"/>
      <c r="Q624" s="118"/>
      <c r="R624" s="116"/>
      <c r="S624" s="114"/>
    </row>
    <row r="625" spans="6:19">
      <c r="F625" s="111" t="s">
        <v>454</v>
      </c>
      <c r="G625" s="136">
        <v>7.9129380000000013E-3</v>
      </c>
      <c r="H625" s="103">
        <f>ROUND(+G625*Totals!$H$26,2)</f>
        <v>54116.18</v>
      </c>
      <c r="I625" s="103">
        <f t="shared" si="26"/>
        <v>0</v>
      </c>
      <c r="J625" s="103">
        <f t="shared" si="27"/>
        <v>54116.18</v>
      </c>
      <c r="K625" s="113"/>
      <c r="L625" s="113"/>
      <c r="N625" s="117"/>
      <c r="O625" s="117"/>
      <c r="P625" s="114"/>
      <c r="Q625" s="118"/>
      <c r="R625" s="116"/>
      <c r="S625" s="114"/>
    </row>
    <row r="626" spans="6:19" ht="37.5">
      <c r="F626" s="111" t="s">
        <v>453</v>
      </c>
      <c r="G626" s="136">
        <v>4.3275999999999997E-5</v>
      </c>
      <c r="H626" s="103">
        <f>ROUND(+G626*Totals!$H$26,2)</f>
        <v>295.95999999999998</v>
      </c>
      <c r="I626" s="103">
        <f t="shared" si="26"/>
        <v>152.75354838709677</v>
      </c>
      <c r="J626" s="103">
        <f t="shared" si="27"/>
        <v>143.20645161290321</v>
      </c>
      <c r="K626" s="113" t="s">
        <v>453</v>
      </c>
      <c r="L626" s="113" t="s">
        <v>53</v>
      </c>
      <c r="M626" s="138">
        <v>0.5161290322580645</v>
      </c>
      <c r="N626" s="117">
        <f>+H626*M626</f>
        <v>152.75354838709677</v>
      </c>
      <c r="O626" s="113"/>
      <c r="P626" s="114"/>
      <c r="Q626" s="118"/>
      <c r="R626" s="116"/>
      <c r="S626" s="114"/>
    </row>
    <row r="627" spans="6:19">
      <c r="F627" s="111" t="s">
        <v>452</v>
      </c>
      <c r="G627" s="136">
        <v>2.0092399999999998E-5</v>
      </c>
      <c r="H627" s="103">
        <f>ROUND(+G627*Totals!$H$26,2)</f>
        <v>137.41</v>
      </c>
      <c r="I627" s="103">
        <f t="shared" si="26"/>
        <v>34.747356321839085</v>
      </c>
      <c r="J627" s="103">
        <f t="shared" si="27"/>
        <v>102.66264367816092</v>
      </c>
      <c r="K627" s="113" t="s">
        <v>452</v>
      </c>
      <c r="L627" s="113" t="s">
        <v>106</v>
      </c>
      <c r="M627" s="138">
        <v>0.25287356321839083</v>
      </c>
      <c r="N627" s="117">
        <f>+H627*M627</f>
        <v>34.747356321839085</v>
      </c>
      <c r="O627" s="113"/>
      <c r="P627" s="114"/>
      <c r="Q627" s="118"/>
      <c r="R627" s="116"/>
      <c r="S627" s="114"/>
    </row>
    <row r="628" spans="6:19">
      <c r="F628" s="111" t="s">
        <v>451</v>
      </c>
      <c r="G628" s="136">
        <v>8.006059E-4</v>
      </c>
      <c r="H628" s="103">
        <f>ROUND(+G628*Totals!$H$26,2)</f>
        <v>5475.3</v>
      </c>
      <c r="I628" s="103">
        <f t="shared" si="26"/>
        <v>0</v>
      </c>
      <c r="J628" s="103">
        <f t="shared" si="27"/>
        <v>5475.3</v>
      </c>
      <c r="K628" s="113"/>
      <c r="L628" s="113"/>
      <c r="N628" s="117"/>
      <c r="O628" s="113"/>
      <c r="P628" s="114"/>
      <c r="Q628" s="118"/>
      <c r="R628" s="116"/>
      <c r="S628" s="114"/>
    </row>
    <row r="629" spans="6:19">
      <c r="F629" s="111" t="s">
        <v>450</v>
      </c>
      <c r="G629" s="136">
        <v>5.5385543000000008E-3</v>
      </c>
      <c r="H629" s="103">
        <f>ROUND(+G629*Totals!$H$26,2)</f>
        <v>37877.89</v>
      </c>
      <c r="I629" s="103">
        <f t="shared" si="26"/>
        <v>0</v>
      </c>
      <c r="J629" s="103">
        <f t="shared" si="27"/>
        <v>37877.89</v>
      </c>
      <c r="K629" s="113"/>
      <c r="L629" s="113"/>
      <c r="N629" s="117"/>
      <c r="O629" s="117"/>
      <c r="P629" s="114"/>
      <c r="Q629" s="118"/>
      <c r="R629" s="116"/>
      <c r="S629" s="114"/>
    </row>
    <row r="630" spans="6:19">
      <c r="F630" s="111" t="s">
        <v>449</v>
      </c>
      <c r="G630" s="136">
        <v>1.8005899999999999E-4</v>
      </c>
      <c r="H630" s="103">
        <f>ROUND(+G630*Totals!$H$26,2)</f>
        <v>1231.4100000000001</v>
      </c>
      <c r="I630" s="103">
        <f t="shared" si="26"/>
        <v>261.86398945518454</v>
      </c>
      <c r="J630" s="103">
        <f t="shared" si="27"/>
        <v>969.54601054481554</v>
      </c>
      <c r="K630" s="137" t="s">
        <v>449</v>
      </c>
      <c r="L630" s="137" t="s">
        <v>41</v>
      </c>
      <c r="M630" s="138">
        <v>0.21265377855887521</v>
      </c>
      <c r="N630" s="117">
        <f>+H630*M630</f>
        <v>261.86398945518454</v>
      </c>
      <c r="O630" s="113"/>
      <c r="P630" s="114"/>
      <c r="Q630" s="118"/>
      <c r="R630" s="116"/>
      <c r="S630" s="114"/>
    </row>
    <row r="631" spans="6:19">
      <c r="F631" s="111" t="s">
        <v>448</v>
      </c>
      <c r="G631" s="136">
        <v>2.6274699999999998E-5</v>
      </c>
      <c r="H631" s="103">
        <f>ROUND(+G631*Totals!$H$26,2)</f>
        <v>179.69</v>
      </c>
      <c r="I631" s="103">
        <f t="shared" si="26"/>
        <v>57.241966759002771</v>
      </c>
      <c r="J631" s="103">
        <f t="shared" si="27"/>
        <v>122.44803324099723</v>
      </c>
      <c r="K631" s="113" t="s">
        <v>448</v>
      </c>
      <c r="L631" s="113" t="s">
        <v>39</v>
      </c>
      <c r="M631" s="138">
        <v>0.31855955678670361</v>
      </c>
      <c r="N631" s="117">
        <f>+H631*M631</f>
        <v>57.241966759002771</v>
      </c>
      <c r="O631" s="113"/>
      <c r="P631" s="114"/>
      <c r="Q631" s="118"/>
      <c r="R631" s="116"/>
      <c r="S631" s="114"/>
    </row>
    <row r="632" spans="6:19">
      <c r="F632" s="111" t="s">
        <v>447</v>
      </c>
      <c r="G632" s="136">
        <v>5.8886259999999999E-4</v>
      </c>
      <c r="H632" s="103">
        <f>ROUND(+G632*Totals!$H$26,2)</f>
        <v>4027.2</v>
      </c>
      <c r="I632" s="103">
        <f t="shared" si="26"/>
        <v>0</v>
      </c>
      <c r="J632" s="103">
        <f t="shared" si="27"/>
        <v>4027.2</v>
      </c>
      <c r="K632" s="113"/>
      <c r="L632" s="113"/>
      <c r="N632" s="117"/>
      <c r="O632" s="117"/>
      <c r="P632" s="114"/>
      <c r="Q632" s="118"/>
      <c r="R632" s="116"/>
      <c r="S632" s="114"/>
    </row>
    <row r="633" spans="6:19">
      <c r="F633" s="111" t="s">
        <v>446</v>
      </c>
      <c r="G633" s="136">
        <v>6.8005100000000004E-5</v>
      </c>
      <c r="H633" s="103">
        <f>ROUND(+G633*Totals!$H$26,2)</f>
        <v>465.08</v>
      </c>
      <c r="I633" s="103">
        <f t="shared" si="26"/>
        <v>0</v>
      </c>
      <c r="J633" s="103">
        <f t="shared" si="27"/>
        <v>465.08</v>
      </c>
      <c r="K633" s="113"/>
      <c r="L633" s="113"/>
      <c r="N633" s="117"/>
      <c r="O633" s="117"/>
      <c r="P633" s="114"/>
      <c r="Q633" s="118"/>
      <c r="R633" s="116"/>
      <c r="S633" s="114"/>
    </row>
    <row r="634" spans="6:19">
      <c r="F634" s="111" t="s">
        <v>445</v>
      </c>
      <c r="G634" s="136">
        <v>7.7278600000000002E-5</v>
      </c>
      <c r="H634" s="103">
        <f>ROUND(+G634*Totals!$H$26,2)</f>
        <v>528.5</v>
      </c>
      <c r="I634" s="103">
        <f t="shared" si="26"/>
        <v>126.03507014028055</v>
      </c>
      <c r="J634" s="103">
        <f t="shared" si="27"/>
        <v>402.46492985971946</v>
      </c>
      <c r="K634" s="113" t="s">
        <v>445</v>
      </c>
      <c r="L634" s="113" t="s">
        <v>92</v>
      </c>
      <c r="M634" s="138">
        <v>0.23847695390781562</v>
      </c>
      <c r="N634" s="117">
        <f>+H634*M634</f>
        <v>126.03507014028055</v>
      </c>
      <c r="O634" s="113"/>
      <c r="P634" s="114"/>
      <c r="Q634" s="118"/>
      <c r="R634" s="116"/>
      <c r="S634" s="114"/>
    </row>
    <row r="635" spans="6:19">
      <c r="F635" s="111" t="s">
        <v>444</v>
      </c>
      <c r="G635" s="136">
        <v>1.6962640000000001E-4</v>
      </c>
      <c r="H635" s="103">
        <f>ROUND(+G635*Totals!$H$26,2)</f>
        <v>1160.07</v>
      </c>
      <c r="I635" s="103">
        <f t="shared" si="26"/>
        <v>149.52013333333332</v>
      </c>
      <c r="J635" s="103">
        <f t="shared" si="27"/>
        <v>1010.5498666666666</v>
      </c>
      <c r="K635" s="113" t="s">
        <v>444</v>
      </c>
      <c r="L635" s="113" t="s">
        <v>105</v>
      </c>
      <c r="M635" s="138">
        <v>0.12888888888888889</v>
      </c>
      <c r="N635" s="117">
        <f>+H635*M635</f>
        <v>149.52013333333332</v>
      </c>
      <c r="O635" s="113"/>
      <c r="P635" s="114"/>
      <c r="Q635" s="118"/>
      <c r="R635" s="116"/>
      <c r="S635" s="114"/>
    </row>
    <row r="636" spans="6:19">
      <c r="F636" s="111" t="s">
        <v>443</v>
      </c>
      <c r="G636" s="136">
        <v>3.8407440000000001E-4</v>
      </c>
      <c r="H636" s="103">
        <f>ROUND(+G636*Totals!$H$26,2)</f>
        <v>2626.67</v>
      </c>
      <c r="I636" s="103">
        <f t="shared" si="26"/>
        <v>0</v>
      </c>
      <c r="J636" s="103">
        <f t="shared" si="27"/>
        <v>2626.67</v>
      </c>
      <c r="K636" s="113"/>
      <c r="L636" s="113"/>
      <c r="N636" s="117"/>
      <c r="O636" s="113"/>
      <c r="P636" s="114"/>
      <c r="Q636" s="118"/>
      <c r="R636" s="116"/>
      <c r="S636" s="114"/>
    </row>
    <row r="637" spans="6:19">
      <c r="F637" s="111" t="s">
        <v>442</v>
      </c>
      <c r="G637" s="136">
        <v>2.2874453E-3</v>
      </c>
      <c r="H637" s="103">
        <f>ROUND(+G637*Totals!$H$26,2)</f>
        <v>15643.72</v>
      </c>
      <c r="I637" s="103">
        <f t="shared" si="26"/>
        <v>0</v>
      </c>
      <c r="J637" s="103">
        <f t="shared" si="27"/>
        <v>15643.72</v>
      </c>
      <c r="K637" s="113"/>
      <c r="L637" s="113"/>
      <c r="N637" s="117"/>
      <c r="O637" s="113"/>
      <c r="P637" s="114"/>
      <c r="Q637" s="118"/>
      <c r="R637" s="116"/>
      <c r="S637" s="114"/>
    </row>
    <row r="638" spans="6:19">
      <c r="F638" s="111" t="s">
        <v>441</v>
      </c>
      <c r="G638" s="136">
        <v>7.7549030000000009E-4</v>
      </c>
      <c r="H638" s="103">
        <f>ROUND(+G638*Totals!$H$26,2)</f>
        <v>5303.54</v>
      </c>
      <c r="I638" s="103">
        <f t="shared" si="26"/>
        <v>0</v>
      </c>
      <c r="J638" s="103">
        <f t="shared" si="27"/>
        <v>5303.54</v>
      </c>
      <c r="K638" s="113"/>
      <c r="L638" s="113"/>
      <c r="N638" s="117"/>
      <c r="O638" s="113"/>
      <c r="P638" s="114"/>
      <c r="Q638" s="118"/>
      <c r="R638" s="116"/>
      <c r="S638" s="114"/>
    </row>
    <row r="639" spans="6:19">
      <c r="F639" s="111" t="s">
        <v>440</v>
      </c>
      <c r="G639" s="136">
        <v>2.9674969999999998E-4</v>
      </c>
      <c r="H639" s="103">
        <f>ROUND(+G639*Totals!$H$26,2)</f>
        <v>2029.46</v>
      </c>
      <c r="I639" s="103">
        <f t="shared" si="26"/>
        <v>0</v>
      </c>
      <c r="J639" s="103">
        <f t="shared" si="27"/>
        <v>2029.46</v>
      </c>
      <c r="K639" s="113"/>
      <c r="L639" s="113"/>
      <c r="N639" s="117"/>
      <c r="O639" s="113"/>
      <c r="P639" s="114"/>
      <c r="Q639" s="118"/>
      <c r="R639" s="116"/>
      <c r="S639" s="114"/>
    </row>
    <row r="640" spans="6:19">
      <c r="F640" s="111" t="s">
        <v>439</v>
      </c>
      <c r="G640" s="136">
        <v>7.4187400000000001E-5</v>
      </c>
      <c r="H640" s="103">
        <f>ROUND(+G640*Totals!$H$26,2)</f>
        <v>507.36</v>
      </c>
      <c r="I640" s="103">
        <f t="shared" si="26"/>
        <v>0</v>
      </c>
      <c r="J640" s="103">
        <f t="shared" si="27"/>
        <v>507.36</v>
      </c>
      <c r="K640" s="113"/>
      <c r="L640" s="113"/>
      <c r="N640" s="117"/>
      <c r="O640" s="117"/>
      <c r="P640" s="114"/>
      <c r="Q640" s="118"/>
      <c r="R640" s="116"/>
      <c r="S640" s="114"/>
    </row>
    <row r="641" spans="6:19">
      <c r="F641" s="111" t="s">
        <v>438</v>
      </c>
      <c r="G641" s="136">
        <v>2.515417E-4</v>
      </c>
      <c r="H641" s="103">
        <f>ROUND(+G641*Totals!$H$26,2)</f>
        <v>1720.28</v>
      </c>
      <c r="I641" s="103">
        <f t="shared" si="26"/>
        <v>0</v>
      </c>
      <c r="J641" s="103">
        <f t="shared" si="27"/>
        <v>1720.28</v>
      </c>
      <c r="K641" s="113"/>
      <c r="L641" s="113"/>
      <c r="N641" s="117"/>
      <c r="O641" s="113"/>
      <c r="P641" s="114"/>
      <c r="Q641" s="118"/>
      <c r="R641" s="116"/>
      <c r="S641" s="114"/>
    </row>
    <row r="642" spans="6:19">
      <c r="F642" s="111" t="s">
        <v>437</v>
      </c>
      <c r="G642" s="136">
        <v>7.7664999999999996E-5</v>
      </c>
      <c r="H642" s="103">
        <f>ROUND(+G642*Totals!$H$26,2)</f>
        <v>531.15</v>
      </c>
      <c r="I642" s="103">
        <f t="shared" si="26"/>
        <v>203.44047169811319</v>
      </c>
      <c r="J642" s="103">
        <f t="shared" si="27"/>
        <v>327.70952830188679</v>
      </c>
      <c r="K642" s="113" t="s">
        <v>437</v>
      </c>
      <c r="L642" s="113" t="s">
        <v>88</v>
      </c>
      <c r="M642" s="138">
        <v>0.38301886792452827</v>
      </c>
      <c r="N642" s="117">
        <f>+H642*M642</f>
        <v>203.44047169811319</v>
      </c>
      <c r="O642" s="117" t="s">
        <v>1159</v>
      </c>
      <c r="P642" s="114"/>
      <c r="Q642" s="118"/>
      <c r="R642" s="116"/>
      <c r="S642" s="114"/>
    </row>
    <row r="643" spans="6:19">
      <c r="F643" s="111" t="s">
        <v>436</v>
      </c>
      <c r="G643" s="136">
        <v>1.1228575000000001E-3</v>
      </c>
      <c r="H643" s="103">
        <f>ROUND(+G643*Totals!$H$26,2)</f>
        <v>7679.17</v>
      </c>
      <c r="I643" s="103">
        <f t="shared" si="26"/>
        <v>0</v>
      </c>
      <c r="J643" s="103">
        <f t="shared" si="27"/>
        <v>7679.17</v>
      </c>
      <c r="K643" s="113"/>
      <c r="L643" s="113"/>
      <c r="N643" s="117"/>
      <c r="O643" s="113"/>
      <c r="P643" s="114"/>
      <c r="Q643" s="118"/>
      <c r="R643" s="116"/>
      <c r="S643" s="114"/>
    </row>
    <row r="644" spans="6:19">
      <c r="F644" s="111" t="s">
        <v>435</v>
      </c>
      <c r="G644" s="136">
        <v>7.7664999999999996E-5</v>
      </c>
      <c r="H644" s="103">
        <f>ROUND(+G644*Totals!$H$26,2)</f>
        <v>531.15</v>
      </c>
      <c r="I644" s="103">
        <f t="shared" si="26"/>
        <v>86.132432432432424</v>
      </c>
      <c r="J644" s="103">
        <f t="shared" si="27"/>
        <v>445.01756756756754</v>
      </c>
      <c r="K644" s="113" t="s">
        <v>435</v>
      </c>
      <c r="L644" s="113" t="s">
        <v>87</v>
      </c>
      <c r="M644" s="138">
        <v>0.16216216216216214</v>
      </c>
      <c r="N644" s="117">
        <f>+H644*M644</f>
        <v>86.132432432432424</v>
      </c>
      <c r="O644" s="117" t="s">
        <v>1159</v>
      </c>
      <c r="P644" s="114"/>
      <c r="Q644" s="118"/>
      <c r="R644" s="116"/>
      <c r="S644" s="114"/>
    </row>
    <row r="645" spans="6:19">
      <c r="F645" s="111" t="s">
        <v>434</v>
      </c>
      <c r="G645" s="136">
        <v>2.4261603000000002E-3</v>
      </c>
      <c r="H645" s="103">
        <f>ROUND(+G645*Totals!$H$26,2)</f>
        <v>16592.39</v>
      </c>
      <c r="I645" s="103">
        <f t="shared" si="26"/>
        <v>0</v>
      </c>
      <c r="J645" s="103">
        <f t="shared" si="27"/>
        <v>16592.39</v>
      </c>
      <c r="K645" s="113"/>
      <c r="L645" s="113"/>
      <c r="N645" s="117"/>
      <c r="O645" s="117"/>
      <c r="P645" s="114"/>
      <c r="Q645" s="118"/>
      <c r="R645" s="116"/>
      <c r="S645" s="114"/>
    </row>
    <row r="646" spans="6:19">
      <c r="F646" s="111" t="s">
        <v>433</v>
      </c>
      <c r="G646" s="136">
        <v>2.6274699999999998E-5</v>
      </c>
      <c r="H646" s="103">
        <f>ROUND(+G646*Totals!$H$26,2)</f>
        <v>179.69</v>
      </c>
      <c r="I646" s="103">
        <f t="shared" si="26"/>
        <v>67.709275362318849</v>
      </c>
      <c r="J646" s="103">
        <f t="shared" si="27"/>
        <v>111.98072463768115</v>
      </c>
      <c r="K646" s="113" t="s">
        <v>433</v>
      </c>
      <c r="L646" s="113" t="s">
        <v>100</v>
      </c>
      <c r="M646" s="138">
        <v>0.37681159420289861</v>
      </c>
      <c r="N646" s="117">
        <f>+H646*M646</f>
        <v>67.709275362318849</v>
      </c>
      <c r="O646" s="113" t="s">
        <v>1159</v>
      </c>
      <c r="P646" s="114"/>
      <c r="Q646" s="118"/>
      <c r="R646" s="116"/>
      <c r="S646" s="114"/>
    </row>
    <row r="647" spans="6:19">
      <c r="F647" s="111" t="s">
        <v>432</v>
      </c>
      <c r="G647" s="136">
        <v>1.421925E-4</v>
      </c>
      <c r="H647" s="103">
        <f>ROUND(+G647*Totals!$H$26,2)</f>
        <v>972.45</v>
      </c>
      <c r="I647" s="103">
        <f t="shared" ref="I647:I710" si="28">+N647+Q647+T647</f>
        <v>162.69836538461539</v>
      </c>
      <c r="J647" s="103">
        <f t="shared" ref="J647:J710" si="29">+H647-I647</f>
        <v>809.75163461538466</v>
      </c>
      <c r="K647" s="113" t="s">
        <v>432</v>
      </c>
      <c r="L647" s="113" t="s">
        <v>36</v>
      </c>
      <c r="M647" s="138">
        <v>0.1673076923076923</v>
      </c>
      <c r="N647" s="117">
        <f>+H647*M647</f>
        <v>162.69836538461539</v>
      </c>
      <c r="O647" s="113" t="s">
        <v>1159</v>
      </c>
      <c r="P647" s="114"/>
      <c r="Q647" s="118"/>
      <c r="R647" s="116"/>
      <c r="S647" s="114"/>
    </row>
    <row r="648" spans="6:19">
      <c r="F648" s="111" t="s">
        <v>431</v>
      </c>
      <c r="G648" s="136">
        <v>2.013106E-4</v>
      </c>
      <c r="H648" s="103">
        <f>ROUND(+G648*Totals!$H$26,2)</f>
        <v>1376.75</v>
      </c>
      <c r="I648" s="103">
        <f t="shared" si="28"/>
        <v>0</v>
      </c>
      <c r="J648" s="103">
        <f t="shared" si="29"/>
        <v>1376.75</v>
      </c>
      <c r="K648" s="113"/>
      <c r="L648" s="113"/>
      <c r="N648" s="117"/>
      <c r="O648" s="113"/>
      <c r="P648" s="114"/>
      <c r="Q648" s="118"/>
      <c r="R648" s="116"/>
      <c r="S648" s="114"/>
    </row>
    <row r="649" spans="6:19">
      <c r="F649" s="111" t="s">
        <v>430</v>
      </c>
      <c r="G649" s="136">
        <v>1.4014467E-3</v>
      </c>
      <c r="H649" s="103">
        <f>ROUND(+G649*Totals!$H$26,2)</f>
        <v>9584.42</v>
      </c>
      <c r="I649" s="103">
        <f t="shared" si="28"/>
        <v>0</v>
      </c>
      <c r="J649" s="103">
        <f t="shared" si="29"/>
        <v>9584.42</v>
      </c>
      <c r="K649" s="113"/>
      <c r="L649" s="113"/>
      <c r="N649" s="117"/>
      <c r="O649" s="113"/>
      <c r="P649" s="114"/>
      <c r="Q649" s="118"/>
      <c r="R649" s="116"/>
      <c r="S649" s="114"/>
    </row>
    <row r="650" spans="6:19">
      <c r="F650" s="111" t="s">
        <v>105</v>
      </c>
      <c r="G650" s="136">
        <v>2.0923169999999998E-3</v>
      </c>
      <c r="H650" s="103">
        <f>ROUND(+G650*Totals!$H$26,2)</f>
        <v>14309.25</v>
      </c>
      <c r="I650" s="103">
        <f t="shared" si="28"/>
        <v>0</v>
      </c>
      <c r="J650" s="103">
        <f t="shared" si="29"/>
        <v>14309.25</v>
      </c>
      <c r="K650" s="113"/>
      <c r="L650" s="113"/>
      <c r="N650" s="117"/>
      <c r="O650" s="113"/>
      <c r="P650" s="114"/>
      <c r="Q650" s="118"/>
      <c r="R650" s="116"/>
      <c r="S650" s="114"/>
    </row>
    <row r="651" spans="6:19">
      <c r="F651" s="111" t="s">
        <v>429</v>
      </c>
      <c r="G651" s="136">
        <v>4.4659279000000005E-3</v>
      </c>
      <c r="H651" s="103">
        <f>ROUND(+G651*Totals!$H$26,2)</f>
        <v>30542.25</v>
      </c>
      <c r="I651" s="103">
        <f t="shared" si="28"/>
        <v>0</v>
      </c>
      <c r="J651" s="103">
        <f t="shared" si="29"/>
        <v>30542.25</v>
      </c>
      <c r="K651" s="113"/>
      <c r="L651" s="113"/>
      <c r="N651" s="117"/>
      <c r="O651" s="117"/>
      <c r="P651" s="114"/>
      <c r="Q651" s="118"/>
      <c r="R651" s="116"/>
      <c r="S651" s="114"/>
    </row>
    <row r="652" spans="6:19">
      <c r="F652" s="111" t="s">
        <v>428</v>
      </c>
      <c r="G652" s="136">
        <v>3.0988700000000001E-4</v>
      </c>
      <c r="H652" s="103">
        <f>ROUND(+G652*Totals!$H$26,2)</f>
        <v>2119.3000000000002</v>
      </c>
      <c r="I652" s="103">
        <f t="shared" si="28"/>
        <v>0</v>
      </c>
      <c r="J652" s="103">
        <f t="shared" si="29"/>
        <v>2119.3000000000002</v>
      </c>
      <c r="K652" s="113"/>
      <c r="L652" s="113"/>
      <c r="N652" s="117"/>
      <c r="O652" s="113"/>
      <c r="P652" s="114"/>
      <c r="Q652" s="118"/>
      <c r="R652" s="116"/>
      <c r="S652" s="114"/>
    </row>
    <row r="653" spans="6:19">
      <c r="F653" s="111" t="s">
        <v>427</v>
      </c>
      <c r="G653" s="136">
        <v>1.6614899999999999E-5</v>
      </c>
      <c r="H653" s="103">
        <f>ROUND(+G653*Totals!$H$26,2)</f>
        <v>113.63</v>
      </c>
      <c r="I653" s="103">
        <f t="shared" si="28"/>
        <v>72.36139303482588</v>
      </c>
      <c r="J653" s="103">
        <f t="shared" si="29"/>
        <v>41.268606965174115</v>
      </c>
      <c r="K653" s="113" t="s">
        <v>427</v>
      </c>
      <c r="L653" s="113" t="s">
        <v>56</v>
      </c>
      <c r="M653" s="138">
        <v>0.63681592039801005</v>
      </c>
      <c r="N653" s="117">
        <f>+H653*M653</f>
        <v>72.36139303482588</v>
      </c>
      <c r="O653" s="117" t="s">
        <v>1159</v>
      </c>
      <c r="P653" s="114"/>
      <c r="Q653" s="118"/>
      <c r="R653" s="116"/>
      <c r="S653" s="114"/>
    </row>
    <row r="654" spans="6:19">
      <c r="F654" s="111" t="s">
        <v>426</v>
      </c>
      <c r="G654" s="136">
        <v>1.657625E-4</v>
      </c>
      <c r="H654" s="103">
        <f>ROUND(+G654*Totals!$H$26,2)</f>
        <v>1133.6400000000001</v>
      </c>
      <c r="I654" s="103">
        <f t="shared" si="28"/>
        <v>390.91034482758624</v>
      </c>
      <c r="J654" s="103">
        <f t="shared" si="29"/>
        <v>742.72965517241391</v>
      </c>
      <c r="K654" s="137" t="s">
        <v>426</v>
      </c>
      <c r="L654" s="137" t="s">
        <v>127</v>
      </c>
      <c r="M654" s="138">
        <v>0.34482758620689657</v>
      </c>
      <c r="N654" s="117">
        <f>+H654*M654</f>
        <v>390.91034482758624</v>
      </c>
      <c r="O654" s="117"/>
      <c r="P654" s="114"/>
      <c r="Q654" s="118"/>
      <c r="R654" s="116"/>
      <c r="S654" s="114"/>
    </row>
    <row r="655" spans="6:19">
      <c r="F655" s="111" t="s">
        <v>425</v>
      </c>
      <c r="G655" s="136">
        <v>2.7820299999999999E-5</v>
      </c>
      <c r="H655" s="103">
        <f>ROUND(+G655*Totals!$H$26,2)</f>
        <v>190.26</v>
      </c>
      <c r="I655" s="103">
        <f t="shared" si="28"/>
        <v>14.43351724137931</v>
      </c>
      <c r="J655" s="103">
        <f t="shared" si="29"/>
        <v>175.82648275862067</v>
      </c>
      <c r="K655" s="113" t="s">
        <v>425</v>
      </c>
      <c r="L655" s="113" t="s">
        <v>130</v>
      </c>
      <c r="M655" s="138">
        <v>7.586206896551724E-2</v>
      </c>
      <c r="N655" s="117">
        <f>+H655*M655</f>
        <v>14.43351724137931</v>
      </c>
      <c r="O655" s="113" t="s">
        <v>1159</v>
      </c>
      <c r="P655" s="114"/>
      <c r="Q655" s="118"/>
      <c r="R655" s="116"/>
      <c r="S655" s="114"/>
    </row>
    <row r="656" spans="6:19">
      <c r="F656" s="111" t="s">
        <v>424</v>
      </c>
      <c r="G656" s="136">
        <v>1.5455700000000002E-5</v>
      </c>
      <c r="H656" s="103">
        <f>ROUND(+G656*Totals!$H$26,2)</f>
        <v>105.7</v>
      </c>
      <c r="I656" s="103">
        <f t="shared" si="28"/>
        <v>41.086046511627906</v>
      </c>
      <c r="J656" s="103">
        <f t="shared" si="29"/>
        <v>64.61395348837209</v>
      </c>
      <c r="K656" s="113" t="s">
        <v>424</v>
      </c>
      <c r="L656" s="113" t="s">
        <v>80</v>
      </c>
      <c r="M656" s="138">
        <v>0.38870431893687707</v>
      </c>
      <c r="N656" s="117">
        <f>+H656*M656</f>
        <v>41.086046511627906</v>
      </c>
      <c r="O656" s="117" t="s">
        <v>1159</v>
      </c>
      <c r="P656" s="114"/>
      <c r="Q656" s="118"/>
      <c r="R656" s="116"/>
      <c r="S656" s="114"/>
    </row>
    <row r="657" spans="6:19">
      <c r="F657" s="111" t="s">
        <v>423</v>
      </c>
      <c r="G657" s="136">
        <v>9.8642216000000005E-3</v>
      </c>
      <c r="H657" s="103">
        <f>ROUND(+G657*Totals!$H$26,2)</f>
        <v>67460.91</v>
      </c>
      <c r="I657" s="103">
        <f t="shared" si="28"/>
        <v>0</v>
      </c>
      <c r="J657" s="103">
        <f t="shared" si="29"/>
        <v>67460.91</v>
      </c>
      <c r="K657" s="113"/>
      <c r="L657" s="113"/>
      <c r="N657" s="117"/>
      <c r="O657" s="113"/>
      <c r="P657" s="114"/>
      <c r="Q657" s="118"/>
      <c r="R657" s="116"/>
      <c r="S657" s="114"/>
    </row>
    <row r="658" spans="6:19">
      <c r="F658" s="111" t="s">
        <v>422</v>
      </c>
      <c r="G658" s="136">
        <v>1.3137400000000001E-5</v>
      </c>
      <c r="H658" s="103">
        <f>ROUND(+G658*Totals!$H$26,2)</f>
        <v>89.85</v>
      </c>
      <c r="I658" s="103">
        <f t="shared" si="28"/>
        <v>50.139508928571416</v>
      </c>
      <c r="J658" s="103">
        <f t="shared" si="29"/>
        <v>39.710491071428578</v>
      </c>
      <c r="K658" s="113" t="s">
        <v>422</v>
      </c>
      <c r="L658" s="113" t="s">
        <v>76</v>
      </c>
      <c r="M658" s="138">
        <v>0.55803571428571419</v>
      </c>
      <c r="N658" s="117">
        <f>+H658*M658</f>
        <v>50.139508928571416</v>
      </c>
      <c r="O658" s="117" t="s">
        <v>1159</v>
      </c>
      <c r="P658" s="114"/>
      <c r="Q658" s="118"/>
      <c r="R658" s="116"/>
      <c r="S658" s="114"/>
    </row>
    <row r="659" spans="6:19">
      <c r="F659" s="111" t="s">
        <v>421</v>
      </c>
      <c r="G659" s="136">
        <v>2.7897559999999998E-4</v>
      </c>
      <c r="H659" s="103">
        <f>ROUND(+G659*Totals!$H$26,2)</f>
        <v>1907.9</v>
      </c>
      <c r="I659" s="103">
        <f t="shared" si="28"/>
        <v>0</v>
      </c>
      <c r="J659" s="103">
        <f t="shared" si="29"/>
        <v>1907.9</v>
      </c>
      <c r="K659" s="113"/>
      <c r="L659" s="113"/>
      <c r="N659" s="117"/>
      <c r="O659" s="117"/>
      <c r="P659" s="114"/>
      <c r="Q659" s="118"/>
      <c r="R659" s="116"/>
      <c r="S659" s="114"/>
    </row>
    <row r="660" spans="6:19" ht="19.5" customHeight="1">
      <c r="F660" s="111" t="s">
        <v>420</v>
      </c>
      <c r="G660" s="136">
        <v>1.6383049999999999E-4</v>
      </c>
      <c r="H660" s="103">
        <f>ROUND(+G660*Totals!$H$26,2)</f>
        <v>1120.43</v>
      </c>
      <c r="I660" s="103">
        <f t="shared" si="28"/>
        <v>89.845801886792458</v>
      </c>
      <c r="J660" s="103">
        <f t="shared" si="29"/>
        <v>1030.5841981132075</v>
      </c>
      <c r="K660" s="113" t="s">
        <v>420</v>
      </c>
      <c r="L660" s="113" t="s">
        <v>87</v>
      </c>
      <c r="M660" s="138">
        <v>8.0188679245283015E-2</v>
      </c>
      <c r="N660" s="117">
        <f>+H660*M660</f>
        <v>89.845801886792458</v>
      </c>
      <c r="O660" s="117" t="s">
        <v>1159</v>
      </c>
      <c r="P660" s="114"/>
      <c r="Q660" s="118"/>
      <c r="R660" s="116"/>
      <c r="S660" s="114"/>
    </row>
    <row r="661" spans="6:19">
      <c r="F661" s="111" t="s">
        <v>419</v>
      </c>
      <c r="G661" s="136">
        <v>3.5548099999999999E-5</v>
      </c>
      <c r="H661" s="103">
        <f>ROUND(+G661*Totals!$H$26,2)</f>
        <v>243.11</v>
      </c>
      <c r="I661" s="103">
        <f t="shared" si="28"/>
        <v>45.583124999999995</v>
      </c>
      <c r="J661" s="103">
        <f t="shared" si="29"/>
        <v>197.52687500000002</v>
      </c>
      <c r="K661" s="113" t="s">
        <v>419</v>
      </c>
      <c r="L661" s="113" t="s">
        <v>108</v>
      </c>
      <c r="M661" s="138">
        <v>0.18749999999999997</v>
      </c>
      <c r="N661" s="117">
        <f>+H661*M661</f>
        <v>45.583124999999995</v>
      </c>
      <c r="O661" s="117" t="s">
        <v>1159</v>
      </c>
      <c r="P661" s="114"/>
      <c r="Q661" s="118"/>
      <c r="R661" s="116"/>
      <c r="S661" s="114"/>
    </row>
    <row r="662" spans="6:19" ht="37.5">
      <c r="F662" s="111" t="s">
        <v>418</v>
      </c>
      <c r="G662" s="136">
        <v>3.70937E-5</v>
      </c>
      <c r="H662" s="103">
        <f>ROUND(+G662*Totals!$H$26,2)</f>
        <v>253.68</v>
      </c>
      <c r="I662" s="103">
        <f t="shared" si="28"/>
        <v>51.771428571428572</v>
      </c>
      <c r="J662" s="103">
        <f t="shared" si="29"/>
        <v>201.90857142857143</v>
      </c>
      <c r="K662" s="113" t="s">
        <v>418</v>
      </c>
      <c r="L662" s="113" t="s">
        <v>99</v>
      </c>
      <c r="M662" s="138">
        <v>0.20408163265306123</v>
      </c>
      <c r="N662" s="117">
        <f>+H662*M662</f>
        <v>51.771428571428572</v>
      </c>
      <c r="O662" s="117" t="s">
        <v>1159</v>
      </c>
      <c r="P662" s="114"/>
      <c r="Q662" s="118"/>
      <c r="R662" s="116"/>
      <c r="S662" s="114"/>
    </row>
    <row r="663" spans="6:19">
      <c r="F663" s="111" t="s">
        <v>417</v>
      </c>
      <c r="G663" s="136">
        <v>7.0709899999999999E-5</v>
      </c>
      <c r="H663" s="103">
        <f>ROUND(+G663*Totals!$H$26,2)</f>
        <v>483.58</v>
      </c>
      <c r="I663" s="103">
        <f t="shared" si="28"/>
        <v>167.95668997668997</v>
      </c>
      <c r="J663" s="103">
        <f t="shared" si="29"/>
        <v>315.62331002331001</v>
      </c>
      <c r="K663" s="113" t="s">
        <v>417</v>
      </c>
      <c r="L663" s="113" t="s">
        <v>85</v>
      </c>
      <c r="M663" s="138">
        <v>0.34731934731934733</v>
      </c>
      <c r="N663" s="117">
        <f>+H663*M663</f>
        <v>167.95668997668997</v>
      </c>
      <c r="O663" s="113" t="s">
        <v>1159</v>
      </c>
      <c r="P663" s="114"/>
      <c r="Q663" s="118"/>
      <c r="R663" s="116"/>
      <c r="S663" s="114"/>
    </row>
    <row r="664" spans="6:19">
      <c r="F664" s="111" t="s">
        <v>416</v>
      </c>
      <c r="G664" s="136">
        <v>5.3322200000000003E-5</v>
      </c>
      <c r="H664" s="103">
        <f>ROUND(+G664*Totals!$H$26,2)</f>
        <v>364.67</v>
      </c>
      <c r="I664" s="103">
        <f t="shared" si="28"/>
        <v>156.62108974358975</v>
      </c>
      <c r="J664" s="103">
        <f t="shared" si="29"/>
        <v>208.04891025641027</v>
      </c>
      <c r="K664" s="113" t="s">
        <v>416</v>
      </c>
      <c r="L664" s="113" t="s">
        <v>109</v>
      </c>
      <c r="M664" s="138">
        <v>0.42948717948717952</v>
      </c>
      <c r="N664" s="117">
        <f>+H664*M664</f>
        <v>156.62108974358975</v>
      </c>
      <c r="O664" s="113" t="s">
        <v>1159</v>
      </c>
      <c r="P664" s="114"/>
      <c r="Q664" s="118"/>
      <c r="R664" s="116"/>
      <c r="S664" s="114"/>
    </row>
    <row r="665" spans="6:19">
      <c r="F665" s="111" t="s">
        <v>415</v>
      </c>
      <c r="G665" s="136">
        <v>5.4365469999999999E-4</v>
      </c>
      <c r="H665" s="103">
        <f>ROUND(+G665*Totals!$H$26,2)</f>
        <v>3718.03</v>
      </c>
      <c r="I665" s="103">
        <f t="shared" si="28"/>
        <v>0</v>
      </c>
      <c r="J665" s="103">
        <f t="shared" si="29"/>
        <v>3718.03</v>
      </c>
      <c r="K665" s="113"/>
      <c r="L665" s="113"/>
      <c r="N665" s="117"/>
      <c r="O665" s="113"/>
      <c r="P665" s="114"/>
      <c r="Q665" s="118"/>
      <c r="R665" s="116"/>
      <c r="S665" s="114"/>
    </row>
    <row r="666" spans="6:19">
      <c r="F666" s="111" t="s">
        <v>414</v>
      </c>
      <c r="G666" s="136">
        <v>9.0802299999999996E-5</v>
      </c>
      <c r="H666" s="103">
        <f>ROUND(+G666*Totals!$H$26,2)</f>
        <v>620.99</v>
      </c>
      <c r="I666" s="103">
        <f t="shared" si="28"/>
        <v>0</v>
      </c>
      <c r="J666" s="103">
        <f t="shared" si="29"/>
        <v>620.99</v>
      </c>
      <c r="K666" s="113"/>
      <c r="L666" s="113"/>
      <c r="N666" s="117"/>
      <c r="O666" s="113"/>
      <c r="P666" s="114"/>
      <c r="Q666" s="118"/>
      <c r="R666" s="116"/>
      <c r="S666" s="114"/>
    </row>
    <row r="667" spans="6:19">
      <c r="F667" s="111" t="s">
        <v>413</v>
      </c>
      <c r="G667" s="136">
        <v>4.2155449999999999E-4</v>
      </c>
      <c r="H667" s="103">
        <f>ROUND(+G667*Totals!$H$26,2)</f>
        <v>2882.99</v>
      </c>
      <c r="I667" s="103">
        <f t="shared" si="28"/>
        <v>0</v>
      </c>
      <c r="J667" s="103">
        <f t="shared" si="29"/>
        <v>2882.99</v>
      </c>
      <c r="K667" s="113"/>
      <c r="L667" s="113"/>
      <c r="N667" s="117"/>
      <c r="O667" s="113"/>
      <c r="P667" s="114"/>
      <c r="Q667" s="118"/>
      <c r="R667" s="116"/>
      <c r="S667" s="114"/>
    </row>
    <row r="668" spans="6:19" ht="37.5">
      <c r="F668" s="111" t="s">
        <v>412</v>
      </c>
      <c r="G668" s="136">
        <v>5.3708599999999996E-5</v>
      </c>
      <c r="H668" s="103">
        <f>ROUND(+G668*Totals!$H$26,2)</f>
        <v>367.31</v>
      </c>
      <c r="I668" s="103">
        <f t="shared" si="28"/>
        <v>0</v>
      </c>
      <c r="J668" s="103">
        <f t="shared" si="29"/>
        <v>367.31</v>
      </c>
      <c r="K668" s="113"/>
      <c r="L668" s="113"/>
      <c r="N668" s="117"/>
      <c r="O668" s="117"/>
      <c r="P668" s="114"/>
      <c r="Q668" s="118"/>
      <c r="R668" s="116"/>
      <c r="S668" s="114"/>
    </row>
    <row r="669" spans="6:19">
      <c r="F669" s="111" t="s">
        <v>411</v>
      </c>
      <c r="G669" s="136">
        <v>7.7858150000000004E-4</v>
      </c>
      <c r="H669" s="103">
        <f>ROUND(+G669*Totals!$H$26,2)</f>
        <v>5324.68</v>
      </c>
      <c r="I669" s="103">
        <f t="shared" si="28"/>
        <v>0</v>
      </c>
      <c r="J669" s="103">
        <f t="shared" si="29"/>
        <v>5324.68</v>
      </c>
      <c r="K669" s="113"/>
      <c r="L669" s="113"/>
      <c r="N669" s="117"/>
      <c r="O669" s="117"/>
      <c r="P669" s="114"/>
      <c r="Q669" s="118"/>
      <c r="R669" s="116"/>
      <c r="S669" s="114"/>
    </row>
    <row r="670" spans="6:19">
      <c r="F670" s="111" t="s">
        <v>410</v>
      </c>
      <c r="G670" s="136">
        <v>7.4960200000000001E-5</v>
      </c>
      <c r="H670" s="103">
        <f>ROUND(+G670*Totals!$H$26,2)</f>
        <v>512.65</v>
      </c>
      <c r="I670" s="103">
        <f t="shared" si="28"/>
        <v>80.944736842105257</v>
      </c>
      <c r="J670" s="103">
        <f t="shared" si="29"/>
        <v>431.70526315789471</v>
      </c>
      <c r="K670" s="113" t="s">
        <v>410</v>
      </c>
      <c r="L670" s="113" t="s">
        <v>82</v>
      </c>
      <c r="M670" s="138">
        <v>0.15789473684210525</v>
      </c>
      <c r="N670" s="117">
        <f>+H670*M670</f>
        <v>80.944736842105257</v>
      </c>
      <c r="O670" s="117" t="s">
        <v>1159</v>
      </c>
      <c r="P670" s="114"/>
      <c r="Q670" s="118"/>
      <c r="R670" s="116"/>
      <c r="S670" s="114"/>
    </row>
    <row r="671" spans="6:19">
      <c r="F671" s="111" t="s">
        <v>409</v>
      </c>
      <c r="G671" s="136">
        <v>8.53928E-5</v>
      </c>
      <c r="H671" s="103">
        <f>ROUND(+G671*Totals!$H$26,2)</f>
        <v>584</v>
      </c>
      <c r="I671" s="103">
        <f t="shared" si="28"/>
        <v>124.22493887530563</v>
      </c>
      <c r="J671" s="103">
        <f t="shared" si="29"/>
        <v>459.77506112469439</v>
      </c>
      <c r="K671" s="113" t="s">
        <v>409</v>
      </c>
      <c r="L671" s="113" t="s">
        <v>71</v>
      </c>
      <c r="M671" s="138">
        <v>0.21271393643031786</v>
      </c>
      <c r="N671" s="117">
        <f>+H671*M671</f>
        <v>124.22493887530563</v>
      </c>
      <c r="O671" s="113" t="s">
        <v>1159</v>
      </c>
      <c r="P671" s="114"/>
      <c r="Q671" s="118"/>
      <c r="R671" s="116"/>
      <c r="S671" s="114"/>
    </row>
    <row r="672" spans="6:19">
      <c r="F672" s="111" t="s">
        <v>408</v>
      </c>
      <c r="G672" s="136">
        <v>6.8005100000000004E-5</v>
      </c>
      <c r="H672" s="103">
        <f>ROUND(+G672*Totals!$H$26,2)</f>
        <v>465.08</v>
      </c>
      <c r="I672" s="103">
        <f t="shared" si="28"/>
        <v>100.76733333333334</v>
      </c>
      <c r="J672" s="103">
        <f t="shared" si="29"/>
        <v>364.31266666666664</v>
      </c>
      <c r="K672" s="113" t="s">
        <v>408</v>
      </c>
      <c r="L672" s="113" t="s">
        <v>95</v>
      </c>
      <c r="M672" s="138">
        <v>0.21666666666666667</v>
      </c>
      <c r="N672" s="117">
        <f>+H672*M672</f>
        <v>100.76733333333334</v>
      </c>
      <c r="O672" s="113" t="s">
        <v>1159</v>
      </c>
      <c r="P672" s="114"/>
      <c r="Q672" s="118"/>
      <c r="R672" s="116"/>
      <c r="S672" s="114"/>
    </row>
    <row r="673" spans="6:19">
      <c r="F673" s="111" t="s">
        <v>407</v>
      </c>
      <c r="G673" s="136">
        <v>3.7943770000000001E-4</v>
      </c>
      <c r="H673" s="103">
        <f>ROUND(+G673*Totals!$H$26,2)</f>
        <v>2594.96</v>
      </c>
      <c r="I673" s="103">
        <f t="shared" si="28"/>
        <v>0</v>
      </c>
      <c r="J673" s="103">
        <f t="shared" si="29"/>
        <v>2594.96</v>
      </c>
      <c r="K673" s="113"/>
      <c r="L673" s="113"/>
      <c r="N673" s="117"/>
      <c r="O673" s="113"/>
      <c r="P673" s="114"/>
      <c r="Q673" s="118"/>
      <c r="R673" s="116"/>
      <c r="S673" s="114"/>
    </row>
    <row r="674" spans="6:19">
      <c r="F674" s="111" t="s">
        <v>406</v>
      </c>
      <c r="G674" s="136">
        <v>4.0432141999999999E-3</v>
      </c>
      <c r="H674" s="103">
        <f>ROUND(+G674*Totals!$H$26,2)</f>
        <v>27651.34</v>
      </c>
      <c r="I674" s="103">
        <f t="shared" si="28"/>
        <v>0</v>
      </c>
      <c r="J674" s="103">
        <f t="shared" si="29"/>
        <v>27651.34</v>
      </c>
      <c r="K674" s="113"/>
      <c r="L674" s="113"/>
      <c r="N674" s="117"/>
      <c r="O674" s="113"/>
      <c r="P674" s="114"/>
      <c r="Q674" s="118"/>
      <c r="R674" s="116"/>
      <c r="S674" s="114"/>
    </row>
    <row r="675" spans="6:19">
      <c r="F675" s="111" t="s">
        <v>405</v>
      </c>
      <c r="G675" s="136">
        <v>7.3723739999999999E-4</v>
      </c>
      <c r="H675" s="103">
        <f>ROUND(+G675*Totals!$H$26,2)</f>
        <v>5041.93</v>
      </c>
      <c r="I675" s="103">
        <f t="shared" si="28"/>
        <v>0</v>
      </c>
      <c r="J675" s="103">
        <f t="shared" si="29"/>
        <v>5041.93</v>
      </c>
      <c r="K675" s="113"/>
      <c r="L675" s="113"/>
      <c r="N675" s="117"/>
      <c r="O675" s="117"/>
      <c r="P675" s="114"/>
      <c r="Q675" s="118"/>
      <c r="R675" s="116"/>
      <c r="S675" s="114"/>
    </row>
    <row r="676" spans="6:19">
      <c r="F676" s="111" t="s">
        <v>404</v>
      </c>
      <c r="G676" s="136">
        <v>3.0281603000000003E-3</v>
      </c>
      <c r="H676" s="103">
        <f>ROUND(+G676*Totals!$H$26,2)</f>
        <v>20709.43</v>
      </c>
      <c r="I676" s="103">
        <f t="shared" si="28"/>
        <v>0</v>
      </c>
      <c r="J676" s="103">
        <f t="shared" si="29"/>
        <v>20709.43</v>
      </c>
      <c r="K676" s="113"/>
      <c r="L676" s="113"/>
      <c r="N676" s="117"/>
      <c r="O676" s="117"/>
      <c r="P676" s="114"/>
      <c r="Q676" s="118"/>
      <c r="R676" s="116"/>
      <c r="S676" s="114"/>
    </row>
    <row r="677" spans="6:19">
      <c r="F677" s="111" t="s">
        <v>403</v>
      </c>
      <c r="G677" s="136">
        <v>1.1475870000000001E-4</v>
      </c>
      <c r="H677" s="103">
        <f>ROUND(+G677*Totals!$H$26,2)</f>
        <v>784.83</v>
      </c>
      <c r="I677" s="103">
        <f t="shared" si="28"/>
        <v>139.17043604651164</v>
      </c>
      <c r="J677" s="103">
        <f t="shared" si="29"/>
        <v>645.65956395348837</v>
      </c>
      <c r="K677" s="113" t="s">
        <v>403</v>
      </c>
      <c r="L677" s="113" t="s">
        <v>77</v>
      </c>
      <c r="M677" s="138">
        <v>0.17732558139534885</v>
      </c>
      <c r="N677" s="117">
        <f>+H677*M677</f>
        <v>139.17043604651164</v>
      </c>
      <c r="O677" s="117" t="s">
        <v>1159</v>
      </c>
      <c r="P677" s="114"/>
      <c r="Q677" s="118"/>
      <c r="R677" s="116"/>
      <c r="S677" s="114"/>
    </row>
    <row r="678" spans="6:19">
      <c r="F678" s="111" t="s">
        <v>402</v>
      </c>
      <c r="G678" s="136">
        <v>1.2441850000000001E-4</v>
      </c>
      <c r="H678" s="103">
        <f>ROUND(+G678*Totals!$H$26,2)</f>
        <v>850.89</v>
      </c>
      <c r="I678" s="103">
        <f t="shared" si="28"/>
        <v>104.35443396226415</v>
      </c>
      <c r="J678" s="103">
        <f t="shared" si="29"/>
        <v>746.53556603773586</v>
      </c>
      <c r="K678" s="113" t="s">
        <v>402</v>
      </c>
      <c r="L678" s="113" t="s">
        <v>55</v>
      </c>
      <c r="M678" s="138">
        <v>0.12264150943396226</v>
      </c>
      <c r="N678" s="117">
        <f>+H678*M678</f>
        <v>104.35443396226415</v>
      </c>
      <c r="O678" s="117" t="s">
        <v>1159</v>
      </c>
      <c r="P678" s="114"/>
      <c r="Q678" s="118"/>
      <c r="R678" s="116"/>
      <c r="S678" s="114"/>
    </row>
    <row r="679" spans="6:19">
      <c r="F679" s="111" t="s">
        <v>401</v>
      </c>
      <c r="G679" s="136">
        <v>1.302144E-4</v>
      </c>
      <c r="H679" s="103">
        <f>ROUND(+G679*Totals!$H$26,2)</f>
        <v>890.53</v>
      </c>
      <c r="I679" s="103">
        <f t="shared" si="28"/>
        <v>228.21826164874548</v>
      </c>
      <c r="J679" s="103">
        <f t="shared" si="29"/>
        <v>662.31173835125446</v>
      </c>
      <c r="K679" s="113" t="s">
        <v>401</v>
      </c>
      <c r="L679" s="113" t="s">
        <v>130</v>
      </c>
      <c r="M679" s="138">
        <v>0.25627240143369173</v>
      </c>
      <c r="N679" s="117">
        <f>+H679*M679</f>
        <v>228.21826164874548</v>
      </c>
      <c r="O679" s="113" t="s">
        <v>1159</v>
      </c>
      <c r="P679" s="114"/>
      <c r="Q679" s="118"/>
      <c r="R679" s="116"/>
      <c r="S679" s="114"/>
    </row>
    <row r="680" spans="6:19">
      <c r="F680" s="111" t="s">
        <v>400</v>
      </c>
      <c r="G680" s="136">
        <v>6.2982000000000001E-5</v>
      </c>
      <c r="H680" s="103">
        <f>ROUND(+G680*Totals!$H$26,2)</f>
        <v>430.73</v>
      </c>
      <c r="I680" s="103">
        <f t="shared" si="28"/>
        <v>152.07070610687023</v>
      </c>
      <c r="J680" s="103">
        <f t="shared" si="29"/>
        <v>278.65929389312976</v>
      </c>
      <c r="K680" s="113" t="s">
        <v>400</v>
      </c>
      <c r="L680" s="113" t="s">
        <v>42</v>
      </c>
      <c r="M680" s="138">
        <v>0.35305343511450382</v>
      </c>
      <c r="N680" s="117">
        <f>+H680*M680</f>
        <v>152.07070610687023</v>
      </c>
      <c r="O680" s="117" t="s">
        <v>1159</v>
      </c>
      <c r="P680" s="114"/>
      <c r="Q680" s="118"/>
      <c r="R680" s="116"/>
      <c r="S680" s="114"/>
    </row>
    <row r="681" spans="6:19">
      <c r="F681" s="111" t="s">
        <v>399</v>
      </c>
      <c r="G681" s="136">
        <v>0</v>
      </c>
      <c r="H681" s="103">
        <f>ROUND(+G681*Totals!$H$26,2)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ROUND(+G682*Totals!$H$26,2)</f>
        <v>657.99</v>
      </c>
      <c r="I682" s="103">
        <f t="shared" si="28"/>
        <v>128.98563275434242</v>
      </c>
      <c r="J682" s="103">
        <f t="shared" si="29"/>
        <v>529.00436724565759</v>
      </c>
      <c r="K682" s="113" t="s">
        <v>398</v>
      </c>
      <c r="L682" s="113" t="s">
        <v>77</v>
      </c>
      <c r="M682" s="138">
        <v>0.19602977667493796</v>
      </c>
      <c r="N682" s="117">
        <f>+H682*M682</f>
        <v>128.98563275434242</v>
      </c>
      <c r="O682" s="117" t="s">
        <v>1159</v>
      </c>
      <c r="P682" s="114"/>
      <c r="Q682" s="118"/>
      <c r="R682" s="116"/>
      <c r="S682" s="114"/>
    </row>
    <row r="683" spans="6:19">
      <c r="F683" s="111" t="s">
        <v>397</v>
      </c>
      <c r="G683" s="136">
        <v>1.5185239999999998E-4</v>
      </c>
      <c r="H683" s="103">
        <f>ROUND(+G683*Totals!$H$26,2)</f>
        <v>1038.51</v>
      </c>
      <c r="I683" s="103">
        <f t="shared" si="28"/>
        <v>0</v>
      </c>
      <c r="J683" s="103">
        <f t="shared" si="29"/>
        <v>1038.51</v>
      </c>
      <c r="K683" s="113"/>
      <c r="L683" s="113"/>
      <c r="N683" s="117"/>
      <c r="O683" s="113"/>
      <c r="P683" s="114"/>
      <c r="Q683" s="118"/>
      <c r="R683" s="116"/>
      <c r="S683" s="114"/>
    </row>
    <row r="684" spans="6:19">
      <c r="F684" s="111" t="s">
        <v>396</v>
      </c>
      <c r="G684" s="136">
        <v>2.2797199999999999E-5</v>
      </c>
      <c r="H684" s="103">
        <f>ROUND(+G684*Totals!$H$26,2)</f>
        <v>155.91</v>
      </c>
      <c r="I684" s="103">
        <f t="shared" si="28"/>
        <v>41.684270833333329</v>
      </c>
      <c r="J684" s="103">
        <f t="shared" si="29"/>
        <v>114.22572916666667</v>
      </c>
      <c r="K684" s="113" t="s">
        <v>396</v>
      </c>
      <c r="L684" s="113" t="s">
        <v>39</v>
      </c>
      <c r="M684" s="138">
        <v>0.2673611111111111</v>
      </c>
      <c r="N684" s="117">
        <f>+H684*M684</f>
        <v>41.684270833333329</v>
      </c>
      <c r="O684" s="117" t="s">
        <v>1159</v>
      </c>
      <c r="P684" s="114"/>
      <c r="Q684" s="118"/>
      <c r="R684" s="116"/>
      <c r="S684" s="114"/>
    </row>
    <row r="685" spans="6:19">
      <c r="F685" s="111" t="s">
        <v>395</v>
      </c>
      <c r="G685" s="136">
        <v>4.2808456999999999E-3</v>
      </c>
      <c r="H685" s="103">
        <f>ROUND(+G685*Totals!$H$26,2)</f>
        <v>29276.49</v>
      </c>
      <c r="I685" s="103">
        <f t="shared" si="28"/>
        <v>0</v>
      </c>
      <c r="J685" s="103">
        <f t="shared" si="29"/>
        <v>29276.49</v>
      </c>
      <c r="K685" s="113"/>
      <c r="L685" s="113"/>
      <c r="N685" s="117"/>
      <c r="O685" s="117" t="s">
        <v>1159</v>
      </c>
      <c r="P685" s="114"/>
      <c r="Q685" s="118"/>
      <c r="R685" s="116"/>
      <c r="S685" s="114"/>
    </row>
    <row r="686" spans="6:19">
      <c r="F686" s="111" t="s">
        <v>394</v>
      </c>
      <c r="G686" s="136">
        <v>3.2456999999999998E-5</v>
      </c>
      <c r="H686" s="103">
        <f>ROUND(+G686*Totals!$H$26,2)</f>
        <v>221.97</v>
      </c>
      <c r="I686" s="103">
        <f t="shared" si="28"/>
        <v>91.347495029821062</v>
      </c>
      <c r="J686" s="103">
        <f t="shared" si="29"/>
        <v>130.62250497017894</v>
      </c>
      <c r="K686" s="113" t="s">
        <v>394</v>
      </c>
      <c r="L686" s="113" t="s">
        <v>85</v>
      </c>
      <c r="M686" s="138">
        <v>0.41153081510934386</v>
      </c>
      <c r="N686" s="117">
        <f>+H686*M686</f>
        <v>91.347495029821062</v>
      </c>
      <c r="O686" s="113"/>
      <c r="P686" s="114"/>
      <c r="Q686" s="118"/>
      <c r="R686" s="116"/>
      <c r="S686" s="114"/>
    </row>
    <row r="687" spans="6:19">
      <c r="F687" s="111" t="s">
        <v>393</v>
      </c>
      <c r="G687" s="136">
        <v>1.23646E-5</v>
      </c>
      <c r="H687" s="103">
        <f>ROUND(+G687*Totals!$H$26,2)</f>
        <v>84.56</v>
      </c>
      <c r="I687" s="103">
        <f t="shared" si="28"/>
        <v>31.271245283018871</v>
      </c>
      <c r="J687" s="103">
        <f t="shared" si="29"/>
        <v>53.288754716981131</v>
      </c>
      <c r="K687" s="113" t="s">
        <v>393</v>
      </c>
      <c r="L687" s="113" t="s">
        <v>61</v>
      </c>
      <c r="M687" s="138">
        <v>0.36981132075471701</v>
      </c>
      <c r="N687" s="117">
        <f>+H687*M687</f>
        <v>31.271245283018871</v>
      </c>
      <c r="O687" s="117" t="s">
        <v>1159</v>
      </c>
      <c r="P687" s="114"/>
      <c r="Q687" s="118"/>
      <c r="R687" s="116"/>
      <c r="S687" s="114"/>
    </row>
    <row r="688" spans="6:19">
      <c r="F688" s="111" t="s">
        <v>392</v>
      </c>
      <c r="G688" s="136">
        <v>6.4759430000000003E-4</v>
      </c>
      <c r="H688" s="103">
        <f>ROUND(+G688*Totals!$H$26,2)</f>
        <v>4428.8599999999997</v>
      </c>
      <c r="I688" s="103">
        <f t="shared" si="28"/>
        <v>0</v>
      </c>
      <c r="J688" s="103">
        <f t="shared" si="29"/>
        <v>4428.8599999999997</v>
      </c>
      <c r="K688" s="113"/>
      <c r="L688" s="113"/>
      <c r="N688" s="117"/>
      <c r="O688" s="117"/>
      <c r="P688" s="114"/>
      <c r="Q688" s="118"/>
      <c r="R688" s="116"/>
      <c r="S688" s="114"/>
    </row>
    <row r="689" spans="6:19">
      <c r="F689" s="111" t="s">
        <v>391</v>
      </c>
      <c r="G689" s="136">
        <v>1.93196E-5</v>
      </c>
      <c r="H689" s="103">
        <f>ROUND(+G689*Totals!$H$26,2)</f>
        <v>132.13</v>
      </c>
      <c r="I689" s="103">
        <f t="shared" si="28"/>
        <v>73.298394160583939</v>
      </c>
      <c r="J689" s="103">
        <f t="shared" si="29"/>
        <v>58.831605839416056</v>
      </c>
      <c r="K689" s="113" t="s">
        <v>391</v>
      </c>
      <c r="L689" s="113" t="s">
        <v>109</v>
      </c>
      <c r="M689" s="138">
        <v>0.55474452554744524</v>
      </c>
      <c r="N689" s="117">
        <f>+H689*M689</f>
        <v>73.298394160583939</v>
      </c>
      <c r="O689" s="113" t="s">
        <v>1159</v>
      </c>
      <c r="P689" s="114"/>
      <c r="Q689" s="118"/>
      <c r="R689" s="116"/>
      <c r="S689" s="114"/>
    </row>
    <row r="690" spans="6:19">
      <c r="F690" s="111" t="s">
        <v>108</v>
      </c>
      <c r="G690" s="136">
        <v>1.448973E-4</v>
      </c>
      <c r="H690" s="103">
        <f>ROUND(+G690*Totals!$H$26,2)</f>
        <v>990.95</v>
      </c>
      <c r="I690" s="103">
        <f t="shared" si="28"/>
        <v>315.92213302752293</v>
      </c>
      <c r="J690" s="103">
        <f t="shared" si="29"/>
        <v>675.02786697247711</v>
      </c>
      <c r="K690" s="113" t="s">
        <v>108</v>
      </c>
      <c r="L690" s="113" t="s">
        <v>51</v>
      </c>
      <c r="M690" s="138">
        <v>0.31880733944954126</v>
      </c>
      <c r="N690" s="117">
        <f>+H690*M690</f>
        <v>315.92213302752293</v>
      </c>
      <c r="O690" s="113" t="s">
        <v>1159</v>
      </c>
      <c r="P690" s="114"/>
      <c r="Q690" s="118"/>
      <c r="R690" s="116"/>
      <c r="S690" s="114"/>
    </row>
    <row r="691" spans="6:19">
      <c r="F691" s="111" t="s">
        <v>109</v>
      </c>
      <c r="G691" s="136">
        <v>7.2139529999999989E-4</v>
      </c>
      <c r="H691" s="103">
        <f>ROUND(+G691*Totals!$H$26,2)</f>
        <v>4933.59</v>
      </c>
      <c r="I691" s="103">
        <f t="shared" si="28"/>
        <v>0</v>
      </c>
      <c r="J691" s="103">
        <f t="shared" si="29"/>
        <v>4933.59</v>
      </c>
      <c r="K691" s="113"/>
      <c r="L691" s="113"/>
      <c r="N691" s="117"/>
      <c r="O691" s="113"/>
      <c r="P691" s="114"/>
      <c r="Q691" s="118"/>
      <c r="R691" s="116"/>
      <c r="S691" s="114"/>
    </row>
    <row r="692" spans="6:19">
      <c r="F692" s="111" t="s">
        <v>390</v>
      </c>
      <c r="G692" s="136">
        <v>2.5243040999999998E-3</v>
      </c>
      <c r="H692" s="103">
        <f>ROUND(+G692*Totals!$H$26,2)</f>
        <v>17263.59</v>
      </c>
      <c r="I692" s="103">
        <f t="shared" si="28"/>
        <v>0</v>
      </c>
      <c r="J692" s="103">
        <f t="shared" si="29"/>
        <v>17263.59</v>
      </c>
      <c r="K692" s="113"/>
      <c r="L692" s="113"/>
      <c r="N692" s="117"/>
      <c r="O692" s="117"/>
      <c r="P692" s="114"/>
      <c r="Q692" s="118"/>
      <c r="R692" s="116"/>
      <c r="S692" s="114"/>
    </row>
    <row r="693" spans="6:19">
      <c r="F693" s="111" t="s">
        <v>389</v>
      </c>
      <c r="G693" s="136">
        <v>2.032426E-4</v>
      </c>
      <c r="H693" s="103">
        <f>ROUND(+G693*Totals!$H$26,2)</f>
        <v>1389.97</v>
      </c>
      <c r="I693" s="103">
        <f t="shared" si="28"/>
        <v>0</v>
      </c>
      <c r="J693" s="103">
        <f t="shared" si="29"/>
        <v>1389.97</v>
      </c>
      <c r="O693" s="117" t="s">
        <v>1159</v>
      </c>
      <c r="P693" s="114"/>
      <c r="Q693" s="118"/>
      <c r="R693" s="116"/>
      <c r="S693" s="114"/>
    </row>
    <row r="694" spans="6:19">
      <c r="F694" s="111" t="s">
        <v>388</v>
      </c>
      <c r="G694" s="136">
        <v>2.9752200000000003E-5</v>
      </c>
      <c r="H694" s="103">
        <f>ROUND(+G694*Totals!$H$26,2)</f>
        <v>203.47</v>
      </c>
      <c r="I694" s="103">
        <f t="shared" si="28"/>
        <v>76.540438871473356</v>
      </c>
      <c r="J694" s="103">
        <f t="shared" ref="J694:J700" si="30">+H694-I694</f>
        <v>126.92956112852664</v>
      </c>
      <c r="K694" s="113" t="s">
        <v>388</v>
      </c>
      <c r="L694" s="113" t="s">
        <v>69</v>
      </c>
      <c r="M694" s="138">
        <v>0.37617554858934171</v>
      </c>
      <c r="N694" s="117">
        <f>+H694*M694</f>
        <v>76.540438871473356</v>
      </c>
      <c r="O694" s="113" t="s">
        <v>1159</v>
      </c>
      <c r="P694" s="114"/>
      <c r="Q694" s="118"/>
      <c r="R694" s="116"/>
      <c r="S694" s="114"/>
    </row>
    <row r="695" spans="6:19">
      <c r="F695" s="111" t="s">
        <v>387</v>
      </c>
      <c r="G695" s="136">
        <v>7.0323499999999992E-5</v>
      </c>
      <c r="H695" s="103">
        <f>ROUND(+G695*Totals!$H$26,2)</f>
        <v>480.94</v>
      </c>
      <c r="I695" s="103">
        <f t="shared" si="28"/>
        <v>102.17772893772893</v>
      </c>
      <c r="J695" s="103">
        <f t="shared" si="30"/>
        <v>378.76227106227105</v>
      </c>
      <c r="K695" s="113" t="s">
        <v>387</v>
      </c>
      <c r="L695" s="113" t="s">
        <v>116</v>
      </c>
      <c r="M695" s="138">
        <v>0.21245421245421245</v>
      </c>
      <c r="N695" s="117">
        <f>+H695*M695</f>
        <v>102.17772893772893</v>
      </c>
      <c r="O695" s="113"/>
      <c r="P695" s="114"/>
      <c r="Q695" s="118"/>
      <c r="R695" s="116"/>
      <c r="S695" s="114"/>
    </row>
    <row r="696" spans="6:19">
      <c r="F696" s="111" t="s">
        <v>386</v>
      </c>
      <c r="G696" s="136">
        <v>9.6714119999999999E-4</v>
      </c>
      <c r="H696" s="103">
        <f>ROUND(+G696*Totals!$H$26,2)</f>
        <v>6614.23</v>
      </c>
      <c r="I696" s="103">
        <f t="shared" si="28"/>
        <v>0</v>
      </c>
      <c r="J696" s="103">
        <f t="shared" si="30"/>
        <v>6614.23</v>
      </c>
      <c r="K696" s="113"/>
      <c r="L696" s="113"/>
      <c r="N696" s="117"/>
      <c r="O696" s="117"/>
      <c r="P696" s="114"/>
      <c r="Q696" s="118"/>
      <c r="R696" s="116"/>
      <c r="S696" s="114"/>
    </row>
    <row r="697" spans="6:19">
      <c r="F697" s="111" t="s">
        <v>385</v>
      </c>
      <c r="G697" s="136">
        <v>6.5686770000000002E-4</v>
      </c>
      <c r="H697" s="103">
        <f>ROUND(+G697*Totals!$H$26,2)</f>
        <v>4492.28</v>
      </c>
      <c r="I697" s="103">
        <f t="shared" si="28"/>
        <v>0</v>
      </c>
      <c r="J697" s="103">
        <f t="shared" si="30"/>
        <v>4492.28</v>
      </c>
      <c r="O697" s="117" t="s">
        <v>1159</v>
      </c>
      <c r="P697" s="114"/>
      <c r="Q697" s="118"/>
      <c r="R697" s="116"/>
      <c r="S697" s="114"/>
    </row>
    <row r="698" spans="6:19">
      <c r="F698" s="111" t="s">
        <v>384</v>
      </c>
      <c r="G698" s="136">
        <v>6.1822800000000007E-5</v>
      </c>
      <c r="H698" s="103">
        <f>ROUND(+G698*Totals!$H$26,2)</f>
        <v>422.8</v>
      </c>
      <c r="I698" s="103">
        <f t="shared" si="28"/>
        <v>147.06086956521739</v>
      </c>
      <c r="J698" s="103">
        <f t="shared" si="30"/>
        <v>275.73913043478262</v>
      </c>
      <c r="K698" s="113" t="s">
        <v>384</v>
      </c>
      <c r="L698" s="113" t="s">
        <v>91</v>
      </c>
      <c r="M698" s="138">
        <v>0.34782608695652173</v>
      </c>
      <c r="N698" s="117">
        <f>+H698*M698</f>
        <v>147.06086956521739</v>
      </c>
      <c r="O698" s="113" t="s">
        <v>1159</v>
      </c>
      <c r="P698" s="114"/>
      <c r="Q698" s="118"/>
      <c r="R698" s="116"/>
      <c r="S698" s="114"/>
    </row>
    <row r="699" spans="6:19">
      <c r="F699" s="111" t="s">
        <v>383</v>
      </c>
      <c r="G699" s="136">
        <v>7.3800999999999994E-5</v>
      </c>
      <c r="H699" s="103">
        <f>ROUND(+G699*Totals!$H$26,2)</f>
        <v>504.72</v>
      </c>
      <c r="I699" s="103">
        <f t="shared" si="28"/>
        <v>56.855810276679847</v>
      </c>
      <c r="J699" s="103">
        <f t="shared" si="30"/>
        <v>447.86418972332018</v>
      </c>
      <c r="K699" s="113" t="s">
        <v>383</v>
      </c>
      <c r="L699" s="113" t="s">
        <v>37</v>
      </c>
      <c r="M699" s="138">
        <v>0.11264822134387352</v>
      </c>
      <c r="N699" s="117">
        <f>+H699*M699</f>
        <v>56.855810276679847</v>
      </c>
      <c r="O699" s="113"/>
      <c r="P699" s="114"/>
      <c r="Q699" s="118"/>
      <c r="R699" s="116"/>
      <c r="S699" s="114"/>
    </row>
    <row r="700" spans="6:19">
      <c r="F700" s="111" t="s">
        <v>382</v>
      </c>
      <c r="G700" s="136">
        <v>3.6668680000000002E-4</v>
      </c>
      <c r="H700" s="103">
        <f>ROUND(+G700*Totals!$H$26,2)</f>
        <v>2507.75</v>
      </c>
      <c r="I700" s="103">
        <f t="shared" si="28"/>
        <v>0</v>
      </c>
      <c r="J700" s="103">
        <f t="shared" si="30"/>
        <v>2507.75</v>
      </c>
      <c r="K700" s="113"/>
      <c r="L700" s="113"/>
      <c r="N700" s="117"/>
      <c r="O700" s="113"/>
      <c r="P700" s="114"/>
      <c r="Q700" s="118"/>
      <c r="R700" s="116"/>
      <c r="S700" s="114"/>
    </row>
    <row r="701" spans="6:19">
      <c r="F701" s="111" t="s">
        <v>381</v>
      </c>
      <c r="G701" s="136">
        <v>3.462079E-4</v>
      </c>
      <c r="H701" s="103">
        <f>ROUND(+G701*Totals!$H$26,2)</f>
        <v>2367.6999999999998</v>
      </c>
      <c r="I701" s="103">
        <f t="shared" si="28"/>
        <v>0</v>
      </c>
      <c r="J701" s="103">
        <f t="shared" si="29"/>
        <v>2367.6999999999998</v>
      </c>
      <c r="K701" s="113"/>
      <c r="L701" s="113"/>
      <c r="N701" s="117"/>
      <c r="O701" s="117"/>
      <c r="P701" s="114"/>
      <c r="Q701" s="118"/>
      <c r="R701" s="116"/>
      <c r="S701" s="114"/>
    </row>
    <row r="702" spans="6:19">
      <c r="F702" s="111" t="s">
        <v>380</v>
      </c>
      <c r="G702" s="136">
        <v>3.5664050000000004E-4</v>
      </c>
      <c r="H702" s="103">
        <f>ROUND(+G702*Totals!$H$26,2)</f>
        <v>2439.0500000000002</v>
      </c>
      <c r="I702" s="103">
        <f t="shared" si="28"/>
        <v>0</v>
      </c>
      <c r="J702" s="103">
        <f t="shared" si="29"/>
        <v>2439.0500000000002</v>
      </c>
      <c r="K702" s="113"/>
      <c r="L702" s="113"/>
      <c r="N702" s="117"/>
      <c r="O702" s="117"/>
      <c r="P702" s="114"/>
      <c r="Q702" s="118"/>
      <c r="R702" s="116"/>
      <c r="S702" s="114"/>
    </row>
    <row r="703" spans="6:19">
      <c r="F703" s="111" t="s">
        <v>379</v>
      </c>
      <c r="G703" s="136">
        <v>3.4002599999999999E-5</v>
      </c>
      <c r="H703" s="103">
        <f>ROUND(+G703*Totals!$H$26,2)</f>
        <v>232.54</v>
      </c>
      <c r="I703" s="103">
        <f t="shared" si="28"/>
        <v>14.383917525773196</v>
      </c>
      <c r="J703" s="103">
        <f t="shared" si="29"/>
        <v>218.15608247422679</v>
      </c>
      <c r="K703" s="113" t="s">
        <v>379</v>
      </c>
      <c r="L703" s="113" t="s">
        <v>126</v>
      </c>
      <c r="M703" s="138">
        <v>6.1855670103092786E-2</v>
      </c>
      <c r="N703" s="117">
        <f>+H703*M703</f>
        <v>14.383917525773196</v>
      </c>
      <c r="O703" s="117" t="s">
        <v>1159</v>
      </c>
      <c r="P703" s="114"/>
      <c r="Q703" s="118"/>
      <c r="R703" s="116" t="s">
        <v>1159</v>
      </c>
      <c r="S703" s="114"/>
    </row>
    <row r="704" spans="6:19">
      <c r="F704" s="111" t="s">
        <v>378</v>
      </c>
      <c r="G704" s="136">
        <v>1.039397E-4</v>
      </c>
      <c r="H704" s="103">
        <f>ROUND(+G704*Totals!$H$26,2)</f>
        <v>710.84</v>
      </c>
      <c r="I704" s="103">
        <f t="shared" si="28"/>
        <v>211.33081081081079</v>
      </c>
      <c r="J704" s="103">
        <f t="shared" si="29"/>
        <v>499.50918918918921</v>
      </c>
      <c r="K704" s="113" t="s">
        <v>378</v>
      </c>
      <c r="L704" s="113" t="s">
        <v>53</v>
      </c>
      <c r="M704" s="138">
        <v>6.7567567567567557E-2</v>
      </c>
      <c r="N704" s="117">
        <f>+H704*M704</f>
        <v>48.029729729729723</v>
      </c>
      <c r="O704" s="113" t="s">
        <v>79</v>
      </c>
      <c r="P704" s="138">
        <v>0.22972972972972971</v>
      </c>
      <c r="Q704" s="118">
        <f>H704*P704</f>
        <v>163.30108108108107</v>
      </c>
      <c r="R704" s="116" t="s">
        <v>1159</v>
      </c>
      <c r="S704" s="114"/>
    </row>
    <row r="705" spans="6:19">
      <c r="F705" s="111" t="s">
        <v>377</v>
      </c>
      <c r="G705" s="136">
        <v>1.020077E-4</v>
      </c>
      <c r="H705" s="103">
        <f>ROUND(+G705*Totals!$H$26,2)</f>
        <v>697.63</v>
      </c>
      <c r="I705" s="103">
        <f t="shared" si="28"/>
        <v>203.95827242524919</v>
      </c>
      <c r="J705" s="103">
        <f t="shared" si="29"/>
        <v>493.67172757475078</v>
      </c>
      <c r="K705" s="113" t="s">
        <v>377</v>
      </c>
      <c r="L705" s="113" t="s">
        <v>60</v>
      </c>
      <c r="M705" s="138">
        <v>0.29235880398671099</v>
      </c>
      <c r="N705" s="117">
        <f>+H705*M705</f>
        <v>203.95827242524919</v>
      </c>
      <c r="O705" s="117" t="s">
        <v>1159</v>
      </c>
      <c r="P705" s="114"/>
      <c r="Q705" s="118"/>
      <c r="R705" s="116" t="s">
        <v>1159</v>
      </c>
      <c r="S705" s="114"/>
    </row>
    <row r="706" spans="6:19">
      <c r="F706" s="111" t="s">
        <v>376</v>
      </c>
      <c r="G706" s="136">
        <v>2.2024390000000002E-4</v>
      </c>
      <c r="H706" s="103">
        <f>ROUND(+G706*Totals!$H$26,2)</f>
        <v>1506.24</v>
      </c>
      <c r="I706" s="103">
        <f t="shared" si="28"/>
        <v>0</v>
      </c>
      <c r="J706" s="103">
        <f t="shared" si="29"/>
        <v>1506.24</v>
      </c>
      <c r="K706" s="113"/>
      <c r="L706" s="113"/>
      <c r="N706" s="117"/>
      <c r="O706" s="113"/>
      <c r="P706" s="114"/>
      <c r="Q706" s="118"/>
      <c r="R706" s="116"/>
      <c r="S706" s="114"/>
    </row>
    <row r="707" spans="6:19">
      <c r="F707" s="111" t="s">
        <v>375</v>
      </c>
      <c r="G707" s="136">
        <v>9.6211800000000006E-5</v>
      </c>
      <c r="H707" s="103">
        <f>ROUND(+G707*Totals!$H$26,2)</f>
        <v>657.99</v>
      </c>
      <c r="I707" s="103">
        <f t="shared" si="28"/>
        <v>108.67702702702702</v>
      </c>
      <c r="J707" s="103">
        <f t="shared" si="29"/>
        <v>549.31297297297294</v>
      </c>
      <c r="K707" s="113" t="s">
        <v>375</v>
      </c>
      <c r="L707" s="113" t="s">
        <v>52</v>
      </c>
      <c r="M707" s="138">
        <v>0.16516516516516516</v>
      </c>
      <c r="N707" s="117">
        <f>+H707*M707</f>
        <v>108.67702702702702</v>
      </c>
      <c r="O707" s="117"/>
      <c r="P707" s="114"/>
      <c r="Q707" s="118"/>
      <c r="R707" s="116" t="s">
        <v>1159</v>
      </c>
      <c r="S707" s="114"/>
    </row>
    <row r="708" spans="6:19">
      <c r="F708" s="111" t="s">
        <v>374</v>
      </c>
      <c r="G708" s="136">
        <v>2.14448E-4</v>
      </c>
      <c r="H708" s="103">
        <f>ROUND(+G708*Totals!$H$26,2)</f>
        <v>1466.6</v>
      </c>
      <c r="I708" s="103">
        <f t="shared" si="28"/>
        <v>0</v>
      </c>
      <c r="J708" s="103">
        <f t="shared" si="29"/>
        <v>1466.6</v>
      </c>
      <c r="K708" s="113"/>
      <c r="L708" s="113"/>
      <c r="N708" s="117"/>
      <c r="O708" s="113"/>
      <c r="P708" s="114"/>
      <c r="Q708" s="118"/>
      <c r="R708" s="116"/>
      <c r="S708" s="114"/>
    </row>
    <row r="709" spans="6:19">
      <c r="F709" s="111" t="s">
        <v>373</v>
      </c>
      <c r="G709" s="136">
        <v>7.1869100000000006E-5</v>
      </c>
      <c r="H709" s="103">
        <f>ROUND(+G709*Totals!$H$26,2)</f>
        <v>491.51</v>
      </c>
      <c r="I709" s="103">
        <f t="shared" si="28"/>
        <v>187.82036121673002</v>
      </c>
      <c r="J709" s="103">
        <f t="shared" si="29"/>
        <v>303.68963878326997</v>
      </c>
      <c r="K709" s="113" t="s">
        <v>373</v>
      </c>
      <c r="L709" s="113" t="s">
        <v>128</v>
      </c>
      <c r="M709" s="138">
        <v>0.38212927756653992</v>
      </c>
      <c r="N709" s="117">
        <f t="shared" ref="N709:N714" si="31">+H709*M709</f>
        <v>187.82036121673002</v>
      </c>
      <c r="O709" s="117" t="s">
        <v>1159</v>
      </c>
      <c r="P709" s="114"/>
      <c r="Q709" s="118"/>
      <c r="R709" s="116" t="s">
        <v>1159</v>
      </c>
      <c r="S709" s="114"/>
    </row>
    <row r="710" spans="6:19">
      <c r="F710" s="111" t="s">
        <v>372</v>
      </c>
      <c r="G710" s="136">
        <v>3.1297799999999997E-5</v>
      </c>
      <c r="H710" s="103">
        <f>ROUND(+G710*Totals!$H$26,2)</f>
        <v>214.04</v>
      </c>
      <c r="I710" s="103">
        <f t="shared" si="28"/>
        <v>147.58403225806452</v>
      </c>
      <c r="J710" s="103">
        <f t="shared" si="29"/>
        <v>66.455967741935467</v>
      </c>
      <c r="K710" s="113" t="s">
        <v>372</v>
      </c>
      <c r="L710" s="113" t="s">
        <v>48</v>
      </c>
      <c r="M710" s="138">
        <v>0.49193548387096775</v>
      </c>
      <c r="N710" s="117">
        <f t="shared" si="31"/>
        <v>105.29387096774194</v>
      </c>
      <c r="O710" s="117" t="s">
        <v>71</v>
      </c>
      <c r="P710" s="138">
        <v>0.19758064516129031</v>
      </c>
      <c r="Q710" s="118">
        <f>H710*P710</f>
        <v>42.29016129032258</v>
      </c>
      <c r="R710" s="116" t="s">
        <v>1159</v>
      </c>
      <c r="S710" s="114"/>
    </row>
    <row r="711" spans="6:19">
      <c r="F711" s="111" t="s">
        <v>371</v>
      </c>
      <c r="G711" s="136">
        <v>0</v>
      </c>
      <c r="H711" s="103">
        <f>ROUND(+G711*Totals!$H$26,2)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ROUND(+G712*Totals!$H$26,2)</f>
        <v>406.95</v>
      </c>
      <c r="I712" s="103">
        <f t="shared" si="32"/>
        <v>225.68842794759823</v>
      </c>
      <c r="J712" s="103">
        <f t="shared" si="33"/>
        <v>181.26157205240176</v>
      </c>
      <c r="K712" s="113" t="s">
        <v>370</v>
      </c>
      <c r="L712" s="113" t="s">
        <v>74</v>
      </c>
      <c r="M712" s="138">
        <v>0.55458515283842791</v>
      </c>
      <c r="N712" s="117">
        <f t="shared" si="31"/>
        <v>225.68842794759823</v>
      </c>
      <c r="O712" s="117" t="s">
        <v>1159</v>
      </c>
      <c r="P712" s="114"/>
      <c r="Q712" s="118"/>
      <c r="R712" s="116"/>
      <c r="S712" s="114"/>
    </row>
    <row r="713" spans="6:19">
      <c r="F713" s="111" t="s">
        <v>369</v>
      </c>
      <c r="G713" s="136">
        <v>7.3028199999999993E-5</v>
      </c>
      <c r="H713" s="103">
        <f>ROUND(+G713*Totals!$H$26,2)</f>
        <v>499.44</v>
      </c>
      <c r="I713" s="103">
        <f t="shared" si="32"/>
        <v>105.8939240506329</v>
      </c>
      <c r="J713" s="103">
        <f t="shared" si="33"/>
        <v>393.54607594936709</v>
      </c>
      <c r="K713" s="113" t="s">
        <v>369</v>
      </c>
      <c r="L713" s="113" t="s">
        <v>70</v>
      </c>
      <c r="M713" s="138">
        <v>0.21202531645569619</v>
      </c>
      <c r="N713" s="117">
        <f t="shared" si="31"/>
        <v>105.8939240506329</v>
      </c>
      <c r="O713" s="113"/>
      <c r="P713" s="114"/>
      <c r="Q713" s="118"/>
      <c r="R713" s="116"/>
      <c r="S713" s="114"/>
    </row>
    <row r="714" spans="6:19">
      <c r="F714" s="111" t="s">
        <v>368</v>
      </c>
      <c r="G714" s="136">
        <v>1.6614899999999999E-5</v>
      </c>
      <c r="H714" s="103">
        <f>ROUND(+G714*Totals!$H$26,2)</f>
        <v>113.63</v>
      </c>
      <c r="I714" s="103">
        <f t="shared" si="32"/>
        <v>36.733836206896548</v>
      </c>
      <c r="J714" s="103">
        <f t="shared" si="33"/>
        <v>76.896163793103455</v>
      </c>
      <c r="K714" s="113" t="s">
        <v>368</v>
      </c>
      <c r="L714" s="113" t="s">
        <v>39</v>
      </c>
      <c r="M714" s="138">
        <v>0.32327586206896552</v>
      </c>
      <c r="N714" s="117">
        <f t="shared" si="31"/>
        <v>36.733836206896548</v>
      </c>
      <c r="O714" s="113"/>
      <c r="P714" s="114"/>
      <c r="Q714" s="118"/>
      <c r="R714" s="116"/>
      <c r="S714" s="114"/>
    </row>
    <row r="715" spans="6:19">
      <c r="F715" s="111" t="s">
        <v>367</v>
      </c>
      <c r="G715" s="136">
        <v>2.932721E-4</v>
      </c>
      <c r="H715" s="103">
        <f>ROUND(+G715*Totals!$H$26,2)</f>
        <v>2005.67</v>
      </c>
      <c r="I715" s="103">
        <f t="shared" si="32"/>
        <v>0</v>
      </c>
      <c r="J715" s="103">
        <f t="shared" si="33"/>
        <v>2005.67</v>
      </c>
      <c r="K715" s="113"/>
      <c r="L715" s="113"/>
      <c r="N715" s="117"/>
      <c r="O715" s="117"/>
      <c r="P715" s="114"/>
      <c r="Q715" s="118"/>
      <c r="R715" s="116"/>
      <c r="S715" s="114"/>
    </row>
    <row r="716" spans="6:19">
      <c r="F716" s="111" t="s">
        <v>366</v>
      </c>
      <c r="G716" s="136">
        <v>3.2650190000000002E-4</v>
      </c>
      <c r="H716" s="103">
        <f>ROUND(+G716*Totals!$H$26,2)</f>
        <v>2232.9299999999998</v>
      </c>
      <c r="I716" s="103">
        <f t="shared" si="32"/>
        <v>0</v>
      </c>
      <c r="J716" s="103">
        <f t="shared" si="33"/>
        <v>2232.9299999999998</v>
      </c>
      <c r="K716" s="113"/>
      <c r="L716" s="113"/>
      <c r="N716" s="117"/>
      <c r="O716" s="113"/>
      <c r="P716" s="114"/>
      <c r="Q716" s="118"/>
      <c r="R716" s="116"/>
      <c r="S716" s="114"/>
    </row>
    <row r="717" spans="6:19">
      <c r="F717" s="111" t="s">
        <v>365</v>
      </c>
      <c r="G717" s="136">
        <v>5.8731699999999999E-5</v>
      </c>
      <c r="H717" s="103">
        <f>ROUND(+G717*Totals!$H$26,2)</f>
        <v>401.66</v>
      </c>
      <c r="I717" s="103">
        <f t="shared" si="32"/>
        <v>210.73007042253525</v>
      </c>
      <c r="J717" s="103">
        <f t="shared" si="33"/>
        <v>190.92992957746478</v>
      </c>
      <c r="K717" s="113" t="s">
        <v>365</v>
      </c>
      <c r="L717" s="113" t="s">
        <v>84</v>
      </c>
      <c r="M717" s="138">
        <v>0.52464788732394374</v>
      </c>
      <c r="N717" s="117">
        <f>+H717*M717</f>
        <v>210.73007042253525</v>
      </c>
      <c r="O717" s="117" t="s">
        <v>1159</v>
      </c>
      <c r="P717" s="114"/>
      <c r="Q717" s="118"/>
      <c r="R717" s="116"/>
      <c r="S717" s="114"/>
    </row>
    <row r="718" spans="6:19">
      <c r="F718" s="111" t="s">
        <v>364</v>
      </c>
      <c r="G718" s="136">
        <v>2.1622541000000002E-3</v>
      </c>
      <c r="H718" s="103">
        <f>ROUND(+G718*Totals!$H$26,2)</f>
        <v>14787.55</v>
      </c>
      <c r="I718" s="103">
        <f t="shared" si="32"/>
        <v>0</v>
      </c>
      <c r="J718" s="103">
        <f t="shared" si="33"/>
        <v>14787.55</v>
      </c>
      <c r="K718" s="113"/>
      <c r="L718" s="113"/>
      <c r="N718" s="117"/>
      <c r="O718" s="113"/>
      <c r="P718" s="114"/>
      <c r="Q718" s="118"/>
      <c r="R718" s="116"/>
      <c r="S718" s="114"/>
    </row>
    <row r="719" spans="6:19">
      <c r="F719" s="111" t="s">
        <v>363</v>
      </c>
      <c r="G719" s="136">
        <v>2.43427E-5</v>
      </c>
      <c r="H719" s="103">
        <f>ROUND(+G719*Totals!$H$26,2)</f>
        <v>166.48</v>
      </c>
      <c r="I719" s="103">
        <f t="shared" si="32"/>
        <v>36.19130434782609</v>
      </c>
      <c r="J719" s="103">
        <f t="shared" si="33"/>
        <v>130.28869565217389</v>
      </c>
      <c r="K719" s="113" t="s">
        <v>363</v>
      </c>
      <c r="L719" s="113" t="s">
        <v>113</v>
      </c>
      <c r="M719" s="138">
        <v>0.21739130434782611</v>
      </c>
      <c r="N719" s="117">
        <f>+H719*M719</f>
        <v>36.19130434782609</v>
      </c>
      <c r="O719" s="113"/>
      <c r="P719" s="114"/>
      <c r="Q719" s="118"/>
      <c r="R719" s="116"/>
      <c r="S719" s="114"/>
    </row>
    <row r="720" spans="6:19">
      <c r="F720" s="111" t="s">
        <v>362</v>
      </c>
      <c r="G720" s="136">
        <v>2.8245309999999998E-4</v>
      </c>
      <c r="H720" s="103">
        <f>ROUND(+G720*Totals!$H$26,2)</f>
        <v>1931.68</v>
      </c>
      <c r="I720" s="103">
        <f t="shared" si="32"/>
        <v>0</v>
      </c>
      <c r="J720" s="103">
        <f t="shared" si="33"/>
        <v>1931.68</v>
      </c>
      <c r="K720" s="113"/>
      <c r="L720" s="113"/>
      <c r="N720" s="117"/>
      <c r="O720" s="117"/>
      <c r="P720" s="114"/>
      <c r="Q720" s="118"/>
      <c r="R720" s="116"/>
      <c r="S720" s="114"/>
    </row>
    <row r="721" spans="6:19">
      <c r="F721" s="111" t="s">
        <v>361</v>
      </c>
      <c r="G721" s="136">
        <v>6.4218479999999991E-4</v>
      </c>
      <c r="H721" s="103">
        <f>ROUND(+G721*Totals!$H$26,2)</f>
        <v>4391.87</v>
      </c>
      <c r="I721" s="103">
        <f t="shared" si="32"/>
        <v>0</v>
      </c>
      <c r="J721" s="103">
        <f t="shared" si="33"/>
        <v>4391.87</v>
      </c>
      <c r="K721" s="113"/>
      <c r="L721" s="113"/>
      <c r="N721" s="117"/>
      <c r="O721" s="113"/>
      <c r="P721" s="114"/>
      <c r="Q721" s="118"/>
      <c r="R721" s="116"/>
      <c r="S721" s="114"/>
    </row>
    <row r="722" spans="6:19">
      <c r="F722" s="111" t="s">
        <v>360</v>
      </c>
      <c r="G722" s="136">
        <v>8.0756100000000004E-5</v>
      </c>
      <c r="H722" s="103">
        <f>ROUND(+G722*Totals!$H$26,2)</f>
        <v>552.29</v>
      </c>
      <c r="I722" s="103">
        <f t="shared" si="32"/>
        <v>104.08542307692306</v>
      </c>
      <c r="J722" s="103">
        <f t="shared" si="33"/>
        <v>448.2045769230769</v>
      </c>
      <c r="K722" s="113" t="s">
        <v>360</v>
      </c>
      <c r="L722" s="113" t="s">
        <v>45</v>
      </c>
      <c r="M722" s="138">
        <v>0.18846153846153846</v>
      </c>
      <c r="N722" s="117">
        <f>+H722*M722</f>
        <v>104.08542307692306</v>
      </c>
      <c r="O722" s="117"/>
      <c r="P722" s="114"/>
      <c r="Q722" s="118"/>
      <c r="R722" s="116"/>
      <c r="S722" s="114"/>
    </row>
    <row r="723" spans="6:19">
      <c r="F723" s="111" t="s">
        <v>359</v>
      </c>
      <c r="G723" s="136">
        <v>6.483671000000001E-4</v>
      </c>
      <c r="H723" s="103">
        <f>ROUND(+G723*Totals!$H$26,2)</f>
        <v>4434.1499999999996</v>
      </c>
      <c r="I723" s="103">
        <f t="shared" si="32"/>
        <v>0</v>
      </c>
      <c r="J723" s="103">
        <f t="shared" si="33"/>
        <v>4434.1499999999996</v>
      </c>
      <c r="K723" s="113"/>
      <c r="L723" s="113"/>
      <c r="N723" s="117"/>
      <c r="O723" s="117"/>
      <c r="P723" s="114"/>
      <c r="Q723" s="118"/>
      <c r="R723" s="116"/>
      <c r="S723" s="114"/>
    </row>
    <row r="724" spans="6:19">
      <c r="F724" s="111" t="s">
        <v>358</v>
      </c>
      <c r="G724" s="136">
        <v>9.0415900000000003E-5</v>
      </c>
      <c r="H724" s="103">
        <f>ROUND(+G724*Totals!$H$26,2)</f>
        <v>618.35</v>
      </c>
      <c r="I724" s="103">
        <f t="shared" si="32"/>
        <v>114.43490259740258</v>
      </c>
      <c r="J724" s="103">
        <f t="shared" si="33"/>
        <v>503.91509740259744</v>
      </c>
      <c r="K724" s="113" t="s">
        <v>358</v>
      </c>
      <c r="L724" s="113" t="s">
        <v>80</v>
      </c>
      <c r="M724" s="138">
        <v>0.18506493506493504</v>
      </c>
      <c r="N724" s="117">
        <f>+H724*M724</f>
        <v>114.43490259740258</v>
      </c>
      <c r="O724" s="113"/>
      <c r="P724" s="114"/>
      <c r="Q724" s="118"/>
      <c r="R724" s="116"/>
      <c r="S724" s="114"/>
    </row>
    <row r="725" spans="6:19">
      <c r="F725" s="111" t="s">
        <v>357</v>
      </c>
      <c r="G725" s="136">
        <v>1.047124E-4</v>
      </c>
      <c r="H725" s="103">
        <f>ROUND(+G725*Totals!$H$26,2)</f>
        <v>716.12</v>
      </c>
      <c r="I725" s="103">
        <f t="shared" si="32"/>
        <v>198.92222222222225</v>
      </c>
      <c r="J725" s="103">
        <f t="shared" si="33"/>
        <v>517.19777777777779</v>
      </c>
      <c r="K725" s="113" t="s">
        <v>357</v>
      </c>
      <c r="L725" s="113" t="s">
        <v>98</v>
      </c>
      <c r="M725" s="138">
        <v>0.27777777777777779</v>
      </c>
      <c r="N725" s="117">
        <f>+H725*M725</f>
        <v>198.92222222222225</v>
      </c>
      <c r="O725" s="113" t="s">
        <v>1159</v>
      </c>
      <c r="P725" s="114"/>
      <c r="Q725" s="118"/>
      <c r="R725" s="116"/>
      <c r="S725" s="114"/>
    </row>
    <row r="726" spans="6:19">
      <c r="F726" s="111" t="s">
        <v>356</v>
      </c>
      <c r="G726" s="136">
        <v>3.1143259999999998E-4</v>
      </c>
      <c r="H726" s="103">
        <f>ROUND(+G726*Totals!$H$26,2)</f>
        <v>2129.87</v>
      </c>
      <c r="I726" s="103">
        <f t="shared" si="32"/>
        <v>0</v>
      </c>
      <c r="J726" s="103">
        <f t="shared" si="33"/>
        <v>2129.87</v>
      </c>
      <c r="K726" s="113"/>
      <c r="L726" s="113"/>
      <c r="N726" s="117"/>
      <c r="O726" s="117"/>
      <c r="P726" s="114"/>
      <c r="Q726" s="118"/>
      <c r="R726" s="116"/>
      <c r="S726" s="114"/>
    </row>
    <row r="727" spans="6:19">
      <c r="F727" s="111" t="s">
        <v>355</v>
      </c>
      <c r="G727" s="136">
        <v>2.094249E-4</v>
      </c>
      <c r="H727" s="103">
        <f>ROUND(+G727*Totals!$H$26,2)</f>
        <v>1432.25</v>
      </c>
      <c r="I727" s="103">
        <f t="shared" si="32"/>
        <v>0</v>
      </c>
      <c r="J727" s="103">
        <f t="shared" si="33"/>
        <v>1432.25</v>
      </c>
      <c r="K727" s="113"/>
      <c r="L727" s="113"/>
      <c r="N727" s="117"/>
      <c r="O727" s="117"/>
      <c r="P727" s="114"/>
      <c r="Q727" s="118"/>
      <c r="R727" s="116"/>
      <c r="S727" s="114"/>
    </row>
    <row r="728" spans="6:19">
      <c r="F728" s="111" t="s">
        <v>354</v>
      </c>
      <c r="G728" s="136">
        <v>7.8051300000000009E-5</v>
      </c>
      <c r="H728" s="103">
        <f>ROUND(+G728*Totals!$H$26,2)</f>
        <v>533.79</v>
      </c>
      <c r="I728" s="103">
        <f t="shared" si="32"/>
        <v>60.429056603773574</v>
      </c>
      <c r="J728" s="103">
        <f t="shared" si="33"/>
        <v>473.36094339622639</v>
      </c>
      <c r="K728" s="113" t="s">
        <v>354</v>
      </c>
      <c r="L728" s="113" t="s">
        <v>65</v>
      </c>
      <c r="M728" s="138">
        <v>0.11320754716981131</v>
      </c>
      <c r="N728" s="117">
        <f t="shared" ref="N728:N787" si="34">+H728*M728</f>
        <v>60.429056603773574</v>
      </c>
      <c r="O728" s="117" t="s">
        <v>1159</v>
      </c>
      <c r="P728" s="114"/>
      <c r="Q728" s="118"/>
      <c r="R728" s="116"/>
      <c r="S728" s="114"/>
    </row>
    <row r="729" spans="6:19">
      <c r="F729" s="111" t="s">
        <v>353</v>
      </c>
      <c r="G729" s="136">
        <v>4.2116799999999996E-5</v>
      </c>
      <c r="H729" s="103">
        <f>ROUND(+G729*Totals!$H$26,2)</f>
        <v>288.02999999999997</v>
      </c>
      <c r="I729" s="103">
        <f t="shared" si="32"/>
        <v>101.79373493975902</v>
      </c>
      <c r="J729" s="103">
        <f t="shared" si="33"/>
        <v>186.23626506024095</v>
      </c>
      <c r="K729" s="113" t="s">
        <v>353</v>
      </c>
      <c r="L729" s="113" t="s">
        <v>58</v>
      </c>
      <c r="M729" s="138">
        <v>0.35341365461847385</v>
      </c>
      <c r="N729" s="117">
        <f t="shared" si="34"/>
        <v>101.79373493975902</v>
      </c>
      <c r="O729" s="117" t="s">
        <v>1159</v>
      </c>
      <c r="P729" s="114"/>
      <c r="Q729" s="118"/>
      <c r="R729" s="116"/>
      <c r="S729" s="114"/>
    </row>
    <row r="730" spans="6:19">
      <c r="F730" s="111" t="s">
        <v>352</v>
      </c>
      <c r="G730" s="136">
        <v>1.06258E-4</v>
      </c>
      <c r="H730" s="103">
        <f>ROUND(+G730*Totals!$H$26,2)</f>
        <v>726.69</v>
      </c>
      <c r="I730" s="103">
        <f t="shared" si="32"/>
        <v>306.78658018867924</v>
      </c>
      <c r="J730" s="103">
        <f t="shared" si="33"/>
        <v>419.90341981132082</v>
      </c>
      <c r="K730" s="113" t="s">
        <v>352</v>
      </c>
      <c r="L730" s="113" t="s">
        <v>129</v>
      </c>
      <c r="M730" s="138">
        <v>0.42216981132075471</v>
      </c>
      <c r="N730" s="117">
        <f t="shared" si="34"/>
        <v>306.78658018867924</v>
      </c>
      <c r="O730" s="117" t="s">
        <v>1159</v>
      </c>
      <c r="P730" s="114"/>
      <c r="Q730" s="118"/>
      <c r="R730" s="116"/>
      <c r="S730" s="114"/>
    </row>
    <row r="731" spans="6:19">
      <c r="F731" s="111" t="s">
        <v>351</v>
      </c>
      <c r="G731" s="136">
        <v>1.46829E-5</v>
      </c>
      <c r="H731" s="103">
        <f>ROUND(+G731*Totals!$H$26,2)</f>
        <v>100.42</v>
      </c>
      <c r="I731" s="103">
        <f t="shared" si="32"/>
        <v>47.819047619047623</v>
      </c>
      <c r="J731" s="103">
        <f t="shared" si="33"/>
        <v>52.600952380952378</v>
      </c>
      <c r="K731" s="113" t="s">
        <v>351</v>
      </c>
      <c r="L731" s="113" t="s">
        <v>47</v>
      </c>
      <c r="M731" s="138">
        <v>0.47619047619047622</v>
      </c>
      <c r="N731" s="117">
        <f t="shared" si="34"/>
        <v>47.819047619047623</v>
      </c>
      <c r="O731" s="117" t="s">
        <v>1159</v>
      </c>
      <c r="P731" s="114"/>
      <c r="Q731" s="118"/>
      <c r="R731" s="116"/>
      <c r="S731" s="114"/>
    </row>
    <row r="732" spans="6:19">
      <c r="F732" s="111" t="s">
        <v>350</v>
      </c>
      <c r="G732" s="136">
        <v>1.4103340000000002E-4</v>
      </c>
      <c r="H732" s="103">
        <f>ROUND(+G732*Totals!$H$26,2)</f>
        <v>964.52</v>
      </c>
      <c r="I732" s="103">
        <f t="shared" si="32"/>
        <v>130.69376693766938</v>
      </c>
      <c r="J732" s="103">
        <f t="shared" si="33"/>
        <v>833.82623306233063</v>
      </c>
      <c r="K732" s="113" t="s">
        <v>350</v>
      </c>
      <c r="L732" s="113" t="s">
        <v>66</v>
      </c>
      <c r="M732" s="138">
        <v>0.13550135501355015</v>
      </c>
      <c r="N732" s="117">
        <f t="shared" si="34"/>
        <v>130.69376693766938</v>
      </c>
      <c r="O732" s="113" t="s">
        <v>1159</v>
      </c>
      <c r="P732" s="114"/>
      <c r="Q732" s="118"/>
      <c r="R732" s="116"/>
      <c r="S732" s="114"/>
    </row>
    <row r="733" spans="6:19">
      <c r="F733" s="111" t="s">
        <v>349</v>
      </c>
      <c r="G733" s="136">
        <v>8.5006400000000007E-5</v>
      </c>
      <c r="H733" s="103">
        <f>ROUND(+G733*Totals!$H$26,2)</f>
        <v>581.35</v>
      </c>
      <c r="I733" s="103">
        <f t="shared" si="32"/>
        <v>241.22406639004149</v>
      </c>
      <c r="J733" s="103">
        <f t="shared" si="33"/>
        <v>340.12593360995857</v>
      </c>
      <c r="K733" s="113" t="s">
        <v>349</v>
      </c>
      <c r="L733" s="113" t="s">
        <v>71</v>
      </c>
      <c r="M733" s="138">
        <v>0.41493775933609955</v>
      </c>
      <c r="N733" s="117">
        <f t="shared" si="34"/>
        <v>241.22406639004149</v>
      </c>
      <c r="O733" s="113" t="s">
        <v>1159</v>
      </c>
      <c r="P733" s="114"/>
      <c r="Q733" s="118"/>
      <c r="R733" s="116"/>
      <c r="S733" s="114"/>
    </row>
    <row r="734" spans="6:19">
      <c r="F734" s="111" t="s">
        <v>348</v>
      </c>
      <c r="G734" s="136">
        <v>1.464429E-4</v>
      </c>
      <c r="H734" s="103">
        <f>ROUND(+G734*Totals!$H$26,2)</f>
        <v>1001.52</v>
      </c>
      <c r="I734" s="103">
        <f t="shared" si="32"/>
        <v>0</v>
      </c>
      <c r="J734" s="103">
        <f t="shared" si="33"/>
        <v>1001.52</v>
      </c>
      <c r="K734" s="113"/>
      <c r="L734" s="113"/>
      <c r="N734" s="117"/>
      <c r="O734" s="117"/>
      <c r="P734" s="114"/>
      <c r="Q734" s="118"/>
      <c r="R734" s="116"/>
      <c r="S734" s="114"/>
    </row>
    <row r="735" spans="6:19">
      <c r="F735" s="111" t="s">
        <v>347</v>
      </c>
      <c r="G735" s="136">
        <v>4.0957639999999996E-4</v>
      </c>
      <c r="H735" s="103">
        <f>ROUND(+G735*Totals!$H$26,2)</f>
        <v>2801.07</v>
      </c>
      <c r="I735" s="103">
        <f t="shared" si="32"/>
        <v>0</v>
      </c>
      <c r="J735" s="103">
        <f t="shared" si="33"/>
        <v>2801.07</v>
      </c>
      <c r="K735" s="113"/>
      <c r="L735" s="113"/>
      <c r="N735" s="117"/>
      <c r="O735" s="113"/>
      <c r="P735" s="114"/>
      <c r="Q735" s="118"/>
      <c r="R735" s="116"/>
      <c r="S735" s="114"/>
    </row>
    <row r="736" spans="6:19">
      <c r="F736" s="111" t="s">
        <v>346</v>
      </c>
      <c r="G736" s="136">
        <v>9.4666200000000005E-5</v>
      </c>
      <c r="H736" s="103">
        <f>ROUND(+G736*Totals!$H$26,2)</f>
        <v>647.41999999999996</v>
      </c>
      <c r="I736" s="103">
        <f t="shared" si="32"/>
        <v>61.212623509369678</v>
      </c>
      <c r="J736" s="103">
        <f t="shared" si="33"/>
        <v>586.20737649063028</v>
      </c>
      <c r="K736" s="113" t="s">
        <v>346</v>
      </c>
      <c r="L736" s="113" t="s">
        <v>70</v>
      </c>
      <c r="M736" s="138">
        <v>9.4548551959114144E-2</v>
      </c>
      <c r="N736" s="117">
        <f t="shared" si="34"/>
        <v>61.212623509369678</v>
      </c>
      <c r="O736" s="117" t="s">
        <v>1159</v>
      </c>
      <c r="P736" s="114"/>
      <c r="Q736" s="118"/>
      <c r="R736" s="116"/>
      <c r="S736" s="114"/>
    </row>
    <row r="737" spans="6:19">
      <c r="F737" s="111" t="s">
        <v>345</v>
      </c>
      <c r="G737" s="136">
        <v>1.295575E-3</v>
      </c>
      <c r="H737" s="103">
        <f>ROUND(+G737*Totals!$H$26,2)</f>
        <v>8860.3700000000008</v>
      </c>
      <c r="I737" s="103">
        <f t="shared" si="32"/>
        <v>0</v>
      </c>
      <c r="J737" s="103">
        <f t="shared" si="33"/>
        <v>8860.3700000000008</v>
      </c>
      <c r="K737" s="113"/>
      <c r="L737" s="113"/>
      <c r="N737" s="117"/>
      <c r="O737" s="113"/>
      <c r="P737" s="114"/>
      <c r="Q737" s="118"/>
      <c r="R737" s="116"/>
      <c r="S737" s="114"/>
    </row>
    <row r="738" spans="6:19">
      <c r="F738" s="111" t="s">
        <v>344</v>
      </c>
      <c r="G738" s="136">
        <v>5.7958899999999998E-5</v>
      </c>
      <c r="H738" s="103">
        <f>ROUND(+G738*Totals!$H$26,2)</f>
        <v>396.38</v>
      </c>
      <c r="I738" s="103">
        <f t="shared" si="32"/>
        <v>194.91413223140495</v>
      </c>
      <c r="J738" s="103">
        <f t="shared" si="33"/>
        <v>201.46586776859505</v>
      </c>
      <c r="K738" s="113" t="s">
        <v>344</v>
      </c>
      <c r="L738" s="113" t="s">
        <v>51</v>
      </c>
      <c r="M738" s="138">
        <v>0.49173553719008262</v>
      </c>
      <c r="N738" s="117">
        <f t="shared" si="34"/>
        <v>194.91413223140495</v>
      </c>
      <c r="O738" s="113" t="s">
        <v>1159</v>
      </c>
      <c r="P738" s="114"/>
      <c r="Q738" s="118"/>
      <c r="R738" s="116"/>
      <c r="S738" s="114"/>
    </row>
    <row r="739" spans="6:19">
      <c r="F739" s="111" t="s">
        <v>343</v>
      </c>
      <c r="G739" s="136">
        <v>1.0088715999999999E-3</v>
      </c>
      <c r="H739" s="103">
        <f>ROUND(+G739*Totals!$H$26,2)</f>
        <v>6899.62</v>
      </c>
      <c r="I739" s="103">
        <f t="shared" si="32"/>
        <v>0</v>
      </c>
      <c r="J739" s="103">
        <f t="shared" si="33"/>
        <v>6899.62</v>
      </c>
      <c r="K739" s="113"/>
      <c r="L739" s="113"/>
      <c r="N739" s="117"/>
      <c r="O739" s="113"/>
      <c r="P739" s="114"/>
      <c r="Q739" s="118"/>
      <c r="R739" s="116"/>
      <c r="S739" s="114"/>
    </row>
    <row r="740" spans="6:19">
      <c r="F740" s="111" t="s">
        <v>342</v>
      </c>
      <c r="G740" s="136">
        <v>1.5683683000000002E-3</v>
      </c>
      <c r="H740" s="103">
        <f>ROUND(+G740*Totals!$H$26,2)</f>
        <v>10725.99</v>
      </c>
      <c r="I740" s="103">
        <f t="shared" si="32"/>
        <v>0</v>
      </c>
      <c r="J740" s="103">
        <f t="shared" si="33"/>
        <v>10725.99</v>
      </c>
      <c r="K740" s="113"/>
      <c r="L740" s="113"/>
      <c r="N740" s="117"/>
      <c r="O740" s="113"/>
      <c r="P740" s="114"/>
      <c r="Q740" s="118"/>
      <c r="R740" s="116"/>
      <c r="S740" s="114"/>
    </row>
    <row r="741" spans="6:19">
      <c r="F741" s="111" t="s">
        <v>341</v>
      </c>
      <c r="G741" s="136">
        <v>2.9288570000000002E-4</v>
      </c>
      <c r="H741" s="103">
        <f>ROUND(+G741*Totals!$H$26,2)</f>
        <v>2003.03</v>
      </c>
      <c r="I741" s="103">
        <f t="shared" si="32"/>
        <v>0</v>
      </c>
      <c r="J741" s="103">
        <f t="shared" si="33"/>
        <v>2003.03</v>
      </c>
      <c r="K741" s="113"/>
      <c r="L741" s="113"/>
      <c r="N741" s="117"/>
      <c r="O741" s="113"/>
      <c r="P741" s="114"/>
      <c r="Q741" s="118"/>
      <c r="R741" s="116"/>
      <c r="S741" s="114"/>
    </row>
    <row r="742" spans="6:19">
      <c r="F742" s="111" t="s">
        <v>340</v>
      </c>
      <c r="G742" s="136">
        <v>4.1382670000000003E-4</v>
      </c>
      <c r="H742" s="103">
        <f>ROUND(+G742*Totals!$H$26,2)</f>
        <v>2830.14</v>
      </c>
      <c r="I742" s="103">
        <f t="shared" si="32"/>
        <v>0</v>
      </c>
      <c r="J742" s="103">
        <f t="shared" si="33"/>
        <v>2830.14</v>
      </c>
      <c r="K742" s="113"/>
      <c r="L742" s="113"/>
      <c r="N742" s="117"/>
      <c r="O742" s="117"/>
      <c r="P742" s="114"/>
      <c r="Q742" s="118"/>
      <c r="R742" s="116"/>
      <c r="S742" s="114"/>
    </row>
    <row r="743" spans="6:19">
      <c r="F743" s="111" t="s">
        <v>339</v>
      </c>
      <c r="G743" s="136">
        <v>8.6551989999999991E-4</v>
      </c>
      <c r="H743" s="103">
        <f>ROUND(+G743*Totals!$H$26,2)</f>
        <v>5919.25</v>
      </c>
      <c r="I743" s="103">
        <f t="shared" si="32"/>
        <v>0</v>
      </c>
      <c r="J743" s="103">
        <f t="shared" si="33"/>
        <v>5919.25</v>
      </c>
      <c r="K743" s="113"/>
      <c r="L743" s="113"/>
      <c r="N743" s="117"/>
      <c r="O743" s="117"/>
      <c r="P743" s="114"/>
      <c r="Q743" s="118"/>
      <c r="R743" s="116"/>
      <c r="S743" s="114"/>
    </row>
    <row r="744" spans="6:19">
      <c r="F744" s="111" t="s">
        <v>338</v>
      </c>
      <c r="G744" s="136">
        <v>1.19782E-5</v>
      </c>
      <c r="H744" s="103">
        <f>ROUND(+G744*Totals!$H$26,2)</f>
        <v>81.92</v>
      </c>
      <c r="I744" s="103">
        <f t="shared" si="32"/>
        <v>39.638709677419349</v>
      </c>
      <c r="J744" s="103">
        <f t="shared" si="33"/>
        <v>42.281290322580652</v>
      </c>
      <c r="K744" s="113" t="s">
        <v>338</v>
      </c>
      <c r="L744" s="113" t="s">
        <v>107</v>
      </c>
      <c r="M744" s="138">
        <v>0.48387096774193544</v>
      </c>
      <c r="N744" s="117">
        <f t="shared" si="34"/>
        <v>39.638709677419349</v>
      </c>
      <c r="O744" s="113" t="s">
        <v>1159</v>
      </c>
      <c r="P744" s="114"/>
      <c r="Q744" s="118"/>
      <c r="R744" s="116"/>
      <c r="S744" s="114"/>
    </row>
    <row r="745" spans="6:19">
      <c r="F745" s="111" t="s">
        <v>337</v>
      </c>
      <c r="G745" s="136">
        <v>1.73877E-5</v>
      </c>
      <c r="H745" s="103">
        <f>ROUND(+G745*Totals!$H$26,2)</f>
        <v>118.91</v>
      </c>
      <c r="I745" s="103">
        <f t="shared" si="32"/>
        <v>59.454999999999998</v>
      </c>
      <c r="J745" s="103">
        <f t="shared" si="33"/>
        <v>59.454999999999998</v>
      </c>
      <c r="K745" s="113" t="s">
        <v>337</v>
      </c>
      <c r="L745" s="113" t="s">
        <v>101</v>
      </c>
      <c r="M745" s="138">
        <v>0.5</v>
      </c>
      <c r="N745" s="117">
        <f t="shared" si="34"/>
        <v>59.454999999999998</v>
      </c>
      <c r="O745" s="113" t="s">
        <v>1159</v>
      </c>
      <c r="P745" s="114"/>
      <c r="Q745" s="118"/>
      <c r="R745" s="116"/>
      <c r="S745" s="114"/>
    </row>
    <row r="746" spans="6:19">
      <c r="F746" s="111" t="s">
        <v>336</v>
      </c>
      <c r="G746" s="136">
        <v>5.2626699999999997E-4</v>
      </c>
      <c r="H746" s="103">
        <f>ROUND(+G746*Totals!$H$26,2)</f>
        <v>3599.11</v>
      </c>
      <c r="I746" s="103">
        <f t="shared" si="32"/>
        <v>0</v>
      </c>
      <c r="J746" s="103">
        <f t="shared" si="33"/>
        <v>3599.11</v>
      </c>
      <c r="K746" s="113"/>
      <c r="L746" s="113"/>
      <c r="N746" s="117"/>
      <c r="O746" s="117"/>
      <c r="P746" s="114"/>
      <c r="Q746" s="118"/>
      <c r="R746" s="116"/>
      <c r="S746" s="114"/>
    </row>
    <row r="747" spans="6:19">
      <c r="F747" s="111" t="s">
        <v>335</v>
      </c>
      <c r="G747" s="136">
        <v>1.966739E-4</v>
      </c>
      <c r="H747" s="103">
        <f>ROUND(+G747*Totals!$H$26,2)</f>
        <v>1345.04</v>
      </c>
      <c r="I747" s="103">
        <f t="shared" si="32"/>
        <v>0</v>
      </c>
      <c r="J747" s="103">
        <f t="shared" si="33"/>
        <v>1345.04</v>
      </c>
      <c r="K747" s="113"/>
      <c r="L747" s="113"/>
      <c r="N747" s="117"/>
      <c r="O747" s="117"/>
      <c r="P747" s="114"/>
      <c r="Q747" s="118"/>
      <c r="R747" s="116"/>
      <c r="S747" s="114"/>
    </row>
    <row r="748" spans="6:19">
      <c r="F748" s="111" t="s">
        <v>334</v>
      </c>
      <c r="G748" s="136">
        <v>4.4048799999999997E-5</v>
      </c>
      <c r="H748" s="103">
        <f>ROUND(+G748*Totals!$H$26,2)</f>
        <v>301.25</v>
      </c>
      <c r="I748" s="103">
        <f t="shared" si="32"/>
        <v>99.397208121827404</v>
      </c>
      <c r="J748" s="103">
        <f t="shared" si="33"/>
        <v>201.85279187817258</v>
      </c>
      <c r="K748" s="113" t="s">
        <v>334</v>
      </c>
      <c r="L748" s="113" t="s">
        <v>78</v>
      </c>
      <c r="M748" s="138">
        <v>0.32994923857868019</v>
      </c>
      <c r="N748" s="117">
        <f t="shared" si="34"/>
        <v>99.397208121827404</v>
      </c>
      <c r="O748" s="117"/>
      <c r="P748" s="114"/>
      <c r="Q748" s="118"/>
      <c r="R748" s="116"/>
      <c r="S748" s="114"/>
    </row>
    <row r="749" spans="6:19">
      <c r="F749" s="111" t="s">
        <v>333</v>
      </c>
      <c r="G749" s="136">
        <v>6.06637E-5</v>
      </c>
      <c r="H749" s="103">
        <f>ROUND(+G749*Totals!$H$26,2)</f>
        <v>414.88</v>
      </c>
      <c r="I749" s="103">
        <f t="shared" si="32"/>
        <v>82.365882352941171</v>
      </c>
      <c r="J749" s="103">
        <f t="shared" si="33"/>
        <v>332.51411764705881</v>
      </c>
      <c r="K749" s="113" t="s">
        <v>333</v>
      </c>
      <c r="L749" s="113" t="s">
        <v>96</v>
      </c>
      <c r="M749" s="138">
        <v>0.19852941176470587</v>
      </c>
      <c r="N749" s="117">
        <f t="shared" si="34"/>
        <v>82.365882352941171</v>
      </c>
      <c r="O749" s="117" t="s">
        <v>1159</v>
      </c>
      <c r="P749" s="114"/>
      <c r="Q749" s="118"/>
      <c r="R749" s="116"/>
      <c r="S749" s="114"/>
    </row>
    <row r="750" spans="6:19">
      <c r="F750" s="111" t="s">
        <v>332</v>
      </c>
      <c r="G750" s="136">
        <v>1.89332E-5</v>
      </c>
      <c r="H750" s="103">
        <f>ROUND(+G750*Totals!$H$26,2)</f>
        <v>129.47999999999999</v>
      </c>
      <c r="I750" s="103">
        <f t="shared" si="32"/>
        <v>44.140909090909084</v>
      </c>
      <c r="J750" s="103">
        <f t="shared" si="33"/>
        <v>85.339090909090913</v>
      </c>
      <c r="K750" s="113" t="s">
        <v>332</v>
      </c>
      <c r="L750" s="113" t="s">
        <v>55</v>
      </c>
      <c r="M750" s="138">
        <v>0.34090909090909088</v>
      </c>
      <c r="N750" s="117">
        <f t="shared" si="34"/>
        <v>44.140909090909084</v>
      </c>
      <c r="O750" s="117" t="s">
        <v>1159</v>
      </c>
      <c r="P750" s="114"/>
      <c r="Q750" s="118"/>
      <c r="R750" s="116"/>
      <c r="S750" s="114"/>
    </row>
    <row r="751" spans="6:19">
      <c r="F751" s="111" t="s">
        <v>331</v>
      </c>
      <c r="G751" s="136">
        <v>4.7526299999999999E-5</v>
      </c>
      <c r="H751" s="103">
        <f>ROUND(+G751*Totals!$H$26,2)</f>
        <v>325.02999999999997</v>
      </c>
      <c r="I751" s="103">
        <f t="shared" si="32"/>
        <v>53.080961968680086</v>
      </c>
      <c r="J751" s="103">
        <f t="shared" si="33"/>
        <v>271.9490380313199</v>
      </c>
      <c r="K751" s="113" t="s">
        <v>331</v>
      </c>
      <c r="L751" s="113" t="s">
        <v>132</v>
      </c>
      <c r="M751" s="138">
        <v>0.16331096196868009</v>
      </c>
      <c r="N751" s="117">
        <f t="shared" si="34"/>
        <v>53.080961968680086</v>
      </c>
      <c r="O751" s="117" t="s">
        <v>1159</v>
      </c>
      <c r="P751" s="114"/>
      <c r="Q751" s="118"/>
      <c r="R751" s="116"/>
      <c r="S751" s="114"/>
    </row>
    <row r="752" spans="6:19">
      <c r="F752" s="111" t="s">
        <v>330</v>
      </c>
      <c r="G752" s="136">
        <v>1.043261E-4</v>
      </c>
      <c r="H752" s="103">
        <f>ROUND(+G752*Totals!$H$26,2)</f>
        <v>713.48</v>
      </c>
      <c r="I752" s="103">
        <f t="shared" si="32"/>
        <v>203.53877300613499</v>
      </c>
      <c r="J752" s="103">
        <f t="shared" si="33"/>
        <v>509.94122699386503</v>
      </c>
      <c r="K752" s="113" t="s">
        <v>330</v>
      </c>
      <c r="L752" s="113" t="s">
        <v>44</v>
      </c>
      <c r="M752" s="138">
        <v>0.28527607361963192</v>
      </c>
      <c r="N752" s="117">
        <f t="shared" si="34"/>
        <v>203.53877300613499</v>
      </c>
      <c r="O752" s="117" t="s">
        <v>1159</v>
      </c>
      <c r="P752" s="114"/>
      <c r="Q752" s="118"/>
      <c r="R752" s="116"/>
      <c r="S752" s="114"/>
    </row>
    <row r="753" spans="6:19">
      <c r="F753" s="111" t="s">
        <v>329</v>
      </c>
      <c r="G753" s="136">
        <v>1.464429E-4</v>
      </c>
      <c r="H753" s="103">
        <f>ROUND(+G753*Totals!$H$26,2)</f>
        <v>1001.52</v>
      </c>
      <c r="I753" s="103">
        <f t="shared" si="32"/>
        <v>177.57446808510639</v>
      </c>
      <c r="J753" s="103">
        <f t="shared" si="33"/>
        <v>823.94553191489354</v>
      </c>
      <c r="K753" s="113" t="s">
        <v>329</v>
      </c>
      <c r="L753" s="113" t="s">
        <v>55</v>
      </c>
      <c r="M753" s="138">
        <v>0.1773049645390071</v>
      </c>
      <c r="N753" s="117">
        <f t="shared" si="34"/>
        <v>177.57446808510639</v>
      </c>
      <c r="O753" s="113" t="s">
        <v>1159</v>
      </c>
      <c r="P753" s="114"/>
      <c r="Q753" s="118"/>
      <c r="R753" s="116"/>
      <c r="S753" s="114"/>
    </row>
    <row r="754" spans="6:19">
      <c r="F754" s="111" t="s">
        <v>328</v>
      </c>
      <c r="G754" s="136">
        <v>1.383286E-4</v>
      </c>
      <c r="H754" s="103">
        <f>ROUND(+G754*Totals!$H$26,2)</f>
        <v>946.02</v>
      </c>
      <c r="I754" s="103">
        <f t="shared" si="32"/>
        <v>284.434584717608</v>
      </c>
      <c r="J754" s="103">
        <f t="shared" si="33"/>
        <v>661.58541528239198</v>
      </c>
      <c r="K754" s="113" t="s">
        <v>328</v>
      </c>
      <c r="L754" s="113" t="s">
        <v>68</v>
      </c>
      <c r="M754" s="138">
        <v>0.30066445182724255</v>
      </c>
      <c r="N754" s="117">
        <f t="shared" si="34"/>
        <v>284.434584717608</v>
      </c>
      <c r="O754" s="113" t="s">
        <v>1159</v>
      </c>
      <c r="P754" s="114"/>
      <c r="Q754" s="118"/>
      <c r="R754" s="116"/>
      <c r="S754" s="114"/>
    </row>
    <row r="755" spans="6:19">
      <c r="F755" s="111" t="s">
        <v>327</v>
      </c>
      <c r="G755" s="136">
        <v>1.7658150000000002E-4</v>
      </c>
      <c r="H755" s="103">
        <f>ROUND(+G755*Totals!$H$26,2)</f>
        <v>1207.6300000000001</v>
      </c>
      <c r="I755" s="103">
        <f t="shared" si="32"/>
        <v>0</v>
      </c>
      <c r="J755" s="103">
        <f t="shared" si="33"/>
        <v>1207.6300000000001</v>
      </c>
      <c r="K755" s="113"/>
      <c r="L755" s="113"/>
      <c r="N755" s="117"/>
      <c r="O755" s="113"/>
      <c r="P755" s="114"/>
      <c r="Q755" s="118"/>
      <c r="R755" s="116"/>
      <c r="S755" s="114"/>
    </row>
    <row r="756" spans="6:19">
      <c r="F756" s="111" t="s">
        <v>326</v>
      </c>
      <c r="G756" s="136">
        <v>1.8237739999999998E-4</v>
      </c>
      <c r="H756" s="103">
        <f>ROUND(+G756*Totals!$H$26,2)</f>
        <v>1247.27</v>
      </c>
      <c r="I756" s="103">
        <f t="shared" si="32"/>
        <v>331.14383903792782</v>
      </c>
      <c r="J756" s="103">
        <f t="shared" si="33"/>
        <v>916.12616096207216</v>
      </c>
      <c r="K756" s="137" t="s">
        <v>326</v>
      </c>
      <c r="L756" s="137" t="s">
        <v>93</v>
      </c>
      <c r="M756" s="138">
        <v>0.26549491211840887</v>
      </c>
      <c r="N756" s="117">
        <f t="shared" si="34"/>
        <v>331.14383903792782</v>
      </c>
      <c r="O756" s="117"/>
      <c r="P756" s="114"/>
      <c r="Q756" s="118"/>
      <c r="R756" s="116"/>
      <c r="S756" s="114"/>
    </row>
    <row r="757" spans="6:19">
      <c r="F757" s="111" t="s">
        <v>325</v>
      </c>
      <c r="G757" s="136">
        <v>2.8245309999999998E-4</v>
      </c>
      <c r="H757" s="103">
        <f>ROUND(+G757*Totals!$H$26,2)</f>
        <v>1931.68</v>
      </c>
      <c r="I757" s="103">
        <f t="shared" si="32"/>
        <v>0</v>
      </c>
      <c r="J757" s="103">
        <f t="shared" si="33"/>
        <v>1931.68</v>
      </c>
      <c r="K757" s="113"/>
      <c r="L757" s="113"/>
      <c r="N757" s="117"/>
      <c r="O757" s="117"/>
      <c r="P757" s="114"/>
      <c r="Q757" s="118"/>
      <c r="R757" s="116"/>
      <c r="S757" s="114"/>
    </row>
    <row r="758" spans="6:19">
      <c r="F758" s="111" t="s">
        <v>324</v>
      </c>
      <c r="G758" s="136">
        <v>4.3662400000000004E-5</v>
      </c>
      <c r="H758" s="103">
        <f>ROUND(+G758*Totals!$H$26,2)</f>
        <v>298.60000000000002</v>
      </c>
      <c r="I758" s="103">
        <f t="shared" si="32"/>
        <v>137.17411167512694</v>
      </c>
      <c r="J758" s="103">
        <f t="shared" si="33"/>
        <v>161.42588832487309</v>
      </c>
      <c r="K758" s="113" t="s">
        <v>324</v>
      </c>
      <c r="L758" s="113" t="s">
        <v>80</v>
      </c>
      <c r="M758" s="138">
        <v>0.45939086294416248</v>
      </c>
      <c r="N758" s="117">
        <f t="shared" si="34"/>
        <v>137.17411167512694</v>
      </c>
      <c r="O758" s="113" t="s">
        <v>1159</v>
      </c>
      <c r="P758" s="114"/>
      <c r="Q758" s="118"/>
      <c r="R758" s="116"/>
      <c r="S758" s="114"/>
    </row>
    <row r="759" spans="6:19">
      <c r="F759" s="111" t="s">
        <v>323</v>
      </c>
      <c r="G759" s="136">
        <v>1.352375E-4</v>
      </c>
      <c r="H759" s="103">
        <f>ROUND(+G759*Totals!$H$26,2)</f>
        <v>924.88</v>
      </c>
      <c r="I759" s="103">
        <f t="shared" si="32"/>
        <v>179.83777777777775</v>
      </c>
      <c r="J759" s="103">
        <f t="shared" si="33"/>
        <v>745.04222222222222</v>
      </c>
      <c r="K759" s="113" t="s">
        <v>323</v>
      </c>
      <c r="L759" s="113" t="s">
        <v>62</v>
      </c>
      <c r="M759" s="138">
        <v>0.19444444444444442</v>
      </c>
      <c r="N759" s="117">
        <f t="shared" si="34"/>
        <v>179.83777777777775</v>
      </c>
      <c r="O759" s="113" t="s">
        <v>1159</v>
      </c>
      <c r="P759" s="114"/>
      <c r="Q759" s="118"/>
      <c r="R759" s="116"/>
      <c r="S759" s="114"/>
    </row>
    <row r="760" spans="6:19">
      <c r="F760" s="111" t="s">
        <v>322</v>
      </c>
      <c r="G760" s="136">
        <v>1.9551479999999999E-4</v>
      </c>
      <c r="H760" s="103">
        <f>ROUND(+G760*Totals!$H$26,2)</f>
        <v>1337.12</v>
      </c>
      <c r="I760" s="103">
        <f t="shared" si="32"/>
        <v>0</v>
      </c>
      <c r="J760" s="103">
        <f t="shared" si="33"/>
        <v>1337.12</v>
      </c>
      <c r="K760" s="113"/>
      <c r="L760" s="113"/>
      <c r="N760" s="117"/>
      <c r="O760" s="117"/>
      <c r="P760" s="114"/>
      <c r="Q760" s="118"/>
      <c r="R760" s="116"/>
      <c r="S760" s="114"/>
    </row>
    <row r="761" spans="6:19">
      <c r="F761" s="111" t="s">
        <v>321</v>
      </c>
      <c r="G761" s="136">
        <v>7.9712830000000002E-4</v>
      </c>
      <c r="H761" s="103">
        <f>ROUND(+G761*Totals!$H$26,2)</f>
        <v>5451.52</v>
      </c>
      <c r="I761" s="103">
        <f t="shared" si="32"/>
        <v>0</v>
      </c>
      <c r="J761" s="103">
        <f t="shared" si="33"/>
        <v>5451.52</v>
      </c>
      <c r="K761" s="113"/>
      <c r="L761" s="113"/>
      <c r="N761" s="117"/>
      <c r="O761" s="113"/>
      <c r="P761" s="114"/>
      <c r="Q761" s="118"/>
      <c r="R761" s="116"/>
      <c r="S761" s="114"/>
    </row>
    <row r="762" spans="6:19">
      <c r="F762" s="111" t="s">
        <v>320</v>
      </c>
      <c r="G762" s="136">
        <v>3.67073E-5</v>
      </c>
      <c r="H762" s="103">
        <f>ROUND(+G762*Totals!$H$26,2)</f>
        <v>251.04</v>
      </c>
      <c r="I762" s="103">
        <f t="shared" si="32"/>
        <v>201.59272727272727</v>
      </c>
      <c r="J762" s="103">
        <f t="shared" si="33"/>
        <v>49.447272727272718</v>
      </c>
      <c r="K762" s="113" t="s">
        <v>320</v>
      </c>
      <c r="L762" s="113" t="s">
        <v>65</v>
      </c>
      <c r="M762" s="138">
        <v>0.80303030303030309</v>
      </c>
      <c r="N762" s="117">
        <f t="shared" si="34"/>
        <v>201.59272727272727</v>
      </c>
      <c r="O762" s="117" t="s">
        <v>1159</v>
      </c>
      <c r="P762" s="114"/>
      <c r="Q762" s="118"/>
      <c r="R762" s="116"/>
      <c r="S762" s="114"/>
    </row>
    <row r="763" spans="6:19">
      <c r="F763" s="111" t="s">
        <v>319</v>
      </c>
      <c r="G763" s="136">
        <v>4.4821560000000006E-4</v>
      </c>
      <c r="H763" s="103">
        <f>ROUND(+G763*Totals!$H$26,2)</f>
        <v>3065.32</v>
      </c>
      <c r="I763" s="103">
        <f t="shared" si="32"/>
        <v>0</v>
      </c>
      <c r="J763" s="103">
        <f t="shared" si="33"/>
        <v>3065.32</v>
      </c>
      <c r="K763" s="113"/>
      <c r="L763" s="113"/>
      <c r="N763" s="117"/>
      <c r="O763" s="113"/>
      <c r="P763" s="114"/>
      <c r="Q763" s="118"/>
      <c r="R763" s="116"/>
      <c r="S763" s="114"/>
    </row>
    <row r="764" spans="6:19">
      <c r="F764" s="111" t="s">
        <v>318</v>
      </c>
      <c r="G764" s="136">
        <v>2.9365900000000003E-5</v>
      </c>
      <c r="H764" s="103">
        <f>ROUND(+G764*Totals!$H$26,2)</f>
        <v>200.83</v>
      </c>
      <c r="I764" s="103">
        <f t="shared" si="32"/>
        <v>99.783459119496868</v>
      </c>
      <c r="J764" s="103">
        <f t="shared" si="33"/>
        <v>101.04654088050314</v>
      </c>
      <c r="K764" s="113" t="s">
        <v>318</v>
      </c>
      <c r="L764" s="113" t="s">
        <v>98</v>
      </c>
      <c r="M764" s="138">
        <v>0.49685534591194969</v>
      </c>
      <c r="N764" s="117">
        <f t="shared" si="34"/>
        <v>99.783459119496868</v>
      </c>
      <c r="O764" s="117" t="s">
        <v>1159</v>
      </c>
      <c r="P764" s="114"/>
      <c r="Q764" s="118"/>
      <c r="R764" s="116"/>
      <c r="S764" s="114"/>
    </row>
    <row r="765" spans="6:19">
      <c r="F765" s="111" t="s">
        <v>317</v>
      </c>
      <c r="G765" s="136">
        <v>2.4729139999999999E-4</v>
      </c>
      <c r="H765" s="103">
        <f>ROUND(+G765*Totals!$H$26,2)</f>
        <v>1691.21</v>
      </c>
      <c r="I765" s="103">
        <f t="shared" si="32"/>
        <v>0</v>
      </c>
      <c r="J765" s="103">
        <f t="shared" si="33"/>
        <v>1691.21</v>
      </c>
      <c r="K765" s="113"/>
      <c r="L765" s="113"/>
      <c r="N765" s="117"/>
      <c r="O765" s="117"/>
      <c r="P765" s="114"/>
      <c r="Q765" s="118"/>
      <c r="R765" s="116"/>
      <c r="S765" s="114"/>
    </row>
    <row r="766" spans="6:19">
      <c r="F766" s="111" t="s">
        <v>316</v>
      </c>
      <c r="G766" s="136">
        <v>4.6367099999999999E-5</v>
      </c>
      <c r="H766" s="103">
        <f>ROUND(+G766*Totals!$H$26,2)</f>
        <v>317.10000000000002</v>
      </c>
      <c r="I766" s="103">
        <f t="shared" si="32"/>
        <v>91.019444444444446</v>
      </c>
      <c r="J766" s="103">
        <f t="shared" si="33"/>
        <v>226.08055555555558</v>
      </c>
      <c r="K766" s="113" t="s">
        <v>316</v>
      </c>
      <c r="L766" s="113" t="s">
        <v>83</v>
      </c>
      <c r="M766" s="138">
        <v>0.28703703703703703</v>
      </c>
      <c r="N766" s="117">
        <f t="shared" si="34"/>
        <v>91.019444444444446</v>
      </c>
      <c r="O766" s="117" t="s">
        <v>1159</v>
      </c>
      <c r="P766" s="114"/>
      <c r="Q766" s="118"/>
      <c r="R766" s="116"/>
      <c r="S766" s="114"/>
    </row>
    <row r="767" spans="6:19">
      <c r="F767" s="111" t="s">
        <v>315</v>
      </c>
      <c r="G767" s="136">
        <v>6.4527600000000002E-5</v>
      </c>
      <c r="H767" s="103">
        <f>ROUND(+G767*Totals!$H$26,2)</f>
        <v>441.3</v>
      </c>
      <c r="I767" s="103">
        <f t="shared" si="32"/>
        <v>212.55275229357798</v>
      </c>
      <c r="J767" s="103">
        <f t="shared" si="33"/>
        <v>228.74724770642203</v>
      </c>
      <c r="K767" s="113" t="s">
        <v>315</v>
      </c>
      <c r="L767" s="113" t="s">
        <v>67</v>
      </c>
      <c r="M767" s="138">
        <v>0.48165137614678899</v>
      </c>
      <c r="N767" s="117">
        <f t="shared" si="34"/>
        <v>212.55275229357798</v>
      </c>
      <c r="O767" s="117" t="s">
        <v>1159</v>
      </c>
      <c r="P767" s="114"/>
      <c r="Q767" s="118"/>
      <c r="R767" s="116"/>
      <c r="S767" s="114"/>
    </row>
    <row r="768" spans="6:19">
      <c r="F768" s="111" t="s">
        <v>314</v>
      </c>
      <c r="G768" s="136">
        <v>4.1730400000000003E-5</v>
      </c>
      <c r="H768" s="103">
        <f>ROUND(+G768*Totals!$H$26,2)</f>
        <v>285.39</v>
      </c>
      <c r="I768" s="103">
        <f t="shared" si="32"/>
        <v>87.068135593220347</v>
      </c>
      <c r="J768" s="103">
        <f t="shared" si="33"/>
        <v>198.32186440677964</v>
      </c>
      <c r="K768" s="113" t="s">
        <v>314</v>
      </c>
      <c r="L768" s="113" t="s">
        <v>124</v>
      </c>
      <c r="M768" s="138">
        <v>0.30508474576271188</v>
      </c>
      <c r="N768" s="117">
        <f t="shared" si="34"/>
        <v>87.068135593220347</v>
      </c>
      <c r="O768" s="117" t="s">
        <v>1159</v>
      </c>
      <c r="P768" s="114"/>
      <c r="Q768" s="118"/>
      <c r="R768" s="116"/>
      <c r="S768" s="114"/>
    </row>
    <row r="769" spans="6:19">
      <c r="F769" s="111" t="s">
        <v>313</v>
      </c>
      <c r="G769" s="136">
        <v>4.0957600000000002E-5</v>
      </c>
      <c r="H769" s="103">
        <f>ROUND(+G769*Totals!$H$26,2)</f>
        <v>280.11</v>
      </c>
      <c r="I769" s="103">
        <f t="shared" si="32"/>
        <v>201.10461538461539</v>
      </c>
      <c r="J769" s="103">
        <f t="shared" si="33"/>
        <v>79.005384615384628</v>
      </c>
      <c r="K769" s="113" t="s">
        <v>313</v>
      </c>
      <c r="L769" s="113" t="s">
        <v>56</v>
      </c>
      <c r="M769" s="138">
        <v>0.71794871794871795</v>
      </c>
      <c r="N769" s="117">
        <f t="shared" si="34"/>
        <v>201.10461538461539</v>
      </c>
      <c r="O769" s="117" t="s">
        <v>1159</v>
      </c>
      <c r="P769" s="114"/>
      <c r="Q769" s="118"/>
      <c r="R769" s="116"/>
      <c r="S769" s="114"/>
    </row>
    <row r="770" spans="6:19">
      <c r="F770" s="111" t="s">
        <v>312</v>
      </c>
      <c r="G770" s="136">
        <v>4.2116799999999996E-5</v>
      </c>
      <c r="H770" s="103">
        <f>ROUND(+G770*Totals!$H$26,2)</f>
        <v>288.02999999999997</v>
      </c>
      <c r="I770" s="103">
        <f t="shared" si="32"/>
        <v>220.37194630872477</v>
      </c>
      <c r="J770" s="103">
        <f t="shared" si="33"/>
        <v>67.6580536912752</v>
      </c>
      <c r="K770" s="113" t="s">
        <v>312</v>
      </c>
      <c r="L770" s="113" t="s">
        <v>90</v>
      </c>
      <c r="M770" s="138">
        <v>0.76510067114093949</v>
      </c>
      <c r="N770" s="117">
        <f t="shared" si="34"/>
        <v>220.37194630872477</v>
      </c>
      <c r="O770" s="117" t="s">
        <v>1159</v>
      </c>
      <c r="P770" s="114"/>
      <c r="Q770" s="118"/>
      <c r="R770" s="116"/>
      <c r="S770" s="114"/>
    </row>
    <row r="771" spans="6:19">
      <c r="F771" s="111" t="s">
        <v>311</v>
      </c>
      <c r="G771" s="136">
        <v>1.5223880000000002E-4</v>
      </c>
      <c r="H771" s="103">
        <f>ROUND(+G771*Totals!$H$26,2)</f>
        <v>1041.1500000000001</v>
      </c>
      <c r="I771" s="103">
        <f t="shared" si="32"/>
        <v>292.42175925925926</v>
      </c>
      <c r="J771" s="103">
        <f t="shared" si="33"/>
        <v>748.72824074074083</v>
      </c>
      <c r="K771" s="113" t="s">
        <v>311</v>
      </c>
      <c r="L771" s="113" t="s">
        <v>78</v>
      </c>
      <c r="M771" s="138">
        <v>0.28086419753086417</v>
      </c>
      <c r="N771" s="117">
        <f t="shared" si="34"/>
        <v>292.42175925925926</v>
      </c>
      <c r="O771" s="113" t="s">
        <v>1159</v>
      </c>
      <c r="P771" s="114"/>
      <c r="Q771" s="118"/>
      <c r="R771" s="116"/>
      <c r="S771" s="114"/>
    </row>
    <row r="772" spans="6:19">
      <c r="F772" s="111" t="s">
        <v>310</v>
      </c>
      <c r="G772" s="136">
        <v>1.139859E-4</v>
      </c>
      <c r="H772" s="103">
        <f>ROUND(+G772*Totals!$H$26,2)</f>
        <v>779.54</v>
      </c>
      <c r="I772" s="103">
        <f t="shared" si="32"/>
        <v>189.04376021798365</v>
      </c>
      <c r="J772" s="103">
        <f t="shared" si="33"/>
        <v>590.49623978201635</v>
      </c>
      <c r="K772" s="113" t="s">
        <v>310</v>
      </c>
      <c r="L772" s="113" t="s">
        <v>130</v>
      </c>
      <c r="M772" s="138">
        <v>0.24250681198910082</v>
      </c>
      <c r="N772" s="117">
        <f t="shared" si="34"/>
        <v>189.04376021798365</v>
      </c>
      <c r="O772" s="117" t="s">
        <v>1159</v>
      </c>
      <c r="P772" s="114"/>
      <c r="Q772" s="118"/>
      <c r="R772" s="116"/>
      <c r="S772" s="114"/>
    </row>
    <row r="773" spans="6:19">
      <c r="F773" s="111" t="s">
        <v>309</v>
      </c>
      <c r="G773" s="136">
        <v>5.3785880000000006E-4</v>
      </c>
      <c r="H773" s="103">
        <f>ROUND(+G773*Totals!$H$26,2)</f>
        <v>3678.39</v>
      </c>
      <c r="I773" s="103">
        <f t="shared" si="32"/>
        <v>0</v>
      </c>
      <c r="J773" s="103">
        <f t="shared" si="33"/>
        <v>3678.39</v>
      </c>
      <c r="K773" s="113"/>
      <c r="L773" s="113"/>
      <c r="N773" s="117"/>
      <c r="O773" s="117"/>
      <c r="P773" s="114"/>
      <c r="Q773" s="118"/>
      <c r="R773" s="116"/>
      <c r="S773" s="114"/>
    </row>
    <row r="774" spans="6:19">
      <c r="F774" s="111" t="s">
        <v>308</v>
      </c>
      <c r="G774" s="136">
        <v>2.2410799999999999E-5</v>
      </c>
      <c r="H774" s="103">
        <f>ROUND(+G774*Totals!$H$26,2)</f>
        <v>153.27000000000001</v>
      </c>
      <c r="I774" s="103">
        <f t="shared" si="32"/>
        <v>36.49285714285714</v>
      </c>
      <c r="J774" s="103">
        <f t="shared" si="33"/>
        <v>116.77714285714288</v>
      </c>
      <c r="K774" s="113" t="s">
        <v>308</v>
      </c>
      <c r="L774" s="113" t="s">
        <v>124</v>
      </c>
      <c r="M774" s="138">
        <v>0.23809523809523808</v>
      </c>
      <c r="N774" s="117">
        <f t="shared" si="34"/>
        <v>36.49285714285714</v>
      </c>
      <c r="O774" s="113" t="s">
        <v>1159</v>
      </c>
      <c r="P774" s="114"/>
      <c r="Q774" s="118"/>
      <c r="R774" s="116"/>
      <c r="S774" s="114"/>
    </row>
    <row r="775" spans="6:19">
      <c r="F775" s="111" t="s">
        <v>307</v>
      </c>
      <c r="G775" s="136">
        <v>2.8593099999999999E-5</v>
      </c>
      <c r="H775" s="103">
        <f>ROUND(+G775*Totals!$H$26,2)</f>
        <v>195.55</v>
      </c>
      <c r="I775" s="103">
        <f t="shared" ref="I775:I838" si="35">+N775+Q775+T775</f>
        <v>78.645108695652169</v>
      </c>
      <c r="J775" s="103">
        <f t="shared" ref="J775:J838" si="36">+H775-I775</f>
        <v>116.90489130434784</v>
      </c>
      <c r="K775" s="113" t="s">
        <v>307</v>
      </c>
      <c r="L775" s="113" t="s">
        <v>128</v>
      </c>
      <c r="M775" s="138">
        <v>0.40217391304347822</v>
      </c>
      <c r="N775" s="117">
        <f t="shared" si="34"/>
        <v>78.645108695652169</v>
      </c>
      <c r="O775" s="113" t="s">
        <v>1159</v>
      </c>
      <c r="P775" s="114"/>
      <c r="Q775" s="118"/>
      <c r="R775" s="116"/>
      <c r="S775" s="114"/>
    </row>
    <row r="776" spans="6:19">
      <c r="F776" s="111" t="s">
        <v>306</v>
      </c>
      <c r="G776" s="136">
        <v>2.8168030000000002E-4</v>
      </c>
      <c r="H776" s="103">
        <f>ROUND(+G776*Totals!$H$26,2)</f>
        <v>1926.4</v>
      </c>
      <c r="I776" s="103">
        <f t="shared" si="35"/>
        <v>0</v>
      </c>
      <c r="J776" s="103">
        <f t="shared" si="36"/>
        <v>1926.4</v>
      </c>
      <c r="K776" s="113"/>
      <c r="L776" s="113"/>
      <c r="N776" s="117"/>
      <c r="O776" s="113"/>
      <c r="P776" s="114"/>
      <c r="Q776" s="118"/>
      <c r="R776" s="116"/>
      <c r="S776" s="114"/>
    </row>
    <row r="777" spans="6:19">
      <c r="F777" s="111" t="s">
        <v>305</v>
      </c>
      <c r="G777" s="136">
        <v>3.2070599999999998E-4</v>
      </c>
      <c r="H777" s="103">
        <f>ROUND(+G777*Totals!$H$26,2)</f>
        <v>2193.29</v>
      </c>
      <c r="I777" s="103">
        <f t="shared" si="35"/>
        <v>0</v>
      </c>
      <c r="J777" s="103">
        <f t="shared" si="36"/>
        <v>2193.29</v>
      </c>
      <c r="K777" s="113"/>
      <c r="L777" s="113"/>
      <c r="N777" s="117"/>
      <c r="O777" s="113"/>
      <c r="P777" s="114"/>
      <c r="Q777" s="118"/>
      <c r="R777" s="116"/>
      <c r="S777" s="114"/>
    </row>
    <row r="778" spans="6:19">
      <c r="F778" s="111" t="s">
        <v>304</v>
      </c>
      <c r="G778" s="136">
        <v>1.9744669999999999E-4</v>
      </c>
      <c r="H778" s="103">
        <f>ROUND(+G778*Totals!$H$26,2)</f>
        <v>1350.33</v>
      </c>
      <c r="I778" s="103">
        <f t="shared" si="35"/>
        <v>0</v>
      </c>
      <c r="J778" s="103">
        <f t="shared" si="36"/>
        <v>1350.33</v>
      </c>
      <c r="K778" s="113"/>
      <c r="L778" s="113"/>
      <c r="N778" s="117"/>
      <c r="O778" s="113"/>
      <c r="P778" s="114"/>
      <c r="Q778" s="118"/>
      <c r="R778" s="116"/>
      <c r="S778" s="114"/>
    </row>
    <row r="779" spans="6:19">
      <c r="F779" s="111" t="s">
        <v>303</v>
      </c>
      <c r="G779" s="136">
        <v>4.9844700000000001E-5</v>
      </c>
      <c r="H779" s="103">
        <f>ROUND(+G779*Totals!$H$26,2)</f>
        <v>340.89</v>
      </c>
      <c r="I779" s="103">
        <f t="shared" si="35"/>
        <v>16.834074074074074</v>
      </c>
      <c r="J779" s="103">
        <f t="shared" si="36"/>
        <v>324.05592592592592</v>
      </c>
      <c r="K779" s="113" t="s">
        <v>303</v>
      </c>
      <c r="L779" s="113" t="s">
        <v>112</v>
      </c>
      <c r="M779" s="138">
        <v>4.9382716049382713E-2</v>
      </c>
      <c r="N779" s="117">
        <f>+H779*M779</f>
        <v>16.834074074074074</v>
      </c>
      <c r="O779" s="113"/>
      <c r="P779" s="114"/>
      <c r="Q779" s="118"/>
      <c r="R779" s="116"/>
      <c r="S779" s="114"/>
    </row>
    <row r="780" spans="6:19">
      <c r="F780" s="111" t="s">
        <v>302</v>
      </c>
      <c r="G780" s="136">
        <v>1.9377597999999999E-3</v>
      </c>
      <c r="H780" s="103">
        <f>ROUND(+G780*Totals!$H$26,2)</f>
        <v>13252.24</v>
      </c>
      <c r="I780" s="103">
        <f t="shared" si="35"/>
        <v>0</v>
      </c>
      <c r="J780" s="103">
        <f t="shared" si="36"/>
        <v>13252.24</v>
      </c>
      <c r="K780" s="113"/>
      <c r="L780" s="113"/>
      <c r="N780" s="117"/>
      <c r="O780" s="117" t="s">
        <v>1159</v>
      </c>
      <c r="P780" s="114"/>
      <c r="Q780" s="118"/>
      <c r="R780" s="116"/>
      <c r="S780" s="114"/>
    </row>
    <row r="781" spans="6:19">
      <c r="F781" s="111" t="s">
        <v>301</v>
      </c>
      <c r="G781" s="136">
        <v>2.44973E-4</v>
      </c>
      <c r="H781" s="103">
        <f>ROUND(+G781*Totals!$H$26,2)</f>
        <v>1675.36</v>
      </c>
      <c r="I781" s="103">
        <f t="shared" si="35"/>
        <v>0</v>
      </c>
      <c r="J781" s="103">
        <f t="shared" si="36"/>
        <v>1675.36</v>
      </c>
      <c r="K781" s="113"/>
      <c r="L781" s="113"/>
      <c r="N781" s="117"/>
      <c r="O781" s="113"/>
      <c r="P781" s="114"/>
      <c r="Q781" s="118"/>
      <c r="R781" s="116"/>
      <c r="S781" s="114"/>
    </row>
    <row r="782" spans="6:19">
      <c r="F782" s="111" t="s">
        <v>300</v>
      </c>
      <c r="G782" s="136">
        <v>6.1436499999999994E-5</v>
      </c>
      <c r="H782" s="103">
        <f>ROUND(+G782*Totals!$H$26,2)</f>
        <v>420.16</v>
      </c>
      <c r="I782" s="103">
        <f t="shared" si="35"/>
        <v>6.4498245614035099</v>
      </c>
      <c r="J782" s="103">
        <f t="shared" si="36"/>
        <v>413.71017543859654</v>
      </c>
      <c r="K782" s="113" t="s">
        <v>300</v>
      </c>
      <c r="L782" s="113" t="s">
        <v>106</v>
      </c>
      <c r="M782" s="138">
        <v>1.5350877192982459E-2</v>
      </c>
      <c r="N782" s="117">
        <f t="shared" si="34"/>
        <v>6.4498245614035099</v>
      </c>
      <c r="O782" s="117" t="s">
        <v>1159</v>
      </c>
      <c r="P782" s="114"/>
      <c r="Q782" s="118"/>
      <c r="R782" s="116"/>
      <c r="S782" s="114"/>
    </row>
    <row r="783" spans="6:19">
      <c r="F783" s="111" t="s">
        <v>299</v>
      </c>
      <c r="G783" s="136">
        <v>2.8206699999999999E-5</v>
      </c>
      <c r="H783" s="103">
        <f>ROUND(+G783*Totals!$H$26,2)</f>
        <v>192.9</v>
      </c>
      <c r="I783" s="103">
        <f t="shared" si="35"/>
        <v>59.798999999999999</v>
      </c>
      <c r="J783" s="103">
        <f t="shared" si="36"/>
        <v>133.101</v>
      </c>
      <c r="K783" s="113" t="s">
        <v>299</v>
      </c>
      <c r="L783" s="113" t="s">
        <v>113</v>
      </c>
      <c r="M783" s="138">
        <v>0.19666666666666666</v>
      </c>
      <c r="N783" s="117">
        <f t="shared" si="34"/>
        <v>37.936999999999998</v>
      </c>
      <c r="O783" s="113" t="s">
        <v>121</v>
      </c>
      <c r="P783" s="138">
        <v>0.11333333333333334</v>
      </c>
      <c r="Q783" s="118">
        <f>H783*P783</f>
        <v>21.862000000000002</v>
      </c>
      <c r="R783" s="116" t="s">
        <v>1159</v>
      </c>
      <c r="S783" s="114"/>
    </row>
    <row r="784" spans="6:19">
      <c r="F784" s="111" t="s">
        <v>298</v>
      </c>
      <c r="G784" s="136">
        <v>2.7820299999999999E-5</v>
      </c>
      <c r="H784" s="103">
        <f>ROUND(+G784*Totals!$H$26,2)</f>
        <v>190.26</v>
      </c>
      <c r="I784" s="103">
        <f t="shared" si="35"/>
        <v>69.472531120331936</v>
      </c>
      <c r="J784" s="103">
        <f t="shared" si="36"/>
        <v>120.78746887966805</v>
      </c>
      <c r="K784" s="113" t="s">
        <v>298</v>
      </c>
      <c r="L784" s="113" t="s">
        <v>120</v>
      </c>
      <c r="M784" s="138">
        <v>0.36514522821576761</v>
      </c>
      <c r="N784" s="117">
        <f t="shared" si="34"/>
        <v>69.472531120331936</v>
      </c>
      <c r="O784" s="113"/>
      <c r="P784" s="114"/>
      <c r="Q784" s="118"/>
      <c r="R784" s="116"/>
      <c r="S784" s="114"/>
    </row>
    <row r="785" spans="6:20">
      <c r="F785" s="111" t="s">
        <v>297</v>
      </c>
      <c r="G785" s="136">
        <v>4.3662390000000001E-4</v>
      </c>
      <c r="H785" s="103">
        <f>ROUND(+G785*Totals!$H$26,2)</f>
        <v>2986.05</v>
      </c>
      <c r="I785" s="103">
        <f t="shared" si="35"/>
        <v>0</v>
      </c>
      <c r="J785" s="103">
        <f t="shared" si="36"/>
        <v>2986.05</v>
      </c>
      <c r="K785" s="113"/>
      <c r="L785" s="113"/>
      <c r="N785" s="117"/>
      <c r="O785" s="113"/>
      <c r="P785" s="114"/>
      <c r="Q785" s="116"/>
      <c r="R785" s="118"/>
      <c r="S785" s="114"/>
    </row>
    <row r="786" spans="6:20">
      <c r="F786" s="111" t="s">
        <v>116</v>
      </c>
      <c r="G786" s="136">
        <v>2.8090759999999999E-4</v>
      </c>
      <c r="H786" s="103">
        <f>ROUND(+G786*Totals!$H$26,2)</f>
        <v>1921.11</v>
      </c>
      <c r="I786" s="103">
        <f t="shared" si="35"/>
        <v>0</v>
      </c>
      <c r="J786" s="103">
        <f t="shared" si="36"/>
        <v>1921.11</v>
      </c>
      <c r="K786" s="113"/>
      <c r="L786" s="113"/>
      <c r="N786" s="117"/>
      <c r="O786" s="113" t="s">
        <v>1159</v>
      </c>
      <c r="P786" s="114"/>
      <c r="Q786" s="116"/>
      <c r="R786" s="116"/>
      <c r="S786" s="114"/>
    </row>
    <row r="787" spans="6:20">
      <c r="F787" s="111" t="s">
        <v>296</v>
      </c>
      <c r="G787" s="136">
        <v>1.1475870000000001E-4</v>
      </c>
      <c r="H787" s="103">
        <f>ROUND(+G787*Totals!$H$26,2)</f>
        <v>784.83</v>
      </c>
      <c r="I787" s="103">
        <f t="shared" si="35"/>
        <v>246.95081896551727</v>
      </c>
      <c r="J787" s="103">
        <f t="shared" si="36"/>
        <v>537.87918103448283</v>
      </c>
      <c r="K787" s="113" t="s">
        <v>296</v>
      </c>
      <c r="L787" s="113" t="s">
        <v>42</v>
      </c>
      <c r="M787" s="138">
        <v>5.387931034482759E-2</v>
      </c>
      <c r="N787" s="117">
        <f t="shared" si="34"/>
        <v>42.286099137931039</v>
      </c>
      <c r="O787" s="113" t="s">
        <v>110</v>
      </c>
      <c r="P787" s="138">
        <v>0.15086206896551724</v>
      </c>
      <c r="Q787" s="118">
        <f>H787*P787</f>
        <v>118.4010775862069</v>
      </c>
      <c r="R787" s="116" t="s">
        <v>118</v>
      </c>
      <c r="S787" s="138">
        <v>0.10991379310344829</v>
      </c>
      <c r="T787" s="103">
        <f>H787*S787</f>
        <v>86.26364224137933</v>
      </c>
    </row>
    <row r="788" spans="6:20">
      <c r="F788" s="111" t="s">
        <v>295</v>
      </c>
      <c r="G788" s="136">
        <v>2.1297970999999997E-3</v>
      </c>
      <c r="H788" s="103">
        <f>ROUND(+G788*Totals!$H$26,2)</f>
        <v>14565.57</v>
      </c>
      <c r="I788" s="103">
        <f t="shared" si="35"/>
        <v>0</v>
      </c>
      <c r="J788" s="103">
        <f t="shared" si="36"/>
        <v>14565.57</v>
      </c>
      <c r="K788" s="113"/>
      <c r="L788" s="113"/>
      <c r="N788" s="117"/>
      <c r="O788" s="113"/>
      <c r="P788" s="114"/>
      <c r="Q788" s="116"/>
      <c r="R788" s="116"/>
      <c r="S788" s="114"/>
    </row>
    <row r="789" spans="6:20">
      <c r="F789" s="111" t="s">
        <v>294</v>
      </c>
      <c r="G789" s="136">
        <v>4.8994610000000004E-4</v>
      </c>
      <c r="H789" s="103">
        <f>ROUND(+G789*Totals!$H$26,2)</f>
        <v>3350.72</v>
      </c>
      <c r="I789" s="103">
        <f t="shared" si="35"/>
        <v>0</v>
      </c>
      <c r="J789" s="103">
        <f t="shared" si="36"/>
        <v>3350.72</v>
      </c>
      <c r="K789" s="113"/>
      <c r="L789" s="113"/>
      <c r="N789" s="117"/>
      <c r="O789" s="113"/>
      <c r="P789" s="114"/>
      <c r="Q789" s="116"/>
      <c r="R789" s="116"/>
      <c r="S789" s="114"/>
    </row>
    <row r="790" spans="6:20">
      <c r="F790" s="111" t="s">
        <v>293</v>
      </c>
      <c r="G790" s="136">
        <v>3.7132350000000002E-4</v>
      </c>
      <c r="H790" s="103">
        <f>ROUND(+G790*Totals!$H$26,2)</f>
        <v>2539.46</v>
      </c>
      <c r="I790" s="103">
        <f t="shared" si="35"/>
        <v>0</v>
      </c>
      <c r="J790" s="103">
        <f t="shared" si="36"/>
        <v>2539.46</v>
      </c>
      <c r="K790" s="113"/>
      <c r="L790" s="113"/>
      <c r="N790" s="117"/>
      <c r="O790" s="117"/>
      <c r="P790" s="114"/>
      <c r="Q790" s="118"/>
      <c r="R790" s="116"/>
      <c r="S790" s="114"/>
    </row>
    <row r="791" spans="6:20">
      <c r="F791" s="111" t="s">
        <v>292</v>
      </c>
      <c r="G791" s="136">
        <v>1.9029845000000001E-3</v>
      </c>
      <c r="H791" s="103">
        <f>ROUND(+G791*Totals!$H$26,2)</f>
        <v>13014.41</v>
      </c>
      <c r="I791" s="103">
        <f t="shared" si="35"/>
        <v>0</v>
      </c>
      <c r="J791" s="103">
        <f t="shared" si="36"/>
        <v>13014.41</v>
      </c>
      <c r="K791" s="113"/>
      <c r="L791" s="113"/>
      <c r="N791" s="117"/>
      <c r="O791" s="117"/>
      <c r="P791" s="114"/>
      <c r="Q791" s="118"/>
      <c r="R791" s="116"/>
      <c r="S791" s="114"/>
    </row>
    <row r="792" spans="6:20">
      <c r="F792" s="111" t="s">
        <v>1048</v>
      </c>
      <c r="G792" s="136">
        <v>7.3028199999999993E-5</v>
      </c>
      <c r="H792" s="103">
        <f>ROUND(+G792*Totals!$H$26,2)</f>
        <v>499.44</v>
      </c>
      <c r="I792" s="103">
        <f t="shared" si="35"/>
        <v>0</v>
      </c>
      <c r="J792" s="103">
        <f t="shared" si="36"/>
        <v>499.44</v>
      </c>
      <c r="K792" s="113"/>
      <c r="L792" s="113"/>
      <c r="N792" s="117"/>
      <c r="O792" s="113" t="s">
        <v>1159</v>
      </c>
      <c r="P792" s="114"/>
      <c r="Q792" s="118"/>
      <c r="R792" s="116"/>
      <c r="S792" s="114"/>
    </row>
    <row r="793" spans="6:20">
      <c r="F793" s="111" t="s">
        <v>291</v>
      </c>
      <c r="G793" s="136">
        <v>2.8245309999999998E-4</v>
      </c>
      <c r="H793" s="103">
        <f>ROUND(+G793*Totals!$H$26,2)</f>
        <v>1931.68</v>
      </c>
      <c r="I793" s="103">
        <f t="shared" si="35"/>
        <v>969.48467924528302</v>
      </c>
      <c r="J793" s="103">
        <f t="shared" si="36"/>
        <v>962.19532075471705</v>
      </c>
      <c r="K793" s="113" t="s">
        <v>291</v>
      </c>
      <c r="L793" s="113" t="s">
        <v>86</v>
      </c>
      <c r="M793" s="138">
        <v>0.50188679245283019</v>
      </c>
      <c r="N793" s="117">
        <f>+H793*M793</f>
        <v>969.48467924528302</v>
      </c>
      <c r="O793" s="113" t="s">
        <v>1159</v>
      </c>
      <c r="P793" s="114"/>
      <c r="Q793" s="118"/>
      <c r="R793" s="116"/>
      <c r="S793" s="114"/>
    </row>
    <row r="794" spans="6:20">
      <c r="F794" s="111" t="s">
        <v>290</v>
      </c>
      <c r="G794" s="136">
        <v>1.1050833999999999E-3</v>
      </c>
      <c r="H794" s="103">
        <f>ROUND(+G794*Totals!$H$26,2)</f>
        <v>7557.61</v>
      </c>
      <c r="I794" s="103">
        <f t="shared" si="35"/>
        <v>0</v>
      </c>
      <c r="J794" s="103">
        <f t="shared" si="36"/>
        <v>7557.61</v>
      </c>
      <c r="K794" s="113"/>
      <c r="L794" s="113"/>
      <c r="N794" s="117"/>
      <c r="O794" s="113"/>
      <c r="P794" s="114"/>
      <c r="Q794" s="118"/>
      <c r="R794" s="116"/>
      <c r="S794" s="114"/>
    </row>
    <row r="795" spans="6:20">
      <c r="F795" s="111" t="s">
        <v>289</v>
      </c>
      <c r="G795" s="136">
        <v>4.1344029999999999E-4</v>
      </c>
      <c r="H795" s="103">
        <f>ROUND(+G795*Totals!$H$26,2)</f>
        <v>2827.5</v>
      </c>
      <c r="I795" s="103">
        <f t="shared" si="35"/>
        <v>0</v>
      </c>
      <c r="J795" s="103">
        <f t="shared" si="36"/>
        <v>2827.5</v>
      </c>
      <c r="K795" s="113"/>
      <c r="L795" s="113"/>
      <c r="N795" s="117"/>
      <c r="O795" s="117"/>
      <c r="P795" s="114"/>
      <c r="Q795" s="118"/>
      <c r="R795" s="116"/>
      <c r="S795" s="114"/>
    </row>
    <row r="796" spans="6:20">
      <c r="F796" s="111" t="s">
        <v>288</v>
      </c>
      <c r="G796" s="136">
        <v>7.7433119999999992E-4</v>
      </c>
      <c r="H796" s="103">
        <f>ROUND(+G796*Totals!$H$26,2)</f>
        <v>5295.61</v>
      </c>
      <c r="I796" s="103">
        <f t="shared" si="35"/>
        <v>0</v>
      </c>
      <c r="J796" s="103">
        <f t="shared" si="36"/>
        <v>5295.61</v>
      </c>
      <c r="K796" s="113"/>
      <c r="L796" s="113"/>
      <c r="N796" s="117"/>
      <c r="O796" s="113"/>
      <c r="P796" s="114"/>
      <c r="Q796" s="118"/>
      <c r="R796" s="116"/>
      <c r="S796" s="114"/>
    </row>
    <row r="797" spans="6:20">
      <c r="F797" s="111" t="s">
        <v>287</v>
      </c>
      <c r="G797" s="136">
        <v>9.4666200000000005E-5</v>
      </c>
      <c r="H797" s="103">
        <f>ROUND(+G797*Totals!$H$26,2)</f>
        <v>647.41999999999996</v>
      </c>
      <c r="I797" s="103">
        <f t="shared" si="35"/>
        <v>127.2056891495601</v>
      </c>
      <c r="J797" s="103">
        <f t="shared" si="36"/>
        <v>520.21431085043992</v>
      </c>
      <c r="K797" s="113" t="s">
        <v>287</v>
      </c>
      <c r="L797" s="113" t="s">
        <v>99</v>
      </c>
      <c r="M797" s="138">
        <v>0.19648093841642228</v>
      </c>
      <c r="N797" s="117">
        <f>+H797*M797</f>
        <v>127.2056891495601</v>
      </c>
      <c r="O797" s="113" t="s">
        <v>1159</v>
      </c>
      <c r="P797" s="114"/>
      <c r="Q797" s="118"/>
      <c r="R797" s="116"/>
      <c r="S797" s="114"/>
    </row>
    <row r="798" spans="6:20">
      <c r="F798" s="111" t="s">
        <v>286</v>
      </c>
      <c r="G798" s="136">
        <v>3.1796263000000002E-3</v>
      </c>
      <c r="H798" s="103">
        <f>ROUND(+G798*Totals!$H$26,2)</f>
        <v>21745.3</v>
      </c>
      <c r="I798" s="103">
        <f t="shared" si="35"/>
        <v>0</v>
      </c>
      <c r="J798" s="103">
        <f t="shared" si="36"/>
        <v>21745.3</v>
      </c>
      <c r="K798" s="113"/>
      <c r="L798" s="113"/>
      <c r="N798" s="117"/>
      <c r="O798" s="113"/>
      <c r="P798" s="114"/>
      <c r="Q798" s="118"/>
      <c r="R798" s="116"/>
      <c r="S798" s="114"/>
    </row>
    <row r="799" spans="6:20">
      <c r="F799" s="111" t="s">
        <v>285</v>
      </c>
      <c r="G799" s="136">
        <v>3.3151342299999997E-2</v>
      </c>
      <c r="H799" s="103">
        <f>ROUND(+G799*Totals!$H$26,2)</f>
        <v>226720.34</v>
      </c>
      <c r="I799" s="103">
        <f t="shared" si="35"/>
        <v>0</v>
      </c>
      <c r="J799" s="103">
        <f t="shared" si="36"/>
        <v>226720.34</v>
      </c>
      <c r="K799" s="113"/>
      <c r="L799" s="113"/>
      <c r="N799" s="117"/>
      <c r="O799" s="113"/>
      <c r="P799" s="114"/>
      <c r="Q799" s="118"/>
      <c r="R799" s="116"/>
      <c r="S799" s="114"/>
    </row>
    <row r="800" spans="6:20">
      <c r="F800" s="111" t="s">
        <v>284</v>
      </c>
      <c r="G800" s="136">
        <v>2.8902179999999998E-4</v>
      </c>
      <c r="H800" s="103">
        <f>ROUND(+G800*Totals!$H$26,2)</f>
        <v>1976.61</v>
      </c>
      <c r="I800" s="103">
        <f t="shared" si="35"/>
        <v>0</v>
      </c>
      <c r="J800" s="103">
        <f t="shared" si="36"/>
        <v>1976.61</v>
      </c>
      <c r="K800" s="113"/>
      <c r="L800" s="113"/>
      <c r="N800" s="117"/>
      <c r="O800" s="113"/>
      <c r="P800" s="114"/>
      <c r="Q800" s="118"/>
      <c r="R800" s="116"/>
      <c r="S800" s="114"/>
    </row>
    <row r="801" spans="6:19">
      <c r="F801" s="111" t="s">
        <v>283</v>
      </c>
      <c r="G801" s="136">
        <v>5.9620409999999995E-4</v>
      </c>
      <c r="H801" s="103">
        <f>ROUND(+G801*Totals!$H$26,2)</f>
        <v>4077.41</v>
      </c>
      <c r="I801" s="103">
        <f t="shared" si="35"/>
        <v>0</v>
      </c>
      <c r="J801" s="103">
        <f t="shared" si="36"/>
        <v>4077.41</v>
      </c>
      <c r="K801" s="113"/>
      <c r="L801" s="113"/>
      <c r="N801" s="117"/>
      <c r="O801" s="117"/>
      <c r="P801" s="114"/>
      <c r="Q801" s="118"/>
      <c r="R801" s="116"/>
      <c r="S801" s="114"/>
    </row>
    <row r="802" spans="6:19">
      <c r="F802" s="111" t="s">
        <v>282</v>
      </c>
      <c r="G802" s="136">
        <v>4.0262130000000003E-4</v>
      </c>
      <c r="H802" s="103">
        <f>ROUND(+G802*Totals!$H$26,2)</f>
        <v>2753.51</v>
      </c>
      <c r="I802" s="103">
        <f t="shared" si="35"/>
        <v>0</v>
      </c>
      <c r="J802" s="103">
        <f t="shared" si="36"/>
        <v>2753.51</v>
      </c>
      <c r="K802" s="113"/>
      <c r="L802" s="113"/>
      <c r="N802" s="117"/>
      <c r="O802" s="113"/>
      <c r="P802" s="114"/>
      <c r="Q802" s="118"/>
      <c r="R802" s="116"/>
      <c r="S802" s="114"/>
    </row>
    <row r="803" spans="6:19">
      <c r="F803" s="111" t="s">
        <v>281</v>
      </c>
      <c r="G803" s="136">
        <v>6.9937099999999998E-5</v>
      </c>
      <c r="H803" s="103">
        <f>ROUND(+G803*Totals!$H$26,2)</f>
        <v>478.3</v>
      </c>
      <c r="I803" s="103">
        <f t="shared" si="35"/>
        <v>69.430645161290329</v>
      </c>
      <c r="J803" s="103">
        <f t="shared" si="36"/>
        <v>408.86935483870968</v>
      </c>
      <c r="K803" s="113" t="s">
        <v>281</v>
      </c>
      <c r="L803" s="113" t="s">
        <v>130</v>
      </c>
      <c r="M803" s="138">
        <v>0.14516129032258066</v>
      </c>
      <c r="N803" s="117">
        <f>+H803*M803</f>
        <v>69.430645161290329</v>
      </c>
      <c r="O803" s="113" t="s">
        <v>1159</v>
      </c>
      <c r="P803" s="114"/>
      <c r="Q803" s="118"/>
      <c r="R803" s="116"/>
      <c r="S803" s="114"/>
    </row>
    <row r="804" spans="6:19">
      <c r="F804" s="111" t="s">
        <v>280</v>
      </c>
      <c r="G804" s="136">
        <v>7.1096299999999992E-5</v>
      </c>
      <c r="H804" s="103">
        <f>ROUND(+G804*Totals!$H$26,2)</f>
        <v>486.22</v>
      </c>
      <c r="I804" s="103">
        <f t="shared" si="35"/>
        <v>0</v>
      </c>
      <c r="J804" s="103">
        <f t="shared" si="36"/>
        <v>486.22</v>
      </c>
      <c r="K804" s="113"/>
      <c r="L804" s="113"/>
      <c r="N804" s="117"/>
      <c r="O804" s="117"/>
      <c r="P804" s="114"/>
      <c r="Q804" s="118"/>
      <c r="R804" s="116"/>
      <c r="S804" s="114"/>
    </row>
    <row r="805" spans="6:19">
      <c r="F805" s="111" t="s">
        <v>279</v>
      </c>
      <c r="G805" s="136">
        <v>1.1661333999999999E-3</v>
      </c>
      <c r="H805" s="103">
        <f>ROUND(+G805*Totals!$H$26,2)</f>
        <v>7975.13</v>
      </c>
      <c r="I805" s="103">
        <f t="shared" si="35"/>
        <v>0</v>
      </c>
      <c r="J805" s="103">
        <f t="shared" si="36"/>
        <v>7975.13</v>
      </c>
      <c r="K805" s="113"/>
      <c r="L805" s="113"/>
      <c r="N805" s="117"/>
      <c r="O805" s="117"/>
      <c r="P805" s="114"/>
      <c r="Q805" s="118"/>
      <c r="R805" s="116"/>
      <c r="S805" s="114"/>
    </row>
    <row r="806" spans="6:19">
      <c r="F806" s="111" t="s">
        <v>278</v>
      </c>
      <c r="G806" s="136">
        <v>4.94583E-5</v>
      </c>
      <c r="H806" s="103">
        <f>ROUND(+G806*Totals!$H$26,2)</f>
        <v>338.24</v>
      </c>
      <c r="I806" s="103">
        <f t="shared" si="35"/>
        <v>105.81810055865922</v>
      </c>
      <c r="J806" s="103">
        <f t="shared" si="36"/>
        <v>232.42189944134077</v>
      </c>
      <c r="K806" s="113" t="s">
        <v>278</v>
      </c>
      <c r="L806" s="113" t="s">
        <v>47</v>
      </c>
      <c r="M806" s="138">
        <v>0.31284916201117319</v>
      </c>
      <c r="N806" s="117">
        <f>+H806*M806</f>
        <v>105.81810055865922</v>
      </c>
      <c r="O806" s="113" t="s">
        <v>1159</v>
      </c>
      <c r="P806" s="114"/>
      <c r="Q806" s="118"/>
      <c r="R806" s="116"/>
      <c r="S806" s="114"/>
    </row>
    <row r="807" spans="6:19">
      <c r="F807" s="111" t="s">
        <v>277</v>
      </c>
      <c r="G807" s="136">
        <v>7.8051300000000009E-5</v>
      </c>
      <c r="H807" s="103">
        <f>ROUND(+G807*Totals!$H$26,2)</f>
        <v>533.79</v>
      </c>
      <c r="I807" s="103">
        <f t="shared" si="35"/>
        <v>55.100903225806448</v>
      </c>
      <c r="J807" s="103">
        <f t="shared" si="36"/>
        <v>478.6890967741935</v>
      </c>
      <c r="K807" s="113" t="s">
        <v>277</v>
      </c>
      <c r="L807" s="113" t="s">
        <v>88</v>
      </c>
      <c r="M807" s="138">
        <v>0.1032258064516129</v>
      </c>
      <c r="N807" s="117">
        <f>+H807*M807</f>
        <v>55.100903225806448</v>
      </c>
      <c r="O807" s="117" t="s">
        <v>1159</v>
      </c>
      <c r="P807" s="114"/>
      <c r="Q807" s="118"/>
      <c r="R807" s="116"/>
      <c r="S807" s="114"/>
    </row>
    <row r="808" spans="6:19">
      <c r="F808" s="111" t="s">
        <v>276</v>
      </c>
      <c r="G808" s="136">
        <v>4.3758983999999997E-3</v>
      </c>
      <c r="H808" s="103">
        <f>ROUND(+G808*Totals!$H$26,2)</f>
        <v>29926.55</v>
      </c>
      <c r="I808" s="103">
        <f t="shared" si="35"/>
        <v>0</v>
      </c>
      <c r="J808" s="103">
        <f t="shared" si="36"/>
        <v>29926.55</v>
      </c>
      <c r="K808" s="113"/>
      <c r="L808" s="113"/>
      <c r="N808" s="117"/>
      <c r="O808" s="113"/>
      <c r="P808" s="114"/>
      <c r="Q808" s="118"/>
      <c r="R808" s="116"/>
      <c r="S808" s="114"/>
    </row>
    <row r="809" spans="6:19">
      <c r="F809" s="111" t="s">
        <v>275</v>
      </c>
      <c r="G809" s="136">
        <v>1.4876120000000001E-4</v>
      </c>
      <c r="H809" s="103">
        <f>ROUND(+G809*Totals!$H$26,2)</f>
        <v>1017.37</v>
      </c>
      <c r="I809" s="103">
        <f t="shared" si="35"/>
        <v>427.16496794871796</v>
      </c>
      <c r="J809" s="103">
        <f t="shared" si="36"/>
        <v>590.20503205128205</v>
      </c>
      <c r="K809" s="113" t="s">
        <v>275</v>
      </c>
      <c r="L809" s="113" t="s">
        <v>129</v>
      </c>
      <c r="M809" s="138">
        <v>0.41987179487179488</v>
      </c>
      <c r="N809" s="117">
        <f>+H809*M809</f>
        <v>427.16496794871796</v>
      </c>
      <c r="O809" s="117" t="s">
        <v>1159</v>
      </c>
      <c r="P809" s="114"/>
      <c r="Q809" s="118"/>
      <c r="R809" s="116"/>
      <c r="S809" s="114"/>
    </row>
    <row r="810" spans="6:19">
      <c r="F810" s="111" t="s">
        <v>274</v>
      </c>
      <c r="G810" s="136">
        <v>2.1015904000000001E-3</v>
      </c>
      <c r="H810" s="103">
        <f>ROUND(+G810*Totals!$H$26,2)</f>
        <v>14372.67</v>
      </c>
      <c r="I810" s="103">
        <f t="shared" si="35"/>
        <v>0</v>
      </c>
      <c r="J810" s="103">
        <f t="shared" si="36"/>
        <v>14372.67</v>
      </c>
      <c r="K810" s="113"/>
      <c r="L810" s="113"/>
      <c r="N810" s="117"/>
      <c r="O810" s="117"/>
      <c r="P810" s="114"/>
      <c r="Q810" s="118"/>
      <c r="R810" s="116"/>
      <c r="S810" s="114"/>
    </row>
    <row r="811" spans="6:19">
      <c r="F811" s="111" t="s">
        <v>1049</v>
      </c>
      <c r="G811" s="136">
        <v>3.5548099999999999E-5</v>
      </c>
      <c r="H811" s="103">
        <f>ROUND(+G811*Totals!$H$26,2)</f>
        <v>243.11</v>
      </c>
      <c r="I811" s="103">
        <f t="shared" si="35"/>
        <v>0</v>
      </c>
      <c r="J811" s="103">
        <f t="shared" si="36"/>
        <v>243.11</v>
      </c>
      <c r="K811" s="113"/>
      <c r="L811" s="113"/>
      <c r="N811" s="117"/>
      <c r="O811" s="117" t="s">
        <v>1159</v>
      </c>
      <c r="P811" s="114"/>
      <c r="Q811" s="118"/>
      <c r="R811" s="116"/>
      <c r="S811" s="114"/>
    </row>
    <row r="812" spans="6:19">
      <c r="F812" s="111" t="s">
        <v>272</v>
      </c>
      <c r="G812" s="136">
        <v>5.5254199999999997E-5</v>
      </c>
      <c r="H812" s="103">
        <f>ROUND(+G812*Totals!$H$26,2)</f>
        <v>377.88</v>
      </c>
      <c r="I812" s="103">
        <f t="shared" si="35"/>
        <v>27.99111111111111</v>
      </c>
      <c r="J812" s="103">
        <f t="shared" si="36"/>
        <v>349.88888888888891</v>
      </c>
      <c r="K812" s="113" t="s">
        <v>272</v>
      </c>
      <c r="L812" s="113" t="s">
        <v>124</v>
      </c>
      <c r="M812" s="138">
        <v>7.407407407407407E-2</v>
      </c>
      <c r="N812" s="117">
        <f>+H812*M812</f>
        <v>27.99111111111111</v>
      </c>
      <c r="O812" s="113" t="s">
        <v>1159</v>
      </c>
      <c r="P812" s="114"/>
      <c r="Q812" s="118"/>
      <c r="R812" s="116"/>
      <c r="S812" s="114"/>
    </row>
    <row r="813" spans="6:19">
      <c r="F813" s="111" t="s">
        <v>273</v>
      </c>
      <c r="G813" s="136">
        <v>2.6274699999999998E-5</v>
      </c>
      <c r="H813" s="103">
        <f>ROUND(+G813*Totals!$H$26,2)</f>
        <v>179.69</v>
      </c>
      <c r="I813" s="103">
        <f t="shared" si="35"/>
        <v>136.86668224299063</v>
      </c>
      <c r="J813" s="103">
        <f t="shared" si="36"/>
        <v>42.823317757009363</v>
      </c>
      <c r="K813" s="113" t="s">
        <v>273</v>
      </c>
      <c r="L813" s="113" t="s">
        <v>83</v>
      </c>
      <c r="M813" s="138">
        <v>0.76168224299065412</v>
      </c>
      <c r="N813" s="117">
        <f>+H813*M813</f>
        <v>136.86668224299063</v>
      </c>
      <c r="O813" s="117" t="s">
        <v>1159</v>
      </c>
      <c r="P813" s="114"/>
      <c r="Q813" s="118"/>
      <c r="R813" s="116"/>
      <c r="S813" s="114"/>
    </row>
    <row r="814" spans="6:19">
      <c r="F814" s="111" t="s">
        <v>271</v>
      </c>
      <c r="G814" s="136">
        <v>4.458973E-4</v>
      </c>
      <c r="H814" s="103">
        <f>ROUND(+G814*Totals!$H$26,2)</f>
        <v>3049.47</v>
      </c>
      <c r="I814" s="103">
        <f t="shared" si="35"/>
        <v>0</v>
      </c>
      <c r="J814" s="103">
        <f t="shared" si="36"/>
        <v>3049.47</v>
      </c>
      <c r="K814" s="113"/>
      <c r="L814" s="113"/>
      <c r="N814" s="117"/>
      <c r="O814" s="113"/>
      <c r="P814" s="114"/>
      <c r="Q814" s="118"/>
      <c r="R814" s="116"/>
      <c r="S814" s="114"/>
    </row>
    <row r="815" spans="6:19">
      <c r="F815" s="111" t="s">
        <v>270</v>
      </c>
      <c r="G815" s="136">
        <v>1.769679E-4</v>
      </c>
      <c r="H815" s="103">
        <f>ROUND(+G815*Totals!$H$26,2)</f>
        <v>1210.27</v>
      </c>
      <c r="I815" s="103">
        <f t="shared" si="35"/>
        <v>239.29947368421051</v>
      </c>
      <c r="J815" s="103">
        <f t="shared" si="36"/>
        <v>970.97052631578947</v>
      </c>
      <c r="K815" s="113" t="s">
        <v>270</v>
      </c>
      <c r="L815" s="113" t="s">
        <v>100</v>
      </c>
      <c r="M815" s="138">
        <v>0.19772403982930298</v>
      </c>
      <c r="N815" s="117">
        <f>+H815*M815</f>
        <v>239.29947368421051</v>
      </c>
      <c r="O815" s="113" t="s">
        <v>1159</v>
      </c>
      <c r="P815" s="114"/>
      <c r="Q815" s="118"/>
      <c r="R815" s="116"/>
      <c r="S815" s="114"/>
    </row>
    <row r="816" spans="6:19">
      <c r="F816" s="111" t="s">
        <v>269</v>
      </c>
      <c r="G816" s="136">
        <v>1.4064699999999998E-4</v>
      </c>
      <c r="H816" s="103">
        <f>ROUND(+G816*Totals!$H$26,2)</f>
        <v>961.88</v>
      </c>
      <c r="I816" s="103">
        <f t="shared" si="35"/>
        <v>0</v>
      </c>
      <c r="J816" s="103">
        <f t="shared" si="36"/>
        <v>961.88</v>
      </c>
      <c r="K816" s="113"/>
      <c r="L816" s="113"/>
      <c r="N816" s="117"/>
      <c r="O816" s="113"/>
      <c r="P816" s="114"/>
      <c r="Q816" s="118"/>
      <c r="R816" s="116"/>
      <c r="S816" s="114"/>
    </row>
    <row r="817" spans="6:19">
      <c r="F817" s="111" t="s">
        <v>268</v>
      </c>
      <c r="G817" s="136">
        <v>3.1297799999999997E-5</v>
      </c>
      <c r="H817" s="103">
        <f>ROUND(+G817*Totals!$H$26,2)</f>
        <v>214.04</v>
      </c>
      <c r="I817" s="103">
        <f t="shared" si="35"/>
        <v>89.798390804597702</v>
      </c>
      <c r="J817" s="103">
        <f t="shared" si="36"/>
        <v>124.24160919540229</v>
      </c>
      <c r="K817" s="113" t="s">
        <v>268</v>
      </c>
      <c r="L817" s="113" t="s">
        <v>44</v>
      </c>
      <c r="M817" s="138">
        <v>0.27011494252873564</v>
      </c>
      <c r="N817" s="117">
        <f>+H817*M817</f>
        <v>57.815402298850572</v>
      </c>
      <c r="O817" s="113" t="s">
        <v>67</v>
      </c>
      <c r="P817" s="138">
        <v>0.14942528735632185</v>
      </c>
      <c r="Q817" s="118">
        <f>H817*P817</f>
        <v>31.982988505747127</v>
      </c>
      <c r="R817" s="116" t="s">
        <v>1159</v>
      </c>
      <c r="S817" s="114"/>
    </row>
    <row r="818" spans="6:19">
      <c r="F818" s="111" t="s">
        <v>267</v>
      </c>
      <c r="G818" s="136">
        <v>2.6197429999999999E-4</v>
      </c>
      <c r="H818" s="103">
        <f>ROUND(+G818*Totals!$H$26,2)</f>
        <v>1791.63</v>
      </c>
      <c r="I818" s="103">
        <f t="shared" si="35"/>
        <v>0</v>
      </c>
      <c r="J818" s="103">
        <f t="shared" si="36"/>
        <v>1791.63</v>
      </c>
      <c r="K818" s="113"/>
      <c r="L818" s="113"/>
      <c r="N818" s="117"/>
      <c r="O818" s="113"/>
      <c r="P818" s="114"/>
      <c r="Q818" s="118"/>
      <c r="R818" s="116"/>
      <c r="S818" s="114"/>
    </row>
    <row r="819" spans="6:19">
      <c r="F819" s="111" t="s">
        <v>266</v>
      </c>
      <c r="G819" s="136">
        <v>2.4613219999999999E-4</v>
      </c>
      <c r="H819" s="103">
        <f>ROUND(+G819*Totals!$H$26,2)</f>
        <v>1683.29</v>
      </c>
      <c r="I819" s="103">
        <f t="shared" si="35"/>
        <v>0</v>
      </c>
      <c r="J819" s="103">
        <f t="shared" si="36"/>
        <v>1683.29</v>
      </c>
      <c r="K819" s="113"/>
      <c r="L819" s="113"/>
      <c r="N819" s="117"/>
      <c r="O819" s="117"/>
      <c r="P819" s="114"/>
      <c r="Q819" s="118"/>
      <c r="R819" s="116"/>
      <c r="S819" s="114"/>
    </row>
    <row r="820" spans="6:19">
      <c r="F820" s="111" t="s">
        <v>265</v>
      </c>
      <c r="G820" s="136">
        <v>5.3747240000000002E-4</v>
      </c>
      <c r="H820" s="103">
        <f>ROUND(+G820*Totals!$H$26,2)</f>
        <v>3675.75</v>
      </c>
      <c r="I820" s="103">
        <f t="shared" si="35"/>
        <v>0</v>
      </c>
      <c r="J820" s="103">
        <f t="shared" si="36"/>
        <v>3675.75</v>
      </c>
      <c r="K820" s="113"/>
      <c r="L820" s="113"/>
      <c r="N820" s="117"/>
      <c r="O820" s="117"/>
      <c r="P820" s="114"/>
      <c r="Q820" s="118"/>
      <c r="R820" s="116"/>
      <c r="S820" s="114"/>
    </row>
    <row r="821" spans="6:19" ht="37.5">
      <c r="F821" s="111" t="s">
        <v>264</v>
      </c>
      <c r="G821" s="136">
        <v>1.020077E-4</v>
      </c>
      <c r="H821" s="103">
        <f>ROUND(+G821*Totals!$H$26,2)</f>
        <v>697.63</v>
      </c>
      <c r="I821" s="103">
        <f t="shared" si="35"/>
        <v>257.87394642857146</v>
      </c>
      <c r="J821" s="103">
        <f t="shared" si="36"/>
        <v>439.75605357142854</v>
      </c>
      <c r="K821" s="113" t="s">
        <v>264</v>
      </c>
      <c r="L821" s="113" t="s">
        <v>76</v>
      </c>
      <c r="M821" s="138">
        <v>0.36964285714285716</v>
      </c>
      <c r="N821" s="117">
        <f>+H821*M821</f>
        <v>257.87394642857146</v>
      </c>
      <c r="O821" s="117" t="s">
        <v>1159</v>
      </c>
      <c r="P821" s="114"/>
      <c r="Q821" s="118"/>
      <c r="R821" s="116"/>
      <c r="S821" s="114"/>
    </row>
    <row r="822" spans="6:19">
      <c r="F822" s="111" t="s">
        <v>263</v>
      </c>
      <c r="G822" s="136">
        <v>1.0509879999999999E-4</v>
      </c>
      <c r="H822" s="103">
        <f>ROUND(+G822*Totals!$H$26,2)</f>
        <v>718.77</v>
      </c>
      <c r="I822" s="103">
        <f t="shared" si="35"/>
        <v>291.75879032258064</v>
      </c>
      <c r="J822" s="103">
        <f t="shared" si="36"/>
        <v>427.01120967741934</v>
      </c>
      <c r="K822" s="113" t="s">
        <v>263</v>
      </c>
      <c r="L822" s="113" t="s">
        <v>122</v>
      </c>
      <c r="M822" s="138">
        <v>0.40591397849462363</v>
      </c>
      <c r="N822" s="117">
        <f>+H822*M822</f>
        <v>291.75879032258064</v>
      </c>
      <c r="O822" s="113" t="s">
        <v>1159</v>
      </c>
      <c r="P822" s="114"/>
      <c r="Q822" s="118"/>
      <c r="R822" s="116"/>
      <c r="S822" s="114"/>
    </row>
    <row r="823" spans="6:19">
      <c r="F823" s="111" t="s">
        <v>262</v>
      </c>
      <c r="G823" s="136">
        <v>6.8005100000000004E-5</v>
      </c>
      <c r="H823" s="103">
        <f>ROUND(+G823*Totals!$H$26,2)</f>
        <v>465.08</v>
      </c>
      <c r="I823" s="103">
        <f t="shared" si="35"/>
        <v>119.35681415929204</v>
      </c>
      <c r="J823" s="103">
        <f t="shared" si="36"/>
        <v>345.72318584070797</v>
      </c>
      <c r="K823" s="113" t="s">
        <v>262</v>
      </c>
      <c r="L823" s="113" t="s">
        <v>104</v>
      </c>
      <c r="M823" s="138">
        <v>0.25663716814159293</v>
      </c>
      <c r="N823" s="117">
        <f>+H823*M823</f>
        <v>119.35681415929204</v>
      </c>
      <c r="O823" s="113" t="s">
        <v>1159</v>
      </c>
      <c r="P823" s="114"/>
      <c r="Q823" s="118"/>
      <c r="R823" s="116"/>
      <c r="S823" s="114"/>
    </row>
    <row r="824" spans="6:19">
      <c r="F824" s="111" t="s">
        <v>261</v>
      </c>
      <c r="G824" s="136">
        <v>4.3542604000000006E-3</v>
      </c>
      <c r="H824" s="103">
        <f>ROUND(+G824*Totals!$H$26,2)</f>
        <v>29778.560000000001</v>
      </c>
      <c r="I824" s="103">
        <f t="shared" si="35"/>
        <v>0</v>
      </c>
      <c r="J824" s="103">
        <f t="shared" si="36"/>
        <v>29778.560000000001</v>
      </c>
      <c r="K824" s="113"/>
      <c r="L824" s="113"/>
      <c r="N824" s="117"/>
      <c r="O824" s="117"/>
      <c r="P824" s="114"/>
      <c r="Q824" s="118"/>
      <c r="R824" s="116"/>
      <c r="S824" s="114"/>
    </row>
    <row r="825" spans="6:19">
      <c r="F825" s="111" t="s">
        <v>260</v>
      </c>
      <c r="G825" s="136">
        <v>1.2951886000000001E-3</v>
      </c>
      <c r="H825" s="103">
        <f>ROUND(+G825*Totals!$H$26,2)</f>
        <v>8857.73</v>
      </c>
      <c r="I825" s="103">
        <f t="shared" si="35"/>
        <v>0</v>
      </c>
      <c r="J825" s="103">
        <f t="shared" si="36"/>
        <v>8857.73</v>
      </c>
      <c r="K825" s="113"/>
      <c r="L825" s="113"/>
      <c r="N825" s="117"/>
      <c r="O825" s="113"/>
      <c r="P825" s="114"/>
      <c r="Q825" s="118"/>
      <c r="R825" s="116"/>
      <c r="S825" s="114"/>
    </row>
    <row r="826" spans="6:19">
      <c r="F826" s="111" t="s">
        <v>259</v>
      </c>
      <c r="G826" s="136">
        <v>7.3800999999999994E-5</v>
      </c>
      <c r="H826" s="103">
        <f>ROUND(+G826*Totals!$H$26,2)</f>
        <v>504.72</v>
      </c>
      <c r="I826" s="103">
        <f t="shared" si="35"/>
        <v>194.61661016949154</v>
      </c>
      <c r="J826" s="103">
        <f t="shared" si="36"/>
        <v>310.10338983050849</v>
      </c>
      <c r="K826" s="113" t="s">
        <v>259</v>
      </c>
      <c r="L826" s="113" t="s">
        <v>72</v>
      </c>
      <c r="M826" s="138">
        <v>0.38559322033898308</v>
      </c>
      <c r="N826" s="117">
        <f>+H826*M826</f>
        <v>194.61661016949154</v>
      </c>
      <c r="O826" s="113" t="s">
        <v>1159</v>
      </c>
      <c r="P826" s="114"/>
      <c r="Q826" s="118"/>
      <c r="R826" s="116"/>
      <c r="S826" s="114"/>
    </row>
    <row r="827" spans="6:19">
      <c r="F827" s="111" t="s">
        <v>258</v>
      </c>
      <c r="G827" s="136">
        <v>2.7317969999999999E-4</v>
      </c>
      <c r="H827" s="103">
        <f>ROUND(+G827*Totals!$H$26,2)</f>
        <v>1868.26</v>
      </c>
      <c r="I827" s="103">
        <f t="shared" si="35"/>
        <v>0</v>
      </c>
      <c r="J827" s="103">
        <f t="shared" si="36"/>
        <v>1868.26</v>
      </c>
      <c r="K827" s="113"/>
      <c r="L827" s="113"/>
      <c r="N827" s="117"/>
      <c r="O827" s="117"/>
      <c r="P827" s="114"/>
      <c r="Q827" s="118"/>
      <c r="R827" s="116"/>
      <c r="S827" s="114"/>
    </row>
    <row r="828" spans="6:19" ht="37.5">
      <c r="F828" s="111" t="s">
        <v>257</v>
      </c>
      <c r="G828" s="136">
        <v>4.4628370000000003E-4</v>
      </c>
      <c r="H828" s="103">
        <f>ROUND(+G828*Totals!$H$26,2)</f>
        <v>3052.11</v>
      </c>
      <c r="I828" s="103">
        <f t="shared" si="35"/>
        <v>0</v>
      </c>
      <c r="J828" s="103">
        <f t="shared" si="36"/>
        <v>3052.11</v>
      </c>
      <c r="K828" s="113"/>
      <c r="L828" s="113"/>
      <c r="N828" s="117"/>
      <c r="O828" s="113"/>
      <c r="P828" s="114"/>
      <c r="Q828" s="118"/>
      <c r="R828" s="116"/>
      <c r="S828" s="114"/>
    </row>
    <row r="829" spans="6:19">
      <c r="F829" s="111" t="s">
        <v>256</v>
      </c>
      <c r="G829" s="136">
        <v>2.5888299999999997E-5</v>
      </c>
      <c r="H829" s="103">
        <f>ROUND(+G829*Totals!$H$26,2)</f>
        <v>177.05</v>
      </c>
      <c r="I829" s="103">
        <f t="shared" si="35"/>
        <v>53.978658536585371</v>
      </c>
      <c r="J829" s="103">
        <f t="shared" si="36"/>
        <v>123.07134146341464</v>
      </c>
      <c r="K829" s="113" t="s">
        <v>256</v>
      </c>
      <c r="L829" s="113" t="s">
        <v>108</v>
      </c>
      <c r="M829" s="138">
        <v>0.3048780487804878</v>
      </c>
      <c r="N829" s="117">
        <f>+H829*M829</f>
        <v>53.978658536585371</v>
      </c>
      <c r="O829" s="113" t="s">
        <v>1159</v>
      </c>
      <c r="P829" s="114"/>
      <c r="Q829" s="118"/>
      <c r="R829" s="116"/>
      <c r="S829" s="114"/>
    </row>
    <row r="830" spans="6:19">
      <c r="F830" s="111" t="s">
        <v>255</v>
      </c>
      <c r="G830" s="136">
        <v>6.8855200000000004E-4</v>
      </c>
      <c r="H830" s="103">
        <f>ROUND(+G830*Totals!$H$26,2)</f>
        <v>4708.97</v>
      </c>
      <c r="I830" s="103">
        <f t="shared" si="35"/>
        <v>0</v>
      </c>
      <c r="J830" s="103">
        <f t="shared" si="36"/>
        <v>4708.97</v>
      </c>
      <c r="K830" s="113"/>
      <c r="L830" s="113"/>
      <c r="N830" s="117"/>
      <c r="O830" s="113"/>
      <c r="P830" s="114"/>
      <c r="Q830" s="118"/>
      <c r="R830" s="116"/>
      <c r="S830" s="114"/>
    </row>
    <row r="831" spans="6:19">
      <c r="F831" s="111" t="s">
        <v>254</v>
      </c>
      <c r="G831" s="136">
        <v>3.4041200000000001E-4</v>
      </c>
      <c r="H831" s="103">
        <f>ROUND(+G831*Totals!$H$26,2)</f>
        <v>2328.06</v>
      </c>
      <c r="I831" s="103">
        <f t="shared" si="35"/>
        <v>0</v>
      </c>
      <c r="J831" s="103">
        <f t="shared" si="36"/>
        <v>2328.06</v>
      </c>
      <c r="K831" s="113"/>
      <c r="L831" s="113"/>
      <c r="N831" s="117"/>
      <c r="O831" s="117"/>
      <c r="P831" s="114"/>
      <c r="Q831" s="118"/>
      <c r="R831" s="116"/>
      <c r="S831" s="114"/>
    </row>
    <row r="832" spans="6:19">
      <c r="F832" s="111" t="s">
        <v>253</v>
      </c>
      <c r="G832" s="136">
        <v>7.8437740000000008E-4</v>
      </c>
      <c r="H832" s="103">
        <f>ROUND(+G832*Totals!$H$26,2)</f>
        <v>5364.32</v>
      </c>
      <c r="I832" s="103">
        <f t="shared" si="35"/>
        <v>0</v>
      </c>
      <c r="J832" s="103">
        <f t="shared" si="36"/>
        <v>5364.32</v>
      </c>
      <c r="K832" s="113"/>
      <c r="L832" s="113"/>
      <c r="N832" s="117"/>
      <c r="O832" s="113"/>
      <c r="P832" s="114"/>
      <c r="Q832" s="118"/>
      <c r="R832" s="116"/>
      <c r="S832" s="114"/>
    </row>
    <row r="833" spans="6:19">
      <c r="F833" s="111" t="s">
        <v>252</v>
      </c>
      <c r="G833" s="136">
        <v>5.1003800000000001E-5</v>
      </c>
      <c r="H833" s="103">
        <f>ROUND(+G833*Totals!$H$26,2)</f>
        <v>348.81</v>
      </c>
      <c r="I833" s="103">
        <f t="shared" si="35"/>
        <v>31.367805755395686</v>
      </c>
      <c r="J833" s="103">
        <f t="shared" si="36"/>
        <v>317.44219424460431</v>
      </c>
      <c r="K833" s="113" t="s">
        <v>252</v>
      </c>
      <c r="L833" s="113" t="s">
        <v>64</v>
      </c>
      <c r="M833" s="138">
        <v>8.9928057553956844E-2</v>
      </c>
      <c r="N833" s="117">
        <f>+H833*M833</f>
        <v>31.367805755395686</v>
      </c>
      <c r="O833" s="117" t="s">
        <v>1159</v>
      </c>
      <c r="P833" s="114"/>
      <c r="Q833" s="118"/>
      <c r="R833" s="116"/>
      <c r="S833" s="114"/>
    </row>
    <row r="834" spans="6:19">
      <c r="F834" s="111" t="s">
        <v>251</v>
      </c>
      <c r="G834" s="136">
        <v>2.430411E-4</v>
      </c>
      <c r="H834" s="103">
        <f>ROUND(+G834*Totals!$H$26,2)</f>
        <v>1662.15</v>
      </c>
      <c r="I834" s="103">
        <f t="shared" si="35"/>
        <v>0</v>
      </c>
      <c r="J834" s="103">
        <f t="shared" si="36"/>
        <v>1662.15</v>
      </c>
      <c r="K834" s="113"/>
      <c r="L834" s="113"/>
      <c r="N834" s="117"/>
      <c r="O834" s="117"/>
      <c r="P834" s="114"/>
      <c r="Q834" s="118"/>
      <c r="R834" s="116"/>
      <c r="S834" s="114"/>
    </row>
    <row r="835" spans="6:19">
      <c r="F835" s="111" t="s">
        <v>250</v>
      </c>
      <c r="G835" s="136">
        <v>5.5640599999999997E-5</v>
      </c>
      <c r="H835" s="103">
        <f>ROUND(+G835*Totals!$H$26,2)</f>
        <v>380.52</v>
      </c>
      <c r="I835" s="103">
        <f t="shared" si="35"/>
        <v>58.361963190184049</v>
      </c>
      <c r="J835" s="103">
        <f t="shared" si="36"/>
        <v>322.15803680981594</v>
      </c>
      <c r="K835" s="113" t="s">
        <v>250</v>
      </c>
      <c r="L835" s="113" t="s">
        <v>51</v>
      </c>
      <c r="M835" s="138">
        <v>0.15337423312883436</v>
      </c>
      <c r="N835" s="117">
        <f>+H835*M835</f>
        <v>58.361963190184049</v>
      </c>
      <c r="O835" s="113" t="s">
        <v>1159</v>
      </c>
      <c r="P835" s="114"/>
      <c r="Q835" s="118"/>
      <c r="R835" s="116"/>
      <c r="S835" s="114"/>
    </row>
    <row r="836" spans="6:19">
      <c r="F836" s="111" t="s">
        <v>249</v>
      </c>
      <c r="G836" s="136">
        <v>2.9365900000000003E-5</v>
      </c>
      <c r="H836" s="103">
        <f>ROUND(+G836*Totals!$H$26,2)</f>
        <v>200.83</v>
      </c>
      <c r="I836" s="103">
        <f t="shared" si="35"/>
        <v>22.109724770642202</v>
      </c>
      <c r="J836" s="103">
        <f t="shared" si="36"/>
        <v>178.72027522935781</v>
      </c>
      <c r="K836" s="113" t="s">
        <v>249</v>
      </c>
      <c r="L836" s="113" t="s">
        <v>97</v>
      </c>
      <c r="M836" s="138">
        <v>0.11009174311926605</v>
      </c>
      <c r="N836" s="117">
        <f>+H836*M836</f>
        <v>22.109724770642202</v>
      </c>
      <c r="O836" s="113" t="s">
        <v>1159</v>
      </c>
      <c r="P836" s="114"/>
      <c r="Q836" s="118"/>
      <c r="R836" s="116"/>
      <c r="S836" s="114"/>
    </row>
    <row r="837" spans="6:19">
      <c r="F837" s="111" t="s">
        <v>248</v>
      </c>
      <c r="G837" s="136">
        <v>2.1869829999999999E-4</v>
      </c>
      <c r="H837" s="103">
        <f>ROUND(+G837*Totals!$H$26,2)</f>
        <v>1495.67</v>
      </c>
      <c r="I837" s="103">
        <f t="shared" si="35"/>
        <v>0</v>
      </c>
      <c r="J837" s="103">
        <f t="shared" si="36"/>
        <v>1495.67</v>
      </c>
      <c r="K837" s="113"/>
      <c r="L837" s="113"/>
      <c r="N837" s="117"/>
      <c r="O837" s="113"/>
      <c r="P837" s="114"/>
      <c r="Q837" s="118"/>
      <c r="R837" s="116"/>
      <c r="S837" s="114"/>
    </row>
    <row r="838" spans="6:19">
      <c r="F838" s="111" t="s">
        <v>247</v>
      </c>
      <c r="G838" s="136">
        <v>3.5432220000000003E-4</v>
      </c>
      <c r="H838" s="103">
        <f>ROUND(+G838*Totals!$H$26,2)</f>
        <v>2423.19</v>
      </c>
      <c r="I838" s="103">
        <f t="shared" si="35"/>
        <v>0</v>
      </c>
      <c r="J838" s="103">
        <f t="shared" si="36"/>
        <v>2423.19</v>
      </c>
      <c r="K838" s="113"/>
      <c r="L838" s="113"/>
      <c r="N838" s="117"/>
      <c r="O838" s="113"/>
      <c r="P838" s="114"/>
      <c r="Q838" s="118"/>
      <c r="R838" s="116"/>
      <c r="S838" s="114"/>
    </row>
    <row r="839" spans="6:19">
      <c r="F839" s="111" t="s">
        <v>246</v>
      </c>
      <c r="G839" s="136">
        <v>3.9180230000000001E-4</v>
      </c>
      <c r="H839" s="103">
        <f>ROUND(+G839*Totals!$H$26,2)</f>
        <v>2679.52</v>
      </c>
      <c r="I839" s="103">
        <f t="shared" ref="I839:I902" si="37">+N839+Q839+T839</f>
        <v>0</v>
      </c>
      <c r="J839" s="103">
        <f t="shared" ref="J839:J902" si="38">+H839-I839</f>
        <v>2679.52</v>
      </c>
      <c r="K839" s="113"/>
      <c r="L839" s="113"/>
      <c r="N839" s="117"/>
      <c r="O839" s="117"/>
      <c r="P839" s="114"/>
      <c r="Q839" s="118"/>
      <c r="R839" s="116"/>
      <c r="S839" s="114"/>
    </row>
    <row r="840" spans="6:19">
      <c r="F840" s="111" t="s">
        <v>119</v>
      </c>
      <c r="G840" s="136">
        <v>1.2094094E-3</v>
      </c>
      <c r="H840" s="103">
        <f>ROUND(+G840*Totals!$H$26,2)</f>
        <v>8271.09</v>
      </c>
      <c r="I840" s="103">
        <f t="shared" si="37"/>
        <v>0</v>
      </c>
      <c r="J840" s="103">
        <f t="shared" si="38"/>
        <v>8271.09</v>
      </c>
      <c r="K840" s="113"/>
      <c r="L840" s="113"/>
      <c r="N840" s="117"/>
      <c r="O840" s="117"/>
      <c r="P840" s="114"/>
      <c r="Q840" s="118"/>
      <c r="R840" s="116"/>
      <c r="S840" s="114"/>
    </row>
    <row r="841" spans="6:19">
      <c r="F841" s="111" t="s">
        <v>245</v>
      </c>
      <c r="G841" s="136">
        <v>1.3601029999999999E-4</v>
      </c>
      <c r="H841" s="103">
        <f>ROUND(+G841*Totals!$H$26,2)</f>
        <v>930.17</v>
      </c>
      <c r="I841" s="103">
        <f t="shared" si="37"/>
        <v>225.94554964539012</v>
      </c>
      <c r="J841" s="103">
        <f t="shared" si="38"/>
        <v>704.22445035460987</v>
      </c>
      <c r="K841" s="113" t="s">
        <v>245</v>
      </c>
      <c r="L841" s="113" t="s">
        <v>48</v>
      </c>
      <c r="M841" s="138">
        <v>0.24290780141843976</v>
      </c>
      <c r="N841" s="117">
        <f>+H841*M841</f>
        <v>225.94554964539012</v>
      </c>
      <c r="O841" s="117" t="s">
        <v>1159</v>
      </c>
      <c r="P841" s="114"/>
      <c r="Q841" s="118"/>
      <c r="R841" s="116"/>
      <c r="S841" s="114"/>
    </row>
    <row r="842" spans="6:19">
      <c r="F842" s="111" t="s">
        <v>244</v>
      </c>
      <c r="G842" s="136">
        <v>3.0138600000000003E-5</v>
      </c>
      <c r="H842" s="103">
        <f>ROUND(+G842*Totals!$H$26,2)</f>
        <v>206.12</v>
      </c>
      <c r="I842" s="103">
        <f t="shared" si="37"/>
        <v>75.221954022988513</v>
      </c>
      <c r="J842" s="103">
        <f t="shared" si="38"/>
        <v>130.89804597701149</v>
      </c>
      <c r="K842" s="113" t="s">
        <v>244</v>
      </c>
      <c r="L842" s="113" t="s">
        <v>116</v>
      </c>
      <c r="M842" s="138">
        <v>0.36494252873563221</v>
      </c>
      <c r="N842" s="117">
        <f>+H842*M842</f>
        <v>75.221954022988513</v>
      </c>
      <c r="O842" s="117" t="s">
        <v>1159</v>
      </c>
      <c r="P842" s="114"/>
      <c r="Q842" s="118"/>
      <c r="R842" s="116"/>
      <c r="S842" s="114"/>
    </row>
    <row r="843" spans="6:19">
      <c r="F843" s="111" t="s">
        <v>243</v>
      </c>
      <c r="G843" s="136">
        <v>1.290552E-4</v>
      </c>
      <c r="H843" s="103">
        <f>ROUND(+G843*Totals!$H$26,2)</f>
        <v>882.6</v>
      </c>
      <c r="I843" s="103">
        <f t="shared" si="37"/>
        <v>149.41047120418847</v>
      </c>
      <c r="J843" s="103">
        <f t="shared" si="38"/>
        <v>733.18952879581161</v>
      </c>
      <c r="K843" s="113" t="s">
        <v>243</v>
      </c>
      <c r="L843" s="113" t="s">
        <v>64</v>
      </c>
      <c r="M843" s="138">
        <v>0.16928446771378708</v>
      </c>
      <c r="N843" s="117">
        <f>+H843*M843</f>
        <v>149.41047120418847</v>
      </c>
      <c r="O843" s="113" t="s">
        <v>1159</v>
      </c>
      <c r="P843" s="114"/>
      <c r="Q843" s="118"/>
      <c r="R843" s="116"/>
      <c r="S843" s="114"/>
    </row>
    <row r="844" spans="6:19">
      <c r="F844" s="111" t="s">
        <v>242</v>
      </c>
      <c r="G844" s="136">
        <v>1.9705999999999997E-5</v>
      </c>
      <c r="H844" s="103">
        <f>ROUND(+G844*Totals!$H$26,2)</f>
        <v>134.77000000000001</v>
      </c>
      <c r="I844" s="103">
        <f t="shared" si="37"/>
        <v>35.336036585365861</v>
      </c>
      <c r="J844" s="103">
        <f t="shared" si="38"/>
        <v>99.43396341463415</v>
      </c>
      <c r="K844" s="113" t="s">
        <v>242</v>
      </c>
      <c r="L844" s="113" t="s">
        <v>121</v>
      </c>
      <c r="M844" s="138">
        <v>0.26219512195121952</v>
      </c>
      <c r="N844" s="117">
        <f>+H844*M844</f>
        <v>35.336036585365861</v>
      </c>
      <c r="O844" s="117" t="s">
        <v>1159</v>
      </c>
      <c r="P844" s="114"/>
      <c r="Q844" s="118"/>
      <c r="R844" s="116"/>
      <c r="S844" s="114"/>
    </row>
    <row r="845" spans="6:19">
      <c r="F845" s="111" t="s">
        <v>241</v>
      </c>
      <c r="G845" s="136">
        <v>1.9126440000000002E-4</v>
      </c>
      <c r="H845" s="103">
        <f>ROUND(+G845*Totals!$H$26,2)</f>
        <v>1308.05</v>
      </c>
      <c r="I845" s="103">
        <f t="shared" si="37"/>
        <v>0</v>
      </c>
      <c r="J845" s="103">
        <f t="shared" si="38"/>
        <v>1308.05</v>
      </c>
      <c r="K845" s="137" t="s">
        <v>241</v>
      </c>
      <c r="L845" s="137" t="s">
        <v>128</v>
      </c>
      <c r="M845" s="138">
        <v>0.14307692307692307</v>
      </c>
      <c r="N845" s="117"/>
      <c r="O845" s="113"/>
      <c r="P845" s="114"/>
      <c r="Q845" s="118"/>
      <c r="R845" s="116"/>
      <c r="S845" s="114"/>
    </row>
    <row r="846" spans="6:19">
      <c r="F846" s="111" t="s">
        <v>240</v>
      </c>
      <c r="G846" s="136">
        <v>6.9937099999999998E-5</v>
      </c>
      <c r="H846" s="103">
        <f>ROUND(+G846*Totals!$H$26,2)</f>
        <v>478.3</v>
      </c>
      <c r="I846" s="103">
        <f t="shared" si="37"/>
        <v>301.20791139240504</v>
      </c>
      <c r="J846" s="103">
        <f t="shared" si="38"/>
        <v>177.09208860759497</v>
      </c>
      <c r="K846" s="113" t="s">
        <v>240</v>
      </c>
      <c r="L846" s="113" t="s">
        <v>80</v>
      </c>
      <c r="M846" s="138">
        <v>0.62974683544303789</v>
      </c>
      <c r="N846" s="117">
        <f>+H846*M846</f>
        <v>301.20791139240504</v>
      </c>
      <c r="O846" s="117" t="s">
        <v>1159</v>
      </c>
      <c r="P846" s="114"/>
      <c r="Q846" s="118"/>
      <c r="R846" s="116"/>
      <c r="S846" s="114"/>
    </row>
    <row r="847" spans="6:19">
      <c r="F847" s="111" t="s">
        <v>239</v>
      </c>
      <c r="G847" s="136">
        <v>1.73877E-5</v>
      </c>
      <c r="H847" s="103">
        <f>ROUND(+G847*Totals!$H$26,2)</f>
        <v>118.91</v>
      </c>
      <c r="I847" s="103">
        <f t="shared" si="37"/>
        <v>0</v>
      </c>
      <c r="J847" s="103">
        <f t="shared" si="38"/>
        <v>118.91</v>
      </c>
      <c r="K847" s="113"/>
      <c r="L847" s="113"/>
      <c r="N847" s="117"/>
      <c r="O847" s="117"/>
      <c r="P847" s="114"/>
      <c r="Q847" s="118"/>
      <c r="R847" s="116"/>
      <c r="S847" s="114"/>
    </row>
    <row r="848" spans="6:19">
      <c r="F848" s="111" t="s">
        <v>238</v>
      </c>
      <c r="G848" s="136">
        <v>1.545571E-4</v>
      </c>
      <c r="H848" s="103">
        <f>ROUND(+G848*Totals!$H$26,2)</f>
        <v>1057.01</v>
      </c>
      <c r="I848" s="103">
        <f t="shared" si="37"/>
        <v>312.51938239159</v>
      </c>
      <c r="J848" s="103">
        <f t="shared" si="38"/>
        <v>744.49061760841005</v>
      </c>
      <c r="K848" s="113" t="s">
        <v>238</v>
      </c>
      <c r="L848" s="113" t="s">
        <v>51</v>
      </c>
      <c r="M848" s="138">
        <v>0.29566360052562418</v>
      </c>
      <c r="N848" s="117">
        <f>+H848*M848</f>
        <v>312.51938239159</v>
      </c>
      <c r="O848" s="113" t="s">
        <v>1159</v>
      </c>
      <c r="P848" s="114"/>
      <c r="Q848" s="118"/>
      <c r="R848" s="116"/>
      <c r="S848" s="114"/>
    </row>
    <row r="849" spans="6:19">
      <c r="F849" s="111" t="s">
        <v>237</v>
      </c>
      <c r="G849" s="136">
        <v>6.4527600000000002E-5</v>
      </c>
      <c r="H849" s="103">
        <f>ROUND(+G849*Totals!$H$26,2)</f>
        <v>441.3</v>
      </c>
      <c r="I849" s="103">
        <f t="shared" si="37"/>
        <v>152.48170731707316</v>
      </c>
      <c r="J849" s="103">
        <f t="shared" si="38"/>
        <v>288.81829268292688</v>
      </c>
      <c r="K849" s="113" t="s">
        <v>237</v>
      </c>
      <c r="L849" s="113" t="s">
        <v>70</v>
      </c>
      <c r="M849" s="138">
        <v>0.34552845528455284</v>
      </c>
      <c r="N849" s="117">
        <f>+H849*M849</f>
        <v>152.48170731707316</v>
      </c>
      <c r="O849" s="117" t="s">
        <v>1159</v>
      </c>
      <c r="P849" s="114"/>
      <c r="Q849" s="118"/>
      <c r="R849" s="116"/>
      <c r="S849" s="114"/>
    </row>
    <row r="850" spans="6:19">
      <c r="F850" s="111" t="s">
        <v>236</v>
      </c>
      <c r="G850" s="136">
        <v>1.7434042999999999E-3</v>
      </c>
      <c r="H850" s="103">
        <f>ROUND(+G850*Totals!$H$26,2)</f>
        <v>11923.05</v>
      </c>
      <c r="I850" s="103">
        <f t="shared" si="37"/>
        <v>0</v>
      </c>
      <c r="J850" s="103">
        <f t="shared" si="38"/>
        <v>11923.05</v>
      </c>
      <c r="K850" s="113"/>
      <c r="L850" s="113"/>
      <c r="N850" s="117"/>
      <c r="O850" s="113"/>
      <c r="P850" s="114"/>
      <c r="Q850" s="118"/>
      <c r="R850" s="116"/>
      <c r="S850" s="114"/>
    </row>
    <row r="851" spans="6:19">
      <c r="F851" s="111" t="s">
        <v>235</v>
      </c>
      <c r="G851" s="136">
        <v>5.2549399999999995E-5</v>
      </c>
      <c r="H851" s="103">
        <f>ROUND(+G851*Totals!$H$26,2)</f>
        <v>359.38</v>
      </c>
      <c r="I851" s="103">
        <f t="shared" si="37"/>
        <v>75.658947368421053</v>
      </c>
      <c r="J851" s="103">
        <f t="shared" si="38"/>
        <v>283.72105263157891</v>
      </c>
      <c r="K851" s="113" t="s">
        <v>235</v>
      </c>
      <c r="L851" s="113" t="s">
        <v>113</v>
      </c>
      <c r="M851" s="138">
        <v>0.2105263157894737</v>
      </c>
      <c r="N851" s="117">
        <f>+H851*M851</f>
        <v>75.658947368421053</v>
      </c>
      <c r="O851" s="117" t="s">
        <v>1159</v>
      </c>
      <c r="P851" s="114"/>
      <c r="Q851" s="118"/>
      <c r="R851" s="116"/>
      <c r="S851" s="114"/>
    </row>
    <row r="852" spans="6:19">
      <c r="F852" s="111" t="s">
        <v>234</v>
      </c>
      <c r="G852" s="136">
        <v>1.2167509E-3</v>
      </c>
      <c r="H852" s="103">
        <f>ROUND(+G852*Totals!$H$26,2)</f>
        <v>8321.2999999999993</v>
      </c>
      <c r="I852" s="103">
        <f t="shared" si="37"/>
        <v>0</v>
      </c>
      <c r="J852" s="103">
        <f t="shared" si="38"/>
        <v>8321.2999999999993</v>
      </c>
      <c r="K852" s="113"/>
      <c r="L852" s="113"/>
      <c r="N852" s="117"/>
      <c r="O852" s="113"/>
      <c r="P852" s="114"/>
      <c r="Q852" s="118"/>
      <c r="R852" s="116"/>
      <c r="S852" s="114"/>
    </row>
    <row r="853" spans="6:19">
      <c r="F853" s="111" t="s">
        <v>233</v>
      </c>
      <c r="G853" s="136">
        <v>1.9744669999999999E-4</v>
      </c>
      <c r="H853" s="103">
        <f>ROUND(+G853*Totals!$H$26,2)</f>
        <v>1350.33</v>
      </c>
      <c r="I853" s="103">
        <f t="shared" si="37"/>
        <v>174.10551724137932</v>
      </c>
      <c r="J853" s="103">
        <f t="shared" si="38"/>
        <v>1176.2244827586205</v>
      </c>
      <c r="K853" s="113" t="s">
        <v>233</v>
      </c>
      <c r="L853" s="113" t="s">
        <v>89</v>
      </c>
      <c r="M853" s="138">
        <v>0.12893553223388307</v>
      </c>
      <c r="N853" s="117">
        <f>+H853*M853</f>
        <v>174.10551724137932</v>
      </c>
      <c r="O853" s="117" t="s">
        <v>1159</v>
      </c>
      <c r="P853" s="114"/>
      <c r="Q853" s="118"/>
      <c r="R853" s="116"/>
      <c r="S853" s="114"/>
    </row>
    <row r="854" spans="6:19">
      <c r="F854" s="111" t="s">
        <v>232</v>
      </c>
      <c r="G854" s="136">
        <v>9.1536450000000006E-4</v>
      </c>
      <c r="H854" s="103">
        <f>ROUND(+G854*Totals!$H$26,2)</f>
        <v>6260.13</v>
      </c>
      <c r="I854" s="103">
        <f t="shared" si="37"/>
        <v>0</v>
      </c>
      <c r="J854" s="103">
        <f t="shared" si="38"/>
        <v>6260.13</v>
      </c>
      <c r="K854" s="113"/>
      <c r="L854" s="113"/>
      <c r="N854" s="117"/>
      <c r="O854" s="113"/>
      <c r="P854" s="114"/>
      <c r="Q854" s="118"/>
      <c r="R854" s="116"/>
      <c r="S854" s="114"/>
    </row>
    <row r="855" spans="6:19">
      <c r="F855" s="111" t="s">
        <v>231</v>
      </c>
      <c r="G855" s="136">
        <v>3.9412099999999995E-5</v>
      </c>
      <c r="H855" s="103">
        <f>ROUND(+G855*Totals!$H$26,2)</f>
        <v>269.54000000000002</v>
      </c>
      <c r="I855" s="103">
        <f t="shared" si="37"/>
        <v>69.835363636363624</v>
      </c>
      <c r="J855" s="103">
        <f t="shared" si="38"/>
        <v>199.70463636363638</v>
      </c>
      <c r="K855" s="113" t="s">
        <v>231</v>
      </c>
      <c r="L855" s="113" t="s">
        <v>57</v>
      </c>
      <c r="M855" s="138">
        <v>0.25909090909090904</v>
      </c>
      <c r="N855" s="117">
        <f>+H855*M855</f>
        <v>69.835363636363624</v>
      </c>
      <c r="O855" s="113" t="s">
        <v>1159</v>
      </c>
      <c r="P855" s="114"/>
      <c r="Q855" s="118"/>
      <c r="R855" s="116"/>
      <c r="S855" s="114"/>
    </row>
    <row r="856" spans="6:19">
      <c r="F856" s="111" t="s">
        <v>230</v>
      </c>
      <c r="G856" s="136">
        <v>6.1165980000000002E-4</v>
      </c>
      <c r="H856" s="103">
        <f>ROUND(+G856*Totals!$H$26,2)</f>
        <v>4183.1099999999997</v>
      </c>
      <c r="I856" s="103">
        <f t="shared" si="37"/>
        <v>0</v>
      </c>
      <c r="J856" s="103">
        <f t="shared" si="38"/>
        <v>4183.1099999999997</v>
      </c>
      <c r="K856" s="113"/>
      <c r="L856" s="113"/>
      <c r="N856" s="117"/>
      <c r="O856" s="113"/>
      <c r="P856" s="114"/>
      <c r="Q856" s="118"/>
      <c r="R856" s="116"/>
      <c r="S856" s="114"/>
    </row>
    <row r="857" spans="6:19">
      <c r="F857" s="111" t="s">
        <v>229</v>
      </c>
      <c r="G857" s="136">
        <v>3.9875739999999999E-4</v>
      </c>
      <c r="H857" s="103">
        <f>ROUND(+G857*Totals!$H$26,2)</f>
        <v>2727.08</v>
      </c>
      <c r="I857" s="103">
        <f t="shared" si="37"/>
        <v>0</v>
      </c>
      <c r="J857" s="103">
        <f t="shared" si="38"/>
        <v>2727.08</v>
      </c>
      <c r="K857" s="113"/>
      <c r="L857" s="113"/>
      <c r="N857" s="117"/>
      <c r="O857" s="117"/>
      <c r="P857" s="114"/>
      <c r="Q857" s="118"/>
      <c r="R857" s="116"/>
      <c r="S857" s="114"/>
    </row>
    <row r="858" spans="6:19">
      <c r="F858" s="111" t="s">
        <v>228</v>
      </c>
      <c r="G858" s="136">
        <v>4.6019379999999996E-4</v>
      </c>
      <c r="H858" s="103">
        <f>ROUND(+G858*Totals!$H$26,2)</f>
        <v>3147.24</v>
      </c>
      <c r="I858" s="103">
        <f t="shared" si="37"/>
        <v>0</v>
      </c>
      <c r="J858" s="103">
        <f t="shared" si="38"/>
        <v>3147.24</v>
      </c>
      <c r="K858" s="113"/>
      <c r="L858" s="113"/>
      <c r="N858" s="117"/>
      <c r="O858" s="117"/>
      <c r="P858" s="114"/>
      <c r="Q858" s="118"/>
      <c r="R858" s="116"/>
      <c r="S858" s="114"/>
    </row>
    <row r="859" spans="6:19">
      <c r="F859" s="111" t="s">
        <v>227</v>
      </c>
      <c r="G859" s="136">
        <v>2.6661100000000001E-5</v>
      </c>
      <c r="H859" s="103">
        <f>ROUND(+G859*Totals!$H$26,2)</f>
        <v>182.33</v>
      </c>
      <c r="I859" s="103">
        <f t="shared" si="37"/>
        <v>62.069787234042558</v>
      </c>
      <c r="J859" s="103">
        <f t="shared" si="38"/>
        <v>120.26021276595745</v>
      </c>
      <c r="K859" s="113" t="s">
        <v>227</v>
      </c>
      <c r="L859" s="113" t="s">
        <v>45</v>
      </c>
      <c r="M859" s="138">
        <v>0.34042553191489361</v>
      </c>
      <c r="N859" s="117">
        <f>+H859*M859</f>
        <v>62.069787234042558</v>
      </c>
      <c r="O859" s="117" t="s">
        <v>1159</v>
      </c>
      <c r="P859" s="114"/>
      <c r="Q859" s="118"/>
      <c r="R859" s="116"/>
      <c r="S859" s="114"/>
    </row>
    <row r="860" spans="6:19">
      <c r="F860" s="111" t="s">
        <v>226</v>
      </c>
      <c r="G860" s="136">
        <v>1.966739E-4</v>
      </c>
      <c r="H860" s="103">
        <f>ROUND(+G860*Totals!$H$26,2)</f>
        <v>1345.04</v>
      </c>
      <c r="I860" s="103">
        <f t="shared" si="37"/>
        <v>401.32655834564252</v>
      </c>
      <c r="J860" s="103">
        <f t="shared" si="38"/>
        <v>943.71344165435744</v>
      </c>
      <c r="K860" s="113" t="s">
        <v>226</v>
      </c>
      <c r="L860" s="113" t="s">
        <v>95</v>
      </c>
      <c r="M860" s="138">
        <v>0.2983751846381093</v>
      </c>
      <c r="N860" s="117">
        <f>+H860*M860</f>
        <v>401.32655834564252</v>
      </c>
      <c r="O860" s="117" t="s">
        <v>1159</v>
      </c>
      <c r="P860" s="114"/>
      <c r="Q860" s="118"/>
      <c r="R860" s="116"/>
      <c r="S860" s="114"/>
    </row>
    <row r="861" spans="6:19">
      <c r="F861" s="111" t="s">
        <v>225</v>
      </c>
      <c r="G861" s="136">
        <v>2.7820299999999999E-5</v>
      </c>
      <c r="H861" s="103">
        <f>ROUND(+G861*Totals!$H$26,2)</f>
        <v>190.26</v>
      </c>
      <c r="I861" s="103">
        <f t="shared" si="37"/>
        <v>49.633043478260866</v>
      </c>
      <c r="J861" s="103">
        <f t="shared" si="38"/>
        <v>140.62695652173912</v>
      </c>
      <c r="K861" s="113" t="s">
        <v>225</v>
      </c>
      <c r="L861" s="113" t="s">
        <v>101</v>
      </c>
      <c r="M861" s="138">
        <v>0.2608695652173913</v>
      </c>
      <c r="N861" s="117">
        <f>+H861*M861</f>
        <v>49.633043478260866</v>
      </c>
      <c r="O861" s="113" t="s">
        <v>1159</v>
      </c>
      <c r="P861" s="114"/>
      <c r="Q861" s="118"/>
      <c r="R861" s="116"/>
      <c r="S861" s="114"/>
    </row>
    <row r="862" spans="6:19">
      <c r="F862" s="111" t="s">
        <v>224</v>
      </c>
      <c r="G862" s="136">
        <v>1.0818999999999999E-5</v>
      </c>
      <c r="H862" s="103">
        <f>ROUND(+G862*Totals!$H$26,2)</f>
        <v>73.989999999999995</v>
      </c>
      <c r="I862" s="103">
        <f t="shared" si="37"/>
        <v>6.5827402135231319</v>
      </c>
      <c r="J862" s="103">
        <f t="shared" si="38"/>
        <v>67.407259786476857</v>
      </c>
      <c r="K862" s="113" t="s">
        <v>224</v>
      </c>
      <c r="L862" s="113" t="s">
        <v>39</v>
      </c>
      <c r="M862" s="138">
        <v>8.8967971530249115E-2</v>
      </c>
      <c r="N862" s="117">
        <f>+H862*M862</f>
        <v>6.5827402135231319</v>
      </c>
      <c r="O862" s="117" t="s">
        <v>1159</v>
      </c>
      <c r="P862" s="114"/>
      <c r="Q862" s="118"/>
      <c r="R862" s="116"/>
      <c r="S862" s="114"/>
    </row>
    <row r="863" spans="6:19">
      <c r="F863" s="111" t="s">
        <v>223</v>
      </c>
      <c r="G863" s="136">
        <v>3.6861869999999999E-4</v>
      </c>
      <c r="H863" s="103">
        <f>ROUND(+G863*Totals!$H$26,2)</f>
        <v>2520.96</v>
      </c>
      <c r="I863" s="103">
        <f t="shared" si="37"/>
        <v>0</v>
      </c>
      <c r="J863" s="103">
        <f t="shared" si="38"/>
        <v>2520.96</v>
      </c>
      <c r="K863" s="113"/>
      <c r="L863" s="113"/>
      <c r="N863" s="117"/>
      <c r="O863" s="117"/>
      <c r="P863" s="114"/>
      <c r="Q863" s="118"/>
      <c r="R863" s="116"/>
      <c r="S863" s="114"/>
    </row>
    <row r="864" spans="6:19">
      <c r="F864" s="111" t="s">
        <v>121</v>
      </c>
      <c r="G864" s="136">
        <v>1.5417069999999999E-4</v>
      </c>
      <c r="H864" s="103">
        <f>ROUND(+G864*Totals!$H$26,2)</f>
        <v>1054.3699999999999</v>
      </c>
      <c r="I864" s="103">
        <f t="shared" si="37"/>
        <v>206.46932114882506</v>
      </c>
      <c r="J864" s="103">
        <f t="shared" si="38"/>
        <v>847.9006788511748</v>
      </c>
      <c r="K864" s="113" t="s">
        <v>121</v>
      </c>
      <c r="L864" s="113" t="s">
        <v>76</v>
      </c>
      <c r="M864" s="138">
        <v>0.195822454308094</v>
      </c>
      <c r="N864" s="117">
        <f>+H864*M864</f>
        <v>206.46932114882506</v>
      </c>
      <c r="O864" s="113"/>
      <c r="P864" s="114"/>
      <c r="Q864" s="118"/>
      <c r="R864" s="116"/>
      <c r="S864" s="114"/>
    </row>
    <row r="865" spans="6:19">
      <c r="F865" s="111" t="s">
        <v>222</v>
      </c>
      <c r="G865" s="136">
        <v>2.8979499999999999E-5</v>
      </c>
      <c r="H865" s="103">
        <f>ROUND(+G865*Totals!$H$26,2)</f>
        <v>198.19</v>
      </c>
      <c r="I865" s="103">
        <f t="shared" si="37"/>
        <v>133.43485148514853</v>
      </c>
      <c r="J865" s="103">
        <f t="shared" si="38"/>
        <v>64.75514851485147</v>
      </c>
      <c r="K865" s="113" t="s">
        <v>222</v>
      </c>
      <c r="L865" s="113" t="s">
        <v>39</v>
      </c>
      <c r="M865" s="138">
        <v>0.67326732673267331</v>
      </c>
      <c r="N865" s="117">
        <f>+H865*M865</f>
        <v>133.43485148514853</v>
      </c>
      <c r="O865" s="117"/>
      <c r="P865" s="114"/>
      <c r="Q865" s="118"/>
      <c r="R865" s="116"/>
      <c r="S865" s="114"/>
    </row>
    <row r="866" spans="6:19" ht="37.5">
      <c r="F866" s="111" t="s">
        <v>221</v>
      </c>
      <c r="G866" s="136">
        <v>4.7449030000000004E-4</v>
      </c>
      <c r="H866" s="103">
        <f>ROUND(+G866*Totals!$H$26,2)</f>
        <v>3245.01</v>
      </c>
      <c r="I866" s="103">
        <f t="shared" si="37"/>
        <v>0</v>
      </c>
      <c r="J866" s="103">
        <f t="shared" si="38"/>
        <v>3245.01</v>
      </c>
      <c r="K866" s="113"/>
      <c r="L866" s="113"/>
      <c r="N866" s="117"/>
      <c r="O866" s="113"/>
      <c r="P866" s="114"/>
      <c r="Q866" s="118"/>
      <c r="R866" s="116"/>
      <c r="S866" s="114"/>
    </row>
    <row r="867" spans="6:19" ht="37.5">
      <c r="F867" s="111" t="s">
        <v>220</v>
      </c>
      <c r="G867" s="136">
        <v>1.881733E-4</v>
      </c>
      <c r="H867" s="103">
        <f>ROUND(+G867*Totals!$H$26,2)</f>
        <v>1286.9100000000001</v>
      </c>
      <c r="I867" s="103">
        <f t="shared" si="37"/>
        <v>263.30639386189262</v>
      </c>
      <c r="J867" s="103">
        <f t="shared" si="38"/>
        <v>1023.6036061381075</v>
      </c>
      <c r="K867" s="113" t="s">
        <v>220</v>
      </c>
      <c r="L867" s="113" t="s">
        <v>96</v>
      </c>
      <c r="M867" s="138">
        <v>0.20460358056265984</v>
      </c>
      <c r="N867" s="117">
        <f>+H867*M867</f>
        <v>263.30639386189262</v>
      </c>
      <c r="O867" s="113"/>
      <c r="P867" s="114"/>
      <c r="Q867" s="118"/>
      <c r="R867" s="116"/>
      <c r="S867" s="114"/>
    </row>
    <row r="868" spans="6:19">
      <c r="F868" s="111" t="s">
        <v>219</v>
      </c>
      <c r="G868" s="136">
        <v>6.0045439999999997E-4</v>
      </c>
      <c r="H868" s="103">
        <f>ROUND(+G868*Totals!$H$26,2)</f>
        <v>4106.4799999999996</v>
      </c>
      <c r="I868" s="103">
        <f t="shared" si="37"/>
        <v>0</v>
      </c>
      <c r="J868" s="103">
        <f t="shared" si="38"/>
        <v>4106.4799999999996</v>
      </c>
      <c r="K868" s="113"/>
      <c r="L868" s="113"/>
      <c r="N868" s="117"/>
      <c r="O868" s="113"/>
      <c r="P868" s="114"/>
      <c r="Q868" s="118"/>
      <c r="R868" s="116"/>
      <c r="S868" s="114"/>
    </row>
    <row r="869" spans="6:19">
      <c r="F869" s="111" t="s">
        <v>218</v>
      </c>
      <c r="G869" s="136">
        <v>1.7611783400000001E-2</v>
      </c>
      <c r="H869" s="103">
        <f>ROUND(+G869*Totals!$H$26,2)</f>
        <v>120446.09</v>
      </c>
      <c r="I869" s="103">
        <f t="shared" si="37"/>
        <v>0</v>
      </c>
      <c r="J869" s="103">
        <f t="shared" si="38"/>
        <v>120446.09</v>
      </c>
      <c r="K869" s="113"/>
      <c r="L869" s="113"/>
      <c r="N869" s="117"/>
      <c r="O869" s="117"/>
      <c r="P869" s="114"/>
      <c r="Q869" s="118"/>
      <c r="R869" s="116"/>
      <c r="S869" s="114"/>
    </row>
    <row r="870" spans="6:19">
      <c r="F870" s="111" t="s">
        <v>217</v>
      </c>
      <c r="G870" s="136">
        <v>1.306008E-4</v>
      </c>
      <c r="H870" s="103">
        <f>ROUND(+G870*Totals!$H$26,2)</f>
        <v>893.17</v>
      </c>
      <c r="I870" s="103">
        <f t="shared" si="37"/>
        <v>0</v>
      </c>
      <c r="J870" s="103">
        <f t="shared" si="38"/>
        <v>893.17</v>
      </c>
      <c r="K870" s="113"/>
      <c r="L870" s="113"/>
      <c r="N870" s="117"/>
      <c r="O870" s="117"/>
      <c r="P870" s="114"/>
      <c r="Q870" s="118"/>
      <c r="R870" s="116"/>
      <c r="S870" s="114"/>
    </row>
    <row r="871" spans="6:19">
      <c r="F871" s="111" t="s">
        <v>216</v>
      </c>
      <c r="G871" s="136">
        <v>1.530115E-4</v>
      </c>
      <c r="H871" s="103">
        <f>ROUND(+G871*Totals!$H$26,2)</f>
        <v>1046.44</v>
      </c>
      <c r="I871" s="103">
        <f t="shared" si="37"/>
        <v>251.22115523465706</v>
      </c>
      <c r="J871" s="103">
        <f t="shared" si="38"/>
        <v>795.21884476534296</v>
      </c>
      <c r="K871" s="113" t="s">
        <v>216</v>
      </c>
      <c r="L871" s="113" t="s">
        <v>58</v>
      </c>
      <c r="M871" s="138">
        <v>0.24007220216606498</v>
      </c>
      <c r="N871" s="117">
        <f>+H871*M871</f>
        <v>251.22115523465706</v>
      </c>
      <c r="O871" s="113"/>
      <c r="P871" s="114"/>
      <c r="Q871" s="118"/>
      <c r="R871" s="116"/>
      <c r="S871" s="114"/>
    </row>
    <row r="872" spans="6:19">
      <c r="F872" s="111" t="s">
        <v>215</v>
      </c>
      <c r="G872" s="136">
        <v>1.5069300000000002E-5</v>
      </c>
      <c r="H872" s="103">
        <f>ROUND(+G872*Totals!$H$26,2)</f>
        <v>103.06</v>
      </c>
      <c r="I872" s="103">
        <f t="shared" si="37"/>
        <v>7.8273417721518976</v>
      </c>
      <c r="J872" s="103">
        <f t="shared" si="38"/>
        <v>95.232658227848106</v>
      </c>
      <c r="K872" s="113" t="s">
        <v>215</v>
      </c>
      <c r="L872" s="113" t="s">
        <v>84</v>
      </c>
      <c r="M872" s="138">
        <v>7.5949367088607583E-2</v>
      </c>
      <c r="N872" s="117">
        <f>+H872*M872</f>
        <v>7.8273417721518976</v>
      </c>
      <c r="O872" s="113"/>
      <c r="P872" s="114"/>
      <c r="Q872" s="118"/>
      <c r="R872" s="116"/>
      <c r="S872" s="114"/>
    </row>
    <row r="873" spans="6:19">
      <c r="F873" s="111" t="s">
        <v>214</v>
      </c>
      <c r="G873" s="136">
        <v>2.9906799999999999E-4</v>
      </c>
      <c r="H873" s="103">
        <f>ROUND(+G873*Totals!$H$26,2)</f>
        <v>2045.31</v>
      </c>
      <c r="I873" s="103">
        <f t="shared" si="37"/>
        <v>0</v>
      </c>
      <c r="J873" s="103">
        <f t="shared" si="38"/>
        <v>2045.31</v>
      </c>
      <c r="K873" s="113"/>
      <c r="L873" s="113"/>
      <c r="N873" s="117"/>
      <c r="O873" s="117"/>
      <c r="P873" s="114"/>
      <c r="Q873" s="118"/>
      <c r="R873" s="116"/>
      <c r="S873" s="114"/>
    </row>
    <row r="874" spans="6:19">
      <c r="F874" s="111" t="s">
        <v>213</v>
      </c>
      <c r="G874" s="136">
        <v>5.7340690000000003E-4</v>
      </c>
      <c r="H874" s="103">
        <f>ROUND(+G874*Totals!$H$26,2)</f>
        <v>3921.5</v>
      </c>
      <c r="I874" s="103">
        <f t="shared" si="37"/>
        <v>0</v>
      </c>
      <c r="J874" s="103">
        <f t="shared" si="38"/>
        <v>3921.5</v>
      </c>
      <c r="K874" s="113"/>
      <c r="L874" s="113"/>
      <c r="N874" s="117"/>
      <c r="O874" s="117"/>
      <c r="P874" s="114"/>
      <c r="Q874" s="118"/>
      <c r="R874" s="116"/>
      <c r="S874" s="114"/>
    </row>
    <row r="875" spans="6:19">
      <c r="F875" s="111" t="s">
        <v>212</v>
      </c>
      <c r="G875" s="136">
        <v>6.8777900000000004E-5</v>
      </c>
      <c r="H875" s="103">
        <f>ROUND(+G875*Totals!$H$26,2)</f>
        <v>470.37</v>
      </c>
      <c r="I875" s="103">
        <f t="shared" si="37"/>
        <v>76.690760869565239</v>
      </c>
      <c r="J875" s="103">
        <f t="shared" si="38"/>
        <v>393.67923913043478</v>
      </c>
      <c r="K875" s="113" t="s">
        <v>212</v>
      </c>
      <c r="L875" s="113" t="s">
        <v>61</v>
      </c>
      <c r="M875" s="138">
        <v>0.1630434782608696</v>
      </c>
      <c r="N875" s="117">
        <f>+H875*M875</f>
        <v>76.690760869565239</v>
      </c>
      <c r="O875" s="117"/>
      <c r="P875" s="114"/>
      <c r="Q875" s="118"/>
      <c r="R875" s="116"/>
      <c r="S875" s="114"/>
    </row>
    <row r="876" spans="6:19">
      <c r="F876" s="111" t="s">
        <v>211</v>
      </c>
      <c r="G876" s="136">
        <v>2.6274699999999998E-5</v>
      </c>
      <c r="H876" s="103">
        <f>ROUND(+G876*Totals!$H$26,2)</f>
        <v>179.69</v>
      </c>
      <c r="I876" s="103">
        <f t="shared" si="37"/>
        <v>27.83077441077441</v>
      </c>
      <c r="J876" s="103">
        <f t="shared" si="38"/>
        <v>151.85922558922559</v>
      </c>
      <c r="K876" s="113" t="s">
        <v>211</v>
      </c>
      <c r="L876" s="113" t="s">
        <v>109</v>
      </c>
      <c r="M876" s="138">
        <v>0.15488215488215487</v>
      </c>
      <c r="N876" s="117">
        <f>+H876*M876</f>
        <v>27.83077441077441</v>
      </c>
      <c r="O876" s="113"/>
      <c r="P876" s="114"/>
      <c r="Q876" s="118"/>
      <c r="R876" s="116"/>
      <c r="S876" s="114"/>
    </row>
    <row r="877" spans="6:19">
      <c r="F877" s="111" t="s">
        <v>210</v>
      </c>
      <c r="G877" s="136">
        <v>1.070308E-4</v>
      </c>
      <c r="H877" s="103">
        <f>ROUND(+G877*Totals!$H$26,2)</f>
        <v>731.98</v>
      </c>
      <c r="I877" s="103">
        <f t="shared" si="37"/>
        <v>102.57044585987261</v>
      </c>
      <c r="J877" s="103">
        <f t="shared" si="38"/>
        <v>629.4095541401274</v>
      </c>
      <c r="K877" s="137" t="s">
        <v>210</v>
      </c>
      <c r="L877" s="137" t="s">
        <v>85</v>
      </c>
      <c r="M877" s="138">
        <v>0.14012738853503184</v>
      </c>
      <c r="N877" s="117">
        <f>+H877*M877</f>
        <v>102.57044585987261</v>
      </c>
      <c r="O877" s="113"/>
      <c r="P877" s="114"/>
      <c r="Q877" s="118"/>
      <c r="R877" s="116"/>
      <c r="S877" s="114"/>
    </row>
    <row r="878" spans="6:19">
      <c r="F878" s="111" t="s">
        <v>209</v>
      </c>
      <c r="G878" s="136">
        <v>2.7472529999999996E-4</v>
      </c>
      <c r="H878" s="103">
        <f>ROUND(+G878*Totals!$H$26,2)</f>
        <v>1878.83</v>
      </c>
      <c r="I878" s="103">
        <f t="shared" si="37"/>
        <v>0</v>
      </c>
      <c r="J878" s="103">
        <f t="shared" si="38"/>
        <v>1878.83</v>
      </c>
      <c r="K878" s="113"/>
      <c r="L878" s="113"/>
      <c r="N878" s="117"/>
      <c r="O878" s="113"/>
      <c r="P878" s="114"/>
      <c r="Q878" s="118"/>
      <c r="R878" s="116"/>
      <c r="S878" s="114"/>
    </row>
    <row r="879" spans="6:19">
      <c r="F879" s="111" t="s">
        <v>208</v>
      </c>
      <c r="G879" s="136">
        <v>3.380937E-4</v>
      </c>
      <c r="H879" s="103">
        <f>ROUND(+G879*Totals!$H$26,2)</f>
        <v>2312.21</v>
      </c>
      <c r="I879" s="103">
        <f t="shared" si="37"/>
        <v>0</v>
      </c>
      <c r="J879" s="103">
        <f t="shared" si="38"/>
        <v>2312.21</v>
      </c>
      <c r="K879" s="113"/>
      <c r="L879" s="113"/>
      <c r="N879" s="117"/>
      <c r="O879" s="117"/>
      <c r="P879" s="114"/>
      <c r="Q879" s="118"/>
      <c r="R879" s="116"/>
      <c r="S879" s="114"/>
    </row>
    <row r="880" spans="6:19">
      <c r="F880" s="111" t="s">
        <v>207</v>
      </c>
      <c r="G880" s="136">
        <v>4.3739659999999999E-4</v>
      </c>
      <c r="H880" s="103">
        <f>ROUND(+G880*Totals!$H$26,2)</f>
        <v>2991.33</v>
      </c>
      <c r="I880" s="103">
        <f t="shared" si="37"/>
        <v>0</v>
      </c>
      <c r="J880" s="103">
        <f t="shared" si="38"/>
        <v>2991.33</v>
      </c>
      <c r="K880" s="113"/>
      <c r="L880" s="113"/>
      <c r="N880" s="117"/>
      <c r="O880" s="117"/>
      <c r="P880" s="114"/>
      <c r="Q880" s="118"/>
      <c r="R880" s="116"/>
      <c r="S880" s="114"/>
    </row>
    <row r="881" spans="6:19">
      <c r="F881" s="111" t="s">
        <v>206</v>
      </c>
      <c r="G881" s="136">
        <v>5.0231100000000001E-5</v>
      </c>
      <c r="H881" s="103">
        <f>ROUND(+G881*Totals!$H$26,2)</f>
        <v>343.53</v>
      </c>
      <c r="I881" s="103">
        <f t="shared" si="37"/>
        <v>93.260721649484523</v>
      </c>
      <c r="J881" s="103">
        <f t="shared" si="38"/>
        <v>250.26927835051544</v>
      </c>
      <c r="K881" s="113" t="s">
        <v>206</v>
      </c>
      <c r="L881" s="113" t="s">
        <v>127</v>
      </c>
      <c r="M881" s="138">
        <v>0.27147766323024053</v>
      </c>
      <c r="N881" s="117">
        <f>+H881*M881</f>
        <v>93.260721649484523</v>
      </c>
      <c r="O881" s="113"/>
      <c r="P881" s="114"/>
      <c r="Q881" s="118"/>
      <c r="R881" s="116"/>
      <c r="S881" s="114"/>
    </row>
    <row r="882" spans="6:19">
      <c r="F882" s="111" t="s">
        <v>205</v>
      </c>
      <c r="G882" s="136">
        <v>2.0865200000000001E-5</v>
      </c>
      <c r="H882" s="103">
        <f>ROUND(+G882*Totals!$H$26,2)</f>
        <v>142.69999999999999</v>
      </c>
      <c r="I882" s="103">
        <f t="shared" si="37"/>
        <v>62.772404371584692</v>
      </c>
      <c r="J882" s="103">
        <f t="shared" si="38"/>
        <v>79.927595628415304</v>
      </c>
      <c r="K882" s="113" t="s">
        <v>205</v>
      </c>
      <c r="L882" s="113" t="s">
        <v>119</v>
      </c>
      <c r="M882" s="138">
        <v>0.43989071038251365</v>
      </c>
      <c r="N882" s="117">
        <f>+H882*M882</f>
        <v>62.772404371584692</v>
      </c>
      <c r="O882" s="117"/>
      <c r="P882" s="114"/>
      <c r="Q882" s="118"/>
      <c r="R882" s="116"/>
      <c r="S882" s="114"/>
    </row>
    <row r="883" spans="6:19">
      <c r="F883" s="111" t="s">
        <v>204</v>
      </c>
      <c r="G883" s="136">
        <v>1.9080076000000002E-3</v>
      </c>
      <c r="H883" s="103">
        <f>ROUND(+G883*Totals!$H$26,2)</f>
        <v>13048.77</v>
      </c>
      <c r="I883" s="103">
        <f t="shared" si="37"/>
        <v>0</v>
      </c>
      <c r="J883" s="103">
        <f t="shared" si="38"/>
        <v>13048.77</v>
      </c>
      <c r="K883" s="113"/>
      <c r="L883" s="113"/>
      <c r="N883" s="117"/>
      <c r="O883" s="117"/>
      <c r="P883" s="114"/>
      <c r="Q883" s="118"/>
      <c r="R883" s="116"/>
      <c r="S883" s="114"/>
    </row>
    <row r="884" spans="6:19">
      <c r="F884" s="111" t="s">
        <v>203</v>
      </c>
      <c r="G884" s="136">
        <v>7.8437700000000003E-5</v>
      </c>
      <c r="H884" s="103">
        <f>ROUND(+G884*Totals!$H$26,2)</f>
        <v>536.42999999999995</v>
      </c>
      <c r="I884" s="103">
        <f t="shared" si="37"/>
        <v>168.32260997067448</v>
      </c>
      <c r="J884" s="103">
        <f t="shared" si="38"/>
        <v>368.10739002932547</v>
      </c>
      <c r="K884" s="113" t="s">
        <v>203</v>
      </c>
      <c r="L884" s="113" t="s">
        <v>56</v>
      </c>
      <c r="M884" s="138">
        <v>0.31378299120234604</v>
      </c>
      <c r="N884" s="117">
        <f>+H884*M884</f>
        <v>168.32260997067448</v>
      </c>
      <c r="O884" s="117"/>
      <c r="P884" s="114"/>
      <c r="Q884" s="118"/>
      <c r="R884" s="116"/>
      <c r="S884" s="114"/>
    </row>
    <row r="885" spans="6:19">
      <c r="F885" s="111" t="s">
        <v>202</v>
      </c>
      <c r="G885" s="136">
        <v>8.0756100000000004E-5</v>
      </c>
      <c r="H885" s="103">
        <f>ROUND(+G885*Totals!$H$26,2)</f>
        <v>552.29</v>
      </c>
      <c r="I885" s="103">
        <f t="shared" si="37"/>
        <v>218.83188679245279</v>
      </c>
      <c r="J885" s="103">
        <f t="shared" si="38"/>
        <v>333.45811320754717</v>
      </c>
      <c r="K885" s="113" t="s">
        <v>202</v>
      </c>
      <c r="L885" s="113" t="s">
        <v>67</v>
      </c>
      <c r="M885" s="138">
        <v>0.39622641509433959</v>
      </c>
      <c r="N885" s="117">
        <f>+H885*M885</f>
        <v>218.83188679245279</v>
      </c>
      <c r="O885" s="113"/>
      <c r="P885" s="114"/>
      <c r="Q885" s="118"/>
      <c r="R885" s="116"/>
      <c r="S885" s="114"/>
    </row>
    <row r="886" spans="6:19">
      <c r="F886" s="111" t="s">
        <v>201</v>
      </c>
      <c r="G886" s="136">
        <v>1.3330549999999999E-4</v>
      </c>
      <c r="H886" s="103">
        <f>ROUND(+G886*Totals!$H$26,2)</f>
        <v>911.67</v>
      </c>
      <c r="I886" s="103">
        <f t="shared" si="37"/>
        <v>6.9517320261437918</v>
      </c>
      <c r="J886" s="103">
        <f t="shared" si="38"/>
        <v>904.7182679738562</v>
      </c>
      <c r="K886" s="113" t="s">
        <v>201</v>
      </c>
      <c r="L886" s="113" t="s">
        <v>64</v>
      </c>
      <c r="M886" s="138">
        <v>7.6252723311546851E-3</v>
      </c>
      <c r="N886" s="117">
        <f>+H886*M886</f>
        <v>6.9517320261437918</v>
      </c>
      <c r="O886" s="113"/>
      <c r="P886" s="114"/>
      <c r="Q886" s="118"/>
      <c r="R886" s="116"/>
      <c r="S886" s="114"/>
    </row>
    <row r="887" spans="6:19">
      <c r="F887" s="111" t="s">
        <v>200</v>
      </c>
      <c r="G887" s="136">
        <v>5.9929519999999997E-4</v>
      </c>
      <c r="H887" s="103">
        <f>ROUND(+G887*Totals!$H$26,2)</f>
        <v>4098.55</v>
      </c>
      <c r="I887" s="103">
        <f t="shared" si="37"/>
        <v>0</v>
      </c>
      <c r="J887" s="103">
        <f t="shared" si="38"/>
        <v>4098.55</v>
      </c>
      <c r="K887" s="113"/>
      <c r="L887" s="113"/>
      <c r="N887" s="117"/>
      <c r="O887" s="113"/>
      <c r="P887" s="114"/>
      <c r="Q887" s="118"/>
      <c r="R887" s="116"/>
      <c r="S887" s="114"/>
    </row>
    <row r="888" spans="6:19">
      <c r="F888" s="111" t="s">
        <v>199</v>
      </c>
      <c r="G888" s="136">
        <v>5.278126E-4</v>
      </c>
      <c r="H888" s="103">
        <f>ROUND(+G888*Totals!$H$26,2)</f>
        <v>3609.68</v>
      </c>
      <c r="I888" s="103">
        <f t="shared" si="37"/>
        <v>0</v>
      </c>
      <c r="J888" s="103">
        <f t="shared" si="38"/>
        <v>3609.68</v>
      </c>
      <c r="K888" s="113"/>
      <c r="L888" s="113"/>
      <c r="N888" s="117"/>
      <c r="O888" s="113"/>
      <c r="P888" s="114"/>
      <c r="Q888" s="118"/>
      <c r="R888" s="116"/>
      <c r="S888" s="114"/>
    </row>
    <row r="889" spans="6:19">
      <c r="F889" s="111" t="s">
        <v>198</v>
      </c>
      <c r="G889" s="136">
        <v>2.6583820000000003E-4</v>
      </c>
      <c r="H889" s="103">
        <f>ROUND(+G889*Totals!$H$26,2)</f>
        <v>1818.05</v>
      </c>
      <c r="I889" s="103">
        <f t="shared" si="37"/>
        <v>0</v>
      </c>
      <c r="J889" s="103">
        <f t="shared" si="38"/>
        <v>1818.05</v>
      </c>
      <c r="K889" s="113"/>
      <c r="L889" s="113"/>
      <c r="N889" s="117"/>
      <c r="O889" s="117"/>
      <c r="P889" s="114"/>
      <c r="Q889" s="118"/>
      <c r="R889" s="116"/>
      <c r="S889" s="114"/>
    </row>
    <row r="890" spans="6:19">
      <c r="F890" s="111" t="s">
        <v>197</v>
      </c>
      <c r="G890" s="136">
        <v>2.9172660000000001E-4</v>
      </c>
      <c r="H890" s="103">
        <f>ROUND(+G890*Totals!$H$26,2)</f>
        <v>1995.1</v>
      </c>
      <c r="I890" s="103">
        <f t="shared" si="37"/>
        <v>0</v>
      </c>
      <c r="J890" s="103">
        <f t="shared" si="38"/>
        <v>1995.1</v>
      </c>
      <c r="K890" s="113"/>
      <c r="L890" s="113"/>
      <c r="N890" s="117"/>
      <c r="O890" s="113"/>
      <c r="P890" s="114"/>
      <c r="Q890" s="118"/>
      <c r="R890" s="116"/>
      <c r="S890" s="114"/>
    </row>
    <row r="891" spans="6:19">
      <c r="F891" s="111" t="s">
        <v>196</v>
      </c>
      <c r="G891" s="136">
        <v>6.3754800000000002E-5</v>
      </c>
      <c r="H891" s="103">
        <f>ROUND(+G891*Totals!$H$26,2)</f>
        <v>436.02</v>
      </c>
      <c r="I891" s="103">
        <f t="shared" si="37"/>
        <v>176.55739436619717</v>
      </c>
      <c r="J891" s="103">
        <f t="shared" si="38"/>
        <v>259.46260563380281</v>
      </c>
      <c r="K891" s="113" t="s">
        <v>196</v>
      </c>
      <c r="L891" s="113" t="s">
        <v>66</v>
      </c>
      <c r="M891" s="138">
        <v>0.40492957746478875</v>
      </c>
      <c r="N891" s="117">
        <f>+H891*M891</f>
        <v>176.55739436619717</v>
      </c>
      <c r="O891" s="113"/>
      <c r="P891" s="114"/>
      <c r="Q891" s="118"/>
      <c r="R891" s="116"/>
      <c r="S891" s="114"/>
    </row>
    <row r="892" spans="6:19">
      <c r="F892" s="111" t="s">
        <v>195</v>
      </c>
      <c r="G892" s="136">
        <v>2.886354E-4</v>
      </c>
      <c r="H892" s="103">
        <f>ROUND(+G892*Totals!$H$26,2)</f>
        <v>1973.96</v>
      </c>
      <c r="I892" s="103">
        <f t="shared" si="37"/>
        <v>0</v>
      </c>
      <c r="J892" s="103">
        <f t="shared" si="38"/>
        <v>1973.96</v>
      </c>
      <c r="K892" s="113"/>
      <c r="L892" s="113"/>
      <c r="N892" s="117"/>
      <c r="O892" s="113"/>
      <c r="P892" s="114"/>
      <c r="Q892" s="118"/>
      <c r="R892" s="116"/>
      <c r="S892" s="114"/>
    </row>
    <row r="893" spans="6:19">
      <c r="F893" s="111" t="s">
        <v>123</v>
      </c>
      <c r="G893" s="136">
        <v>8.0524260000000005E-4</v>
      </c>
      <c r="H893" s="103">
        <f>ROUND(+G893*Totals!$H$26,2)</f>
        <v>5507.01</v>
      </c>
      <c r="I893" s="103">
        <f t="shared" si="37"/>
        <v>0</v>
      </c>
      <c r="J893" s="103">
        <f t="shared" si="38"/>
        <v>5507.01</v>
      </c>
      <c r="K893" s="113"/>
      <c r="L893" s="113"/>
      <c r="N893" s="117"/>
      <c r="O893" s="117"/>
      <c r="P893" s="114"/>
      <c r="Q893" s="118"/>
      <c r="R893" s="116"/>
      <c r="S893" s="114"/>
    </row>
    <row r="894" spans="6:19">
      <c r="F894" s="111" t="s">
        <v>125</v>
      </c>
      <c r="G894" s="136">
        <v>2.8407598000000003E-3</v>
      </c>
      <c r="H894" s="103">
        <f>ROUND(+G894*Totals!$H$26,2)</f>
        <v>19427.810000000001</v>
      </c>
      <c r="I894" s="103">
        <f t="shared" si="37"/>
        <v>0</v>
      </c>
      <c r="J894" s="103">
        <f t="shared" si="38"/>
        <v>19427.810000000001</v>
      </c>
      <c r="K894" s="113"/>
      <c r="L894" s="113"/>
      <c r="N894" s="117"/>
      <c r="O894" s="113"/>
      <c r="P894" s="114"/>
      <c r="Q894" s="118"/>
      <c r="R894" s="116"/>
      <c r="S894" s="114"/>
    </row>
    <row r="895" spans="6:19">
      <c r="F895" s="111" t="s">
        <v>194</v>
      </c>
      <c r="G895" s="136">
        <v>8.0756100000000004E-5</v>
      </c>
      <c r="H895" s="103">
        <f>ROUND(+G895*Totals!$H$26,2)</f>
        <v>552.29</v>
      </c>
      <c r="I895" s="103">
        <f t="shared" si="37"/>
        <v>163.98159144893111</v>
      </c>
      <c r="J895" s="103">
        <f t="shared" si="38"/>
        <v>388.30840855106885</v>
      </c>
      <c r="K895" s="113" t="s">
        <v>194</v>
      </c>
      <c r="L895" s="113" t="s">
        <v>52</v>
      </c>
      <c r="M895" s="138">
        <v>0.29691211401425177</v>
      </c>
      <c r="N895" s="117">
        <f>+H895*M895</f>
        <v>163.98159144893111</v>
      </c>
      <c r="O895" s="117"/>
      <c r="P895" s="114"/>
      <c r="Q895" s="118"/>
      <c r="R895" s="116"/>
      <c r="S895" s="114"/>
    </row>
    <row r="896" spans="6:19">
      <c r="F896" s="111" t="s">
        <v>193</v>
      </c>
      <c r="G896" s="136">
        <v>2.6003075699999999E-2</v>
      </c>
      <c r="H896" s="103">
        <f>ROUND(+G896*Totals!$H$26,2)</f>
        <v>177833.71</v>
      </c>
      <c r="I896" s="103">
        <f t="shared" si="37"/>
        <v>0</v>
      </c>
      <c r="J896" s="103">
        <f t="shared" si="38"/>
        <v>177833.71</v>
      </c>
      <c r="K896" s="113"/>
      <c r="L896" s="113"/>
      <c r="N896" s="117"/>
      <c r="O896" s="117"/>
      <c r="P896" s="114"/>
      <c r="Q896" s="118"/>
      <c r="R896" s="116"/>
      <c r="S896" s="114"/>
    </row>
    <row r="897" spans="6:19">
      <c r="F897" s="111" t="s">
        <v>192</v>
      </c>
      <c r="G897" s="136">
        <v>4.2116799999999996E-5</v>
      </c>
      <c r="H897" s="103">
        <f>ROUND(+G897*Totals!$H$26,2)</f>
        <v>288.02999999999997</v>
      </c>
      <c r="I897" s="103">
        <f t="shared" si="37"/>
        <v>92.755423728813554</v>
      </c>
      <c r="J897" s="103">
        <f t="shared" si="38"/>
        <v>195.27457627118642</v>
      </c>
      <c r="K897" s="113" t="s">
        <v>192</v>
      </c>
      <c r="L897" s="113" t="s">
        <v>38</v>
      </c>
      <c r="M897" s="138">
        <v>0.32203389830508478</v>
      </c>
      <c r="N897" s="117">
        <f>+H897*M897</f>
        <v>92.755423728813554</v>
      </c>
      <c r="O897" s="113"/>
      <c r="P897" s="114"/>
      <c r="Q897" s="118"/>
      <c r="R897" s="116"/>
      <c r="S897" s="114"/>
    </row>
    <row r="898" spans="6:19">
      <c r="F898" s="111" t="s">
        <v>191</v>
      </c>
      <c r="G898" s="136">
        <v>8.8483899999999995E-5</v>
      </c>
      <c r="H898" s="103">
        <f>ROUND(+G898*Totals!$H$26,2)</f>
        <v>605.14</v>
      </c>
      <c r="I898" s="103">
        <f t="shared" si="37"/>
        <v>167.89313373253492</v>
      </c>
      <c r="J898" s="103">
        <f t="shared" si="38"/>
        <v>437.24686626746507</v>
      </c>
      <c r="K898" s="113" t="s">
        <v>191</v>
      </c>
      <c r="L898" s="113" t="s">
        <v>67</v>
      </c>
      <c r="M898" s="138">
        <v>0.27744510978043913</v>
      </c>
      <c r="N898" s="117">
        <f>+H898*M898</f>
        <v>167.89313373253492</v>
      </c>
      <c r="O898" s="113"/>
      <c r="P898" s="114"/>
      <c r="Q898" s="118"/>
      <c r="R898" s="116"/>
      <c r="S898" s="114"/>
    </row>
    <row r="899" spans="6:19">
      <c r="F899" s="111" t="s">
        <v>190</v>
      </c>
      <c r="G899" s="136">
        <v>1.22961778E-2</v>
      </c>
      <c r="H899" s="103">
        <f>ROUND(+G899*Totals!$H$26,2)</f>
        <v>84092.93</v>
      </c>
      <c r="I899" s="103">
        <f t="shared" si="37"/>
        <v>0</v>
      </c>
      <c r="J899" s="103">
        <f t="shared" si="38"/>
        <v>84092.93</v>
      </c>
      <c r="K899" s="113"/>
      <c r="L899" s="113"/>
      <c r="N899" s="117"/>
      <c r="O899" s="113"/>
      <c r="P899" s="114"/>
      <c r="Q899" s="118"/>
      <c r="R899" s="116"/>
      <c r="S899" s="114"/>
    </row>
    <row r="900" spans="6:19">
      <c r="F900" s="111" t="s">
        <v>189</v>
      </c>
      <c r="G900" s="136">
        <v>1.4787252E-3</v>
      </c>
      <c r="H900" s="103">
        <f>ROUND(+G900*Totals!$H$26,2)</f>
        <v>10112.93</v>
      </c>
      <c r="I900" s="103">
        <f t="shared" si="37"/>
        <v>0</v>
      </c>
      <c r="J900" s="103">
        <f t="shared" si="38"/>
        <v>10112.93</v>
      </c>
      <c r="K900" s="113"/>
      <c r="L900" s="113"/>
      <c r="N900" s="117"/>
      <c r="O900" s="113"/>
      <c r="P900" s="114"/>
      <c r="Q900" s="118"/>
      <c r="R900" s="116"/>
      <c r="S900" s="114"/>
    </row>
    <row r="901" spans="6:19">
      <c r="F901" s="111" t="s">
        <v>188</v>
      </c>
      <c r="G901" s="136">
        <v>4.0161667000000005E-3</v>
      </c>
      <c r="H901" s="103">
        <f>ROUND(+G901*Totals!$H$26,2)</f>
        <v>27466.36</v>
      </c>
      <c r="I901" s="103">
        <f t="shared" si="37"/>
        <v>0</v>
      </c>
      <c r="J901" s="103">
        <f t="shared" si="38"/>
        <v>27466.36</v>
      </c>
      <c r="K901" s="113"/>
      <c r="L901" s="113"/>
      <c r="N901" s="117"/>
      <c r="O901" s="117"/>
      <c r="P901" s="114"/>
      <c r="Q901" s="118"/>
      <c r="R901" s="116"/>
      <c r="S901" s="114"/>
    </row>
    <row r="902" spans="6:19">
      <c r="F902" s="111" t="s">
        <v>187</v>
      </c>
      <c r="G902" s="136">
        <v>3.7325539999999999E-4</v>
      </c>
      <c r="H902" s="103">
        <f>ROUND(+G902*Totals!$H$26,2)</f>
        <v>2552.67</v>
      </c>
      <c r="I902" s="103">
        <f t="shared" si="37"/>
        <v>0</v>
      </c>
      <c r="J902" s="103">
        <f t="shared" si="38"/>
        <v>2552.67</v>
      </c>
      <c r="K902" s="113"/>
      <c r="L902" s="113"/>
      <c r="N902" s="117"/>
      <c r="O902" s="113"/>
      <c r="P902" s="114"/>
      <c r="Q902" s="118"/>
      <c r="R902" s="116"/>
      <c r="S902" s="114"/>
    </row>
    <row r="903" spans="6:19">
      <c r="F903" s="111" t="s">
        <v>186</v>
      </c>
      <c r="G903" s="136">
        <v>5.3322200000000003E-5</v>
      </c>
      <c r="H903" s="103">
        <f>ROUND(+G903*Totals!$H$26,2)</f>
        <v>364.67</v>
      </c>
      <c r="I903" s="103">
        <f t="shared" ref="I903:I951" si="39">+N903+Q903+T903</f>
        <v>114.02993808049536</v>
      </c>
      <c r="J903" s="103">
        <f t="shared" ref="J903:J951" si="40">+H903-I903</f>
        <v>250.64006191950466</v>
      </c>
      <c r="K903" s="113" t="s">
        <v>186</v>
      </c>
      <c r="L903" s="113" t="s">
        <v>55</v>
      </c>
      <c r="M903" s="138">
        <v>0.31269349845201239</v>
      </c>
      <c r="N903" s="117">
        <f>+H903*M903</f>
        <v>114.02993808049536</v>
      </c>
      <c r="O903" s="117"/>
      <c r="P903" s="114"/>
      <c r="Q903" s="118"/>
      <c r="R903" s="116"/>
      <c r="S903" s="114"/>
    </row>
    <row r="904" spans="6:19">
      <c r="F904" s="111" t="s">
        <v>127</v>
      </c>
      <c r="G904" s="136">
        <v>3.63209E-5</v>
      </c>
      <c r="H904" s="103">
        <f>ROUND(+G904*Totals!$H$26,2)</f>
        <v>248.4</v>
      </c>
      <c r="I904" s="103">
        <f t="shared" si="39"/>
        <v>39.866666666666667</v>
      </c>
      <c r="J904" s="103">
        <f t="shared" si="40"/>
        <v>208.53333333333333</v>
      </c>
      <c r="K904" s="113" t="s">
        <v>127</v>
      </c>
      <c r="L904" s="113" t="s">
        <v>88</v>
      </c>
      <c r="M904" s="138">
        <v>0.16049382716049382</v>
      </c>
      <c r="N904" s="117">
        <f>+H904*M904</f>
        <v>39.866666666666667</v>
      </c>
      <c r="O904" s="117"/>
      <c r="P904" s="114"/>
      <c r="Q904" s="118"/>
      <c r="R904" s="116"/>
      <c r="S904" s="114"/>
    </row>
    <row r="905" spans="6:19">
      <c r="F905" s="111" t="s">
        <v>185</v>
      </c>
      <c r="G905" s="136">
        <v>3.0235236E-3</v>
      </c>
      <c r="H905" s="103">
        <f>ROUND(+G905*Totals!$H$26,2)</f>
        <v>20677.72</v>
      </c>
      <c r="I905" s="103">
        <f t="shared" si="39"/>
        <v>0</v>
      </c>
      <c r="J905" s="103">
        <f t="shared" si="40"/>
        <v>20677.72</v>
      </c>
      <c r="K905" s="113"/>
      <c r="L905" s="113"/>
      <c r="N905" s="117"/>
      <c r="O905" s="113"/>
      <c r="P905" s="114"/>
      <c r="Q905" s="118"/>
      <c r="R905" s="116"/>
      <c r="S905" s="114"/>
    </row>
    <row r="906" spans="6:19">
      <c r="F906" s="111" t="s">
        <v>184</v>
      </c>
      <c r="G906" s="136">
        <v>5.2549399999999995E-5</v>
      </c>
      <c r="H906" s="103">
        <f>ROUND(+G906*Totals!$H$26,2)</f>
        <v>359.38</v>
      </c>
      <c r="I906" s="103">
        <f t="shared" si="39"/>
        <v>52.592195121951221</v>
      </c>
      <c r="J906" s="103">
        <f t="shared" si="40"/>
        <v>306.78780487804875</v>
      </c>
      <c r="K906" s="143" t="s">
        <v>184</v>
      </c>
      <c r="L906" s="143" t="s">
        <v>54</v>
      </c>
      <c r="M906" s="140">
        <v>4.3360433604336043E-2</v>
      </c>
      <c r="N906" s="144">
        <f>+H906*M906</f>
        <v>15.582872628726287</v>
      </c>
      <c r="O906" s="142" t="s">
        <v>61</v>
      </c>
      <c r="P906" s="140">
        <v>0.10298102981029811</v>
      </c>
      <c r="Q906" s="118">
        <f>H906*P906</f>
        <v>37.009322493224936</v>
      </c>
      <c r="R906" s="116"/>
      <c r="S906" s="114"/>
    </row>
    <row r="907" spans="6:19">
      <c r="F907" s="111" t="s">
        <v>183</v>
      </c>
      <c r="G907" s="136">
        <v>5.8886259999999999E-4</v>
      </c>
      <c r="H907" s="103">
        <f>ROUND(+G907*Totals!$H$26,2)</f>
        <v>4027.2</v>
      </c>
      <c r="I907" s="103">
        <f t="shared" si="39"/>
        <v>0</v>
      </c>
      <c r="J907" s="103">
        <f t="shared" si="40"/>
        <v>4027.2</v>
      </c>
      <c r="K907" s="113"/>
      <c r="L907" s="113"/>
      <c r="N907" s="117"/>
      <c r="O907" s="117"/>
      <c r="P907" s="114"/>
      <c r="Q907" s="118"/>
      <c r="R907" s="116"/>
      <c r="S907" s="114"/>
    </row>
    <row r="908" spans="6:19">
      <c r="F908" s="111" t="s">
        <v>182</v>
      </c>
      <c r="G908" s="136">
        <v>2.7820280000000002E-4</v>
      </c>
      <c r="H908" s="103">
        <f>ROUND(+G908*Totals!$H$26,2)</f>
        <v>1902.61</v>
      </c>
      <c r="I908" s="103">
        <f t="shared" si="39"/>
        <v>0</v>
      </c>
      <c r="J908" s="103">
        <f t="shared" si="40"/>
        <v>1902.61</v>
      </c>
      <c r="K908" s="113"/>
      <c r="L908" s="113"/>
      <c r="N908" s="117"/>
      <c r="O908" s="117"/>
      <c r="P908" s="114"/>
      <c r="Q908" s="118"/>
      <c r="R908" s="116"/>
      <c r="S908" s="114"/>
    </row>
    <row r="909" spans="6:19">
      <c r="F909" s="111" t="s">
        <v>181</v>
      </c>
      <c r="G909" s="136">
        <v>4.6753499999999999E-5</v>
      </c>
      <c r="H909" s="103">
        <f>ROUND(+G909*Totals!$H$26,2)</f>
        <v>319.74</v>
      </c>
      <c r="I909" s="103">
        <f t="shared" si="39"/>
        <v>19.211845493562233</v>
      </c>
      <c r="J909" s="103">
        <f t="shared" si="40"/>
        <v>300.52815450643777</v>
      </c>
      <c r="K909" s="113" t="s">
        <v>181</v>
      </c>
      <c r="L909" s="113" t="s">
        <v>57</v>
      </c>
      <c r="M909" s="138">
        <v>6.0085836909871251E-2</v>
      </c>
      <c r="N909" s="117">
        <f>+H909*M909</f>
        <v>19.211845493562233</v>
      </c>
      <c r="O909" s="113"/>
      <c r="P909" s="114"/>
      <c r="Q909" s="118"/>
      <c r="R909" s="116"/>
      <c r="S909" s="114"/>
    </row>
    <row r="910" spans="6:19">
      <c r="F910" s="111" t="s">
        <v>180</v>
      </c>
      <c r="G910" s="136">
        <v>1.510796E-4</v>
      </c>
      <c r="H910" s="103">
        <f>ROUND(+G910*Totals!$H$26,2)</f>
        <v>1033.23</v>
      </c>
      <c r="I910" s="103">
        <f t="shared" si="39"/>
        <v>100.50875486381324</v>
      </c>
      <c r="J910" s="103">
        <f t="shared" si="40"/>
        <v>932.72124513618678</v>
      </c>
      <c r="K910" s="113" t="s">
        <v>180</v>
      </c>
      <c r="L910" s="113" t="s">
        <v>89</v>
      </c>
      <c r="M910" s="138">
        <v>9.727626459143969E-2</v>
      </c>
      <c r="N910" s="117">
        <f>+H910*M910</f>
        <v>100.50875486381324</v>
      </c>
      <c r="O910" s="113"/>
      <c r="P910" s="114"/>
      <c r="Q910" s="118"/>
      <c r="R910" s="116"/>
      <c r="S910" s="114"/>
    </row>
    <row r="911" spans="6:19">
      <c r="F911" s="111" t="s">
        <v>179</v>
      </c>
      <c r="G911" s="136">
        <v>3.0563669999999999E-4</v>
      </c>
      <c r="H911" s="103">
        <f>ROUND(+G911*Totals!$H$26,2)</f>
        <v>2090.23</v>
      </c>
      <c r="I911" s="103">
        <f t="shared" si="39"/>
        <v>0</v>
      </c>
      <c r="J911" s="103">
        <f t="shared" si="40"/>
        <v>2090.23</v>
      </c>
      <c r="K911" s="113"/>
      <c r="L911" s="113"/>
      <c r="N911" s="117"/>
      <c r="O911" s="113"/>
      <c r="P911" s="114"/>
      <c r="Q911" s="118"/>
      <c r="R911" s="116"/>
      <c r="S911" s="114"/>
    </row>
    <row r="912" spans="6:19">
      <c r="F912" s="111" t="s">
        <v>178</v>
      </c>
      <c r="G912" s="136">
        <v>9.6945950000000005E-4</v>
      </c>
      <c r="H912" s="103">
        <f>ROUND(+G912*Totals!$H$26,2)</f>
        <v>6630.08</v>
      </c>
      <c r="I912" s="103">
        <f t="shared" si="39"/>
        <v>0</v>
      </c>
      <c r="J912" s="103">
        <f t="shared" si="40"/>
        <v>6630.08</v>
      </c>
      <c r="K912" s="113"/>
      <c r="L912" s="113"/>
      <c r="N912" s="117"/>
      <c r="O912" s="117"/>
      <c r="P912" s="114"/>
      <c r="Q912" s="118"/>
      <c r="R912" s="116"/>
      <c r="S912" s="114"/>
    </row>
    <row r="913" spans="6:19" ht="19.5" customHeight="1">
      <c r="F913" s="111" t="s">
        <v>177</v>
      </c>
      <c r="G913" s="136">
        <v>1.2352978000000001E-3</v>
      </c>
      <c r="H913" s="103">
        <f>ROUND(+G913*Totals!$H$26,2)</f>
        <v>8448.14</v>
      </c>
      <c r="I913" s="103">
        <f t="shared" si="39"/>
        <v>0</v>
      </c>
      <c r="J913" s="103">
        <f t="shared" si="40"/>
        <v>8448.14</v>
      </c>
      <c r="K913" s="113"/>
      <c r="L913" s="113"/>
      <c r="N913" s="117"/>
      <c r="O913" s="113"/>
      <c r="P913" s="114"/>
      <c r="Q913" s="118"/>
      <c r="R913" s="116"/>
      <c r="S913" s="114"/>
    </row>
    <row r="914" spans="6:19">
      <c r="F914" s="111" t="s">
        <v>176</v>
      </c>
      <c r="G914" s="136">
        <v>5.5640599999999997E-5</v>
      </c>
      <c r="H914" s="103">
        <f>ROUND(+G914*Totals!$H$26,2)</f>
        <v>380.52</v>
      </c>
      <c r="I914" s="103">
        <f t="shared" si="39"/>
        <v>84.937499999999986</v>
      </c>
      <c r="J914" s="103">
        <f t="shared" si="40"/>
        <v>295.58249999999998</v>
      </c>
      <c r="K914" s="113" t="s">
        <v>176</v>
      </c>
      <c r="L914" s="113" t="s">
        <v>125</v>
      </c>
      <c r="M914" s="138">
        <v>0.2232142857142857</v>
      </c>
      <c r="N914" s="117">
        <f>+H914*M914</f>
        <v>84.937499999999986</v>
      </c>
      <c r="O914" s="113"/>
      <c r="P914" s="114"/>
      <c r="Q914" s="118"/>
      <c r="R914" s="116"/>
      <c r="S914" s="114"/>
    </row>
    <row r="915" spans="6:19" ht="37.5">
      <c r="F915" s="111" t="s">
        <v>175</v>
      </c>
      <c r="G915" s="136">
        <v>2.6554071800000002E-2</v>
      </c>
      <c r="H915" s="103">
        <f>ROUND(+G915*Totals!$H$26,2)</f>
        <v>181601.94</v>
      </c>
      <c r="I915" s="103">
        <f t="shared" si="39"/>
        <v>0</v>
      </c>
      <c r="J915" s="103">
        <f t="shared" si="40"/>
        <v>181601.94</v>
      </c>
      <c r="K915" s="113"/>
      <c r="L915" s="113"/>
      <c r="N915" s="117"/>
      <c r="O915" s="113"/>
      <c r="P915" s="114"/>
      <c r="Q915" s="118"/>
      <c r="R915" s="116"/>
      <c r="S915" s="114"/>
    </row>
    <row r="916" spans="6:19">
      <c r="F916" s="111" t="s">
        <v>174</v>
      </c>
      <c r="G916" s="136">
        <v>1.4907034E-3</v>
      </c>
      <c r="H916" s="103">
        <f>ROUND(+G916*Totals!$H$26,2)</f>
        <v>10194.84</v>
      </c>
      <c r="I916" s="103">
        <f t="shared" si="39"/>
        <v>0</v>
      </c>
      <c r="J916" s="103">
        <f t="shared" si="40"/>
        <v>10194.84</v>
      </c>
      <c r="K916" s="113"/>
      <c r="L916" s="113"/>
      <c r="N916" s="117"/>
      <c r="O916" s="113"/>
      <c r="P916" s="114"/>
      <c r="Q916" s="118"/>
      <c r="R916" s="116"/>
      <c r="S916" s="114"/>
    </row>
    <row r="917" spans="6:19">
      <c r="F917" s="111" t="s">
        <v>173</v>
      </c>
      <c r="G917" s="136">
        <v>1.1900900000000001E-4</v>
      </c>
      <c r="H917" s="103">
        <f>ROUND(+G917*Totals!$H$26,2)</f>
        <v>813.9</v>
      </c>
      <c r="I917" s="103">
        <f t="shared" si="39"/>
        <v>0</v>
      </c>
      <c r="J917" s="103">
        <f t="shared" si="40"/>
        <v>813.9</v>
      </c>
      <c r="K917" s="113"/>
      <c r="L917" s="113"/>
      <c r="N917" s="117"/>
      <c r="O917" s="113"/>
      <c r="P917" s="114"/>
      <c r="Q917" s="118"/>
      <c r="R917" s="116"/>
      <c r="S917" s="114"/>
    </row>
    <row r="918" spans="6:19">
      <c r="F918" s="111" t="s">
        <v>172</v>
      </c>
      <c r="G918" s="136">
        <v>3.558678E-4</v>
      </c>
      <c r="H918" s="103">
        <f>ROUND(+G918*Totals!$H$26,2)</f>
        <v>2433.7600000000002</v>
      </c>
      <c r="I918" s="103">
        <f t="shared" si="39"/>
        <v>0</v>
      </c>
      <c r="J918" s="103">
        <f t="shared" si="40"/>
        <v>2433.7600000000002</v>
      </c>
      <c r="K918" s="113"/>
      <c r="L918" s="113"/>
      <c r="N918" s="117"/>
      <c r="O918" s="113"/>
      <c r="P918" s="114"/>
      <c r="Q918" s="118"/>
      <c r="R918" s="116"/>
      <c r="S918" s="114"/>
    </row>
    <row r="919" spans="6:19">
      <c r="F919" s="111" t="s">
        <v>171</v>
      </c>
      <c r="G919" s="136">
        <v>9.621180999999999E-4</v>
      </c>
      <c r="H919" s="103">
        <f>ROUND(+G919*Totals!$H$26,2)</f>
        <v>6579.88</v>
      </c>
      <c r="I919" s="103">
        <f t="shared" si="39"/>
        <v>0</v>
      </c>
      <c r="J919" s="103">
        <f t="shared" si="40"/>
        <v>6579.88</v>
      </c>
      <c r="K919" s="113"/>
      <c r="L919" s="113"/>
      <c r="N919" s="117"/>
      <c r="O919" s="117"/>
      <c r="P919" s="114"/>
      <c r="Q919" s="118"/>
      <c r="R919" s="116"/>
      <c r="S919" s="114"/>
    </row>
    <row r="920" spans="6:19">
      <c r="F920" s="111" t="s">
        <v>170</v>
      </c>
      <c r="G920" s="136">
        <v>4.7526299999999999E-5</v>
      </c>
      <c r="H920" s="103">
        <f>ROUND(+G920*Totals!$H$26,2)</f>
        <v>325.02999999999997</v>
      </c>
      <c r="I920" s="103">
        <f t="shared" si="39"/>
        <v>0</v>
      </c>
      <c r="J920" s="103">
        <f t="shared" si="40"/>
        <v>325.02999999999997</v>
      </c>
      <c r="K920" s="113"/>
      <c r="L920" s="113"/>
      <c r="N920" s="117"/>
      <c r="O920" s="117"/>
      <c r="P920" s="114"/>
      <c r="Q920" s="118"/>
      <c r="R920" s="116"/>
      <c r="S920" s="114"/>
    </row>
    <row r="921" spans="6:19">
      <c r="F921" s="111" t="s">
        <v>169</v>
      </c>
      <c r="G921" s="136">
        <v>7.4187400000000001E-5</v>
      </c>
      <c r="H921" s="103">
        <f>ROUND(+G921*Totals!$H$26,2)</f>
        <v>507.36</v>
      </c>
      <c r="I921" s="103">
        <f t="shared" si="39"/>
        <v>125.60052117263845</v>
      </c>
      <c r="J921" s="103">
        <f t="shared" si="40"/>
        <v>381.75947882736159</v>
      </c>
      <c r="K921" s="113" t="s">
        <v>169</v>
      </c>
      <c r="L921" s="113" t="s">
        <v>67</v>
      </c>
      <c r="M921" s="138">
        <v>0.24755700325732902</v>
      </c>
      <c r="N921" s="117">
        <f>+H921*M921</f>
        <v>125.60052117263845</v>
      </c>
      <c r="O921" s="117"/>
      <c r="P921" s="114"/>
      <c r="Q921" s="118"/>
      <c r="R921" s="116"/>
      <c r="S921" s="114"/>
    </row>
    <row r="922" spans="6:19">
      <c r="F922" s="111" t="s">
        <v>168</v>
      </c>
      <c r="G922" s="136">
        <v>4.86855E-5</v>
      </c>
      <c r="H922" s="103">
        <f>ROUND(+G922*Totals!$H$26,2)</f>
        <v>332.96</v>
      </c>
      <c r="I922" s="103">
        <f t="shared" si="39"/>
        <v>70.774106280193237</v>
      </c>
      <c r="J922" s="103">
        <f t="shared" si="40"/>
        <v>262.18589371980676</v>
      </c>
      <c r="K922" s="113" t="s">
        <v>168</v>
      </c>
      <c r="L922" s="113" t="s">
        <v>116</v>
      </c>
      <c r="M922" s="138">
        <v>0.21256038647342998</v>
      </c>
      <c r="N922" s="117">
        <f>+H922*M922</f>
        <v>70.774106280193237</v>
      </c>
      <c r="O922" s="113"/>
      <c r="P922" s="114"/>
      <c r="Q922" s="118"/>
      <c r="R922" s="116"/>
      <c r="S922" s="114"/>
    </row>
    <row r="923" spans="6:19">
      <c r="F923" s="111" t="s">
        <v>167</v>
      </c>
      <c r="G923" s="136">
        <v>1.1012189999999999E-4</v>
      </c>
      <c r="H923" s="103">
        <f>ROUND(+G923*Totals!$H$26,2)</f>
        <v>753.12</v>
      </c>
      <c r="I923" s="103">
        <f t="shared" si="39"/>
        <v>210.11811912225704</v>
      </c>
      <c r="J923" s="103">
        <f t="shared" si="40"/>
        <v>543.00188087774291</v>
      </c>
      <c r="K923" s="143" t="s">
        <v>167</v>
      </c>
      <c r="L923" s="143" t="s">
        <v>48</v>
      </c>
      <c r="M923" s="140">
        <v>5.7993730407523508E-2</v>
      </c>
      <c r="N923" s="144">
        <f>+H923*M923</f>
        <v>43.676238244514103</v>
      </c>
      <c r="O923" s="142" t="s">
        <v>58</v>
      </c>
      <c r="P923" s="140">
        <v>0.22100313479623823</v>
      </c>
      <c r="Q923" s="118">
        <f>H923*P923</f>
        <v>166.44188087774293</v>
      </c>
      <c r="R923" s="116"/>
      <c r="S923" s="114"/>
    </row>
    <row r="924" spans="6:19">
      <c r="F924" s="111" t="s">
        <v>166</v>
      </c>
      <c r="G924" s="136">
        <v>3.9025700000000001E-5</v>
      </c>
      <c r="H924" s="103">
        <f>ROUND(+G924*Totals!$H$26,2)</f>
        <v>266.89</v>
      </c>
      <c r="I924" s="103">
        <f t="shared" si="39"/>
        <v>0</v>
      </c>
      <c r="J924" s="103">
        <f t="shared" si="40"/>
        <v>266.89</v>
      </c>
      <c r="K924" s="143"/>
      <c r="L924" s="143"/>
      <c r="M924" s="140"/>
      <c r="N924" s="144"/>
      <c r="O924" s="143"/>
      <c r="P924" s="146"/>
      <c r="Q924" s="145"/>
      <c r="R924" s="116"/>
      <c r="S924" s="114"/>
    </row>
    <row r="925" spans="6:19">
      <c r="F925" s="111" t="s">
        <v>165</v>
      </c>
      <c r="G925" s="136">
        <v>2.3454039999999999E-4</v>
      </c>
      <c r="H925" s="103">
        <f>ROUND(+G925*Totals!$H$26,2)</f>
        <v>1604.01</v>
      </c>
      <c r="I925" s="103">
        <f t="shared" si="39"/>
        <v>0</v>
      </c>
      <c r="J925" s="103">
        <f t="shared" si="40"/>
        <v>1604.01</v>
      </c>
      <c r="K925" s="113"/>
      <c r="L925" s="113"/>
      <c r="N925" s="117"/>
      <c r="O925" s="113"/>
      <c r="P925" s="114"/>
      <c r="Q925" s="118"/>
      <c r="R925" s="116"/>
      <c r="S925" s="114"/>
    </row>
    <row r="926" spans="6:19">
      <c r="F926" s="111" t="s">
        <v>164</v>
      </c>
      <c r="G926" s="136">
        <v>2.9945440000000002E-4</v>
      </c>
      <c r="H926" s="103">
        <f>ROUND(+G926*Totals!$H$26,2)</f>
        <v>2047.95</v>
      </c>
      <c r="I926" s="103">
        <f t="shared" si="39"/>
        <v>0</v>
      </c>
      <c r="J926" s="103">
        <f t="shared" si="40"/>
        <v>2047.95</v>
      </c>
      <c r="K926" s="113"/>
      <c r="L926" s="113"/>
      <c r="N926" s="117"/>
      <c r="O926" s="113"/>
      <c r="P926" s="114"/>
      <c r="Q926" s="118"/>
      <c r="R926" s="116"/>
      <c r="S926" s="114"/>
    </row>
    <row r="927" spans="6:19">
      <c r="F927" s="111" t="s">
        <v>163</v>
      </c>
      <c r="G927" s="136">
        <v>2.8786259999999999E-4</v>
      </c>
      <c r="H927" s="103">
        <f>ROUND(+G927*Totals!$H$26,2)</f>
        <v>1968.68</v>
      </c>
      <c r="I927" s="103">
        <f t="shared" si="39"/>
        <v>0</v>
      </c>
      <c r="J927" s="103">
        <f t="shared" si="40"/>
        <v>1968.68</v>
      </c>
      <c r="K927" s="113"/>
      <c r="L927" s="113"/>
      <c r="N927" s="117"/>
      <c r="O927" s="117"/>
      <c r="P927" s="114"/>
      <c r="Q927" s="118"/>
      <c r="R927" s="116"/>
      <c r="S927" s="114"/>
    </row>
    <row r="928" spans="6:19">
      <c r="F928" s="111" t="s">
        <v>162</v>
      </c>
      <c r="G928" s="136">
        <v>1.9203720000000001E-4</v>
      </c>
      <c r="H928" s="103">
        <f>ROUND(+G928*Totals!$H$26,2)</f>
        <v>1313.33</v>
      </c>
      <c r="I928" s="103">
        <f t="shared" si="39"/>
        <v>0</v>
      </c>
      <c r="J928" s="103">
        <f t="shared" si="40"/>
        <v>1313.33</v>
      </c>
      <c r="K928" s="137" t="s">
        <v>162</v>
      </c>
      <c r="L928" s="137" t="s">
        <v>89</v>
      </c>
      <c r="M928" s="138">
        <v>0.14613778705636743</v>
      </c>
      <c r="N928" s="117"/>
      <c r="O928" s="117"/>
      <c r="P928" s="114"/>
      <c r="Q928" s="118"/>
      <c r="R928" s="116"/>
      <c r="S928" s="114"/>
    </row>
    <row r="929" spans="6:19">
      <c r="F929" s="111" t="s">
        <v>161</v>
      </c>
      <c r="G929" s="136">
        <v>3.8639300000000001E-5</v>
      </c>
      <c r="H929" s="103">
        <f>ROUND(+G929*Totals!$H$26,2)</f>
        <v>264.25</v>
      </c>
      <c r="I929" s="103">
        <f t="shared" si="39"/>
        <v>89.783783783783775</v>
      </c>
      <c r="J929" s="103">
        <f t="shared" si="40"/>
        <v>174.46621621621622</v>
      </c>
      <c r="K929" s="143" t="s">
        <v>161</v>
      </c>
      <c r="L929" s="143" t="s">
        <v>72</v>
      </c>
      <c r="M929" s="140">
        <v>7.3359073359073365E-2</v>
      </c>
      <c r="N929" s="144">
        <f>+H929*M929</f>
        <v>19.385135135135137</v>
      </c>
      <c r="O929" s="142" t="s">
        <v>76</v>
      </c>
      <c r="P929" s="149">
        <v>0.26640926640926638</v>
      </c>
      <c r="Q929" s="118">
        <f>H929*P929</f>
        <v>70.398648648648646</v>
      </c>
      <c r="R929" s="116"/>
      <c r="S929" s="114"/>
    </row>
    <row r="930" spans="6:19">
      <c r="F930" s="111" t="s">
        <v>160</v>
      </c>
      <c r="G930" s="136">
        <v>2.8206699999999999E-5</v>
      </c>
      <c r="H930" s="103">
        <f>ROUND(+G930*Totals!$H$26,2)</f>
        <v>192.9</v>
      </c>
      <c r="I930" s="103">
        <f t="shared" si="39"/>
        <v>96.45</v>
      </c>
      <c r="J930" s="103">
        <f t="shared" si="40"/>
        <v>96.45</v>
      </c>
      <c r="K930" s="143" t="s">
        <v>160</v>
      </c>
      <c r="L930" s="143" t="s">
        <v>48</v>
      </c>
      <c r="M930" s="140">
        <v>0.5</v>
      </c>
      <c r="N930" s="144">
        <f>+H930*M930</f>
        <v>96.45</v>
      </c>
      <c r="O930" s="143"/>
      <c r="P930" s="146"/>
      <c r="Q930" s="145"/>
      <c r="R930" s="116"/>
      <c r="S930" s="114"/>
    </row>
    <row r="931" spans="6:19">
      <c r="F931" s="111" t="s">
        <v>159</v>
      </c>
      <c r="G931" s="136">
        <v>1.1862259999999999E-4</v>
      </c>
      <c r="H931" s="103">
        <f>ROUND(+G931*Totals!$H$26,2)</f>
        <v>811.25</v>
      </c>
      <c r="I931" s="103">
        <f t="shared" si="39"/>
        <v>115.19749999999999</v>
      </c>
      <c r="J931" s="103">
        <f t="shared" si="40"/>
        <v>696.05250000000001</v>
      </c>
      <c r="K931" s="113" t="s">
        <v>159</v>
      </c>
      <c r="L931" s="113" t="s">
        <v>74</v>
      </c>
      <c r="M931" s="138">
        <v>0.14199999999999999</v>
      </c>
      <c r="N931" s="117">
        <f>+H931*M931</f>
        <v>115.19749999999999</v>
      </c>
      <c r="O931" s="117"/>
      <c r="P931" s="114"/>
      <c r="Q931" s="118"/>
      <c r="R931" s="116"/>
      <c r="S931" s="114"/>
    </row>
    <row r="932" spans="6:19">
      <c r="F932" s="111" t="s">
        <v>158</v>
      </c>
      <c r="G932" s="136">
        <v>1.2928702999999999E-3</v>
      </c>
      <c r="H932" s="103">
        <f>ROUND(+G932*Totals!$H$26,2)</f>
        <v>8841.8700000000008</v>
      </c>
      <c r="I932" s="103">
        <f t="shared" si="39"/>
        <v>0</v>
      </c>
      <c r="J932" s="103">
        <f t="shared" si="40"/>
        <v>8841.8700000000008</v>
      </c>
      <c r="K932" s="113"/>
      <c r="L932" s="113"/>
      <c r="N932" s="117"/>
      <c r="O932" s="113"/>
      <c r="P932" s="114"/>
      <c r="Q932" s="118"/>
      <c r="R932" s="116"/>
      <c r="S932" s="114"/>
    </row>
    <row r="933" spans="6:19">
      <c r="F933" s="111" t="s">
        <v>157</v>
      </c>
      <c r="G933" s="136">
        <v>4.6367099999999999E-5</v>
      </c>
      <c r="H933" s="103">
        <f>ROUND(+G933*Totals!$H$26,2)</f>
        <v>317.10000000000002</v>
      </c>
      <c r="I933" s="103">
        <f t="shared" si="39"/>
        <v>64.445265588914552</v>
      </c>
      <c r="J933" s="103">
        <f t="shared" si="40"/>
        <v>252.65473441108549</v>
      </c>
      <c r="K933" s="113" t="s">
        <v>157</v>
      </c>
      <c r="L933" s="113" t="s">
        <v>93</v>
      </c>
      <c r="M933" s="138">
        <v>0.20323325635103925</v>
      </c>
      <c r="N933" s="117">
        <f>+H933*M933</f>
        <v>64.445265588914552</v>
      </c>
      <c r="O933" s="113"/>
      <c r="P933" s="114"/>
      <c r="Q933" s="118"/>
      <c r="R933" s="116"/>
      <c r="S933" s="114"/>
    </row>
    <row r="934" spans="6:19">
      <c r="F934" s="111" t="s">
        <v>156</v>
      </c>
      <c r="G934" s="136">
        <v>1.1298125E-3</v>
      </c>
      <c r="H934" s="103">
        <f>ROUND(+G934*Totals!$H$26,2)</f>
        <v>7726.73</v>
      </c>
      <c r="I934" s="103">
        <f t="shared" si="39"/>
        <v>0</v>
      </c>
      <c r="J934" s="103">
        <f t="shared" si="40"/>
        <v>7726.73</v>
      </c>
      <c r="K934" s="113"/>
      <c r="L934" s="113"/>
      <c r="N934" s="117"/>
      <c r="O934" s="113"/>
      <c r="P934" s="114"/>
      <c r="Q934" s="118"/>
      <c r="R934" s="116"/>
      <c r="S934" s="114"/>
    </row>
    <row r="935" spans="6:19" ht="19.5" customHeight="1">
      <c r="F935" s="111" t="s">
        <v>155</v>
      </c>
      <c r="G935" s="136">
        <v>2.0293349000000001E-3</v>
      </c>
      <c r="H935" s="103">
        <f>ROUND(+G935*Totals!$H$26,2)</f>
        <v>13878.52</v>
      </c>
      <c r="I935" s="103">
        <f t="shared" si="39"/>
        <v>0</v>
      </c>
      <c r="J935" s="103">
        <f t="shared" si="40"/>
        <v>13878.52</v>
      </c>
      <c r="K935" s="113"/>
      <c r="L935" s="113"/>
      <c r="N935" s="117"/>
      <c r="O935" s="113"/>
      <c r="P935" s="114"/>
      <c r="Q935" s="118"/>
      <c r="R935" s="116"/>
      <c r="S935" s="114"/>
    </row>
    <row r="936" spans="6:19">
      <c r="F936" s="111" t="s">
        <v>154</v>
      </c>
      <c r="G936" s="136">
        <v>3.9914379999999997E-4</v>
      </c>
      <c r="H936" s="103">
        <f>ROUND(+G936*Totals!$H$26,2)</f>
        <v>2729.72</v>
      </c>
      <c r="I936" s="103">
        <f t="shared" si="39"/>
        <v>0</v>
      </c>
      <c r="J936" s="103">
        <f t="shared" si="40"/>
        <v>2729.72</v>
      </c>
      <c r="K936" s="113"/>
      <c r="L936" s="113"/>
      <c r="N936" s="117"/>
      <c r="O936" s="113"/>
      <c r="P936" s="114"/>
      <c r="Q936" s="118"/>
      <c r="R936" s="116"/>
      <c r="S936" s="114"/>
    </row>
    <row r="937" spans="6:19">
      <c r="F937" s="111" t="s">
        <v>153</v>
      </c>
      <c r="G937" s="136">
        <v>2.0683605999999998E-3</v>
      </c>
      <c r="H937" s="103">
        <f>ROUND(+G937*Totals!$H$26,2)</f>
        <v>14145.41</v>
      </c>
      <c r="I937" s="103">
        <f t="shared" si="39"/>
        <v>0</v>
      </c>
      <c r="J937" s="103">
        <f t="shared" si="40"/>
        <v>14145.41</v>
      </c>
      <c r="K937" s="113"/>
      <c r="L937" s="113"/>
      <c r="N937" s="117"/>
      <c r="O937" s="113"/>
      <c r="P937" s="114"/>
      <c r="Q937" s="118"/>
      <c r="R937" s="116"/>
      <c r="S937" s="114"/>
    </row>
    <row r="938" spans="6:19">
      <c r="F938" s="111" t="s">
        <v>152</v>
      </c>
      <c r="G938" s="136">
        <v>3.1800130000000004E-4</v>
      </c>
      <c r="H938" s="103">
        <f>ROUND(+G938*Totals!$H$26,2)</f>
        <v>2174.79</v>
      </c>
      <c r="I938" s="103">
        <f t="shared" si="39"/>
        <v>0</v>
      </c>
      <c r="J938" s="103">
        <f t="shared" si="40"/>
        <v>2174.79</v>
      </c>
      <c r="K938" s="113"/>
      <c r="L938" s="113"/>
      <c r="N938" s="117"/>
      <c r="O938" s="117"/>
      <c r="P938" s="114"/>
      <c r="Q938" s="118"/>
      <c r="R938" s="116"/>
      <c r="S938" s="114"/>
    </row>
    <row r="939" spans="6:19">
      <c r="F939" s="111" t="s">
        <v>151</v>
      </c>
      <c r="G939" s="136">
        <v>3.5161699999999999E-5</v>
      </c>
      <c r="H939" s="103">
        <f>ROUND(+G939*Totals!$H$26,2)</f>
        <v>240.47</v>
      </c>
      <c r="I939" s="103">
        <f t="shared" si="39"/>
        <v>0</v>
      </c>
      <c r="J939" s="103">
        <f t="shared" si="40"/>
        <v>240.47</v>
      </c>
      <c r="N939" s="117"/>
      <c r="Q939" s="112"/>
      <c r="R939" s="112"/>
    </row>
    <row r="940" spans="6:19">
      <c r="F940" s="111" t="s">
        <v>150</v>
      </c>
      <c r="G940" s="136">
        <v>7.26418E-5</v>
      </c>
      <c r="H940" s="103">
        <f>ROUND(+G940*Totals!$H$26,2)</f>
        <v>496.79</v>
      </c>
      <c r="I940" s="103">
        <f t="shared" si="39"/>
        <v>109.8430150753769</v>
      </c>
      <c r="J940" s="103">
        <f t="shared" si="40"/>
        <v>386.94698492462311</v>
      </c>
      <c r="K940" s="113" t="s">
        <v>150</v>
      </c>
      <c r="L940" s="113" t="s">
        <v>75</v>
      </c>
      <c r="M940" s="138">
        <v>0.22110552763819097</v>
      </c>
      <c r="N940" s="117">
        <f>+H940*M940</f>
        <v>109.8430150753769</v>
      </c>
      <c r="O940" s="117"/>
      <c r="P940" s="114"/>
      <c r="Q940" s="118"/>
      <c r="R940" s="116"/>
      <c r="S940" s="114"/>
    </row>
    <row r="941" spans="6:19">
      <c r="F941" s="111" t="s">
        <v>149</v>
      </c>
      <c r="G941" s="136">
        <v>6.2788830000000005E-4</v>
      </c>
      <c r="H941" s="103">
        <f>ROUND(+G941*Totals!$H$26,2)</f>
        <v>4294.1000000000004</v>
      </c>
      <c r="I941" s="103">
        <f t="shared" si="39"/>
        <v>0</v>
      </c>
      <c r="J941" s="103">
        <f t="shared" si="40"/>
        <v>4294.1000000000004</v>
      </c>
      <c r="N941" s="117"/>
      <c r="Q941" s="112"/>
      <c r="R941" s="112"/>
    </row>
    <row r="942" spans="6:19">
      <c r="F942" s="111" t="s">
        <v>148</v>
      </c>
      <c r="G942" s="136">
        <v>5.6413299999999997E-5</v>
      </c>
      <c r="H942" s="103">
        <f>ROUND(+G942*Totals!$H$26,2)</f>
        <v>385.81</v>
      </c>
      <c r="I942" s="103">
        <f t="shared" si="39"/>
        <v>79.350992907801412</v>
      </c>
      <c r="J942" s="103">
        <f t="shared" si="40"/>
        <v>306.45900709219859</v>
      </c>
      <c r="K942" s="113" t="s">
        <v>148</v>
      </c>
      <c r="L942" s="113" t="s">
        <v>54</v>
      </c>
      <c r="M942" s="138">
        <v>0.20567375886524822</v>
      </c>
      <c r="N942" s="117">
        <f>+H942*M942</f>
        <v>79.350992907801412</v>
      </c>
      <c r="O942" s="117"/>
      <c r="P942" s="114"/>
      <c r="Q942" s="118"/>
      <c r="R942" s="116"/>
      <c r="S942" s="114"/>
    </row>
    <row r="943" spans="6:19">
      <c r="F943" s="111" t="s">
        <v>147</v>
      </c>
      <c r="G943" s="136">
        <v>5.200847E-4</v>
      </c>
      <c r="H943" s="103">
        <f>ROUND(+G943*Totals!$H$26,2)</f>
        <v>3556.83</v>
      </c>
      <c r="I943" s="103">
        <f t="shared" si="39"/>
        <v>0</v>
      </c>
      <c r="J943" s="103">
        <f t="shared" si="40"/>
        <v>3556.83</v>
      </c>
      <c r="K943" s="113"/>
      <c r="L943" s="113"/>
      <c r="N943" s="117"/>
      <c r="O943" s="117"/>
      <c r="P943" s="114"/>
      <c r="Q943" s="118"/>
      <c r="R943" s="116"/>
      <c r="S943" s="114"/>
    </row>
    <row r="944" spans="6:19">
      <c r="F944" s="111" t="s">
        <v>146</v>
      </c>
      <c r="G944" s="136">
        <v>5.5640599999999997E-5</v>
      </c>
      <c r="H944" s="103">
        <f>ROUND(+G944*Totals!$H$26,2)</f>
        <v>380.52</v>
      </c>
      <c r="I944" s="103">
        <f t="shared" si="39"/>
        <v>65.84278651685392</v>
      </c>
      <c r="J944" s="103">
        <f t="shared" si="40"/>
        <v>314.67721348314603</v>
      </c>
      <c r="K944" s="103" t="s">
        <v>146</v>
      </c>
      <c r="L944" s="103" t="s">
        <v>132</v>
      </c>
      <c r="M944" s="138">
        <v>0.17303370786516853</v>
      </c>
      <c r="N944" s="117">
        <f>+H944*M944</f>
        <v>65.84278651685392</v>
      </c>
      <c r="Q944" s="112"/>
      <c r="R944" s="112"/>
    </row>
    <row r="945" spans="6:20">
      <c r="F945" s="111" t="s">
        <v>145</v>
      </c>
      <c r="G945" s="136">
        <v>1.4760199999999999E-4</v>
      </c>
      <c r="H945" s="103">
        <f>ROUND(+G945*Totals!$H$26,2)</f>
        <v>1009.44</v>
      </c>
      <c r="I945" s="103">
        <f t="shared" si="39"/>
        <v>302.48027874564457</v>
      </c>
      <c r="J945" s="103">
        <f t="shared" si="40"/>
        <v>706.95972125435549</v>
      </c>
      <c r="K945" s="113" t="s">
        <v>145</v>
      </c>
      <c r="L945" s="113" t="s">
        <v>65</v>
      </c>
      <c r="M945" s="138">
        <v>0.29965156794425085</v>
      </c>
      <c r="N945" s="117">
        <f>+H945*M945</f>
        <v>302.48027874564457</v>
      </c>
      <c r="O945" s="117"/>
      <c r="P945" s="114"/>
      <c r="Q945" s="118"/>
      <c r="R945" s="116"/>
      <c r="S945" s="114"/>
    </row>
    <row r="946" spans="6:20">
      <c r="F946" s="111" t="s">
        <v>144</v>
      </c>
      <c r="G946" s="136">
        <v>2.0208340000000001E-4</v>
      </c>
      <c r="H946" s="103">
        <f>ROUND(+G946*Totals!$H$26,2)</f>
        <v>1382.04</v>
      </c>
      <c r="I946" s="103">
        <f t="shared" si="39"/>
        <v>0</v>
      </c>
      <c r="J946" s="103">
        <f t="shared" si="40"/>
        <v>1382.04</v>
      </c>
      <c r="K946" s="113"/>
      <c r="L946" s="113"/>
      <c r="N946" s="117"/>
      <c r="O946" s="117"/>
      <c r="P946" s="114"/>
      <c r="Q946" s="118"/>
      <c r="R946" s="116"/>
      <c r="S946" s="114"/>
    </row>
    <row r="947" spans="6:20">
      <c r="F947" s="111" t="s">
        <v>143</v>
      </c>
      <c r="G947" s="136">
        <v>1.031669E-4</v>
      </c>
      <c r="H947" s="103">
        <f>ROUND(+G947*Totals!$H$26,2)</f>
        <v>705.55</v>
      </c>
      <c r="I947" s="103">
        <f t="shared" si="39"/>
        <v>102.22457386363637</v>
      </c>
      <c r="J947" s="103">
        <f t="shared" si="40"/>
        <v>603.3254261363636</v>
      </c>
      <c r="K947" s="113" t="s">
        <v>143</v>
      </c>
      <c r="L947" s="113" t="s">
        <v>73</v>
      </c>
      <c r="M947" s="138">
        <v>0.14488636363636365</v>
      </c>
      <c r="N947" s="117">
        <f>+H947*M947</f>
        <v>102.22457386363637</v>
      </c>
      <c r="O947" s="117"/>
      <c r="P947" s="114"/>
      <c r="Q947" s="118"/>
      <c r="R947" s="116"/>
      <c r="S947" s="114"/>
    </row>
    <row r="948" spans="6:20">
      <c r="F948" s="111" t="s">
        <v>142</v>
      </c>
      <c r="G948" s="136">
        <v>7.3415000000000008E-6</v>
      </c>
      <c r="H948" s="103">
        <f>ROUND(+G948*Totals!$H$26,2)</f>
        <v>50.21</v>
      </c>
      <c r="I948" s="103">
        <f t="shared" si="39"/>
        <v>15.26384</v>
      </c>
      <c r="J948" s="103">
        <f t="shared" si="40"/>
        <v>34.946159999999999</v>
      </c>
      <c r="K948" s="103" t="s">
        <v>142</v>
      </c>
      <c r="L948" s="103" t="s">
        <v>47</v>
      </c>
      <c r="M948" s="138">
        <v>0.30399999999999999</v>
      </c>
      <c r="N948" s="117">
        <f>+H948*M948</f>
        <v>15.26384</v>
      </c>
      <c r="Q948" s="112"/>
      <c r="R948" s="112"/>
    </row>
    <row r="949" spans="6:20">
      <c r="F949" s="111" t="s">
        <v>141</v>
      </c>
      <c r="G949" s="136">
        <v>2.3183600000000003E-5</v>
      </c>
      <c r="H949" s="103">
        <f>ROUND(+G949*Totals!$H$26,2)</f>
        <v>158.55000000000001</v>
      </c>
      <c r="I949" s="103">
        <f t="shared" si="39"/>
        <v>40.156768558951967</v>
      </c>
      <c r="J949" s="103">
        <f t="shared" si="40"/>
        <v>118.39323144104804</v>
      </c>
      <c r="K949" s="113" t="s">
        <v>141</v>
      </c>
      <c r="L949" s="113" t="s">
        <v>106</v>
      </c>
      <c r="M949" s="138">
        <v>0.25327510917030566</v>
      </c>
      <c r="N949" s="117">
        <f>+H949*M949</f>
        <v>40.156768558951967</v>
      </c>
      <c r="O949" s="113"/>
      <c r="P949" s="114"/>
      <c r="Q949" s="118"/>
      <c r="R949" s="116"/>
      <c r="S949" s="114"/>
    </row>
    <row r="950" spans="6:20">
      <c r="F950" s="111" t="s">
        <v>140</v>
      </c>
      <c r="G950" s="136">
        <v>2.0401539999999999E-4</v>
      </c>
      <c r="H950" s="103">
        <f>ROUND(+G950*Totals!$H$26,2)</f>
        <v>1395.25</v>
      </c>
      <c r="I950" s="103">
        <f t="shared" si="39"/>
        <v>0</v>
      </c>
      <c r="J950" s="103">
        <f t="shared" si="40"/>
        <v>1395.25</v>
      </c>
      <c r="N950" s="117"/>
      <c r="Q950" s="120"/>
      <c r="R950" s="112"/>
    </row>
    <row r="951" spans="6:20">
      <c r="F951" s="111" t="s">
        <v>139</v>
      </c>
      <c r="G951" s="136">
        <v>3.2456999999999998E-5</v>
      </c>
      <c r="H951" s="103">
        <f>ROUND(+G951*Totals!$H$26,2)</f>
        <v>221.97</v>
      </c>
      <c r="I951" s="103">
        <f t="shared" si="39"/>
        <v>58.134999999999998</v>
      </c>
      <c r="J951" s="103">
        <f t="shared" si="40"/>
        <v>163.83500000000001</v>
      </c>
      <c r="K951" s="103" t="s">
        <v>139</v>
      </c>
      <c r="L951" s="103" t="s">
        <v>65</v>
      </c>
      <c r="M951" s="138">
        <v>0.11111111111111112</v>
      </c>
      <c r="N951" s="117">
        <f>+H951*M951</f>
        <v>24.663333333333334</v>
      </c>
      <c r="O951" s="103" t="s">
        <v>83</v>
      </c>
      <c r="P951" s="138">
        <v>0.15079365079365079</v>
      </c>
      <c r="Q951" s="118">
        <f>H951*P951</f>
        <v>33.471666666666664</v>
      </c>
      <c r="R951" s="112"/>
    </row>
    <row r="952" spans="6:20">
      <c r="F952" s="103" t="s">
        <v>36</v>
      </c>
      <c r="J952" s="121">
        <f>+N952+Q952+T952</f>
        <v>312.84456063532025</v>
      </c>
      <c r="N952" s="120">
        <f t="shared" ref="N952:N983" si="41">SUMIF(L$7:L$951,$F952,N$7:N$951)</f>
        <v>312.84456063532025</v>
      </c>
      <c r="Q952" s="120">
        <f t="shared" ref="Q952:Q983" si="42">SUMIF(O$7:O$951,$F952,Q$7:Q$951)</f>
        <v>0</v>
      </c>
      <c r="R952" s="112"/>
      <c r="T952" s="120">
        <f t="shared" ref="T952:T983" si="43">SUMIF(R$7:R$951,$F952,T$7:T$951)</f>
        <v>0</v>
      </c>
    </row>
    <row r="953" spans="6:20">
      <c r="F953" s="103" t="s">
        <v>37</v>
      </c>
      <c r="J953" s="121">
        <f t="shared" ref="J953:J1016" si="44">+N953+Q953+T953</f>
        <v>146.70706527550365</v>
      </c>
      <c r="N953" s="120">
        <f t="shared" si="41"/>
        <v>146.70706527550365</v>
      </c>
      <c r="Q953" s="120">
        <f t="shared" si="42"/>
        <v>0</v>
      </c>
      <c r="R953" s="112"/>
      <c r="T953" s="120">
        <f t="shared" si="43"/>
        <v>0</v>
      </c>
    </row>
    <row r="954" spans="6:20">
      <c r="F954" s="103" t="s">
        <v>38</v>
      </c>
      <c r="J954" s="121">
        <f t="shared" si="44"/>
        <v>198.59702260679393</v>
      </c>
      <c r="N954" s="120">
        <f t="shared" si="41"/>
        <v>198.59702260679393</v>
      </c>
      <c r="Q954" s="120">
        <f t="shared" si="42"/>
        <v>0</v>
      </c>
      <c r="R954" s="112"/>
      <c r="T954" s="120">
        <f t="shared" si="43"/>
        <v>0</v>
      </c>
    </row>
    <row r="955" spans="6:20">
      <c r="F955" s="103" t="s">
        <v>39</v>
      </c>
      <c r="J955" s="121">
        <f t="shared" si="44"/>
        <v>875.19448102880881</v>
      </c>
      <c r="N955" s="120">
        <f t="shared" si="41"/>
        <v>875.19448102880881</v>
      </c>
      <c r="Q955" s="120">
        <f t="shared" si="42"/>
        <v>0</v>
      </c>
      <c r="R955" s="112"/>
      <c r="T955" s="120">
        <f t="shared" si="43"/>
        <v>0</v>
      </c>
    </row>
    <row r="956" spans="6:20">
      <c r="F956" s="103" t="s">
        <v>40</v>
      </c>
      <c r="J956" s="121">
        <f t="shared" si="44"/>
        <v>298.13532716296345</v>
      </c>
      <c r="N956" s="120">
        <f t="shared" si="41"/>
        <v>298.13532716296345</v>
      </c>
      <c r="Q956" s="120">
        <f t="shared" si="42"/>
        <v>0</v>
      </c>
      <c r="R956" s="112"/>
      <c r="T956" s="120">
        <f t="shared" si="43"/>
        <v>0</v>
      </c>
    </row>
    <row r="957" spans="6:20">
      <c r="F957" s="103" t="s">
        <v>41</v>
      </c>
      <c r="J957" s="121">
        <f t="shared" si="44"/>
        <v>645.52275855810046</v>
      </c>
      <c r="N957" s="120">
        <f t="shared" si="41"/>
        <v>645.52275855810046</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521.95678188800366</v>
      </c>
      <c r="N959" s="120">
        <f t="shared" si="41"/>
        <v>521.95678188800366</v>
      </c>
      <c r="Q959" s="120">
        <f t="shared" si="42"/>
        <v>0</v>
      </c>
      <c r="R959" s="112"/>
      <c r="T959" s="120">
        <f t="shared" si="43"/>
        <v>0</v>
      </c>
    </row>
    <row r="960" spans="6:20">
      <c r="F960" s="103" t="s">
        <v>43</v>
      </c>
      <c r="J960" s="121">
        <f t="shared" si="44"/>
        <v>148.75975409836065</v>
      </c>
      <c r="N960" s="120">
        <f t="shared" si="41"/>
        <v>148.75975409836065</v>
      </c>
      <c r="Q960" s="120">
        <f t="shared" si="42"/>
        <v>0</v>
      </c>
      <c r="R960" s="112"/>
      <c r="T960" s="120">
        <f t="shared" si="43"/>
        <v>0</v>
      </c>
    </row>
    <row r="961" spans="6:20">
      <c r="F961" s="103" t="s">
        <v>44</v>
      </c>
      <c r="J961" s="121">
        <f t="shared" si="44"/>
        <v>737.83725638456474</v>
      </c>
      <c r="N961" s="120">
        <f t="shared" si="41"/>
        <v>737.83725638456474</v>
      </c>
      <c r="Q961" s="120">
        <f t="shared" si="42"/>
        <v>0</v>
      </c>
      <c r="R961" s="112"/>
      <c r="T961" s="120">
        <f t="shared" si="43"/>
        <v>0</v>
      </c>
    </row>
    <row r="962" spans="6:20">
      <c r="F962" s="103" t="s">
        <v>45</v>
      </c>
      <c r="J962" s="121">
        <f t="shared" si="44"/>
        <v>524.1913785815143</v>
      </c>
      <c r="N962" s="120">
        <f t="shared" si="41"/>
        <v>524.1913785815143</v>
      </c>
      <c r="Q962" s="120">
        <f t="shared" si="42"/>
        <v>0</v>
      </c>
      <c r="R962" s="112"/>
      <c r="T962" s="120">
        <f t="shared" si="43"/>
        <v>0</v>
      </c>
    </row>
    <row r="963" spans="6:20">
      <c r="F963" s="103" t="s">
        <v>46</v>
      </c>
      <c r="J963" s="121">
        <f t="shared" si="44"/>
        <v>223.52288469417442</v>
      </c>
      <c r="N963" s="120">
        <f t="shared" si="41"/>
        <v>223.52288469417442</v>
      </c>
      <c r="Q963" s="120">
        <f t="shared" si="42"/>
        <v>0</v>
      </c>
      <c r="R963" s="112"/>
      <c r="T963" s="120">
        <f t="shared" si="43"/>
        <v>0</v>
      </c>
    </row>
    <row r="964" spans="6:20">
      <c r="F964" s="103" t="s">
        <v>47</v>
      </c>
      <c r="J964" s="121">
        <f t="shared" si="44"/>
        <v>575.63608163621655</v>
      </c>
      <c r="N964" s="120">
        <f t="shared" si="41"/>
        <v>575.63608163621655</v>
      </c>
      <c r="Q964" s="120">
        <f t="shared" si="42"/>
        <v>0</v>
      </c>
      <c r="R964" s="112"/>
      <c r="T964" s="120">
        <f t="shared" si="43"/>
        <v>0</v>
      </c>
    </row>
    <row r="965" spans="6:20">
      <c r="F965" s="103" t="s">
        <v>48</v>
      </c>
      <c r="J965" s="121">
        <f t="shared" si="44"/>
        <v>1672.6011666316381</v>
      </c>
      <c r="N965" s="120">
        <f t="shared" si="41"/>
        <v>1672.6011666316381</v>
      </c>
      <c r="Q965" s="120">
        <f t="shared" si="42"/>
        <v>0</v>
      </c>
      <c r="R965" s="112"/>
      <c r="T965" s="120">
        <f t="shared" si="43"/>
        <v>0</v>
      </c>
    </row>
    <row r="966" spans="6:20">
      <c r="F966" s="103" t="s">
        <v>49</v>
      </c>
      <c r="J966" s="121">
        <f t="shared" si="44"/>
        <v>556.3461095376565</v>
      </c>
      <c r="N966" s="120">
        <f t="shared" si="41"/>
        <v>556.3461095376565</v>
      </c>
      <c r="Q966" s="120">
        <f t="shared" si="42"/>
        <v>0</v>
      </c>
      <c r="R966" s="112"/>
      <c r="T966" s="120">
        <f t="shared" si="43"/>
        <v>0</v>
      </c>
    </row>
    <row r="967" spans="6:20">
      <c r="F967" s="103" t="s">
        <v>50</v>
      </c>
      <c r="J967" s="121">
        <f t="shared" si="44"/>
        <v>123.76012269938651</v>
      </c>
      <c r="N967" s="120">
        <f t="shared" si="41"/>
        <v>123.76012269938651</v>
      </c>
      <c r="Q967" s="120">
        <f t="shared" si="42"/>
        <v>0</v>
      </c>
      <c r="R967" s="112"/>
      <c r="T967" s="120">
        <f t="shared" si="43"/>
        <v>0</v>
      </c>
    </row>
    <row r="968" spans="6:20">
      <c r="F968" s="103" t="s">
        <v>51</v>
      </c>
      <c r="J968" s="121">
        <f t="shared" si="44"/>
        <v>1096.2404800211377</v>
      </c>
      <c r="N968" s="120">
        <f t="shared" si="41"/>
        <v>1096.2404800211377</v>
      </c>
      <c r="Q968" s="120">
        <f t="shared" si="42"/>
        <v>0</v>
      </c>
      <c r="R968" s="112"/>
      <c r="T968" s="120">
        <f t="shared" si="43"/>
        <v>0</v>
      </c>
    </row>
    <row r="969" spans="6:20">
      <c r="F969" s="103" t="s">
        <v>52</v>
      </c>
      <c r="J969" s="121">
        <f t="shared" si="44"/>
        <v>312.29185401610277</v>
      </c>
      <c r="N969" s="120">
        <f t="shared" si="41"/>
        <v>312.29185401610277</v>
      </c>
      <c r="Q969" s="120">
        <f t="shared" si="42"/>
        <v>0</v>
      </c>
      <c r="R969" s="112"/>
      <c r="T969" s="120">
        <f t="shared" si="43"/>
        <v>0</v>
      </c>
    </row>
    <row r="970" spans="6:20">
      <c r="F970" s="103" t="s">
        <v>53</v>
      </c>
      <c r="J970" s="121">
        <f t="shared" si="44"/>
        <v>944.74237269150365</v>
      </c>
      <c r="N970" s="120">
        <f t="shared" si="41"/>
        <v>944.74237269150365</v>
      </c>
      <c r="Q970" s="120">
        <f t="shared" si="42"/>
        <v>0</v>
      </c>
      <c r="R970" s="112"/>
      <c r="T970" s="120">
        <f t="shared" si="43"/>
        <v>0</v>
      </c>
    </row>
    <row r="971" spans="6:20">
      <c r="F971" s="103" t="s">
        <v>54</v>
      </c>
      <c r="J971" s="121">
        <f t="shared" si="44"/>
        <v>94.933865536527705</v>
      </c>
      <c r="N971" s="120">
        <f t="shared" si="41"/>
        <v>94.933865536527705</v>
      </c>
      <c r="Q971" s="120">
        <f t="shared" si="42"/>
        <v>0</v>
      </c>
      <c r="R971" s="112"/>
      <c r="T971" s="120">
        <f t="shared" si="43"/>
        <v>0</v>
      </c>
    </row>
    <row r="972" spans="6:20">
      <c r="F972" s="103" t="s">
        <v>55</v>
      </c>
      <c r="J972" s="121">
        <f t="shared" si="44"/>
        <v>763.43709861801835</v>
      </c>
      <c r="N972" s="120">
        <f t="shared" si="41"/>
        <v>763.43709861801835</v>
      </c>
      <c r="Q972" s="120">
        <f t="shared" si="42"/>
        <v>0</v>
      </c>
      <c r="R972" s="112"/>
      <c r="T972" s="120">
        <f t="shared" si="43"/>
        <v>0</v>
      </c>
    </row>
    <row r="973" spans="6:20">
      <c r="F973" s="103" t="s">
        <v>56</v>
      </c>
      <c r="J973" s="121">
        <f t="shared" si="44"/>
        <v>1513.1136034458946</v>
      </c>
      <c r="N973" s="120">
        <f t="shared" si="41"/>
        <v>1513.1136034458946</v>
      </c>
      <c r="Q973" s="120">
        <f t="shared" si="42"/>
        <v>0</v>
      </c>
      <c r="R973" s="112"/>
      <c r="T973" s="120">
        <f t="shared" si="43"/>
        <v>0</v>
      </c>
    </row>
    <row r="974" spans="6:20">
      <c r="F974" s="103" t="s">
        <v>57</v>
      </c>
      <c r="J974" s="121">
        <f t="shared" si="44"/>
        <v>1364.8210187976065</v>
      </c>
      <c r="N974" s="120">
        <f t="shared" si="41"/>
        <v>1364.8210187976065</v>
      </c>
      <c r="Q974" s="120">
        <f t="shared" si="42"/>
        <v>0</v>
      </c>
      <c r="R974" s="112"/>
      <c r="T974" s="120">
        <f t="shared" si="43"/>
        <v>0</v>
      </c>
    </row>
    <row r="975" spans="6:20">
      <c r="F975" s="103" t="s">
        <v>58</v>
      </c>
      <c r="J975" s="121">
        <f t="shared" si="44"/>
        <v>1146.9138991827267</v>
      </c>
      <c r="N975" s="120">
        <f t="shared" si="41"/>
        <v>980.47201830498375</v>
      </c>
      <c r="Q975" s="120">
        <f t="shared" si="42"/>
        <v>166.44188087774293</v>
      </c>
      <c r="R975" s="112"/>
      <c r="T975" s="120">
        <f t="shared" si="43"/>
        <v>0</v>
      </c>
    </row>
    <row r="976" spans="6:20">
      <c r="F976" s="103" t="s">
        <v>59</v>
      </c>
      <c r="J976" s="121">
        <f t="shared" si="44"/>
        <v>702.79024690758195</v>
      </c>
      <c r="N976" s="120">
        <f t="shared" si="41"/>
        <v>702.79024690758195</v>
      </c>
      <c r="Q976" s="120">
        <f t="shared" si="42"/>
        <v>0</v>
      </c>
      <c r="R976" s="112"/>
      <c r="T976" s="120">
        <f t="shared" si="43"/>
        <v>0</v>
      </c>
    </row>
    <row r="977" spans="6:20">
      <c r="F977" s="103" t="s">
        <v>60</v>
      </c>
      <c r="J977" s="121">
        <f t="shared" si="44"/>
        <v>463.93940545277212</v>
      </c>
      <c r="N977" s="120">
        <f t="shared" si="41"/>
        <v>463.93940545277212</v>
      </c>
      <c r="Q977" s="120">
        <f t="shared" si="42"/>
        <v>0</v>
      </c>
      <c r="R977" s="112"/>
      <c r="T977" s="120">
        <f t="shared" si="43"/>
        <v>0</v>
      </c>
    </row>
    <row r="978" spans="6:20">
      <c r="F978" s="103" t="s">
        <v>61</v>
      </c>
      <c r="J978" s="121">
        <f t="shared" si="44"/>
        <v>503.07063937104397</v>
      </c>
      <c r="N978" s="120">
        <f t="shared" si="41"/>
        <v>466.06131687781902</v>
      </c>
      <c r="Q978" s="120">
        <f t="shared" si="42"/>
        <v>37.009322493224936</v>
      </c>
      <c r="R978" s="112"/>
      <c r="T978" s="120">
        <f t="shared" si="43"/>
        <v>0</v>
      </c>
    </row>
    <row r="979" spans="6:20">
      <c r="F979" s="103" t="s">
        <v>62</v>
      </c>
      <c r="J979" s="121">
        <f t="shared" si="44"/>
        <v>916.98558052801161</v>
      </c>
      <c r="N979" s="120">
        <f t="shared" si="41"/>
        <v>664.6958730812031</v>
      </c>
      <c r="Q979" s="120">
        <f t="shared" si="42"/>
        <v>252.28970744680853</v>
      </c>
      <c r="R979" s="112"/>
      <c r="T979" s="120">
        <f t="shared" si="43"/>
        <v>0</v>
      </c>
    </row>
    <row r="980" spans="6:20">
      <c r="F980" s="103" t="s">
        <v>63</v>
      </c>
      <c r="J980" s="121">
        <f t="shared" si="44"/>
        <v>188.08627450980396</v>
      </c>
      <c r="N980" s="120">
        <f t="shared" si="41"/>
        <v>188.08627450980396</v>
      </c>
      <c r="Q980" s="120">
        <f t="shared" si="42"/>
        <v>0</v>
      </c>
      <c r="R980" s="112"/>
      <c r="T980" s="120">
        <f t="shared" si="43"/>
        <v>0</v>
      </c>
    </row>
    <row r="981" spans="6:20">
      <c r="F981" s="103" t="s">
        <v>64</v>
      </c>
      <c r="J981" s="121">
        <f t="shared" si="44"/>
        <v>187.73000898572795</v>
      </c>
      <c r="N981" s="120">
        <f t="shared" si="41"/>
        <v>187.73000898572795</v>
      </c>
      <c r="Q981" s="120">
        <f t="shared" si="42"/>
        <v>0</v>
      </c>
      <c r="R981" s="112"/>
      <c r="T981" s="120">
        <f t="shared" si="43"/>
        <v>0</v>
      </c>
    </row>
    <row r="982" spans="6:20">
      <c r="F982" s="103" t="s">
        <v>65</v>
      </c>
      <c r="J982" s="121">
        <f t="shared" si="44"/>
        <v>1609.4995155986217</v>
      </c>
      <c r="N982" s="120">
        <f t="shared" si="41"/>
        <v>1609.4995155986217</v>
      </c>
      <c r="Q982" s="120">
        <f t="shared" si="42"/>
        <v>0</v>
      </c>
      <c r="R982" s="112"/>
      <c r="T982" s="120">
        <f t="shared" si="43"/>
        <v>0</v>
      </c>
    </row>
    <row r="983" spans="6:20">
      <c r="F983" s="103" t="s">
        <v>66</v>
      </c>
      <c r="J983" s="121">
        <f t="shared" si="44"/>
        <v>374.13030577521442</v>
      </c>
      <c r="N983" s="120">
        <f t="shared" si="41"/>
        <v>374.13030577521442</v>
      </c>
      <c r="Q983" s="120">
        <f t="shared" si="42"/>
        <v>0</v>
      </c>
      <c r="R983" s="112"/>
      <c r="T983" s="120">
        <f t="shared" si="43"/>
        <v>0</v>
      </c>
    </row>
    <row r="984" spans="6:20">
      <c r="F984" s="103" t="s">
        <v>67</v>
      </c>
      <c r="J984" s="121">
        <f t="shared" si="44"/>
        <v>1428.8662108952333</v>
      </c>
      <c r="N984" s="120">
        <f t="shared" ref="N984:N1015" si="45">SUMIF(L$7:L$951,$F984,N$7:N$951)</f>
        <v>1396.8832223894863</v>
      </c>
      <c r="Q984" s="120">
        <f t="shared" ref="Q984:Q1015" si="46">SUMIF(O$7:O$951,$F984,Q$7:Q$951)</f>
        <v>31.982988505747127</v>
      </c>
      <c r="R984" s="112"/>
      <c r="T984" s="120">
        <f t="shared" ref="T984:T1015" si="47">SUMIF(R$7:R$951,$F984,T$7:T$951)</f>
        <v>0</v>
      </c>
    </row>
    <row r="985" spans="6:20">
      <c r="F985" s="103" t="s">
        <v>68</v>
      </c>
      <c r="J985" s="121">
        <f t="shared" si="44"/>
        <v>691.36179239785884</v>
      </c>
      <c r="N985" s="120">
        <f t="shared" si="45"/>
        <v>691.36179239785884</v>
      </c>
      <c r="Q985" s="120">
        <f t="shared" si="46"/>
        <v>0</v>
      </c>
      <c r="R985" s="112"/>
      <c r="T985" s="120">
        <f t="shared" si="47"/>
        <v>0</v>
      </c>
    </row>
    <row r="986" spans="6:20">
      <c r="F986" s="103" t="s">
        <v>69</v>
      </c>
      <c r="J986" s="121">
        <f t="shared" si="44"/>
        <v>1163.3705446846227</v>
      </c>
      <c r="N986" s="120">
        <f t="shared" si="45"/>
        <v>1163.3705446846227</v>
      </c>
      <c r="Q986" s="120">
        <f t="shared" si="46"/>
        <v>0</v>
      </c>
      <c r="R986" s="112"/>
      <c r="T986" s="120">
        <f t="shared" si="47"/>
        <v>0</v>
      </c>
    </row>
    <row r="987" spans="6:20">
      <c r="F987" s="103" t="s">
        <v>70</v>
      </c>
      <c r="J987" s="121">
        <f t="shared" si="44"/>
        <v>601.39610728075399</v>
      </c>
      <c r="N987" s="120">
        <f t="shared" si="45"/>
        <v>601.39610728075399</v>
      </c>
      <c r="Q987" s="120">
        <f t="shared" si="46"/>
        <v>0</v>
      </c>
      <c r="R987" s="112"/>
      <c r="T987" s="120">
        <f t="shared" si="47"/>
        <v>0</v>
      </c>
    </row>
    <row r="988" spans="6:20">
      <c r="F988" s="103" t="s">
        <v>71</v>
      </c>
      <c r="J988" s="121">
        <f t="shared" si="44"/>
        <v>680.43222381811506</v>
      </c>
      <c r="N988" s="120">
        <f t="shared" si="45"/>
        <v>638.14206252779252</v>
      </c>
      <c r="Q988" s="120">
        <f t="shared" si="46"/>
        <v>42.29016129032258</v>
      </c>
      <c r="R988" s="112"/>
      <c r="T988" s="120">
        <f t="shared" si="47"/>
        <v>0</v>
      </c>
    </row>
    <row r="989" spans="6:20">
      <c r="F989" s="103" t="s">
        <v>72</v>
      </c>
      <c r="J989" s="121">
        <f t="shared" si="44"/>
        <v>439.77338269472421</v>
      </c>
      <c r="N989" s="120">
        <f t="shared" si="45"/>
        <v>439.77338269472421</v>
      </c>
      <c r="Q989" s="120">
        <f t="shared" si="46"/>
        <v>0</v>
      </c>
      <c r="R989" s="112"/>
      <c r="T989" s="120">
        <f t="shared" si="47"/>
        <v>0</v>
      </c>
    </row>
    <row r="990" spans="6:20">
      <c r="F990" s="103" t="s">
        <v>73</v>
      </c>
      <c r="J990" s="121">
        <f t="shared" si="44"/>
        <v>466.13838564191263</v>
      </c>
      <c r="N990" s="120">
        <f t="shared" si="45"/>
        <v>353.92631581647623</v>
      </c>
      <c r="Q990" s="120">
        <f t="shared" si="46"/>
        <v>112.21206982543642</v>
      </c>
      <c r="R990" s="112"/>
      <c r="T990" s="120">
        <f t="shared" si="47"/>
        <v>0</v>
      </c>
    </row>
    <row r="991" spans="6:20">
      <c r="F991" s="103" t="s">
        <v>74</v>
      </c>
      <c r="J991" s="121">
        <f t="shared" si="44"/>
        <v>622.6311014961592</v>
      </c>
      <c r="N991" s="120">
        <f t="shared" si="45"/>
        <v>622.6311014961592</v>
      </c>
      <c r="Q991" s="120">
        <f t="shared" si="46"/>
        <v>0</v>
      </c>
      <c r="R991" s="112"/>
      <c r="T991" s="120">
        <f t="shared" si="47"/>
        <v>0</v>
      </c>
    </row>
    <row r="992" spans="6:20">
      <c r="F992" s="103" t="s">
        <v>75</v>
      </c>
      <c r="J992" s="121">
        <f t="shared" si="44"/>
        <v>909.36796153695082</v>
      </c>
      <c r="N992" s="120">
        <f t="shared" si="45"/>
        <v>909.36796153695082</v>
      </c>
      <c r="Q992" s="120">
        <f t="shared" si="46"/>
        <v>0</v>
      </c>
      <c r="R992" s="112"/>
      <c r="T992" s="120">
        <f t="shared" si="47"/>
        <v>0</v>
      </c>
    </row>
    <row r="993" spans="6:20">
      <c r="F993" s="103" t="s">
        <v>76</v>
      </c>
      <c r="J993" s="121">
        <f t="shared" si="44"/>
        <v>1017.6500918457319</v>
      </c>
      <c r="N993" s="120">
        <f t="shared" si="45"/>
        <v>947.25144319708329</v>
      </c>
      <c r="Q993" s="120">
        <f t="shared" si="46"/>
        <v>70.398648648648646</v>
      </c>
      <c r="R993" s="112"/>
      <c r="T993" s="120">
        <f t="shared" si="47"/>
        <v>0</v>
      </c>
    </row>
    <row r="994" spans="6:20">
      <c r="F994" s="103" t="s">
        <v>77</v>
      </c>
      <c r="J994" s="121">
        <f t="shared" si="44"/>
        <v>789.24720527158854</v>
      </c>
      <c r="N994" s="120">
        <f t="shared" si="45"/>
        <v>789.24720527158854</v>
      </c>
      <c r="Q994" s="120">
        <f t="shared" si="46"/>
        <v>0</v>
      </c>
      <c r="R994" s="112"/>
      <c r="T994" s="120">
        <f t="shared" si="47"/>
        <v>0</v>
      </c>
    </row>
    <row r="995" spans="6:20">
      <c r="F995" s="103" t="s">
        <v>78</v>
      </c>
      <c r="J995" s="121">
        <f t="shared" si="44"/>
        <v>520.95524653128427</v>
      </c>
      <c r="N995" s="120">
        <f t="shared" si="45"/>
        <v>520.95524653128427</v>
      </c>
      <c r="Q995" s="120">
        <f t="shared" si="46"/>
        <v>0</v>
      </c>
      <c r="R995" s="112"/>
      <c r="T995" s="120">
        <f t="shared" si="47"/>
        <v>0</v>
      </c>
    </row>
    <row r="996" spans="6:20">
      <c r="F996" s="103" t="s">
        <v>79</v>
      </c>
      <c r="J996" s="121">
        <f t="shared" si="44"/>
        <v>709.78962879928645</v>
      </c>
      <c r="N996" s="120">
        <f t="shared" si="45"/>
        <v>546.48854771820538</v>
      </c>
      <c r="Q996" s="120">
        <f t="shared" si="46"/>
        <v>163.30108108108107</v>
      </c>
      <c r="R996" s="112"/>
      <c r="T996" s="120">
        <f t="shared" si="47"/>
        <v>0</v>
      </c>
    </row>
    <row r="997" spans="6:20">
      <c r="F997" s="103" t="s">
        <v>80</v>
      </c>
      <c r="J997" s="121">
        <f t="shared" si="44"/>
        <v>1318.284443566366</v>
      </c>
      <c r="N997" s="120">
        <f t="shared" si="45"/>
        <v>1318.284443566366</v>
      </c>
      <c r="Q997" s="120">
        <f t="shared" si="46"/>
        <v>0</v>
      </c>
      <c r="R997" s="112"/>
      <c r="T997" s="120">
        <f t="shared" si="47"/>
        <v>0</v>
      </c>
    </row>
    <row r="998" spans="6:20">
      <c r="F998" s="103" t="s">
        <v>81</v>
      </c>
      <c r="J998" s="121">
        <f t="shared" si="44"/>
        <v>380.87733472087808</v>
      </c>
      <c r="N998" s="120">
        <f t="shared" si="45"/>
        <v>380.87733472087808</v>
      </c>
      <c r="Q998" s="120">
        <f t="shared" si="46"/>
        <v>0</v>
      </c>
      <c r="R998" s="112"/>
      <c r="T998" s="120">
        <f t="shared" si="47"/>
        <v>0</v>
      </c>
    </row>
    <row r="999" spans="6:20">
      <c r="F999" s="103" t="s">
        <v>82</v>
      </c>
      <c r="J999" s="121">
        <f t="shared" si="44"/>
        <v>297.43179555184508</v>
      </c>
      <c r="N999" s="120">
        <f t="shared" si="45"/>
        <v>297.43179555184508</v>
      </c>
      <c r="Q999" s="120">
        <f t="shared" si="46"/>
        <v>0</v>
      </c>
      <c r="R999" s="112"/>
      <c r="T999" s="120">
        <f t="shared" si="47"/>
        <v>0</v>
      </c>
    </row>
    <row r="1000" spans="6:20">
      <c r="F1000" s="103" t="s">
        <v>83</v>
      </c>
      <c r="J1000" s="121">
        <f t="shared" si="44"/>
        <v>1292.3019070904966</v>
      </c>
      <c r="N1000" s="120">
        <f t="shared" si="45"/>
        <v>1258.83024042383</v>
      </c>
      <c r="Q1000" s="120">
        <f t="shared" si="46"/>
        <v>33.471666666666664</v>
      </c>
      <c r="R1000" s="112"/>
      <c r="T1000" s="120">
        <f t="shared" si="47"/>
        <v>0</v>
      </c>
    </row>
    <row r="1001" spans="6:20">
      <c r="F1001" s="103" t="s">
        <v>84</v>
      </c>
      <c r="J1001" s="121">
        <f t="shared" si="44"/>
        <v>734.95026885571633</v>
      </c>
      <c r="N1001" s="120">
        <f t="shared" si="45"/>
        <v>734.95026885571633</v>
      </c>
      <c r="Q1001" s="120">
        <f t="shared" si="46"/>
        <v>0</v>
      </c>
      <c r="R1001" s="112"/>
      <c r="T1001" s="120">
        <f t="shared" si="47"/>
        <v>0</v>
      </c>
    </row>
    <row r="1002" spans="6:20">
      <c r="F1002" s="103" t="s">
        <v>85</v>
      </c>
      <c r="J1002" s="121">
        <f t="shared" si="44"/>
        <v>1285.1063304171093</v>
      </c>
      <c r="N1002" s="120">
        <f t="shared" si="45"/>
        <v>1285.1063304171093</v>
      </c>
      <c r="Q1002" s="120">
        <f t="shared" si="46"/>
        <v>0</v>
      </c>
      <c r="R1002" s="112"/>
      <c r="T1002" s="120">
        <f t="shared" si="47"/>
        <v>0</v>
      </c>
    </row>
    <row r="1003" spans="6:20">
      <c r="F1003" s="103" t="s">
        <v>86</v>
      </c>
      <c r="J1003" s="121">
        <f t="shared" si="44"/>
        <v>969.48467924528302</v>
      </c>
      <c r="N1003" s="120">
        <f t="shared" si="45"/>
        <v>969.48467924528302</v>
      </c>
      <c r="Q1003" s="120">
        <f t="shared" si="46"/>
        <v>0</v>
      </c>
      <c r="R1003" s="112"/>
      <c r="T1003" s="120">
        <f t="shared" si="47"/>
        <v>0</v>
      </c>
    </row>
    <row r="1004" spans="6:20">
      <c r="F1004" s="103" t="s">
        <v>87</v>
      </c>
      <c r="J1004" s="121">
        <f t="shared" si="44"/>
        <v>422.2237958165511</v>
      </c>
      <c r="N1004" s="120">
        <f t="shared" si="45"/>
        <v>422.2237958165511</v>
      </c>
      <c r="Q1004" s="120">
        <f t="shared" si="46"/>
        <v>0</v>
      </c>
      <c r="R1004" s="112"/>
      <c r="T1004" s="120">
        <f t="shared" si="47"/>
        <v>0</v>
      </c>
    </row>
    <row r="1005" spans="6:20">
      <c r="F1005" s="103" t="s">
        <v>88</v>
      </c>
      <c r="J1005" s="121">
        <f t="shared" si="44"/>
        <v>1031.1232584739537</v>
      </c>
      <c r="N1005" s="120">
        <f t="shared" si="45"/>
        <v>1031.1232584739537</v>
      </c>
      <c r="Q1005" s="120">
        <f t="shared" si="46"/>
        <v>0</v>
      </c>
      <c r="R1005" s="112"/>
      <c r="T1005" s="120">
        <f t="shared" si="47"/>
        <v>0</v>
      </c>
    </row>
    <row r="1006" spans="6:20">
      <c r="F1006" s="103" t="s">
        <v>89</v>
      </c>
      <c r="J1006" s="121">
        <f t="shared" si="44"/>
        <v>984.93989774107956</v>
      </c>
      <c r="N1006" s="120">
        <f t="shared" si="45"/>
        <v>862.64301114314139</v>
      </c>
      <c r="Q1006" s="120">
        <f t="shared" si="46"/>
        <v>122.29688659793814</v>
      </c>
      <c r="R1006" s="112"/>
      <c r="T1006" s="120">
        <f t="shared" si="47"/>
        <v>0</v>
      </c>
    </row>
    <row r="1007" spans="6:20">
      <c r="F1007" s="103" t="s">
        <v>90</v>
      </c>
      <c r="J1007" s="121">
        <f t="shared" si="44"/>
        <v>324.39469824670925</v>
      </c>
      <c r="N1007" s="120">
        <f t="shared" si="45"/>
        <v>324.39469824670925</v>
      </c>
      <c r="Q1007" s="120">
        <f t="shared" si="46"/>
        <v>0</v>
      </c>
      <c r="R1007" s="112"/>
      <c r="T1007" s="120">
        <f t="shared" si="47"/>
        <v>0</v>
      </c>
    </row>
    <row r="1008" spans="6:20">
      <c r="F1008" s="103" t="s">
        <v>91</v>
      </c>
      <c r="J1008" s="121">
        <f t="shared" si="44"/>
        <v>147.06086956521739</v>
      </c>
      <c r="N1008" s="120">
        <f t="shared" si="45"/>
        <v>147.06086956521739</v>
      </c>
      <c r="Q1008" s="120">
        <f t="shared" si="46"/>
        <v>0</v>
      </c>
      <c r="R1008" s="112"/>
      <c r="T1008" s="120">
        <f t="shared" si="47"/>
        <v>0</v>
      </c>
    </row>
    <row r="1009" spans="6:20">
      <c r="F1009" s="103" t="s">
        <v>92</v>
      </c>
      <c r="J1009" s="121">
        <f t="shared" si="44"/>
        <v>946.96383928520925</v>
      </c>
      <c r="N1009" s="120">
        <f t="shared" si="45"/>
        <v>946.96383928520925</v>
      </c>
      <c r="Q1009" s="120">
        <f t="shared" si="46"/>
        <v>0</v>
      </c>
      <c r="R1009" s="112"/>
      <c r="T1009" s="120">
        <f t="shared" si="47"/>
        <v>0</v>
      </c>
    </row>
    <row r="1010" spans="6:20">
      <c r="F1010" s="103" t="s">
        <v>93</v>
      </c>
      <c r="J1010" s="121">
        <f t="shared" si="44"/>
        <v>480.38253807825936</v>
      </c>
      <c r="N1010" s="120">
        <f t="shared" si="45"/>
        <v>480.38253807825936</v>
      </c>
      <c r="Q1010" s="120">
        <f t="shared" si="46"/>
        <v>0</v>
      </c>
      <c r="R1010" s="112"/>
      <c r="T1010" s="120">
        <f t="shared" si="47"/>
        <v>0</v>
      </c>
    </row>
    <row r="1011" spans="6:20">
      <c r="F1011" s="103" t="s">
        <v>94</v>
      </c>
      <c r="J1011" s="121">
        <f t="shared" si="44"/>
        <v>709.80305446642751</v>
      </c>
      <c r="N1011" s="120">
        <f t="shared" si="45"/>
        <v>709.80305446642751</v>
      </c>
      <c r="Q1011" s="120">
        <f t="shared" si="46"/>
        <v>0</v>
      </c>
      <c r="R1011" s="112"/>
      <c r="T1011" s="120">
        <f t="shared" si="47"/>
        <v>0</v>
      </c>
    </row>
    <row r="1012" spans="6:20">
      <c r="F1012" s="103" t="s">
        <v>95</v>
      </c>
      <c r="J1012" s="121">
        <f t="shared" si="44"/>
        <v>832.56413924318986</v>
      </c>
      <c r="N1012" s="120">
        <f t="shared" si="45"/>
        <v>832.56413924318986</v>
      </c>
      <c r="Q1012" s="120">
        <f t="shared" si="46"/>
        <v>0</v>
      </c>
      <c r="R1012" s="112"/>
      <c r="T1012" s="120">
        <f t="shared" si="47"/>
        <v>0</v>
      </c>
    </row>
    <row r="1013" spans="6:20">
      <c r="F1013" s="103" t="s">
        <v>96</v>
      </c>
      <c r="J1013" s="121">
        <f t="shared" si="44"/>
        <v>991.5844754399152</v>
      </c>
      <c r="N1013" s="120">
        <f t="shared" si="45"/>
        <v>991.5844754399152</v>
      </c>
      <c r="Q1013" s="120">
        <f t="shared" si="46"/>
        <v>0</v>
      </c>
      <c r="R1013" s="112"/>
      <c r="T1013" s="120">
        <f t="shared" si="47"/>
        <v>0</v>
      </c>
    </row>
    <row r="1014" spans="6:20">
      <c r="F1014" s="103" t="s">
        <v>97</v>
      </c>
      <c r="J1014" s="121">
        <f t="shared" si="44"/>
        <v>422.95274020402712</v>
      </c>
      <c r="N1014" s="120">
        <f t="shared" si="45"/>
        <v>422.95274020402712</v>
      </c>
      <c r="Q1014" s="120">
        <f t="shared" si="46"/>
        <v>0</v>
      </c>
      <c r="R1014" s="112"/>
      <c r="T1014" s="120">
        <f t="shared" si="47"/>
        <v>0</v>
      </c>
    </row>
    <row r="1015" spans="6:20">
      <c r="F1015" s="103" t="s">
        <v>98</v>
      </c>
      <c r="J1015" s="121">
        <f t="shared" si="44"/>
        <v>959.01932874388729</v>
      </c>
      <c r="N1015" s="120">
        <f t="shared" si="45"/>
        <v>959.01932874388729</v>
      </c>
      <c r="Q1015" s="120">
        <f t="shared" si="46"/>
        <v>0</v>
      </c>
      <c r="R1015" s="112"/>
      <c r="T1015" s="120">
        <f t="shared" si="47"/>
        <v>0</v>
      </c>
    </row>
    <row r="1016" spans="6:20">
      <c r="F1016" s="103" t="s">
        <v>99</v>
      </c>
      <c r="J1016" s="121">
        <f t="shared" si="44"/>
        <v>443.52075515777352</v>
      </c>
      <c r="N1016" s="120">
        <f t="shared" ref="N1016:N1050" si="48">SUMIF(L$7:L$951,$F1016,N$7:N$951)</f>
        <v>443.52075515777352</v>
      </c>
      <c r="Q1016" s="120">
        <f t="shared" ref="Q1016:Q1050" si="49">SUMIF(O$7:O$951,$F1016,Q$7:Q$951)</f>
        <v>0</v>
      </c>
      <c r="R1016" s="112"/>
      <c r="T1016" s="120">
        <f t="shared" ref="T1016:T1050" si="50">SUMIF(R$7:R$951,$F1016,T$7:T$951)</f>
        <v>0</v>
      </c>
    </row>
    <row r="1017" spans="6:20">
      <c r="F1017" s="103" t="s">
        <v>100</v>
      </c>
      <c r="J1017" s="121">
        <f t="shared" ref="J1017:J1050" si="51">+N1017+Q1017+T1017</f>
        <v>567.32569743313377</v>
      </c>
      <c r="N1017" s="120">
        <f t="shared" si="48"/>
        <v>567.32569743313377</v>
      </c>
      <c r="Q1017" s="120">
        <f t="shared" si="49"/>
        <v>0</v>
      </c>
      <c r="R1017" s="112"/>
      <c r="T1017" s="120">
        <f t="shared" si="50"/>
        <v>0</v>
      </c>
    </row>
    <row r="1018" spans="6:20">
      <c r="F1018" s="103" t="s">
        <v>101</v>
      </c>
      <c r="J1018" s="121">
        <f t="shared" si="51"/>
        <v>362.29684137648172</v>
      </c>
      <c r="N1018" s="120">
        <f t="shared" si="48"/>
        <v>362.29684137648172</v>
      </c>
      <c r="Q1018" s="120">
        <f t="shared" si="49"/>
        <v>0</v>
      </c>
      <c r="R1018" s="112"/>
      <c r="T1018" s="120">
        <f t="shared" si="50"/>
        <v>0</v>
      </c>
    </row>
    <row r="1019" spans="6:20">
      <c r="F1019" s="103" t="s">
        <v>102</v>
      </c>
      <c r="J1019" s="121">
        <f t="shared" si="51"/>
        <v>213.0912108856777</v>
      </c>
      <c r="N1019" s="120">
        <f t="shared" si="48"/>
        <v>213.0912108856777</v>
      </c>
      <c r="Q1019" s="120">
        <f t="shared" si="49"/>
        <v>0</v>
      </c>
      <c r="R1019" s="112"/>
      <c r="T1019" s="120">
        <f t="shared" si="50"/>
        <v>0</v>
      </c>
    </row>
    <row r="1020" spans="6:20">
      <c r="F1020" s="103" t="s">
        <v>103</v>
      </c>
      <c r="J1020" s="121">
        <f t="shared" si="51"/>
        <v>159.6363245554362</v>
      </c>
      <c r="N1020" s="120">
        <f t="shared" si="48"/>
        <v>159.6363245554362</v>
      </c>
      <c r="Q1020" s="120">
        <f t="shared" si="49"/>
        <v>0</v>
      </c>
      <c r="R1020" s="112"/>
      <c r="T1020" s="120">
        <f t="shared" si="50"/>
        <v>0</v>
      </c>
    </row>
    <row r="1021" spans="6:20">
      <c r="F1021" s="103" t="s">
        <v>104</v>
      </c>
      <c r="J1021" s="121">
        <f t="shared" si="51"/>
        <v>250.54808979349102</v>
      </c>
      <c r="N1021" s="120">
        <f t="shared" si="48"/>
        <v>250.54808979349102</v>
      </c>
      <c r="Q1021" s="120">
        <f t="shared" si="49"/>
        <v>0</v>
      </c>
      <c r="R1021" s="112"/>
      <c r="T1021" s="120">
        <f t="shared" si="50"/>
        <v>0</v>
      </c>
    </row>
    <row r="1022" spans="6:20">
      <c r="F1022" s="103" t="s">
        <v>138</v>
      </c>
      <c r="J1022" s="121">
        <f t="shared" si="51"/>
        <v>115.42652360792425</v>
      </c>
      <c r="N1022" s="120">
        <f t="shared" si="48"/>
        <v>115.42652360792425</v>
      </c>
      <c r="Q1022" s="120">
        <f t="shared" si="49"/>
        <v>0</v>
      </c>
      <c r="R1022" s="112"/>
      <c r="T1022" s="120">
        <f t="shared" si="50"/>
        <v>0</v>
      </c>
    </row>
    <row r="1023" spans="6:20">
      <c r="F1023" s="103" t="s">
        <v>105</v>
      </c>
      <c r="J1023" s="121">
        <f t="shared" si="51"/>
        <v>732.84336661388522</v>
      </c>
      <c r="N1023" s="120">
        <f t="shared" si="48"/>
        <v>732.84336661388522</v>
      </c>
      <c r="Q1023" s="120">
        <f t="shared" si="49"/>
        <v>0</v>
      </c>
      <c r="R1023" s="112"/>
      <c r="T1023" s="120">
        <f t="shared" si="50"/>
        <v>0</v>
      </c>
    </row>
    <row r="1024" spans="6:20">
      <c r="F1024" s="103" t="s">
        <v>106</v>
      </c>
      <c r="J1024" s="121">
        <f t="shared" si="51"/>
        <v>397.02383794367961</v>
      </c>
      <c r="N1024" s="120">
        <f t="shared" si="48"/>
        <v>397.02383794367961</v>
      </c>
      <c r="Q1024" s="120">
        <f t="shared" si="49"/>
        <v>0</v>
      </c>
      <c r="R1024" s="112"/>
      <c r="T1024" s="120">
        <f t="shared" si="50"/>
        <v>0</v>
      </c>
    </row>
    <row r="1025" spans="6:20">
      <c r="F1025" s="103" t="s">
        <v>107</v>
      </c>
      <c r="J1025" s="121">
        <f t="shared" si="51"/>
        <v>281.15864371632551</v>
      </c>
      <c r="N1025" s="120">
        <f t="shared" si="48"/>
        <v>281.15864371632551</v>
      </c>
      <c r="Q1025" s="120">
        <f t="shared" si="49"/>
        <v>0</v>
      </c>
      <c r="R1025" s="112"/>
      <c r="T1025" s="120">
        <f t="shared" si="50"/>
        <v>0</v>
      </c>
    </row>
    <row r="1026" spans="6:20">
      <c r="F1026" s="103" t="s">
        <v>108</v>
      </c>
      <c r="J1026" s="121">
        <f t="shared" si="51"/>
        <v>157.24546774711166</v>
      </c>
      <c r="N1026" s="120">
        <f t="shared" si="48"/>
        <v>157.24546774711166</v>
      </c>
      <c r="Q1026" s="120">
        <f t="shared" si="49"/>
        <v>0</v>
      </c>
      <c r="R1026" s="112"/>
      <c r="T1026" s="120">
        <f t="shared" si="50"/>
        <v>0</v>
      </c>
    </row>
    <row r="1027" spans="6:20">
      <c r="F1027" s="103" t="s">
        <v>109</v>
      </c>
      <c r="J1027" s="121">
        <f t="shared" si="51"/>
        <v>417.083886364036</v>
      </c>
      <c r="N1027" s="120">
        <f t="shared" si="48"/>
        <v>317.11604172508635</v>
      </c>
      <c r="Q1027" s="120">
        <f t="shared" si="49"/>
        <v>99.967844638949671</v>
      </c>
      <c r="R1027" s="112"/>
      <c r="T1027" s="120">
        <f t="shared" si="50"/>
        <v>0</v>
      </c>
    </row>
    <row r="1028" spans="6:20">
      <c r="F1028" s="103" t="s">
        <v>110</v>
      </c>
      <c r="J1028" s="121">
        <f t="shared" si="51"/>
        <v>705.2859725781293</v>
      </c>
      <c r="N1028" s="120">
        <f t="shared" si="48"/>
        <v>586.88489499192247</v>
      </c>
      <c r="Q1028" s="120">
        <f t="shared" si="49"/>
        <v>118.4010775862069</v>
      </c>
      <c r="R1028" s="112"/>
      <c r="T1028" s="120">
        <f t="shared" si="50"/>
        <v>0</v>
      </c>
    </row>
    <row r="1029" spans="6:20">
      <c r="F1029" s="103" t="s">
        <v>111</v>
      </c>
      <c r="J1029" s="121">
        <f t="shared" si="51"/>
        <v>375.46309203959856</v>
      </c>
      <c r="N1029" s="120">
        <f t="shared" si="48"/>
        <v>375.46309203959856</v>
      </c>
      <c r="Q1029" s="120">
        <f t="shared" si="49"/>
        <v>0</v>
      </c>
      <c r="R1029" s="112"/>
      <c r="T1029" s="120">
        <f t="shared" si="50"/>
        <v>0</v>
      </c>
    </row>
    <row r="1030" spans="6:20">
      <c r="F1030" s="103" t="s">
        <v>112</v>
      </c>
      <c r="J1030" s="121">
        <f t="shared" si="51"/>
        <v>340.65970783812043</v>
      </c>
      <c r="N1030" s="120">
        <f t="shared" si="48"/>
        <v>318.39928783812042</v>
      </c>
      <c r="Q1030" s="120">
        <f t="shared" si="49"/>
        <v>22.260420000000003</v>
      </c>
      <c r="R1030" s="112"/>
      <c r="T1030" s="120">
        <f t="shared" si="50"/>
        <v>0</v>
      </c>
    </row>
    <row r="1031" spans="6:20">
      <c r="F1031" s="103" t="s">
        <v>113</v>
      </c>
      <c r="J1031" s="121">
        <f t="shared" si="51"/>
        <v>603.66190382976617</v>
      </c>
      <c r="N1031" s="120">
        <f t="shared" si="48"/>
        <v>603.66190382976617</v>
      </c>
      <c r="Q1031" s="120">
        <f t="shared" si="49"/>
        <v>0</v>
      </c>
      <c r="R1031" s="112"/>
      <c r="T1031" s="120">
        <f t="shared" si="50"/>
        <v>0</v>
      </c>
    </row>
    <row r="1032" spans="6:20">
      <c r="F1032" s="103" t="s">
        <v>114</v>
      </c>
      <c r="J1032" s="121">
        <f t="shared" si="51"/>
        <v>169.69753835197423</v>
      </c>
      <c r="N1032" s="120">
        <f t="shared" si="48"/>
        <v>30.097300884955754</v>
      </c>
      <c r="Q1032" s="120">
        <f t="shared" si="49"/>
        <v>139.60023746701847</v>
      </c>
      <c r="R1032" s="112"/>
      <c r="T1032" s="120">
        <f t="shared" si="50"/>
        <v>0</v>
      </c>
    </row>
    <row r="1033" spans="6:20">
      <c r="F1033" s="103" t="s">
        <v>115</v>
      </c>
      <c r="J1033" s="121">
        <f t="shared" si="51"/>
        <v>1034.0526846001999</v>
      </c>
      <c r="N1033" s="120">
        <f t="shared" si="48"/>
        <v>1034.0526846001999</v>
      </c>
      <c r="Q1033" s="120">
        <f t="shared" si="49"/>
        <v>0</v>
      </c>
      <c r="R1033" s="112"/>
      <c r="T1033" s="120">
        <f t="shared" si="50"/>
        <v>0</v>
      </c>
    </row>
    <row r="1034" spans="6:20">
      <c r="F1034" s="103" t="s">
        <v>116</v>
      </c>
      <c r="J1034" s="121">
        <f t="shared" si="51"/>
        <v>876.34744193568167</v>
      </c>
      <c r="N1034" s="120">
        <f t="shared" si="48"/>
        <v>876.34744193568167</v>
      </c>
      <c r="Q1034" s="120">
        <f t="shared" si="49"/>
        <v>0</v>
      </c>
      <c r="R1034" s="112"/>
      <c r="T1034" s="120">
        <f t="shared" si="50"/>
        <v>0</v>
      </c>
    </row>
    <row r="1035" spans="6:20">
      <c r="F1035" s="103" t="s">
        <v>117</v>
      </c>
      <c r="J1035" s="121">
        <f t="shared" si="51"/>
        <v>228.71654263059958</v>
      </c>
      <c r="N1035" s="120">
        <f t="shared" si="48"/>
        <v>228.71654263059958</v>
      </c>
      <c r="Q1035" s="120">
        <f t="shared" si="49"/>
        <v>0</v>
      </c>
      <c r="R1035" s="112"/>
      <c r="T1035" s="120">
        <f t="shared" si="50"/>
        <v>0</v>
      </c>
    </row>
    <row r="1036" spans="6:20">
      <c r="F1036" s="103" t="s">
        <v>118</v>
      </c>
      <c r="J1036" s="121">
        <f t="shared" si="51"/>
        <v>699.62150197992901</v>
      </c>
      <c r="N1036" s="120">
        <f t="shared" si="48"/>
        <v>613.35785973854968</v>
      </c>
      <c r="Q1036" s="120">
        <f t="shared" si="49"/>
        <v>0</v>
      </c>
      <c r="R1036" s="112"/>
      <c r="T1036" s="120">
        <f t="shared" si="50"/>
        <v>86.26364224137933</v>
      </c>
    </row>
    <row r="1037" spans="6:20">
      <c r="F1037" s="103" t="s">
        <v>119</v>
      </c>
      <c r="J1037" s="121">
        <f t="shared" si="51"/>
        <v>1173.0156618782539</v>
      </c>
      <c r="N1037" s="120">
        <f t="shared" si="48"/>
        <v>1173.0156618782539</v>
      </c>
      <c r="Q1037" s="120">
        <f t="shared" si="49"/>
        <v>0</v>
      </c>
      <c r="R1037" s="112"/>
      <c r="T1037" s="120">
        <f t="shared" si="50"/>
        <v>0</v>
      </c>
    </row>
    <row r="1038" spans="6:20">
      <c r="F1038" s="103" t="s">
        <v>120</v>
      </c>
      <c r="J1038" s="121">
        <f t="shared" si="51"/>
        <v>482.40909511214505</v>
      </c>
      <c r="N1038" s="120">
        <f t="shared" si="48"/>
        <v>437.31606879635558</v>
      </c>
      <c r="Q1038" s="120">
        <f t="shared" si="49"/>
        <v>45.093026315789473</v>
      </c>
      <c r="R1038" s="112"/>
      <c r="T1038" s="120">
        <f t="shared" si="50"/>
        <v>0</v>
      </c>
    </row>
    <row r="1039" spans="6:20">
      <c r="F1039" s="103" t="s">
        <v>121</v>
      </c>
      <c r="J1039" s="121">
        <f t="shared" si="51"/>
        <v>353.51062936100487</v>
      </c>
      <c r="N1039" s="120">
        <f t="shared" si="48"/>
        <v>331.64862936100485</v>
      </c>
      <c r="Q1039" s="120">
        <f t="shared" si="49"/>
        <v>21.862000000000002</v>
      </c>
      <c r="R1039" s="112"/>
      <c r="T1039" s="120">
        <f t="shared" si="50"/>
        <v>0</v>
      </c>
    </row>
    <row r="1040" spans="6:20">
      <c r="F1040" s="103" t="s">
        <v>122</v>
      </c>
      <c r="J1040" s="121">
        <f t="shared" si="51"/>
        <v>1129.983025489199</v>
      </c>
      <c r="N1040" s="120">
        <f t="shared" si="48"/>
        <v>1129.983025489199</v>
      </c>
      <c r="Q1040" s="120">
        <f t="shared" si="49"/>
        <v>0</v>
      </c>
      <c r="R1040" s="112"/>
      <c r="T1040" s="120">
        <f t="shared" si="50"/>
        <v>0</v>
      </c>
    </row>
    <row r="1041" spans="6:20">
      <c r="F1041" s="103" t="s">
        <v>123</v>
      </c>
      <c r="J1041" s="121">
        <f t="shared" si="51"/>
        <v>487.42187362610809</v>
      </c>
      <c r="N1041" s="120">
        <f t="shared" si="48"/>
        <v>277.21380910997902</v>
      </c>
      <c r="Q1041" s="120">
        <f t="shared" si="49"/>
        <v>210.20806451612904</v>
      </c>
      <c r="R1041" s="112"/>
      <c r="T1041" s="120">
        <f t="shared" si="50"/>
        <v>0</v>
      </c>
    </row>
    <row r="1042" spans="6:20">
      <c r="F1042" s="103" t="s">
        <v>124</v>
      </c>
      <c r="J1042" s="121">
        <f t="shared" si="51"/>
        <v>1081.3271025596719</v>
      </c>
      <c r="N1042" s="120">
        <f t="shared" si="48"/>
        <v>703.36320356058195</v>
      </c>
      <c r="Q1042" s="120">
        <f t="shared" si="49"/>
        <v>377.96389899909002</v>
      </c>
      <c r="R1042" s="112"/>
      <c r="T1042" s="120">
        <f t="shared" si="50"/>
        <v>0</v>
      </c>
    </row>
    <row r="1043" spans="6:20">
      <c r="F1043" s="103" t="s">
        <v>125</v>
      </c>
      <c r="J1043" s="121">
        <f t="shared" si="51"/>
        <v>378.46874376508447</v>
      </c>
      <c r="N1043" s="120">
        <f t="shared" si="48"/>
        <v>363.47856194690263</v>
      </c>
      <c r="Q1043" s="120">
        <f t="shared" si="49"/>
        <v>14.990181818181819</v>
      </c>
      <c r="R1043" s="112"/>
      <c r="T1043" s="120">
        <f t="shared" si="50"/>
        <v>0</v>
      </c>
    </row>
    <row r="1044" spans="6:20">
      <c r="F1044" s="103" t="s">
        <v>126</v>
      </c>
      <c r="J1044" s="121">
        <f t="shared" si="51"/>
        <v>478.52004566035231</v>
      </c>
      <c r="N1044" s="120">
        <f t="shared" si="48"/>
        <v>478.52004566035231</v>
      </c>
      <c r="Q1044" s="120">
        <f t="shared" si="49"/>
        <v>0</v>
      </c>
      <c r="R1044" s="112"/>
      <c r="T1044" s="120">
        <f t="shared" si="50"/>
        <v>0</v>
      </c>
    </row>
    <row r="1045" spans="6:20">
      <c r="F1045" s="103" t="s">
        <v>127</v>
      </c>
      <c r="J1045" s="121">
        <f t="shared" si="51"/>
        <v>1710.4619857613084</v>
      </c>
      <c r="N1045" s="120">
        <f t="shared" si="48"/>
        <v>1705.8615766703992</v>
      </c>
      <c r="Q1045" s="120">
        <f t="shared" si="49"/>
        <v>4.6004090909090909</v>
      </c>
      <c r="R1045" s="112"/>
      <c r="T1045" s="120">
        <f t="shared" si="50"/>
        <v>0</v>
      </c>
    </row>
    <row r="1046" spans="6:20">
      <c r="F1046" s="103" t="s">
        <v>128</v>
      </c>
      <c r="J1046" s="121">
        <f t="shared" si="51"/>
        <v>397.79269213460441</v>
      </c>
      <c r="N1046" s="120">
        <f t="shared" si="48"/>
        <v>397.79269213460441</v>
      </c>
      <c r="Q1046" s="120">
        <f t="shared" si="49"/>
        <v>0</v>
      </c>
      <c r="R1046" s="112"/>
      <c r="T1046" s="120">
        <f t="shared" si="50"/>
        <v>0</v>
      </c>
    </row>
    <row r="1047" spans="6:20">
      <c r="F1047" s="103" t="s">
        <v>129</v>
      </c>
      <c r="J1047" s="121">
        <f t="shared" si="51"/>
        <v>1010.2311027093804</v>
      </c>
      <c r="N1047" s="120">
        <f t="shared" si="48"/>
        <v>1010.2311027093804</v>
      </c>
      <c r="Q1047" s="120">
        <f t="shared" si="49"/>
        <v>0</v>
      </c>
      <c r="T1047" s="120">
        <f t="shared" si="50"/>
        <v>0</v>
      </c>
    </row>
    <row r="1048" spans="6:20">
      <c r="F1048" s="103" t="s">
        <v>130</v>
      </c>
      <c r="J1048" s="121">
        <f t="shared" si="51"/>
        <v>1199.5772177780641</v>
      </c>
      <c r="N1048" s="120">
        <f t="shared" si="48"/>
        <v>1199.5772177780641</v>
      </c>
      <c r="Q1048" s="120">
        <f t="shared" si="49"/>
        <v>0</v>
      </c>
      <c r="T1048" s="120">
        <f t="shared" si="50"/>
        <v>0</v>
      </c>
    </row>
    <row r="1049" spans="6:20">
      <c r="F1049" s="103" t="s">
        <v>131</v>
      </c>
      <c r="J1049" s="121">
        <f t="shared" si="51"/>
        <v>1093.2961217269769</v>
      </c>
      <c r="N1049" s="120">
        <f t="shared" si="48"/>
        <v>1087.219469744598</v>
      </c>
      <c r="Q1049" s="120">
        <f t="shared" si="49"/>
        <v>6.0766519823788538</v>
      </c>
      <c r="T1049" s="120">
        <f t="shared" si="50"/>
        <v>0</v>
      </c>
    </row>
    <row r="1050" spans="6:20">
      <c r="F1050" s="103" t="s">
        <v>132</v>
      </c>
      <c r="J1050" s="121">
        <f t="shared" si="51"/>
        <v>136.56831041906875</v>
      </c>
      <c r="N1050" s="120">
        <f t="shared" si="48"/>
        <v>136.56831041906875</v>
      </c>
      <c r="Q1050" s="120">
        <f t="shared" si="49"/>
        <v>0</v>
      </c>
      <c r="T1050" s="120">
        <f t="shared" si="50"/>
        <v>0</v>
      </c>
    </row>
    <row r="1051" spans="6:20">
      <c r="H1051" s="103">
        <f>SUM(H7:H951)</f>
        <v>6838948.9099999899</v>
      </c>
      <c r="I1051" s="103">
        <f>SUM(I7:I951)</f>
        <v>64560.05883746381</v>
      </c>
      <c r="J1051" s="120">
        <f>SUM(J7:J1050)</f>
        <v>6838948.9100000001</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F5AE-F094-4A3D-A650-C76456F5F999}">
  <dimension ref="A1:T1051"/>
  <sheetViews>
    <sheetView zoomScale="60" zoomScaleNormal="60" workbookViewId="0">
      <selection activeCell="C7" sqref="C7:C104"/>
    </sheetView>
  </sheetViews>
  <sheetFormatPr defaultColWidth="8.88671875" defaultRowHeight="18.75"/>
  <cols>
    <col min="1" max="1" width="5.44140625" style="107" customWidth="1"/>
    <col min="2" max="2" width="16" style="103" bestFit="1" customWidth="1"/>
    <col min="3" max="3" width="15.33203125" style="106" bestFit="1" customWidth="1"/>
    <col min="4" max="4" width="15" style="103" bestFit="1" customWidth="1"/>
    <col min="5" max="5" width="5.44140625" style="103" customWidth="1"/>
    <col min="6" max="6" width="16" style="103" bestFit="1" customWidth="1"/>
    <col min="7" max="7" width="14.21875" style="106" bestFit="1" customWidth="1"/>
    <col min="8" max="8" width="15" style="103" bestFit="1" customWidth="1"/>
    <col min="9" max="9" width="11" style="103" bestFit="1" customWidth="1"/>
    <col min="10" max="10" width="15" style="103" bestFit="1" customWidth="1"/>
    <col min="11" max="11" width="20.109375" style="103" bestFit="1" customWidth="1"/>
    <col min="12" max="12" width="16" style="103" customWidth="1"/>
    <col min="13" max="13" width="13.88671875" style="138" bestFit="1" customWidth="1"/>
    <col min="14" max="14" width="9.88671875" style="103" bestFit="1" customWidth="1"/>
    <col min="15" max="15" width="13" style="103" bestFit="1" customWidth="1"/>
    <col min="16" max="16" width="15.33203125" style="104" customWidth="1"/>
    <col min="17" max="17" width="8.44140625" style="103" bestFit="1" customWidth="1"/>
    <col min="18" max="18" width="6.88671875" style="103" bestFit="1" customWidth="1"/>
    <col min="19" max="19" width="12.77734375" style="104" bestFit="1" customWidth="1"/>
    <col min="20" max="20" width="9.109375"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1179</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+C7*Totals!$G$28</f>
        <v>0</v>
      </c>
      <c r="E7" s="107"/>
      <c r="F7" s="111" t="s">
        <v>1046</v>
      </c>
      <c r="G7" s="136">
        <v>6.1784209999999999E-4</v>
      </c>
      <c r="H7" s="103">
        <f>ROUND(+G7*Totals!$H$28,2)</f>
        <v>0</v>
      </c>
      <c r="I7" s="103">
        <f t="shared" ref="I7:I70" si="0">+N7+Q7+T7</f>
        <v>0</v>
      </c>
      <c r="J7" s="103">
        <f t="shared" ref="J7:J70" si="1">+H7-I7</f>
        <v>0</v>
      </c>
      <c r="Q7" s="112"/>
      <c r="R7" s="112"/>
    </row>
    <row r="8" spans="1:18">
      <c r="A8" s="107">
        <v>2</v>
      </c>
      <c r="B8" s="110" t="s">
        <v>37</v>
      </c>
      <c r="C8" s="141">
        <v>6.6297112999999996E-3</v>
      </c>
      <c r="D8" s="103">
        <f>+C8*Totals!$G$28</f>
        <v>0</v>
      </c>
      <c r="E8" s="107"/>
      <c r="F8" s="111" t="s">
        <v>1045</v>
      </c>
      <c r="G8" s="136">
        <v>4.4435200000000004E-5</v>
      </c>
      <c r="H8" s="103">
        <f>ROUND(+G8*Totals!$H$28,2)</f>
        <v>0</v>
      </c>
      <c r="I8" s="103">
        <f t="shared" si="0"/>
        <v>0</v>
      </c>
      <c r="J8" s="103">
        <f t="shared" si="1"/>
        <v>0</v>
      </c>
      <c r="Q8" s="112"/>
      <c r="R8" s="112"/>
    </row>
    <row r="9" spans="1:18">
      <c r="A9" s="107">
        <v>3</v>
      </c>
      <c r="B9" s="110" t="s">
        <v>38</v>
      </c>
      <c r="C9" s="141">
        <v>1.0103484899999999E-2</v>
      </c>
      <c r="D9" s="103">
        <f>+C9*Totals!$G$28</f>
        <v>0</v>
      </c>
      <c r="E9" s="107"/>
      <c r="F9" s="111" t="s">
        <v>36</v>
      </c>
      <c r="G9" s="136">
        <v>3.0563669999999999E-4</v>
      </c>
      <c r="H9" s="103">
        <f>ROUND(+G9*Totals!$H$28,2)</f>
        <v>0</v>
      </c>
      <c r="I9" s="103">
        <f t="shared" si="0"/>
        <v>0</v>
      </c>
      <c r="J9" s="103">
        <f t="shared" si="1"/>
        <v>0</v>
      </c>
      <c r="Q9" s="112"/>
      <c r="R9" s="112"/>
    </row>
    <row r="10" spans="1:18">
      <c r="A10" s="107">
        <v>4</v>
      </c>
      <c r="B10" s="110" t="s">
        <v>39</v>
      </c>
      <c r="C10" s="141">
        <v>8.045389699999999E-3</v>
      </c>
      <c r="D10" s="103">
        <f>+C10*Totals!$G$28</f>
        <v>0</v>
      </c>
      <c r="E10" s="107"/>
      <c r="F10" s="111" t="s">
        <v>1044</v>
      </c>
      <c r="G10" s="136">
        <v>2.3774747999999999E-3</v>
      </c>
      <c r="H10" s="103">
        <f>ROUND(+G10*Totals!$H$28,2)</f>
        <v>0</v>
      </c>
      <c r="I10" s="103">
        <f t="shared" si="0"/>
        <v>0</v>
      </c>
      <c r="J10" s="103">
        <f t="shared" si="1"/>
        <v>0</v>
      </c>
      <c r="Q10" s="112"/>
      <c r="R10" s="112"/>
    </row>
    <row r="11" spans="1:18">
      <c r="A11" s="107">
        <v>5</v>
      </c>
      <c r="B11" s="110" t="s">
        <v>40</v>
      </c>
      <c r="C11" s="141">
        <v>7.1203205999999996E-3</v>
      </c>
      <c r="D11" s="103">
        <f>+C11*Totals!$G$28</f>
        <v>0</v>
      </c>
      <c r="E11" s="107"/>
      <c r="F11" s="111" t="s">
        <v>1043</v>
      </c>
      <c r="G11" s="136">
        <v>3.3770729999999996E-4</v>
      </c>
      <c r="H11" s="103">
        <f>ROUND(+G11*Totals!$H$28,2)</f>
        <v>0</v>
      </c>
      <c r="I11" s="103">
        <f t="shared" si="0"/>
        <v>0</v>
      </c>
      <c r="J11" s="103">
        <f t="shared" si="1"/>
        <v>0</v>
      </c>
      <c r="Q11" s="112"/>
      <c r="R11" s="112"/>
    </row>
    <row r="12" spans="1:18">
      <c r="A12" s="107">
        <v>6</v>
      </c>
      <c r="B12" s="110" t="s">
        <v>41</v>
      </c>
      <c r="C12" s="141">
        <v>1.37704321E-2</v>
      </c>
      <c r="D12" s="103">
        <f>+C12*Totals!$G$28</f>
        <v>0</v>
      </c>
      <c r="E12" s="107"/>
      <c r="F12" s="111" t="s">
        <v>1042</v>
      </c>
      <c r="G12" s="136">
        <v>2.3956350000000002E-4</v>
      </c>
      <c r="H12" s="103">
        <f>ROUND(+G12*Totals!$H$28,2)</f>
        <v>0</v>
      </c>
      <c r="I12" s="103">
        <f t="shared" si="0"/>
        <v>0</v>
      </c>
      <c r="J12" s="103">
        <f t="shared" si="1"/>
        <v>0</v>
      </c>
      <c r="Q12" s="112"/>
      <c r="R12" s="112"/>
    </row>
    <row r="13" spans="1:18">
      <c r="A13" s="107">
        <v>7</v>
      </c>
      <c r="B13" s="110" t="s">
        <v>1158</v>
      </c>
      <c r="C13" s="141">
        <v>1.20666082E-2</v>
      </c>
      <c r="D13" s="103">
        <f>+C13*Totals!$G$28</f>
        <v>0</v>
      </c>
      <c r="E13" s="107"/>
      <c r="F13" s="111" t="s">
        <v>1041</v>
      </c>
      <c r="G13" s="136">
        <v>1.9744669999999999E-4</v>
      </c>
      <c r="H13" s="103">
        <f>ROUND(+G13*Totals!$H$28,2)</f>
        <v>0</v>
      </c>
      <c r="I13" s="103">
        <f t="shared" si="0"/>
        <v>0</v>
      </c>
      <c r="J13" s="103">
        <f t="shared" si="1"/>
        <v>0</v>
      </c>
      <c r="Q13" s="112"/>
      <c r="R13" s="112"/>
    </row>
    <row r="14" spans="1:18">
      <c r="A14" s="107">
        <v>8</v>
      </c>
      <c r="B14" s="110" t="s">
        <v>42</v>
      </c>
      <c r="C14" s="141">
        <v>1.05818493E-2</v>
      </c>
      <c r="D14" s="103">
        <f>+C14*Totals!$G$28</f>
        <v>0</v>
      </c>
      <c r="E14" s="107"/>
      <c r="F14" s="111" t="s">
        <v>1040</v>
      </c>
      <c r="G14" s="136">
        <v>6.02E-4</v>
      </c>
      <c r="H14" s="103">
        <f>ROUND(+G14*Totals!$H$28,2)</f>
        <v>0</v>
      </c>
      <c r="I14" s="103">
        <f t="shared" si="0"/>
        <v>0</v>
      </c>
      <c r="J14" s="103">
        <f t="shared" si="1"/>
        <v>0</v>
      </c>
      <c r="Q14" s="112"/>
      <c r="R14" s="112"/>
    </row>
    <row r="15" spans="1:18">
      <c r="A15" s="107">
        <v>9</v>
      </c>
      <c r="B15" s="110" t="s">
        <v>43</v>
      </c>
      <c r="C15" s="141">
        <v>8.8938986999999997E-3</v>
      </c>
      <c r="D15" s="103">
        <f>+C15*Totals!$G$28</f>
        <v>0</v>
      </c>
      <c r="E15" s="107"/>
      <c r="F15" s="111" t="s">
        <v>1039</v>
      </c>
      <c r="G15" s="136">
        <v>2.6158790000000001E-4</v>
      </c>
      <c r="H15" s="103">
        <f>ROUND(+G15*Totals!$H$28,2)</f>
        <v>0</v>
      </c>
      <c r="I15" s="103">
        <f t="shared" si="0"/>
        <v>0</v>
      </c>
      <c r="J15" s="103">
        <f t="shared" si="1"/>
        <v>0</v>
      </c>
      <c r="Q15" s="112"/>
      <c r="R15" s="112"/>
    </row>
    <row r="16" spans="1:18">
      <c r="A16" s="107">
        <v>10</v>
      </c>
      <c r="B16" s="110" t="s">
        <v>44</v>
      </c>
      <c r="C16" s="141">
        <v>1.1664171699999998E-2</v>
      </c>
      <c r="D16" s="103">
        <f>+C16*Totals!$G$28</f>
        <v>0</v>
      </c>
      <c r="E16" s="107"/>
      <c r="F16" s="111" t="s">
        <v>1038</v>
      </c>
      <c r="G16" s="136">
        <v>1.4377675999999999E-3</v>
      </c>
      <c r="H16" s="103">
        <f>ROUND(+G16*Totals!$H$28,2)</f>
        <v>0</v>
      </c>
      <c r="I16" s="103">
        <f t="shared" si="0"/>
        <v>0</v>
      </c>
      <c r="J16" s="103">
        <f t="shared" si="1"/>
        <v>0</v>
      </c>
      <c r="Q16" s="112"/>
      <c r="R16" s="112"/>
    </row>
    <row r="17" spans="1:19">
      <c r="A17" s="107">
        <v>11</v>
      </c>
      <c r="B17" s="110" t="s">
        <v>45</v>
      </c>
      <c r="C17" s="141">
        <v>9.6119438999999994E-3</v>
      </c>
      <c r="D17" s="103">
        <f>+C17*Totals!$G$28</f>
        <v>0</v>
      </c>
      <c r="E17" s="107"/>
      <c r="F17" s="111" t="s">
        <v>1037</v>
      </c>
      <c r="G17" s="136">
        <v>3.4543520000000002E-4</v>
      </c>
      <c r="H17" s="103">
        <f>ROUND(+G17*Totals!$H$28,2)</f>
        <v>0</v>
      </c>
      <c r="I17" s="103">
        <f t="shared" si="0"/>
        <v>0</v>
      </c>
      <c r="J17" s="103">
        <f t="shared" si="1"/>
        <v>0</v>
      </c>
      <c r="K17" s="113"/>
      <c r="L17" s="113"/>
      <c r="N17" s="117"/>
      <c r="Q17" s="112"/>
      <c r="R17" s="112"/>
    </row>
    <row r="18" spans="1:19">
      <c r="A18" s="107">
        <v>12</v>
      </c>
      <c r="B18" s="110" t="s">
        <v>46</v>
      </c>
      <c r="C18" s="141">
        <v>1.0738150799999999E-2</v>
      </c>
      <c r="D18" s="103">
        <f>+C18*Totals!$G$28</f>
        <v>0</v>
      </c>
      <c r="E18" s="107"/>
      <c r="F18" s="111" t="s">
        <v>1036</v>
      </c>
      <c r="G18" s="136">
        <v>2.608151E-4</v>
      </c>
      <c r="H18" s="103">
        <f>ROUND(+G18*Totals!$H$28,2)</f>
        <v>0</v>
      </c>
      <c r="I18" s="103">
        <f t="shared" si="0"/>
        <v>0</v>
      </c>
      <c r="J18" s="103">
        <f t="shared" si="1"/>
        <v>0</v>
      </c>
      <c r="Q18" s="112"/>
      <c r="R18" s="112"/>
    </row>
    <row r="19" spans="1:19">
      <c r="A19" s="107">
        <v>13</v>
      </c>
      <c r="B19" s="110" t="s">
        <v>47</v>
      </c>
      <c r="C19" s="141">
        <v>9.4141681000000001E-3</v>
      </c>
      <c r="D19" s="103">
        <f>+C19*Totals!$G$28</f>
        <v>0</v>
      </c>
      <c r="E19" s="107"/>
      <c r="F19" s="111" t="s">
        <v>1035</v>
      </c>
      <c r="G19" s="136">
        <v>2.9481770000000003E-4</v>
      </c>
      <c r="H19" s="103">
        <f>ROUND(+G19*Totals!$H$28,2)</f>
        <v>0</v>
      </c>
      <c r="I19" s="103">
        <f t="shared" si="0"/>
        <v>0</v>
      </c>
      <c r="J19" s="103">
        <f t="shared" si="1"/>
        <v>0</v>
      </c>
      <c r="K19" s="113"/>
      <c r="L19" s="113"/>
      <c r="N19" s="117"/>
      <c r="O19" s="115"/>
      <c r="P19" s="114"/>
      <c r="Q19" s="116"/>
      <c r="R19" s="116"/>
      <c r="S19" s="114"/>
    </row>
    <row r="20" spans="1:19">
      <c r="A20" s="107">
        <v>14</v>
      </c>
      <c r="B20" s="110" t="s">
        <v>48</v>
      </c>
      <c r="C20" s="141">
        <v>1.01526181E-2</v>
      </c>
      <c r="D20" s="103">
        <f>+C20*Totals!$G$28</f>
        <v>0</v>
      </c>
      <c r="E20" s="107"/>
      <c r="F20" s="111" t="s">
        <v>1034</v>
      </c>
      <c r="G20" s="136">
        <v>6.3368399999999995E-5</v>
      </c>
      <c r="H20" s="103">
        <f>ROUND(+G20*Totals!$H$28,2)</f>
        <v>0</v>
      </c>
      <c r="I20" s="103">
        <f t="shared" si="0"/>
        <v>0</v>
      </c>
      <c r="J20" s="103">
        <f t="shared" si="1"/>
        <v>0</v>
      </c>
      <c r="K20" s="113" t="s">
        <v>1034</v>
      </c>
      <c r="L20" s="113" t="s">
        <v>69</v>
      </c>
      <c r="M20" s="138">
        <v>0.49639423076923073</v>
      </c>
      <c r="N20" s="117">
        <f>H20*M20</f>
        <v>0</v>
      </c>
      <c r="O20" s="117" t="s">
        <v>1159</v>
      </c>
      <c r="P20" s="114"/>
      <c r="Q20" s="118"/>
      <c r="R20" s="116"/>
      <c r="S20" s="114"/>
    </row>
    <row r="21" spans="1:19">
      <c r="A21" s="107">
        <v>15</v>
      </c>
      <c r="B21" s="110" t="s">
        <v>49</v>
      </c>
      <c r="C21" s="141">
        <v>8.8385312000000011E-3</v>
      </c>
      <c r="D21" s="103">
        <f>+C21*Totals!$G$28</f>
        <v>0</v>
      </c>
      <c r="E21" s="107"/>
      <c r="F21" s="111" t="s">
        <v>1033</v>
      </c>
      <c r="G21" s="136">
        <v>2.1201371999999999E-3</v>
      </c>
      <c r="H21" s="103">
        <f>ROUND(+G21*Totals!$H$28,2)</f>
        <v>0</v>
      </c>
      <c r="I21" s="103">
        <f t="shared" si="0"/>
        <v>0</v>
      </c>
      <c r="J21" s="103">
        <f t="shared" si="1"/>
        <v>0</v>
      </c>
      <c r="K21" s="113"/>
      <c r="L21" s="113"/>
      <c r="N21" s="117"/>
      <c r="O21" s="117" t="s">
        <v>1159</v>
      </c>
      <c r="P21" s="114"/>
      <c r="Q21" s="118"/>
      <c r="R21" s="116"/>
      <c r="S21" s="114"/>
    </row>
    <row r="22" spans="1:19">
      <c r="A22" s="107">
        <v>16</v>
      </c>
      <c r="B22" s="110" t="s">
        <v>50</v>
      </c>
      <c r="C22" s="141">
        <v>1.0843522100000001E-2</v>
      </c>
      <c r="D22" s="103">
        <f>+C22*Totals!$G$28</f>
        <v>0</v>
      </c>
      <c r="E22" s="107"/>
      <c r="F22" s="111" t="s">
        <v>1032</v>
      </c>
      <c r="G22" s="136">
        <v>1.6344419999999999E-4</v>
      </c>
      <c r="H22" s="103">
        <f>ROUND(+G22*Totals!$H$28,2)</f>
        <v>0</v>
      </c>
      <c r="I22" s="103">
        <f t="shared" si="0"/>
        <v>0</v>
      </c>
      <c r="J22" s="103">
        <f t="shared" si="1"/>
        <v>0</v>
      </c>
      <c r="K22" s="113" t="s">
        <v>1032</v>
      </c>
      <c r="L22" s="113" t="s">
        <v>110</v>
      </c>
      <c r="M22" s="138">
        <v>0.52504038772213246</v>
      </c>
      <c r="N22" s="117">
        <f>H22*M22</f>
        <v>0</v>
      </c>
      <c r="O22" s="117" t="s">
        <v>1159</v>
      </c>
      <c r="P22" s="114"/>
      <c r="Q22" s="118"/>
      <c r="R22" s="116"/>
      <c r="S22" s="114"/>
    </row>
    <row r="23" spans="1:19">
      <c r="A23" s="107">
        <v>17</v>
      </c>
      <c r="B23" s="110" t="s">
        <v>51</v>
      </c>
      <c r="C23" s="141">
        <v>1.0624188999999999E-2</v>
      </c>
      <c r="D23" s="103">
        <f>+C23*Totals!$G$28</f>
        <v>0</v>
      </c>
      <c r="E23" s="107"/>
      <c r="F23" s="111" t="s">
        <v>1031</v>
      </c>
      <c r="G23" s="136">
        <v>1.661489E-4</v>
      </c>
      <c r="H23" s="103">
        <f>ROUND(+G23*Totals!$H$28,2)</f>
        <v>0</v>
      </c>
      <c r="I23" s="103">
        <f t="shared" si="0"/>
        <v>0</v>
      </c>
      <c r="J23" s="103">
        <f t="shared" si="1"/>
        <v>0</v>
      </c>
      <c r="K23" s="137" t="s">
        <v>1031</v>
      </c>
      <c r="L23" s="137" t="s">
        <v>126</v>
      </c>
      <c r="M23" s="138">
        <v>0.20648967551622419</v>
      </c>
      <c r="N23" s="117">
        <f>H23*M23</f>
        <v>0</v>
      </c>
      <c r="O23" s="113" t="s">
        <v>1159</v>
      </c>
      <c r="P23" s="114"/>
      <c r="Q23" s="118"/>
      <c r="R23" s="116"/>
      <c r="S23" s="114"/>
    </row>
    <row r="24" spans="1:19">
      <c r="A24" s="107">
        <v>18</v>
      </c>
      <c r="B24" s="110" t="s">
        <v>52</v>
      </c>
      <c r="C24" s="141">
        <v>9.766703199999999E-3</v>
      </c>
      <c r="D24" s="103">
        <f>+C24*Totals!$G$28</f>
        <v>0</v>
      </c>
      <c r="E24" s="107"/>
      <c r="F24" s="111" t="s">
        <v>1030</v>
      </c>
      <c r="G24" s="136">
        <v>3.7325539999999999E-4</v>
      </c>
      <c r="H24" s="103">
        <f>ROUND(+G24*Totals!$H$28,2)</f>
        <v>0</v>
      </c>
      <c r="I24" s="103">
        <f t="shared" si="0"/>
        <v>0</v>
      </c>
      <c r="J24" s="103">
        <f t="shared" si="1"/>
        <v>0</v>
      </c>
      <c r="K24" s="113"/>
      <c r="L24" s="113"/>
      <c r="N24" s="117"/>
      <c r="O24" s="113"/>
      <c r="P24" s="114"/>
      <c r="Q24" s="118"/>
      <c r="R24" s="116"/>
      <c r="S24" s="114"/>
    </row>
    <row r="25" spans="1:19">
      <c r="A25" s="107">
        <v>19</v>
      </c>
      <c r="B25" s="110" t="s">
        <v>53</v>
      </c>
      <c r="C25" s="141">
        <v>9.3544664000000007E-3</v>
      </c>
      <c r="D25" s="103">
        <f>+C25*Totals!$G$28</f>
        <v>0</v>
      </c>
      <c r="E25" s="107"/>
      <c r="F25" s="111" t="s">
        <v>1029</v>
      </c>
      <c r="G25" s="136">
        <v>8.0640180000000005E-4</v>
      </c>
      <c r="H25" s="103">
        <f>ROUND(+G25*Totals!$H$28,2)</f>
        <v>0</v>
      </c>
      <c r="I25" s="103">
        <f t="shared" si="0"/>
        <v>0</v>
      </c>
      <c r="J25" s="103">
        <f t="shared" si="1"/>
        <v>0</v>
      </c>
      <c r="K25" s="113"/>
      <c r="L25" s="113"/>
      <c r="N25" s="117">
        <v>0</v>
      </c>
      <c r="O25" s="113" t="s">
        <v>1159</v>
      </c>
      <c r="P25" s="114"/>
      <c r="Q25" s="118"/>
      <c r="R25" s="116"/>
      <c r="S25" s="114"/>
    </row>
    <row r="26" spans="1:19">
      <c r="A26" s="107">
        <v>20</v>
      </c>
      <c r="B26" s="110" t="s">
        <v>54</v>
      </c>
      <c r="C26" s="141">
        <v>6.2624808000000002E-3</v>
      </c>
      <c r="D26" s="103">
        <f>+C26*Totals!$G$28</f>
        <v>0</v>
      </c>
      <c r="E26" s="107"/>
      <c r="F26" s="111" t="s">
        <v>1028</v>
      </c>
      <c r="G26" s="136">
        <v>8.7711200000000001E-5</v>
      </c>
      <c r="H26" s="103">
        <f>ROUND(+G26*Totals!$H$28,2)</f>
        <v>0</v>
      </c>
      <c r="I26" s="103">
        <f t="shared" si="0"/>
        <v>0</v>
      </c>
      <c r="J26" s="103">
        <f t="shared" si="1"/>
        <v>0</v>
      </c>
      <c r="K26" s="113" t="s">
        <v>1028</v>
      </c>
      <c r="L26" s="113" t="s">
        <v>53</v>
      </c>
      <c r="M26" s="138">
        <v>0.46875</v>
      </c>
      <c r="N26" s="117">
        <f>H26*M26</f>
        <v>0</v>
      </c>
      <c r="O26" s="117" t="s">
        <v>1159</v>
      </c>
      <c r="P26" s="114"/>
      <c r="Q26" s="118"/>
      <c r="R26" s="116"/>
      <c r="S26" s="114"/>
    </row>
    <row r="27" spans="1:19">
      <c r="A27" s="107">
        <v>21</v>
      </c>
      <c r="B27" s="110" t="s">
        <v>55</v>
      </c>
      <c r="C27" s="141">
        <v>9.8328212999999991E-3</v>
      </c>
      <c r="D27" s="103">
        <f>+C27*Totals!$G$28</f>
        <v>0</v>
      </c>
      <c r="E27" s="107"/>
      <c r="F27" s="111" t="s">
        <v>1027</v>
      </c>
      <c r="G27" s="136">
        <v>4.8221819999999998E-4</v>
      </c>
      <c r="H27" s="103">
        <f>ROUND(+G27*Totals!$H$28,2)</f>
        <v>0</v>
      </c>
      <c r="I27" s="103">
        <f t="shared" si="0"/>
        <v>0</v>
      </c>
      <c r="J27" s="103">
        <f t="shared" si="1"/>
        <v>0</v>
      </c>
      <c r="K27" s="113"/>
      <c r="L27" s="113"/>
      <c r="N27" s="117">
        <v>0</v>
      </c>
      <c r="O27" s="113" t="s">
        <v>1159</v>
      </c>
      <c r="P27" s="114"/>
      <c r="Q27" s="118"/>
      <c r="R27" s="116"/>
      <c r="S27" s="114"/>
    </row>
    <row r="28" spans="1:19" ht="19.5" customHeight="1">
      <c r="A28" s="107">
        <v>22</v>
      </c>
      <c r="B28" s="110" t="s">
        <v>56</v>
      </c>
      <c r="C28" s="141">
        <v>1.2209533E-2</v>
      </c>
      <c r="D28" s="103">
        <f>+C28*Totals!$G$28</f>
        <v>0</v>
      </c>
      <c r="E28" s="107"/>
      <c r="F28" s="111" t="s">
        <v>1026</v>
      </c>
      <c r="G28" s="136">
        <v>7.5744579000000005E-3</v>
      </c>
      <c r="H28" s="103">
        <f>ROUND(+G28*Totals!$H$28,2)</f>
        <v>0</v>
      </c>
      <c r="I28" s="103">
        <f t="shared" si="0"/>
        <v>0</v>
      </c>
      <c r="J28" s="103">
        <f t="shared" si="1"/>
        <v>0</v>
      </c>
      <c r="K28" s="113"/>
      <c r="L28" s="113"/>
      <c r="N28" s="117">
        <v>0</v>
      </c>
      <c r="O28" s="113" t="s">
        <v>1159</v>
      </c>
      <c r="P28" s="114"/>
      <c r="Q28" s="118"/>
      <c r="R28" s="116"/>
      <c r="S28" s="114"/>
    </row>
    <row r="29" spans="1:19">
      <c r="A29" s="107">
        <v>23</v>
      </c>
      <c r="B29" s="110" t="s">
        <v>57</v>
      </c>
      <c r="C29" s="141">
        <v>1.2359282100000001E-2</v>
      </c>
      <c r="D29" s="103">
        <f>+C29*Totals!$G$28</f>
        <v>0</v>
      </c>
      <c r="E29" s="107"/>
      <c r="F29" s="111" t="s">
        <v>1025</v>
      </c>
      <c r="G29" s="136">
        <v>7.9596899999999997E-5</v>
      </c>
      <c r="H29" s="103">
        <f>ROUND(+G29*Totals!$H$28,2)</f>
        <v>0</v>
      </c>
      <c r="I29" s="103">
        <f t="shared" si="0"/>
        <v>0</v>
      </c>
      <c r="J29" s="103">
        <f t="shared" si="1"/>
        <v>0</v>
      </c>
      <c r="K29" s="113" t="s">
        <v>1025</v>
      </c>
      <c r="L29" s="113" t="s">
        <v>94</v>
      </c>
      <c r="M29" s="138">
        <v>0.19506172839506175</v>
      </c>
      <c r="N29" s="117">
        <f>H29*M29</f>
        <v>0</v>
      </c>
      <c r="O29" s="117" t="s">
        <v>1159</v>
      </c>
      <c r="P29" s="114"/>
      <c r="Q29" s="118"/>
      <c r="R29" s="116"/>
      <c r="S29" s="114"/>
    </row>
    <row r="30" spans="1:19" ht="19.5" customHeight="1">
      <c r="A30" s="107">
        <v>24</v>
      </c>
      <c r="B30" s="110" t="s">
        <v>58</v>
      </c>
      <c r="C30" s="141">
        <v>1.10073033E-2</v>
      </c>
      <c r="D30" s="103">
        <f>+C30*Totals!$G$28</f>
        <v>0</v>
      </c>
      <c r="E30" s="107"/>
      <c r="F30" s="111" t="s">
        <v>1024</v>
      </c>
      <c r="G30" s="136">
        <v>5.9813599999999998E-4</v>
      </c>
      <c r="H30" s="103">
        <f>ROUND(+G30*Totals!$H$28,2)</f>
        <v>0</v>
      </c>
      <c r="I30" s="103">
        <f t="shared" si="0"/>
        <v>0</v>
      </c>
      <c r="J30" s="103">
        <f t="shared" si="1"/>
        <v>0</v>
      </c>
      <c r="K30" s="113"/>
      <c r="L30" s="113"/>
      <c r="N30" s="117">
        <v>0</v>
      </c>
      <c r="O30" s="113" t="s">
        <v>1159</v>
      </c>
      <c r="P30" s="114"/>
      <c r="Q30" s="118"/>
      <c r="R30" s="116"/>
      <c r="S30" s="114"/>
    </row>
    <row r="31" spans="1:19">
      <c r="A31" s="107">
        <v>25</v>
      </c>
      <c r="B31" s="110" t="s">
        <v>59</v>
      </c>
      <c r="C31" s="141">
        <v>1.1376687000000002E-2</v>
      </c>
      <c r="D31" s="103">
        <f>+C31*Totals!$G$28</f>
        <v>0</v>
      </c>
      <c r="E31" s="107"/>
      <c r="F31" s="111" t="s">
        <v>1023</v>
      </c>
      <c r="G31" s="136">
        <v>2.5673868999999998E-2</v>
      </c>
      <c r="H31" s="103">
        <f>ROUND(+G31*Totals!$H$28,2)</f>
        <v>0</v>
      </c>
      <c r="I31" s="103">
        <f t="shared" si="0"/>
        <v>0</v>
      </c>
      <c r="J31" s="103">
        <f t="shared" si="1"/>
        <v>0</v>
      </c>
      <c r="K31" s="113"/>
      <c r="L31" s="113"/>
      <c r="N31" s="117">
        <v>0</v>
      </c>
      <c r="O31" s="113" t="s">
        <v>1159</v>
      </c>
      <c r="P31" s="114"/>
      <c r="Q31" s="118"/>
      <c r="R31" s="116"/>
      <c r="S31" s="114"/>
    </row>
    <row r="32" spans="1:19">
      <c r="A32" s="107">
        <v>26</v>
      </c>
      <c r="B32" s="110" t="s">
        <v>60</v>
      </c>
      <c r="C32" s="141">
        <v>8.2024656000000001E-3</v>
      </c>
      <c r="D32" s="103">
        <f>+C32*Totals!$G$28</f>
        <v>0</v>
      </c>
      <c r="E32" s="107"/>
      <c r="F32" s="111" t="s">
        <v>1022</v>
      </c>
      <c r="G32" s="136">
        <v>2.1058407000000001E-3</v>
      </c>
      <c r="H32" s="103">
        <f>ROUND(+G32*Totals!$H$28,2)</f>
        <v>0</v>
      </c>
      <c r="I32" s="103">
        <f t="shared" si="0"/>
        <v>0</v>
      </c>
      <c r="J32" s="103">
        <f t="shared" si="1"/>
        <v>0</v>
      </c>
      <c r="K32" s="113"/>
      <c r="L32" s="113"/>
      <c r="N32" s="117">
        <v>0</v>
      </c>
      <c r="O32" s="113" t="s">
        <v>1159</v>
      </c>
      <c r="P32" s="114"/>
      <c r="Q32" s="118"/>
      <c r="R32" s="116"/>
      <c r="S32" s="114"/>
    </row>
    <row r="33" spans="1:19">
      <c r="A33" s="107">
        <v>27</v>
      </c>
      <c r="B33" s="110" t="s">
        <v>61</v>
      </c>
      <c r="C33" s="141">
        <v>7.9155505999999997E-3</v>
      </c>
      <c r="D33" s="103">
        <f>+C33*Totals!$G$28</f>
        <v>0</v>
      </c>
      <c r="E33" s="107"/>
      <c r="F33" s="111" t="s">
        <v>1021</v>
      </c>
      <c r="G33" s="136">
        <v>4.2116799999999996E-5</v>
      </c>
      <c r="H33" s="103">
        <f>ROUND(+G33*Totals!$H$28,2)</f>
        <v>0</v>
      </c>
      <c r="I33" s="103">
        <f t="shared" si="0"/>
        <v>0</v>
      </c>
      <c r="J33" s="103">
        <f t="shared" si="1"/>
        <v>0</v>
      </c>
      <c r="K33" s="113" t="s">
        <v>1021</v>
      </c>
      <c r="L33" s="113" t="s">
        <v>57</v>
      </c>
      <c r="M33" s="138">
        <v>0.45</v>
      </c>
      <c r="N33" s="117">
        <f>H33*M33</f>
        <v>0</v>
      </c>
      <c r="O33" s="117" t="s">
        <v>1159</v>
      </c>
      <c r="P33" s="114"/>
      <c r="Q33" s="118"/>
      <c r="R33" s="116"/>
      <c r="S33" s="114"/>
    </row>
    <row r="34" spans="1:19">
      <c r="A34" s="107">
        <v>28</v>
      </c>
      <c r="B34" s="110" t="s">
        <v>62</v>
      </c>
      <c r="C34" s="141">
        <v>1.1337944900000001E-2</v>
      </c>
      <c r="D34" s="103">
        <f>+C34*Totals!$G$28</f>
        <v>0</v>
      </c>
      <c r="E34" s="107"/>
      <c r="F34" s="111" t="s">
        <v>1020</v>
      </c>
      <c r="G34" s="136">
        <v>1.4682930000000001E-4</v>
      </c>
      <c r="H34" s="103">
        <f>ROUND(+G34*Totals!$H$28,2)</f>
        <v>0</v>
      </c>
      <c r="I34" s="103">
        <f t="shared" si="0"/>
        <v>0</v>
      </c>
      <c r="J34" s="103">
        <f t="shared" si="1"/>
        <v>0</v>
      </c>
      <c r="K34" s="113" t="s">
        <v>1020</v>
      </c>
      <c r="L34" s="113" t="s">
        <v>83</v>
      </c>
      <c r="M34" s="138">
        <v>9.417040358744394E-2</v>
      </c>
      <c r="N34" s="117">
        <f>H34*M34</f>
        <v>0</v>
      </c>
      <c r="O34" s="117" t="s">
        <v>1159</v>
      </c>
      <c r="P34" s="114"/>
      <c r="Q34" s="118"/>
      <c r="R34" s="116"/>
      <c r="S34" s="114"/>
    </row>
    <row r="35" spans="1:19">
      <c r="A35" s="107">
        <v>29</v>
      </c>
      <c r="B35" s="110" t="s">
        <v>63</v>
      </c>
      <c r="C35" s="141">
        <v>8.0837596000000005E-3</v>
      </c>
      <c r="D35" s="103">
        <f>+C35*Totals!$G$28</f>
        <v>0</v>
      </c>
      <c r="E35" s="107"/>
      <c r="F35" s="111" t="s">
        <v>1019</v>
      </c>
      <c r="G35" s="136">
        <v>3.7209630000000003E-4</v>
      </c>
      <c r="H35" s="103">
        <f>ROUND(+G35*Totals!$H$28,2)</f>
        <v>0</v>
      </c>
      <c r="I35" s="103">
        <f t="shared" si="0"/>
        <v>0</v>
      </c>
      <c r="J35" s="103">
        <f t="shared" si="1"/>
        <v>0</v>
      </c>
      <c r="K35" s="113"/>
      <c r="L35" s="113"/>
      <c r="N35" s="117">
        <v>0</v>
      </c>
      <c r="O35" s="113" t="s">
        <v>1159</v>
      </c>
      <c r="P35" s="114"/>
      <c r="Q35" s="118"/>
      <c r="R35" s="116"/>
      <c r="S35" s="114"/>
    </row>
    <row r="36" spans="1:19">
      <c r="A36" s="107">
        <v>30</v>
      </c>
      <c r="B36" s="110" t="s">
        <v>64</v>
      </c>
      <c r="C36" s="141">
        <v>7.2857872999999998E-3</v>
      </c>
      <c r="D36" s="103">
        <f>+C36*Totals!$G$28</f>
        <v>0</v>
      </c>
      <c r="E36" s="107"/>
      <c r="F36" s="111" t="s">
        <v>1018</v>
      </c>
      <c r="G36" s="136">
        <v>2.94462219E-2</v>
      </c>
      <c r="H36" s="103">
        <f>ROUND(+G36*Totals!$H$28,2)</f>
        <v>0</v>
      </c>
      <c r="I36" s="103">
        <f t="shared" si="0"/>
        <v>0</v>
      </c>
      <c r="J36" s="103">
        <f t="shared" si="1"/>
        <v>0</v>
      </c>
      <c r="K36" s="113"/>
      <c r="L36" s="113"/>
      <c r="N36" s="117">
        <v>0</v>
      </c>
      <c r="O36" s="113" t="s">
        <v>1159</v>
      </c>
      <c r="P36" s="114"/>
      <c r="Q36" s="118"/>
      <c r="R36" s="116"/>
      <c r="S36" s="114"/>
    </row>
    <row r="37" spans="1:19">
      <c r="A37" s="107">
        <v>31</v>
      </c>
      <c r="B37" s="110" t="s">
        <v>65</v>
      </c>
      <c r="C37" s="141">
        <v>1.4244237200000001E-2</v>
      </c>
      <c r="D37" s="103">
        <f>+C37*Totals!$G$28</f>
        <v>0</v>
      </c>
      <c r="E37" s="107"/>
      <c r="F37" s="111" t="s">
        <v>1017</v>
      </c>
      <c r="G37" s="136">
        <v>2.105841E-4</v>
      </c>
      <c r="H37" s="103">
        <f>ROUND(+G37*Totals!$H$28,2)</f>
        <v>0</v>
      </c>
      <c r="I37" s="103">
        <f t="shared" si="0"/>
        <v>0</v>
      </c>
      <c r="J37" s="103">
        <f t="shared" si="1"/>
        <v>0</v>
      </c>
      <c r="K37" s="113"/>
      <c r="L37" s="113"/>
      <c r="N37" s="117">
        <v>0</v>
      </c>
      <c r="O37" s="113" t="s">
        <v>1159</v>
      </c>
      <c r="P37" s="114"/>
      <c r="Q37" s="118"/>
      <c r="R37" s="116"/>
      <c r="S37" s="114"/>
    </row>
    <row r="38" spans="1:19">
      <c r="A38" s="107">
        <v>32</v>
      </c>
      <c r="B38" s="110" t="s">
        <v>66</v>
      </c>
      <c r="C38" s="141">
        <v>6.1797747000000005E-3</v>
      </c>
      <c r="D38" s="103">
        <f>+C38*Totals!$G$28</f>
        <v>0</v>
      </c>
      <c r="E38" s="107"/>
      <c r="F38" s="111" t="s">
        <v>1016</v>
      </c>
      <c r="G38" s="136">
        <v>4.312144E-4</v>
      </c>
      <c r="H38" s="103">
        <f>ROUND(+G38*Totals!$H$28,2)</f>
        <v>0</v>
      </c>
      <c r="I38" s="103">
        <f t="shared" si="0"/>
        <v>0</v>
      </c>
      <c r="J38" s="103">
        <f t="shared" si="1"/>
        <v>0</v>
      </c>
      <c r="K38" s="113"/>
      <c r="L38" s="113"/>
      <c r="N38" s="117">
        <v>0</v>
      </c>
      <c r="O38" s="113" t="s">
        <v>1159</v>
      </c>
      <c r="P38" s="114"/>
      <c r="Q38" s="118"/>
      <c r="R38" s="116"/>
      <c r="S38" s="114"/>
    </row>
    <row r="39" spans="1:19">
      <c r="A39" s="107">
        <v>33</v>
      </c>
      <c r="B39" s="110" t="s">
        <v>67</v>
      </c>
      <c r="C39" s="141">
        <v>1.24803651E-2</v>
      </c>
      <c r="D39" s="103">
        <f>+C39*Totals!$G$28</f>
        <v>0</v>
      </c>
      <c r="E39" s="107"/>
      <c r="F39" s="111" t="s">
        <v>1015</v>
      </c>
      <c r="G39" s="136">
        <v>2.028562E-4</v>
      </c>
      <c r="H39" s="103">
        <f>ROUND(+G39*Totals!$H$28,2)</f>
        <v>0</v>
      </c>
      <c r="I39" s="103">
        <f t="shared" si="0"/>
        <v>0</v>
      </c>
      <c r="J39" s="103">
        <f t="shared" si="1"/>
        <v>0</v>
      </c>
      <c r="K39" s="113" t="s">
        <v>1015</v>
      </c>
      <c r="L39" s="113" t="s">
        <v>48</v>
      </c>
      <c r="M39" s="138">
        <v>0.20405209840810418</v>
      </c>
      <c r="N39" s="117">
        <f t="shared" ref="N39:N44" si="2">H39*M39</f>
        <v>0</v>
      </c>
      <c r="O39" s="117" t="s">
        <v>1159</v>
      </c>
      <c r="P39" s="114"/>
      <c r="Q39" s="118"/>
      <c r="R39" s="116"/>
      <c r="S39" s="114"/>
    </row>
    <row r="40" spans="1:19">
      <c r="A40" s="107">
        <v>34</v>
      </c>
      <c r="B40" s="110" t="s">
        <v>68</v>
      </c>
      <c r="C40" s="141">
        <v>9.3760053999999999E-3</v>
      </c>
      <c r="D40" s="103">
        <f>+C40*Totals!$G$28</f>
        <v>0</v>
      </c>
      <c r="E40" s="107"/>
      <c r="F40" s="111" t="s">
        <v>1014</v>
      </c>
      <c r="G40" s="136">
        <v>4.5208000000000005E-5</v>
      </c>
      <c r="H40" s="103">
        <f>ROUND(+G40*Totals!$H$28,2)</f>
        <v>0</v>
      </c>
      <c r="I40" s="103">
        <f t="shared" si="0"/>
        <v>0</v>
      </c>
      <c r="J40" s="103">
        <f t="shared" si="1"/>
        <v>0</v>
      </c>
      <c r="K40" s="113" t="s">
        <v>1014</v>
      </c>
      <c r="L40" s="113" t="s">
        <v>138</v>
      </c>
      <c r="M40" s="138">
        <v>0.18556701030927836</v>
      </c>
      <c r="N40" s="117">
        <f t="shared" si="2"/>
        <v>0</v>
      </c>
      <c r="O40" s="117" t="s">
        <v>1159</v>
      </c>
      <c r="P40" s="114"/>
      <c r="Q40" s="118"/>
      <c r="R40" s="116"/>
      <c r="S40" s="114"/>
    </row>
    <row r="41" spans="1:19">
      <c r="A41" s="107">
        <v>35</v>
      </c>
      <c r="B41" s="110" t="s">
        <v>69</v>
      </c>
      <c r="C41" s="141">
        <v>9.852182499999999E-3</v>
      </c>
      <c r="D41" s="103">
        <f>+C41*Totals!$G$28</f>
        <v>0</v>
      </c>
      <c r="E41" s="107"/>
      <c r="F41" s="111" t="s">
        <v>1013</v>
      </c>
      <c r="G41" s="136">
        <v>2.39564E-5</v>
      </c>
      <c r="H41" s="103">
        <f>ROUND(+G41*Totals!$H$28,2)</f>
        <v>0</v>
      </c>
      <c r="I41" s="103">
        <f t="shared" si="0"/>
        <v>0</v>
      </c>
      <c r="J41" s="103">
        <f t="shared" si="1"/>
        <v>0</v>
      </c>
      <c r="K41" s="113" t="s">
        <v>1013</v>
      </c>
      <c r="L41" s="113" t="s">
        <v>46</v>
      </c>
      <c r="M41" s="138">
        <v>0.44023323615160348</v>
      </c>
      <c r="N41" s="117">
        <f t="shared" si="2"/>
        <v>0</v>
      </c>
      <c r="O41" s="117" t="s">
        <v>1159</v>
      </c>
      <c r="P41" s="114"/>
      <c r="Q41" s="118"/>
      <c r="R41" s="116"/>
      <c r="S41" s="114"/>
    </row>
    <row r="42" spans="1:19">
      <c r="A42" s="107">
        <v>36</v>
      </c>
      <c r="B42" s="110" t="s">
        <v>70</v>
      </c>
      <c r="C42" s="141">
        <v>7.9343492000000012E-3</v>
      </c>
      <c r="D42" s="103">
        <f>+C42*Totals!$G$28</f>
        <v>0</v>
      </c>
      <c r="E42" s="107"/>
      <c r="F42" s="111" t="s">
        <v>1012</v>
      </c>
      <c r="G42" s="136">
        <v>3.7480100000000001E-5</v>
      </c>
      <c r="H42" s="103">
        <f>ROUND(+G42*Totals!$H$28,2)</f>
        <v>0</v>
      </c>
      <c r="I42" s="103">
        <f t="shared" si="0"/>
        <v>0</v>
      </c>
      <c r="J42" s="103">
        <f t="shared" si="1"/>
        <v>0</v>
      </c>
      <c r="K42" s="113" t="s">
        <v>1012</v>
      </c>
      <c r="L42" s="113" t="s">
        <v>58</v>
      </c>
      <c r="M42" s="138">
        <v>0.11643835616438357</v>
      </c>
      <c r="N42" s="117">
        <f t="shared" si="2"/>
        <v>0</v>
      </c>
      <c r="O42" s="117"/>
      <c r="P42" s="114"/>
      <c r="Q42" s="118"/>
      <c r="R42" s="116"/>
      <c r="S42" s="114"/>
    </row>
    <row r="43" spans="1:19">
      <c r="A43" s="107">
        <v>37</v>
      </c>
      <c r="B43" s="110" t="s">
        <v>71</v>
      </c>
      <c r="C43" s="141">
        <v>9.0753230999999993E-3</v>
      </c>
      <c r="D43" s="103">
        <f>+C43*Totals!$G$28</f>
        <v>0</v>
      </c>
      <c r="E43" s="107"/>
      <c r="F43" s="111" t="s">
        <v>1011</v>
      </c>
      <c r="G43" s="136">
        <v>3.70937E-5</v>
      </c>
      <c r="H43" s="103">
        <f>ROUND(+G43*Totals!$H$28,2)</f>
        <v>0</v>
      </c>
      <c r="I43" s="103">
        <f t="shared" si="0"/>
        <v>0</v>
      </c>
      <c r="J43" s="103">
        <f t="shared" si="1"/>
        <v>0</v>
      </c>
      <c r="K43" s="113" t="s">
        <v>1011</v>
      </c>
      <c r="L43" s="113" t="s">
        <v>121</v>
      </c>
      <c r="M43" s="138">
        <v>0.35350318471337583</v>
      </c>
      <c r="N43" s="117">
        <f t="shared" si="2"/>
        <v>0</v>
      </c>
      <c r="O43" s="117" t="s">
        <v>1159</v>
      </c>
      <c r="P43" s="114"/>
      <c r="Q43" s="118"/>
      <c r="R43" s="116"/>
      <c r="S43" s="114"/>
    </row>
    <row r="44" spans="1:19">
      <c r="A44" s="107">
        <v>38</v>
      </c>
      <c r="B44" s="110" t="s">
        <v>72</v>
      </c>
      <c r="C44" s="141">
        <v>9.2893613E-3</v>
      </c>
      <c r="D44" s="103">
        <f>+C44*Totals!$G$28</f>
        <v>0</v>
      </c>
      <c r="E44" s="107"/>
      <c r="F44" s="111" t="s">
        <v>1010</v>
      </c>
      <c r="G44" s="136">
        <v>1.6189860000000002E-4</v>
      </c>
      <c r="H44" s="103">
        <f>ROUND(+G44*Totals!$H$28,2)</f>
        <v>0</v>
      </c>
      <c r="I44" s="103">
        <f t="shared" si="0"/>
        <v>0</v>
      </c>
      <c r="J44" s="103">
        <f t="shared" si="1"/>
        <v>0</v>
      </c>
      <c r="K44" s="113" t="s">
        <v>1010</v>
      </c>
      <c r="L44" s="113" t="s">
        <v>67</v>
      </c>
      <c r="M44" s="138">
        <v>0.23400936037441497</v>
      </c>
      <c r="N44" s="117">
        <f t="shared" si="2"/>
        <v>0</v>
      </c>
      <c r="O44" s="117" t="s">
        <v>1159</v>
      </c>
      <c r="P44" s="114"/>
      <c r="Q44" s="118"/>
      <c r="R44" s="116"/>
      <c r="S44" s="114"/>
    </row>
    <row r="45" spans="1:19">
      <c r="A45" s="107">
        <v>39</v>
      </c>
      <c r="B45" s="110" t="s">
        <v>73</v>
      </c>
      <c r="C45" s="141">
        <v>9.9508109000000008E-3</v>
      </c>
      <c r="D45" s="103">
        <f>+C45*Totals!$G$28</f>
        <v>0</v>
      </c>
      <c r="E45" s="107"/>
      <c r="F45" s="111" t="s">
        <v>1009</v>
      </c>
      <c r="G45" s="136">
        <v>3.380937E-4</v>
      </c>
      <c r="H45" s="103">
        <f>ROUND(+G45*Totals!$H$28,2)</f>
        <v>0</v>
      </c>
      <c r="I45" s="103">
        <f t="shared" si="0"/>
        <v>0</v>
      </c>
      <c r="J45" s="103">
        <f t="shared" si="1"/>
        <v>0</v>
      </c>
      <c r="K45" s="113"/>
      <c r="L45" s="113"/>
      <c r="N45" s="117">
        <v>0</v>
      </c>
      <c r="O45" s="113" t="s">
        <v>1159</v>
      </c>
      <c r="P45" s="114"/>
      <c r="Q45" s="118"/>
      <c r="R45" s="116"/>
      <c r="S45" s="114"/>
    </row>
    <row r="46" spans="1:19">
      <c r="A46" s="107">
        <v>40</v>
      </c>
      <c r="B46" s="110" t="s">
        <v>74</v>
      </c>
      <c r="C46" s="141">
        <v>9.1626846999999997E-3</v>
      </c>
      <c r="D46" s="103">
        <f>+C46*Totals!$G$28</f>
        <v>0</v>
      </c>
      <c r="E46" s="107"/>
      <c r="F46" s="111" t="s">
        <v>1008</v>
      </c>
      <c r="G46" s="136">
        <v>4.2966879999999997E-4</v>
      </c>
      <c r="H46" s="103">
        <f>ROUND(+G46*Totals!$H$28,2)</f>
        <v>0</v>
      </c>
      <c r="I46" s="103">
        <f t="shared" si="0"/>
        <v>0</v>
      </c>
      <c r="J46" s="103">
        <f t="shared" si="1"/>
        <v>0</v>
      </c>
      <c r="K46" s="113"/>
      <c r="L46" s="113"/>
      <c r="N46" s="117">
        <v>0</v>
      </c>
      <c r="O46" s="113" t="s">
        <v>1159</v>
      </c>
      <c r="P46" s="114"/>
      <c r="Q46" s="118"/>
      <c r="R46" s="116"/>
      <c r="S46" s="114"/>
    </row>
    <row r="47" spans="1:19">
      <c r="A47" s="107">
        <v>41</v>
      </c>
      <c r="B47" s="110" t="s">
        <v>75</v>
      </c>
      <c r="C47" s="141">
        <v>9.6567214000000002E-3</v>
      </c>
      <c r="D47" s="103">
        <f>+C47*Totals!$G$28</f>
        <v>0</v>
      </c>
      <c r="E47" s="107"/>
      <c r="F47" s="111" t="s">
        <v>1007</v>
      </c>
      <c r="G47" s="136">
        <v>8.5779199999999993E-5</v>
      </c>
      <c r="H47" s="103">
        <f>ROUND(+G47*Totals!$H$28,2)</f>
        <v>0</v>
      </c>
      <c r="I47" s="103">
        <f t="shared" si="0"/>
        <v>0</v>
      </c>
      <c r="J47" s="103">
        <f t="shared" si="1"/>
        <v>0</v>
      </c>
      <c r="K47" s="113" t="s">
        <v>1007</v>
      </c>
      <c r="L47" s="113" t="s">
        <v>81</v>
      </c>
      <c r="M47" s="138">
        <v>0.13278008298755187</v>
      </c>
      <c r="N47" s="117">
        <f>H47*M47</f>
        <v>0</v>
      </c>
      <c r="O47" s="117" t="s">
        <v>1159</v>
      </c>
      <c r="P47" s="114"/>
      <c r="Q47" s="118"/>
      <c r="R47" s="116"/>
      <c r="S47" s="114"/>
    </row>
    <row r="48" spans="1:19">
      <c r="A48" s="107">
        <v>42</v>
      </c>
      <c r="B48" s="110" t="s">
        <v>76</v>
      </c>
      <c r="C48" s="141">
        <v>1.02657766E-2</v>
      </c>
      <c r="D48" s="103">
        <f>+C48*Totals!$G$28</f>
        <v>0</v>
      </c>
      <c r="E48" s="107"/>
      <c r="F48" s="111" t="s">
        <v>1006</v>
      </c>
      <c r="G48" s="136">
        <v>2.2963324E-3</v>
      </c>
      <c r="H48" s="103">
        <f>ROUND(+G48*Totals!$H$28,2)</f>
        <v>0</v>
      </c>
      <c r="I48" s="103">
        <f t="shared" si="0"/>
        <v>0</v>
      </c>
      <c r="J48" s="103">
        <f t="shared" si="1"/>
        <v>0</v>
      </c>
      <c r="K48" s="113"/>
      <c r="L48" s="113"/>
      <c r="N48" s="117">
        <v>0</v>
      </c>
      <c r="O48" s="113" t="s">
        <v>1159</v>
      </c>
      <c r="P48" s="114"/>
      <c r="Q48" s="118"/>
      <c r="R48" s="116"/>
      <c r="S48" s="114"/>
    </row>
    <row r="49" spans="1:19">
      <c r="A49" s="107">
        <v>43</v>
      </c>
      <c r="B49" s="110" t="s">
        <v>77</v>
      </c>
      <c r="C49" s="141">
        <v>1.07585545E-2</v>
      </c>
      <c r="D49" s="103">
        <f>+C49*Totals!$G$28</f>
        <v>0</v>
      </c>
      <c r="E49" s="107"/>
      <c r="F49" s="111" t="s">
        <v>1005</v>
      </c>
      <c r="G49" s="136">
        <v>1.6846730000000002E-4</v>
      </c>
      <c r="H49" s="103">
        <f>ROUND(+G49*Totals!$H$28,2)</f>
        <v>0</v>
      </c>
      <c r="I49" s="103">
        <f t="shared" si="0"/>
        <v>0</v>
      </c>
      <c r="J49" s="103">
        <f t="shared" si="1"/>
        <v>0</v>
      </c>
      <c r="K49" s="113" t="s">
        <v>1005</v>
      </c>
      <c r="L49" s="113" t="s">
        <v>105</v>
      </c>
      <c r="M49" s="138">
        <v>0.22932330827067668</v>
      </c>
      <c r="N49" s="117">
        <f>H49*M49</f>
        <v>0</v>
      </c>
      <c r="O49" s="117" t="s">
        <v>1159</v>
      </c>
      <c r="P49" s="114"/>
      <c r="Q49" s="118"/>
      <c r="R49" s="116"/>
      <c r="S49" s="114"/>
    </row>
    <row r="50" spans="1:19">
      <c r="A50" s="107">
        <v>44</v>
      </c>
      <c r="B50" s="110" t="s">
        <v>78</v>
      </c>
      <c r="C50" s="141">
        <v>8.4083179999999997E-3</v>
      </c>
      <c r="D50" s="103">
        <f>+C50*Totals!$G$28</f>
        <v>0</v>
      </c>
      <c r="E50" s="107"/>
      <c r="F50" s="111" t="s">
        <v>1004</v>
      </c>
      <c r="G50" s="136">
        <v>1.2750999999999999E-5</v>
      </c>
      <c r="H50" s="103">
        <f>ROUND(+G50*Totals!$H$28,2)</f>
        <v>0</v>
      </c>
      <c r="I50" s="103">
        <f t="shared" si="0"/>
        <v>0</v>
      </c>
      <c r="J50" s="103">
        <f t="shared" si="1"/>
        <v>0</v>
      </c>
      <c r="K50" s="113" t="s">
        <v>1004</v>
      </c>
      <c r="L50" s="113" t="s">
        <v>58</v>
      </c>
      <c r="M50" s="138">
        <v>0.10638297872340426</v>
      </c>
      <c r="N50" s="117">
        <f>H50*M50</f>
        <v>0</v>
      </c>
      <c r="O50" s="117" t="s">
        <v>1159</v>
      </c>
      <c r="P50" s="114"/>
      <c r="Q50" s="118"/>
      <c r="R50" s="116"/>
      <c r="S50" s="114"/>
    </row>
    <row r="51" spans="1:19">
      <c r="A51" s="107">
        <v>45</v>
      </c>
      <c r="B51" s="110" t="s">
        <v>79</v>
      </c>
      <c r="C51" s="141">
        <v>7.9642476999999996E-3</v>
      </c>
      <c r="D51" s="103">
        <f>+C51*Totals!$G$28</f>
        <v>0</v>
      </c>
      <c r="E51" s="107"/>
      <c r="F51" s="111" t="s">
        <v>1003</v>
      </c>
      <c r="G51" s="136">
        <v>1.143723E-4</v>
      </c>
      <c r="H51" s="103">
        <f>ROUND(+G51*Totals!$H$28,2)</f>
        <v>0</v>
      </c>
      <c r="I51" s="103">
        <f t="shared" si="0"/>
        <v>0</v>
      </c>
      <c r="J51" s="103">
        <f t="shared" si="1"/>
        <v>0</v>
      </c>
      <c r="K51" s="113" t="s">
        <v>1003</v>
      </c>
      <c r="L51" s="113" t="s">
        <v>104</v>
      </c>
      <c r="M51" s="138">
        <v>0.11182108626198083</v>
      </c>
      <c r="N51" s="117">
        <f>H51*M51</f>
        <v>0</v>
      </c>
      <c r="O51" s="117" t="s">
        <v>1159</v>
      </c>
      <c r="P51" s="114"/>
      <c r="Q51" s="118"/>
      <c r="R51" s="116"/>
      <c r="S51" s="114"/>
    </row>
    <row r="52" spans="1:19">
      <c r="A52" s="107">
        <v>46</v>
      </c>
      <c r="B52" s="110" t="s">
        <v>80</v>
      </c>
      <c r="C52" s="141">
        <v>6.9277330999999998E-3</v>
      </c>
      <c r="D52" s="103">
        <f>+C52*Totals!$G$28</f>
        <v>0</v>
      </c>
      <c r="E52" s="107"/>
      <c r="F52" s="111" t="s">
        <v>1002</v>
      </c>
      <c r="G52" s="136">
        <v>7.9442360000000004E-4</v>
      </c>
      <c r="H52" s="103">
        <f>ROUND(+G52*Totals!$H$28,2)</f>
        <v>0</v>
      </c>
      <c r="I52" s="103">
        <f t="shared" si="0"/>
        <v>0</v>
      </c>
      <c r="J52" s="103">
        <f t="shared" si="1"/>
        <v>0</v>
      </c>
      <c r="K52" s="113"/>
      <c r="L52" s="113"/>
      <c r="N52" s="117">
        <v>0</v>
      </c>
      <c r="O52" s="113"/>
      <c r="P52" s="114"/>
      <c r="Q52" s="118"/>
      <c r="R52" s="116"/>
      <c r="S52" s="114"/>
    </row>
    <row r="53" spans="1:19">
      <c r="A53" s="107">
        <v>47</v>
      </c>
      <c r="B53" s="110" t="s">
        <v>81</v>
      </c>
      <c r="C53" s="141">
        <v>6.7044050000000001E-3</v>
      </c>
      <c r="D53" s="103">
        <f>+C53*Totals!$G$28</f>
        <v>0</v>
      </c>
      <c r="E53" s="107"/>
      <c r="F53" s="111" t="s">
        <v>1001</v>
      </c>
      <c r="G53" s="136">
        <v>2.6243798000000003E-3</v>
      </c>
      <c r="H53" s="103">
        <f>ROUND(+G53*Totals!$H$28,2)</f>
        <v>0</v>
      </c>
      <c r="I53" s="103">
        <f t="shared" si="0"/>
        <v>0</v>
      </c>
      <c r="J53" s="103">
        <f t="shared" si="1"/>
        <v>0</v>
      </c>
      <c r="K53" s="113"/>
      <c r="L53" s="113"/>
      <c r="N53" s="117">
        <v>0</v>
      </c>
      <c r="O53" s="113" t="s">
        <v>1159</v>
      </c>
      <c r="P53" s="114"/>
      <c r="Q53" s="118"/>
      <c r="R53" s="116"/>
      <c r="S53" s="114"/>
    </row>
    <row r="54" spans="1:19">
      <c r="A54" s="107">
        <v>48</v>
      </c>
      <c r="B54" s="110" t="s">
        <v>82</v>
      </c>
      <c r="C54" s="141">
        <v>1.0239309299999999E-2</v>
      </c>
      <c r="D54" s="103">
        <f>+C54*Totals!$G$28</f>
        <v>0</v>
      </c>
      <c r="E54" s="107"/>
      <c r="F54" s="111" t="s">
        <v>1000</v>
      </c>
      <c r="G54" s="136">
        <v>1.0239409999999999E-4</v>
      </c>
      <c r="H54" s="103">
        <f>ROUND(+G54*Totals!$H$28,2)</f>
        <v>0</v>
      </c>
      <c r="I54" s="103">
        <f t="shared" si="0"/>
        <v>0</v>
      </c>
      <c r="J54" s="103">
        <f t="shared" si="1"/>
        <v>0</v>
      </c>
      <c r="K54" s="113"/>
      <c r="L54" s="113"/>
      <c r="N54" s="117">
        <v>0</v>
      </c>
      <c r="O54" s="113" t="s">
        <v>1159</v>
      </c>
      <c r="P54" s="114"/>
      <c r="Q54" s="118"/>
      <c r="R54" s="116"/>
      <c r="S54" s="114"/>
    </row>
    <row r="55" spans="1:19">
      <c r="A55" s="107">
        <v>49</v>
      </c>
      <c r="B55" s="110" t="s">
        <v>83</v>
      </c>
      <c r="C55" s="141">
        <v>1.0588107899999999E-2</v>
      </c>
      <c r="D55" s="103">
        <f>+C55*Totals!$G$28</f>
        <v>0</v>
      </c>
      <c r="E55" s="107"/>
      <c r="F55" s="111" t="s">
        <v>40</v>
      </c>
      <c r="G55" s="136">
        <v>7.9326439999999993E-4</v>
      </c>
      <c r="H55" s="103">
        <f>ROUND(+G55*Totals!$H$28,2)</f>
        <v>0</v>
      </c>
      <c r="I55" s="103">
        <f t="shared" si="0"/>
        <v>0</v>
      </c>
      <c r="J55" s="103">
        <f t="shared" si="1"/>
        <v>0</v>
      </c>
      <c r="K55" s="113"/>
      <c r="L55" s="113"/>
      <c r="N55" s="117">
        <v>0</v>
      </c>
      <c r="O55" s="113" t="s">
        <v>1159</v>
      </c>
      <c r="P55" s="114"/>
      <c r="Q55" s="118"/>
      <c r="R55" s="116"/>
      <c r="S55" s="114"/>
    </row>
    <row r="56" spans="1:19">
      <c r="A56" s="107">
        <v>50</v>
      </c>
      <c r="B56" s="110" t="s">
        <v>84</v>
      </c>
      <c r="C56" s="141">
        <v>1.4496311900000001E-2</v>
      </c>
      <c r="D56" s="103">
        <f>+C56*Totals!$G$28</f>
        <v>0</v>
      </c>
      <c r="E56" s="107"/>
      <c r="F56" s="111" t="s">
        <v>999</v>
      </c>
      <c r="G56" s="136">
        <v>3.7402820000000006E-4</v>
      </c>
      <c r="H56" s="103">
        <f>ROUND(+G56*Totals!$H$28,2)</f>
        <v>0</v>
      </c>
      <c r="I56" s="103">
        <f t="shared" si="0"/>
        <v>0</v>
      </c>
      <c r="J56" s="103">
        <f t="shared" si="1"/>
        <v>0</v>
      </c>
      <c r="K56" s="113"/>
      <c r="L56" s="113"/>
      <c r="N56" s="117">
        <v>0</v>
      </c>
      <c r="O56" s="113" t="s">
        <v>1159</v>
      </c>
      <c r="P56" s="114"/>
      <c r="Q56" s="118"/>
      <c r="R56" s="116"/>
      <c r="S56" s="114"/>
    </row>
    <row r="57" spans="1:19">
      <c r="A57" s="107">
        <v>51</v>
      </c>
      <c r="B57" s="110" t="s">
        <v>85</v>
      </c>
      <c r="C57" s="141">
        <v>7.7042261000000003E-3</v>
      </c>
      <c r="D57" s="103">
        <f>+C57*Totals!$G$28</f>
        <v>0</v>
      </c>
      <c r="E57" s="107"/>
      <c r="F57" s="111" t="s">
        <v>998</v>
      </c>
      <c r="G57" s="136">
        <v>6.5300400000000002E-5</v>
      </c>
      <c r="H57" s="103">
        <f>ROUND(+G57*Totals!$H$28,2)</f>
        <v>0</v>
      </c>
      <c r="I57" s="103">
        <f t="shared" si="0"/>
        <v>0</v>
      </c>
      <c r="J57" s="103">
        <f t="shared" si="1"/>
        <v>0</v>
      </c>
      <c r="K57" s="113" t="s">
        <v>998</v>
      </c>
      <c r="L57" s="113" t="s">
        <v>44</v>
      </c>
      <c r="M57" s="138">
        <v>0.40406976744186046</v>
      </c>
      <c r="N57" s="117">
        <f>H57*M57</f>
        <v>0</v>
      </c>
      <c r="O57" s="117" t="s">
        <v>1159</v>
      </c>
      <c r="P57" s="114"/>
      <c r="Q57" s="118"/>
      <c r="R57" s="116"/>
      <c r="S57" s="114"/>
    </row>
    <row r="58" spans="1:19">
      <c r="A58" s="107">
        <v>52</v>
      </c>
      <c r="B58" s="110" t="s">
        <v>86</v>
      </c>
      <c r="C58" s="141">
        <v>1.58861873E-2</v>
      </c>
      <c r="D58" s="103">
        <f>+C58*Totals!$G$28</f>
        <v>0</v>
      </c>
      <c r="E58" s="107"/>
      <c r="F58" s="111" t="s">
        <v>997</v>
      </c>
      <c r="G58" s="136">
        <v>6.5029909999999994E-4</v>
      </c>
      <c r="H58" s="103">
        <f>ROUND(+G58*Totals!$H$28,2)</f>
        <v>0</v>
      </c>
      <c r="I58" s="103">
        <f t="shared" si="0"/>
        <v>0</v>
      </c>
      <c r="J58" s="103">
        <f t="shared" si="1"/>
        <v>0</v>
      </c>
      <c r="K58" s="113"/>
      <c r="L58" s="113"/>
      <c r="N58" s="117">
        <v>0</v>
      </c>
      <c r="O58" s="117"/>
      <c r="P58" s="114"/>
      <c r="Q58" s="118"/>
      <c r="R58" s="116"/>
      <c r="S58" s="114"/>
    </row>
    <row r="59" spans="1:19">
      <c r="A59" s="107">
        <v>53</v>
      </c>
      <c r="B59" s="110" t="s">
        <v>87</v>
      </c>
      <c r="C59" s="141">
        <v>9.8871332000000003E-3</v>
      </c>
      <c r="D59" s="103">
        <f>+C59*Totals!$G$28</f>
        <v>0</v>
      </c>
      <c r="E59" s="107"/>
      <c r="F59" s="111" t="s">
        <v>996</v>
      </c>
      <c r="G59" s="136">
        <v>5.1390200000000001E-5</v>
      </c>
      <c r="H59" s="103">
        <f>ROUND(+G59*Totals!$H$28,2)</f>
        <v>0</v>
      </c>
      <c r="I59" s="103">
        <f t="shared" si="0"/>
        <v>0</v>
      </c>
      <c r="J59" s="103">
        <f t="shared" si="1"/>
        <v>0</v>
      </c>
      <c r="K59" s="113" t="s">
        <v>996</v>
      </c>
      <c r="L59" s="113" t="s">
        <v>107</v>
      </c>
      <c r="M59" s="138">
        <v>0.3392857142857143</v>
      </c>
      <c r="N59" s="117">
        <f>H59*M59</f>
        <v>0</v>
      </c>
      <c r="O59" s="113" t="s">
        <v>1159</v>
      </c>
      <c r="P59" s="114"/>
      <c r="Q59" s="118"/>
      <c r="R59" s="116"/>
      <c r="S59" s="114"/>
    </row>
    <row r="60" spans="1:19">
      <c r="A60" s="107">
        <v>54</v>
      </c>
      <c r="B60" s="110" t="s">
        <v>88</v>
      </c>
      <c r="C60" s="141">
        <v>8.5957672999999995E-3</v>
      </c>
      <c r="D60" s="103">
        <f>+C60*Totals!$G$28</f>
        <v>0</v>
      </c>
      <c r="E60" s="107"/>
      <c r="F60" s="111" t="s">
        <v>995</v>
      </c>
      <c r="G60" s="136">
        <v>2.0169699999999998E-4</v>
      </c>
      <c r="H60" s="103">
        <f>ROUND(+G60*Totals!$H$28,2)</f>
        <v>0</v>
      </c>
      <c r="I60" s="103">
        <f t="shared" si="0"/>
        <v>0</v>
      </c>
      <c r="J60" s="103">
        <f t="shared" si="1"/>
        <v>0</v>
      </c>
      <c r="K60" s="113"/>
      <c r="L60" s="113"/>
      <c r="N60" s="117">
        <v>0</v>
      </c>
      <c r="O60" s="113" t="s">
        <v>1159</v>
      </c>
      <c r="P60" s="114"/>
      <c r="Q60" s="118"/>
      <c r="R60" s="116"/>
      <c r="S60" s="114"/>
    </row>
    <row r="61" spans="1:19">
      <c r="A61" s="107">
        <v>55</v>
      </c>
      <c r="B61" s="110" t="s">
        <v>89</v>
      </c>
      <c r="C61" s="141">
        <v>1.6672009099999999E-2</v>
      </c>
      <c r="D61" s="103">
        <f>+C61*Totals!$G$28</f>
        <v>0</v>
      </c>
      <c r="E61" s="107"/>
      <c r="F61" s="111" t="s">
        <v>994</v>
      </c>
      <c r="G61" s="136">
        <v>9.0029499999999996E-5</v>
      </c>
      <c r="H61" s="103">
        <f>ROUND(+G61*Totals!$H$28,2)</f>
        <v>0</v>
      </c>
      <c r="I61" s="103">
        <f t="shared" si="0"/>
        <v>0</v>
      </c>
      <c r="J61" s="103">
        <f>+H61-I61</f>
        <v>0</v>
      </c>
      <c r="K61" s="113" t="s">
        <v>994</v>
      </c>
      <c r="L61" s="113" t="s">
        <v>73</v>
      </c>
      <c r="M61" s="138">
        <v>8.1081081081081072E-2</v>
      </c>
      <c r="N61" s="117">
        <f>H61*M61</f>
        <v>0</v>
      </c>
      <c r="O61" s="117" t="s">
        <v>1159</v>
      </c>
      <c r="P61" s="114"/>
      <c r="Q61" s="118"/>
      <c r="R61" s="116"/>
      <c r="S61" s="114"/>
    </row>
    <row r="62" spans="1:19">
      <c r="A62" s="107">
        <v>56</v>
      </c>
      <c r="B62" s="110" t="s">
        <v>90</v>
      </c>
      <c r="C62" s="141">
        <v>1.0170492200000001E-2</v>
      </c>
      <c r="D62" s="103">
        <f>+C62*Totals!$G$28</f>
        <v>0</v>
      </c>
      <c r="E62" s="107"/>
      <c r="F62" s="111" t="s">
        <v>993</v>
      </c>
      <c r="G62" s="136">
        <v>3.8252900000000001E-5</v>
      </c>
      <c r="H62" s="103">
        <f>ROUND(+G62*Totals!$H$28,2)</f>
        <v>0</v>
      </c>
      <c r="I62" s="103">
        <f t="shared" si="0"/>
        <v>0</v>
      </c>
      <c r="J62" s="103">
        <f t="shared" si="1"/>
        <v>0</v>
      </c>
      <c r="K62" s="113" t="s">
        <v>993</v>
      </c>
      <c r="L62" s="113" t="s">
        <v>83</v>
      </c>
      <c r="M62" s="138">
        <v>0.30120481927710846</v>
      </c>
      <c r="N62" s="117">
        <f>H62*M62</f>
        <v>0</v>
      </c>
      <c r="O62" s="117" t="s">
        <v>1159</v>
      </c>
      <c r="P62" s="114"/>
      <c r="Q62" s="118"/>
      <c r="R62" s="116"/>
      <c r="S62" s="114"/>
    </row>
    <row r="63" spans="1:19">
      <c r="A63" s="107">
        <v>57</v>
      </c>
      <c r="B63" s="110" t="s">
        <v>91</v>
      </c>
      <c r="C63" s="141">
        <v>1.8388178799999998E-2</v>
      </c>
      <c r="D63" s="103">
        <f>+C63*Totals!$G$28</f>
        <v>0</v>
      </c>
      <c r="E63" s="107"/>
      <c r="F63" s="111" t="s">
        <v>992</v>
      </c>
      <c r="G63" s="136">
        <v>3.0525000000000003E-5</v>
      </c>
      <c r="H63" s="103">
        <f>ROUND(+G63*Totals!$H$28,2)</f>
        <v>0</v>
      </c>
      <c r="I63" s="103">
        <f t="shared" si="0"/>
        <v>0</v>
      </c>
      <c r="J63" s="103">
        <f t="shared" si="1"/>
        <v>0</v>
      </c>
      <c r="K63" s="113" t="s">
        <v>992</v>
      </c>
      <c r="L63" s="113" t="s">
        <v>65</v>
      </c>
      <c r="M63" s="138">
        <v>0.5714285714285714</v>
      </c>
      <c r="N63" s="117">
        <f>H63*M63</f>
        <v>0</v>
      </c>
      <c r="O63" s="113" t="s">
        <v>1159</v>
      </c>
      <c r="P63" s="114"/>
      <c r="Q63" s="118"/>
      <c r="R63" s="116"/>
      <c r="S63" s="114"/>
    </row>
    <row r="64" spans="1:19">
      <c r="A64" s="107">
        <v>58</v>
      </c>
      <c r="B64" s="110" t="s">
        <v>92</v>
      </c>
      <c r="C64" s="141">
        <v>7.0157882999999999E-3</v>
      </c>
      <c r="D64" s="103">
        <f>+C64*Totals!$G$28</f>
        <v>0</v>
      </c>
      <c r="E64" s="107"/>
      <c r="F64" s="111" t="s">
        <v>991</v>
      </c>
      <c r="G64" s="136">
        <v>2.7008859999999997E-4</v>
      </c>
      <c r="H64" s="103">
        <f>ROUND(+G64*Totals!$H$28,2)</f>
        <v>0</v>
      </c>
      <c r="I64" s="103">
        <f t="shared" si="0"/>
        <v>0</v>
      </c>
      <c r="J64" s="103">
        <f t="shared" si="1"/>
        <v>0</v>
      </c>
      <c r="K64" s="113"/>
      <c r="L64" s="113"/>
      <c r="N64" s="117">
        <v>0</v>
      </c>
      <c r="O64" s="117" t="s">
        <v>1159</v>
      </c>
      <c r="P64" s="114"/>
      <c r="Q64" s="118"/>
      <c r="R64" s="116"/>
      <c r="S64" s="114"/>
    </row>
    <row r="65" spans="1:19">
      <c r="A65" s="107">
        <v>59</v>
      </c>
      <c r="B65" s="110" t="s">
        <v>93</v>
      </c>
      <c r="C65" s="141">
        <v>6.5145689E-3</v>
      </c>
      <c r="D65" s="103">
        <f>+C65*Totals!$G$28</f>
        <v>0</v>
      </c>
      <c r="E65" s="107"/>
      <c r="F65" s="111" t="s">
        <v>990</v>
      </c>
      <c r="G65" s="136">
        <v>8.8869999999999998E-6</v>
      </c>
      <c r="H65" s="103">
        <f>ROUND(+G65*Totals!$H$28,2)</f>
        <v>0</v>
      </c>
      <c r="I65" s="103">
        <f t="shared" si="0"/>
        <v>0</v>
      </c>
      <c r="J65" s="103">
        <f t="shared" si="1"/>
        <v>0</v>
      </c>
      <c r="K65" s="113" t="s">
        <v>990</v>
      </c>
      <c r="L65" s="113" t="s">
        <v>65</v>
      </c>
      <c r="M65" s="138">
        <v>0.53703703703703698</v>
      </c>
      <c r="N65" s="117">
        <f>H65*M65</f>
        <v>0</v>
      </c>
      <c r="O65" s="117" t="s">
        <v>1159</v>
      </c>
      <c r="P65" s="114"/>
      <c r="Q65" s="118"/>
      <c r="R65" s="116"/>
      <c r="S65" s="114"/>
    </row>
    <row r="66" spans="1:19">
      <c r="A66" s="107">
        <v>60</v>
      </c>
      <c r="B66" s="110" t="s">
        <v>94</v>
      </c>
      <c r="C66" s="141">
        <v>1.1208698999999999E-2</v>
      </c>
      <c r="D66" s="103">
        <f>+C66*Totals!$G$28</f>
        <v>0</v>
      </c>
      <c r="E66" s="107"/>
      <c r="F66" s="111" t="s">
        <v>989</v>
      </c>
      <c r="G66" s="136">
        <v>6.02773E-5</v>
      </c>
      <c r="H66" s="103">
        <f>ROUND(+G66*Totals!$H$28,2)</f>
        <v>0</v>
      </c>
      <c r="I66" s="103">
        <f t="shared" si="0"/>
        <v>0</v>
      </c>
      <c r="J66" s="103">
        <f t="shared" si="1"/>
        <v>0</v>
      </c>
      <c r="K66" s="113" t="s">
        <v>989</v>
      </c>
      <c r="L66" s="113" t="s">
        <v>96</v>
      </c>
      <c r="M66" s="138">
        <v>0.26600000000000001</v>
      </c>
      <c r="N66" s="117">
        <f>H66*M66</f>
        <v>0</v>
      </c>
      <c r="O66" s="113" t="s">
        <v>112</v>
      </c>
      <c r="P66" s="136">
        <v>5.4000000000000006E-2</v>
      </c>
      <c r="Q66" s="118">
        <f>H66*P66</f>
        <v>0</v>
      </c>
      <c r="R66" s="116" t="s">
        <v>1159</v>
      </c>
      <c r="S66" s="114"/>
    </row>
    <row r="67" spans="1:19">
      <c r="A67" s="107">
        <v>61</v>
      </c>
      <c r="B67" s="110" t="s">
        <v>95</v>
      </c>
      <c r="C67" s="141">
        <v>1.0273724E-2</v>
      </c>
      <c r="D67" s="103">
        <f>+C67*Totals!$G$28</f>
        <v>0</v>
      </c>
      <c r="E67" s="107"/>
      <c r="F67" s="111" t="s">
        <v>988</v>
      </c>
      <c r="G67" s="136">
        <v>6.7618699999999997E-5</v>
      </c>
      <c r="H67" s="103">
        <f>ROUND(+G67*Totals!$H$28,2)</f>
        <v>0</v>
      </c>
      <c r="I67" s="103">
        <f t="shared" si="0"/>
        <v>0</v>
      </c>
      <c r="J67" s="103">
        <f t="shared" si="1"/>
        <v>0</v>
      </c>
      <c r="K67" s="113"/>
      <c r="L67" s="113"/>
      <c r="N67" s="117">
        <v>0</v>
      </c>
      <c r="O67" s="117" t="s">
        <v>1159</v>
      </c>
      <c r="P67" s="114"/>
      <c r="Q67" s="118"/>
      <c r="R67" s="116"/>
      <c r="S67" s="114"/>
    </row>
    <row r="68" spans="1:19">
      <c r="A68" s="107">
        <v>62</v>
      </c>
      <c r="B68" s="110" t="s">
        <v>96</v>
      </c>
      <c r="C68" s="141">
        <v>1.00433489E-2</v>
      </c>
      <c r="D68" s="103">
        <f>+C68*Totals!$G$28</f>
        <v>0</v>
      </c>
      <c r="E68" s="107"/>
      <c r="F68" s="111" t="s">
        <v>987</v>
      </c>
      <c r="G68" s="136">
        <v>1.73877E-5</v>
      </c>
      <c r="H68" s="103">
        <f>ROUND(+G68*Totals!$H$28,2)</f>
        <v>0</v>
      </c>
      <c r="I68" s="103">
        <f t="shared" si="0"/>
        <v>0</v>
      </c>
      <c r="J68" s="103">
        <f t="shared" si="1"/>
        <v>0</v>
      </c>
      <c r="K68" s="113" t="s">
        <v>987</v>
      </c>
      <c r="L68" s="113" t="s">
        <v>53</v>
      </c>
      <c r="M68" s="138">
        <v>0.52447552447552448</v>
      </c>
      <c r="N68" s="117">
        <f>H68*M68</f>
        <v>0</v>
      </c>
      <c r="O68" s="117" t="s">
        <v>1159</v>
      </c>
      <c r="P68" s="114"/>
      <c r="Q68" s="118"/>
      <c r="R68" s="116"/>
      <c r="S68" s="114"/>
    </row>
    <row r="69" spans="1:19">
      <c r="A69" s="107">
        <v>63</v>
      </c>
      <c r="B69" s="110" t="s">
        <v>97</v>
      </c>
      <c r="C69" s="141">
        <v>1.1477196700000001E-2</v>
      </c>
      <c r="D69" s="103">
        <f>+C69*Totals!$G$28</f>
        <v>0</v>
      </c>
      <c r="E69" s="107"/>
      <c r="F69" s="111" t="s">
        <v>986</v>
      </c>
      <c r="G69" s="136">
        <v>1.661489E-4</v>
      </c>
      <c r="H69" s="103">
        <f>ROUND(+G69*Totals!$H$28,2)</f>
        <v>0</v>
      </c>
      <c r="I69" s="103">
        <f t="shared" si="0"/>
        <v>0</v>
      </c>
      <c r="J69" s="103">
        <f t="shared" si="1"/>
        <v>0</v>
      </c>
      <c r="K69" s="113" t="s">
        <v>986</v>
      </c>
      <c r="L69" s="113" t="s">
        <v>85</v>
      </c>
      <c r="M69" s="138">
        <v>0.2161820480404551</v>
      </c>
      <c r="N69" s="117">
        <f>H69*M69</f>
        <v>0</v>
      </c>
      <c r="O69" s="113" t="s">
        <v>1159</v>
      </c>
      <c r="P69" s="114"/>
      <c r="Q69" s="118"/>
      <c r="R69" s="116"/>
      <c r="S69" s="114"/>
    </row>
    <row r="70" spans="1:19">
      <c r="A70" s="107">
        <v>64</v>
      </c>
      <c r="B70" s="110" t="s">
        <v>98</v>
      </c>
      <c r="C70" s="141">
        <v>1.0926811199999999E-2</v>
      </c>
      <c r="D70" s="103">
        <f>+C70*Totals!$G$28</f>
        <v>0</v>
      </c>
      <c r="E70" s="107"/>
      <c r="F70" s="111" t="s">
        <v>985</v>
      </c>
      <c r="G70" s="136">
        <v>2.70475E-4</v>
      </c>
      <c r="H70" s="103">
        <f>ROUND(+G70*Totals!$H$28,2)</f>
        <v>0</v>
      </c>
      <c r="I70" s="103">
        <f t="shared" si="0"/>
        <v>0</v>
      </c>
      <c r="J70" s="103">
        <f t="shared" si="1"/>
        <v>0</v>
      </c>
      <c r="K70" s="113"/>
      <c r="L70" s="113"/>
      <c r="N70" s="117">
        <v>0</v>
      </c>
      <c r="O70" s="113" t="s">
        <v>1159</v>
      </c>
      <c r="P70" s="114"/>
      <c r="Q70" s="118"/>
      <c r="R70" s="116"/>
      <c r="S70" s="114"/>
    </row>
    <row r="71" spans="1:19">
      <c r="A71" s="107">
        <v>65</v>
      </c>
      <c r="B71" s="110" t="s">
        <v>99</v>
      </c>
      <c r="C71" s="141">
        <v>8.5481417000000011E-3</v>
      </c>
      <c r="D71" s="103">
        <f>+C71*Totals!$G$28</f>
        <v>0</v>
      </c>
      <c r="E71" s="107"/>
      <c r="F71" s="111" t="s">
        <v>984</v>
      </c>
      <c r="G71" s="136">
        <v>3.717099E-4</v>
      </c>
      <c r="H71" s="103">
        <f>ROUND(+G71*Totals!$H$28,2)</f>
        <v>0</v>
      </c>
      <c r="I71" s="103">
        <f t="shared" ref="I71:I134" si="3">+N71+Q71+T71</f>
        <v>0</v>
      </c>
      <c r="J71" s="103">
        <f t="shared" ref="J71:J134" si="4">+H71-I71</f>
        <v>0</v>
      </c>
      <c r="K71" s="113"/>
      <c r="L71" s="113"/>
      <c r="N71" s="117">
        <v>0</v>
      </c>
      <c r="O71" s="117" t="s">
        <v>1159</v>
      </c>
      <c r="P71" s="114"/>
      <c r="Q71" s="118"/>
      <c r="R71" s="116"/>
      <c r="S71" s="114"/>
    </row>
    <row r="72" spans="1:19">
      <c r="A72" s="107">
        <v>66</v>
      </c>
      <c r="B72" s="110" t="s">
        <v>100</v>
      </c>
      <c r="C72" s="141">
        <v>8.3837931999999997E-3</v>
      </c>
      <c r="D72" s="103">
        <f>+C72*Totals!$G$28</f>
        <v>0</v>
      </c>
      <c r="E72" s="107"/>
      <c r="F72" s="111" t="s">
        <v>983</v>
      </c>
      <c r="G72" s="136">
        <v>1.5648909999999998E-4</v>
      </c>
      <c r="H72" s="103">
        <f>ROUND(+G72*Totals!$H$28,2)</f>
        <v>0</v>
      </c>
      <c r="I72" s="103">
        <f t="shared" si="3"/>
        <v>0</v>
      </c>
      <c r="J72" s="103">
        <f t="shared" si="4"/>
        <v>0</v>
      </c>
      <c r="K72" s="113" t="s">
        <v>983</v>
      </c>
      <c r="L72" s="113" t="s">
        <v>73</v>
      </c>
      <c r="M72" s="138">
        <v>1.391304347826087E-2</v>
      </c>
      <c r="N72" s="117">
        <f>H72*M72</f>
        <v>0</v>
      </c>
      <c r="O72" s="117" t="s">
        <v>1159</v>
      </c>
      <c r="P72" s="114"/>
      <c r="Q72" s="118"/>
      <c r="R72" s="116"/>
      <c r="S72" s="114"/>
    </row>
    <row r="73" spans="1:19">
      <c r="A73" s="107">
        <v>67</v>
      </c>
      <c r="B73" s="110" t="s">
        <v>101</v>
      </c>
      <c r="C73" s="141">
        <v>9.9492577999999998E-3</v>
      </c>
      <c r="D73" s="103">
        <f>+C73*Totals!$G$28</f>
        <v>0</v>
      </c>
      <c r="E73" s="107"/>
      <c r="F73" s="111" t="s">
        <v>982</v>
      </c>
      <c r="G73" s="136">
        <v>1.7194480000000002E-4</v>
      </c>
      <c r="H73" s="103">
        <f>ROUND(+G73*Totals!$H$28,2)</f>
        <v>0</v>
      </c>
      <c r="I73" s="103">
        <f t="shared" si="3"/>
        <v>0</v>
      </c>
      <c r="J73" s="103">
        <f t="shared" si="4"/>
        <v>0</v>
      </c>
      <c r="K73" s="113" t="s">
        <v>982</v>
      </c>
      <c r="L73" s="113" t="s">
        <v>96</v>
      </c>
      <c r="M73" s="138">
        <v>0.33043478260869569</v>
      </c>
      <c r="N73" s="117">
        <f>H73*M73</f>
        <v>0</v>
      </c>
      <c r="O73" s="117" t="s">
        <v>1159</v>
      </c>
      <c r="P73" s="114"/>
      <c r="Q73" s="118"/>
      <c r="R73" s="116"/>
      <c r="S73" s="114"/>
    </row>
    <row r="74" spans="1:19">
      <c r="A74" s="107">
        <v>68</v>
      </c>
      <c r="B74" s="110" t="s">
        <v>102</v>
      </c>
      <c r="C74" s="141">
        <v>6.1873251999999997E-3</v>
      </c>
      <c r="D74" s="103">
        <f>+C74*Totals!$G$28</f>
        <v>0</v>
      </c>
      <c r="E74" s="107"/>
      <c r="F74" s="111" t="s">
        <v>981</v>
      </c>
      <c r="G74" s="136">
        <v>5.7959000000000007E-6</v>
      </c>
      <c r="H74" s="103">
        <f>ROUND(+G74*Totals!$H$28,2)</f>
        <v>0</v>
      </c>
      <c r="I74" s="103">
        <f t="shared" si="3"/>
        <v>0</v>
      </c>
      <c r="J74" s="103">
        <f t="shared" si="4"/>
        <v>0</v>
      </c>
      <c r="K74" s="113"/>
      <c r="L74" s="113"/>
      <c r="N74" s="117"/>
      <c r="O74" s="117" t="s">
        <v>1159</v>
      </c>
      <c r="P74" s="114"/>
      <c r="Q74" s="118"/>
      <c r="R74" s="116"/>
      <c r="S74" s="114"/>
    </row>
    <row r="75" spans="1:19">
      <c r="A75" s="107">
        <v>69</v>
      </c>
      <c r="B75" s="110" t="s">
        <v>103</v>
      </c>
      <c r="C75" s="141">
        <v>7.0979933999999996E-3</v>
      </c>
      <c r="D75" s="103">
        <f>+C75*Totals!$G$28</f>
        <v>0</v>
      </c>
      <c r="E75" s="107"/>
      <c r="F75" s="111" t="s">
        <v>980</v>
      </c>
      <c r="G75" s="136">
        <v>6.2209200000000001E-5</v>
      </c>
      <c r="H75" s="103">
        <f>ROUND(+G75*Totals!$H$28,2)</f>
        <v>0</v>
      </c>
      <c r="I75" s="103">
        <f t="shared" si="3"/>
        <v>0</v>
      </c>
      <c r="J75" s="103">
        <f t="shared" si="4"/>
        <v>0</v>
      </c>
      <c r="K75" s="113" t="s">
        <v>980</v>
      </c>
      <c r="L75" s="113" t="s">
        <v>72</v>
      </c>
      <c r="M75" s="138">
        <v>0.1167192429022082</v>
      </c>
      <c r="N75" s="117">
        <f>H75*M75</f>
        <v>0</v>
      </c>
      <c r="O75" s="117" t="s">
        <v>1159</v>
      </c>
      <c r="P75" s="114"/>
      <c r="Q75" s="118"/>
      <c r="R75" s="116"/>
      <c r="S75" s="114"/>
    </row>
    <row r="76" spans="1:19">
      <c r="A76" s="107">
        <v>70</v>
      </c>
      <c r="B76" s="110" t="s">
        <v>104</v>
      </c>
      <c r="C76" s="141">
        <v>8.8962353000000011E-3</v>
      </c>
      <c r="D76" s="103">
        <f>+C76*Totals!$G$28</f>
        <v>0</v>
      </c>
      <c r="E76" s="107"/>
      <c r="F76" s="111" t="s">
        <v>979</v>
      </c>
      <c r="G76" s="136">
        <v>1.77741E-5</v>
      </c>
      <c r="H76" s="103">
        <f>ROUND(+G76*Totals!$H$28,2)</f>
        <v>0</v>
      </c>
      <c r="I76" s="103">
        <f t="shared" si="3"/>
        <v>0</v>
      </c>
      <c r="J76" s="103">
        <f t="shared" si="4"/>
        <v>0</v>
      </c>
      <c r="K76" s="113" t="s">
        <v>979</v>
      </c>
      <c r="L76" s="113" t="s">
        <v>42</v>
      </c>
      <c r="M76" s="138">
        <v>0.16447368421052633</v>
      </c>
      <c r="N76" s="117">
        <f>H76*M76</f>
        <v>0</v>
      </c>
      <c r="O76" s="113" t="s">
        <v>1159</v>
      </c>
      <c r="P76" s="114"/>
      <c r="Q76" s="118"/>
      <c r="R76" s="116"/>
      <c r="S76" s="114"/>
    </row>
    <row r="77" spans="1:19">
      <c r="A77" s="107">
        <v>71</v>
      </c>
      <c r="B77" s="110" t="s">
        <v>138</v>
      </c>
      <c r="C77" s="141">
        <v>1.0081781999999999E-2</v>
      </c>
      <c r="D77" s="103">
        <f>+C77*Totals!$G$28</f>
        <v>0</v>
      </c>
      <c r="E77" s="107"/>
      <c r="F77" s="111" t="s">
        <v>978</v>
      </c>
      <c r="G77" s="136">
        <v>5.8268030000000002E-4</v>
      </c>
      <c r="H77" s="103">
        <f>ROUND(+G77*Totals!$H$28,2)</f>
        <v>0</v>
      </c>
      <c r="I77" s="103">
        <f t="shared" si="3"/>
        <v>0</v>
      </c>
      <c r="J77" s="103">
        <f t="shared" si="4"/>
        <v>0</v>
      </c>
      <c r="K77" s="113"/>
      <c r="L77" s="113"/>
      <c r="N77" s="117">
        <v>0</v>
      </c>
      <c r="O77" s="113" t="s">
        <v>1159</v>
      </c>
      <c r="P77" s="114"/>
      <c r="Q77" s="118"/>
      <c r="R77" s="116"/>
      <c r="S77" s="114"/>
    </row>
    <row r="78" spans="1:19">
      <c r="A78" s="107">
        <v>72</v>
      </c>
      <c r="B78" s="110" t="s">
        <v>105</v>
      </c>
      <c r="C78" s="141">
        <v>7.2664826000000005E-3</v>
      </c>
      <c r="D78" s="103">
        <f>+C78*Totals!$G$28</f>
        <v>0</v>
      </c>
      <c r="E78" s="107"/>
      <c r="F78" s="111" t="s">
        <v>977</v>
      </c>
      <c r="G78" s="136">
        <v>9.0029520000000003E-4</v>
      </c>
      <c r="H78" s="103">
        <f>ROUND(+G78*Totals!$H$28,2)</f>
        <v>0</v>
      </c>
      <c r="I78" s="103">
        <f t="shared" si="3"/>
        <v>0</v>
      </c>
      <c r="J78" s="103">
        <f t="shared" si="4"/>
        <v>0</v>
      </c>
      <c r="K78" s="113"/>
      <c r="L78" s="113"/>
      <c r="N78" s="117">
        <v>0</v>
      </c>
      <c r="O78" s="113" t="s">
        <v>1159</v>
      </c>
      <c r="P78" s="114"/>
      <c r="Q78" s="118"/>
      <c r="R78" s="116"/>
      <c r="S78" s="114"/>
    </row>
    <row r="79" spans="1:19">
      <c r="A79" s="107">
        <v>73</v>
      </c>
      <c r="B79" s="110" t="s">
        <v>106</v>
      </c>
      <c r="C79" s="141">
        <v>9.1328060000000003E-3</v>
      </c>
      <c r="D79" s="103">
        <f>+C79*Totals!$G$28</f>
        <v>0</v>
      </c>
      <c r="E79" s="107"/>
      <c r="F79" s="111" t="s">
        <v>976</v>
      </c>
      <c r="G79" s="136">
        <v>9.130462E-4</v>
      </c>
      <c r="H79" s="103">
        <f>ROUND(+G79*Totals!$H$28,2)</f>
        <v>0</v>
      </c>
      <c r="I79" s="103">
        <f t="shared" si="3"/>
        <v>0</v>
      </c>
      <c r="J79" s="103">
        <f t="shared" si="4"/>
        <v>0</v>
      </c>
      <c r="K79" s="113"/>
      <c r="L79" s="113"/>
      <c r="N79" s="117">
        <v>0</v>
      </c>
      <c r="O79" s="113" t="s">
        <v>1159</v>
      </c>
      <c r="P79" s="114"/>
      <c r="Q79" s="118"/>
      <c r="R79" s="116"/>
      <c r="S79" s="114"/>
    </row>
    <row r="80" spans="1:19">
      <c r="A80" s="107">
        <v>74</v>
      </c>
      <c r="B80" s="110" t="s">
        <v>107</v>
      </c>
      <c r="C80" s="141">
        <v>8.7882628999999997E-3</v>
      </c>
      <c r="D80" s="103">
        <f>+C80*Totals!$G$28</f>
        <v>0</v>
      </c>
      <c r="E80" s="107"/>
      <c r="F80" s="111" t="s">
        <v>975</v>
      </c>
      <c r="G80" s="136">
        <v>9.5168539999999999E-4</v>
      </c>
      <c r="H80" s="103">
        <f>ROUND(+G80*Totals!$H$28,2)</f>
        <v>0</v>
      </c>
      <c r="I80" s="103">
        <f t="shared" si="3"/>
        <v>0</v>
      </c>
      <c r="J80" s="103">
        <f t="shared" si="4"/>
        <v>0</v>
      </c>
      <c r="K80" s="113"/>
      <c r="L80" s="113"/>
      <c r="N80" s="117">
        <v>0</v>
      </c>
      <c r="O80" s="117"/>
      <c r="P80" s="114"/>
      <c r="Q80" s="118"/>
      <c r="R80" s="116"/>
      <c r="S80" s="114"/>
    </row>
    <row r="81" spans="1:19">
      <c r="A81" s="107">
        <v>75</v>
      </c>
      <c r="B81" s="110" t="s">
        <v>108</v>
      </c>
      <c r="C81" s="141">
        <v>1.6376473900000001E-2</v>
      </c>
      <c r="D81" s="103">
        <f>+C81*Totals!$G$28</f>
        <v>0</v>
      </c>
      <c r="E81" s="107"/>
      <c r="F81" s="111" t="s">
        <v>974</v>
      </c>
      <c r="G81" s="136">
        <v>1.3407830000000001E-4</v>
      </c>
      <c r="H81" s="103">
        <f>ROUND(+G81*Totals!$H$28,2)</f>
        <v>0</v>
      </c>
      <c r="I81" s="103">
        <f t="shared" si="3"/>
        <v>0</v>
      </c>
      <c r="J81" s="103">
        <f t="shared" si="4"/>
        <v>0</v>
      </c>
      <c r="K81" s="113" t="s">
        <v>974</v>
      </c>
      <c r="L81" s="113" t="s">
        <v>50</v>
      </c>
      <c r="M81" s="138">
        <v>0.13496932515337423</v>
      </c>
      <c r="N81" s="117">
        <f>H81*M81</f>
        <v>0</v>
      </c>
      <c r="O81" s="113" t="s">
        <v>1159</v>
      </c>
      <c r="P81" s="114"/>
      <c r="Q81" s="118"/>
      <c r="R81" s="116"/>
      <c r="S81" s="114"/>
    </row>
    <row r="82" spans="1:19">
      <c r="A82" s="107">
        <v>76</v>
      </c>
      <c r="B82" s="110" t="s">
        <v>109</v>
      </c>
      <c r="C82" s="141">
        <v>9.2350542000000004E-3</v>
      </c>
      <c r="D82" s="103">
        <f>+C82*Totals!$G$28</f>
        <v>0</v>
      </c>
      <c r="E82" s="107"/>
      <c r="F82" s="111" t="s">
        <v>41</v>
      </c>
      <c r="G82" s="136">
        <v>1.5069300000000002E-5</v>
      </c>
      <c r="H82" s="103">
        <f>ROUND(+G82*Totals!$H$28,2)</f>
        <v>0</v>
      </c>
      <c r="I82" s="103">
        <f t="shared" si="3"/>
        <v>0</v>
      </c>
      <c r="J82" s="103">
        <f t="shared" si="4"/>
        <v>0</v>
      </c>
      <c r="K82" s="113"/>
      <c r="L82" s="113"/>
      <c r="N82" s="117">
        <v>0</v>
      </c>
      <c r="O82" s="117" t="s">
        <v>1159</v>
      </c>
      <c r="P82" s="114"/>
      <c r="Q82" s="118"/>
      <c r="R82" s="116"/>
      <c r="S82" s="114"/>
    </row>
    <row r="83" spans="1:19">
      <c r="A83" s="107">
        <v>77</v>
      </c>
      <c r="B83" s="110" t="s">
        <v>110</v>
      </c>
      <c r="C83" s="141">
        <v>1.79415902E-2</v>
      </c>
      <c r="D83" s="103">
        <f>+C83*Totals!$G$28</f>
        <v>0</v>
      </c>
      <c r="E83" s="107"/>
      <c r="F83" s="111" t="s">
        <v>973</v>
      </c>
      <c r="G83" s="136">
        <v>8.8869999999999998E-6</v>
      </c>
      <c r="H83" s="103">
        <f>ROUND(+G83*Totals!$H$28,2)</f>
        <v>0</v>
      </c>
      <c r="I83" s="103">
        <f t="shared" si="3"/>
        <v>0</v>
      </c>
      <c r="J83" s="103">
        <f t="shared" si="4"/>
        <v>0</v>
      </c>
      <c r="K83" s="113" t="s">
        <v>973</v>
      </c>
      <c r="L83" s="113" t="s">
        <v>42</v>
      </c>
      <c r="M83" s="138">
        <v>0.42639593908629442</v>
      </c>
      <c r="N83" s="117">
        <f>H83*M83</f>
        <v>0</v>
      </c>
      <c r="O83" s="117" t="s">
        <v>1159</v>
      </c>
      <c r="P83" s="114"/>
      <c r="Q83" s="118"/>
      <c r="R83" s="116"/>
      <c r="S83" s="114"/>
    </row>
    <row r="84" spans="1:19" ht="37.5">
      <c r="A84" s="107">
        <v>78</v>
      </c>
      <c r="B84" s="110" t="s">
        <v>111</v>
      </c>
      <c r="C84" s="141">
        <v>1.8946176299999999E-2</v>
      </c>
      <c r="D84" s="103">
        <f>+C84*Totals!$G$28</f>
        <v>0</v>
      </c>
      <c r="E84" s="107"/>
      <c r="F84" s="111" t="s">
        <v>972</v>
      </c>
      <c r="G84" s="136">
        <v>4.4048799999999997E-5</v>
      </c>
      <c r="H84" s="103">
        <f>ROUND(+G84*Totals!$H$28,2)</f>
        <v>0</v>
      </c>
      <c r="I84" s="103">
        <f t="shared" si="3"/>
        <v>0</v>
      </c>
      <c r="J84" s="103">
        <f t="shared" si="4"/>
        <v>0</v>
      </c>
      <c r="K84" s="113" t="s">
        <v>972</v>
      </c>
      <c r="L84" s="113" t="s">
        <v>65</v>
      </c>
      <c r="M84" s="138">
        <v>0.38709677419354838</v>
      </c>
      <c r="N84" s="117">
        <f>H84*M84</f>
        <v>0</v>
      </c>
      <c r="O84" s="113" t="s">
        <v>1159</v>
      </c>
      <c r="P84" s="114"/>
      <c r="Q84" s="118"/>
      <c r="R84" s="116"/>
      <c r="S84" s="114"/>
    </row>
    <row r="85" spans="1:19">
      <c r="A85" s="107">
        <v>79</v>
      </c>
      <c r="B85" s="110" t="s">
        <v>112</v>
      </c>
      <c r="C85" s="141">
        <v>9.2641042999999992E-3</v>
      </c>
      <c r="D85" s="103">
        <f>+C85*Totals!$G$28</f>
        <v>0</v>
      </c>
      <c r="E85" s="107"/>
      <c r="F85" s="111" t="s">
        <v>971</v>
      </c>
      <c r="G85" s="136">
        <v>1.039397E-4</v>
      </c>
      <c r="H85" s="103">
        <f>ROUND(+G85*Totals!$H$28,2)</f>
        <v>0</v>
      </c>
      <c r="I85" s="103">
        <f t="shared" si="3"/>
        <v>0</v>
      </c>
      <c r="J85" s="103">
        <f t="shared" si="4"/>
        <v>0</v>
      </c>
      <c r="K85" s="113"/>
      <c r="L85" s="113"/>
      <c r="N85" s="117">
        <v>0</v>
      </c>
      <c r="O85" s="113" t="s">
        <v>1159</v>
      </c>
      <c r="P85" s="114"/>
      <c r="Q85" s="118"/>
      <c r="R85" s="116"/>
      <c r="S85" s="114"/>
    </row>
    <row r="86" spans="1:19">
      <c r="A86" s="107">
        <v>80</v>
      </c>
      <c r="B86" s="110" t="s">
        <v>113</v>
      </c>
      <c r="C86" s="141">
        <v>7.9202879999999993E-3</v>
      </c>
      <c r="D86" s="103">
        <f>+C86*Totals!$G$28</f>
        <v>0</v>
      </c>
      <c r="E86" s="107"/>
      <c r="F86" s="111" t="s">
        <v>970</v>
      </c>
      <c r="G86" s="136">
        <v>1.5108730900000001E-2</v>
      </c>
      <c r="H86" s="103">
        <f>ROUND(+G86*Totals!$H$28,2)</f>
        <v>0</v>
      </c>
      <c r="I86" s="103">
        <f t="shared" si="3"/>
        <v>0</v>
      </c>
      <c r="J86" s="103">
        <f t="shared" si="4"/>
        <v>0</v>
      </c>
      <c r="K86" s="113"/>
      <c r="L86" s="113"/>
      <c r="N86" s="117">
        <v>0</v>
      </c>
      <c r="O86" s="113" t="s">
        <v>1159</v>
      </c>
      <c r="P86" s="114"/>
      <c r="Q86" s="118"/>
      <c r="R86" s="116"/>
      <c r="S86" s="114"/>
    </row>
    <row r="87" spans="1:19">
      <c r="A87" s="107">
        <v>81</v>
      </c>
      <c r="B87" s="110" t="s">
        <v>114</v>
      </c>
      <c r="C87" s="141">
        <v>9.7816435999999989E-3</v>
      </c>
      <c r="D87" s="103">
        <f>+C87*Totals!$G$28</f>
        <v>0</v>
      </c>
      <c r="E87" s="107"/>
      <c r="F87" s="111" t="s">
        <v>969</v>
      </c>
      <c r="G87" s="136">
        <v>2.2024399999999999E-5</v>
      </c>
      <c r="H87" s="103">
        <f>ROUND(+G87*Totals!$H$28,2)</f>
        <v>0</v>
      </c>
      <c r="I87" s="103">
        <f t="shared" si="3"/>
        <v>0</v>
      </c>
      <c r="J87" s="103">
        <f t="shared" si="4"/>
        <v>0</v>
      </c>
      <c r="K87" s="113" t="s">
        <v>969</v>
      </c>
      <c r="L87" s="113" t="s">
        <v>95</v>
      </c>
      <c r="M87" s="138">
        <v>0.10714285714285715</v>
      </c>
      <c r="N87" s="117">
        <f>H87*M87</f>
        <v>0</v>
      </c>
      <c r="O87" s="117" t="s">
        <v>124</v>
      </c>
      <c r="P87" s="138">
        <v>0.10714285714285715</v>
      </c>
      <c r="Q87" s="118">
        <f>H87*P87</f>
        <v>0</v>
      </c>
      <c r="R87" s="116" t="s">
        <v>1159</v>
      </c>
      <c r="S87" s="114"/>
    </row>
    <row r="88" spans="1:19">
      <c r="A88" s="107">
        <v>82</v>
      </c>
      <c r="B88" s="110" t="s">
        <v>115</v>
      </c>
      <c r="C88" s="141">
        <v>1.0811474000000001E-2</v>
      </c>
      <c r="D88" s="103">
        <f>+C88*Totals!$G$28</f>
        <v>0</v>
      </c>
      <c r="E88" s="107"/>
      <c r="F88" s="111" t="s">
        <v>968</v>
      </c>
      <c r="G88" s="136">
        <v>1.418062E-4</v>
      </c>
      <c r="H88" s="103">
        <f>ROUND(+G88*Totals!$H$28,2)</f>
        <v>0</v>
      </c>
      <c r="I88" s="103">
        <f t="shared" si="3"/>
        <v>0</v>
      </c>
      <c r="J88" s="103">
        <f t="shared" si="4"/>
        <v>0</v>
      </c>
      <c r="K88" s="113" t="s">
        <v>968</v>
      </c>
      <c r="L88" s="113" t="s">
        <v>122</v>
      </c>
      <c r="M88" s="138">
        <v>0.26691042047531993</v>
      </c>
      <c r="N88" s="117">
        <f>H88*M88</f>
        <v>0</v>
      </c>
      <c r="O88" s="117" t="s">
        <v>1159</v>
      </c>
      <c r="P88" s="114"/>
      <c r="Q88" s="118"/>
      <c r="R88" s="116"/>
      <c r="S88" s="114"/>
    </row>
    <row r="89" spans="1:19">
      <c r="A89" s="107">
        <v>83</v>
      </c>
      <c r="B89" s="110" t="s">
        <v>116</v>
      </c>
      <c r="C89" s="141">
        <v>9.3754547000000008E-3</v>
      </c>
      <c r="D89" s="103">
        <f>+C89*Totals!$G$28</f>
        <v>0</v>
      </c>
      <c r="E89" s="107"/>
      <c r="F89" s="111" t="s">
        <v>967</v>
      </c>
      <c r="G89" s="136">
        <v>6.8005100000000004E-5</v>
      </c>
      <c r="H89" s="103">
        <f>ROUND(+G89*Totals!$H$28,2)</f>
        <v>0</v>
      </c>
      <c r="I89" s="103">
        <f t="shared" si="3"/>
        <v>0</v>
      </c>
      <c r="J89" s="103">
        <f t="shared" si="4"/>
        <v>0</v>
      </c>
      <c r="K89" s="113" t="s">
        <v>967</v>
      </c>
      <c r="L89" s="113" t="s">
        <v>74</v>
      </c>
      <c r="M89" s="138">
        <v>0.13262599469496023</v>
      </c>
      <c r="N89" s="117">
        <f>H89*M89</f>
        <v>0</v>
      </c>
      <c r="O89" s="113" t="s">
        <v>1159</v>
      </c>
      <c r="P89" s="114"/>
      <c r="Q89" s="118"/>
      <c r="R89" s="116"/>
      <c r="S89" s="114"/>
    </row>
    <row r="90" spans="1:19">
      <c r="A90" s="107">
        <v>84</v>
      </c>
      <c r="B90" s="110" t="s">
        <v>117</v>
      </c>
      <c r="C90" s="141">
        <v>1.5764684099999999E-2</v>
      </c>
      <c r="D90" s="103">
        <f>+C90*Totals!$G$28</f>
        <v>0</v>
      </c>
      <c r="E90" s="107"/>
      <c r="F90" s="111" t="s">
        <v>966</v>
      </c>
      <c r="G90" s="136">
        <v>2.7549810000000003E-4</v>
      </c>
      <c r="H90" s="103">
        <f>ROUND(+G90*Totals!$H$28,2)</f>
        <v>0</v>
      </c>
      <c r="I90" s="103">
        <f t="shared" si="3"/>
        <v>0</v>
      </c>
      <c r="J90" s="103">
        <f t="shared" si="4"/>
        <v>0</v>
      </c>
      <c r="K90" s="113"/>
      <c r="L90" s="113"/>
      <c r="N90" s="117">
        <v>0</v>
      </c>
      <c r="O90" s="117" t="s">
        <v>1159</v>
      </c>
      <c r="P90" s="114"/>
      <c r="Q90" s="118"/>
      <c r="R90" s="116"/>
      <c r="S90" s="114"/>
    </row>
    <row r="91" spans="1:19">
      <c r="A91" s="107">
        <v>85</v>
      </c>
      <c r="B91" s="110" t="s">
        <v>118</v>
      </c>
      <c r="C91" s="141">
        <v>1.1401374299999999E-2</v>
      </c>
      <c r="D91" s="103">
        <f>+C91*Totals!$G$28</f>
        <v>0</v>
      </c>
      <c r="E91" s="107"/>
      <c r="F91" s="111" t="s">
        <v>965</v>
      </c>
      <c r="G91" s="136">
        <v>1.058716E-4</v>
      </c>
      <c r="H91" s="103">
        <f>ROUND(+G91*Totals!$H$28,2)</f>
        <v>0</v>
      </c>
      <c r="I91" s="103">
        <f t="shared" si="3"/>
        <v>0</v>
      </c>
      <c r="J91" s="103">
        <f t="shared" si="4"/>
        <v>0</v>
      </c>
      <c r="K91" s="143" t="s">
        <v>965</v>
      </c>
      <c r="L91" s="143" t="s">
        <v>102</v>
      </c>
      <c r="M91" s="140">
        <v>6.4516129032258056E-3</v>
      </c>
      <c r="N91" s="144">
        <f>H91*M91</f>
        <v>0</v>
      </c>
      <c r="O91" s="143" t="s">
        <v>123</v>
      </c>
      <c r="P91" s="140">
        <v>0.29032258064516131</v>
      </c>
      <c r="Q91" s="118">
        <f>H91*P91</f>
        <v>0</v>
      </c>
      <c r="R91" s="116"/>
      <c r="S91" s="114"/>
    </row>
    <row r="92" spans="1:19">
      <c r="A92" s="107">
        <v>86</v>
      </c>
      <c r="B92" s="110" t="s">
        <v>119</v>
      </c>
      <c r="C92" s="141">
        <v>1.20491769E-2</v>
      </c>
      <c r="D92" s="103">
        <f>+C92*Totals!$G$28</f>
        <v>0</v>
      </c>
      <c r="E92" s="107"/>
      <c r="F92" s="111" t="s">
        <v>964</v>
      </c>
      <c r="G92" s="136">
        <v>1.1205399999999999E-5</v>
      </c>
      <c r="H92" s="103">
        <f>ROUND(+G92*Totals!$H$28,2)</f>
        <v>0</v>
      </c>
      <c r="I92" s="103">
        <f t="shared" si="3"/>
        <v>0</v>
      </c>
      <c r="J92" s="103">
        <f t="shared" si="4"/>
        <v>0</v>
      </c>
      <c r="K92" s="113" t="s">
        <v>964</v>
      </c>
      <c r="L92" s="113" t="s">
        <v>106</v>
      </c>
      <c r="M92" s="138">
        <v>0.34246575342465752</v>
      </c>
      <c r="N92" s="117">
        <f>H92*M92</f>
        <v>0</v>
      </c>
      <c r="O92" s="117" t="s">
        <v>1159</v>
      </c>
      <c r="P92" s="138"/>
      <c r="Q92" s="118"/>
      <c r="R92" s="116"/>
      <c r="S92" s="114"/>
    </row>
    <row r="93" spans="1:19">
      <c r="A93" s="107">
        <v>87</v>
      </c>
      <c r="B93" s="110" t="s">
        <v>120</v>
      </c>
      <c r="C93" s="141">
        <v>8.1133587999999996E-3</v>
      </c>
      <c r="D93" s="103">
        <f>+C93*Totals!$G$28</f>
        <v>0</v>
      </c>
      <c r="E93" s="107"/>
      <c r="F93" s="111" t="s">
        <v>963</v>
      </c>
      <c r="G93" s="136">
        <v>9.0029499999999996E-5</v>
      </c>
      <c r="H93" s="103">
        <f>ROUND(+G93*Totals!$H$28,2)</f>
        <v>0</v>
      </c>
      <c r="I93" s="103">
        <f t="shared" si="3"/>
        <v>0</v>
      </c>
      <c r="J93" s="103">
        <f t="shared" si="4"/>
        <v>0</v>
      </c>
      <c r="K93" s="113" t="s">
        <v>963</v>
      </c>
      <c r="L93" s="113" t="s">
        <v>101</v>
      </c>
      <c r="M93" s="138">
        <v>0.27490039840637448</v>
      </c>
      <c r="N93" s="117">
        <f>H93*M93</f>
        <v>0</v>
      </c>
      <c r="O93" s="117" t="s">
        <v>1159</v>
      </c>
      <c r="P93" s="138"/>
      <c r="Q93" s="118"/>
      <c r="R93" s="116"/>
      <c r="S93" s="114"/>
    </row>
    <row r="94" spans="1:19">
      <c r="A94" s="107">
        <v>88</v>
      </c>
      <c r="B94" s="110" t="s">
        <v>121</v>
      </c>
      <c r="C94" s="141">
        <v>6.6834490000000002E-3</v>
      </c>
      <c r="D94" s="103">
        <f>+C94*Totals!$G$28</f>
        <v>0</v>
      </c>
      <c r="E94" s="107"/>
      <c r="F94" s="111" t="s">
        <v>962</v>
      </c>
      <c r="G94" s="136">
        <v>4.82991E-5</v>
      </c>
      <c r="H94" s="103">
        <f>ROUND(+G94*Totals!$H$28,2)</f>
        <v>0</v>
      </c>
      <c r="I94" s="103">
        <f t="shared" si="3"/>
        <v>0</v>
      </c>
      <c r="J94" s="103">
        <f t="shared" si="4"/>
        <v>0</v>
      </c>
      <c r="K94" s="113" t="s">
        <v>962</v>
      </c>
      <c r="L94" s="113" t="s">
        <v>113</v>
      </c>
      <c r="M94" s="138">
        <v>4.1118421052631582E-2</v>
      </c>
      <c r="N94" s="117">
        <f>H94*M94</f>
        <v>0</v>
      </c>
      <c r="O94" s="113" t="s">
        <v>120</v>
      </c>
      <c r="P94" s="138">
        <v>0.13651315789473684</v>
      </c>
      <c r="Q94" s="118">
        <f>H94*P94</f>
        <v>0</v>
      </c>
      <c r="R94" s="116" t="s">
        <v>1159</v>
      </c>
      <c r="S94" s="114"/>
    </row>
    <row r="95" spans="1:19">
      <c r="A95" s="107">
        <v>89</v>
      </c>
      <c r="B95" s="110" t="s">
        <v>122</v>
      </c>
      <c r="C95" s="141">
        <v>7.7474712999999994E-3</v>
      </c>
      <c r="D95" s="103">
        <f>+C95*Totals!$G$28</f>
        <v>0</v>
      </c>
      <c r="E95" s="107"/>
      <c r="F95" s="111" t="s">
        <v>961</v>
      </c>
      <c r="G95" s="136">
        <v>1.0363055000000001E-3</v>
      </c>
      <c r="H95" s="103">
        <f>ROUND(+G95*Totals!$H$28,2)</f>
        <v>0</v>
      </c>
      <c r="I95" s="103">
        <f t="shared" si="3"/>
        <v>0</v>
      </c>
      <c r="J95" s="103">
        <f t="shared" si="4"/>
        <v>0</v>
      </c>
      <c r="K95" s="113"/>
      <c r="L95" s="113"/>
      <c r="N95" s="117">
        <v>0</v>
      </c>
      <c r="O95" s="113"/>
      <c r="P95" s="114"/>
      <c r="Q95" s="118"/>
      <c r="R95" s="116"/>
      <c r="S95" s="114"/>
    </row>
    <row r="96" spans="1:19">
      <c r="A96" s="107">
        <v>90</v>
      </c>
      <c r="B96" s="110" t="s">
        <v>123</v>
      </c>
      <c r="C96" s="141">
        <v>8.485768900000001E-3</v>
      </c>
      <c r="D96" s="103">
        <f>+C96*Totals!$G$28</f>
        <v>0</v>
      </c>
      <c r="E96" s="107"/>
      <c r="F96" s="111" t="s">
        <v>960</v>
      </c>
      <c r="G96" s="136">
        <v>6.4373040000000005E-4</v>
      </c>
      <c r="H96" s="103">
        <f>ROUND(+G96*Totals!$H$28,2)</f>
        <v>0</v>
      </c>
      <c r="I96" s="103">
        <f t="shared" si="3"/>
        <v>0</v>
      </c>
      <c r="J96" s="103">
        <f t="shared" si="4"/>
        <v>0</v>
      </c>
      <c r="K96" s="113"/>
      <c r="L96" s="113"/>
      <c r="N96" s="117">
        <v>0</v>
      </c>
      <c r="O96" s="117"/>
      <c r="P96" s="114"/>
      <c r="Q96" s="118"/>
      <c r="R96" s="116"/>
      <c r="S96" s="114"/>
    </row>
    <row r="97" spans="1:19">
      <c r="A97" s="107">
        <v>91</v>
      </c>
      <c r="B97" s="110" t="s">
        <v>124</v>
      </c>
      <c r="C97" s="141">
        <v>1.23204453E-2</v>
      </c>
      <c r="D97" s="103">
        <f>+C97*Totals!$G$28</f>
        <v>0</v>
      </c>
      <c r="E97" s="107"/>
      <c r="F97" s="111" t="s">
        <v>959</v>
      </c>
      <c r="G97" s="136">
        <v>1.166906E-4</v>
      </c>
      <c r="H97" s="103">
        <f>ROUND(+G97*Totals!$H$28,2)</f>
        <v>0</v>
      </c>
      <c r="I97" s="103">
        <f t="shared" si="3"/>
        <v>0</v>
      </c>
      <c r="J97" s="103">
        <f t="shared" si="4"/>
        <v>0</v>
      </c>
      <c r="K97" s="113" t="s">
        <v>959</v>
      </c>
      <c r="L97" s="113" t="s">
        <v>80</v>
      </c>
      <c r="M97" s="138">
        <v>0.29473684210526313</v>
      </c>
      <c r="N97" s="117">
        <f>H97*M97</f>
        <v>0</v>
      </c>
      <c r="O97" s="117" t="s">
        <v>1159</v>
      </c>
      <c r="P97" s="114"/>
      <c r="Q97" s="118"/>
      <c r="R97" s="116"/>
      <c r="S97" s="114"/>
    </row>
    <row r="98" spans="1:19">
      <c r="A98" s="107">
        <v>92</v>
      </c>
      <c r="B98" s="110" t="s">
        <v>125</v>
      </c>
      <c r="C98" s="141">
        <v>1.0202721100000001E-2</v>
      </c>
      <c r="D98" s="103">
        <f>+C98*Totals!$G$28</f>
        <v>0</v>
      </c>
      <c r="E98" s="107"/>
      <c r="F98" s="111" t="s">
        <v>958</v>
      </c>
      <c r="G98" s="136">
        <v>1.38715E-4</v>
      </c>
      <c r="H98" s="103">
        <f>ROUND(+G98*Totals!$H$28,2)</f>
        <v>0</v>
      </c>
      <c r="I98" s="103">
        <f t="shared" si="3"/>
        <v>0</v>
      </c>
      <c r="J98" s="103">
        <f t="shared" si="4"/>
        <v>0</v>
      </c>
      <c r="K98" s="113" t="s">
        <v>958</v>
      </c>
      <c r="L98" s="113" t="s">
        <v>122</v>
      </c>
      <c r="M98" s="138">
        <v>0.25426944971537008</v>
      </c>
      <c r="N98" s="117">
        <f>H98*M98</f>
        <v>0</v>
      </c>
      <c r="O98" s="113" t="s">
        <v>1159</v>
      </c>
      <c r="P98" s="114"/>
      <c r="Q98" s="118"/>
      <c r="R98" s="116"/>
      <c r="S98" s="114"/>
    </row>
    <row r="99" spans="1:19">
      <c r="A99" s="107">
        <v>93</v>
      </c>
      <c r="B99" s="110" t="s">
        <v>126</v>
      </c>
      <c r="C99" s="141">
        <v>7.4894877000000002E-3</v>
      </c>
      <c r="D99" s="103">
        <f>+C99*Totals!$G$28</f>
        <v>0</v>
      </c>
      <c r="E99" s="107"/>
      <c r="F99" s="111" t="s">
        <v>957</v>
      </c>
      <c r="G99" s="136">
        <v>3.6293874999999997E-3</v>
      </c>
      <c r="H99" s="103">
        <f>ROUND(+G99*Totals!$H$28,2)</f>
        <v>0</v>
      </c>
      <c r="I99" s="103">
        <f t="shared" si="3"/>
        <v>0</v>
      </c>
      <c r="J99" s="103">
        <f t="shared" si="4"/>
        <v>0</v>
      </c>
      <c r="K99" s="113"/>
      <c r="L99" s="113"/>
      <c r="N99" s="117">
        <v>0</v>
      </c>
      <c r="O99" s="113"/>
      <c r="P99" s="114"/>
      <c r="Q99" s="118"/>
      <c r="R99" s="116"/>
      <c r="S99" s="114"/>
    </row>
    <row r="100" spans="1:19">
      <c r="A100" s="107">
        <v>94</v>
      </c>
      <c r="B100" s="110" t="s">
        <v>127</v>
      </c>
      <c r="C100" s="141">
        <v>1.3323130700000001E-2</v>
      </c>
      <c r="D100" s="103">
        <f>+C100*Totals!$G$28</f>
        <v>0</v>
      </c>
      <c r="E100" s="107"/>
      <c r="F100" s="111" t="s">
        <v>42</v>
      </c>
      <c r="G100" s="136">
        <v>4.8144542000000002E-3</v>
      </c>
      <c r="H100" s="103">
        <f>ROUND(+G100*Totals!$H$28,2)</f>
        <v>0</v>
      </c>
      <c r="I100" s="103">
        <f t="shared" si="3"/>
        <v>0</v>
      </c>
      <c r="J100" s="103">
        <f t="shared" si="4"/>
        <v>0</v>
      </c>
      <c r="K100" s="113"/>
      <c r="L100" s="113"/>
      <c r="N100" s="117">
        <v>0</v>
      </c>
      <c r="O100" s="117"/>
      <c r="P100" s="114"/>
      <c r="Q100" s="118"/>
      <c r="R100" s="116"/>
      <c r="S100" s="114"/>
    </row>
    <row r="101" spans="1:19">
      <c r="A101" s="107">
        <v>95</v>
      </c>
      <c r="B101" s="110" t="s">
        <v>128</v>
      </c>
      <c r="C101" s="141">
        <v>6.3186138000000001E-3</v>
      </c>
      <c r="D101" s="103">
        <f>+C101*Totals!$G$28</f>
        <v>0</v>
      </c>
      <c r="E101" s="107"/>
      <c r="F101" s="111" t="s">
        <v>956</v>
      </c>
      <c r="G101" s="136">
        <v>4.9071899999999993E-5</v>
      </c>
      <c r="H101" s="103">
        <f>ROUND(+G101*Totals!$H$28,2)</f>
        <v>0</v>
      </c>
      <c r="I101" s="103">
        <f t="shared" si="3"/>
        <v>0</v>
      </c>
      <c r="J101" s="103">
        <f t="shared" si="4"/>
        <v>0</v>
      </c>
      <c r="K101" s="113" t="s">
        <v>956</v>
      </c>
      <c r="L101" s="113" t="s">
        <v>59</v>
      </c>
      <c r="M101" s="138">
        <v>0.2711864406779661</v>
      </c>
      <c r="N101" s="117">
        <f>H101*M101</f>
        <v>0</v>
      </c>
      <c r="O101" s="117" t="s">
        <v>1159</v>
      </c>
      <c r="P101" s="114"/>
      <c r="Q101" s="118"/>
      <c r="R101" s="116"/>
      <c r="S101" s="114"/>
    </row>
    <row r="102" spans="1:19">
      <c r="A102" s="107">
        <v>96</v>
      </c>
      <c r="B102" s="110" t="s">
        <v>129</v>
      </c>
      <c r="C102" s="141">
        <v>1.28964033E-2</v>
      </c>
      <c r="D102" s="103">
        <f>+C102*Totals!$G$28</f>
        <v>0</v>
      </c>
      <c r="E102" s="107"/>
      <c r="F102" s="111" t="s">
        <v>955</v>
      </c>
      <c r="G102" s="136">
        <v>6.9937099999999998E-5</v>
      </c>
      <c r="H102" s="103">
        <f>ROUND(+G102*Totals!$H$28,2)</f>
        <v>0</v>
      </c>
      <c r="I102" s="103">
        <f t="shared" si="3"/>
        <v>0</v>
      </c>
      <c r="J102" s="103">
        <f t="shared" si="4"/>
        <v>0</v>
      </c>
      <c r="K102" s="113" t="s">
        <v>955</v>
      </c>
      <c r="L102" s="113" t="s">
        <v>42</v>
      </c>
      <c r="M102" s="138">
        <v>0.13698630136986301</v>
      </c>
      <c r="N102" s="117">
        <f>H102*M102</f>
        <v>0</v>
      </c>
      <c r="O102" s="113" t="s">
        <v>1159</v>
      </c>
      <c r="P102" s="114"/>
      <c r="Q102" s="118"/>
      <c r="R102" s="116"/>
      <c r="S102" s="114"/>
    </row>
    <row r="103" spans="1:19">
      <c r="A103" s="107">
        <v>97</v>
      </c>
      <c r="B103" s="110" t="s">
        <v>130</v>
      </c>
      <c r="C103" s="141">
        <v>1.5474697799999999E-2</v>
      </c>
      <c r="D103" s="103">
        <f>+C103*Totals!$G$28</f>
        <v>0</v>
      </c>
      <c r="E103" s="107"/>
      <c r="F103" s="111" t="s">
        <v>954</v>
      </c>
      <c r="G103" s="136">
        <v>2.708613E-4</v>
      </c>
      <c r="H103" s="103">
        <f>ROUND(+G103*Totals!$H$28,2)</f>
        <v>0</v>
      </c>
      <c r="I103" s="103">
        <f t="shared" si="3"/>
        <v>0</v>
      </c>
      <c r="J103" s="103">
        <f t="shared" si="4"/>
        <v>0</v>
      </c>
      <c r="K103" s="113"/>
      <c r="L103" s="113"/>
      <c r="N103" s="117">
        <v>0</v>
      </c>
      <c r="O103" s="117"/>
      <c r="P103" s="114"/>
      <c r="Q103" s="118"/>
      <c r="R103" s="116"/>
      <c r="S103" s="114"/>
    </row>
    <row r="104" spans="1:19">
      <c r="A104" s="107">
        <v>98</v>
      </c>
      <c r="B104" s="110" t="s">
        <v>131</v>
      </c>
      <c r="C104" s="141">
        <v>6.8143408000000006E-3</v>
      </c>
      <c r="D104" s="103">
        <f>+C104*Totals!$G$28</f>
        <v>0</v>
      </c>
      <c r="E104" s="107"/>
      <c r="F104" s="111" t="s">
        <v>953</v>
      </c>
      <c r="G104" s="136">
        <v>5.6799700000000004E-5</v>
      </c>
      <c r="H104" s="103">
        <f>ROUND(+G104*Totals!$H$28,2)</f>
        <v>0</v>
      </c>
      <c r="I104" s="103">
        <f t="shared" si="3"/>
        <v>0</v>
      </c>
      <c r="J104" s="103">
        <f t="shared" si="4"/>
        <v>0</v>
      </c>
      <c r="K104" s="113" t="s">
        <v>953</v>
      </c>
      <c r="L104" s="113" t="s">
        <v>106</v>
      </c>
      <c r="M104" s="138">
        <v>0.12012012012012012</v>
      </c>
      <c r="N104" s="117">
        <f>H104*M104</f>
        <v>0</v>
      </c>
      <c r="O104" s="117" t="s">
        <v>1159</v>
      </c>
      <c r="P104" s="114"/>
      <c r="Q104" s="118"/>
      <c r="R104" s="116"/>
      <c r="S104" s="114"/>
    </row>
    <row r="105" spans="1:19">
      <c r="A105" s="107">
        <v>99</v>
      </c>
      <c r="B105" s="110" t="s">
        <v>132</v>
      </c>
      <c r="C105" s="141">
        <v>9.2972011999999989E-3</v>
      </c>
      <c r="D105" s="103">
        <f>+C105*Totals!$G$28</f>
        <v>0</v>
      </c>
      <c r="E105" s="107"/>
      <c r="F105" s="111" t="s">
        <v>952</v>
      </c>
      <c r="G105" s="136">
        <v>2.8979499999999999E-5</v>
      </c>
      <c r="H105" s="103">
        <f>ROUND(+G105*Totals!$H$28,2)</f>
        <v>0</v>
      </c>
      <c r="I105" s="103">
        <f t="shared" si="3"/>
        <v>0</v>
      </c>
      <c r="J105" s="103">
        <f t="shared" si="4"/>
        <v>0</v>
      </c>
      <c r="K105" s="113" t="s">
        <v>952</v>
      </c>
      <c r="L105" s="113" t="s">
        <v>80</v>
      </c>
      <c r="M105" s="138">
        <v>0.36056338028169016</v>
      </c>
      <c r="N105" s="117">
        <f t="shared" ref="N105:N113" si="5">H105*M105</f>
        <v>0</v>
      </c>
      <c r="O105" s="117" t="s">
        <v>1159</v>
      </c>
      <c r="P105" s="114"/>
      <c r="Q105" s="118"/>
      <c r="R105" s="116"/>
      <c r="S105" s="114"/>
    </row>
    <row r="106" spans="1:19">
      <c r="C106" s="119">
        <f>SUM(C7:C105)</f>
        <v>0.99999999999999989</v>
      </c>
      <c r="D106" s="120">
        <f>SUM(D7:D105)</f>
        <v>0</v>
      </c>
      <c r="F106" s="111" t="s">
        <v>951</v>
      </c>
      <c r="G106" s="136">
        <v>1.3175989999999999E-4</v>
      </c>
      <c r="H106" s="103">
        <f>ROUND(+G106*Totals!$H$28,2)</f>
        <v>0</v>
      </c>
      <c r="I106" s="103">
        <f t="shared" si="3"/>
        <v>0</v>
      </c>
      <c r="J106" s="103">
        <f t="shared" si="4"/>
        <v>0</v>
      </c>
      <c r="K106" s="113" t="s">
        <v>951</v>
      </c>
      <c r="L106" s="113" t="s">
        <v>44</v>
      </c>
      <c r="M106" s="138">
        <v>0.24345549738219899</v>
      </c>
      <c r="N106" s="117">
        <f t="shared" si="5"/>
        <v>0</v>
      </c>
      <c r="O106" s="117" t="s">
        <v>1159</v>
      </c>
      <c r="P106" s="114"/>
      <c r="Q106" s="118"/>
      <c r="R106" s="116"/>
      <c r="S106" s="114"/>
    </row>
    <row r="107" spans="1:19">
      <c r="F107" s="111" t="s">
        <v>950</v>
      </c>
      <c r="G107" s="136">
        <v>5.5254199999999997E-5</v>
      </c>
      <c r="H107" s="103">
        <f>ROUND(+G107*Totals!$H$28,2)</f>
        <v>0</v>
      </c>
      <c r="I107" s="103">
        <f t="shared" si="3"/>
        <v>0</v>
      </c>
      <c r="J107" s="103">
        <f t="shared" si="4"/>
        <v>0</v>
      </c>
      <c r="K107" s="113" t="s">
        <v>950</v>
      </c>
      <c r="L107" s="113" t="s">
        <v>40</v>
      </c>
      <c r="M107" s="138">
        <v>0.41232227488151663</v>
      </c>
      <c r="N107" s="117">
        <f t="shared" si="5"/>
        <v>0</v>
      </c>
      <c r="O107" s="117" t="s">
        <v>1159</v>
      </c>
      <c r="P107" s="114"/>
      <c r="Q107" s="118"/>
      <c r="R107" s="116"/>
      <c r="S107" s="114"/>
    </row>
    <row r="108" spans="1:19">
      <c r="F108" s="111" t="s">
        <v>949</v>
      </c>
      <c r="G108" s="136">
        <v>1.931964E-4</v>
      </c>
      <c r="H108" s="103">
        <f>ROUND(+G108*Totals!$H$28,2)</f>
        <v>0</v>
      </c>
      <c r="I108" s="103">
        <f t="shared" si="3"/>
        <v>0</v>
      </c>
      <c r="J108" s="103">
        <f t="shared" si="4"/>
        <v>0</v>
      </c>
      <c r="K108" s="113" t="s">
        <v>949</v>
      </c>
      <c r="L108" s="113" t="s">
        <v>48</v>
      </c>
      <c r="M108" s="138">
        <v>0.16636528028933092</v>
      </c>
      <c r="N108" s="117">
        <f t="shared" si="5"/>
        <v>0</v>
      </c>
      <c r="O108" s="117" t="s">
        <v>1159</v>
      </c>
      <c r="P108" s="114"/>
      <c r="Q108" s="118"/>
      <c r="R108" s="116"/>
      <c r="S108" s="114"/>
    </row>
    <row r="109" spans="1:19">
      <c r="F109" s="111" t="s">
        <v>948</v>
      </c>
      <c r="G109" s="136">
        <v>5.7186099999999998E-5</v>
      </c>
      <c r="H109" s="103">
        <f>ROUND(+G109*Totals!$H$28,2)</f>
        <v>0</v>
      </c>
      <c r="I109" s="103">
        <f t="shared" si="3"/>
        <v>0</v>
      </c>
      <c r="J109" s="103">
        <f t="shared" si="4"/>
        <v>0</v>
      </c>
      <c r="K109" s="143" t="s">
        <v>948</v>
      </c>
      <c r="L109" s="143" t="s">
        <v>36</v>
      </c>
      <c r="M109" s="140">
        <v>0.30240549828178692</v>
      </c>
      <c r="N109" s="144">
        <f t="shared" si="5"/>
        <v>0</v>
      </c>
      <c r="O109" s="143" t="s">
        <v>1159</v>
      </c>
      <c r="P109" s="146"/>
      <c r="Q109" s="145"/>
      <c r="R109" s="116"/>
      <c r="S109" s="114"/>
    </row>
    <row r="110" spans="1:19">
      <c r="F110" s="111" t="s">
        <v>947</v>
      </c>
      <c r="G110" s="136">
        <v>2.318357E-4</v>
      </c>
      <c r="H110" s="103">
        <f>ROUND(+G110*Totals!$H$28,2)</f>
        <v>0</v>
      </c>
      <c r="I110" s="103">
        <f t="shared" si="3"/>
        <v>0</v>
      </c>
      <c r="J110" s="103">
        <f t="shared" si="4"/>
        <v>0</v>
      </c>
      <c r="K110" s="113"/>
      <c r="L110" s="113"/>
      <c r="N110" s="117">
        <v>0</v>
      </c>
      <c r="O110" s="117"/>
      <c r="P110" s="114"/>
      <c r="Q110" s="118"/>
      <c r="R110" s="116"/>
      <c r="S110" s="114"/>
    </row>
    <row r="111" spans="1:19">
      <c r="F111" s="111" t="s">
        <v>946</v>
      </c>
      <c r="G111" s="136">
        <v>5.6027000000000004E-5</v>
      </c>
      <c r="H111" s="103">
        <f>ROUND(+G111*Totals!$H$28,2)</f>
        <v>0</v>
      </c>
      <c r="I111" s="103">
        <f t="shared" si="3"/>
        <v>0</v>
      </c>
      <c r="J111" s="103">
        <f t="shared" si="4"/>
        <v>0</v>
      </c>
      <c r="K111" s="113" t="s">
        <v>946</v>
      </c>
      <c r="L111" s="113" t="s">
        <v>46</v>
      </c>
      <c r="M111" s="138">
        <v>0.39511201629327902</v>
      </c>
      <c r="N111" s="117">
        <f t="shared" si="5"/>
        <v>0</v>
      </c>
      <c r="O111" s="113" t="s">
        <v>1159</v>
      </c>
      <c r="P111" s="114"/>
      <c r="Q111" s="118"/>
      <c r="R111" s="116"/>
      <c r="S111" s="114"/>
    </row>
    <row r="112" spans="1:19">
      <c r="F112" s="111" t="s">
        <v>945</v>
      </c>
      <c r="G112" s="136">
        <v>7.8978690000000009E-4</v>
      </c>
      <c r="H112" s="103">
        <f>ROUND(+G112*Totals!$H$28,2)</f>
        <v>0</v>
      </c>
      <c r="I112" s="103">
        <f t="shared" si="3"/>
        <v>0</v>
      </c>
      <c r="J112" s="103">
        <f t="shared" si="4"/>
        <v>0</v>
      </c>
      <c r="K112" s="113"/>
      <c r="L112" s="113"/>
      <c r="N112" s="117">
        <v>0</v>
      </c>
      <c r="O112" s="117"/>
      <c r="P112" s="114"/>
      <c r="Q112" s="118"/>
      <c r="R112" s="116"/>
      <c r="S112" s="114"/>
    </row>
    <row r="113" spans="6:19">
      <c r="F113" s="111" t="s">
        <v>944</v>
      </c>
      <c r="G113" s="136">
        <v>1.135995E-4</v>
      </c>
      <c r="H113" s="103">
        <f>ROUND(+G113*Totals!$H$28,2)</f>
        <v>0</v>
      </c>
      <c r="I113" s="103">
        <f t="shared" si="3"/>
        <v>0</v>
      </c>
      <c r="J113" s="103">
        <f t="shared" si="4"/>
        <v>0</v>
      </c>
      <c r="K113" s="113" t="s">
        <v>944</v>
      </c>
      <c r="L113" s="113" t="s">
        <v>130</v>
      </c>
      <c r="M113" s="138">
        <v>0.21084337349397589</v>
      </c>
      <c r="N113" s="117">
        <f t="shared" si="5"/>
        <v>0</v>
      </c>
      <c r="O113" s="113" t="s">
        <v>1159</v>
      </c>
      <c r="P113" s="114"/>
      <c r="Q113" s="118"/>
      <c r="R113" s="116"/>
      <c r="S113" s="114"/>
    </row>
    <row r="114" spans="6:19">
      <c r="F114" s="111" t="s">
        <v>943</v>
      </c>
      <c r="G114" s="136">
        <v>5.8036200000000007E-4</v>
      </c>
      <c r="H114" s="103">
        <f>ROUND(+G114*Totals!$H$28,2)</f>
        <v>0</v>
      </c>
      <c r="I114" s="103">
        <f t="shared" si="3"/>
        <v>0</v>
      </c>
      <c r="J114" s="103">
        <f t="shared" si="4"/>
        <v>0</v>
      </c>
      <c r="K114" s="113"/>
      <c r="L114" s="113"/>
      <c r="N114" s="117">
        <v>0</v>
      </c>
      <c r="O114" s="113"/>
      <c r="P114" s="114"/>
      <c r="Q114" s="118"/>
      <c r="R114" s="116"/>
      <c r="S114" s="114"/>
    </row>
    <row r="115" spans="6:19">
      <c r="F115" s="111" t="s">
        <v>942</v>
      </c>
      <c r="G115" s="136">
        <v>4.9844700000000001E-5</v>
      </c>
      <c r="H115" s="103">
        <f>ROUND(+G115*Totals!$H$28,2)</f>
        <v>0</v>
      </c>
      <c r="I115" s="103">
        <f t="shared" si="3"/>
        <v>0</v>
      </c>
      <c r="J115" s="103">
        <f t="shared" si="4"/>
        <v>0</v>
      </c>
      <c r="K115" s="113"/>
      <c r="L115" s="113"/>
      <c r="N115" s="117">
        <v>0</v>
      </c>
      <c r="O115" s="117"/>
      <c r="P115" s="114"/>
      <c r="Q115" s="118"/>
      <c r="R115" s="116"/>
      <c r="S115" s="114"/>
    </row>
    <row r="116" spans="6:19">
      <c r="F116" s="111" t="s">
        <v>941</v>
      </c>
      <c r="G116" s="136">
        <v>1.3137400000000001E-5</v>
      </c>
      <c r="H116" s="103">
        <f>ROUND(+G116*Totals!$H$28,2)</f>
        <v>0</v>
      </c>
      <c r="I116" s="103">
        <f t="shared" si="3"/>
        <v>0</v>
      </c>
      <c r="J116" s="103">
        <f t="shared" si="4"/>
        <v>0</v>
      </c>
      <c r="K116" s="113" t="s">
        <v>941</v>
      </c>
      <c r="L116" s="113" t="s">
        <v>58</v>
      </c>
      <c r="M116" s="138">
        <v>0.27802690582959644</v>
      </c>
      <c r="N116" s="117">
        <f>H116*M116</f>
        <v>0</v>
      </c>
      <c r="O116" s="117"/>
      <c r="P116" s="114"/>
      <c r="Q116" s="118"/>
      <c r="R116" s="116"/>
      <c r="S116" s="114"/>
    </row>
    <row r="117" spans="6:19">
      <c r="F117" s="111" t="s">
        <v>940</v>
      </c>
      <c r="G117" s="136">
        <v>3.3229799999999998E-5</v>
      </c>
      <c r="H117" s="103">
        <f>ROUND(+G117*Totals!$H$28,2)</f>
        <v>0</v>
      </c>
      <c r="I117" s="103">
        <f t="shared" si="3"/>
        <v>0</v>
      </c>
      <c r="J117" s="103">
        <f t="shared" si="4"/>
        <v>0</v>
      </c>
      <c r="K117" s="113" t="s">
        <v>940</v>
      </c>
      <c r="L117" s="113" t="s">
        <v>76</v>
      </c>
      <c r="M117" s="138">
        <v>0.48774509803921567</v>
      </c>
      <c r="N117" s="117">
        <f>H117*M117</f>
        <v>0</v>
      </c>
      <c r="O117" s="113" t="s">
        <v>1159</v>
      </c>
      <c r="P117" s="114"/>
      <c r="Q117" s="118"/>
      <c r="R117" s="116"/>
      <c r="S117" s="114"/>
    </row>
    <row r="118" spans="6:19">
      <c r="F118" s="111" t="s">
        <v>939</v>
      </c>
      <c r="G118" s="136">
        <v>4.5439790000000003E-4</v>
      </c>
      <c r="H118" s="103">
        <f>ROUND(+G118*Totals!$H$28,2)</f>
        <v>0</v>
      </c>
      <c r="I118" s="103">
        <f t="shared" si="3"/>
        <v>0</v>
      </c>
      <c r="J118" s="103">
        <f t="shared" si="4"/>
        <v>0</v>
      </c>
      <c r="K118" s="113"/>
      <c r="L118" s="113"/>
      <c r="N118" s="117">
        <v>0</v>
      </c>
      <c r="O118" s="113"/>
      <c r="P118" s="114"/>
      <c r="Q118" s="118"/>
      <c r="R118" s="116"/>
      <c r="S118" s="114"/>
    </row>
    <row r="119" spans="6:19" ht="37.5">
      <c r="F119" s="111" t="s">
        <v>938</v>
      </c>
      <c r="G119" s="136">
        <v>3.3113860000000001E-4</v>
      </c>
      <c r="H119" s="103">
        <f>ROUND(+G119*Totals!$H$28,2)</f>
        <v>0</v>
      </c>
      <c r="I119" s="103">
        <f t="shared" si="3"/>
        <v>0</v>
      </c>
      <c r="J119" s="103">
        <f t="shared" si="4"/>
        <v>0</v>
      </c>
      <c r="K119" s="113"/>
      <c r="L119" s="113"/>
      <c r="N119" s="117">
        <v>0</v>
      </c>
      <c r="O119" s="113"/>
      <c r="P119" s="114"/>
      <c r="Q119" s="118"/>
      <c r="R119" s="116"/>
      <c r="S119" s="114"/>
    </row>
    <row r="120" spans="6:19">
      <c r="F120" s="111" t="s">
        <v>937</v>
      </c>
      <c r="G120" s="136">
        <v>9.2803820999999998E-3</v>
      </c>
      <c r="H120" s="103">
        <f>ROUND(+G120*Totals!$H$28,2)</f>
        <v>0</v>
      </c>
      <c r="I120" s="103">
        <f t="shared" si="3"/>
        <v>0</v>
      </c>
      <c r="J120" s="103">
        <f t="shared" si="4"/>
        <v>0</v>
      </c>
      <c r="K120" s="113"/>
      <c r="L120" s="113"/>
      <c r="N120" s="117"/>
      <c r="O120" s="113"/>
      <c r="P120" s="114"/>
      <c r="Q120" s="118"/>
      <c r="R120" s="116"/>
      <c r="S120" s="114"/>
    </row>
    <row r="121" spans="6:19">
      <c r="F121" s="111" t="s">
        <v>936</v>
      </c>
      <c r="G121" s="136">
        <v>1.6151220000000001E-4</v>
      </c>
      <c r="H121" s="103">
        <f>ROUND(+G121*Totals!$H$28,2)</f>
        <v>0</v>
      </c>
      <c r="I121" s="103">
        <f t="shared" si="3"/>
        <v>0</v>
      </c>
      <c r="J121" s="103">
        <f t="shared" si="4"/>
        <v>0</v>
      </c>
      <c r="K121" s="137" t="s">
        <v>936</v>
      </c>
      <c r="L121" s="137" t="s">
        <v>89</v>
      </c>
      <c r="M121" s="138">
        <v>0.15384615384615385</v>
      </c>
      <c r="N121" s="117">
        <f>H121*M121</f>
        <v>0</v>
      </c>
      <c r="O121" s="117"/>
      <c r="P121" s="114"/>
      <c r="Q121" s="118"/>
      <c r="R121" s="116"/>
      <c r="S121" s="114"/>
    </row>
    <row r="122" spans="6:19">
      <c r="F122" s="111" t="s">
        <v>935</v>
      </c>
      <c r="G122" s="136">
        <v>1.49534E-4</v>
      </c>
      <c r="H122" s="103">
        <f>ROUND(+G122*Totals!$H$28,2)</f>
        <v>0</v>
      </c>
      <c r="I122" s="103">
        <f t="shared" si="3"/>
        <v>0</v>
      </c>
      <c r="J122" s="103">
        <f t="shared" si="4"/>
        <v>0</v>
      </c>
      <c r="K122" s="113" t="s">
        <v>935</v>
      </c>
      <c r="L122" s="113" t="s">
        <v>97</v>
      </c>
      <c r="M122" s="138">
        <v>0.19507575757575757</v>
      </c>
      <c r="N122" s="117">
        <f>H122*M122</f>
        <v>0</v>
      </c>
      <c r="O122" s="117" t="s">
        <v>1159</v>
      </c>
      <c r="P122" s="114"/>
      <c r="Q122" s="118"/>
      <c r="R122" s="116"/>
      <c r="S122" s="114"/>
    </row>
    <row r="123" spans="6:19">
      <c r="F123" s="111" t="s">
        <v>934</v>
      </c>
      <c r="G123" s="136">
        <v>1.3755580000000001E-4</v>
      </c>
      <c r="H123" s="103">
        <f>ROUND(+G123*Totals!$H$28,2)</f>
        <v>0</v>
      </c>
      <c r="I123" s="103">
        <f t="shared" si="3"/>
        <v>0</v>
      </c>
      <c r="J123" s="103">
        <f t="shared" si="4"/>
        <v>0</v>
      </c>
      <c r="K123" s="113" t="s">
        <v>934</v>
      </c>
      <c r="L123" s="113" t="s">
        <v>57</v>
      </c>
      <c r="M123" s="138">
        <v>0.25</v>
      </c>
      <c r="N123" s="117">
        <f>H123*M123</f>
        <v>0</v>
      </c>
      <c r="O123" s="117" t="s">
        <v>1159</v>
      </c>
      <c r="P123" s="114"/>
      <c r="Q123" s="118"/>
      <c r="R123" s="116"/>
      <c r="S123" s="114"/>
    </row>
    <row r="124" spans="6:19">
      <c r="F124" s="111" t="s">
        <v>933</v>
      </c>
      <c r="G124" s="136">
        <v>1.421925E-4</v>
      </c>
      <c r="H124" s="103">
        <f>ROUND(+G124*Totals!$H$28,2)</f>
        <v>0</v>
      </c>
      <c r="I124" s="103">
        <f t="shared" si="3"/>
        <v>0</v>
      </c>
      <c r="J124" s="103">
        <f t="shared" si="4"/>
        <v>0</v>
      </c>
      <c r="K124" s="113" t="s">
        <v>933</v>
      </c>
      <c r="L124" s="113" t="s">
        <v>127</v>
      </c>
      <c r="M124" s="138">
        <v>0.2708757637474542</v>
      </c>
      <c r="N124" s="117">
        <f>H124*M124</f>
        <v>0</v>
      </c>
      <c r="O124" s="113" t="s">
        <v>1159</v>
      </c>
      <c r="P124" s="114"/>
      <c r="Q124" s="118"/>
      <c r="R124" s="116"/>
      <c r="S124" s="114"/>
    </row>
    <row r="125" spans="6:19">
      <c r="F125" s="111" t="s">
        <v>932</v>
      </c>
      <c r="G125" s="136">
        <v>4.346919E-4</v>
      </c>
      <c r="H125" s="103">
        <f>ROUND(+G125*Totals!$H$28,2)</f>
        <v>0</v>
      </c>
      <c r="I125" s="103">
        <f t="shared" si="3"/>
        <v>0</v>
      </c>
      <c r="J125" s="103">
        <f t="shared" si="4"/>
        <v>0</v>
      </c>
      <c r="K125" s="113"/>
      <c r="L125" s="113"/>
      <c r="N125" s="117"/>
      <c r="O125" s="117"/>
      <c r="P125" s="114"/>
      <c r="Q125" s="118"/>
      <c r="R125" s="116"/>
      <c r="S125" s="114"/>
    </row>
    <row r="126" spans="6:19">
      <c r="F126" s="111" t="s">
        <v>931</v>
      </c>
      <c r="G126" s="136">
        <v>5.6413299999999997E-5</v>
      </c>
      <c r="H126" s="103">
        <f>ROUND(+G126*Totals!$H$28,2)</f>
        <v>0</v>
      </c>
      <c r="I126" s="103">
        <f t="shared" si="3"/>
        <v>0</v>
      </c>
      <c r="J126" s="103">
        <f t="shared" si="4"/>
        <v>0</v>
      </c>
      <c r="K126" s="113" t="s">
        <v>931</v>
      </c>
      <c r="L126" s="113" t="s">
        <v>138</v>
      </c>
      <c r="M126" s="138">
        <v>0.15047021943573669</v>
      </c>
      <c r="N126" s="117">
        <f>H126*M126</f>
        <v>0</v>
      </c>
      <c r="O126" s="113" t="s">
        <v>1159</v>
      </c>
      <c r="P126" s="114"/>
      <c r="Q126" s="118"/>
      <c r="R126" s="116"/>
      <c r="S126" s="114"/>
    </row>
    <row r="127" spans="6:19">
      <c r="F127" s="111" t="s">
        <v>930</v>
      </c>
      <c r="G127" s="136">
        <v>1.7658151E-3</v>
      </c>
      <c r="H127" s="103">
        <f>ROUND(+G127*Totals!$H$28,2)</f>
        <v>0</v>
      </c>
      <c r="I127" s="103">
        <f t="shared" si="3"/>
        <v>0</v>
      </c>
      <c r="J127" s="103">
        <f t="shared" si="4"/>
        <v>0</v>
      </c>
      <c r="K127" s="113"/>
      <c r="L127" s="113"/>
      <c r="N127" s="117"/>
      <c r="O127" s="113"/>
      <c r="P127" s="114"/>
      <c r="Q127" s="118"/>
      <c r="R127" s="116"/>
      <c r="S127" s="114"/>
    </row>
    <row r="128" spans="6:19">
      <c r="F128" s="111" t="s">
        <v>929</v>
      </c>
      <c r="G128" s="136">
        <v>3.1954679999999998E-4</v>
      </c>
      <c r="H128" s="103">
        <f>ROUND(+G128*Totals!$H$28,2)</f>
        <v>0</v>
      </c>
      <c r="I128" s="103">
        <f t="shared" si="3"/>
        <v>0</v>
      </c>
      <c r="J128" s="103">
        <f t="shared" si="4"/>
        <v>0</v>
      </c>
      <c r="K128" s="113"/>
      <c r="L128" s="113"/>
      <c r="N128" s="117"/>
      <c r="O128" s="117"/>
      <c r="P128" s="114"/>
      <c r="Q128" s="118"/>
      <c r="R128" s="116"/>
      <c r="S128" s="114"/>
    </row>
    <row r="129" spans="6:19">
      <c r="F129" s="111" t="s">
        <v>928</v>
      </c>
      <c r="G129" s="136">
        <v>8.6551999999999994E-5</v>
      </c>
      <c r="H129" s="103">
        <f>ROUND(+G129*Totals!$H$28,2)</f>
        <v>0</v>
      </c>
      <c r="I129" s="103">
        <f t="shared" si="3"/>
        <v>0</v>
      </c>
      <c r="J129" s="103">
        <f t="shared" si="4"/>
        <v>0</v>
      </c>
      <c r="K129" s="113" t="s">
        <v>928</v>
      </c>
      <c r="L129" s="113" t="s">
        <v>122</v>
      </c>
      <c r="M129" s="138">
        <v>0.22120658135283364</v>
      </c>
      <c r="N129" s="117">
        <f>H129*M129</f>
        <v>0</v>
      </c>
      <c r="O129" s="117" t="s">
        <v>1159</v>
      </c>
      <c r="P129" s="114"/>
      <c r="Q129" s="118"/>
      <c r="R129" s="116"/>
      <c r="S129" s="114"/>
    </row>
    <row r="130" spans="6:19">
      <c r="F130" s="111" t="s">
        <v>927</v>
      </c>
      <c r="G130" s="136">
        <v>1.3910100000000001E-5</v>
      </c>
      <c r="H130" s="103">
        <f>ROUND(+G130*Totals!$H$28,2)</f>
        <v>0</v>
      </c>
      <c r="I130" s="103">
        <f t="shared" si="3"/>
        <v>0</v>
      </c>
      <c r="J130" s="103">
        <f t="shared" si="4"/>
        <v>0</v>
      </c>
      <c r="K130" s="113" t="s">
        <v>927</v>
      </c>
      <c r="L130" s="113" t="s">
        <v>37</v>
      </c>
      <c r="M130" s="138">
        <v>0.41743119266055045</v>
      </c>
      <c r="N130" s="117">
        <f>H130*M130</f>
        <v>0</v>
      </c>
      <c r="O130" s="113" t="s">
        <v>1159</v>
      </c>
      <c r="P130" s="114"/>
      <c r="Q130" s="118"/>
      <c r="R130" s="116"/>
      <c r="S130" s="114"/>
    </row>
    <row r="131" spans="6:19">
      <c r="F131" s="111" t="s">
        <v>926</v>
      </c>
      <c r="G131" s="136">
        <v>1.6073940000000001E-3</v>
      </c>
      <c r="H131" s="103">
        <f>ROUND(+G131*Totals!$H$28,2)</f>
        <v>0</v>
      </c>
      <c r="I131" s="103">
        <f t="shared" si="3"/>
        <v>0</v>
      </c>
      <c r="J131" s="103">
        <f t="shared" si="4"/>
        <v>0</v>
      </c>
      <c r="K131" s="113"/>
      <c r="L131" s="113"/>
      <c r="N131" s="117"/>
      <c r="O131" s="117"/>
      <c r="P131" s="114"/>
      <c r="Q131" s="118"/>
      <c r="R131" s="116"/>
      <c r="S131" s="114"/>
    </row>
    <row r="132" spans="6:19">
      <c r="F132" s="111" t="s">
        <v>925</v>
      </c>
      <c r="G132" s="136">
        <v>3.3616199999999998E-5</v>
      </c>
      <c r="H132" s="103">
        <f>ROUND(+G132*Totals!$H$28,2)</f>
        <v>0</v>
      </c>
      <c r="I132" s="103">
        <f t="shared" si="3"/>
        <v>0</v>
      </c>
      <c r="J132" s="103">
        <f t="shared" si="4"/>
        <v>0</v>
      </c>
      <c r="K132" s="113" t="s">
        <v>925</v>
      </c>
      <c r="L132" s="113" t="s">
        <v>100</v>
      </c>
      <c r="M132" s="138">
        <v>0.33920704845814981</v>
      </c>
      <c r="N132" s="117">
        <f>H132*M132</f>
        <v>0</v>
      </c>
      <c r="O132" s="137" t="s">
        <v>131</v>
      </c>
      <c r="P132" s="138">
        <v>2.6431718061674006E-2</v>
      </c>
      <c r="Q132" s="118">
        <f>H132*P132</f>
        <v>0</v>
      </c>
      <c r="R132" s="116"/>
      <c r="S132" s="114"/>
    </row>
    <row r="133" spans="6:19">
      <c r="F133" s="111" t="s">
        <v>48</v>
      </c>
      <c r="G133" s="136">
        <v>3.9879599999999996E-3</v>
      </c>
      <c r="H133" s="103">
        <f>ROUND(+G133*Totals!$H$28,2)</f>
        <v>0</v>
      </c>
      <c r="I133" s="103">
        <f t="shared" si="3"/>
        <v>0</v>
      </c>
      <c r="J133" s="103">
        <f t="shared" si="4"/>
        <v>0</v>
      </c>
      <c r="K133" s="113"/>
      <c r="L133" s="113"/>
      <c r="N133" s="117"/>
      <c r="O133" s="113"/>
      <c r="P133" s="114"/>
      <c r="Q133" s="118"/>
      <c r="R133" s="116"/>
      <c r="S133" s="114"/>
    </row>
    <row r="134" spans="6:19">
      <c r="F134" s="111" t="s">
        <v>924</v>
      </c>
      <c r="G134" s="136">
        <v>2.9597689999999997E-4</v>
      </c>
      <c r="H134" s="103">
        <f>ROUND(+G134*Totals!$H$28,2)</f>
        <v>0</v>
      </c>
      <c r="I134" s="103">
        <f t="shared" si="3"/>
        <v>0</v>
      </c>
      <c r="J134" s="103">
        <f t="shared" si="4"/>
        <v>0</v>
      </c>
      <c r="K134" s="113"/>
      <c r="L134" s="113"/>
      <c r="N134" s="117"/>
      <c r="O134" s="113"/>
      <c r="P134" s="114"/>
      <c r="Q134" s="118"/>
      <c r="R134" s="116"/>
      <c r="S134" s="114"/>
    </row>
    <row r="135" spans="6:19">
      <c r="F135" s="111" t="s">
        <v>923</v>
      </c>
      <c r="G135" s="136">
        <v>1.4648151E-3</v>
      </c>
      <c r="H135" s="103">
        <f>ROUND(+G135*Totals!$H$28,2)</f>
        <v>0</v>
      </c>
      <c r="I135" s="103">
        <f t="shared" ref="I135:I198" si="6">+N135+Q135+T135</f>
        <v>0</v>
      </c>
      <c r="J135" s="103">
        <f t="shared" ref="J135:J198" si="7">+H135-I135</f>
        <v>0</v>
      </c>
      <c r="K135" s="113"/>
      <c r="L135" s="113"/>
      <c r="N135" s="117"/>
      <c r="O135" s="113"/>
      <c r="P135" s="114"/>
      <c r="Q135" s="118"/>
      <c r="R135" s="116"/>
      <c r="S135" s="114"/>
    </row>
    <row r="136" spans="6:19">
      <c r="F136" s="111" t="s">
        <v>922</v>
      </c>
      <c r="G136" s="136">
        <v>9.2193319999999996E-4</v>
      </c>
      <c r="H136" s="103">
        <f>ROUND(+G136*Totals!$H$28,2)</f>
        <v>0</v>
      </c>
      <c r="I136" s="103">
        <f t="shared" si="6"/>
        <v>0</v>
      </c>
      <c r="J136" s="103">
        <f t="shared" si="7"/>
        <v>0</v>
      </c>
      <c r="K136" s="113"/>
      <c r="L136" s="113"/>
      <c r="N136" s="117"/>
      <c r="O136" s="117"/>
      <c r="P136" s="114"/>
      <c r="Q136" s="118"/>
      <c r="R136" s="116"/>
      <c r="S136" s="114"/>
    </row>
    <row r="137" spans="6:19">
      <c r="F137" s="111" t="s">
        <v>921</v>
      </c>
      <c r="G137" s="136">
        <v>1.49534E-4</v>
      </c>
      <c r="H137" s="103">
        <f>ROUND(+G137*Totals!$H$28,2)</f>
        <v>0</v>
      </c>
      <c r="I137" s="103">
        <f t="shared" si="6"/>
        <v>0</v>
      </c>
      <c r="J137" s="103">
        <f t="shared" si="7"/>
        <v>0</v>
      </c>
      <c r="K137" s="113" t="s">
        <v>921</v>
      </c>
      <c r="L137" s="113" t="s">
        <v>36</v>
      </c>
      <c r="M137" s="138">
        <v>3.117206982543641E-2</v>
      </c>
      <c r="N137" s="117">
        <f>H137*M137</f>
        <v>0</v>
      </c>
      <c r="O137" s="117" t="s">
        <v>73</v>
      </c>
      <c r="P137" s="138">
        <v>0.10972568578553617</v>
      </c>
      <c r="Q137" s="118">
        <f>H137*P137</f>
        <v>0</v>
      </c>
      <c r="R137" s="116" t="s">
        <v>1159</v>
      </c>
      <c r="S137" s="114"/>
    </row>
    <row r="138" spans="6:19">
      <c r="F138" s="111" t="s">
        <v>920</v>
      </c>
      <c r="G138" s="136">
        <v>5.6027000000000004E-5</v>
      </c>
      <c r="H138" s="103">
        <f>ROUND(+G138*Totals!$H$28,2)</f>
        <v>0</v>
      </c>
      <c r="I138" s="103">
        <f t="shared" si="6"/>
        <v>0</v>
      </c>
      <c r="J138" s="103">
        <f t="shared" si="7"/>
        <v>0</v>
      </c>
      <c r="K138" s="113" t="s">
        <v>920</v>
      </c>
      <c r="L138" s="113" t="s">
        <v>129</v>
      </c>
      <c r="M138" s="138">
        <v>0.40000000000000008</v>
      </c>
      <c r="N138" s="117">
        <f>H138*M138</f>
        <v>0</v>
      </c>
      <c r="O138" s="113" t="s">
        <v>1159</v>
      </c>
      <c r="P138" s="114"/>
      <c r="Q138" s="118"/>
      <c r="R138" s="116"/>
      <c r="S138" s="114"/>
    </row>
    <row r="139" spans="6:19">
      <c r="F139" s="111" t="s">
        <v>919</v>
      </c>
      <c r="G139" s="136">
        <v>4.1343999999999996E-5</v>
      </c>
      <c r="H139" s="103">
        <f>ROUND(+G139*Totals!$H$28,2)</f>
        <v>0</v>
      </c>
      <c r="I139" s="103">
        <f t="shared" si="6"/>
        <v>0</v>
      </c>
      <c r="J139" s="103">
        <f t="shared" si="7"/>
        <v>0</v>
      </c>
      <c r="K139" s="113" t="s">
        <v>919</v>
      </c>
      <c r="L139" s="113" t="s">
        <v>101</v>
      </c>
      <c r="M139" s="138">
        <v>0.14913957934990438</v>
      </c>
      <c r="N139" s="117">
        <f>H139*M139</f>
        <v>0</v>
      </c>
      <c r="O139" s="113" t="s">
        <v>1159</v>
      </c>
      <c r="P139" s="114"/>
      <c r="Q139" s="118"/>
      <c r="R139" s="116"/>
      <c r="S139" s="114"/>
    </row>
    <row r="140" spans="6:19">
      <c r="F140" s="111" t="s">
        <v>918</v>
      </c>
      <c r="G140" s="136">
        <v>1.5731982499999998E-2</v>
      </c>
      <c r="H140" s="103">
        <f>ROUND(+G140*Totals!$H$28,2)</f>
        <v>0</v>
      </c>
      <c r="I140" s="103">
        <f t="shared" si="6"/>
        <v>0</v>
      </c>
      <c r="J140" s="103">
        <f t="shared" si="7"/>
        <v>0</v>
      </c>
      <c r="K140" s="113"/>
      <c r="L140" s="113"/>
      <c r="N140" s="117"/>
      <c r="O140" s="113"/>
      <c r="P140" s="114"/>
      <c r="Q140" s="118"/>
      <c r="R140" s="116"/>
      <c r="S140" s="114"/>
    </row>
    <row r="141" spans="6:19">
      <c r="F141" s="111" t="s">
        <v>917</v>
      </c>
      <c r="G141" s="136">
        <v>5.3210151300000001E-2</v>
      </c>
      <c r="H141" s="103">
        <f>ROUND(+G141*Totals!$H$28,2)</f>
        <v>0</v>
      </c>
      <c r="I141" s="103">
        <f t="shared" si="6"/>
        <v>0</v>
      </c>
      <c r="J141" s="103">
        <f t="shared" si="7"/>
        <v>0</v>
      </c>
      <c r="K141" s="113"/>
      <c r="L141" s="113"/>
      <c r="N141" s="117"/>
      <c r="O141" s="113"/>
      <c r="P141" s="114"/>
      <c r="Q141" s="118"/>
      <c r="R141" s="116"/>
      <c r="S141" s="114"/>
    </row>
    <row r="142" spans="6:19">
      <c r="F142" s="111" t="s">
        <v>916</v>
      </c>
      <c r="G142" s="136">
        <v>9.9650699999999999E-4</v>
      </c>
      <c r="H142" s="103">
        <f>ROUND(+G142*Totals!$H$28,2)</f>
        <v>0</v>
      </c>
      <c r="I142" s="103">
        <f t="shared" si="6"/>
        <v>0</v>
      </c>
      <c r="J142" s="103">
        <f t="shared" si="7"/>
        <v>0</v>
      </c>
      <c r="K142" s="113"/>
      <c r="L142" s="113"/>
      <c r="N142" s="117"/>
      <c r="O142" s="113"/>
      <c r="P142" s="114"/>
      <c r="Q142" s="118"/>
      <c r="R142" s="116"/>
      <c r="S142" s="114"/>
    </row>
    <row r="143" spans="6:19">
      <c r="F143" s="111" t="s">
        <v>915</v>
      </c>
      <c r="G143" s="136">
        <v>2.0930898000000001E-3</v>
      </c>
      <c r="H143" s="103">
        <f>ROUND(+G143*Totals!$H$28,2)</f>
        <v>0</v>
      </c>
      <c r="I143" s="103">
        <f t="shared" si="6"/>
        <v>0</v>
      </c>
      <c r="J143" s="103">
        <f t="shared" si="7"/>
        <v>0</v>
      </c>
      <c r="K143" s="113"/>
      <c r="L143" s="113"/>
      <c r="N143" s="117"/>
      <c r="O143" s="117"/>
      <c r="P143" s="114"/>
      <c r="Q143" s="118"/>
      <c r="R143" s="116"/>
      <c r="S143" s="114"/>
    </row>
    <row r="144" spans="6:19">
      <c r="F144" s="111" t="s">
        <v>914</v>
      </c>
      <c r="G144" s="136">
        <v>4.8840050000000001E-4</v>
      </c>
      <c r="H144" s="103">
        <f>ROUND(+G144*Totals!$H$28,2)</f>
        <v>0</v>
      </c>
      <c r="I144" s="103">
        <f t="shared" si="6"/>
        <v>0</v>
      </c>
      <c r="J144" s="103">
        <f t="shared" si="7"/>
        <v>0</v>
      </c>
      <c r="K144" s="113"/>
      <c r="L144" s="113"/>
      <c r="N144" s="117"/>
      <c r="O144" s="117"/>
      <c r="P144" s="114"/>
      <c r="Q144" s="118"/>
      <c r="R144" s="116"/>
      <c r="S144" s="114"/>
    </row>
    <row r="145" spans="6:19">
      <c r="F145" s="111" t="s">
        <v>913</v>
      </c>
      <c r="G145" s="136">
        <v>4.4821599999999998E-5</v>
      </c>
      <c r="H145" s="103">
        <f>ROUND(+G145*Totals!$H$28,2)</f>
        <v>0</v>
      </c>
      <c r="I145" s="103">
        <f t="shared" si="6"/>
        <v>0</v>
      </c>
      <c r="J145" s="103">
        <f t="shared" si="7"/>
        <v>0</v>
      </c>
      <c r="K145" s="113" t="s">
        <v>913</v>
      </c>
      <c r="L145" s="113" t="s">
        <v>65</v>
      </c>
      <c r="M145" s="138">
        <v>0.56024096385542177</v>
      </c>
      <c r="N145" s="117">
        <f>H145*M145</f>
        <v>0</v>
      </c>
      <c r="O145" s="113" t="s">
        <v>1159</v>
      </c>
      <c r="P145" s="114"/>
      <c r="Q145" s="118"/>
      <c r="R145" s="116"/>
      <c r="S145" s="114"/>
    </row>
    <row r="146" spans="6:19">
      <c r="F146" s="111" t="s">
        <v>912</v>
      </c>
      <c r="G146" s="136">
        <v>1.6201450000000001E-3</v>
      </c>
      <c r="H146" s="103">
        <f>ROUND(+G146*Totals!$H$28,2)</f>
        <v>0</v>
      </c>
      <c r="I146" s="103">
        <f t="shared" si="6"/>
        <v>0</v>
      </c>
      <c r="J146" s="103">
        <f>+H146-I146</f>
        <v>0</v>
      </c>
      <c r="O146" s="113" t="s">
        <v>1159</v>
      </c>
      <c r="P146" s="114"/>
      <c r="Q146" s="118"/>
      <c r="R146" s="116"/>
      <c r="S146" s="114"/>
    </row>
    <row r="147" spans="6:19">
      <c r="F147" s="111" t="s">
        <v>911</v>
      </c>
      <c r="G147" s="136">
        <v>2.8577611000000004E-3</v>
      </c>
      <c r="H147" s="103">
        <f>ROUND(+G147*Totals!$H$28,2)</f>
        <v>0</v>
      </c>
      <c r="I147" s="103">
        <f t="shared" si="6"/>
        <v>0</v>
      </c>
      <c r="J147" s="103">
        <f>+H147-I147</f>
        <v>0</v>
      </c>
      <c r="K147" s="113"/>
      <c r="L147" s="113"/>
      <c r="N147" s="117"/>
      <c r="O147" s="113"/>
      <c r="P147" s="114"/>
      <c r="Q147" s="118"/>
      <c r="R147" s="116"/>
      <c r="S147" s="114"/>
    </row>
    <row r="148" spans="6:19">
      <c r="F148" s="111" t="s">
        <v>910</v>
      </c>
      <c r="G148" s="136">
        <v>1.5030679999999998E-4</v>
      </c>
      <c r="H148" s="103">
        <f>ROUND(+G148*Totals!$H$28,2)</f>
        <v>0</v>
      </c>
      <c r="I148" s="103">
        <f t="shared" si="6"/>
        <v>0</v>
      </c>
      <c r="J148" s="103">
        <f>+H148-I148</f>
        <v>0</v>
      </c>
      <c r="K148" s="113" t="s">
        <v>910</v>
      </c>
      <c r="L148" s="113" t="s">
        <v>57</v>
      </c>
      <c r="M148" s="138">
        <v>0.32765957446808508</v>
      </c>
      <c r="N148" s="117">
        <f>+H148*M148</f>
        <v>0</v>
      </c>
      <c r="O148" s="117"/>
      <c r="P148" s="114"/>
      <c r="Q148" s="118"/>
      <c r="R148" s="116"/>
      <c r="S148" s="114"/>
    </row>
    <row r="149" spans="6:19">
      <c r="F149" s="111" t="s">
        <v>909</v>
      </c>
      <c r="G149" s="136">
        <v>2.0672010000000001E-4</v>
      </c>
      <c r="H149" s="103">
        <f>ROUND(+G149*Totals!$H$28,2)</f>
        <v>0</v>
      </c>
      <c r="I149" s="103">
        <f t="shared" si="6"/>
        <v>0</v>
      </c>
      <c r="J149" s="103">
        <f>+H149-I149</f>
        <v>0</v>
      </c>
      <c r="K149" s="113"/>
      <c r="L149" s="113"/>
      <c r="N149" s="117"/>
      <c r="O149" s="117"/>
      <c r="P149" s="114"/>
      <c r="Q149" s="118"/>
      <c r="R149" s="116"/>
      <c r="S149" s="114"/>
    </row>
    <row r="150" spans="6:19">
      <c r="F150" s="111" t="s">
        <v>908</v>
      </c>
      <c r="G150" s="136">
        <v>2.8979499999999999E-5</v>
      </c>
      <c r="H150" s="103">
        <f>ROUND(+G150*Totals!$H$28,2)</f>
        <v>0</v>
      </c>
      <c r="I150" s="103">
        <f t="shared" si="6"/>
        <v>0</v>
      </c>
      <c r="J150" s="103">
        <f t="shared" si="7"/>
        <v>0</v>
      </c>
      <c r="K150" s="113" t="s">
        <v>908</v>
      </c>
      <c r="L150" s="113" t="s">
        <v>117</v>
      </c>
      <c r="M150" s="138">
        <v>7.1729957805907171E-2</v>
      </c>
      <c r="N150" s="117">
        <f>H150*M150</f>
        <v>0</v>
      </c>
      <c r="O150" s="113" t="s">
        <v>1159</v>
      </c>
      <c r="P150" s="114"/>
      <c r="Q150" s="118"/>
      <c r="R150" s="116"/>
      <c r="S150" s="114"/>
    </row>
    <row r="151" spans="6:19">
      <c r="F151" s="111" t="s">
        <v>907</v>
      </c>
      <c r="G151" s="136">
        <v>8.8483899999999995E-5</v>
      </c>
      <c r="H151" s="103">
        <f>ROUND(+G151*Totals!$H$28,2)</f>
        <v>0</v>
      </c>
      <c r="I151" s="103">
        <f t="shared" si="6"/>
        <v>0</v>
      </c>
      <c r="J151" s="103">
        <f t="shared" si="7"/>
        <v>0</v>
      </c>
      <c r="K151" s="113" t="s">
        <v>907</v>
      </c>
      <c r="L151" s="113" t="s">
        <v>119</v>
      </c>
      <c r="M151" s="138">
        <v>0.40943683409436832</v>
      </c>
      <c r="N151" s="117">
        <f>H151*M151</f>
        <v>0</v>
      </c>
      <c r="O151" s="117" t="s">
        <v>1159</v>
      </c>
      <c r="P151" s="114"/>
      <c r="Q151" s="118"/>
      <c r="R151" s="116"/>
      <c r="S151" s="114"/>
    </row>
    <row r="152" spans="6:19">
      <c r="F152" s="111" t="s">
        <v>52</v>
      </c>
      <c r="G152" s="136">
        <v>2.0088560999999999E-3</v>
      </c>
      <c r="H152" s="103">
        <f>ROUND(+G152*Totals!$H$28,2)</f>
        <v>0</v>
      </c>
      <c r="I152" s="103">
        <f t="shared" si="6"/>
        <v>0</v>
      </c>
      <c r="J152" s="103">
        <f t="shared" si="7"/>
        <v>0</v>
      </c>
      <c r="K152" s="113"/>
      <c r="L152" s="113"/>
      <c r="N152" s="117"/>
      <c r="O152" s="117"/>
      <c r="P152" s="114"/>
      <c r="Q152" s="118"/>
      <c r="R152" s="116"/>
      <c r="S152" s="114"/>
    </row>
    <row r="153" spans="6:19">
      <c r="F153" s="111" t="s">
        <v>906</v>
      </c>
      <c r="G153" s="136">
        <v>5.3708599999999996E-5</v>
      </c>
      <c r="H153" s="103">
        <f>ROUND(+G153*Totals!$H$28,2)</f>
        <v>0</v>
      </c>
      <c r="I153" s="103">
        <f t="shared" si="6"/>
        <v>0</v>
      </c>
      <c r="J153" s="103">
        <f t="shared" si="7"/>
        <v>0</v>
      </c>
      <c r="K153" s="113" t="s">
        <v>906</v>
      </c>
      <c r="L153" s="113" t="s">
        <v>79</v>
      </c>
      <c r="M153" s="138">
        <v>0.42675159235668791</v>
      </c>
      <c r="N153" s="117">
        <f>H153*M153</f>
        <v>0</v>
      </c>
      <c r="O153" s="117" t="s">
        <v>1159</v>
      </c>
      <c r="P153" s="114"/>
      <c r="Q153" s="118"/>
      <c r="R153" s="116"/>
      <c r="S153" s="114"/>
    </row>
    <row r="154" spans="6:19">
      <c r="F154" s="111" t="s">
        <v>905</v>
      </c>
      <c r="G154" s="136">
        <v>2.9365900000000003E-5</v>
      </c>
      <c r="H154" s="103">
        <f>ROUND(+G154*Totals!$H$28,2)</f>
        <v>0</v>
      </c>
      <c r="I154" s="103">
        <f t="shared" si="6"/>
        <v>0</v>
      </c>
      <c r="J154" s="103">
        <f t="shared" si="7"/>
        <v>0</v>
      </c>
      <c r="K154" s="113" t="s">
        <v>905</v>
      </c>
      <c r="L154" s="113" t="s">
        <v>123</v>
      </c>
      <c r="M154" s="138">
        <v>0.60638297872340419</v>
      </c>
      <c r="N154" s="117">
        <f>H154*M154</f>
        <v>0</v>
      </c>
      <c r="O154" s="117" t="s">
        <v>1159</v>
      </c>
      <c r="P154" s="114"/>
      <c r="Q154" s="118"/>
      <c r="R154" s="116"/>
      <c r="S154" s="114"/>
    </row>
    <row r="155" spans="6:19">
      <c r="F155" s="111" t="s">
        <v>904</v>
      </c>
      <c r="G155" s="136">
        <v>1.4103340000000002E-4</v>
      </c>
      <c r="H155" s="103">
        <f>ROUND(+G155*Totals!$H$28,2)</f>
        <v>0</v>
      </c>
      <c r="I155" s="103">
        <f t="shared" si="6"/>
        <v>0</v>
      </c>
      <c r="J155" s="103">
        <f t="shared" si="7"/>
        <v>0</v>
      </c>
      <c r="K155" s="113" t="s">
        <v>904</v>
      </c>
      <c r="L155" s="113" t="s">
        <v>71</v>
      </c>
      <c r="M155" s="138">
        <v>0.24619289340101522</v>
      </c>
      <c r="N155" s="117">
        <f>H155*M155</f>
        <v>0</v>
      </c>
      <c r="O155" s="117" t="s">
        <v>1159</v>
      </c>
      <c r="P155" s="114"/>
      <c r="Q155" s="118"/>
      <c r="R155" s="116"/>
      <c r="S155" s="114"/>
    </row>
    <row r="156" spans="6:19">
      <c r="F156" s="111" t="s">
        <v>903</v>
      </c>
      <c r="G156" s="136">
        <v>1.1205390000000001E-4</v>
      </c>
      <c r="H156" s="103">
        <f>ROUND(+G156*Totals!$H$28,2)</f>
        <v>0</v>
      </c>
      <c r="I156" s="103">
        <f t="shared" si="6"/>
        <v>0</v>
      </c>
      <c r="J156" s="103">
        <f t="shared" si="7"/>
        <v>0</v>
      </c>
      <c r="K156" s="113" t="s">
        <v>903</v>
      </c>
      <c r="L156" s="113" t="s">
        <v>39</v>
      </c>
      <c r="M156" s="138">
        <v>0.2582897033158813</v>
      </c>
      <c r="N156" s="117">
        <f>H156*M156</f>
        <v>0</v>
      </c>
      <c r="O156" s="113" t="s">
        <v>1159</v>
      </c>
      <c r="P156" s="114"/>
      <c r="Q156" s="118"/>
      <c r="R156" s="116"/>
      <c r="S156" s="114"/>
    </row>
    <row r="157" spans="6:19">
      <c r="F157" s="111" t="s">
        <v>902</v>
      </c>
      <c r="G157" s="136">
        <v>5.2549399999999995E-5</v>
      </c>
      <c r="H157" s="103">
        <f>ROUND(+G157*Totals!$H$28,2)</f>
        <v>0</v>
      </c>
      <c r="I157" s="103">
        <f t="shared" si="6"/>
        <v>0</v>
      </c>
      <c r="J157" s="103">
        <f t="shared" si="7"/>
        <v>0</v>
      </c>
      <c r="K157" s="113" t="s">
        <v>902</v>
      </c>
      <c r="L157" s="113" t="s">
        <v>127</v>
      </c>
      <c r="M157" s="138">
        <v>0.57421875</v>
      </c>
      <c r="N157" s="117">
        <f>H157*M157</f>
        <v>0</v>
      </c>
      <c r="O157" s="113" t="s">
        <v>1159</v>
      </c>
      <c r="P157" s="114"/>
      <c r="Q157" s="118"/>
      <c r="R157" s="116"/>
      <c r="S157" s="114"/>
    </row>
    <row r="158" spans="6:19">
      <c r="F158" s="111" t="s">
        <v>901</v>
      </c>
      <c r="G158" s="136">
        <v>4.0146210000000003E-4</v>
      </c>
      <c r="H158" s="103">
        <f>ROUND(+G158*Totals!$H$28,2)</f>
        <v>0</v>
      </c>
      <c r="I158" s="103">
        <f t="shared" si="6"/>
        <v>0</v>
      </c>
      <c r="J158" s="103">
        <f t="shared" si="7"/>
        <v>0</v>
      </c>
      <c r="K158" s="113"/>
      <c r="L158" s="113"/>
      <c r="N158" s="117"/>
      <c r="O158" s="113"/>
      <c r="P158" s="114"/>
      <c r="Q158" s="118"/>
      <c r="R158" s="116"/>
      <c r="S158" s="114"/>
    </row>
    <row r="159" spans="6:19">
      <c r="F159" s="111" t="s">
        <v>900</v>
      </c>
      <c r="G159" s="136">
        <v>2.0745429000000003E-3</v>
      </c>
      <c r="H159" s="103">
        <f>ROUND(+G159*Totals!$H$28,2)</f>
        <v>0</v>
      </c>
      <c r="I159" s="103">
        <f t="shared" si="6"/>
        <v>0</v>
      </c>
      <c r="J159" s="103">
        <f t="shared" si="7"/>
        <v>0</v>
      </c>
      <c r="K159" s="113"/>
      <c r="L159" s="113"/>
      <c r="N159" s="117"/>
      <c r="O159" s="113"/>
      <c r="P159" s="114"/>
      <c r="Q159" s="118"/>
      <c r="R159" s="116"/>
      <c r="S159" s="114"/>
    </row>
    <row r="160" spans="6:19">
      <c r="F160" s="111" t="s">
        <v>899</v>
      </c>
      <c r="G160" s="136">
        <v>1.0857637E-3</v>
      </c>
      <c r="H160" s="103">
        <f>ROUND(+G160*Totals!$H$28,2)</f>
        <v>0</v>
      </c>
      <c r="I160" s="103">
        <f t="shared" si="6"/>
        <v>0</v>
      </c>
      <c r="J160" s="103">
        <f t="shared" si="7"/>
        <v>0</v>
      </c>
      <c r="K160" s="113"/>
      <c r="L160" s="113"/>
      <c r="N160" s="117"/>
      <c r="O160" s="117"/>
      <c r="P160" s="114"/>
      <c r="Q160" s="118"/>
      <c r="R160" s="116"/>
      <c r="S160" s="114"/>
    </row>
    <row r="161" spans="6:19">
      <c r="F161" s="111" t="s">
        <v>898</v>
      </c>
      <c r="G161" s="136">
        <v>4.8840050000000001E-4</v>
      </c>
      <c r="H161" s="103">
        <f>ROUND(+G161*Totals!$H$28,2)</f>
        <v>0</v>
      </c>
      <c r="I161" s="103">
        <f t="shared" si="6"/>
        <v>0</v>
      </c>
      <c r="J161" s="103">
        <f t="shared" si="7"/>
        <v>0</v>
      </c>
      <c r="K161" s="113"/>
      <c r="L161" s="113"/>
      <c r="N161" s="117"/>
      <c r="O161" s="113"/>
      <c r="P161" s="114"/>
      <c r="Q161" s="118"/>
      <c r="R161" s="116"/>
      <c r="S161" s="114"/>
    </row>
    <row r="162" spans="6:19">
      <c r="F162" s="111" t="s">
        <v>56</v>
      </c>
      <c r="G162" s="136">
        <v>1.73877E-5</v>
      </c>
      <c r="H162" s="103">
        <f>ROUND(+G162*Totals!$H$28,2)</f>
        <v>0</v>
      </c>
      <c r="I162" s="103">
        <f t="shared" si="6"/>
        <v>0</v>
      </c>
      <c r="J162" s="103">
        <f t="shared" si="7"/>
        <v>0</v>
      </c>
      <c r="K162" s="113" t="s">
        <v>56</v>
      </c>
      <c r="L162" s="113" t="s">
        <v>56</v>
      </c>
      <c r="M162" s="138">
        <v>0.35416666666666669</v>
      </c>
      <c r="N162" s="117">
        <f>H162*M162</f>
        <v>0</v>
      </c>
      <c r="O162" s="117" t="s">
        <v>1159</v>
      </c>
      <c r="P162" s="114"/>
      <c r="Q162" s="118"/>
      <c r="R162" s="116"/>
      <c r="S162" s="114"/>
    </row>
    <row r="163" spans="6:19">
      <c r="F163" s="111" t="s">
        <v>897</v>
      </c>
      <c r="G163" s="136">
        <v>2.9702013999999997E-3</v>
      </c>
      <c r="H163" s="103">
        <f>ROUND(+G163*Totals!$H$28,2)</f>
        <v>0</v>
      </c>
      <c r="I163" s="103">
        <f t="shared" si="6"/>
        <v>0</v>
      </c>
      <c r="J163" s="103">
        <f t="shared" si="7"/>
        <v>0</v>
      </c>
      <c r="K163" s="113"/>
      <c r="L163" s="113"/>
      <c r="N163" s="117"/>
      <c r="O163" s="117"/>
      <c r="P163" s="114"/>
      <c r="Q163" s="118"/>
      <c r="R163" s="116"/>
      <c r="S163" s="114"/>
    </row>
    <row r="164" spans="6:19">
      <c r="F164" s="111" t="s">
        <v>896</v>
      </c>
      <c r="G164" s="136">
        <v>1.0741719999999999E-4</v>
      </c>
      <c r="H164" s="103">
        <f>ROUND(+G164*Totals!$H$28,2)</f>
        <v>0</v>
      </c>
      <c r="I164" s="103">
        <f t="shared" si="6"/>
        <v>0</v>
      </c>
      <c r="J164" s="103">
        <f t="shared" si="7"/>
        <v>0</v>
      </c>
      <c r="K164" s="113" t="s">
        <v>896</v>
      </c>
      <c r="L164" s="113" t="s">
        <v>120</v>
      </c>
      <c r="M164" s="138">
        <v>0.15279361459521096</v>
      </c>
      <c r="N164" s="117">
        <f>H164*M164</f>
        <v>0</v>
      </c>
      <c r="O164" s="117" t="s">
        <v>1159</v>
      </c>
      <c r="P164" s="114"/>
      <c r="Q164" s="118"/>
      <c r="R164" s="116"/>
      <c r="S164" s="114"/>
    </row>
    <row r="165" spans="6:19">
      <c r="F165" s="111" t="s">
        <v>895</v>
      </c>
      <c r="G165" s="136">
        <v>9.2734299999999991E-5</v>
      </c>
      <c r="H165" s="103">
        <f>ROUND(+G165*Totals!$H$28,2)</f>
        <v>0</v>
      </c>
      <c r="I165" s="103">
        <f t="shared" si="6"/>
        <v>0</v>
      </c>
      <c r="J165" s="103">
        <f t="shared" si="7"/>
        <v>0</v>
      </c>
      <c r="K165" s="113" t="s">
        <v>895</v>
      </c>
      <c r="L165" s="113" t="s">
        <v>52</v>
      </c>
      <c r="M165" s="138">
        <v>2.7667984189723323E-2</v>
      </c>
      <c r="N165" s="117">
        <f>H165*M165</f>
        <v>0</v>
      </c>
      <c r="O165" s="113" t="s">
        <v>1159</v>
      </c>
      <c r="P165" s="114"/>
      <c r="Q165" s="118"/>
      <c r="R165" s="116"/>
      <c r="S165" s="114"/>
    </row>
    <row r="166" spans="6:19">
      <c r="F166" s="111" t="s">
        <v>894</v>
      </c>
      <c r="G166" s="136">
        <v>5.4095000000000003E-5</v>
      </c>
      <c r="H166" s="103">
        <f>ROUND(+G166*Totals!$H$28,2)</f>
        <v>0</v>
      </c>
      <c r="I166" s="103">
        <f t="shared" si="6"/>
        <v>0</v>
      </c>
      <c r="J166" s="103">
        <f t="shared" si="7"/>
        <v>0</v>
      </c>
      <c r="K166" s="113" t="s">
        <v>894</v>
      </c>
      <c r="L166" s="113" t="s">
        <v>98</v>
      </c>
      <c r="M166" s="138">
        <v>0.25531914893617019</v>
      </c>
      <c r="N166" s="117">
        <f>H166*M166</f>
        <v>0</v>
      </c>
      <c r="O166" s="113" t="s">
        <v>1159</v>
      </c>
      <c r="P166" s="114"/>
      <c r="Q166" s="118"/>
      <c r="R166" s="116"/>
      <c r="S166" s="114"/>
    </row>
    <row r="167" spans="6:19">
      <c r="F167" s="111" t="s">
        <v>893</v>
      </c>
      <c r="G167" s="136">
        <v>2.2642619999999999E-4</v>
      </c>
      <c r="H167" s="103">
        <f>ROUND(+G167*Totals!$H$28,2)</f>
        <v>0</v>
      </c>
      <c r="I167" s="103">
        <f t="shared" si="6"/>
        <v>0</v>
      </c>
      <c r="J167" s="103">
        <f t="shared" si="7"/>
        <v>0</v>
      </c>
      <c r="K167" s="113"/>
      <c r="L167" s="113"/>
      <c r="N167" s="117"/>
      <c r="O167" s="117"/>
      <c r="P167" s="114"/>
      <c r="Q167" s="118"/>
      <c r="R167" s="116"/>
      <c r="S167" s="114"/>
    </row>
    <row r="168" spans="6:19">
      <c r="F168" s="111" t="s">
        <v>57</v>
      </c>
      <c r="G168" s="136">
        <v>9.4546452000000003E-3</v>
      </c>
      <c r="H168" s="103">
        <f>ROUND(+G168*Totals!$H$28,2)</f>
        <v>0</v>
      </c>
      <c r="I168" s="103">
        <f t="shared" si="6"/>
        <v>0</v>
      </c>
      <c r="J168" s="103">
        <f t="shared" si="7"/>
        <v>0</v>
      </c>
      <c r="K168" s="113"/>
      <c r="L168" s="113"/>
      <c r="N168" s="117"/>
      <c r="O168" s="113"/>
      <c r="P168" s="114"/>
      <c r="Q168" s="118"/>
      <c r="R168" s="116"/>
      <c r="S168" s="114"/>
    </row>
    <row r="169" spans="6:19">
      <c r="F169" s="111" t="s">
        <v>892</v>
      </c>
      <c r="G169" s="136">
        <v>2.5888299999999997E-5</v>
      </c>
      <c r="H169" s="103">
        <f>ROUND(+G169*Totals!$H$28,2)</f>
        <v>0</v>
      </c>
      <c r="I169" s="103">
        <f t="shared" si="6"/>
        <v>0</v>
      </c>
      <c r="J169" s="103">
        <f t="shared" si="7"/>
        <v>0</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ROUND(+G170*Totals!$H$28,2)</f>
        <v>0</v>
      </c>
      <c r="I170" s="103">
        <f t="shared" si="6"/>
        <v>0</v>
      </c>
      <c r="J170" s="103">
        <f t="shared" si="7"/>
        <v>0</v>
      </c>
      <c r="K170" s="113"/>
      <c r="L170" s="113"/>
      <c r="N170" s="117"/>
      <c r="O170" s="117"/>
      <c r="P170" s="114"/>
      <c r="Q170" s="118"/>
      <c r="R170" s="116"/>
      <c r="S170" s="114"/>
    </row>
    <row r="171" spans="6:19">
      <c r="F171" s="111" t="s">
        <v>890</v>
      </c>
      <c r="G171" s="136">
        <v>8.2301700000000005E-5</v>
      </c>
      <c r="H171" s="103">
        <f>ROUND(+G171*Totals!$H$28,2)</f>
        <v>0</v>
      </c>
      <c r="I171" s="103">
        <f t="shared" si="6"/>
        <v>0</v>
      </c>
      <c r="J171" s="103">
        <f t="shared" si="7"/>
        <v>0</v>
      </c>
      <c r="K171" s="113" t="s">
        <v>890</v>
      </c>
      <c r="L171" s="113" t="s">
        <v>119</v>
      </c>
      <c r="M171" s="138">
        <v>0.34332425068119893</v>
      </c>
      <c r="N171" s="117">
        <f>H171*M171</f>
        <v>0</v>
      </c>
      <c r="O171" s="113" t="s">
        <v>1159</v>
      </c>
      <c r="P171" s="114"/>
      <c r="Q171" s="118"/>
      <c r="R171" s="116"/>
      <c r="S171" s="114"/>
    </row>
    <row r="172" spans="6:19">
      <c r="F172" s="111" t="s">
        <v>889</v>
      </c>
      <c r="G172" s="136">
        <v>1.0046199999999999E-5</v>
      </c>
      <c r="H172" s="103">
        <f>ROUND(+G172*Totals!$H$28,2)</f>
        <v>0</v>
      </c>
      <c r="I172" s="103">
        <f t="shared" si="6"/>
        <v>0</v>
      </c>
      <c r="J172" s="103">
        <f t="shared" si="7"/>
        <v>0</v>
      </c>
      <c r="K172" s="113" t="s">
        <v>889</v>
      </c>
      <c r="L172" s="113" t="s">
        <v>103</v>
      </c>
      <c r="M172" s="138">
        <v>0.20499999999999999</v>
      </c>
      <c r="N172" s="117">
        <f>H172*M172</f>
        <v>0</v>
      </c>
      <c r="O172" s="117" t="s">
        <v>1159</v>
      </c>
      <c r="P172" s="114"/>
      <c r="Q172" s="118"/>
      <c r="R172" s="116"/>
      <c r="S172" s="114"/>
    </row>
    <row r="173" spans="6:19">
      <c r="F173" s="111" t="s">
        <v>888</v>
      </c>
      <c r="G173" s="136">
        <v>2.7163410000000002E-4</v>
      </c>
      <c r="H173" s="103">
        <f>ROUND(+G173*Totals!$H$28,2)</f>
        <v>0</v>
      </c>
      <c r="I173" s="103">
        <f t="shared" si="6"/>
        <v>0</v>
      </c>
      <c r="J173" s="103">
        <f t="shared" si="7"/>
        <v>0</v>
      </c>
      <c r="K173" s="113"/>
      <c r="L173" s="113"/>
      <c r="N173" s="117"/>
      <c r="O173" s="117"/>
      <c r="P173" s="114"/>
      <c r="Q173" s="118"/>
      <c r="R173" s="116"/>
      <c r="S173" s="114"/>
    </row>
    <row r="174" spans="6:19">
      <c r="F174" s="111" t="s">
        <v>887</v>
      </c>
      <c r="G174" s="136">
        <v>6.8005100000000004E-5</v>
      </c>
      <c r="H174" s="103">
        <f>ROUND(+G174*Totals!$H$28,2)</f>
        <v>0</v>
      </c>
      <c r="I174" s="103">
        <f t="shared" si="6"/>
        <v>0</v>
      </c>
      <c r="J174" s="103">
        <f t="shared" si="7"/>
        <v>0</v>
      </c>
      <c r="K174" s="113" t="s">
        <v>887</v>
      </c>
      <c r="L174" s="113" t="s">
        <v>106</v>
      </c>
      <c r="M174" s="138">
        <v>0.27507598784194531</v>
      </c>
      <c r="N174" s="117">
        <f>H174*M174</f>
        <v>0</v>
      </c>
      <c r="O174" s="113" t="s">
        <v>1159</v>
      </c>
      <c r="P174" s="114"/>
      <c r="Q174" s="118"/>
      <c r="R174" s="116"/>
      <c r="S174" s="114"/>
    </row>
    <row r="175" spans="6:19">
      <c r="F175" s="111" t="s">
        <v>886</v>
      </c>
      <c r="G175" s="136">
        <v>1.4914760000000002E-4</v>
      </c>
      <c r="H175" s="103">
        <f>ROUND(+G175*Totals!$H$28,2)</f>
        <v>0</v>
      </c>
      <c r="I175" s="103">
        <f t="shared" si="6"/>
        <v>0</v>
      </c>
      <c r="J175" s="147">
        <f t="shared" si="7"/>
        <v>0</v>
      </c>
      <c r="K175" s="143" t="s">
        <v>886</v>
      </c>
      <c r="L175" s="143" t="s">
        <v>56</v>
      </c>
      <c r="M175" s="140">
        <v>5.3191489361702135E-3</v>
      </c>
      <c r="N175" s="144">
        <f>H175*M175</f>
        <v>0</v>
      </c>
      <c r="O175" s="113" t="s">
        <v>62</v>
      </c>
      <c r="P175" s="140">
        <v>0.24734042553191493</v>
      </c>
      <c r="Q175" s="118">
        <f>H175*P175</f>
        <v>0</v>
      </c>
      <c r="R175" s="148"/>
      <c r="S175" s="114"/>
    </row>
    <row r="176" spans="6:19">
      <c r="F176" s="111" t="s">
        <v>885</v>
      </c>
      <c r="G176" s="136">
        <v>8.7131570000000002E-4</v>
      </c>
      <c r="H176" s="103">
        <f>ROUND(+G176*Totals!$H$28,2)</f>
        <v>0</v>
      </c>
      <c r="I176" s="103">
        <f t="shared" si="6"/>
        <v>0</v>
      </c>
      <c r="J176" s="103">
        <f t="shared" si="7"/>
        <v>0</v>
      </c>
      <c r="K176" s="113"/>
      <c r="L176" s="113"/>
      <c r="N176" s="117"/>
      <c r="O176" s="117"/>
      <c r="P176" s="114"/>
      <c r="Q176" s="118"/>
      <c r="R176" s="116"/>
      <c r="S176" s="114"/>
    </row>
    <row r="177" spans="6:19" ht="37.5">
      <c r="F177" s="111" t="s">
        <v>884</v>
      </c>
      <c r="G177" s="136">
        <v>6.6459599999999996E-5</v>
      </c>
      <c r="H177" s="103">
        <f>ROUND(+G177*Totals!$H$28,2)</f>
        <v>0</v>
      </c>
      <c r="I177" s="103">
        <f t="shared" si="6"/>
        <v>0</v>
      </c>
      <c r="J177" s="103">
        <f t="shared" si="7"/>
        <v>0</v>
      </c>
      <c r="K177" s="113" t="s">
        <v>884</v>
      </c>
      <c r="L177" s="113" t="s">
        <v>106</v>
      </c>
      <c r="M177" s="138">
        <v>0.25265392781316348</v>
      </c>
      <c r="N177" s="117">
        <f>H177*M177</f>
        <v>0</v>
      </c>
      <c r="O177" s="113" t="s">
        <v>1159</v>
      </c>
      <c r="P177" s="114"/>
      <c r="Q177" s="118"/>
      <c r="R177" s="116"/>
      <c r="S177" s="114"/>
    </row>
    <row r="178" spans="6:19">
      <c r="F178" s="111" t="s">
        <v>883</v>
      </c>
      <c r="G178" s="136">
        <v>1.9126440000000002E-4</v>
      </c>
      <c r="H178" s="103">
        <f>ROUND(+G178*Totals!$H$28,2)</f>
        <v>0</v>
      </c>
      <c r="I178" s="103">
        <f t="shared" si="6"/>
        <v>0</v>
      </c>
      <c r="J178" s="103">
        <f t="shared" si="7"/>
        <v>0</v>
      </c>
      <c r="K178" s="113" t="s">
        <v>883</v>
      </c>
      <c r="L178" s="113" t="s">
        <v>118</v>
      </c>
      <c r="M178" s="138">
        <v>6.2034739454094288E-2</v>
      </c>
      <c r="N178" s="117">
        <f>H178*M178</f>
        <v>0</v>
      </c>
      <c r="O178" s="117" t="s">
        <v>1159</v>
      </c>
      <c r="P178" s="114"/>
      <c r="Q178" s="118"/>
      <c r="R178" s="116"/>
      <c r="S178" s="114"/>
    </row>
    <row r="179" spans="6:19">
      <c r="F179" s="111" t="s">
        <v>882</v>
      </c>
      <c r="G179" s="136">
        <v>3.2650190000000002E-4</v>
      </c>
      <c r="H179" s="103">
        <f>ROUND(+G179*Totals!$H$28,2)</f>
        <v>0</v>
      </c>
      <c r="I179" s="103">
        <f t="shared" si="6"/>
        <v>0</v>
      </c>
      <c r="J179" s="103">
        <f t="shared" si="7"/>
        <v>0</v>
      </c>
      <c r="K179" s="113"/>
      <c r="L179" s="113"/>
      <c r="N179" s="117"/>
      <c r="O179" s="113"/>
      <c r="P179" s="114"/>
      <c r="Q179" s="118"/>
      <c r="R179" s="116"/>
      <c r="S179" s="114"/>
    </row>
    <row r="180" spans="6:19">
      <c r="F180" s="111" t="s">
        <v>881</v>
      </c>
      <c r="G180" s="136">
        <v>1.51466E-4</v>
      </c>
      <c r="H180" s="103">
        <f>ROUND(+G180*Totals!$H$28,2)</f>
        <v>0</v>
      </c>
      <c r="I180" s="103">
        <f t="shared" si="6"/>
        <v>0</v>
      </c>
      <c r="J180" s="103">
        <f t="shared" si="7"/>
        <v>0</v>
      </c>
      <c r="K180" s="113" t="s">
        <v>881</v>
      </c>
      <c r="L180" s="113" t="s">
        <v>92</v>
      </c>
      <c r="M180" s="138">
        <v>0.23106796116504852</v>
      </c>
      <c r="N180" s="117">
        <f>H180*M180</f>
        <v>0</v>
      </c>
      <c r="O180" s="117" t="s">
        <v>1159</v>
      </c>
      <c r="P180" s="114"/>
      <c r="Q180" s="118"/>
      <c r="R180" s="116"/>
      <c r="S180" s="114"/>
    </row>
    <row r="181" spans="6:19" ht="37.5">
      <c r="F181" s="111" t="s">
        <v>880</v>
      </c>
      <c r="G181" s="136">
        <v>7.0709880000000003E-4</v>
      </c>
      <c r="H181" s="103">
        <f>ROUND(+G181*Totals!$H$28,2)</f>
        <v>0</v>
      </c>
      <c r="I181" s="103">
        <f t="shared" si="6"/>
        <v>0</v>
      </c>
      <c r="J181" s="103">
        <f t="shared" si="7"/>
        <v>0</v>
      </c>
      <c r="K181" s="113"/>
      <c r="L181" s="113"/>
      <c r="N181" s="117"/>
      <c r="O181" s="117"/>
      <c r="P181" s="114"/>
      <c r="Q181" s="118"/>
      <c r="R181" s="116"/>
      <c r="S181" s="114"/>
    </row>
    <row r="182" spans="6:19">
      <c r="F182" s="111" t="s">
        <v>879</v>
      </c>
      <c r="G182" s="136">
        <v>2.1251600000000002E-5</v>
      </c>
      <c r="H182" s="103">
        <f>ROUND(+G182*Totals!$H$28,2)</f>
        <v>0</v>
      </c>
      <c r="I182" s="103">
        <f t="shared" si="6"/>
        <v>0</v>
      </c>
      <c r="J182" s="103">
        <f t="shared" si="7"/>
        <v>0</v>
      </c>
      <c r="K182" s="113" t="s">
        <v>879</v>
      </c>
      <c r="L182" s="113" t="s">
        <v>68</v>
      </c>
      <c r="M182" s="138">
        <v>0.56551724137931036</v>
      </c>
      <c r="N182" s="117">
        <f>H182*M182</f>
        <v>0</v>
      </c>
      <c r="O182" s="117" t="s">
        <v>1159</v>
      </c>
      <c r="P182" s="114"/>
      <c r="Q182" s="118"/>
      <c r="R182" s="116"/>
      <c r="S182" s="114"/>
    </row>
    <row r="183" spans="6:19">
      <c r="F183" s="111" t="s">
        <v>878</v>
      </c>
      <c r="G183" s="136">
        <v>1.3601029999999999E-4</v>
      </c>
      <c r="H183" s="103">
        <f>ROUND(+G183*Totals!$H$28,2)</f>
        <v>0</v>
      </c>
      <c r="I183" s="103">
        <f t="shared" si="6"/>
        <v>0</v>
      </c>
      <c r="J183" s="103">
        <f t="shared" si="7"/>
        <v>0</v>
      </c>
      <c r="K183" s="113" t="s">
        <v>878</v>
      </c>
      <c r="L183" s="113" t="s">
        <v>104</v>
      </c>
      <c r="M183" s="138">
        <v>4.7008547008547015E-2</v>
      </c>
      <c r="N183" s="117">
        <f>H183*M183</f>
        <v>0</v>
      </c>
      <c r="O183" s="113" t="s">
        <v>1159</v>
      </c>
      <c r="P183" s="114"/>
      <c r="Q183" s="118"/>
      <c r="R183" s="116"/>
      <c r="S183" s="114"/>
    </row>
    <row r="184" spans="6:19">
      <c r="F184" s="111" t="s">
        <v>877</v>
      </c>
      <c r="G184" s="136">
        <v>4.223273E-4</v>
      </c>
      <c r="H184" s="103">
        <f>ROUND(+G184*Totals!$H$28,2)</f>
        <v>0</v>
      </c>
      <c r="I184" s="103">
        <f t="shared" si="6"/>
        <v>0</v>
      </c>
      <c r="J184" s="103">
        <f>+H184-I184</f>
        <v>0</v>
      </c>
      <c r="O184" s="113" t="s">
        <v>1159</v>
      </c>
      <c r="P184" s="114"/>
      <c r="Q184" s="118"/>
      <c r="R184" s="116"/>
      <c r="S184" s="114"/>
    </row>
    <row r="185" spans="6:19">
      <c r="F185" s="111" t="s">
        <v>876</v>
      </c>
      <c r="G185" s="136">
        <v>6.5687000000000003E-6</v>
      </c>
      <c r="H185" s="103">
        <f>ROUND(+G185*Totals!$H$28,2)</f>
        <v>0</v>
      </c>
      <c r="I185" s="103">
        <f t="shared" si="6"/>
        <v>0</v>
      </c>
      <c r="J185" s="103">
        <f>+H185-I185</f>
        <v>0</v>
      </c>
      <c r="K185" s="113" t="s">
        <v>876</v>
      </c>
      <c r="L185" s="113" t="s">
        <v>120</v>
      </c>
      <c r="M185" s="138">
        <v>0.35272727272727272</v>
      </c>
      <c r="N185" s="117">
        <f>+H185*M185</f>
        <v>0</v>
      </c>
      <c r="O185" s="117"/>
      <c r="P185" s="114"/>
      <c r="Q185" s="118"/>
      <c r="R185" s="116"/>
      <c r="S185" s="114"/>
    </row>
    <row r="186" spans="6:19">
      <c r="F186" s="111" t="s">
        <v>875</v>
      </c>
      <c r="G186" s="136">
        <v>5.0231060000000005E-4</v>
      </c>
      <c r="H186" s="103">
        <f>ROUND(+G186*Totals!$H$28,2)</f>
        <v>0</v>
      </c>
      <c r="I186" s="103">
        <f t="shared" si="6"/>
        <v>0</v>
      </c>
      <c r="J186" s="103">
        <f t="shared" si="7"/>
        <v>0</v>
      </c>
      <c r="K186" s="113"/>
      <c r="L186" s="113"/>
      <c r="N186" s="117"/>
      <c r="O186" s="113"/>
      <c r="P186" s="114"/>
      <c r="Q186" s="118"/>
      <c r="R186" s="116"/>
      <c r="S186" s="114"/>
    </row>
    <row r="187" spans="6:19">
      <c r="F187" s="111" t="s">
        <v>874</v>
      </c>
      <c r="G187" s="136">
        <v>1.3910100000000001E-5</v>
      </c>
      <c r="H187" s="103">
        <f>ROUND(+G187*Totals!$H$28,2)</f>
        <v>0</v>
      </c>
      <c r="I187" s="103">
        <f t="shared" si="6"/>
        <v>0</v>
      </c>
      <c r="J187" s="103">
        <f t="shared" si="7"/>
        <v>0</v>
      </c>
      <c r="K187" s="113" t="s">
        <v>874</v>
      </c>
      <c r="L187" s="113" t="s">
        <v>78</v>
      </c>
      <c r="M187" s="138">
        <v>0.1393939393939394</v>
      </c>
      <c r="N187" s="117">
        <f>H187*M187</f>
        <v>0</v>
      </c>
      <c r="O187" s="113" t="s">
        <v>125</v>
      </c>
      <c r="P187" s="138">
        <v>0.15757575757575759</v>
      </c>
      <c r="Q187" s="118">
        <f>H187*P187</f>
        <v>0</v>
      </c>
      <c r="R187" s="116" t="s">
        <v>1159</v>
      </c>
      <c r="S187" s="114"/>
    </row>
    <row r="188" spans="6:19">
      <c r="F188" s="111" t="s">
        <v>873</v>
      </c>
      <c r="G188" s="136">
        <v>8.6235143000000011E-3</v>
      </c>
      <c r="H188" s="103">
        <f>ROUND(+G188*Totals!$H$28,2)</f>
        <v>0</v>
      </c>
      <c r="I188" s="103">
        <f t="shared" si="6"/>
        <v>0</v>
      </c>
      <c r="J188" s="103">
        <f t="shared" si="7"/>
        <v>0</v>
      </c>
      <c r="K188" s="113"/>
      <c r="L188" s="113"/>
      <c r="N188" s="117"/>
      <c r="O188" s="113"/>
      <c r="P188" s="114"/>
      <c r="Q188" s="118"/>
      <c r="R188" s="116"/>
      <c r="S188" s="114"/>
    </row>
    <row r="189" spans="6:19">
      <c r="F189" s="111" t="s">
        <v>872</v>
      </c>
      <c r="G189" s="136">
        <v>6.0431829999999995E-4</v>
      </c>
      <c r="H189" s="103">
        <f>ROUND(+G189*Totals!$H$28,2)</f>
        <v>0</v>
      </c>
      <c r="I189" s="103">
        <f t="shared" si="6"/>
        <v>0</v>
      </c>
      <c r="J189" s="103">
        <f t="shared" si="7"/>
        <v>0</v>
      </c>
      <c r="K189" s="113"/>
      <c r="L189" s="113"/>
      <c r="N189" s="117"/>
      <c r="O189" s="117"/>
      <c r="P189" s="114"/>
      <c r="Q189" s="118"/>
      <c r="R189" s="116"/>
      <c r="S189" s="114"/>
    </row>
    <row r="190" spans="6:19" ht="37.5">
      <c r="F190" s="111" t="s">
        <v>871</v>
      </c>
      <c r="G190" s="136">
        <v>2.9597689999999997E-4</v>
      </c>
      <c r="H190" s="103">
        <f>ROUND(+G190*Totals!$H$28,2)</f>
        <v>0</v>
      </c>
      <c r="I190" s="103">
        <f t="shared" si="6"/>
        <v>0</v>
      </c>
      <c r="J190" s="103">
        <f t="shared" si="7"/>
        <v>0</v>
      </c>
      <c r="K190" s="113"/>
      <c r="L190" s="113"/>
      <c r="N190" s="117"/>
      <c r="O190" s="113"/>
      <c r="P190" s="114"/>
      <c r="Q190" s="118"/>
      <c r="R190" s="116"/>
      <c r="S190" s="114"/>
    </row>
    <row r="191" spans="6:19">
      <c r="F191" s="111" t="s">
        <v>870</v>
      </c>
      <c r="G191" s="136">
        <v>1.0278050000000001E-4</v>
      </c>
      <c r="H191" s="103">
        <f>ROUND(+G191*Totals!$H$28,2)</f>
        <v>0</v>
      </c>
      <c r="I191" s="103">
        <f t="shared" si="6"/>
        <v>0</v>
      </c>
      <c r="J191" s="103">
        <f t="shared" si="7"/>
        <v>0</v>
      </c>
      <c r="K191" s="113" t="s">
        <v>870</v>
      </c>
      <c r="L191" s="113" t="s">
        <v>75</v>
      </c>
      <c r="M191" s="138">
        <v>0.38636363636363635</v>
      </c>
      <c r="N191" s="117">
        <f>H191*M191</f>
        <v>0</v>
      </c>
      <c r="O191" s="117" t="s">
        <v>1159</v>
      </c>
      <c r="P191" s="114"/>
      <c r="Q191" s="118"/>
      <c r="R191" s="116"/>
      <c r="S191" s="114"/>
    </row>
    <row r="192" spans="6:19">
      <c r="F192" s="111" t="s">
        <v>869</v>
      </c>
      <c r="G192" s="136">
        <v>5.8963540000000006E-4</v>
      </c>
      <c r="H192" s="103">
        <f>ROUND(+G192*Totals!$H$28,2)</f>
        <v>0</v>
      </c>
      <c r="I192" s="103">
        <f t="shared" si="6"/>
        <v>0</v>
      </c>
      <c r="J192" s="103">
        <f t="shared" si="7"/>
        <v>0</v>
      </c>
      <c r="K192" s="113"/>
      <c r="L192" s="113"/>
      <c r="N192" s="117"/>
      <c r="O192" s="117"/>
      <c r="P192" s="114"/>
      <c r="Q192" s="118"/>
      <c r="R192" s="116"/>
      <c r="S192" s="114"/>
    </row>
    <row r="193" spans="6:19">
      <c r="F193" s="111" t="s">
        <v>868</v>
      </c>
      <c r="G193" s="136">
        <v>1.5069300000000002E-5</v>
      </c>
      <c r="H193" s="103">
        <f>ROUND(+G193*Totals!$H$28,2)</f>
        <v>0</v>
      </c>
      <c r="I193" s="103">
        <f t="shared" si="6"/>
        <v>0</v>
      </c>
      <c r="J193" s="103">
        <f t="shared" si="7"/>
        <v>0</v>
      </c>
      <c r="K193" s="113" t="s">
        <v>868</v>
      </c>
      <c r="L193" s="113" t="s">
        <v>92</v>
      </c>
      <c r="M193" s="138">
        <v>0.3</v>
      </c>
      <c r="N193" s="117">
        <f>H193*M193</f>
        <v>0</v>
      </c>
      <c r="O193" s="113" t="s">
        <v>1159</v>
      </c>
      <c r="P193" s="114"/>
      <c r="Q193" s="118"/>
      <c r="R193" s="116"/>
      <c r="S193" s="114"/>
    </row>
    <row r="194" spans="6:19">
      <c r="F194" s="111" t="s">
        <v>867</v>
      </c>
      <c r="G194" s="136">
        <v>8.4620000000000013E-5</v>
      </c>
      <c r="H194" s="103">
        <f>ROUND(+G194*Totals!$H$28,2)</f>
        <v>0</v>
      </c>
      <c r="I194" s="103">
        <f t="shared" si="6"/>
        <v>0</v>
      </c>
      <c r="J194" s="103">
        <f t="shared" si="7"/>
        <v>0</v>
      </c>
      <c r="K194" s="113" t="s">
        <v>867</v>
      </c>
      <c r="L194" s="113" t="s">
        <v>69</v>
      </c>
      <c r="M194" s="138">
        <v>0.29265091863517062</v>
      </c>
      <c r="N194" s="117">
        <f>H194*M194</f>
        <v>0</v>
      </c>
      <c r="O194" s="117" t="s">
        <v>1159</v>
      </c>
      <c r="P194" s="114"/>
      <c r="Q194" s="118"/>
      <c r="R194" s="116"/>
      <c r="S194" s="114"/>
    </row>
    <row r="195" spans="6:19">
      <c r="F195" s="111" t="s">
        <v>866</v>
      </c>
      <c r="G195" s="136">
        <v>2.42650809E-2</v>
      </c>
      <c r="H195" s="103">
        <f>ROUND(+G195*Totals!$H$28,2)</f>
        <v>0</v>
      </c>
      <c r="I195" s="103">
        <f t="shared" si="6"/>
        <v>0</v>
      </c>
      <c r="J195" s="103">
        <f t="shared" si="7"/>
        <v>0</v>
      </c>
      <c r="K195" s="113"/>
      <c r="L195" s="113"/>
      <c r="N195" s="117"/>
      <c r="O195" s="117"/>
      <c r="P195" s="114"/>
      <c r="Q195" s="118"/>
      <c r="R195" s="116"/>
      <c r="S195" s="114"/>
    </row>
    <row r="196" spans="6:19">
      <c r="F196" s="111" t="s">
        <v>865</v>
      </c>
      <c r="G196" s="136">
        <v>3.0525000000000003E-5</v>
      </c>
      <c r="H196" s="103">
        <f>ROUND(+G196*Totals!$H$28,2)</f>
        <v>0</v>
      </c>
      <c r="I196" s="103">
        <f t="shared" si="6"/>
        <v>0</v>
      </c>
      <c r="J196" s="103">
        <f t="shared" si="7"/>
        <v>0</v>
      </c>
      <c r="K196" s="113" t="s">
        <v>865</v>
      </c>
      <c r="L196" s="113" t="s">
        <v>108</v>
      </c>
      <c r="M196" s="138">
        <v>0.27631578947368418</v>
      </c>
      <c r="N196" s="117">
        <f>H196*M196</f>
        <v>0</v>
      </c>
      <c r="O196" s="113" t="s">
        <v>1159</v>
      </c>
      <c r="P196" s="114"/>
      <c r="Q196" s="118"/>
      <c r="R196" s="116"/>
      <c r="S196" s="114"/>
    </row>
    <row r="197" spans="6:19" ht="37.5">
      <c r="F197" s="111" t="s">
        <v>864</v>
      </c>
      <c r="G197" s="136">
        <v>1.070308E-4</v>
      </c>
      <c r="H197" s="103">
        <f>ROUND(+G197*Totals!$H$28,2)</f>
        <v>0</v>
      </c>
      <c r="I197" s="103">
        <f t="shared" si="6"/>
        <v>0</v>
      </c>
      <c r="J197" s="103">
        <f t="shared" si="7"/>
        <v>0</v>
      </c>
      <c r="K197" s="113" t="s">
        <v>864</v>
      </c>
      <c r="L197" s="113" t="s">
        <v>125</v>
      </c>
      <c r="M197" s="138">
        <v>0.38053097345132741</v>
      </c>
      <c r="N197" s="117">
        <f>H197*M197</f>
        <v>0</v>
      </c>
      <c r="O197" s="113" t="s">
        <v>1159</v>
      </c>
      <c r="P197" s="114"/>
      <c r="Q197" s="118"/>
      <c r="R197" s="116"/>
      <c r="S197" s="114"/>
    </row>
    <row r="198" spans="6:19">
      <c r="F198" s="111" t="s">
        <v>863</v>
      </c>
      <c r="G198" s="136">
        <v>2.4265470000000002E-4</v>
      </c>
      <c r="H198" s="103">
        <f>ROUND(+G198*Totals!$H$28,2)</f>
        <v>0</v>
      </c>
      <c r="I198" s="103">
        <f t="shared" si="6"/>
        <v>0</v>
      </c>
      <c r="J198" s="103">
        <f t="shared" si="7"/>
        <v>0</v>
      </c>
      <c r="K198" s="113"/>
      <c r="L198" s="113"/>
      <c r="N198" s="117"/>
      <c r="O198" s="113"/>
      <c r="P198" s="114"/>
      <c r="Q198" s="118"/>
      <c r="R198" s="116"/>
      <c r="S198" s="114"/>
    </row>
    <row r="199" spans="6:19">
      <c r="F199" s="111" t="s">
        <v>862</v>
      </c>
      <c r="G199" s="136">
        <v>1.5022952000000001E-3</v>
      </c>
      <c r="H199" s="103">
        <f>ROUND(+G199*Totals!$H$28,2)</f>
        <v>0</v>
      </c>
      <c r="I199" s="103">
        <f t="shared" ref="I199:I262" si="8">+N199+Q199+T199</f>
        <v>0</v>
      </c>
      <c r="J199" s="103">
        <f t="shared" ref="J199:J262" si="9">+H199-I199</f>
        <v>0</v>
      </c>
      <c r="K199" s="113"/>
      <c r="L199" s="113"/>
      <c r="N199" s="117"/>
      <c r="O199" s="117"/>
      <c r="P199" s="114"/>
      <c r="Q199" s="118"/>
      <c r="R199" s="116"/>
      <c r="S199" s="114"/>
    </row>
    <row r="200" spans="6:19">
      <c r="F200" s="111" t="s">
        <v>861</v>
      </c>
      <c r="G200" s="136">
        <v>2.9118561E-3</v>
      </c>
      <c r="H200" s="103">
        <f>ROUND(+G200*Totals!$H$28,2)</f>
        <v>0</v>
      </c>
      <c r="I200" s="103">
        <f t="shared" si="8"/>
        <v>0</v>
      </c>
      <c r="J200" s="103">
        <f t="shared" si="9"/>
        <v>0</v>
      </c>
      <c r="K200" s="113"/>
      <c r="L200" s="113"/>
      <c r="N200" s="117"/>
      <c r="O200" s="117"/>
      <c r="P200" s="114"/>
      <c r="Q200" s="118"/>
      <c r="R200" s="116"/>
      <c r="S200" s="114"/>
    </row>
    <row r="201" spans="6:19">
      <c r="F201" s="111" t="s">
        <v>860</v>
      </c>
      <c r="G201" s="136">
        <v>4.0571200000000002E-5</v>
      </c>
      <c r="H201" s="103">
        <f>ROUND(+G201*Totals!$H$28,2)</f>
        <v>0</v>
      </c>
      <c r="I201" s="103">
        <f t="shared" si="8"/>
        <v>0</v>
      </c>
      <c r="J201" s="103">
        <f t="shared" si="9"/>
        <v>0</v>
      </c>
      <c r="K201" s="113" t="s">
        <v>860</v>
      </c>
      <c r="L201" s="113" t="s">
        <v>121</v>
      </c>
      <c r="M201" s="138">
        <v>0.27762803234501349</v>
      </c>
      <c r="N201" s="117">
        <f t="shared" ref="N201:N206" si="10">H201*M201</f>
        <v>0</v>
      </c>
      <c r="O201" s="117" t="s">
        <v>1159</v>
      </c>
      <c r="P201" s="114"/>
      <c r="Q201" s="118"/>
      <c r="R201" s="116"/>
      <c r="S201" s="114"/>
    </row>
    <row r="202" spans="6:19">
      <c r="F202" s="111" t="s">
        <v>859</v>
      </c>
      <c r="G202" s="136">
        <v>9.7757399999999993E-5</v>
      </c>
      <c r="H202" s="103">
        <f>ROUND(+G202*Totals!$H$28,2)</f>
        <v>0</v>
      </c>
      <c r="I202" s="103">
        <f t="shared" si="8"/>
        <v>0</v>
      </c>
      <c r="J202" s="103">
        <f t="shared" si="9"/>
        <v>0</v>
      </c>
      <c r="K202" s="113" t="s">
        <v>859</v>
      </c>
      <c r="L202" s="113" t="s">
        <v>75</v>
      </c>
      <c r="M202" s="138">
        <v>0.31722054380664655</v>
      </c>
      <c r="N202" s="117">
        <f t="shared" si="10"/>
        <v>0</v>
      </c>
      <c r="O202" s="117" t="s">
        <v>1159</v>
      </c>
      <c r="P202" s="114"/>
      <c r="Q202" s="118"/>
      <c r="R202" s="116"/>
      <c r="S202" s="114"/>
    </row>
    <row r="203" spans="6:19">
      <c r="F203" s="111" t="s">
        <v>858</v>
      </c>
      <c r="G203" s="136">
        <v>9.6984600000000007E-5</v>
      </c>
      <c r="H203" s="103">
        <f>ROUND(+G203*Totals!$H$28,2)</f>
        <v>0</v>
      </c>
      <c r="I203" s="103">
        <f t="shared" si="8"/>
        <v>0</v>
      </c>
      <c r="J203" s="103">
        <f t="shared" si="9"/>
        <v>0</v>
      </c>
      <c r="K203" s="113" t="s">
        <v>858</v>
      </c>
      <c r="L203" s="113" t="s">
        <v>49</v>
      </c>
      <c r="M203" s="138">
        <v>0.20649651972157776</v>
      </c>
      <c r="N203" s="117">
        <f t="shared" si="10"/>
        <v>0</v>
      </c>
      <c r="O203" s="117"/>
      <c r="P203" s="114"/>
      <c r="Q203" s="118"/>
      <c r="R203" s="116"/>
      <c r="S203" s="114"/>
    </row>
    <row r="204" spans="6:19">
      <c r="F204" s="111" t="s">
        <v>857</v>
      </c>
      <c r="G204" s="136">
        <v>1.7001280000000001E-4</v>
      </c>
      <c r="H204" s="103">
        <f>ROUND(+G204*Totals!$H$28,2)</f>
        <v>0</v>
      </c>
      <c r="I204" s="103">
        <f t="shared" si="8"/>
        <v>0</v>
      </c>
      <c r="J204" s="147">
        <f t="shared" si="9"/>
        <v>0</v>
      </c>
      <c r="K204" s="143" t="s">
        <v>857</v>
      </c>
      <c r="L204" s="143" t="s">
        <v>95</v>
      </c>
      <c r="M204" s="140">
        <v>1.7288444040036398E-2</v>
      </c>
      <c r="N204" s="144">
        <f t="shared" si="10"/>
        <v>0</v>
      </c>
      <c r="O204" s="142" t="s">
        <v>124</v>
      </c>
      <c r="P204" s="140">
        <v>0.31119199272065512</v>
      </c>
      <c r="Q204" s="118">
        <f>H204*P204</f>
        <v>0</v>
      </c>
      <c r="R204" s="116"/>
      <c r="S204" s="114"/>
    </row>
    <row r="205" spans="6:19">
      <c r="F205" s="111" t="s">
        <v>856</v>
      </c>
      <c r="G205" s="136">
        <v>1.4296499999999999E-5</v>
      </c>
      <c r="H205" s="103">
        <f>ROUND(+G205*Totals!$H$28,2)</f>
        <v>0</v>
      </c>
      <c r="I205" s="103">
        <f t="shared" si="8"/>
        <v>0</v>
      </c>
      <c r="J205" s="147">
        <f t="shared" si="9"/>
        <v>0</v>
      </c>
      <c r="K205" s="143" t="s">
        <v>856</v>
      </c>
      <c r="L205" s="143" t="s">
        <v>107</v>
      </c>
      <c r="M205" s="140">
        <v>0.63503649635036497</v>
      </c>
      <c r="N205" s="144">
        <f t="shared" si="10"/>
        <v>0</v>
      </c>
      <c r="O205" s="143"/>
      <c r="P205" s="146"/>
      <c r="Q205" s="145"/>
      <c r="R205" s="116"/>
      <c r="S205" s="114"/>
    </row>
    <row r="206" spans="6:19">
      <c r="F206" s="111" t="s">
        <v>855</v>
      </c>
      <c r="G206" s="136">
        <v>8.8870300000000002E-5</v>
      </c>
      <c r="H206" s="103">
        <f>ROUND(+G206*Totals!$H$28,2)</f>
        <v>0</v>
      </c>
      <c r="I206" s="103">
        <f t="shared" si="8"/>
        <v>0</v>
      </c>
      <c r="J206" s="103">
        <f t="shared" si="9"/>
        <v>0</v>
      </c>
      <c r="K206" s="113" t="s">
        <v>855</v>
      </c>
      <c r="L206" s="113" t="s">
        <v>130</v>
      </c>
      <c r="M206" s="138">
        <v>0.28990228013029318</v>
      </c>
      <c r="N206" s="144">
        <f t="shared" si="10"/>
        <v>0</v>
      </c>
      <c r="O206" s="113" t="s">
        <v>1159</v>
      </c>
      <c r="P206" s="114"/>
      <c r="Q206" s="118"/>
      <c r="R206" s="116"/>
      <c r="S206" s="114"/>
    </row>
    <row r="207" spans="6:19">
      <c r="F207" s="111" t="s">
        <v>854</v>
      </c>
      <c r="G207" s="136">
        <v>3.3616199999999998E-5</v>
      </c>
      <c r="H207" s="103">
        <f>ROUND(+G207*Totals!$H$28,2)</f>
        <v>0</v>
      </c>
      <c r="I207" s="103">
        <f t="shared" si="8"/>
        <v>0</v>
      </c>
      <c r="J207" s="103">
        <f t="shared" si="9"/>
        <v>0</v>
      </c>
      <c r="K207" s="142"/>
      <c r="L207" s="142"/>
      <c r="M207" s="140"/>
      <c r="N207" s="117"/>
      <c r="O207" s="113"/>
      <c r="P207" s="114"/>
      <c r="Q207" s="118"/>
      <c r="R207" s="116"/>
      <c r="S207" s="114"/>
    </row>
    <row r="208" spans="6:19">
      <c r="F208" s="111" t="s">
        <v>853</v>
      </c>
      <c r="G208" s="136">
        <v>2.932721E-4</v>
      </c>
      <c r="H208" s="103">
        <f>ROUND(+G208*Totals!$H$28,2)</f>
        <v>0</v>
      </c>
      <c r="I208" s="103">
        <f t="shared" si="8"/>
        <v>0</v>
      </c>
      <c r="J208" s="103">
        <f t="shared" si="9"/>
        <v>0</v>
      </c>
      <c r="K208" s="113"/>
      <c r="L208" s="113"/>
      <c r="N208" s="117"/>
      <c r="O208" s="117"/>
      <c r="P208" s="114"/>
      <c r="Q208" s="118"/>
      <c r="R208" s="116"/>
      <c r="S208" s="114"/>
    </row>
    <row r="209" spans="6:19">
      <c r="F209" s="111" t="s">
        <v>852</v>
      </c>
      <c r="G209" s="136">
        <v>7.345327E-4</v>
      </c>
      <c r="H209" s="103">
        <f>ROUND(+G209*Totals!$H$28,2)</f>
        <v>0</v>
      </c>
      <c r="I209" s="103">
        <f t="shared" si="8"/>
        <v>0</v>
      </c>
      <c r="J209" s="103">
        <f t="shared" si="9"/>
        <v>0</v>
      </c>
      <c r="K209" s="113"/>
      <c r="L209" s="113"/>
      <c r="N209" s="117"/>
      <c r="O209" s="117"/>
      <c r="P209" s="114"/>
      <c r="Q209" s="118"/>
      <c r="R209" s="116"/>
      <c r="S209" s="114"/>
    </row>
    <row r="210" spans="6:19">
      <c r="F210" s="111" t="s">
        <v>851</v>
      </c>
      <c r="G210" s="136">
        <v>1.46829E-5</v>
      </c>
      <c r="H210" s="103">
        <f>ROUND(+G210*Totals!$H$28,2)</f>
        <v>0</v>
      </c>
      <c r="I210" s="103">
        <f t="shared" si="8"/>
        <v>0</v>
      </c>
      <c r="J210" s="103">
        <f t="shared" si="9"/>
        <v>0</v>
      </c>
      <c r="K210" s="113" t="s">
        <v>851</v>
      </c>
      <c r="L210" s="113" t="s">
        <v>71</v>
      </c>
      <c r="M210" s="138">
        <v>0.35087719298245612</v>
      </c>
      <c r="N210" s="117">
        <f>H210*M210</f>
        <v>0</v>
      </c>
      <c r="O210" s="113" t="s">
        <v>1159</v>
      </c>
      <c r="P210" s="114"/>
      <c r="Q210" s="118"/>
      <c r="R210" s="116"/>
      <c r="S210" s="114"/>
    </row>
    <row r="211" spans="6:19">
      <c r="F211" s="111" t="s">
        <v>850</v>
      </c>
      <c r="G211" s="136">
        <v>1.2364569999999999E-4</v>
      </c>
      <c r="H211" s="103">
        <f>ROUND(+G211*Totals!$H$28,2)</f>
        <v>0</v>
      </c>
      <c r="I211" s="103">
        <f t="shared" si="8"/>
        <v>0</v>
      </c>
      <c r="J211" s="103">
        <f t="shared" si="9"/>
        <v>0</v>
      </c>
      <c r="K211" s="113" t="s">
        <v>850</v>
      </c>
      <c r="L211" s="113" t="s">
        <v>130</v>
      </c>
      <c r="M211" s="138">
        <v>0.27433628318584075</v>
      </c>
      <c r="N211" s="117">
        <f>H211*M211</f>
        <v>0</v>
      </c>
      <c r="O211" s="113" t="s">
        <v>1159</v>
      </c>
      <c r="P211" s="114"/>
      <c r="Q211" s="118"/>
      <c r="R211" s="116"/>
      <c r="S211" s="114"/>
    </row>
    <row r="212" spans="6:19">
      <c r="F212" s="111" t="s">
        <v>849</v>
      </c>
      <c r="G212" s="136">
        <v>3.5818610000000001E-4</v>
      </c>
      <c r="H212" s="103">
        <f>ROUND(+G212*Totals!$H$28,2)</f>
        <v>0</v>
      </c>
      <c r="I212" s="103">
        <f t="shared" si="8"/>
        <v>0</v>
      </c>
      <c r="J212" s="103">
        <f t="shared" si="9"/>
        <v>0</v>
      </c>
      <c r="K212" s="113"/>
      <c r="L212" s="113"/>
      <c r="N212" s="117"/>
      <c r="O212" s="117"/>
      <c r="P212" s="114"/>
      <c r="Q212" s="118"/>
      <c r="R212" s="116"/>
      <c r="S212" s="114"/>
    </row>
    <row r="213" spans="6:19">
      <c r="F213" s="111" t="s">
        <v>848</v>
      </c>
      <c r="G213" s="136">
        <v>3.9305420299999998E-2</v>
      </c>
      <c r="H213" s="103">
        <f>ROUND(+G213*Totals!$H$28,2)</f>
        <v>0</v>
      </c>
      <c r="I213" s="103">
        <f t="shared" si="8"/>
        <v>0</v>
      </c>
      <c r="J213" s="103">
        <f t="shared" si="9"/>
        <v>0</v>
      </c>
      <c r="K213" s="113"/>
      <c r="L213" s="113"/>
      <c r="N213" s="117"/>
      <c r="O213" s="117"/>
      <c r="P213" s="114"/>
      <c r="Q213" s="118"/>
      <c r="R213" s="116"/>
      <c r="S213" s="114"/>
    </row>
    <row r="214" spans="6:19">
      <c r="F214" s="111" t="s">
        <v>847</v>
      </c>
      <c r="G214" s="136">
        <v>6.9164299999999998E-5</v>
      </c>
      <c r="H214" s="103">
        <f>ROUND(+G214*Totals!$H$28,2)</f>
        <v>0</v>
      </c>
      <c r="I214" s="103">
        <f t="shared" si="8"/>
        <v>0</v>
      </c>
      <c r="J214" s="103">
        <f t="shared" si="9"/>
        <v>0</v>
      </c>
      <c r="K214" s="113" t="s">
        <v>847</v>
      </c>
      <c r="L214" s="113" t="s">
        <v>61</v>
      </c>
      <c r="M214" s="138">
        <v>0.14612676056338028</v>
      </c>
      <c r="N214" s="117">
        <f>H214*M214</f>
        <v>0</v>
      </c>
      <c r="O214" s="113" t="s">
        <v>1159</v>
      </c>
      <c r="P214" s="114"/>
      <c r="Q214" s="118"/>
      <c r="R214" s="116"/>
      <c r="S214" s="114"/>
    </row>
    <row r="215" spans="6:19">
      <c r="F215" s="111" t="s">
        <v>846</v>
      </c>
      <c r="G215" s="136">
        <v>4.4821599999999998E-5</v>
      </c>
      <c r="H215" s="103">
        <f>ROUND(+G215*Totals!$H$28,2)</f>
        <v>0</v>
      </c>
      <c r="I215" s="103">
        <f t="shared" si="8"/>
        <v>0</v>
      </c>
      <c r="J215" s="103">
        <f t="shared" si="9"/>
        <v>0</v>
      </c>
      <c r="K215" s="113" t="s">
        <v>846</v>
      </c>
      <c r="L215" s="113" t="s">
        <v>59</v>
      </c>
      <c r="M215" s="138">
        <v>0.42633228840125398</v>
      </c>
      <c r="N215" s="117">
        <f>H215*M215</f>
        <v>0</v>
      </c>
      <c r="O215" s="113" t="s">
        <v>1159</v>
      </c>
      <c r="P215" s="114"/>
      <c r="Q215" s="118"/>
      <c r="R215" s="116"/>
      <c r="S215" s="114"/>
    </row>
    <row r="216" spans="6:19">
      <c r="F216" s="111" t="s">
        <v>845</v>
      </c>
      <c r="G216" s="136">
        <v>2.9829520000000003E-4</v>
      </c>
      <c r="H216" s="103">
        <f>ROUND(+G216*Totals!$H$28,2)</f>
        <v>0</v>
      </c>
      <c r="I216" s="103">
        <f t="shared" si="8"/>
        <v>0</v>
      </c>
      <c r="J216" s="103">
        <f t="shared" si="9"/>
        <v>0</v>
      </c>
      <c r="K216" s="113"/>
      <c r="L216" s="113"/>
      <c r="N216" s="117"/>
      <c r="O216" s="113"/>
      <c r="P216" s="114"/>
      <c r="Q216" s="118"/>
      <c r="R216" s="116"/>
      <c r="S216" s="114"/>
    </row>
    <row r="217" spans="6:19">
      <c r="F217" s="111" t="s">
        <v>844</v>
      </c>
      <c r="G217" s="136">
        <v>3.5354940000000001E-4</v>
      </c>
      <c r="H217" s="103">
        <f>ROUND(+G217*Totals!$H$28,2)</f>
        <v>0</v>
      </c>
      <c r="I217" s="103">
        <f t="shared" si="8"/>
        <v>0</v>
      </c>
      <c r="J217" s="103">
        <f t="shared" si="9"/>
        <v>0</v>
      </c>
      <c r="K217" s="113"/>
      <c r="L217" s="113"/>
      <c r="N217" s="117"/>
      <c r="O217" s="117"/>
      <c r="P217" s="114"/>
      <c r="Q217" s="118"/>
      <c r="R217" s="116"/>
      <c r="S217" s="114"/>
    </row>
    <row r="218" spans="6:19">
      <c r="F218" s="111" t="s">
        <v>843</v>
      </c>
      <c r="G218" s="136">
        <v>2.1305699E-3</v>
      </c>
      <c r="H218" s="103">
        <f>ROUND(+G218*Totals!$H$28,2)</f>
        <v>0</v>
      </c>
      <c r="I218" s="103">
        <f t="shared" si="8"/>
        <v>0</v>
      </c>
      <c r="J218" s="103">
        <f t="shared" si="9"/>
        <v>0</v>
      </c>
      <c r="K218" s="113"/>
      <c r="L218" s="113"/>
      <c r="N218" s="117"/>
      <c r="O218" s="113"/>
      <c r="P218" s="114"/>
      <c r="Q218" s="118"/>
      <c r="R218" s="116"/>
      <c r="S218" s="114"/>
    </row>
    <row r="219" spans="6:19">
      <c r="F219" s="111" t="s">
        <v>61</v>
      </c>
      <c r="G219" s="136">
        <v>6.7618699999999997E-5</v>
      </c>
      <c r="H219" s="103">
        <f>ROUND(+G219*Totals!$H$28,2)</f>
        <v>0</v>
      </c>
      <c r="I219" s="103">
        <f t="shared" si="8"/>
        <v>0</v>
      </c>
      <c r="J219" s="103">
        <f t="shared" si="9"/>
        <v>0</v>
      </c>
      <c r="K219" s="113" t="s">
        <v>61</v>
      </c>
      <c r="L219" s="113" t="s">
        <v>61</v>
      </c>
      <c r="M219" s="138">
        <v>0.15313225058004643</v>
      </c>
      <c r="N219" s="117">
        <f>H219*M219</f>
        <v>0</v>
      </c>
      <c r="O219" s="117" t="s">
        <v>1159</v>
      </c>
      <c r="P219" s="114"/>
      <c r="Q219" s="118"/>
      <c r="R219" s="116"/>
      <c r="S219" s="114"/>
    </row>
    <row r="220" spans="6:19">
      <c r="F220" s="111" t="s">
        <v>842</v>
      </c>
      <c r="G220" s="136">
        <v>2.9315620999999996E-3</v>
      </c>
      <c r="H220" s="103">
        <f>ROUND(+G220*Totals!$H$28,2)</f>
        <v>0</v>
      </c>
      <c r="I220" s="103">
        <f t="shared" si="8"/>
        <v>0</v>
      </c>
      <c r="J220" s="103">
        <f t="shared" si="9"/>
        <v>0</v>
      </c>
      <c r="K220" s="113"/>
      <c r="L220" s="113"/>
      <c r="N220" s="117"/>
      <c r="O220" s="117"/>
      <c r="P220" s="114"/>
      <c r="Q220" s="118"/>
      <c r="R220" s="116"/>
      <c r="S220" s="114"/>
    </row>
    <row r="221" spans="6:19">
      <c r="F221" s="111" t="s">
        <v>841</v>
      </c>
      <c r="G221" s="136">
        <v>8.6551999999999994E-5</v>
      </c>
      <c r="H221" s="103">
        <f>ROUND(+G221*Totals!$H$28,2)</f>
        <v>0</v>
      </c>
      <c r="I221" s="103">
        <f t="shared" si="8"/>
        <v>0</v>
      </c>
      <c r="J221" s="103">
        <f t="shared" si="9"/>
        <v>0</v>
      </c>
      <c r="K221" s="113" t="s">
        <v>841</v>
      </c>
      <c r="L221" s="113" t="s">
        <v>48</v>
      </c>
      <c r="M221" s="138">
        <v>0.37083333333333335</v>
      </c>
      <c r="N221" s="117">
        <f>H221*M221</f>
        <v>0</v>
      </c>
      <c r="O221" s="117" t="s">
        <v>1159</v>
      </c>
      <c r="P221" s="114"/>
      <c r="Q221" s="118"/>
      <c r="R221" s="116"/>
      <c r="S221" s="114"/>
    </row>
    <row r="222" spans="6:19">
      <c r="F222" s="111" t="s">
        <v>840</v>
      </c>
      <c r="G222" s="136">
        <v>9.6211800000000006E-5</v>
      </c>
      <c r="H222" s="103">
        <f>ROUND(+G222*Totals!$H$28,2)</f>
        <v>0</v>
      </c>
      <c r="I222" s="103">
        <f t="shared" si="8"/>
        <v>0</v>
      </c>
      <c r="J222" s="103">
        <f t="shared" si="9"/>
        <v>0</v>
      </c>
      <c r="K222" s="113" t="s">
        <v>840</v>
      </c>
      <c r="L222" s="113" t="s">
        <v>112</v>
      </c>
      <c r="M222" s="138">
        <v>8.744394618834081E-2</v>
      </c>
      <c r="N222" s="117">
        <f>H222*M222</f>
        <v>0</v>
      </c>
      <c r="O222" s="113" t="s">
        <v>1159</v>
      </c>
      <c r="P222" s="114"/>
      <c r="Q222" s="118"/>
      <c r="R222" s="116"/>
      <c r="S222" s="114"/>
    </row>
    <row r="223" spans="6:19">
      <c r="F223" s="111" t="s">
        <v>839</v>
      </c>
      <c r="G223" s="136">
        <v>9.4666200000000005E-5</v>
      </c>
      <c r="H223" s="103">
        <f>ROUND(+G223*Totals!$H$28,2)</f>
        <v>0</v>
      </c>
      <c r="I223" s="103">
        <f t="shared" si="8"/>
        <v>0</v>
      </c>
      <c r="J223" s="103">
        <f t="shared" si="9"/>
        <v>0</v>
      </c>
      <c r="K223" s="113" t="s">
        <v>839</v>
      </c>
      <c r="L223" s="113" t="s">
        <v>116</v>
      </c>
      <c r="M223" s="138">
        <v>8.0645161290322592E-2</v>
      </c>
      <c r="N223" s="117">
        <f>H223*M223</f>
        <v>0</v>
      </c>
      <c r="O223" s="117" t="s">
        <v>1159</v>
      </c>
      <c r="P223" s="114"/>
      <c r="Q223" s="118"/>
      <c r="R223" s="116"/>
      <c r="S223" s="114"/>
    </row>
    <row r="224" spans="6:19">
      <c r="F224" s="111" t="s">
        <v>62</v>
      </c>
      <c r="G224" s="136">
        <v>5.4867800000000003E-5</v>
      </c>
      <c r="H224" s="103">
        <f>ROUND(+G224*Totals!$H$28,2)</f>
        <v>0</v>
      </c>
      <c r="I224" s="103">
        <f t="shared" si="8"/>
        <v>0</v>
      </c>
      <c r="J224" s="103">
        <f t="shared" si="9"/>
        <v>0</v>
      </c>
      <c r="K224" s="113"/>
      <c r="L224" s="113"/>
      <c r="N224" s="117"/>
      <c r="O224" s="113"/>
      <c r="P224" s="114"/>
      <c r="Q224" s="118"/>
      <c r="R224" s="116"/>
      <c r="S224" s="114"/>
    </row>
    <row r="225" spans="6:19">
      <c r="F225" s="111" t="s">
        <v>838</v>
      </c>
      <c r="G225" s="136">
        <v>1.62285E-4</v>
      </c>
      <c r="H225" s="103">
        <f>ROUND(+G225*Totals!$H$28,2)</f>
        <v>0</v>
      </c>
      <c r="I225" s="103">
        <f t="shared" si="8"/>
        <v>0</v>
      </c>
      <c r="J225" s="103">
        <f t="shared" si="9"/>
        <v>0</v>
      </c>
      <c r="K225" s="113" t="s">
        <v>838</v>
      </c>
      <c r="L225" s="113" t="s">
        <v>62</v>
      </c>
      <c r="M225" s="138">
        <v>0.25211505922165822</v>
      </c>
      <c r="N225" s="117">
        <f>H225*M225</f>
        <v>0</v>
      </c>
      <c r="O225" s="117" t="s">
        <v>1159</v>
      </c>
      <c r="P225" s="114"/>
      <c r="Q225" s="118"/>
      <c r="R225" s="116"/>
      <c r="S225" s="114"/>
    </row>
    <row r="226" spans="6:19">
      <c r="F226" s="111" t="s">
        <v>837</v>
      </c>
      <c r="G226" s="136">
        <v>2.094249E-4</v>
      </c>
      <c r="H226" s="103">
        <f>ROUND(+G226*Totals!$H$28,2)</f>
        <v>0</v>
      </c>
      <c r="I226" s="103">
        <f t="shared" si="8"/>
        <v>0</v>
      </c>
      <c r="J226" s="103">
        <f t="shared" si="9"/>
        <v>0</v>
      </c>
      <c r="K226" s="113"/>
      <c r="L226" s="113"/>
      <c r="N226" s="117"/>
      <c r="O226" s="117"/>
      <c r="P226" s="114"/>
      <c r="Q226" s="118"/>
      <c r="R226" s="116"/>
      <c r="S226" s="114"/>
    </row>
    <row r="227" spans="6:19">
      <c r="F227" s="111" t="s">
        <v>836</v>
      </c>
      <c r="G227" s="136">
        <v>9.65982E-5</v>
      </c>
      <c r="H227" s="103">
        <f>ROUND(+G227*Totals!$H$28,2)</f>
        <v>0</v>
      </c>
      <c r="I227" s="103">
        <f t="shared" si="8"/>
        <v>0</v>
      </c>
      <c r="J227" s="103">
        <f t="shared" si="9"/>
        <v>0</v>
      </c>
      <c r="K227" s="113" t="s">
        <v>836</v>
      </c>
      <c r="L227" s="113" t="s">
        <v>58</v>
      </c>
      <c r="M227" s="138">
        <v>0.2813852813852814</v>
      </c>
      <c r="N227" s="117">
        <f>H227*M227</f>
        <v>0</v>
      </c>
      <c r="O227" s="117" t="s">
        <v>1159</v>
      </c>
      <c r="P227" s="114"/>
      <c r="Q227" s="118"/>
      <c r="R227" s="116"/>
      <c r="S227" s="114"/>
    </row>
    <row r="228" spans="6:19">
      <c r="F228" s="111" t="s">
        <v>835</v>
      </c>
      <c r="G228" s="136">
        <v>0</v>
      </c>
      <c r="H228" s="103">
        <f>ROUND(+G228*Totals!$H$28,2)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ROUND(+G229*Totals!$H$28,2)</f>
        <v>0</v>
      </c>
      <c r="I229" s="103">
        <f t="shared" si="8"/>
        <v>0</v>
      </c>
      <c r="J229" s="103">
        <f t="shared" si="9"/>
        <v>0</v>
      </c>
      <c r="K229" s="113" t="s">
        <v>834</v>
      </c>
      <c r="L229" s="113" t="s">
        <v>88</v>
      </c>
      <c r="M229" s="138">
        <v>0.26988636363636365</v>
      </c>
      <c r="N229" s="117">
        <f>H229*M229</f>
        <v>0</v>
      </c>
      <c r="O229" s="113" t="s">
        <v>1159</v>
      </c>
      <c r="P229" s="114"/>
      <c r="Q229" s="118"/>
      <c r="R229" s="116"/>
      <c r="S229" s="114"/>
    </row>
    <row r="230" spans="6:19">
      <c r="F230" s="111" t="s">
        <v>833</v>
      </c>
      <c r="G230" s="136">
        <v>3.2352667999999999E-3</v>
      </c>
      <c r="H230" s="103">
        <f>ROUND(+G230*Totals!$H$28,2)</f>
        <v>0</v>
      </c>
      <c r="I230" s="103">
        <f t="shared" si="8"/>
        <v>0</v>
      </c>
      <c r="J230" s="103">
        <f t="shared" si="9"/>
        <v>0</v>
      </c>
      <c r="K230" s="113"/>
      <c r="L230" s="113"/>
      <c r="N230" s="117"/>
      <c r="O230" s="117"/>
      <c r="P230" s="114"/>
      <c r="Q230" s="118"/>
      <c r="R230" s="116"/>
      <c r="S230" s="114"/>
    </row>
    <row r="231" spans="6:19">
      <c r="F231" s="111" t="s">
        <v>832</v>
      </c>
      <c r="G231" s="136">
        <v>7.4148779999999993E-4</v>
      </c>
      <c r="H231" s="103">
        <f>ROUND(+G231*Totals!$H$28,2)</f>
        <v>0</v>
      </c>
      <c r="I231" s="103">
        <f t="shared" si="8"/>
        <v>0</v>
      </c>
      <c r="J231" s="103">
        <f t="shared" si="9"/>
        <v>0</v>
      </c>
      <c r="K231" s="113"/>
      <c r="L231" s="113"/>
      <c r="N231" s="117"/>
      <c r="O231" s="113"/>
      <c r="P231" s="114"/>
      <c r="Q231" s="118"/>
      <c r="R231" s="116"/>
      <c r="S231" s="114"/>
    </row>
    <row r="232" spans="6:19">
      <c r="F232" s="111" t="s">
        <v>831</v>
      </c>
      <c r="G232" s="136">
        <v>3.4775399999999999E-5</v>
      </c>
      <c r="H232" s="103">
        <f>ROUND(+G232*Totals!$H$28,2)</f>
        <v>0</v>
      </c>
      <c r="I232" s="103">
        <f t="shared" si="8"/>
        <v>0</v>
      </c>
      <c r="J232" s="103">
        <f t="shared" si="9"/>
        <v>0</v>
      </c>
      <c r="K232" s="113" t="s">
        <v>831</v>
      </c>
      <c r="L232" s="113" t="s">
        <v>93</v>
      </c>
      <c r="M232" s="138">
        <v>0.17548076923076922</v>
      </c>
      <c r="N232" s="117">
        <f>H232*M232</f>
        <v>0</v>
      </c>
      <c r="O232" s="113" t="s">
        <v>1159</v>
      </c>
      <c r="P232" s="114"/>
      <c r="Q232" s="118"/>
      <c r="R232" s="116"/>
      <c r="S232" s="114"/>
    </row>
    <row r="233" spans="6:19">
      <c r="F233" s="111" t="s">
        <v>63</v>
      </c>
      <c r="G233" s="136">
        <v>8.2739448600000001E-2</v>
      </c>
      <c r="H233" s="103">
        <f>ROUND(+G233*Totals!$H$28,2)</f>
        <v>0</v>
      </c>
      <c r="I233" s="103">
        <f t="shared" si="8"/>
        <v>0</v>
      </c>
      <c r="J233" s="103">
        <f t="shared" si="9"/>
        <v>0</v>
      </c>
      <c r="K233" s="113"/>
      <c r="L233" s="113"/>
      <c r="N233" s="117"/>
      <c r="O233" s="117"/>
      <c r="P233" s="114"/>
      <c r="Q233" s="118"/>
      <c r="R233" s="116"/>
      <c r="S233" s="114"/>
    </row>
    <row r="234" spans="6:19">
      <c r="F234" s="111" t="s">
        <v>830</v>
      </c>
      <c r="G234" s="136">
        <v>2.4729139999999999E-4</v>
      </c>
      <c r="H234" s="103">
        <f>ROUND(+G234*Totals!$H$28,2)</f>
        <v>0</v>
      </c>
      <c r="I234" s="103">
        <f t="shared" si="8"/>
        <v>0</v>
      </c>
      <c r="J234" s="103">
        <f t="shared" si="9"/>
        <v>0</v>
      </c>
      <c r="K234" s="113"/>
      <c r="L234" s="113"/>
      <c r="N234" s="117"/>
      <c r="O234" s="117"/>
      <c r="P234" s="114"/>
      <c r="Q234" s="118"/>
      <c r="R234" s="116"/>
      <c r="S234" s="114"/>
    </row>
    <row r="235" spans="6:19">
      <c r="F235" s="111" t="s">
        <v>829</v>
      </c>
      <c r="G235" s="136">
        <v>1.3291910000000001E-4</v>
      </c>
      <c r="H235" s="103">
        <f>ROUND(+G235*Totals!$H$28,2)</f>
        <v>0</v>
      </c>
      <c r="I235" s="103">
        <f t="shared" si="8"/>
        <v>0</v>
      </c>
      <c r="J235" s="103">
        <f t="shared" si="9"/>
        <v>0</v>
      </c>
      <c r="K235" s="113" t="s">
        <v>829</v>
      </c>
      <c r="L235" s="113" t="s">
        <v>113</v>
      </c>
      <c r="M235" s="138">
        <v>0.24514991181657847</v>
      </c>
      <c r="N235" s="117">
        <f>H235*M235</f>
        <v>0</v>
      </c>
      <c r="O235" s="113" t="s">
        <v>1159</v>
      </c>
      <c r="P235" s="114"/>
      <c r="Q235" s="118"/>
      <c r="R235" s="116"/>
      <c r="S235" s="114"/>
    </row>
    <row r="236" spans="6:19">
      <c r="F236" s="111" t="s">
        <v>828</v>
      </c>
      <c r="G236" s="136">
        <v>5.6413299999999997E-5</v>
      </c>
      <c r="H236" s="103">
        <f>ROUND(+G236*Totals!$H$28,2)</f>
        <v>0</v>
      </c>
      <c r="I236" s="103">
        <f t="shared" si="8"/>
        <v>0</v>
      </c>
      <c r="J236" s="103">
        <f t="shared" si="9"/>
        <v>0</v>
      </c>
      <c r="K236" s="113" t="s">
        <v>828</v>
      </c>
      <c r="L236" s="113" t="s">
        <v>55</v>
      </c>
      <c r="M236" s="138">
        <v>0.30947368421052629</v>
      </c>
      <c r="N236" s="117">
        <f>H236*M236</f>
        <v>0</v>
      </c>
      <c r="O236" s="117" t="s">
        <v>1159</v>
      </c>
      <c r="P236" s="114"/>
      <c r="Q236" s="118"/>
      <c r="R236" s="116"/>
      <c r="S236" s="114"/>
    </row>
    <row r="237" spans="6:19">
      <c r="F237" s="111" t="s">
        <v>827</v>
      </c>
      <c r="G237" s="136">
        <v>5.0385619999999997E-4</v>
      </c>
      <c r="H237" s="103">
        <f>ROUND(+G237*Totals!$H$28,2)</f>
        <v>0</v>
      </c>
      <c r="I237" s="103">
        <f t="shared" si="8"/>
        <v>0</v>
      </c>
      <c r="J237" s="103">
        <f t="shared" si="9"/>
        <v>0</v>
      </c>
      <c r="K237" s="113"/>
      <c r="L237" s="113"/>
      <c r="N237" s="117"/>
      <c r="O237" s="117"/>
      <c r="P237" s="114"/>
      <c r="Q237" s="118"/>
      <c r="R237" s="116"/>
      <c r="S237" s="114"/>
    </row>
    <row r="238" spans="6:19">
      <c r="F238" s="111" t="s">
        <v>826</v>
      </c>
      <c r="G238" s="136">
        <v>7.8051300000000009E-5</v>
      </c>
      <c r="H238" s="103">
        <f>ROUND(+G238*Totals!$H$28,2)</f>
        <v>0</v>
      </c>
      <c r="I238" s="103">
        <f t="shared" si="8"/>
        <v>0</v>
      </c>
      <c r="J238" s="103">
        <f t="shared" si="9"/>
        <v>0</v>
      </c>
      <c r="K238" s="113" t="s">
        <v>826</v>
      </c>
      <c r="L238" s="113" t="s">
        <v>115</v>
      </c>
      <c r="M238" s="138">
        <v>0.30803571428571425</v>
      </c>
      <c r="N238" s="117">
        <f>H238*M238</f>
        <v>0</v>
      </c>
      <c r="O238" s="117" t="s">
        <v>1159</v>
      </c>
      <c r="P238" s="114"/>
      <c r="Q238" s="118"/>
      <c r="R238" s="116"/>
      <c r="S238" s="114"/>
    </row>
    <row r="239" spans="6:19">
      <c r="F239" s="111" t="s">
        <v>825</v>
      </c>
      <c r="G239" s="136">
        <v>2.51155E-5</v>
      </c>
      <c r="H239" s="103">
        <f>ROUND(+G239*Totals!$H$28,2)</f>
        <v>0</v>
      </c>
      <c r="I239" s="103">
        <f t="shared" si="8"/>
        <v>0</v>
      </c>
      <c r="J239" s="103">
        <f t="shared" si="9"/>
        <v>0</v>
      </c>
      <c r="K239" s="113" t="s">
        <v>825</v>
      </c>
      <c r="L239" s="113" t="s">
        <v>66</v>
      </c>
      <c r="M239" s="138">
        <v>0.34322033898305088</v>
      </c>
      <c r="N239" s="117">
        <f>H239*M239</f>
        <v>0</v>
      </c>
      <c r="O239" s="113" t="s">
        <v>1159</v>
      </c>
      <c r="P239" s="114"/>
      <c r="Q239" s="118"/>
      <c r="R239" s="116"/>
      <c r="S239" s="114"/>
    </row>
    <row r="240" spans="6:19">
      <c r="F240" s="111" t="s">
        <v>824</v>
      </c>
      <c r="G240" s="136">
        <v>1.2944159999999998E-4</v>
      </c>
      <c r="H240" s="103">
        <f>ROUND(+G240*Totals!$H$28,2)</f>
        <v>0</v>
      </c>
      <c r="I240" s="103">
        <f t="shared" si="8"/>
        <v>0</v>
      </c>
      <c r="J240" s="103">
        <f t="shared" si="9"/>
        <v>0</v>
      </c>
      <c r="K240" s="113" t="s">
        <v>824</v>
      </c>
      <c r="L240" s="113" t="s">
        <v>115</v>
      </c>
      <c r="M240" s="138">
        <v>0.44802867383512546</v>
      </c>
      <c r="N240" s="117">
        <f>H240*M240</f>
        <v>0</v>
      </c>
      <c r="O240" s="113" t="s">
        <v>1159</v>
      </c>
      <c r="P240" s="114"/>
      <c r="Q240" s="118"/>
      <c r="R240" s="116"/>
      <c r="S240" s="114"/>
    </row>
    <row r="241" spans="6:19">
      <c r="F241" s="111" t="s">
        <v>823</v>
      </c>
      <c r="G241" s="136">
        <v>3.4195759999999998E-4</v>
      </c>
      <c r="H241" s="103">
        <f>ROUND(+G241*Totals!$H$28,2)</f>
        <v>0</v>
      </c>
      <c r="I241" s="103">
        <f t="shared" si="8"/>
        <v>0</v>
      </c>
      <c r="J241" s="103">
        <f t="shared" si="9"/>
        <v>0</v>
      </c>
      <c r="K241" s="113"/>
      <c r="L241" s="113"/>
      <c r="N241" s="117"/>
      <c r="O241" s="117"/>
      <c r="P241" s="114"/>
      <c r="Q241" s="118"/>
      <c r="R241" s="116"/>
      <c r="S241" s="114"/>
    </row>
    <row r="242" spans="6:19">
      <c r="F242" s="111" t="s">
        <v>822</v>
      </c>
      <c r="G242" s="136">
        <v>2.3917709999999998E-4</v>
      </c>
      <c r="H242" s="103">
        <f>ROUND(+G242*Totals!$H$28,2)</f>
        <v>0</v>
      </c>
      <c r="I242" s="103">
        <f t="shared" si="8"/>
        <v>0</v>
      </c>
      <c r="J242" s="103">
        <f t="shared" si="9"/>
        <v>0</v>
      </c>
      <c r="K242" s="113"/>
      <c r="L242" s="113"/>
      <c r="N242" s="117"/>
      <c r="O242" s="113"/>
      <c r="P242" s="114"/>
      <c r="Q242" s="118"/>
      <c r="R242" s="116"/>
      <c r="S242" s="114"/>
    </row>
    <row r="243" spans="6:19">
      <c r="F243" s="111" t="s">
        <v>821</v>
      </c>
      <c r="G243" s="136">
        <v>2.39564E-5</v>
      </c>
      <c r="H243" s="103">
        <f>ROUND(+G243*Totals!$H$28,2)</f>
        <v>0</v>
      </c>
      <c r="I243" s="103">
        <f t="shared" si="8"/>
        <v>0</v>
      </c>
      <c r="J243" s="103">
        <f t="shared" si="9"/>
        <v>0</v>
      </c>
      <c r="K243" s="113" t="s">
        <v>821</v>
      </c>
      <c r="L243" s="113" t="s">
        <v>51</v>
      </c>
      <c r="M243" s="138">
        <v>0.54295532646048106</v>
      </c>
      <c r="N243" s="117">
        <f>H243*M243</f>
        <v>0</v>
      </c>
      <c r="O243" s="113" t="s">
        <v>1159</v>
      </c>
      <c r="P243" s="114"/>
      <c r="Q243" s="118"/>
      <c r="R243" s="116"/>
      <c r="S243" s="114"/>
    </row>
    <row r="244" spans="6:19">
      <c r="F244" s="111" t="s">
        <v>820</v>
      </c>
      <c r="G244" s="136">
        <v>1.8740050000000001E-4</v>
      </c>
      <c r="H244" s="103">
        <f>ROUND(+G244*Totals!$H$28,2)</f>
        <v>0</v>
      </c>
      <c r="I244" s="103">
        <f t="shared" si="8"/>
        <v>0</v>
      </c>
      <c r="J244" s="103">
        <f t="shared" si="9"/>
        <v>0</v>
      </c>
      <c r="K244" s="137" t="s">
        <v>820</v>
      </c>
      <c r="L244" s="137" t="s">
        <v>58</v>
      </c>
      <c r="M244" s="138">
        <v>0.19285714285714287</v>
      </c>
      <c r="N244" s="117">
        <f>H244*M244</f>
        <v>0</v>
      </c>
      <c r="O244" s="117"/>
      <c r="P244" s="114"/>
      <c r="Q244" s="118"/>
      <c r="R244" s="116"/>
      <c r="S244" s="114"/>
    </row>
    <row r="245" spans="6:19">
      <c r="F245" s="111" t="s">
        <v>819</v>
      </c>
      <c r="G245" s="136">
        <v>2.013106E-4</v>
      </c>
      <c r="H245" s="103">
        <f>ROUND(+G245*Totals!$H$28,2)</f>
        <v>0</v>
      </c>
      <c r="I245" s="103">
        <f t="shared" si="8"/>
        <v>0</v>
      </c>
      <c r="J245" s="103">
        <f t="shared" si="9"/>
        <v>0</v>
      </c>
      <c r="K245" s="113"/>
      <c r="L245" s="113"/>
      <c r="N245" s="117"/>
      <c r="O245" s="113"/>
      <c r="P245" s="114"/>
      <c r="Q245" s="118"/>
      <c r="R245" s="116"/>
      <c r="S245" s="114"/>
    </row>
    <row r="246" spans="6:19">
      <c r="F246" s="111" t="s">
        <v>818</v>
      </c>
      <c r="G246" s="136">
        <v>6.3368399999999995E-5</v>
      </c>
      <c r="H246" s="103">
        <f>ROUND(+G246*Totals!$H$28,2)</f>
        <v>0</v>
      </c>
      <c r="I246" s="103">
        <f t="shared" si="8"/>
        <v>0</v>
      </c>
      <c r="J246" s="103">
        <f t="shared" si="9"/>
        <v>0</v>
      </c>
      <c r="K246" s="113" t="s">
        <v>818</v>
      </c>
      <c r="L246" s="113" t="s">
        <v>60</v>
      </c>
      <c r="M246" s="138">
        <v>0.31192660550458717</v>
      </c>
      <c r="N246" s="117">
        <f>H246*M246</f>
        <v>0</v>
      </c>
      <c r="O246" s="113" t="s">
        <v>1159</v>
      </c>
      <c r="P246" s="114"/>
      <c r="Q246" s="118"/>
      <c r="R246" s="116"/>
      <c r="S246" s="114"/>
    </row>
    <row r="247" spans="6:19">
      <c r="F247" s="111" t="s">
        <v>65</v>
      </c>
      <c r="G247" s="136">
        <v>2.3054898700000003E-2</v>
      </c>
      <c r="H247" s="103">
        <f>ROUND(+G247*Totals!$H$28,2)</f>
        <v>0</v>
      </c>
      <c r="I247" s="103">
        <f t="shared" si="8"/>
        <v>0</v>
      </c>
      <c r="J247" s="103">
        <f t="shared" si="9"/>
        <v>0</v>
      </c>
      <c r="K247" s="113"/>
      <c r="L247" s="113"/>
      <c r="N247" s="117"/>
      <c r="O247" s="117"/>
      <c r="P247" s="114"/>
      <c r="Q247" s="118"/>
      <c r="R247" s="116"/>
      <c r="S247" s="114"/>
    </row>
    <row r="248" spans="6:19">
      <c r="F248" s="111" t="s">
        <v>817</v>
      </c>
      <c r="G248" s="136">
        <v>2.44973E-4</v>
      </c>
      <c r="H248" s="103">
        <f>ROUND(+G248*Totals!$H$28,2)</f>
        <v>0</v>
      </c>
      <c r="I248" s="103">
        <f t="shared" si="8"/>
        <v>0</v>
      </c>
      <c r="J248" s="103">
        <f t="shared" si="9"/>
        <v>0</v>
      </c>
      <c r="K248" s="113"/>
      <c r="L248" s="113"/>
      <c r="N248" s="117"/>
      <c r="O248" s="117"/>
      <c r="P248" s="114"/>
      <c r="Q248" s="118"/>
      <c r="R248" s="116"/>
      <c r="S248" s="114"/>
    </row>
    <row r="249" spans="6:19">
      <c r="F249" s="111" t="s">
        <v>816</v>
      </c>
      <c r="G249" s="136">
        <v>1.4721569999999999E-4</v>
      </c>
      <c r="H249" s="103">
        <f>ROUND(+G249*Totals!$H$28,2)</f>
        <v>0</v>
      </c>
      <c r="I249" s="103">
        <f t="shared" si="8"/>
        <v>0</v>
      </c>
      <c r="J249" s="103">
        <f t="shared" si="9"/>
        <v>0</v>
      </c>
      <c r="K249" s="113" t="s">
        <v>816</v>
      </c>
      <c r="L249" s="113" t="s">
        <v>127</v>
      </c>
      <c r="M249" s="138">
        <v>0.26395939086294418</v>
      </c>
      <c r="N249" s="117">
        <f>H249*M249</f>
        <v>0</v>
      </c>
      <c r="O249" s="113" t="s">
        <v>1159</v>
      </c>
      <c r="P249" s="114"/>
      <c r="Q249" s="118"/>
      <c r="R249" s="116"/>
      <c r="S249" s="114"/>
    </row>
    <row r="250" spans="6:19">
      <c r="F250" s="111" t="s">
        <v>815</v>
      </c>
      <c r="G250" s="136">
        <v>7.6505800000000002E-5</v>
      </c>
      <c r="H250" s="103">
        <f>ROUND(+G250*Totals!$H$28,2)</f>
        <v>0</v>
      </c>
      <c r="I250" s="103">
        <f t="shared" si="8"/>
        <v>0</v>
      </c>
      <c r="J250" s="103">
        <f t="shared" si="9"/>
        <v>0</v>
      </c>
      <c r="K250" s="113" t="s">
        <v>815</v>
      </c>
      <c r="L250" s="113" t="s">
        <v>62</v>
      </c>
      <c r="M250" s="138">
        <v>0.34121621621621623</v>
      </c>
      <c r="N250" s="117">
        <f>H250*M250</f>
        <v>0</v>
      </c>
      <c r="O250" s="113" t="s">
        <v>1159</v>
      </c>
      <c r="P250" s="114"/>
      <c r="Q250" s="118"/>
      <c r="R250" s="116"/>
      <c r="S250" s="114"/>
    </row>
    <row r="251" spans="6:19">
      <c r="F251" s="111" t="s">
        <v>814</v>
      </c>
      <c r="G251" s="136">
        <v>3.2534269999999997E-4</v>
      </c>
      <c r="H251" s="103">
        <f>ROUND(+G251*Totals!$H$28,2)</f>
        <v>0</v>
      </c>
      <c r="I251" s="103">
        <f t="shared" si="8"/>
        <v>0</v>
      </c>
      <c r="J251" s="103">
        <f t="shared" si="9"/>
        <v>0</v>
      </c>
      <c r="K251" s="113"/>
      <c r="L251" s="113"/>
      <c r="N251" s="117"/>
      <c r="O251" s="117"/>
      <c r="P251" s="114"/>
      <c r="Q251" s="118"/>
      <c r="R251" s="116"/>
      <c r="S251" s="114"/>
    </row>
    <row r="252" spans="6:19">
      <c r="F252" s="111" t="s">
        <v>813</v>
      </c>
      <c r="G252" s="136">
        <v>4.010757E-4</v>
      </c>
      <c r="H252" s="103">
        <f>ROUND(+G252*Totals!$H$28,2)</f>
        <v>0</v>
      </c>
      <c r="I252" s="103">
        <f t="shared" si="8"/>
        <v>0</v>
      </c>
      <c r="J252" s="103">
        <f t="shared" si="9"/>
        <v>0</v>
      </c>
      <c r="K252" s="113"/>
      <c r="L252" s="113"/>
      <c r="N252" s="117"/>
      <c r="O252" s="113"/>
      <c r="P252" s="114"/>
      <c r="Q252" s="118"/>
      <c r="R252" s="116"/>
      <c r="S252" s="114"/>
    </row>
    <row r="253" spans="6:19">
      <c r="F253" s="111" t="s">
        <v>812</v>
      </c>
      <c r="G253" s="136">
        <v>7.7278999999999993E-6</v>
      </c>
      <c r="H253" s="103">
        <f>ROUND(+G253*Totals!$H$28,2)</f>
        <v>0</v>
      </c>
      <c r="I253" s="103">
        <f t="shared" si="8"/>
        <v>0</v>
      </c>
      <c r="J253" s="103">
        <f t="shared" si="9"/>
        <v>0</v>
      </c>
      <c r="K253" s="113" t="s">
        <v>812</v>
      </c>
      <c r="L253" s="113" t="s">
        <v>65</v>
      </c>
      <c r="M253" s="138">
        <v>0.36842105263157898</v>
      </c>
      <c r="N253" s="117">
        <f>H253*M253</f>
        <v>0</v>
      </c>
      <c r="O253" s="113" t="s">
        <v>1159</v>
      </c>
      <c r="P253" s="114"/>
      <c r="Q253" s="118"/>
      <c r="R253" s="116"/>
      <c r="S253" s="114"/>
    </row>
    <row r="254" spans="6:19">
      <c r="F254" s="111" t="s">
        <v>811</v>
      </c>
      <c r="G254" s="136">
        <v>7.2294090000000002E-4</v>
      </c>
      <c r="H254" s="103">
        <f>ROUND(+G254*Totals!$H$28,2)</f>
        <v>0</v>
      </c>
      <c r="I254" s="103">
        <f t="shared" si="8"/>
        <v>0</v>
      </c>
      <c r="J254" s="103">
        <f t="shared" si="9"/>
        <v>0</v>
      </c>
      <c r="K254" s="113"/>
      <c r="L254" s="113"/>
      <c r="N254" s="117"/>
      <c r="O254" s="113"/>
      <c r="P254" s="114"/>
      <c r="Q254" s="118"/>
      <c r="R254" s="116"/>
      <c r="S254" s="114"/>
    </row>
    <row r="255" spans="6:19">
      <c r="F255" s="111" t="s">
        <v>810</v>
      </c>
      <c r="G255" s="136">
        <v>1.7298805E-3</v>
      </c>
      <c r="H255" s="103">
        <f>ROUND(+G255*Totals!$H$28,2)</f>
        <v>0</v>
      </c>
      <c r="I255" s="103">
        <f t="shared" si="8"/>
        <v>0</v>
      </c>
      <c r="J255" s="103">
        <f t="shared" si="9"/>
        <v>0</v>
      </c>
      <c r="K255" s="113"/>
      <c r="L255" s="113"/>
      <c r="N255" s="117"/>
      <c r="O255" s="113"/>
      <c r="P255" s="114"/>
      <c r="Q255" s="118"/>
      <c r="R255" s="116"/>
      <c r="S255" s="114"/>
    </row>
    <row r="256" spans="6:19">
      <c r="F256" s="111" t="s">
        <v>809</v>
      </c>
      <c r="G256" s="136">
        <v>4.9496920000000001E-4</v>
      </c>
      <c r="H256" s="103">
        <f>ROUND(+G256*Totals!$H$28,2)</f>
        <v>0</v>
      </c>
      <c r="I256" s="103">
        <f t="shared" si="8"/>
        <v>0</v>
      </c>
      <c r="J256" s="103">
        <f t="shared" si="9"/>
        <v>0</v>
      </c>
      <c r="K256" s="113"/>
      <c r="L256" s="113"/>
      <c r="N256" s="117"/>
      <c r="O256" s="113"/>
      <c r="P256" s="114"/>
      <c r="Q256" s="118"/>
      <c r="R256" s="116"/>
      <c r="S256" s="114"/>
    </row>
    <row r="257" spans="6:19">
      <c r="F257" s="111" t="s">
        <v>808</v>
      </c>
      <c r="G257" s="136">
        <v>1.3914004E-3</v>
      </c>
      <c r="H257" s="103">
        <f>ROUND(+G257*Totals!$H$28,2)</f>
        <v>0</v>
      </c>
      <c r="I257" s="103">
        <f t="shared" si="8"/>
        <v>0</v>
      </c>
      <c r="J257" s="103">
        <f t="shared" si="9"/>
        <v>0</v>
      </c>
      <c r="K257" s="113"/>
      <c r="L257" s="113"/>
      <c r="N257" s="117"/>
      <c r="O257" s="117"/>
      <c r="P257" s="114"/>
      <c r="Q257" s="118"/>
      <c r="R257" s="116"/>
      <c r="S257" s="114"/>
    </row>
    <row r="258" spans="6:19">
      <c r="F258" s="111" t="s">
        <v>807</v>
      </c>
      <c r="G258" s="136">
        <v>5.4481380000000006E-4</v>
      </c>
      <c r="H258" s="103">
        <f>ROUND(+G258*Totals!$H$28,2)</f>
        <v>0</v>
      </c>
      <c r="I258" s="103">
        <f t="shared" si="8"/>
        <v>0</v>
      </c>
      <c r="J258" s="103">
        <f t="shared" si="9"/>
        <v>0</v>
      </c>
      <c r="K258" s="113"/>
      <c r="L258" s="113"/>
      <c r="N258" s="117"/>
      <c r="O258" s="113"/>
      <c r="P258" s="114"/>
      <c r="Q258" s="118"/>
      <c r="R258" s="116"/>
      <c r="S258" s="114"/>
    </row>
    <row r="259" spans="6:19">
      <c r="F259" s="111" t="s">
        <v>806</v>
      </c>
      <c r="G259" s="136">
        <v>1.533979E-4</v>
      </c>
      <c r="H259" s="103">
        <f>ROUND(+G259*Totals!$H$28,2)</f>
        <v>0</v>
      </c>
      <c r="I259" s="103">
        <f t="shared" si="8"/>
        <v>0</v>
      </c>
      <c r="J259" s="103">
        <f t="shared" si="9"/>
        <v>0</v>
      </c>
      <c r="K259" s="113" t="s">
        <v>806</v>
      </c>
      <c r="L259" s="113" t="s">
        <v>116</v>
      </c>
      <c r="M259" s="138">
        <v>0.18491484184914841</v>
      </c>
      <c r="N259" s="117">
        <f>H259*M259</f>
        <v>0</v>
      </c>
      <c r="O259" s="113" t="s">
        <v>1159</v>
      </c>
      <c r="P259" s="114"/>
      <c r="Q259" s="118"/>
      <c r="R259" s="116"/>
      <c r="S259" s="114"/>
    </row>
    <row r="260" spans="6:19">
      <c r="F260" s="111" t="s">
        <v>805</v>
      </c>
      <c r="G260" s="136">
        <v>2.7665719999999999E-4</v>
      </c>
      <c r="H260" s="103">
        <f>ROUND(+G260*Totals!$H$28,2)</f>
        <v>0</v>
      </c>
      <c r="I260" s="103">
        <f t="shared" si="8"/>
        <v>0</v>
      </c>
      <c r="J260" s="103">
        <f t="shared" si="9"/>
        <v>0</v>
      </c>
      <c r="K260" s="113"/>
      <c r="L260" s="113"/>
      <c r="N260" s="117"/>
      <c r="O260" s="117"/>
      <c r="P260" s="114"/>
      <c r="Q260" s="118"/>
      <c r="R260" s="116"/>
      <c r="S260" s="114"/>
    </row>
    <row r="261" spans="6:19">
      <c r="F261" s="111" t="s">
        <v>804</v>
      </c>
      <c r="G261" s="136">
        <v>2.2681260000000002E-4</v>
      </c>
      <c r="H261" s="103">
        <f>ROUND(+G261*Totals!$H$28,2)</f>
        <v>0</v>
      </c>
      <c r="I261" s="103">
        <f t="shared" si="8"/>
        <v>0</v>
      </c>
      <c r="J261" s="103">
        <f t="shared" si="9"/>
        <v>0</v>
      </c>
      <c r="K261" s="113"/>
      <c r="L261" s="113"/>
      <c r="N261" s="117"/>
      <c r="O261" s="113"/>
      <c r="P261" s="114"/>
      <c r="Q261" s="118"/>
      <c r="R261" s="116"/>
      <c r="S261" s="114"/>
    </row>
    <row r="262" spans="6:19">
      <c r="F262" s="111" t="s">
        <v>803</v>
      </c>
      <c r="G262" s="136">
        <v>4.4435200000000004E-5</v>
      </c>
      <c r="H262" s="103">
        <f>ROUND(+G262*Totals!$H$28,2)</f>
        <v>0</v>
      </c>
      <c r="I262" s="103">
        <f t="shared" si="8"/>
        <v>0</v>
      </c>
      <c r="J262" s="103">
        <f t="shared" si="9"/>
        <v>0</v>
      </c>
      <c r="K262" s="113" t="s">
        <v>803</v>
      </c>
      <c r="L262" s="113" t="s">
        <v>95</v>
      </c>
      <c r="M262" s="138">
        <v>0.68324607329842935</v>
      </c>
      <c r="N262" s="117">
        <f>H262*M262</f>
        <v>0</v>
      </c>
      <c r="O262" s="113" t="s">
        <v>1159</v>
      </c>
      <c r="P262" s="114"/>
      <c r="Q262" s="118"/>
      <c r="R262" s="116"/>
      <c r="S262" s="114"/>
    </row>
    <row r="263" spans="6:19">
      <c r="F263" s="111" t="s">
        <v>802</v>
      </c>
      <c r="G263" s="136">
        <v>3.7480100000000002E-4</v>
      </c>
      <c r="H263" s="103">
        <f>ROUND(+G263*Totals!$H$28,2)</f>
        <v>0</v>
      </c>
      <c r="I263" s="103">
        <f t="shared" ref="I263:I326" si="11">+N263+Q263+T263</f>
        <v>0</v>
      </c>
      <c r="J263" s="103">
        <f t="shared" ref="J263:J326" si="12">+H263-I263</f>
        <v>0</v>
      </c>
      <c r="K263" s="113"/>
      <c r="L263" s="113"/>
      <c r="N263" s="117"/>
      <c r="O263" s="117"/>
      <c r="P263" s="114"/>
      <c r="Q263" s="118"/>
      <c r="R263" s="116"/>
      <c r="S263" s="114"/>
    </row>
    <row r="264" spans="6:19">
      <c r="F264" s="111" t="s">
        <v>801</v>
      </c>
      <c r="G264" s="136">
        <v>3.5123099999999997E-4</v>
      </c>
      <c r="H264" s="103">
        <f>ROUND(+G264*Totals!$H$28,2)</f>
        <v>0</v>
      </c>
      <c r="I264" s="103">
        <f t="shared" si="11"/>
        <v>0</v>
      </c>
      <c r="J264" s="103">
        <f t="shared" si="12"/>
        <v>0</v>
      </c>
      <c r="K264" s="113"/>
      <c r="L264" s="113"/>
      <c r="N264" s="117"/>
      <c r="O264" s="113"/>
      <c r="P264" s="114"/>
      <c r="Q264" s="118"/>
      <c r="R264" s="116"/>
      <c r="S264" s="114"/>
    </row>
    <row r="265" spans="6:19">
      <c r="F265" s="111" t="s">
        <v>800</v>
      </c>
      <c r="G265" s="136">
        <v>7.1096299999999992E-5</v>
      </c>
      <c r="H265" s="103">
        <f>ROUND(+G265*Totals!$H$28,2)</f>
        <v>0</v>
      </c>
      <c r="I265" s="103">
        <f t="shared" si="11"/>
        <v>0</v>
      </c>
      <c r="J265" s="103">
        <f t="shared" si="12"/>
        <v>0</v>
      </c>
      <c r="K265" s="113" t="s">
        <v>800</v>
      </c>
      <c r="L265" s="113" t="s">
        <v>119</v>
      </c>
      <c r="M265" s="138">
        <v>0.21759259259259256</v>
      </c>
      <c r="N265" s="117">
        <f>H265*M265</f>
        <v>0</v>
      </c>
      <c r="O265" s="113" t="s">
        <v>1159</v>
      </c>
      <c r="P265" s="114"/>
      <c r="Q265" s="118"/>
      <c r="R265" s="116"/>
      <c r="S265" s="114"/>
    </row>
    <row r="266" spans="6:19">
      <c r="F266" s="111" t="s">
        <v>799</v>
      </c>
      <c r="G266" s="136">
        <v>3.0254559999999997E-4</v>
      </c>
      <c r="H266" s="103">
        <f>ROUND(+G266*Totals!$H$28,2)</f>
        <v>0</v>
      </c>
      <c r="I266" s="103">
        <f t="shared" si="11"/>
        <v>0</v>
      </c>
      <c r="J266" s="103">
        <f t="shared" si="12"/>
        <v>0</v>
      </c>
      <c r="K266" s="113"/>
      <c r="L266" s="113"/>
      <c r="N266" s="117"/>
      <c r="O266" s="113"/>
      <c r="P266" s="114"/>
      <c r="Q266" s="118"/>
      <c r="R266" s="116"/>
      <c r="S266" s="114"/>
    </row>
    <row r="267" spans="6:19">
      <c r="F267" s="111" t="s">
        <v>798</v>
      </c>
      <c r="G267" s="136">
        <v>1.0289640000000001E-3</v>
      </c>
      <c r="H267" s="103">
        <f>ROUND(+G267*Totals!$H$28,2)</f>
        <v>0</v>
      </c>
      <c r="I267" s="103">
        <f t="shared" si="11"/>
        <v>0</v>
      </c>
      <c r="J267" s="103">
        <f t="shared" si="12"/>
        <v>0</v>
      </c>
      <c r="K267" s="113"/>
      <c r="L267" s="113"/>
      <c r="N267" s="117"/>
      <c r="O267" s="113"/>
      <c r="P267" s="114"/>
      <c r="Q267" s="118"/>
      <c r="R267" s="116"/>
      <c r="S267" s="114"/>
    </row>
    <row r="268" spans="6:19">
      <c r="F268" s="111" t="s">
        <v>797</v>
      </c>
      <c r="G268" s="136">
        <v>2.5988779000000002E-3</v>
      </c>
      <c r="H268" s="103">
        <f>ROUND(+G268*Totals!$H$28,2)</f>
        <v>0</v>
      </c>
      <c r="I268" s="103">
        <f t="shared" si="11"/>
        <v>0</v>
      </c>
      <c r="J268" s="103">
        <f t="shared" si="12"/>
        <v>0</v>
      </c>
      <c r="K268" s="113"/>
      <c r="L268" s="113"/>
      <c r="N268" s="117"/>
      <c r="O268" s="113"/>
      <c r="P268" s="114"/>
      <c r="Q268" s="118"/>
      <c r="R268" s="116"/>
      <c r="S268" s="114"/>
    </row>
    <row r="269" spans="6:19">
      <c r="F269" s="111" t="s">
        <v>796</v>
      </c>
      <c r="G269" s="136">
        <v>2.6467910000000001E-4</v>
      </c>
      <c r="H269" s="103">
        <f>ROUND(+G269*Totals!$H$28,2)</f>
        <v>0</v>
      </c>
      <c r="I269" s="103">
        <f t="shared" si="11"/>
        <v>0</v>
      </c>
      <c r="J269" s="103">
        <f t="shared" si="12"/>
        <v>0</v>
      </c>
      <c r="K269" s="113"/>
      <c r="L269" s="113"/>
      <c r="N269" s="117"/>
      <c r="O269" s="113"/>
      <c r="P269" s="114"/>
      <c r="Q269" s="118"/>
      <c r="R269" s="116"/>
      <c r="S269" s="114"/>
    </row>
    <row r="270" spans="6:19">
      <c r="F270" s="111" t="s">
        <v>795</v>
      </c>
      <c r="G270" s="136">
        <v>2.3222210000000001E-4</v>
      </c>
      <c r="H270" s="103">
        <f>ROUND(+G270*Totals!$H$28,2)</f>
        <v>0</v>
      </c>
      <c r="I270" s="103">
        <f t="shared" si="11"/>
        <v>0</v>
      </c>
      <c r="J270" s="103">
        <f t="shared" si="12"/>
        <v>0</v>
      </c>
      <c r="K270" s="113"/>
      <c r="L270" s="113"/>
      <c r="N270" s="117"/>
      <c r="O270" s="113"/>
      <c r="P270" s="114"/>
      <c r="Q270" s="118"/>
      <c r="R270" s="116"/>
      <c r="S270" s="114"/>
    </row>
    <row r="271" spans="6:19" ht="37.5">
      <c r="F271" s="111" t="s">
        <v>794</v>
      </c>
      <c r="G271" s="136">
        <v>4.1305389999999996E-4</v>
      </c>
      <c r="H271" s="103">
        <f>ROUND(+G271*Totals!$H$28,2)</f>
        <v>0</v>
      </c>
      <c r="I271" s="103">
        <f t="shared" si="11"/>
        <v>0</v>
      </c>
      <c r="J271" s="103">
        <f t="shared" si="12"/>
        <v>0</v>
      </c>
      <c r="K271" s="113"/>
      <c r="L271" s="113"/>
      <c r="N271" s="117"/>
      <c r="O271" s="117"/>
      <c r="P271" s="114"/>
      <c r="Q271" s="118"/>
      <c r="R271" s="116"/>
      <c r="S271" s="114"/>
    </row>
    <row r="272" spans="6:19">
      <c r="F272" s="111" t="s">
        <v>793</v>
      </c>
      <c r="G272" s="136">
        <v>4.671489E-4</v>
      </c>
      <c r="H272" s="103">
        <f>ROUND(+G272*Totals!$H$28,2)</f>
        <v>0</v>
      </c>
      <c r="I272" s="103">
        <f t="shared" si="11"/>
        <v>0</v>
      </c>
      <c r="J272" s="103">
        <f t="shared" si="12"/>
        <v>0</v>
      </c>
      <c r="K272" s="113"/>
      <c r="L272" s="113"/>
      <c r="N272" s="117"/>
      <c r="O272" s="117"/>
      <c r="P272" s="114"/>
      <c r="Q272" s="118"/>
      <c r="R272" s="116"/>
      <c r="S272" s="114"/>
    </row>
    <row r="273" spans="6:19">
      <c r="F273" s="111" t="s">
        <v>792</v>
      </c>
      <c r="G273" s="136">
        <v>3.4079839999999999E-4</v>
      </c>
      <c r="H273" s="103">
        <f>ROUND(+G273*Totals!$H$28,2)</f>
        <v>0</v>
      </c>
      <c r="I273" s="103">
        <f t="shared" si="11"/>
        <v>0</v>
      </c>
      <c r="J273" s="103">
        <f t="shared" si="12"/>
        <v>0</v>
      </c>
      <c r="K273" s="113"/>
      <c r="L273" s="113"/>
      <c r="N273" s="117"/>
      <c r="O273" s="117" t="s">
        <v>1159</v>
      </c>
      <c r="P273" s="114"/>
      <c r="Q273" s="118"/>
      <c r="R273" s="116"/>
      <c r="S273" s="114"/>
    </row>
    <row r="274" spans="6:19">
      <c r="F274" s="111" t="s">
        <v>791</v>
      </c>
      <c r="G274" s="136">
        <v>1.1205399999999999E-5</v>
      </c>
      <c r="H274" s="103">
        <f>ROUND(+G274*Totals!$H$28,2)</f>
        <v>0</v>
      </c>
      <c r="I274" s="103">
        <f t="shared" si="11"/>
        <v>0</v>
      </c>
      <c r="J274" s="103">
        <f t="shared" si="12"/>
        <v>0</v>
      </c>
      <c r="K274" s="113" t="s">
        <v>791</v>
      </c>
      <c r="L274" s="113" t="s">
        <v>56</v>
      </c>
      <c r="M274" s="138">
        <v>0.52</v>
      </c>
      <c r="N274" s="117">
        <f>H274*M274</f>
        <v>0</v>
      </c>
      <c r="O274" s="117" t="s">
        <v>1159</v>
      </c>
      <c r="P274" s="114"/>
      <c r="Q274" s="118"/>
      <c r="R274" s="116"/>
      <c r="S274" s="114"/>
    </row>
    <row r="275" spans="6:19">
      <c r="F275" s="111" t="s">
        <v>790</v>
      </c>
      <c r="G275" s="136">
        <v>1.306008E-4</v>
      </c>
      <c r="H275" s="103">
        <f>ROUND(+G275*Totals!$H$28,2)</f>
        <v>0</v>
      </c>
      <c r="I275" s="103">
        <f t="shared" si="11"/>
        <v>0</v>
      </c>
      <c r="J275" s="103">
        <f t="shared" si="12"/>
        <v>0</v>
      </c>
      <c r="K275" s="113" t="s">
        <v>790</v>
      </c>
      <c r="L275" s="113" t="s">
        <v>103</v>
      </c>
      <c r="M275" s="138">
        <v>0.10526315789473685</v>
      </c>
      <c r="N275" s="117">
        <f>H275*M275</f>
        <v>0</v>
      </c>
      <c r="O275" s="113" t="s">
        <v>1159</v>
      </c>
      <c r="P275" s="114"/>
      <c r="Q275" s="118"/>
      <c r="R275" s="116"/>
      <c r="S275" s="114"/>
    </row>
    <row r="276" spans="6:19">
      <c r="F276" s="111" t="s">
        <v>789</v>
      </c>
      <c r="G276" s="136">
        <v>7.3415000000000008E-6</v>
      </c>
      <c r="H276" s="103">
        <f>ROUND(+G276*Totals!$H$28,2)</f>
        <v>0</v>
      </c>
      <c r="I276" s="103">
        <f t="shared" si="11"/>
        <v>0</v>
      </c>
      <c r="J276" s="103">
        <f t="shared" si="12"/>
        <v>0</v>
      </c>
      <c r="K276" s="113" t="s">
        <v>789</v>
      </c>
      <c r="L276" s="113" t="s">
        <v>113</v>
      </c>
      <c r="M276" s="138">
        <v>0.36249999999999999</v>
      </c>
      <c r="N276" s="117">
        <f>H276*M276</f>
        <v>0</v>
      </c>
      <c r="O276" s="113" t="s">
        <v>1159</v>
      </c>
      <c r="P276" s="114"/>
      <c r="Q276" s="118"/>
      <c r="R276" s="116"/>
      <c r="S276" s="114"/>
    </row>
    <row r="277" spans="6:19">
      <c r="F277" s="111" t="s">
        <v>788</v>
      </c>
      <c r="G277" s="136">
        <v>1.9628749999999999E-4</v>
      </c>
      <c r="H277" s="103">
        <f>ROUND(+G277*Totals!$H$28,2)</f>
        <v>0</v>
      </c>
      <c r="I277" s="103">
        <f t="shared" si="11"/>
        <v>0</v>
      </c>
      <c r="J277" s="103">
        <f t="shared" si="12"/>
        <v>0</v>
      </c>
      <c r="K277" s="113"/>
      <c r="L277" s="113"/>
      <c r="N277" s="117"/>
      <c r="O277" s="113"/>
      <c r="P277" s="114"/>
      <c r="Q277" s="118"/>
      <c r="R277" s="116"/>
      <c r="S277" s="114"/>
    </row>
    <row r="278" spans="6:19">
      <c r="F278" s="111" t="s">
        <v>787</v>
      </c>
      <c r="G278" s="136">
        <v>1.9512840000000001E-4</v>
      </c>
      <c r="H278" s="103">
        <f>ROUND(+G278*Totals!$H$28,2)</f>
        <v>0</v>
      </c>
      <c r="I278" s="103">
        <f t="shared" si="11"/>
        <v>0</v>
      </c>
      <c r="J278" s="103">
        <f t="shared" si="12"/>
        <v>0</v>
      </c>
      <c r="K278" s="113"/>
      <c r="L278" s="113"/>
      <c r="N278" s="117"/>
      <c r="O278" s="117"/>
      <c r="P278" s="114"/>
      <c r="Q278" s="118"/>
      <c r="R278" s="116"/>
      <c r="S278" s="114"/>
    </row>
    <row r="279" spans="6:19">
      <c r="F279" s="111" t="s">
        <v>786</v>
      </c>
      <c r="G279" s="136">
        <v>8.9952240000000007E-4</v>
      </c>
      <c r="H279" s="103">
        <f>ROUND(+G279*Totals!$H$28,2)</f>
        <v>0</v>
      </c>
      <c r="I279" s="103">
        <f t="shared" si="11"/>
        <v>0</v>
      </c>
      <c r="J279" s="103">
        <f t="shared" si="12"/>
        <v>0</v>
      </c>
      <c r="K279" s="113"/>
      <c r="L279" s="113"/>
      <c r="N279" s="117"/>
      <c r="O279" s="113"/>
      <c r="P279" s="114"/>
      <c r="Q279" s="118"/>
      <c r="R279" s="116"/>
      <c r="S279" s="114"/>
    </row>
    <row r="280" spans="6:19">
      <c r="F280" s="111" t="s">
        <v>785</v>
      </c>
      <c r="G280" s="136">
        <v>1.5571629999999999E-4</v>
      </c>
      <c r="H280" s="103">
        <f>ROUND(+G280*Totals!$H$28,2)</f>
        <v>0</v>
      </c>
      <c r="I280" s="103">
        <f t="shared" si="11"/>
        <v>0</v>
      </c>
      <c r="J280" s="103">
        <f t="shared" si="12"/>
        <v>0</v>
      </c>
      <c r="K280" s="113" t="s">
        <v>785</v>
      </c>
      <c r="L280" s="113" t="s">
        <v>99</v>
      </c>
      <c r="M280" s="138">
        <v>0.1155378486055777</v>
      </c>
      <c r="N280" s="117">
        <f>H280*M280</f>
        <v>0</v>
      </c>
      <c r="O280" s="113" t="s">
        <v>1159</v>
      </c>
      <c r="P280" s="114"/>
      <c r="Q280" s="118"/>
      <c r="R280" s="116"/>
      <c r="S280" s="114"/>
    </row>
    <row r="281" spans="6:19">
      <c r="F281" s="111" t="s">
        <v>784</v>
      </c>
      <c r="G281" s="136">
        <v>1.4319717000000002E-3</v>
      </c>
      <c r="H281" s="103">
        <f>ROUND(+G281*Totals!$H$28,2)</f>
        <v>0</v>
      </c>
      <c r="I281" s="103">
        <f t="shared" si="11"/>
        <v>0</v>
      </c>
      <c r="J281" s="103">
        <f t="shared" si="12"/>
        <v>0</v>
      </c>
      <c r="K281" s="113"/>
      <c r="L281" s="113"/>
      <c r="N281" s="117"/>
      <c r="O281" s="113"/>
      <c r="P281" s="114"/>
      <c r="Q281" s="118"/>
      <c r="R281" s="116"/>
      <c r="S281" s="114"/>
    </row>
    <row r="282" spans="6:19">
      <c r="F282" s="111" t="s">
        <v>783</v>
      </c>
      <c r="G282" s="136">
        <v>7.8167260000000006E-4</v>
      </c>
      <c r="H282" s="103">
        <f>ROUND(+G282*Totals!$H$28,2)</f>
        <v>0</v>
      </c>
      <c r="I282" s="103">
        <f t="shared" si="11"/>
        <v>0</v>
      </c>
      <c r="J282" s="103">
        <f t="shared" si="12"/>
        <v>0</v>
      </c>
      <c r="K282" s="113"/>
      <c r="L282" s="113"/>
      <c r="N282" s="117"/>
      <c r="O282" s="113"/>
      <c r="P282" s="114"/>
      <c r="Q282" s="118"/>
      <c r="R282" s="116"/>
      <c r="S282" s="114"/>
    </row>
    <row r="283" spans="6:19">
      <c r="F283" s="111" t="s">
        <v>782</v>
      </c>
      <c r="G283" s="136">
        <v>2.7897559999999998E-4</v>
      </c>
      <c r="H283" s="103">
        <f>ROUND(+G283*Totals!$H$28,2)</f>
        <v>0</v>
      </c>
      <c r="I283" s="103">
        <f t="shared" si="11"/>
        <v>0</v>
      </c>
      <c r="J283" s="103">
        <f t="shared" si="12"/>
        <v>0</v>
      </c>
      <c r="K283" s="113"/>
      <c r="L283" s="113"/>
      <c r="N283" s="117"/>
      <c r="O283" s="113"/>
      <c r="P283" s="114"/>
      <c r="Q283" s="118"/>
      <c r="R283" s="116"/>
      <c r="S283" s="114"/>
    </row>
    <row r="284" spans="6:19">
      <c r="F284" s="111" t="s">
        <v>781</v>
      </c>
      <c r="G284" s="136">
        <v>2.281263E-3</v>
      </c>
      <c r="H284" s="103">
        <f>ROUND(+G284*Totals!$H$28,2)</f>
        <v>0</v>
      </c>
      <c r="I284" s="103">
        <f t="shared" si="11"/>
        <v>0</v>
      </c>
      <c r="J284" s="103">
        <f t="shared" si="12"/>
        <v>0</v>
      </c>
      <c r="K284" s="113"/>
      <c r="L284" s="113"/>
      <c r="N284" s="117"/>
      <c r="O284" s="113"/>
      <c r="P284" s="114"/>
      <c r="Q284" s="118"/>
      <c r="R284" s="116"/>
      <c r="S284" s="114"/>
    </row>
    <row r="285" spans="6:19">
      <c r="F285" s="111" t="s">
        <v>780</v>
      </c>
      <c r="G285" s="136">
        <v>1.7623374999999998E-3</v>
      </c>
      <c r="H285" s="103">
        <f>ROUND(+G285*Totals!$H$28,2)</f>
        <v>0</v>
      </c>
      <c r="I285" s="103">
        <f t="shared" si="11"/>
        <v>0</v>
      </c>
      <c r="J285" s="103">
        <f t="shared" si="12"/>
        <v>0</v>
      </c>
      <c r="K285" s="113"/>
      <c r="L285" s="113"/>
      <c r="N285" s="117"/>
      <c r="O285" s="113"/>
      <c r="P285" s="114"/>
      <c r="Q285" s="118"/>
      <c r="R285" s="116"/>
      <c r="S285" s="114"/>
    </row>
    <row r="286" spans="6:19">
      <c r="F286" s="111" t="s">
        <v>779</v>
      </c>
      <c r="G286" s="136">
        <v>2.221759E-4</v>
      </c>
      <c r="H286" s="103">
        <f>ROUND(+G286*Totals!$H$28,2)</f>
        <v>0</v>
      </c>
      <c r="I286" s="103">
        <f t="shared" si="11"/>
        <v>0</v>
      </c>
      <c r="J286" s="103">
        <f t="shared" si="12"/>
        <v>0</v>
      </c>
      <c r="K286" s="113"/>
      <c r="L286" s="113"/>
      <c r="N286" s="117"/>
      <c r="O286" s="117"/>
      <c r="P286" s="114"/>
      <c r="Q286" s="118"/>
      <c r="R286" s="116"/>
      <c r="S286" s="114"/>
    </row>
    <row r="287" spans="6:19">
      <c r="F287" s="111" t="s">
        <v>778</v>
      </c>
      <c r="G287" s="136">
        <v>3.0409110000000002E-4</v>
      </c>
      <c r="H287" s="103">
        <f>ROUND(+G287*Totals!$H$28,2)</f>
        <v>0</v>
      </c>
      <c r="I287" s="103">
        <f t="shared" si="11"/>
        <v>0</v>
      </c>
      <c r="J287" s="103">
        <f t="shared" si="12"/>
        <v>0</v>
      </c>
      <c r="K287" s="113"/>
      <c r="L287" s="113"/>
      <c r="N287" s="117"/>
      <c r="O287" s="113"/>
      <c r="P287" s="114"/>
      <c r="Q287" s="118"/>
      <c r="R287" s="116"/>
      <c r="S287" s="114"/>
    </row>
    <row r="288" spans="6:19">
      <c r="F288" s="111" t="s">
        <v>777</v>
      </c>
      <c r="G288" s="136">
        <v>6.1822800000000007E-5</v>
      </c>
      <c r="H288" s="103">
        <f>ROUND(+G288*Totals!$H$28,2)</f>
        <v>0</v>
      </c>
      <c r="I288" s="103">
        <f t="shared" si="11"/>
        <v>0</v>
      </c>
      <c r="J288" s="103">
        <f t="shared" si="12"/>
        <v>0</v>
      </c>
      <c r="K288" s="113" t="s">
        <v>777</v>
      </c>
      <c r="L288" s="113" t="s">
        <v>39</v>
      </c>
      <c r="M288" s="138">
        <v>0.4299424184261037</v>
      </c>
      <c r="N288" s="117">
        <f>H288*M288</f>
        <v>0</v>
      </c>
      <c r="O288" s="113" t="s">
        <v>1159</v>
      </c>
      <c r="P288" s="114"/>
      <c r="Q288" s="118"/>
      <c r="R288" s="116"/>
      <c r="S288" s="114"/>
    </row>
    <row r="289" spans="6:19">
      <c r="F289" s="111" t="s">
        <v>776</v>
      </c>
      <c r="G289" s="136">
        <v>4.2928239999999999E-4</v>
      </c>
      <c r="H289" s="103">
        <f>ROUND(+G289*Totals!$H$28,2)</f>
        <v>0</v>
      </c>
      <c r="I289" s="103">
        <f t="shared" si="11"/>
        <v>0</v>
      </c>
      <c r="J289" s="103">
        <f t="shared" si="12"/>
        <v>0</v>
      </c>
      <c r="K289" s="113"/>
      <c r="L289" s="113"/>
      <c r="N289" s="117"/>
      <c r="O289" s="113"/>
      <c r="P289" s="114"/>
      <c r="Q289" s="118"/>
      <c r="R289" s="116"/>
      <c r="S289" s="114"/>
    </row>
    <row r="290" spans="6:19">
      <c r="F290" s="111" t="s">
        <v>775</v>
      </c>
      <c r="G290" s="136">
        <v>1.0927188E-3</v>
      </c>
      <c r="H290" s="103">
        <f>ROUND(+G290*Totals!$H$28,2)</f>
        <v>0</v>
      </c>
      <c r="I290" s="103">
        <f t="shared" si="11"/>
        <v>0</v>
      </c>
      <c r="J290" s="103">
        <f t="shared" si="12"/>
        <v>0</v>
      </c>
      <c r="K290" s="113"/>
      <c r="L290" s="113"/>
      <c r="N290" s="117"/>
      <c r="O290" s="113"/>
      <c r="P290" s="114"/>
      <c r="Q290" s="118"/>
      <c r="R290" s="116"/>
      <c r="S290" s="114"/>
    </row>
    <row r="291" spans="6:19">
      <c r="F291" s="111" t="s">
        <v>774</v>
      </c>
      <c r="G291" s="136">
        <v>3.6382745000000001E-3</v>
      </c>
      <c r="H291" s="103">
        <f>ROUND(+G291*Totals!$H$28,2)</f>
        <v>0</v>
      </c>
      <c r="I291" s="103">
        <f t="shared" si="11"/>
        <v>0</v>
      </c>
      <c r="J291" s="103">
        <f t="shared" si="12"/>
        <v>0</v>
      </c>
      <c r="K291" s="113"/>
      <c r="L291" s="113"/>
      <c r="N291" s="117"/>
      <c r="O291" s="117"/>
      <c r="P291" s="114"/>
      <c r="Q291" s="118"/>
      <c r="R291" s="116"/>
      <c r="S291" s="114"/>
    </row>
    <row r="292" spans="6:19">
      <c r="F292" s="111" t="s">
        <v>773</v>
      </c>
      <c r="G292" s="136">
        <v>6.8236969999999997E-4</v>
      </c>
      <c r="H292" s="103">
        <f>ROUND(+G292*Totals!$H$28,2)</f>
        <v>0</v>
      </c>
      <c r="I292" s="103">
        <f t="shared" si="11"/>
        <v>0</v>
      </c>
      <c r="J292" s="103">
        <f t="shared" si="12"/>
        <v>0</v>
      </c>
      <c r="K292" s="113"/>
      <c r="L292" s="113"/>
      <c r="N292" s="117"/>
      <c r="O292" s="113"/>
      <c r="P292" s="114"/>
      <c r="Q292" s="118"/>
      <c r="R292" s="116"/>
      <c r="S292" s="114"/>
    </row>
    <row r="293" spans="6:19">
      <c r="F293" s="111" t="s">
        <v>772</v>
      </c>
      <c r="G293" s="136">
        <v>1.047124E-4</v>
      </c>
      <c r="H293" s="103">
        <f>ROUND(+G293*Totals!$H$28,2)</f>
        <v>0</v>
      </c>
      <c r="I293" s="103">
        <f t="shared" si="11"/>
        <v>0</v>
      </c>
      <c r="J293" s="103">
        <f t="shared" si="12"/>
        <v>0</v>
      </c>
      <c r="K293" s="113" t="s">
        <v>772</v>
      </c>
      <c r="L293" s="113" t="s">
        <v>56</v>
      </c>
      <c r="M293" s="138">
        <v>0.34508816120906805</v>
      </c>
      <c r="N293" s="117">
        <f>H293*M293</f>
        <v>0</v>
      </c>
      <c r="O293" s="117" t="s">
        <v>1159</v>
      </c>
      <c r="P293" s="114"/>
      <c r="Q293" s="118"/>
      <c r="R293" s="116"/>
      <c r="S293" s="114"/>
    </row>
    <row r="294" spans="6:19">
      <c r="F294" s="111" t="s">
        <v>771</v>
      </c>
      <c r="G294" s="136">
        <v>2.237214E-4</v>
      </c>
      <c r="H294" s="103">
        <f>ROUND(+G294*Totals!$H$28,2)</f>
        <v>0</v>
      </c>
      <c r="I294" s="103">
        <f t="shared" si="11"/>
        <v>0</v>
      </c>
      <c r="J294" s="103">
        <f t="shared" si="12"/>
        <v>0</v>
      </c>
      <c r="K294" s="113"/>
      <c r="L294" s="113"/>
      <c r="N294" s="117"/>
      <c r="O294" s="117"/>
      <c r="P294" s="114"/>
      <c r="Q294" s="118"/>
      <c r="R294" s="116"/>
      <c r="S294" s="114"/>
    </row>
    <row r="295" spans="6:19">
      <c r="F295" s="111" t="s">
        <v>770</v>
      </c>
      <c r="G295" s="136">
        <v>1.4798839999999999E-4</v>
      </c>
      <c r="H295" s="103">
        <f>ROUND(+G295*Totals!$H$28,2)</f>
        <v>0</v>
      </c>
      <c r="I295" s="103">
        <f t="shared" si="11"/>
        <v>0</v>
      </c>
      <c r="J295" s="103">
        <f t="shared" si="12"/>
        <v>0</v>
      </c>
      <c r="K295" s="113" t="s">
        <v>770</v>
      </c>
      <c r="L295" s="113" t="s">
        <v>47</v>
      </c>
      <c r="M295" s="138">
        <v>0.15454545454545457</v>
      </c>
      <c r="N295" s="117">
        <f>H295*M295</f>
        <v>0</v>
      </c>
      <c r="O295" s="113" t="s">
        <v>127</v>
      </c>
      <c r="P295" s="138">
        <v>4.5454545454545452E-3</v>
      </c>
      <c r="Q295" s="118">
        <f>H295*P295</f>
        <v>0</v>
      </c>
      <c r="R295" s="116" t="s">
        <v>1159</v>
      </c>
      <c r="S295" s="114"/>
    </row>
    <row r="296" spans="6:19">
      <c r="F296" s="111" t="s">
        <v>769</v>
      </c>
      <c r="G296" s="136">
        <v>1.8933249999999999E-4</v>
      </c>
      <c r="H296" s="103">
        <f>ROUND(+G296*Totals!$H$28,2)</f>
        <v>0</v>
      </c>
      <c r="I296" s="103">
        <f t="shared" si="11"/>
        <v>0</v>
      </c>
      <c r="J296" s="103">
        <f t="shared" si="12"/>
        <v>0</v>
      </c>
      <c r="K296" s="113" t="s">
        <v>769</v>
      </c>
      <c r="L296" s="113" t="s">
        <v>70</v>
      </c>
      <c r="M296" s="138">
        <v>0.19559228650137742</v>
      </c>
      <c r="N296" s="117">
        <f>H296*M296</f>
        <v>0</v>
      </c>
      <c r="O296" s="117" t="s">
        <v>1159</v>
      </c>
      <c r="P296" s="114"/>
      <c r="Q296" s="118"/>
      <c r="R296" s="116"/>
      <c r="S296" s="114"/>
    </row>
    <row r="297" spans="6:19">
      <c r="F297" s="111" t="s">
        <v>67</v>
      </c>
      <c r="G297" s="136">
        <v>4.8530930000000001E-4</v>
      </c>
      <c r="H297" s="103">
        <f>ROUND(+G297*Totals!$H$28,2)</f>
        <v>0</v>
      </c>
      <c r="I297" s="103">
        <f t="shared" si="11"/>
        <v>0</v>
      </c>
      <c r="J297" s="103">
        <f t="shared" si="12"/>
        <v>0</v>
      </c>
      <c r="K297" s="113"/>
      <c r="L297" s="113"/>
      <c r="N297" s="117"/>
      <c r="O297" s="117"/>
      <c r="P297" s="114"/>
      <c r="Q297" s="118"/>
      <c r="R297" s="116"/>
      <c r="S297" s="114"/>
    </row>
    <row r="298" spans="6:19">
      <c r="F298" s="111" t="s">
        <v>768</v>
      </c>
      <c r="G298" s="136">
        <v>1.047124E-4</v>
      </c>
      <c r="H298" s="103">
        <f>ROUND(+G298*Totals!$H$28,2)</f>
        <v>0</v>
      </c>
      <c r="I298" s="103">
        <f t="shared" si="11"/>
        <v>0</v>
      </c>
      <c r="J298" s="103">
        <f t="shared" si="12"/>
        <v>0</v>
      </c>
      <c r="K298" s="113" t="s">
        <v>768</v>
      </c>
      <c r="L298" s="113" t="s">
        <v>89</v>
      </c>
      <c r="M298" s="138">
        <v>4.1758241758241763E-2</v>
      </c>
      <c r="N298" s="117">
        <f>H298*M298</f>
        <v>0</v>
      </c>
      <c r="O298" s="117" t="s">
        <v>1159</v>
      </c>
      <c r="P298" s="114"/>
      <c r="Q298" s="118"/>
      <c r="R298" s="116"/>
      <c r="S298" s="114"/>
    </row>
    <row r="299" spans="6:19">
      <c r="F299" s="111" t="s">
        <v>767</v>
      </c>
      <c r="G299" s="136">
        <v>3.7480100000000001E-5</v>
      </c>
      <c r="H299" s="103">
        <f>ROUND(+G299*Totals!$H$28,2)</f>
        <v>0</v>
      </c>
      <c r="I299" s="103">
        <f t="shared" si="11"/>
        <v>0</v>
      </c>
      <c r="J299" s="103">
        <f t="shared" si="12"/>
        <v>0</v>
      </c>
      <c r="K299" s="113" t="s">
        <v>767</v>
      </c>
      <c r="L299" s="113" t="s">
        <v>98</v>
      </c>
      <c r="M299" s="138">
        <v>0.30452674897119342</v>
      </c>
      <c r="N299" s="117">
        <f>H299*M299</f>
        <v>0</v>
      </c>
      <c r="O299" s="117" t="s">
        <v>1159</v>
      </c>
      <c r="P299" s="114"/>
      <c r="Q299" s="118"/>
      <c r="R299" s="116"/>
      <c r="S299" s="114"/>
    </row>
    <row r="300" spans="6:19">
      <c r="F300" s="111" t="s">
        <v>766</v>
      </c>
      <c r="G300" s="136">
        <v>1.178498E-4</v>
      </c>
      <c r="H300" s="103">
        <f>ROUND(+G300*Totals!$H$28,2)</f>
        <v>0</v>
      </c>
      <c r="I300" s="103">
        <f t="shared" si="11"/>
        <v>0</v>
      </c>
      <c r="J300" s="103">
        <f t="shared" si="12"/>
        <v>0</v>
      </c>
      <c r="K300" s="113" t="s">
        <v>766</v>
      </c>
      <c r="L300" s="113" t="s">
        <v>131</v>
      </c>
      <c r="M300" s="138">
        <v>0.4732620320855615</v>
      </c>
      <c r="N300" s="117">
        <f>H300*M300</f>
        <v>0</v>
      </c>
      <c r="O300" s="117" t="s">
        <v>1159</v>
      </c>
      <c r="P300" s="114"/>
      <c r="Q300" s="118"/>
      <c r="R300" s="116"/>
      <c r="S300" s="114"/>
    </row>
    <row r="301" spans="6:19">
      <c r="F301" s="111" t="s">
        <v>765</v>
      </c>
      <c r="G301" s="136">
        <v>4.4821599999999998E-5</v>
      </c>
      <c r="H301" s="103">
        <f>ROUND(+G301*Totals!$H$28,2)</f>
        <v>0</v>
      </c>
      <c r="I301" s="103">
        <f t="shared" si="11"/>
        <v>0</v>
      </c>
      <c r="J301" s="103">
        <f t="shared" si="12"/>
        <v>0</v>
      </c>
      <c r="K301" s="113" t="s">
        <v>765</v>
      </c>
      <c r="L301" s="113" t="s">
        <v>60</v>
      </c>
      <c r="M301" s="138">
        <v>0.40714285714285714</v>
      </c>
      <c r="N301" s="117">
        <f>H301*M301</f>
        <v>0</v>
      </c>
      <c r="O301" s="113" t="s">
        <v>1159</v>
      </c>
      <c r="P301" s="114"/>
      <c r="Q301" s="118"/>
      <c r="R301" s="116"/>
      <c r="S301" s="114"/>
    </row>
    <row r="302" spans="6:19">
      <c r="F302" s="111" t="s">
        <v>68</v>
      </c>
      <c r="G302" s="136">
        <v>1.209409E-4</v>
      </c>
      <c r="H302" s="103">
        <f>ROUND(+G302*Totals!$H$28,2)</f>
        <v>0</v>
      </c>
      <c r="I302" s="103">
        <f t="shared" si="11"/>
        <v>0</v>
      </c>
      <c r="J302" s="103">
        <f t="shared" si="12"/>
        <v>0</v>
      </c>
      <c r="K302" s="113" t="s">
        <v>68</v>
      </c>
      <c r="L302" s="113" t="s">
        <v>68</v>
      </c>
      <c r="M302" s="138">
        <v>0.125</v>
      </c>
      <c r="N302" s="117">
        <f>H302*M302</f>
        <v>0</v>
      </c>
      <c r="O302" s="113" t="s">
        <v>1159</v>
      </c>
      <c r="P302" s="114"/>
      <c r="Q302" s="118"/>
      <c r="R302" s="116"/>
      <c r="S302" s="114"/>
    </row>
    <row r="303" spans="6:19">
      <c r="F303" s="111" t="s">
        <v>764</v>
      </c>
      <c r="G303" s="136">
        <v>2.4574579999999996E-4</v>
      </c>
      <c r="H303" s="103">
        <f>ROUND(+G303*Totals!$H$28,2)</f>
        <v>0</v>
      </c>
      <c r="I303" s="103">
        <f t="shared" si="11"/>
        <v>0</v>
      </c>
      <c r="J303" s="103">
        <f t="shared" si="12"/>
        <v>0</v>
      </c>
      <c r="K303" s="113"/>
      <c r="L303" s="113"/>
      <c r="N303" s="117"/>
      <c r="O303" s="113"/>
      <c r="P303" s="114"/>
      <c r="Q303" s="118"/>
      <c r="R303" s="116"/>
      <c r="S303" s="114"/>
    </row>
    <row r="304" spans="6:19">
      <c r="F304" s="111" t="s">
        <v>763</v>
      </c>
      <c r="G304" s="136">
        <v>2.6120150000000003E-4</v>
      </c>
      <c r="H304" s="103">
        <f>ROUND(+G304*Totals!$H$28,2)</f>
        <v>0</v>
      </c>
      <c r="I304" s="103">
        <f t="shared" si="11"/>
        <v>0</v>
      </c>
      <c r="J304" s="103">
        <f t="shared" si="12"/>
        <v>0</v>
      </c>
      <c r="K304" s="113"/>
      <c r="L304" s="113"/>
      <c r="N304" s="117"/>
      <c r="O304" s="117"/>
      <c r="P304" s="114"/>
      <c r="Q304" s="118"/>
      <c r="R304" s="116"/>
      <c r="S304" s="114"/>
    </row>
    <row r="305" spans="6:19">
      <c r="F305" s="111" t="s">
        <v>762</v>
      </c>
      <c r="G305" s="136">
        <v>1.6556931E-3</v>
      </c>
      <c r="H305" s="103">
        <f>ROUND(+G305*Totals!$H$28,2)</f>
        <v>0</v>
      </c>
      <c r="I305" s="103">
        <f t="shared" si="11"/>
        <v>0</v>
      </c>
      <c r="J305" s="103">
        <f t="shared" si="12"/>
        <v>0</v>
      </c>
      <c r="K305" s="113"/>
      <c r="L305" s="113"/>
      <c r="N305" s="117"/>
      <c r="O305" s="113"/>
      <c r="P305" s="114"/>
      <c r="Q305" s="118"/>
      <c r="R305" s="116"/>
      <c r="S305" s="114"/>
    </row>
    <row r="306" spans="6:19">
      <c r="F306" s="111" t="s">
        <v>761</v>
      </c>
      <c r="G306" s="136">
        <v>1.205546E-4</v>
      </c>
      <c r="H306" s="103">
        <f>ROUND(+G306*Totals!$H$28,2)</f>
        <v>0</v>
      </c>
      <c r="I306" s="103">
        <f t="shared" si="11"/>
        <v>0</v>
      </c>
      <c r="J306" s="103">
        <f t="shared" si="12"/>
        <v>0</v>
      </c>
      <c r="K306" s="113" t="s">
        <v>761</v>
      </c>
      <c r="L306" s="113" t="s">
        <v>129</v>
      </c>
      <c r="M306" s="138">
        <v>0.1174934725848564</v>
      </c>
      <c r="N306" s="117">
        <f>H306*M306</f>
        <v>0</v>
      </c>
      <c r="O306" s="113" t="s">
        <v>1159</v>
      </c>
      <c r="P306" s="114"/>
      <c r="Q306" s="118"/>
      <c r="R306" s="116"/>
      <c r="S306" s="114"/>
    </row>
    <row r="307" spans="6:19">
      <c r="F307" s="111" t="s">
        <v>760</v>
      </c>
      <c r="G307" s="136">
        <v>9.6099750999999994E-3</v>
      </c>
      <c r="H307" s="103">
        <f>ROUND(+G307*Totals!$H$28,2)</f>
        <v>0</v>
      </c>
      <c r="I307" s="103">
        <f t="shared" si="11"/>
        <v>0</v>
      </c>
      <c r="J307" s="103">
        <f t="shared" si="12"/>
        <v>0</v>
      </c>
      <c r="K307" s="113"/>
      <c r="L307" s="113"/>
      <c r="N307" s="117"/>
      <c r="O307" s="117"/>
      <c r="P307" s="114"/>
      <c r="Q307" s="118"/>
      <c r="R307" s="116"/>
      <c r="S307" s="114"/>
    </row>
    <row r="308" spans="6:19">
      <c r="F308" s="111" t="s">
        <v>759</v>
      </c>
      <c r="G308" s="136">
        <v>3.9902784E-3</v>
      </c>
      <c r="H308" s="103">
        <f>ROUND(+G308*Totals!$H$28,2)</f>
        <v>0</v>
      </c>
      <c r="I308" s="103">
        <f t="shared" si="11"/>
        <v>0</v>
      </c>
      <c r="J308" s="103">
        <f t="shared" si="12"/>
        <v>0</v>
      </c>
      <c r="K308" s="113"/>
      <c r="L308" s="113"/>
      <c r="N308" s="117"/>
      <c r="O308" s="117"/>
      <c r="P308" s="114"/>
      <c r="Q308" s="118"/>
      <c r="R308" s="116"/>
      <c r="S308" s="114"/>
    </row>
    <row r="309" spans="6:19">
      <c r="F309" s="111" t="s">
        <v>758</v>
      </c>
      <c r="G309" s="136">
        <v>8.8870300000000002E-5</v>
      </c>
      <c r="H309" s="103">
        <f>ROUND(+G309*Totals!$H$28,2)</f>
        <v>0</v>
      </c>
      <c r="I309" s="103">
        <f t="shared" si="11"/>
        <v>0</v>
      </c>
      <c r="J309" s="103">
        <f t="shared" si="12"/>
        <v>0</v>
      </c>
      <c r="K309" s="113" t="s">
        <v>758</v>
      </c>
      <c r="L309" s="113" t="s">
        <v>55</v>
      </c>
      <c r="M309" s="138">
        <v>0.19762845849802374</v>
      </c>
      <c r="N309" s="117">
        <f>H309*M309</f>
        <v>0</v>
      </c>
      <c r="O309" s="117" t="s">
        <v>1159</v>
      </c>
      <c r="P309" s="114"/>
      <c r="Q309" s="118"/>
      <c r="R309" s="116"/>
      <c r="S309" s="114"/>
    </row>
    <row r="310" spans="6:19">
      <c r="F310" s="111" t="s">
        <v>69</v>
      </c>
      <c r="G310" s="136">
        <v>5.0617500000000001E-5</v>
      </c>
      <c r="H310" s="103">
        <f>ROUND(+G310*Totals!$H$28,2)</f>
        <v>0</v>
      </c>
      <c r="I310" s="103">
        <f t="shared" si="11"/>
        <v>0</v>
      </c>
      <c r="J310" s="103">
        <f t="shared" si="12"/>
        <v>0</v>
      </c>
      <c r="K310" s="113" t="s">
        <v>69</v>
      </c>
      <c r="L310" s="113" t="s">
        <v>90</v>
      </c>
      <c r="M310" s="138">
        <v>0.15656565656565657</v>
      </c>
      <c r="N310" s="117">
        <f>H310*M310</f>
        <v>0</v>
      </c>
      <c r="O310" s="113" t="s">
        <v>1159</v>
      </c>
      <c r="P310" s="114"/>
      <c r="Q310" s="118"/>
      <c r="R310" s="116"/>
      <c r="S310" s="114"/>
    </row>
    <row r="311" spans="6:19">
      <c r="F311" s="111" t="s">
        <v>757</v>
      </c>
      <c r="G311" s="136">
        <v>3.9025700000000001E-5</v>
      </c>
      <c r="H311" s="103">
        <f>ROUND(+G311*Totals!$H$28,2)</f>
        <v>0</v>
      </c>
      <c r="I311" s="103">
        <f t="shared" si="11"/>
        <v>0</v>
      </c>
      <c r="J311" s="103">
        <f t="shared" si="12"/>
        <v>0</v>
      </c>
      <c r="K311" s="113" t="s">
        <v>757</v>
      </c>
      <c r="L311" s="113" t="s">
        <v>42</v>
      </c>
      <c r="M311" s="138">
        <v>0.39713774597495533</v>
      </c>
      <c r="N311" s="117">
        <f>H311*M311</f>
        <v>0</v>
      </c>
      <c r="O311" s="117" t="s">
        <v>1159</v>
      </c>
      <c r="P311" s="114"/>
      <c r="Q311" s="118"/>
      <c r="R311" s="116"/>
      <c r="S311" s="114"/>
    </row>
    <row r="312" spans="6:19" ht="37.5">
      <c r="F312" s="111" t="s">
        <v>756</v>
      </c>
      <c r="G312" s="136">
        <v>3.8136969999999997E-4</v>
      </c>
      <c r="H312" s="103">
        <f>ROUND(+G312*Totals!$H$28,2)</f>
        <v>0</v>
      </c>
      <c r="I312" s="103">
        <f t="shared" si="11"/>
        <v>0</v>
      </c>
      <c r="J312" s="103">
        <f t="shared" si="12"/>
        <v>0</v>
      </c>
      <c r="K312" s="113"/>
      <c r="L312" s="113"/>
      <c r="N312" s="117"/>
      <c r="O312" s="117"/>
      <c r="P312" s="114"/>
      <c r="Q312" s="118"/>
      <c r="R312" s="116"/>
      <c r="S312" s="114"/>
    </row>
    <row r="313" spans="6:19">
      <c r="F313" s="111" t="s">
        <v>755</v>
      </c>
      <c r="G313" s="136">
        <v>7.8824099999999996E-5</v>
      </c>
      <c r="H313" s="103">
        <f>ROUND(+G313*Totals!$H$28,2)</f>
        <v>0</v>
      </c>
      <c r="I313" s="103">
        <f t="shared" si="11"/>
        <v>0</v>
      </c>
      <c r="J313" s="103">
        <f t="shared" si="12"/>
        <v>0</v>
      </c>
      <c r="K313" s="113" t="s">
        <v>755</v>
      </c>
      <c r="L313" s="113" t="s">
        <v>43</v>
      </c>
      <c r="M313" s="138">
        <v>0.27595628415300544</v>
      </c>
      <c r="N313" s="117">
        <f>H313*M313</f>
        <v>0</v>
      </c>
      <c r="O313" s="113" t="s">
        <v>1159</v>
      </c>
      <c r="P313" s="114"/>
      <c r="Q313" s="118"/>
      <c r="R313" s="116"/>
      <c r="S313" s="114"/>
    </row>
    <row r="314" spans="6:19">
      <c r="F314" s="111" t="s">
        <v>754</v>
      </c>
      <c r="G314" s="136">
        <v>8.5779199999999993E-5</v>
      </c>
      <c r="H314" s="103">
        <f>ROUND(+G314*Totals!$H$28,2)</f>
        <v>0</v>
      </c>
      <c r="I314" s="103">
        <f t="shared" si="11"/>
        <v>0</v>
      </c>
      <c r="J314" s="103">
        <f t="shared" si="12"/>
        <v>0</v>
      </c>
      <c r="K314" s="113" t="s">
        <v>754</v>
      </c>
      <c r="L314" s="113" t="s">
        <v>92</v>
      </c>
      <c r="M314" s="138">
        <v>0.14478114478114476</v>
      </c>
      <c r="N314" s="117">
        <f>H314*M314</f>
        <v>0</v>
      </c>
      <c r="O314" s="113" t="s">
        <v>1159</v>
      </c>
      <c r="P314" s="114"/>
      <c r="Q314" s="118"/>
      <c r="R314" s="116"/>
      <c r="S314" s="114"/>
    </row>
    <row r="315" spans="6:19">
      <c r="F315" s="111" t="s">
        <v>70</v>
      </c>
      <c r="G315" s="136">
        <v>2.7356610000000002E-4</v>
      </c>
      <c r="H315" s="103">
        <f>ROUND(+G315*Totals!$H$28,2)</f>
        <v>0</v>
      </c>
      <c r="I315" s="103">
        <f t="shared" si="11"/>
        <v>0</v>
      </c>
      <c r="J315" s="103">
        <f t="shared" si="12"/>
        <v>0</v>
      </c>
      <c r="K315" s="113"/>
      <c r="L315" s="113"/>
      <c r="N315" s="117"/>
      <c r="O315" s="117"/>
      <c r="P315" s="114"/>
      <c r="Q315" s="118"/>
      <c r="R315" s="116"/>
      <c r="S315" s="114"/>
    </row>
    <row r="316" spans="6:19">
      <c r="F316" s="111" t="s">
        <v>753</v>
      </c>
      <c r="G316" s="136">
        <v>3.7209630000000003E-4</v>
      </c>
      <c r="H316" s="103">
        <f>ROUND(+G316*Totals!$H$28,2)</f>
        <v>0</v>
      </c>
      <c r="I316" s="103">
        <f t="shared" si="11"/>
        <v>0</v>
      </c>
      <c r="J316" s="103">
        <f t="shared" si="12"/>
        <v>0</v>
      </c>
      <c r="K316" s="113"/>
      <c r="L316" s="113"/>
      <c r="N316" s="117"/>
      <c r="O316" s="117"/>
      <c r="P316" s="114"/>
      <c r="Q316" s="118"/>
      <c r="R316" s="116"/>
      <c r="S316" s="114"/>
    </row>
    <row r="317" spans="6:19">
      <c r="F317" s="111" t="s">
        <v>752</v>
      </c>
      <c r="G317" s="136">
        <v>1.0046199999999999E-5</v>
      </c>
      <c r="H317" s="103">
        <f>ROUND(+G317*Totals!$H$28,2)</f>
        <v>0</v>
      </c>
      <c r="I317" s="103">
        <f t="shared" si="11"/>
        <v>0</v>
      </c>
      <c r="J317" s="103">
        <f t="shared" si="12"/>
        <v>0</v>
      </c>
      <c r="K317" s="113" t="s">
        <v>752</v>
      </c>
      <c r="L317" s="113" t="s">
        <v>132</v>
      </c>
      <c r="M317" s="138">
        <v>0.25679758308157097</v>
      </c>
      <c r="N317" s="117">
        <f>H317*M317</f>
        <v>0</v>
      </c>
      <c r="O317" s="117" t="s">
        <v>1159</v>
      </c>
      <c r="P317" s="114"/>
      <c r="Q317" s="118"/>
      <c r="R317" s="116"/>
      <c r="S317" s="114"/>
    </row>
    <row r="318" spans="6:19">
      <c r="F318" s="111" t="s">
        <v>751</v>
      </c>
      <c r="G318" s="136">
        <v>1.6808090000000001E-4</v>
      </c>
      <c r="H318" s="103">
        <f>ROUND(+G318*Totals!$H$28,2)</f>
        <v>0</v>
      </c>
      <c r="I318" s="103">
        <f t="shared" si="11"/>
        <v>0</v>
      </c>
      <c r="J318" s="103">
        <f t="shared" si="12"/>
        <v>0</v>
      </c>
      <c r="K318" s="113" t="s">
        <v>751</v>
      </c>
      <c r="L318" s="113" t="s">
        <v>81</v>
      </c>
      <c r="M318" s="138">
        <v>0.26357827476038337</v>
      </c>
      <c r="N318" s="117">
        <f>H318*M318</f>
        <v>0</v>
      </c>
      <c r="O318" s="117" t="s">
        <v>1159</v>
      </c>
      <c r="P318" s="114"/>
      <c r="Q318" s="118"/>
      <c r="R318" s="116"/>
      <c r="S318" s="114"/>
    </row>
    <row r="319" spans="6:19">
      <c r="F319" s="111" t="s">
        <v>750</v>
      </c>
      <c r="G319" s="136">
        <v>2.9365900000000003E-5</v>
      </c>
      <c r="H319" s="103">
        <f>ROUND(+G319*Totals!$H$28,2)</f>
        <v>0</v>
      </c>
      <c r="I319" s="103">
        <f t="shared" si="11"/>
        <v>0</v>
      </c>
      <c r="J319" s="103">
        <f t="shared" si="12"/>
        <v>0</v>
      </c>
      <c r="K319" s="113" t="s">
        <v>750</v>
      </c>
      <c r="L319" s="113" t="s">
        <v>56</v>
      </c>
      <c r="M319" s="138">
        <v>0.30630630630630629</v>
      </c>
      <c r="N319" s="117">
        <f>H319*M319</f>
        <v>0</v>
      </c>
      <c r="O319" s="113" t="s">
        <v>1159</v>
      </c>
      <c r="P319" s="114"/>
      <c r="Q319" s="118"/>
      <c r="R319" s="116"/>
      <c r="S319" s="114"/>
    </row>
    <row r="320" spans="6:19">
      <c r="F320" s="111" t="s">
        <v>749</v>
      </c>
      <c r="G320" s="136">
        <v>6.7232300000000003E-5</v>
      </c>
      <c r="H320" s="103">
        <f>ROUND(+G320*Totals!$H$28,2)</f>
        <v>0</v>
      </c>
      <c r="I320" s="103">
        <f t="shared" si="11"/>
        <v>0</v>
      </c>
      <c r="J320" s="103">
        <f t="shared" si="12"/>
        <v>0</v>
      </c>
      <c r="K320" s="113" t="s">
        <v>749</v>
      </c>
      <c r="L320" s="113" t="s">
        <v>61</v>
      </c>
      <c r="M320" s="138">
        <v>0.26442307692307693</v>
      </c>
      <c r="N320" s="117">
        <f>H320*M320</f>
        <v>0</v>
      </c>
      <c r="O320" s="113" t="s">
        <v>1159</v>
      </c>
      <c r="P320" s="114"/>
      <c r="Q320" s="118"/>
      <c r="R320" s="116"/>
      <c r="S320" s="114"/>
    </row>
    <row r="321" spans="6:19">
      <c r="F321" s="111" t="s">
        <v>748</v>
      </c>
      <c r="G321" s="136">
        <v>2.9481770000000003E-4</v>
      </c>
      <c r="H321" s="103">
        <f>ROUND(+G321*Totals!$H$28,2)</f>
        <v>0</v>
      </c>
      <c r="I321" s="103">
        <f t="shared" si="11"/>
        <v>0</v>
      </c>
      <c r="J321" s="103">
        <f t="shared" si="12"/>
        <v>0</v>
      </c>
      <c r="K321" s="113"/>
      <c r="L321" s="113"/>
      <c r="N321" s="117"/>
      <c r="O321" s="117"/>
      <c r="P321" s="114"/>
      <c r="Q321" s="118"/>
      <c r="R321" s="116"/>
      <c r="S321" s="114"/>
    </row>
    <row r="322" spans="6:19">
      <c r="F322" s="111" t="s">
        <v>747</v>
      </c>
      <c r="G322" s="136">
        <v>1.1842939E-3</v>
      </c>
      <c r="H322" s="103">
        <f>ROUND(+G322*Totals!$H$28,2)</f>
        <v>0</v>
      </c>
      <c r="I322" s="103">
        <f t="shared" si="11"/>
        <v>0</v>
      </c>
      <c r="J322" s="103">
        <f t="shared" si="12"/>
        <v>0</v>
      </c>
      <c r="K322" s="113"/>
      <c r="L322" s="113"/>
      <c r="N322" s="117"/>
      <c r="O322" s="113"/>
      <c r="P322" s="114"/>
      <c r="Q322" s="118"/>
      <c r="R322" s="116"/>
      <c r="S322" s="114"/>
    </row>
    <row r="323" spans="6:19">
      <c r="F323" s="111" t="s">
        <v>746</v>
      </c>
      <c r="G323" s="136">
        <v>1.3291910000000001E-4</v>
      </c>
      <c r="H323" s="103">
        <f>ROUND(+G323*Totals!$H$28,2)</f>
        <v>0</v>
      </c>
      <c r="I323" s="103">
        <f t="shared" si="11"/>
        <v>0</v>
      </c>
      <c r="J323" s="103">
        <f t="shared" si="12"/>
        <v>0</v>
      </c>
      <c r="K323" s="113" t="s">
        <v>746</v>
      </c>
      <c r="L323" s="113" t="s">
        <v>41</v>
      </c>
      <c r="M323" s="138">
        <v>0.12935323383084579</v>
      </c>
      <c r="N323" s="117">
        <f>H323*M323</f>
        <v>0</v>
      </c>
      <c r="O323" s="117" t="s">
        <v>1159</v>
      </c>
      <c r="P323" s="114"/>
      <c r="Q323" s="118"/>
      <c r="R323" s="116"/>
      <c r="S323" s="114"/>
    </row>
    <row r="324" spans="6:19">
      <c r="F324" s="111" t="s">
        <v>745</v>
      </c>
      <c r="G324" s="136">
        <v>1.8585490000000001E-4</v>
      </c>
      <c r="H324" s="103">
        <f>ROUND(+G324*Totals!$H$28,2)</f>
        <v>0</v>
      </c>
      <c r="I324" s="103">
        <f t="shared" si="11"/>
        <v>0</v>
      </c>
      <c r="J324" s="103">
        <f t="shared" si="12"/>
        <v>0</v>
      </c>
      <c r="K324" s="137" t="s">
        <v>745</v>
      </c>
      <c r="L324" s="137" t="s">
        <v>119</v>
      </c>
      <c r="M324" s="138">
        <v>0.26637554585152839</v>
      </c>
      <c r="N324" s="117">
        <f>H324*M324</f>
        <v>0</v>
      </c>
      <c r="O324" s="113"/>
      <c r="P324" s="114"/>
      <c r="Q324" s="118"/>
      <c r="R324" s="116"/>
      <c r="S324" s="114"/>
    </row>
    <row r="325" spans="6:19">
      <c r="F325" s="111" t="s">
        <v>744</v>
      </c>
      <c r="G325" s="136">
        <v>5.2549399999999995E-5</v>
      </c>
      <c r="H325" s="103">
        <f>ROUND(+G325*Totals!$H$28,2)</f>
        <v>0</v>
      </c>
      <c r="I325" s="103">
        <f t="shared" si="11"/>
        <v>0</v>
      </c>
      <c r="J325" s="103">
        <f t="shared" si="12"/>
        <v>0</v>
      </c>
      <c r="K325" s="113" t="s">
        <v>744</v>
      </c>
      <c r="L325" s="113" t="s">
        <v>69</v>
      </c>
      <c r="M325" s="138">
        <v>0.38380281690140849</v>
      </c>
      <c r="N325" s="117">
        <f>H325*M325</f>
        <v>0</v>
      </c>
      <c r="O325" s="117" t="s">
        <v>1159</v>
      </c>
      <c r="P325" s="114"/>
      <c r="Q325" s="118"/>
      <c r="R325" s="116"/>
      <c r="S325" s="114"/>
    </row>
    <row r="326" spans="6:19">
      <c r="F326" s="111" t="s">
        <v>743</v>
      </c>
      <c r="G326" s="136">
        <v>4.1614499999999998E-4</v>
      </c>
      <c r="H326" s="103">
        <f>ROUND(+G326*Totals!$H$28,2)</f>
        <v>0</v>
      </c>
      <c r="I326" s="103">
        <f t="shared" si="11"/>
        <v>0</v>
      </c>
      <c r="J326" s="103">
        <f t="shared" si="12"/>
        <v>0</v>
      </c>
      <c r="K326" s="113"/>
      <c r="L326" s="113"/>
      <c r="N326" s="117"/>
      <c r="O326" s="113"/>
      <c r="P326" s="114"/>
      <c r="Q326" s="118"/>
      <c r="R326" s="116"/>
      <c r="S326" s="114"/>
    </row>
    <row r="327" spans="6:19">
      <c r="F327" s="111" t="s">
        <v>742</v>
      </c>
      <c r="G327" s="136">
        <v>2.43427E-5</v>
      </c>
      <c r="H327" s="103">
        <f>ROUND(+G327*Totals!$H$28,2)</f>
        <v>0</v>
      </c>
      <c r="I327" s="103">
        <f t="shared" ref="I327:I390" si="13">+N327+Q327+T327</f>
        <v>0</v>
      </c>
      <c r="J327" s="103">
        <f t="shared" ref="J327:J390" si="14">+H327-I327</f>
        <v>0</v>
      </c>
      <c r="K327" s="113" t="s">
        <v>742</v>
      </c>
      <c r="L327" s="113" t="s">
        <v>88</v>
      </c>
      <c r="M327" s="138">
        <v>0.47222222222222221</v>
      </c>
      <c r="N327" s="117">
        <f>H327*M327</f>
        <v>0</v>
      </c>
      <c r="O327" s="113" t="s">
        <v>1159</v>
      </c>
      <c r="P327" s="114"/>
      <c r="Q327" s="118"/>
      <c r="R327" s="116"/>
      <c r="S327" s="114"/>
    </row>
    <row r="328" spans="6:19">
      <c r="F328" s="111" t="s">
        <v>741</v>
      </c>
      <c r="G328" s="136">
        <v>4.6792170000000002E-4</v>
      </c>
      <c r="H328" s="103">
        <f>ROUND(+G328*Totals!$H$28,2)</f>
        <v>0</v>
      </c>
      <c r="I328" s="103">
        <f t="shared" si="13"/>
        <v>0</v>
      </c>
      <c r="J328" s="103">
        <f t="shared" si="14"/>
        <v>0</v>
      </c>
      <c r="K328" s="113"/>
      <c r="L328" s="113"/>
      <c r="N328" s="117"/>
      <c r="O328" s="117"/>
      <c r="P328" s="114"/>
      <c r="Q328" s="118"/>
      <c r="R328" s="116"/>
      <c r="S328" s="114"/>
    </row>
    <row r="329" spans="6:19">
      <c r="F329" s="111" t="s">
        <v>740</v>
      </c>
      <c r="G329" s="136">
        <v>3.0679589999999999E-4</v>
      </c>
      <c r="H329" s="103">
        <f>ROUND(+G329*Totals!$H$28,2)</f>
        <v>0</v>
      </c>
      <c r="I329" s="103">
        <f t="shared" si="13"/>
        <v>0</v>
      </c>
      <c r="J329" s="103">
        <f t="shared" si="14"/>
        <v>0</v>
      </c>
      <c r="K329" s="113"/>
      <c r="L329" s="113"/>
      <c r="N329" s="117"/>
      <c r="O329" s="113"/>
      <c r="P329" s="114"/>
      <c r="Q329" s="118"/>
      <c r="R329" s="116"/>
      <c r="S329" s="114"/>
    </row>
    <row r="330" spans="6:19">
      <c r="F330" s="111" t="s">
        <v>739</v>
      </c>
      <c r="G330" s="136">
        <v>1.1591800000000001E-5</v>
      </c>
      <c r="H330" s="103">
        <f>ROUND(+G330*Totals!$H$28,2)</f>
        <v>0</v>
      </c>
      <c r="I330" s="103">
        <f t="shared" si="13"/>
        <v>0</v>
      </c>
      <c r="J330" s="103">
        <f t="shared" si="14"/>
        <v>0</v>
      </c>
      <c r="K330" s="113" t="s">
        <v>739</v>
      </c>
      <c r="L330" s="113" t="s">
        <v>55</v>
      </c>
      <c r="M330" s="138">
        <v>0.45945945945945943</v>
      </c>
      <c r="N330" s="117">
        <f>H330*M330</f>
        <v>0</v>
      </c>
      <c r="O330" s="113" t="s">
        <v>1159</v>
      </c>
      <c r="P330" s="114"/>
      <c r="Q330" s="118"/>
      <c r="R330" s="116"/>
      <c r="S330" s="114"/>
    </row>
    <row r="331" spans="6:19">
      <c r="F331" s="111" t="s">
        <v>738</v>
      </c>
      <c r="G331" s="136">
        <v>2.094249E-4</v>
      </c>
      <c r="H331" s="103">
        <f>ROUND(+G331*Totals!$H$28,2)</f>
        <v>0</v>
      </c>
      <c r="I331" s="103">
        <f t="shared" si="13"/>
        <v>0</v>
      </c>
      <c r="J331" s="103">
        <f t="shared" si="14"/>
        <v>0</v>
      </c>
      <c r="K331" s="113"/>
      <c r="L331" s="113"/>
      <c r="N331" s="117"/>
      <c r="O331" s="113"/>
      <c r="P331" s="114"/>
      <c r="Q331" s="118"/>
      <c r="R331" s="116"/>
      <c r="S331" s="114"/>
    </row>
    <row r="332" spans="6:19">
      <c r="F332" s="111" t="s">
        <v>737</v>
      </c>
      <c r="G332" s="136">
        <v>1.881733E-4</v>
      </c>
      <c r="H332" s="103">
        <f>ROUND(+G332*Totals!$H$28,2)</f>
        <v>0</v>
      </c>
      <c r="I332" s="103">
        <f t="shared" si="13"/>
        <v>0</v>
      </c>
      <c r="J332" s="103">
        <f t="shared" si="14"/>
        <v>0</v>
      </c>
      <c r="K332" s="137" t="s">
        <v>737</v>
      </c>
      <c r="L332" s="137" t="s">
        <v>80</v>
      </c>
      <c r="M332" s="138">
        <v>5.142231947483588E-2</v>
      </c>
      <c r="N332" s="117">
        <f>H332*M332</f>
        <v>0</v>
      </c>
      <c r="O332" s="137" t="s">
        <v>109</v>
      </c>
      <c r="P332" s="138">
        <v>7.7680525164113778E-2</v>
      </c>
      <c r="Q332" s="118">
        <f>H332*P332</f>
        <v>0</v>
      </c>
      <c r="R332" s="116"/>
      <c r="S332" s="114"/>
    </row>
    <row r="333" spans="6:19">
      <c r="F333" s="111" t="s">
        <v>736</v>
      </c>
      <c r="G333" s="136">
        <v>3.0872780000000002E-4</v>
      </c>
      <c r="H333" s="103">
        <f>ROUND(+G333*Totals!$H$28,2)</f>
        <v>0</v>
      </c>
      <c r="I333" s="103">
        <f t="shared" si="13"/>
        <v>0</v>
      </c>
      <c r="J333" s="103">
        <f t="shared" si="14"/>
        <v>0</v>
      </c>
      <c r="K333" s="113"/>
      <c r="L333" s="113"/>
      <c r="N333" s="117"/>
      <c r="O333" s="113"/>
      <c r="P333" s="114"/>
      <c r="Q333" s="118"/>
      <c r="R333" s="116"/>
      <c r="S333" s="114"/>
    </row>
    <row r="334" spans="6:19">
      <c r="F334" s="111" t="s">
        <v>735</v>
      </c>
      <c r="G334" s="136">
        <v>1.9601706E-3</v>
      </c>
      <c r="H334" s="103">
        <f>ROUND(+G334*Totals!$H$28,2)</f>
        <v>0</v>
      </c>
      <c r="I334" s="103">
        <f t="shared" si="13"/>
        <v>0</v>
      </c>
      <c r="J334" s="103">
        <f t="shared" si="14"/>
        <v>0</v>
      </c>
      <c r="K334" s="113"/>
      <c r="L334" s="113"/>
      <c r="N334" s="117"/>
      <c r="O334" s="113"/>
      <c r="P334" s="114"/>
      <c r="Q334" s="118"/>
      <c r="R334" s="116"/>
      <c r="S334" s="114"/>
    </row>
    <row r="335" spans="6:19">
      <c r="F335" s="111" t="s">
        <v>734</v>
      </c>
      <c r="G335" s="136">
        <v>4.447381E-4</v>
      </c>
      <c r="H335" s="103">
        <f>ROUND(+G335*Totals!$H$28,2)</f>
        <v>0</v>
      </c>
      <c r="I335" s="103">
        <f t="shared" si="13"/>
        <v>0</v>
      </c>
      <c r="J335" s="103">
        <f t="shared" si="14"/>
        <v>0</v>
      </c>
      <c r="K335" s="113"/>
      <c r="L335" s="113"/>
      <c r="N335" s="117"/>
      <c r="O335" s="117"/>
      <c r="P335" s="114"/>
      <c r="Q335" s="118"/>
      <c r="R335" s="116"/>
      <c r="S335" s="114"/>
    </row>
    <row r="336" spans="6:19">
      <c r="F336" s="111" t="s">
        <v>733</v>
      </c>
      <c r="G336" s="136">
        <v>2.44973E-4</v>
      </c>
      <c r="H336" s="103">
        <f>ROUND(+G336*Totals!$H$28,2)</f>
        <v>0</v>
      </c>
      <c r="I336" s="103">
        <f t="shared" si="13"/>
        <v>0</v>
      </c>
      <c r="J336" s="103">
        <f t="shared" si="14"/>
        <v>0</v>
      </c>
      <c r="K336" s="113"/>
      <c r="L336" s="113"/>
      <c r="N336" s="117"/>
      <c r="O336" s="117"/>
      <c r="P336" s="114"/>
      <c r="Q336" s="118"/>
      <c r="R336" s="116"/>
      <c r="S336" s="114"/>
    </row>
    <row r="337" spans="6:19">
      <c r="F337" s="111" t="s">
        <v>732</v>
      </c>
      <c r="G337" s="136">
        <v>5.4095000000000003E-5</v>
      </c>
      <c r="H337" s="103">
        <f>ROUND(+G337*Totals!$H$28,2)</f>
        <v>0</v>
      </c>
      <c r="I337" s="103">
        <f t="shared" si="13"/>
        <v>0</v>
      </c>
      <c r="J337" s="103">
        <f t="shared" si="14"/>
        <v>0</v>
      </c>
      <c r="K337" s="113" t="s">
        <v>732</v>
      </c>
      <c r="L337" s="113" t="s">
        <v>75</v>
      </c>
      <c r="M337" s="138">
        <v>0.26587301587301587</v>
      </c>
      <c r="N337" s="117">
        <f>H337*M337</f>
        <v>0</v>
      </c>
      <c r="O337" s="113" t="s">
        <v>1159</v>
      </c>
      <c r="P337" s="114"/>
      <c r="Q337" s="118"/>
      <c r="R337" s="116"/>
      <c r="S337" s="114"/>
    </row>
    <row r="338" spans="6:19">
      <c r="F338" s="111" t="s">
        <v>731</v>
      </c>
      <c r="G338" s="136">
        <v>9.2347899999999997E-5</v>
      </c>
      <c r="H338" s="103">
        <f>ROUND(+G338*Totals!$H$28,2)</f>
        <v>0</v>
      </c>
      <c r="I338" s="103">
        <f t="shared" si="13"/>
        <v>0</v>
      </c>
      <c r="J338" s="103">
        <f t="shared" si="14"/>
        <v>0</v>
      </c>
      <c r="K338" s="113" t="s">
        <v>731</v>
      </c>
      <c r="L338" s="113" t="s">
        <v>57</v>
      </c>
      <c r="M338" s="138">
        <v>0.29268292682926828</v>
      </c>
      <c r="N338" s="117">
        <f>H338*M338</f>
        <v>0</v>
      </c>
      <c r="O338" s="113" t="s">
        <v>1159</v>
      </c>
      <c r="P338" s="114"/>
      <c r="Q338" s="118"/>
      <c r="R338" s="116"/>
      <c r="S338" s="114"/>
    </row>
    <row r="339" spans="6:19">
      <c r="F339" s="111" t="s">
        <v>730</v>
      </c>
      <c r="G339" s="136">
        <v>3.6784589999999998E-4</v>
      </c>
      <c r="H339" s="103">
        <f>ROUND(+G339*Totals!$H$28,2)</f>
        <v>0</v>
      </c>
      <c r="I339" s="103">
        <f t="shared" si="13"/>
        <v>0</v>
      </c>
      <c r="J339" s="103">
        <f t="shared" si="14"/>
        <v>0</v>
      </c>
      <c r="K339" s="113"/>
      <c r="L339" s="113"/>
      <c r="N339" s="117"/>
      <c r="O339" s="117"/>
      <c r="P339" s="114"/>
      <c r="Q339" s="118"/>
      <c r="R339" s="116"/>
      <c r="S339" s="114"/>
    </row>
    <row r="340" spans="6:19">
      <c r="F340" s="111" t="s">
        <v>729</v>
      </c>
      <c r="G340" s="136">
        <v>3.2147879999999999E-4</v>
      </c>
      <c r="H340" s="103">
        <f>ROUND(+G340*Totals!$H$28,2)</f>
        <v>0</v>
      </c>
      <c r="I340" s="103">
        <f t="shared" si="13"/>
        <v>0</v>
      </c>
      <c r="J340" s="103">
        <f t="shared" si="14"/>
        <v>0</v>
      </c>
      <c r="K340" s="113"/>
      <c r="L340" s="113"/>
      <c r="N340" s="117"/>
      <c r="O340" s="117"/>
      <c r="P340" s="114"/>
      <c r="Q340" s="118"/>
      <c r="R340" s="116"/>
      <c r="S340" s="114"/>
    </row>
    <row r="341" spans="6:19">
      <c r="F341" s="111" t="s">
        <v>728</v>
      </c>
      <c r="G341" s="136">
        <v>2.9365900000000003E-5</v>
      </c>
      <c r="H341" s="103">
        <f>ROUND(+G341*Totals!$H$28,2)</f>
        <v>0</v>
      </c>
      <c r="I341" s="103">
        <f t="shared" si="13"/>
        <v>0</v>
      </c>
      <c r="J341" s="103">
        <f t="shared" si="14"/>
        <v>0</v>
      </c>
      <c r="K341" s="113" t="s">
        <v>728</v>
      </c>
      <c r="L341" s="113" t="s">
        <v>65</v>
      </c>
      <c r="M341" s="138">
        <v>0.53246753246753242</v>
      </c>
      <c r="N341" s="117">
        <f>H341*M341</f>
        <v>0</v>
      </c>
      <c r="O341" s="113" t="s">
        <v>1159</v>
      </c>
      <c r="P341" s="114"/>
      <c r="Q341" s="118"/>
      <c r="R341" s="116"/>
      <c r="S341" s="114"/>
    </row>
    <row r="342" spans="6:19">
      <c r="F342" s="111" t="s">
        <v>727</v>
      </c>
      <c r="G342" s="136">
        <v>8.3460800000000006E-5</v>
      </c>
      <c r="H342" s="103">
        <f>ROUND(+G342*Totals!$H$28,2)</f>
        <v>0</v>
      </c>
      <c r="I342" s="103">
        <f t="shared" si="13"/>
        <v>0</v>
      </c>
      <c r="J342" s="103">
        <f t="shared" si="14"/>
        <v>0</v>
      </c>
      <c r="K342" s="113" t="s">
        <v>727</v>
      </c>
      <c r="L342" s="113" t="s">
        <v>131</v>
      </c>
      <c r="M342" s="138">
        <v>0.39820359281437129</v>
      </c>
      <c r="N342" s="117">
        <f>H342*M342</f>
        <v>0</v>
      </c>
      <c r="O342" s="113" t="s">
        <v>1159</v>
      </c>
      <c r="P342" s="114"/>
      <c r="Q342" s="118"/>
      <c r="R342" s="116"/>
      <c r="S342" s="114"/>
    </row>
    <row r="343" spans="6:19" ht="37.5">
      <c r="F343" s="111" t="s">
        <v>726</v>
      </c>
      <c r="G343" s="136">
        <v>2.8013480000000003E-4</v>
      </c>
      <c r="H343" s="103">
        <f>ROUND(+G343*Totals!$H$28,2)</f>
        <v>0</v>
      </c>
      <c r="I343" s="103">
        <f t="shared" si="13"/>
        <v>0</v>
      </c>
      <c r="J343" s="103">
        <f t="shared" si="14"/>
        <v>0</v>
      </c>
      <c r="K343" s="113"/>
      <c r="L343" s="113"/>
      <c r="N343" s="117"/>
      <c r="O343" s="117"/>
      <c r="P343" s="114"/>
      <c r="Q343" s="118"/>
      <c r="R343" s="116"/>
      <c r="S343" s="114"/>
    </row>
    <row r="344" spans="6:19">
      <c r="F344" s="111" t="s">
        <v>725</v>
      </c>
      <c r="G344" s="136">
        <v>2.3763159999999999E-4</v>
      </c>
      <c r="H344" s="103">
        <f>ROUND(+G344*Totals!$H$28,2)</f>
        <v>0</v>
      </c>
      <c r="I344" s="103">
        <f t="shared" si="13"/>
        <v>0</v>
      </c>
      <c r="J344" s="103">
        <f t="shared" si="14"/>
        <v>0</v>
      </c>
      <c r="K344" s="113"/>
      <c r="L344" s="113"/>
      <c r="N344" s="117"/>
      <c r="O344" s="113"/>
      <c r="P344" s="114"/>
      <c r="Q344" s="118"/>
      <c r="R344" s="116"/>
      <c r="S344" s="114"/>
    </row>
    <row r="345" spans="6:19">
      <c r="F345" s="111" t="s">
        <v>724</v>
      </c>
      <c r="G345" s="136">
        <v>7.5733000000000001E-5</v>
      </c>
      <c r="H345" s="103">
        <f>ROUND(+G345*Totals!$H$28,2)</f>
        <v>0</v>
      </c>
      <c r="I345" s="103">
        <f t="shared" si="13"/>
        <v>0</v>
      </c>
      <c r="J345" s="103">
        <f t="shared" si="14"/>
        <v>0</v>
      </c>
      <c r="K345" s="113" t="s">
        <v>724</v>
      </c>
      <c r="L345" s="113" t="s">
        <v>61</v>
      </c>
      <c r="M345" s="138">
        <v>0.18648018648018649</v>
      </c>
      <c r="N345" s="117">
        <f>H345*M345</f>
        <v>0</v>
      </c>
      <c r="O345" s="113" t="s">
        <v>1159</v>
      </c>
      <c r="P345" s="114"/>
      <c r="Q345" s="118"/>
      <c r="R345" s="116"/>
      <c r="S345" s="114"/>
    </row>
    <row r="346" spans="6:19">
      <c r="F346" s="111" t="s">
        <v>723</v>
      </c>
      <c r="G346" s="136">
        <v>1.6885359999999999E-4</v>
      </c>
      <c r="H346" s="103">
        <f>ROUND(+G346*Totals!$H$28,2)</f>
        <v>0</v>
      </c>
      <c r="I346" s="103">
        <f t="shared" si="13"/>
        <v>0</v>
      </c>
      <c r="J346" s="103">
        <f t="shared" si="14"/>
        <v>0</v>
      </c>
      <c r="K346" s="137" t="s">
        <v>723</v>
      </c>
      <c r="L346" s="137" t="s">
        <v>92</v>
      </c>
      <c r="M346" s="138">
        <v>0.13527851458885942</v>
      </c>
      <c r="N346" s="117">
        <f>H346*M346</f>
        <v>0</v>
      </c>
      <c r="O346" s="117"/>
      <c r="P346" s="114"/>
      <c r="Q346" s="118"/>
      <c r="R346" s="116"/>
      <c r="S346" s="114"/>
    </row>
    <row r="347" spans="6:19">
      <c r="F347" s="111" t="s">
        <v>722</v>
      </c>
      <c r="G347" s="136">
        <v>6.3909369999999989E-4</v>
      </c>
      <c r="H347" s="103">
        <f>ROUND(+G347*Totals!$H$28,2)</f>
        <v>0</v>
      </c>
      <c r="I347" s="103">
        <f t="shared" si="13"/>
        <v>0</v>
      </c>
      <c r="J347" s="103">
        <f t="shared" si="14"/>
        <v>0</v>
      </c>
      <c r="K347" s="113"/>
      <c r="L347" s="113"/>
      <c r="N347" s="117"/>
      <c r="O347" s="117"/>
      <c r="P347" s="114"/>
      <c r="Q347" s="118"/>
      <c r="R347" s="116"/>
      <c r="S347" s="114"/>
    </row>
    <row r="348" spans="6:19">
      <c r="F348" s="111" t="s">
        <v>721</v>
      </c>
      <c r="G348" s="136">
        <v>3.3229799999999998E-5</v>
      </c>
      <c r="H348" s="103">
        <f>ROUND(+G348*Totals!$H$28,2)</f>
        <v>0</v>
      </c>
      <c r="I348" s="103">
        <f t="shared" si="13"/>
        <v>0</v>
      </c>
      <c r="J348" s="103">
        <f t="shared" si="14"/>
        <v>0</v>
      </c>
      <c r="K348" s="113" t="s">
        <v>721</v>
      </c>
      <c r="L348" s="113" t="s">
        <v>103</v>
      </c>
      <c r="M348" s="138">
        <v>0.22675736961451246</v>
      </c>
      <c r="N348" s="117">
        <f>H348*M348</f>
        <v>0</v>
      </c>
      <c r="O348" s="117" t="s">
        <v>1159</v>
      </c>
      <c r="P348" s="114"/>
      <c r="Q348" s="118"/>
      <c r="R348" s="116"/>
      <c r="S348" s="114"/>
    </row>
    <row r="349" spans="6:19">
      <c r="F349" s="111" t="s">
        <v>720</v>
      </c>
      <c r="G349" s="136">
        <v>1.197818E-4</v>
      </c>
      <c r="H349" s="103">
        <f>ROUND(+G349*Totals!$H$28,2)</f>
        <v>0</v>
      </c>
      <c r="I349" s="103">
        <f t="shared" si="13"/>
        <v>0</v>
      </c>
      <c r="J349" s="103">
        <f t="shared" si="14"/>
        <v>0</v>
      </c>
      <c r="K349" s="113" t="s">
        <v>720</v>
      </c>
      <c r="L349" s="113" t="s">
        <v>117</v>
      </c>
      <c r="M349" s="138">
        <v>1.092896174863388E-2</v>
      </c>
      <c r="N349" s="117">
        <f>H349*M349</f>
        <v>0</v>
      </c>
      <c r="O349" s="117" t="s">
        <v>1159</v>
      </c>
      <c r="P349" s="114"/>
      <c r="Q349" s="118"/>
      <c r="R349" s="116"/>
      <c r="S349" s="114"/>
    </row>
    <row r="350" spans="6:19">
      <c r="F350" s="111" t="s">
        <v>719</v>
      </c>
      <c r="G350" s="136">
        <v>5.9504500000000006E-5</v>
      </c>
      <c r="H350" s="103">
        <f>ROUND(+G350*Totals!$H$28,2)</f>
        <v>0</v>
      </c>
      <c r="I350" s="103">
        <f t="shared" si="13"/>
        <v>0</v>
      </c>
      <c r="J350" s="103">
        <f t="shared" si="14"/>
        <v>0</v>
      </c>
      <c r="K350" s="113" t="s">
        <v>719</v>
      </c>
      <c r="L350" s="113" t="s">
        <v>120</v>
      </c>
      <c r="M350" s="138">
        <v>0.22222222222222221</v>
      </c>
      <c r="N350" s="117">
        <f>H350*M350</f>
        <v>0</v>
      </c>
      <c r="O350" s="113" t="s">
        <v>1159</v>
      </c>
      <c r="P350" s="114"/>
      <c r="Q350" s="118"/>
      <c r="R350" s="116"/>
      <c r="S350" s="114"/>
    </row>
    <row r="351" spans="6:19">
      <c r="F351" s="111" t="s">
        <v>718</v>
      </c>
      <c r="G351" s="136">
        <v>2.3570000000000003E-5</v>
      </c>
      <c r="H351" s="103">
        <f>ROUND(+G351*Totals!$H$28,2)</f>
        <v>0</v>
      </c>
      <c r="I351" s="103">
        <f t="shared" si="13"/>
        <v>0</v>
      </c>
      <c r="J351" s="103">
        <f t="shared" si="14"/>
        <v>0</v>
      </c>
      <c r="K351" s="113" t="s">
        <v>718</v>
      </c>
      <c r="L351" s="113" t="s">
        <v>40</v>
      </c>
      <c r="M351" s="138">
        <v>0.43121693121693122</v>
      </c>
      <c r="N351" s="117">
        <f>H351*M351</f>
        <v>0</v>
      </c>
      <c r="O351" s="113" t="s">
        <v>1159</v>
      </c>
      <c r="P351" s="114"/>
      <c r="Q351" s="118"/>
      <c r="R351" s="116"/>
      <c r="S351" s="114"/>
    </row>
    <row r="352" spans="6:19">
      <c r="F352" s="111" t="s">
        <v>717</v>
      </c>
      <c r="G352" s="136">
        <v>8.3847199999999999E-5</v>
      </c>
      <c r="H352" s="103">
        <f>ROUND(+G352*Totals!$H$28,2)</f>
        <v>0</v>
      </c>
      <c r="I352" s="103">
        <f t="shared" si="13"/>
        <v>0</v>
      </c>
      <c r="J352" s="103">
        <f t="shared" si="14"/>
        <v>0</v>
      </c>
      <c r="K352" s="113"/>
      <c r="L352" s="113"/>
      <c r="N352" s="117"/>
      <c r="O352" s="113"/>
      <c r="P352" s="114"/>
      <c r="Q352" s="118"/>
      <c r="R352" s="116"/>
      <c r="S352" s="114"/>
    </row>
    <row r="353" spans="6:19">
      <c r="F353" s="111" t="s">
        <v>71</v>
      </c>
      <c r="G353" s="136">
        <v>3.8252889999999996E-4</v>
      </c>
      <c r="H353" s="103">
        <f>ROUND(+G353*Totals!$H$28,2)</f>
        <v>0</v>
      </c>
      <c r="I353" s="103">
        <f t="shared" si="13"/>
        <v>0</v>
      </c>
      <c r="J353" s="103">
        <f t="shared" si="14"/>
        <v>0</v>
      </c>
      <c r="K353" s="113"/>
      <c r="L353" s="113"/>
      <c r="N353" s="117"/>
      <c r="O353" s="117"/>
      <c r="P353" s="114"/>
      <c r="Q353" s="118"/>
      <c r="R353" s="116"/>
      <c r="S353" s="114"/>
    </row>
    <row r="354" spans="6:19">
      <c r="F354" s="111" t="s">
        <v>716</v>
      </c>
      <c r="G354" s="136">
        <v>7.967419000000001E-4</v>
      </c>
      <c r="H354" s="103">
        <f>ROUND(+G354*Totals!$H$28,2)</f>
        <v>0</v>
      </c>
      <c r="I354" s="103">
        <f t="shared" si="13"/>
        <v>0</v>
      </c>
      <c r="J354" s="103">
        <f t="shared" si="14"/>
        <v>0</v>
      </c>
      <c r="K354" s="113"/>
      <c r="L354" s="113"/>
      <c r="N354" s="117"/>
      <c r="O354" s="113"/>
      <c r="P354" s="114"/>
      <c r="Q354" s="118"/>
      <c r="R354" s="116"/>
      <c r="S354" s="114"/>
    </row>
    <row r="355" spans="6:19">
      <c r="F355" s="111" t="s">
        <v>715</v>
      </c>
      <c r="G355" s="136">
        <v>2.7433900000000002E-5</v>
      </c>
      <c r="H355" s="103">
        <f>ROUND(+G355*Totals!$H$28,2)</f>
        <v>0</v>
      </c>
      <c r="I355" s="103">
        <f t="shared" si="13"/>
        <v>0</v>
      </c>
      <c r="J355" s="103">
        <f>+H355-I355</f>
        <v>0</v>
      </c>
      <c r="K355" s="113" t="s">
        <v>715</v>
      </c>
      <c r="L355" s="113" t="s">
        <v>55</v>
      </c>
      <c r="M355" s="138">
        <v>0.25263157894736843</v>
      </c>
      <c r="N355" s="117">
        <f>H355*M355</f>
        <v>0</v>
      </c>
      <c r="O355" s="113"/>
      <c r="P355" s="114"/>
      <c r="Q355" s="118"/>
      <c r="R355" s="116"/>
      <c r="S355" s="114"/>
    </row>
    <row r="356" spans="6:19">
      <c r="F356" s="111" t="s">
        <v>714</v>
      </c>
      <c r="G356" s="136">
        <v>5.9500626000000001E-3</v>
      </c>
      <c r="H356" s="103">
        <f>ROUND(+G356*Totals!$H$28,2)</f>
        <v>0</v>
      </c>
      <c r="I356" s="103">
        <f t="shared" si="13"/>
        <v>0</v>
      </c>
      <c r="J356" s="103">
        <f>+H356-I356</f>
        <v>0</v>
      </c>
      <c r="K356" s="113"/>
      <c r="L356" s="113"/>
      <c r="N356" s="117"/>
      <c r="O356" s="113" t="s">
        <v>1159</v>
      </c>
      <c r="P356" s="114"/>
      <c r="Q356" s="118"/>
      <c r="R356" s="116"/>
      <c r="S356" s="114"/>
    </row>
    <row r="357" spans="6:19">
      <c r="F357" s="111" t="s">
        <v>713</v>
      </c>
      <c r="G357" s="136">
        <v>3.6954607E-3</v>
      </c>
      <c r="H357" s="103">
        <f>ROUND(+G357*Totals!$H$28,2)</f>
        <v>0</v>
      </c>
      <c r="I357" s="103">
        <f t="shared" si="13"/>
        <v>0</v>
      </c>
      <c r="J357" s="103">
        <f t="shared" si="14"/>
        <v>0</v>
      </c>
      <c r="K357" s="113"/>
      <c r="L357" s="113"/>
      <c r="N357" s="117"/>
      <c r="O357" s="113"/>
      <c r="P357" s="114"/>
      <c r="Q357" s="118"/>
      <c r="R357" s="116"/>
      <c r="S357" s="114"/>
    </row>
    <row r="358" spans="6:19">
      <c r="F358" s="111" t="s">
        <v>712</v>
      </c>
      <c r="G358" s="136">
        <v>3.8407440000000001E-4</v>
      </c>
      <c r="H358" s="103">
        <f>ROUND(+G358*Totals!$H$28,2)</f>
        <v>0</v>
      </c>
      <c r="I358" s="103">
        <f t="shared" si="13"/>
        <v>0</v>
      </c>
      <c r="J358" s="103">
        <f t="shared" si="14"/>
        <v>0</v>
      </c>
      <c r="K358" s="113"/>
      <c r="L358" s="113"/>
      <c r="N358" s="117"/>
      <c r="O358" s="117"/>
      <c r="P358" s="114"/>
      <c r="Q358" s="118"/>
      <c r="R358" s="116"/>
      <c r="S358" s="114"/>
    </row>
    <row r="359" spans="6:19">
      <c r="F359" s="111" t="s">
        <v>711</v>
      </c>
      <c r="G359" s="136">
        <v>1.0803542E-3</v>
      </c>
      <c r="H359" s="103">
        <f>ROUND(+G359*Totals!$H$28,2)</f>
        <v>0</v>
      </c>
      <c r="I359" s="103">
        <f t="shared" si="13"/>
        <v>0</v>
      </c>
      <c r="J359" s="103">
        <f t="shared" si="14"/>
        <v>0</v>
      </c>
      <c r="K359" s="113"/>
      <c r="L359" s="113"/>
      <c r="N359" s="117"/>
      <c r="O359" s="117"/>
      <c r="P359" s="114"/>
      <c r="Q359" s="118"/>
      <c r="R359" s="116"/>
      <c r="S359" s="114"/>
    </row>
    <row r="360" spans="6:19">
      <c r="F360" s="111" t="s">
        <v>710</v>
      </c>
      <c r="G360" s="136">
        <v>2.43427E-5</v>
      </c>
      <c r="H360" s="103">
        <f>ROUND(+G360*Totals!$H$28,2)</f>
        <v>0</v>
      </c>
      <c r="I360" s="103">
        <f t="shared" si="13"/>
        <v>0</v>
      </c>
      <c r="J360" s="103">
        <f>+H360-I360</f>
        <v>0</v>
      </c>
      <c r="K360" s="113" t="s">
        <v>710</v>
      </c>
      <c r="L360" s="113" t="s">
        <v>66</v>
      </c>
      <c r="M360" s="138">
        <v>4.7619047619047616E-2</v>
      </c>
      <c r="N360" s="117">
        <f>+H360*M360</f>
        <v>0</v>
      </c>
      <c r="O360" s="113"/>
      <c r="P360" s="114"/>
      <c r="Q360" s="118"/>
      <c r="R360" s="116"/>
      <c r="S360" s="114"/>
    </row>
    <row r="361" spans="6:19">
      <c r="F361" s="111" t="s">
        <v>709</v>
      </c>
      <c r="G361" s="136">
        <v>2.43427E-5</v>
      </c>
      <c r="H361" s="103">
        <f>ROUND(+G361*Totals!$H$28,2)</f>
        <v>0</v>
      </c>
      <c r="I361" s="103">
        <f t="shared" si="13"/>
        <v>0</v>
      </c>
      <c r="J361" s="103">
        <f>+H361-I361</f>
        <v>0</v>
      </c>
      <c r="K361" s="113" t="s">
        <v>709</v>
      </c>
      <c r="L361" s="113" t="s">
        <v>112</v>
      </c>
      <c r="M361" s="138">
        <v>0.34532374100719426</v>
      </c>
      <c r="N361" s="117">
        <f>+H361*M361</f>
        <v>0</v>
      </c>
      <c r="O361" s="113" t="s">
        <v>1159</v>
      </c>
      <c r="P361" s="114"/>
      <c r="Q361" s="118"/>
      <c r="R361" s="116"/>
      <c r="S361" s="114"/>
    </row>
    <row r="362" spans="6:19">
      <c r="F362" s="111" t="s">
        <v>708</v>
      </c>
      <c r="G362" s="136">
        <v>6.155237E-4</v>
      </c>
      <c r="H362" s="103">
        <f>ROUND(+G362*Totals!$H$28,2)</f>
        <v>0</v>
      </c>
      <c r="I362" s="103">
        <f t="shared" si="13"/>
        <v>0</v>
      </c>
      <c r="J362" s="103">
        <f>+H362-I362</f>
        <v>0</v>
      </c>
      <c r="O362" s="117" t="s">
        <v>1159</v>
      </c>
      <c r="P362" s="114"/>
      <c r="Q362" s="118"/>
      <c r="R362" s="116"/>
      <c r="S362" s="114"/>
    </row>
    <row r="363" spans="6:19">
      <c r="F363" s="111" t="s">
        <v>707</v>
      </c>
      <c r="G363" s="136">
        <v>7.0207569999999994E-4</v>
      </c>
      <c r="H363" s="103">
        <f>ROUND(+G363*Totals!$H$28,2)</f>
        <v>0</v>
      </c>
      <c r="I363" s="103">
        <f t="shared" si="13"/>
        <v>0</v>
      </c>
      <c r="J363" s="103">
        <f>+H363-I363</f>
        <v>0</v>
      </c>
      <c r="K363" s="113"/>
      <c r="L363" s="113"/>
      <c r="N363" s="117"/>
      <c r="O363" s="113"/>
      <c r="P363" s="114"/>
      <c r="Q363" s="118"/>
      <c r="R363" s="116"/>
      <c r="S363" s="114"/>
    </row>
    <row r="364" spans="6:19">
      <c r="F364" s="111" t="s">
        <v>706</v>
      </c>
      <c r="G364" s="136">
        <v>9.3893399999999991E-5</v>
      </c>
      <c r="H364" s="103">
        <f>ROUND(+G364*Totals!$H$28,2)</f>
        <v>0</v>
      </c>
      <c r="I364" s="103">
        <f t="shared" si="13"/>
        <v>0</v>
      </c>
      <c r="J364" s="103">
        <f t="shared" si="14"/>
        <v>0</v>
      </c>
      <c r="K364" s="113" t="s">
        <v>706</v>
      </c>
      <c r="L364" s="113" t="s">
        <v>48</v>
      </c>
      <c r="M364" s="138">
        <v>0.29577464788732394</v>
      </c>
      <c r="N364" s="117">
        <f>H364*M364</f>
        <v>0</v>
      </c>
      <c r="O364" s="117"/>
      <c r="P364" s="114"/>
      <c r="Q364" s="118"/>
      <c r="R364" s="116"/>
      <c r="S364" s="114"/>
    </row>
    <row r="365" spans="6:19">
      <c r="F365" s="111" t="s">
        <v>705</v>
      </c>
      <c r="G365" s="136">
        <v>3.4388960000000004E-4</v>
      </c>
      <c r="H365" s="103">
        <f>ROUND(+G365*Totals!$H$28,2)</f>
        <v>0</v>
      </c>
      <c r="I365" s="103">
        <f t="shared" si="13"/>
        <v>0</v>
      </c>
      <c r="J365" s="103">
        <f t="shared" si="14"/>
        <v>0</v>
      </c>
      <c r="K365" s="113"/>
      <c r="L365" s="113"/>
      <c r="N365" s="117"/>
      <c r="O365" s="113" t="s">
        <v>1159</v>
      </c>
      <c r="P365" s="114"/>
      <c r="Q365" s="118"/>
      <c r="R365" s="116"/>
      <c r="S365" s="114"/>
    </row>
    <row r="366" spans="6:19">
      <c r="F366" s="111" t="s">
        <v>74</v>
      </c>
      <c r="G366" s="136">
        <v>4.5980699999999998E-5</v>
      </c>
      <c r="H366" s="103">
        <f>ROUND(+G366*Totals!$H$28,2)</f>
        <v>0</v>
      </c>
      <c r="I366" s="103">
        <f t="shared" si="13"/>
        <v>0</v>
      </c>
      <c r="J366" s="103">
        <f t="shared" si="14"/>
        <v>0</v>
      </c>
      <c r="K366" s="113" t="s">
        <v>74</v>
      </c>
      <c r="L366" s="113" t="s">
        <v>97</v>
      </c>
      <c r="M366" s="138">
        <v>0.36026200873362441</v>
      </c>
      <c r="N366" s="117">
        <f>H366*M366</f>
        <v>0</v>
      </c>
      <c r="O366" s="117"/>
      <c r="P366" s="114"/>
      <c r="Q366" s="118"/>
      <c r="R366" s="116"/>
      <c r="S366" s="114"/>
    </row>
    <row r="367" spans="6:19">
      <c r="F367" s="111" t="s">
        <v>704</v>
      </c>
      <c r="G367" s="136">
        <v>1.6757854999999999E-3</v>
      </c>
      <c r="H367" s="103">
        <f>ROUND(+G367*Totals!$H$28,2)</f>
        <v>0</v>
      </c>
      <c r="I367" s="103">
        <f t="shared" si="13"/>
        <v>0</v>
      </c>
      <c r="J367" s="103">
        <f t="shared" si="14"/>
        <v>0</v>
      </c>
      <c r="K367" s="113"/>
      <c r="L367" s="113"/>
      <c r="N367" s="117"/>
      <c r="O367" s="117" t="s">
        <v>1159</v>
      </c>
      <c r="P367" s="114"/>
      <c r="Q367" s="118"/>
      <c r="R367" s="116"/>
      <c r="S367" s="114"/>
    </row>
    <row r="368" spans="6:19">
      <c r="F368" s="111" t="s">
        <v>75</v>
      </c>
      <c r="G368" s="136">
        <v>7.7278600000000002E-5</v>
      </c>
      <c r="H368" s="103">
        <f>ROUND(+G368*Totals!$H$28,2)</f>
        <v>0</v>
      </c>
      <c r="I368" s="103">
        <f t="shared" si="13"/>
        <v>0</v>
      </c>
      <c r="J368" s="103">
        <f t="shared" ref="J368:J373" si="15">+H368-I368</f>
        <v>0</v>
      </c>
      <c r="K368" s="113" t="s">
        <v>75</v>
      </c>
      <c r="L368" s="113" t="s">
        <v>111</v>
      </c>
      <c r="M368" s="138">
        <v>0.18143459915611812</v>
      </c>
      <c r="N368" s="117">
        <f>+H368*M368</f>
        <v>0</v>
      </c>
      <c r="O368" s="117"/>
      <c r="P368" s="114"/>
      <c r="Q368" s="118"/>
      <c r="R368" s="116"/>
      <c r="S368" s="114"/>
    </row>
    <row r="369" spans="6:19">
      <c r="F369" s="111" t="s">
        <v>703</v>
      </c>
      <c r="G369" s="136">
        <v>7.9596899999999997E-5</v>
      </c>
      <c r="H369" s="103">
        <f>ROUND(+G369*Totals!$H$28,2)</f>
        <v>0</v>
      </c>
      <c r="I369" s="103">
        <f t="shared" si="13"/>
        <v>0</v>
      </c>
      <c r="J369" s="103">
        <f t="shared" si="15"/>
        <v>0</v>
      </c>
      <c r="K369" s="113" t="s">
        <v>703</v>
      </c>
      <c r="L369" s="113" t="s">
        <v>131</v>
      </c>
      <c r="M369" s="138">
        <v>0.18198874296435272</v>
      </c>
      <c r="N369" s="117">
        <f>+H369*M369</f>
        <v>0</v>
      </c>
      <c r="O369" s="117" t="s">
        <v>1159</v>
      </c>
      <c r="P369" s="114"/>
      <c r="Q369" s="118"/>
      <c r="R369" s="116"/>
      <c r="S369" s="114"/>
    </row>
    <row r="370" spans="6:19">
      <c r="F370" s="111" t="s">
        <v>702</v>
      </c>
      <c r="G370" s="136">
        <v>3.1684199999999997E-5</v>
      </c>
      <c r="H370" s="103">
        <f>ROUND(+G370*Totals!$H$28,2)</f>
        <v>0</v>
      </c>
      <c r="I370" s="103">
        <f t="shared" si="13"/>
        <v>0</v>
      </c>
      <c r="J370" s="103">
        <f t="shared" si="15"/>
        <v>0</v>
      </c>
      <c r="K370" s="113" t="s">
        <v>702</v>
      </c>
      <c r="L370" s="113" t="s">
        <v>69</v>
      </c>
      <c r="M370" s="138">
        <v>0.58918918918918917</v>
      </c>
      <c r="N370" s="117">
        <f>+H370*M370</f>
        <v>0</v>
      </c>
      <c r="O370" s="117" t="s">
        <v>1159</v>
      </c>
      <c r="P370" s="114"/>
      <c r="Q370" s="118"/>
      <c r="R370" s="116"/>
      <c r="S370" s="114"/>
    </row>
    <row r="371" spans="6:19">
      <c r="F371" s="111" t="s">
        <v>701</v>
      </c>
      <c r="G371" s="136">
        <v>1.020077E-4</v>
      </c>
      <c r="H371" s="103">
        <f>ROUND(+G371*Totals!$H$28,2)</f>
        <v>0</v>
      </c>
      <c r="I371" s="103">
        <f t="shared" si="13"/>
        <v>0</v>
      </c>
      <c r="J371" s="103">
        <f t="shared" si="15"/>
        <v>0</v>
      </c>
      <c r="K371" s="113" t="s">
        <v>701</v>
      </c>
      <c r="L371" s="113" t="s">
        <v>127</v>
      </c>
      <c r="M371" s="138">
        <v>9.4517958412098299E-2</v>
      </c>
      <c r="N371" s="117">
        <f>+H371*M371</f>
        <v>0</v>
      </c>
      <c r="O371" s="113" t="s">
        <v>1159</v>
      </c>
      <c r="P371" s="114"/>
      <c r="Q371" s="118"/>
      <c r="R371" s="116"/>
      <c r="S371" s="114"/>
    </row>
    <row r="372" spans="6:19">
      <c r="F372" s="111" t="s">
        <v>700</v>
      </c>
      <c r="G372" s="136">
        <v>2.2024399999999999E-5</v>
      </c>
      <c r="H372" s="103">
        <f>ROUND(+G372*Totals!$H$28,2)</f>
        <v>0</v>
      </c>
      <c r="I372" s="103">
        <f t="shared" si="13"/>
        <v>0</v>
      </c>
      <c r="J372" s="103">
        <f t="shared" si="15"/>
        <v>0</v>
      </c>
      <c r="K372" s="113" t="s">
        <v>700</v>
      </c>
      <c r="L372" s="113" t="s">
        <v>80</v>
      </c>
      <c r="M372" s="138">
        <v>0.49565217391304345</v>
      </c>
      <c r="N372" s="117">
        <f>+H372*M372</f>
        <v>0</v>
      </c>
      <c r="O372" s="117" t="s">
        <v>1159</v>
      </c>
      <c r="P372" s="114"/>
      <c r="Q372" s="118"/>
      <c r="R372" s="116"/>
      <c r="S372" s="114"/>
    </row>
    <row r="373" spans="6:19">
      <c r="F373" s="111" t="s">
        <v>699</v>
      </c>
      <c r="G373" s="136">
        <v>1.8906199000000002E-3</v>
      </c>
      <c r="H373" s="103">
        <f>ROUND(+G373*Totals!$H$28,2)</f>
        <v>0</v>
      </c>
      <c r="I373" s="103">
        <f t="shared" si="13"/>
        <v>0</v>
      </c>
      <c r="J373" s="103">
        <f t="shared" si="15"/>
        <v>0</v>
      </c>
      <c r="O373" s="117" t="s">
        <v>1159</v>
      </c>
      <c r="P373" s="114"/>
      <c r="Q373" s="118"/>
      <c r="R373" s="116"/>
      <c r="S373" s="114"/>
    </row>
    <row r="374" spans="6:19">
      <c r="F374" s="111" t="s">
        <v>698</v>
      </c>
      <c r="G374" s="136">
        <v>4.5594299999999998E-5</v>
      </c>
      <c r="H374" s="103">
        <f>ROUND(+G374*Totals!$H$28,2)</f>
        <v>0</v>
      </c>
      <c r="I374" s="103">
        <f t="shared" si="13"/>
        <v>0</v>
      </c>
      <c r="J374" s="103">
        <f>+H374-I374</f>
        <v>0</v>
      </c>
      <c r="K374" s="113" t="s">
        <v>698</v>
      </c>
      <c r="L374" s="113" t="s">
        <v>88</v>
      </c>
      <c r="M374" s="138">
        <v>0.29743589743589743</v>
      </c>
      <c r="N374" s="117">
        <f>+H374*M374</f>
        <v>0</v>
      </c>
      <c r="O374" s="117"/>
      <c r="P374" s="114"/>
      <c r="Q374" s="118"/>
      <c r="R374" s="116"/>
      <c r="S374" s="114"/>
    </row>
    <row r="375" spans="6:19">
      <c r="F375" s="111" t="s">
        <v>697</v>
      </c>
      <c r="G375" s="136">
        <v>1.0123490000000001E-4</v>
      </c>
      <c r="H375" s="103">
        <f>ROUND(+G375*Totals!$H$28,2)</f>
        <v>0</v>
      </c>
      <c r="I375" s="103">
        <f t="shared" si="13"/>
        <v>0</v>
      </c>
      <c r="J375" s="103">
        <f>+H375-I375</f>
        <v>0</v>
      </c>
      <c r="K375" s="113" t="s">
        <v>697</v>
      </c>
      <c r="L375" s="113" t="s">
        <v>38</v>
      </c>
      <c r="M375" s="138">
        <v>0.15287517531556805</v>
      </c>
      <c r="N375" s="117">
        <f>+H375*M375</f>
        <v>0</v>
      </c>
      <c r="O375" s="113" t="s">
        <v>1159</v>
      </c>
      <c r="P375" s="114"/>
      <c r="Q375" s="118"/>
      <c r="R375" s="116"/>
      <c r="S375" s="114"/>
    </row>
    <row r="376" spans="6:19">
      <c r="F376" s="111" t="s">
        <v>696</v>
      </c>
      <c r="G376" s="136">
        <v>5.8345299999999999E-5</v>
      </c>
      <c r="H376" s="103">
        <f>ROUND(+G376*Totals!$H$28,2)</f>
        <v>0</v>
      </c>
      <c r="I376" s="103">
        <f t="shared" si="13"/>
        <v>0</v>
      </c>
      <c r="J376" s="103">
        <f>+H376-I376</f>
        <v>0</v>
      </c>
      <c r="K376" s="113" t="s">
        <v>696</v>
      </c>
      <c r="L376" s="113" t="s">
        <v>105</v>
      </c>
      <c r="M376" s="138">
        <v>0.41588785046728971</v>
      </c>
      <c r="N376" s="117">
        <f>+H376*M376</f>
        <v>0</v>
      </c>
      <c r="O376" s="113" t="s">
        <v>1159</v>
      </c>
      <c r="P376" s="114"/>
      <c r="Q376" s="118"/>
      <c r="R376" s="116"/>
      <c r="S376" s="114"/>
    </row>
    <row r="377" spans="6:19">
      <c r="F377" s="111" t="s">
        <v>695</v>
      </c>
      <c r="G377" s="136">
        <v>2.8322589999999999E-4</v>
      </c>
      <c r="H377" s="103">
        <f>ROUND(+G377*Totals!$H$28,2)</f>
        <v>0</v>
      </c>
      <c r="I377" s="103">
        <f t="shared" si="13"/>
        <v>0</v>
      </c>
      <c r="J377" s="103">
        <f>+H377-I377</f>
        <v>0</v>
      </c>
      <c r="O377" s="117" t="s">
        <v>1159</v>
      </c>
      <c r="P377" s="114"/>
      <c r="Q377" s="118"/>
      <c r="R377" s="116"/>
      <c r="S377" s="114"/>
    </row>
    <row r="378" spans="6:19">
      <c r="F378" s="111" t="s">
        <v>694</v>
      </c>
      <c r="G378" s="136">
        <v>6.2016040000000005E-4</v>
      </c>
      <c r="H378" s="103">
        <f>ROUND(+G378*Totals!$H$28,2)</f>
        <v>0</v>
      </c>
      <c r="I378" s="103">
        <f t="shared" si="13"/>
        <v>0</v>
      </c>
      <c r="J378" s="103">
        <f t="shared" si="14"/>
        <v>0</v>
      </c>
      <c r="K378" s="113"/>
      <c r="L378" s="113"/>
      <c r="N378" s="117"/>
      <c r="O378" s="117"/>
      <c r="P378" s="114"/>
      <c r="Q378" s="118"/>
      <c r="R378" s="116"/>
      <c r="S378" s="114"/>
    </row>
    <row r="379" spans="6:19">
      <c r="F379" s="111" t="s">
        <v>693</v>
      </c>
      <c r="G379" s="136">
        <v>3.5548099999999999E-5</v>
      </c>
      <c r="H379" s="103">
        <f>ROUND(+G379*Totals!$H$28,2)</f>
        <v>0</v>
      </c>
      <c r="I379" s="103">
        <f t="shared" si="13"/>
        <v>0</v>
      </c>
      <c r="J379" s="103">
        <f t="shared" ref="J379:J384" si="16">+H379-I379</f>
        <v>0</v>
      </c>
      <c r="K379" s="113" t="s">
        <v>693</v>
      </c>
      <c r="L379" s="113" t="s">
        <v>112</v>
      </c>
      <c r="M379" s="138">
        <v>0.33474576271186446</v>
      </c>
      <c r="N379" s="117">
        <f>+H379*M379</f>
        <v>0</v>
      </c>
      <c r="O379" s="117"/>
      <c r="P379" s="114"/>
      <c r="Q379" s="118"/>
      <c r="R379" s="116"/>
      <c r="S379" s="114"/>
    </row>
    <row r="380" spans="6:19">
      <c r="F380" s="111" t="s">
        <v>692</v>
      </c>
      <c r="G380" s="136">
        <v>9.118869999999999E-5</v>
      </c>
      <c r="H380" s="103">
        <f>ROUND(+G380*Totals!$H$28,2)</f>
        <v>0</v>
      </c>
      <c r="I380" s="103">
        <f t="shared" si="13"/>
        <v>0</v>
      </c>
      <c r="J380" s="103">
        <f t="shared" si="16"/>
        <v>0</v>
      </c>
      <c r="K380" s="113" t="s">
        <v>692</v>
      </c>
      <c r="L380" s="113" t="s">
        <v>97</v>
      </c>
      <c r="M380" s="138">
        <v>7.2398190045248875E-2</v>
      </c>
      <c r="N380" s="117">
        <f>+H380*M380</f>
        <v>0</v>
      </c>
      <c r="O380" s="117" t="s">
        <v>1159</v>
      </c>
      <c r="P380" s="114"/>
      <c r="Q380" s="118"/>
      <c r="R380" s="116"/>
      <c r="S380" s="114"/>
    </row>
    <row r="381" spans="6:19">
      <c r="F381" s="111" t="s">
        <v>691</v>
      </c>
      <c r="G381" s="136">
        <v>5.8731699999999999E-5</v>
      </c>
      <c r="H381" s="103">
        <f>ROUND(+G381*Totals!$H$28,2)</f>
        <v>0</v>
      </c>
      <c r="I381" s="103">
        <f t="shared" si="13"/>
        <v>0</v>
      </c>
      <c r="J381" s="103">
        <f t="shared" si="16"/>
        <v>0</v>
      </c>
      <c r="K381" s="113" t="s">
        <v>691</v>
      </c>
      <c r="L381" s="113" t="s">
        <v>99</v>
      </c>
      <c r="M381" s="138">
        <v>0.13397129186602874</v>
      </c>
      <c r="N381" s="117">
        <f>+H381*M381</f>
        <v>0</v>
      </c>
      <c r="O381" s="117" t="s">
        <v>1159</v>
      </c>
      <c r="P381" s="114"/>
      <c r="Q381" s="118"/>
      <c r="R381" s="116"/>
      <c r="S381" s="114"/>
    </row>
    <row r="382" spans="6:19">
      <c r="F382" s="111" t="s">
        <v>690</v>
      </c>
      <c r="G382" s="136">
        <v>5.0231100000000001E-5</v>
      </c>
      <c r="H382" s="103">
        <f>ROUND(+G382*Totals!$H$28,2)</f>
        <v>0</v>
      </c>
      <c r="I382" s="103">
        <f t="shared" si="13"/>
        <v>0</v>
      </c>
      <c r="J382" s="103">
        <f t="shared" si="16"/>
        <v>0</v>
      </c>
      <c r="K382" s="113" t="s">
        <v>690</v>
      </c>
      <c r="L382" s="113" t="s">
        <v>109</v>
      </c>
      <c r="M382" s="138">
        <v>0.1728110599078341</v>
      </c>
      <c r="N382" s="117">
        <f>+H382*M382</f>
        <v>0</v>
      </c>
      <c r="O382" s="113" t="s">
        <v>1159</v>
      </c>
      <c r="P382" s="114"/>
      <c r="Q382" s="118"/>
      <c r="R382" s="116"/>
      <c r="S382" s="114"/>
    </row>
    <row r="383" spans="6:19">
      <c r="F383" s="111" t="s">
        <v>689</v>
      </c>
      <c r="G383" s="136">
        <v>6.3754800000000002E-5</v>
      </c>
      <c r="H383" s="103">
        <f>ROUND(+G383*Totals!$H$28,2)</f>
        <v>0</v>
      </c>
      <c r="I383" s="103">
        <f t="shared" si="13"/>
        <v>0</v>
      </c>
      <c r="J383" s="103">
        <f t="shared" si="16"/>
        <v>0</v>
      </c>
      <c r="K383" s="113" t="s">
        <v>689</v>
      </c>
      <c r="L383" s="113" t="s">
        <v>98</v>
      </c>
      <c r="M383" s="138">
        <v>0.18562874251497008</v>
      </c>
      <c r="N383" s="117">
        <f>+H383*M383</f>
        <v>0</v>
      </c>
      <c r="O383" s="117" t="s">
        <v>1159</v>
      </c>
      <c r="P383" s="114"/>
      <c r="Q383" s="118"/>
      <c r="R383" s="116"/>
      <c r="S383" s="114"/>
    </row>
    <row r="384" spans="6:19">
      <c r="F384" s="111" t="s">
        <v>688</v>
      </c>
      <c r="G384" s="136">
        <v>1.0432605E-3</v>
      </c>
      <c r="H384" s="103">
        <f>ROUND(+G384*Totals!$H$28,2)</f>
        <v>0</v>
      </c>
      <c r="I384" s="103">
        <f t="shared" si="13"/>
        <v>0</v>
      </c>
      <c r="J384" s="103">
        <f t="shared" si="16"/>
        <v>0</v>
      </c>
      <c r="O384" s="117" t="s">
        <v>1159</v>
      </c>
      <c r="P384" s="114"/>
      <c r="Q384" s="118"/>
      <c r="R384" s="116"/>
      <c r="S384" s="114"/>
    </row>
    <row r="385" spans="6:19">
      <c r="F385" s="111" t="s">
        <v>687</v>
      </c>
      <c r="G385" s="136">
        <v>1.6924000000000003E-4</v>
      </c>
      <c r="H385" s="103">
        <f>ROUND(+G385*Totals!$H$28,2)</f>
        <v>0</v>
      </c>
      <c r="I385" s="103">
        <f t="shared" si="13"/>
        <v>0</v>
      </c>
      <c r="J385" s="103">
        <f>+H385-I385</f>
        <v>0</v>
      </c>
      <c r="K385" s="113" t="s">
        <v>687</v>
      </c>
      <c r="L385" s="113" t="s">
        <v>67</v>
      </c>
      <c r="M385" s="138">
        <v>0.25383304940374785</v>
      </c>
      <c r="N385" s="117">
        <f>+H385*M385</f>
        <v>0</v>
      </c>
      <c r="O385" s="113"/>
      <c r="P385" s="114"/>
      <c r="Q385" s="118"/>
      <c r="R385" s="116"/>
      <c r="S385" s="114"/>
    </row>
    <row r="386" spans="6:19">
      <c r="F386" s="111" t="s">
        <v>686</v>
      </c>
      <c r="G386" s="136">
        <v>1.5842099999999999E-5</v>
      </c>
      <c r="H386" s="103">
        <f>ROUND(+G386*Totals!$H$28,2)</f>
        <v>0</v>
      </c>
      <c r="I386" s="103">
        <f t="shared" si="13"/>
        <v>0</v>
      </c>
      <c r="J386" s="103">
        <f>+H386-I386</f>
        <v>0</v>
      </c>
      <c r="K386" s="113" t="s">
        <v>686</v>
      </c>
      <c r="L386" s="113" t="s">
        <v>88</v>
      </c>
      <c r="M386" s="138">
        <v>0.34482758620689657</v>
      </c>
      <c r="N386" s="117">
        <f>+H386*M386</f>
        <v>0</v>
      </c>
      <c r="O386" s="113" t="s">
        <v>1159</v>
      </c>
      <c r="P386" s="114"/>
      <c r="Q386" s="118"/>
      <c r="R386" s="116"/>
      <c r="S386" s="114"/>
    </row>
    <row r="387" spans="6:19">
      <c r="F387" s="111" t="s">
        <v>685</v>
      </c>
      <c r="G387" s="136">
        <v>2.7549810000000003E-4</v>
      </c>
      <c r="H387" s="103">
        <f>ROUND(+G387*Totals!$H$28,2)</f>
        <v>0</v>
      </c>
      <c r="I387" s="103">
        <f t="shared" si="13"/>
        <v>0</v>
      </c>
      <c r="J387" s="103">
        <f>+H387-I387</f>
        <v>0</v>
      </c>
      <c r="O387" s="117" t="s">
        <v>1159</v>
      </c>
      <c r="P387" s="114"/>
      <c r="Q387" s="118"/>
      <c r="R387" s="116"/>
      <c r="S387" s="114"/>
    </row>
    <row r="388" spans="6:19">
      <c r="F388" s="111" t="s">
        <v>684</v>
      </c>
      <c r="G388" s="136">
        <v>2.8129399999999997E-4</v>
      </c>
      <c r="H388" s="103">
        <f>ROUND(+G388*Totals!$H$28,2)</f>
        <v>0</v>
      </c>
      <c r="I388" s="103">
        <f t="shared" si="13"/>
        <v>0</v>
      </c>
      <c r="J388" s="103">
        <f t="shared" si="14"/>
        <v>0</v>
      </c>
      <c r="K388" s="113"/>
      <c r="L388" s="113"/>
      <c r="N388" s="117"/>
      <c r="O388" s="117"/>
      <c r="P388" s="114"/>
      <c r="Q388" s="118"/>
      <c r="R388" s="116"/>
      <c r="S388" s="114"/>
    </row>
    <row r="389" spans="6:19">
      <c r="F389" s="111" t="s">
        <v>683</v>
      </c>
      <c r="G389" s="136">
        <v>5.5640599999999997E-5</v>
      </c>
      <c r="H389" s="103">
        <f>ROUND(+G389*Totals!$H$28,2)</f>
        <v>0</v>
      </c>
      <c r="I389" s="103">
        <f t="shared" si="13"/>
        <v>0</v>
      </c>
      <c r="J389" s="103">
        <f t="shared" si="14"/>
        <v>0</v>
      </c>
      <c r="K389" s="113" t="s">
        <v>683</v>
      </c>
      <c r="L389" s="113" t="s">
        <v>99</v>
      </c>
      <c r="M389" s="138">
        <v>0.23045267489711935</v>
      </c>
      <c r="N389" s="117">
        <f>H389*M389</f>
        <v>0</v>
      </c>
      <c r="O389" s="113"/>
      <c r="P389" s="114"/>
      <c r="Q389" s="118"/>
      <c r="R389" s="116"/>
      <c r="S389" s="114"/>
    </row>
    <row r="390" spans="6:19">
      <c r="F390" s="111" t="s">
        <v>682</v>
      </c>
      <c r="G390" s="136">
        <v>0</v>
      </c>
      <c r="H390" s="103">
        <f>ROUND(+G390*Totals!$H$28,2)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ROUND(+G391*Totals!$H$28,2)</f>
        <v>0</v>
      </c>
      <c r="I391" s="103">
        <f t="shared" ref="I391:I454" si="17">+N391+Q391+T391</f>
        <v>0</v>
      </c>
      <c r="J391" s="103">
        <f t="shared" ref="J391:J454" si="18">+H391-I391</f>
        <v>0</v>
      </c>
      <c r="K391" s="113"/>
      <c r="L391" s="113"/>
      <c r="N391" s="117"/>
      <c r="O391" s="117" t="s">
        <v>1159</v>
      </c>
      <c r="P391" s="114"/>
      <c r="Q391" s="118"/>
      <c r="R391" s="116"/>
      <c r="S391" s="114"/>
    </row>
    <row r="392" spans="6:19">
      <c r="F392" s="111" t="s">
        <v>680</v>
      </c>
      <c r="G392" s="136">
        <v>3.33457E-4</v>
      </c>
      <c r="H392" s="103">
        <f>ROUND(+G392*Totals!$H$28,2)</f>
        <v>0</v>
      </c>
      <c r="I392" s="103">
        <f t="shared" si="17"/>
        <v>0</v>
      </c>
      <c r="J392" s="103">
        <f t="shared" si="18"/>
        <v>0</v>
      </c>
      <c r="K392" s="113"/>
      <c r="L392" s="113"/>
      <c r="N392" s="117"/>
      <c r="O392" s="113"/>
      <c r="P392" s="114"/>
      <c r="Q392" s="118"/>
      <c r="R392" s="116"/>
      <c r="S392" s="114"/>
    </row>
    <row r="393" spans="6:19">
      <c r="F393" s="111" t="s">
        <v>679</v>
      </c>
      <c r="G393" s="136">
        <v>6.2982000000000001E-5</v>
      </c>
      <c r="H393" s="103">
        <f>ROUND(+G393*Totals!$H$28,2)</f>
        <v>0</v>
      </c>
      <c r="I393" s="103">
        <f t="shared" si="17"/>
        <v>0</v>
      </c>
      <c r="J393" s="103">
        <f t="shared" si="18"/>
        <v>0</v>
      </c>
      <c r="K393" s="113" t="s">
        <v>679</v>
      </c>
      <c r="L393" s="113" t="s">
        <v>78</v>
      </c>
      <c r="M393" s="138">
        <v>0.26902173913043476</v>
      </c>
      <c r="N393" s="117">
        <f>H393*M393</f>
        <v>0</v>
      </c>
      <c r="O393" s="117"/>
      <c r="P393" s="114"/>
      <c r="Q393" s="118"/>
      <c r="R393" s="116"/>
      <c r="S393" s="114"/>
    </row>
    <row r="394" spans="6:19">
      <c r="F394" s="111" t="s">
        <v>678</v>
      </c>
      <c r="G394" s="136">
        <v>3.6127729999999996E-4</v>
      </c>
      <c r="H394" s="103">
        <f>ROUND(+G394*Totals!$H$28,2)</f>
        <v>0</v>
      </c>
      <c r="I394" s="103">
        <f t="shared" si="17"/>
        <v>0</v>
      </c>
      <c r="J394" s="103">
        <f t="shared" si="18"/>
        <v>0</v>
      </c>
      <c r="K394" s="113"/>
      <c r="L394" s="113"/>
      <c r="N394" s="117"/>
      <c r="O394" s="113" t="s">
        <v>1159</v>
      </c>
      <c r="P394" s="114"/>
      <c r="Q394" s="118"/>
      <c r="R394" s="116"/>
      <c r="S394" s="114"/>
    </row>
    <row r="395" spans="6:19">
      <c r="F395" s="111" t="s">
        <v>677</v>
      </c>
      <c r="G395" s="136">
        <v>1.039397E-4</v>
      </c>
      <c r="H395" s="103">
        <f>ROUND(+G395*Totals!$H$28,2)</f>
        <v>0</v>
      </c>
      <c r="I395" s="103">
        <f t="shared" si="17"/>
        <v>0</v>
      </c>
      <c r="J395" s="103">
        <f t="shared" si="18"/>
        <v>0</v>
      </c>
      <c r="K395" s="113" t="s">
        <v>677</v>
      </c>
      <c r="L395" s="113" t="s">
        <v>72</v>
      </c>
      <c r="M395" s="138">
        <v>0.23648648648648649</v>
      </c>
      <c r="N395" s="117">
        <f>H395*M395</f>
        <v>0</v>
      </c>
      <c r="O395" s="117"/>
      <c r="P395" s="114"/>
      <c r="Q395" s="118"/>
      <c r="R395" s="116"/>
      <c r="S395" s="114"/>
    </row>
    <row r="396" spans="6:19">
      <c r="F396" s="111" t="s">
        <v>676</v>
      </c>
      <c r="G396" s="136">
        <v>5.7997559999999992E-4</v>
      </c>
      <c r="H396" s="103">
        <f>ROUND(+G396*Totals!$H$28,2)</f>
        <v>0</v>
      </c>
      <c r="I396" s="103">
        <f t="shared" si="17"/>
        <v>0</v>
      </c>
      <c r="J396" s="103">
        <f t="shared" si="18"/>
        <v>0</v>
      </c>
      <c r="K396" s="113"/>
      <c r="L396" s="113"/>
      <c r="N396" s="117"/>
      <c r="O396" s="113" t="s">
        <v>1159</v>
      </c>
      <c r="P396" s="114"/>
      <c r="Q396" s="118"/>
      <c r="R396" s="116"/>
      <c r="S396" s="114"/>
    </row>
    <row r="397" spans="6:19">
      <c r="F397" s="111" t="s">
        <v>675</v>
      </c>
      <c r="G397" s="136">
        <v>1.3755580000000001E-4</v>
      </c>
      <c r="H397" s="103">
        <f>ROUND(+G397*Totals!$H$28,2)</f>
        <v>0</v>
      </c>
      <c r="I397" s="103">
        <f t="shared" si="17"/>
        <v>0</v>
      </c>
      <c r="J397" s="103">
        <f t="shared" si="18"/>
        <v>0</v>
      </c>
      <c r="K397" s="113" t="s">
        <v>675</v>
      </c>
      <c r="L397" s="113" t="s">
        <v>65</v>
      </c>
      <c r="M397" s="138">
        <v>0.30991735537190085</v>
      </c>
      <c r="N397" s="117">
        <f>H397*M397</f>
        <v>0</v>
      </c>
      <c r="O397" s="117"/>
      <c r="P397" s="114"/>
      <c r="Q397" s="118"/>
      <c r="R397" s="116"/>
      <c r="S397" s="114"/>
    </row>
    <row r="398" spans="6:19">
      <c r="F398" s="111" t="s">
        <v>674</v>
      </c>
      <c r="G398" s="136">
        <v>2.403363E-4</v>
      </c>
      <c r="H398" s="103">
        <f>ROUND(+G398*Totals!$H$28,2)</f>
        <v>0</v>
      </c>
      <c r="I398" s="103">
        <f t="shared" si="17"/>
        <v>0</v>
      </c>
      <c r="J398" s="103">
        <f t="shared" si="18"/>
        <v>0</v>
      </c>
      <c r="K398" s="113"/>
      <c r="L398" s="113"/>
      <c r="N398" s="117"/>
      <c r="O398" s="113" t="s">
        <v>1159</v>
      </c>
      <c r="P398" s="114"/>
      <c r="Q398" s="118"/>
      <c r="R398" s="116"/>
      <c r="S398" s="114"/>
    </row>
    <row r="399" spans="6:19">
      <c r="F399" s="111" t="s">
        <v>673</v>
      </c>
      <c r="G399" s="136">
        <v>9.8530200000000007E-5</v>
      </c>
      <c r="H399" s="103">
        <f>ROUND(+G399*Totals!$H$28,2)</f>
        <v>0</v>
      </c>
      <c r="I399" s="103">
        <f t="shared" si="17"/>
        <v>0</v>
      </c>
      <c r="J399" s="103">
        <f t="shared" si="18"/>
        <v>0</v>
      </c>
      <c r="K399" s="113" t="s">
        <v>673</v>
      </c>
      <c r="L399" s="113" t="s">
        <v>130</v>
      </c>
      <c r="M399" s="138">
        <v>0.18768328445747801</v>
      </c>
      <c r="N399" s="117">
        <f>H399*M399</f>
        <v>0</v>
      </c>
      <c r="O399" s="117"/>
      <c r="P399" s="114"/>
      <c r="Q399" s="118"/>
      <c r="R399" s="116"/>
      <c r="S399" s="114"/>
    </row>
    <row r="400" spans="6:19">
      <c r="F400" s="111" t="s">
        <v>672</v>
      </c>
      <c r="G400" s="136">
        <v>2.7897559999999998E-4</v>
      </c>
      <c r="H400" s="103">
        <f>ROUND(+G400*Totals!$H$28,2)</f>
        <v>0</v>
      </c>
      <c r="I400" s="103">
        <f t="shared" si="17"/>
        <v>0</v>
      </c>
      <c r="J400" s="103">
        <f t="shared" si="18"/>
        <v>0</v>
      </c>
      <c r="K400" s="113"/>
      <c r="L400" s="113"/>
      <c r="N400" s="117"/>
      <c r="O400" s="113" t="s">
        <v>1159</v>
      </c>
      <c r="P400" s="114"/>
      <c r="Q400" s="118"/>
      <c r="R400" s="116"/>
      <c r="S400" s="114"/>
    </row>
    <row r="401" spans="6:19">
      <c r="F401" s="111" t="s">
        <v>671</v>
      </c>
      <c r="G401" s="136">
        <v>5.4481399999999996E-5</v>
      </c>
      <c r="H401" s="103">
        <f>ROUND(+G401*Totals!$H$28,2)</f>
        <v>0</v>
      </c>
      <c r="I401" s="103">
        <f t="shared" si="17"/>
        <v>0</v>
      </c>
      <c r="J401" s="103">
        <f t="shared" si="18"/>
        <v>0</v>
      </c>
      <c r="K401" s="113" t="s">
        <v>671</v>
      </c>
      <c r="L401" s="113" t="s">
        <v>90</v>
      </c>
      <c r="M401" s="138">
        <v>0.13372093023255816</v>
      </c>
      <c r="N401" s="117">
        <f>+H401*M401</f>
        <v>0</v>
      </c>
      <c r="O401" s="113"/>
      <c r="P401" s="114"/>
      <c r="Q401" s="118"/>
      <c r="R401" s="116"/>
      <c r="S401" s="114"/>
    </row>
    <row r="402" spans="6:19">
      <c r="F402" s="111" t="s">
        <v>670</v>
      </c>
      <c r="G402" s="136">
        <v>3.3229780000000001E-4</v>
      </c>
      <c r="H402" s="103">
        <f>ROUND(+G402*Totals!$H$28,2)</f>
        <v>0</v>
      </c>
      <c r="I402" s="103">
        <f t="shared" si="17"/>
        <v>0</v>
      </c>
      <c r="J402" s="103">
        <f t="shared" si="18"/>
        <v>0</v>
      </c>
      <c r="K402" s="113"/>
      <c r="L402" s="113"/>
      <c r="N402" s="117"/>
      <c r="O402" s="113" t="s">
        <v>1159</v>
      </c>
      <c r="P402" s="114"/>
      <c r="Q402" s="118"/>
      <c r="R402" s="116"/>
      <c r="S402" s="114"/>
    </row>
    <row r="403" spans="6:19">
      <c r="F403" s="111" t="s">
        <v>669</v>
      </c>
      <c r="G403" s="136">
        <v>9.8452879999999998E-4</v>
      </c>
      <c r="H403" s="103">
        <f>ROUND(+G403*Totals!$H$28,2)</f>
        <v>0</v>
      </c>
      <c r="I403" s="103">
        <f t="shared" si="17"/>
        <v>0</v>
      </c>
      <c r="J403" s="103">
        <f t="shared" si="18"/>
        <v>0</v>
      </c>
      <c r="K403" s="113"/>
      <c r="L403" s="113"/>
      <c r="N403" s="117"/>
      <c r="O403" s="113"/>
      <c r="P403" s="114"/>
      <c r="Q403" s="118"/>
      <c r="R403" s="116"/>
      <c r="S403" s="114"/>
    </row>
    <row r="404" spans="6:19">
      <c r="F404" s="111" t="s">
        <v>668</v>
      </c>
      <c r="G404" s="136">
        <v>9.2347879999999999E-4</v>
      </c>
      <c r="H404" s="103">
        <f>ROUND(+G404*Totals!$H$28,2)</f>
        <v>0</v>
      </c>
      <c r="I404" s="103">
        <f t="shared" si="17"/>
        <v>0</v>
      </c>
      <c r="J404" s="103">
        <f t="shared" si="18"/>
        <v>0</v>
      </c>
      <c r="K404" s="113"/>
      <c r="L404" s="113"/>
      <c r="N404" s="117"/>
      <c r="O404" s="117"/>
      <c r="P404" s="114"/>
      <c r="Q404" s="118"/>
      <c r="R404" s="116"/>
      <c r="S404" s="114"/>
    </row>
    <row r="405" spans="6:19">
      <c r="F405" s="111" t="s">
        <v>80</v>
      </c>
      <c r="G405" s="136">
        <v>1.8515943000000001E-3</v>
      </c>
      <c r="H405" s="103">
        <f>ROUND(+G405*Totals!$H$28,2)</f>
        <v>0</v>
      </c>
      <c r="I405" s="103">
        <f t="shared" si="17"/>
        <v>0</v>
      </c>
      <c r="J405" s="103">
        <f t="shared" si="18"/>
        <v>0</v>
      </c>
      <c r="K405" s="113"/>
      <c r="L405" s="113"/>
      <c r="N405" s="117"/>
      <c r="O405" s="113"/>
      <c r="P405" s="114"/>
      <c r="Q405" s="118"/>
      <c r="R405" s="116"/>
      <c r="S405" s="114"/>
    </row>
    <row r="406" spans="6:19">
      <c r="F406" s="111" t="s">
        <v>667</v>
      </c>
      <c r="G406" s="136">
        <v>1.7967259999999998E-4</v>
      </c>
      <c r="H406" s="103">
        <f>ROUND(+G406*Totals!$H$28,2)</f>
        <v>0</v>
      </c>
      <c r="I406" s="103">
        <f t="shared" si="17"/>
        <v>0</v>
      </c>
      <c r="J406" s="103">
        <f t="shared" si="18"/>
        <v>0</v>
      </c>
      <c r="K406" s="113" t="s">
        <v>667</v>
      </c>
      <c r="L406" s="113" t="s">
        <v>126</v>
      </c>
      <c r="M406" s="138">
        <v>9.2261904761904767E-2</v>
      </c>
      <c r="N406" s="117">
        <f>+H406*M406</f>
        <v>0</v>
      </c>
      <c r="O406" s="113"/>
      <c r="P406" s="114"/>
      <c r="Q406" s="118"/>
      <c r="R406" s="116"/>
      <c r="S406" s="114"/>
    </row>
    <row r="407" spans="6:19">
      <c r="F407" s="111" t="s">
        <v>666</v>
      </c>
      <c r="G407" s="136">
        <v>1.6398509999999999E-3</v>
      </c>
      <c r="H407" s="103">
        <f>ROUND(+G407*Totals!$H$28,2)</f>
        <v>0</v>
      </c>
      <c r="I407" s="103">
        <f t="shared" si="17"/>
        <v>0</v>
      </c>
      <c r="J407" s="103">
        <f t="shared" si="18"/>
        <v>0</v>
      </c>
      <c r="K407" s="113"/>
      <c r="L407" s="113"/>
      <c r="N407" s="117"/>
      <c r="O407" s="117" t="s">
        <v>1159</v>
      </c>
      <c r="P407" s="114"/>
      <c r="Q407" s="118"/>
      <c r="R407" s="116"/>
      <c r="S407" s="114"/>
    </row>
    <row r="408" spans="6:19">
      <c r="F408" s="111" t="s">
        <v>665</v>
      </c>
      <c r="G408" s="136">
        <v>7.9249159999999997E-4</v>
      </c>
      <c r="H408" s="103">
        <f>ROUND(+G408*Totals!$H$28,2)</f>
        <v>0</v>
      </c>
      <c r="I408" s="103">
        <f t="shared" si="17"/>
        <v>0</v>
      </c>
      <c r="J408" s="103">
        <f t="shared" si="18"/>
        <v>0</v>
      </c>
      <c r="K408" s="113"/>
      <c r="L408" s="113"/>
      <c r="N408" s="117"/>
      <c r="O408" s="113"/>
      <c r="P408" s="114"/>
      <c r="Q408" s="118"/>
      <c r="R408" s="116"/>
      <c r="S408" s="114"/>
    </row>
    <row r="409" spans="6:19">
      <c r="F409" s="111" t="s">
        <v>664</v>
      </c>
      <c r="G409" s="136">
        <v>1.5069300000000002E-5</v>
      </c>
      <c r="H409" s="103">
        <f>ROUND(+G409*Totals!$H$28,2)</f>
        <v>0</v>
      </c>
      <c r="I409" s="103">
        <f t="shared" si="17"/>
        <v>0</v>
      </c>
      <c r="J409" s="103">
        <f t="shared" si="18"/>
        <v>0</v>
      </c>
      <c r="K409" s="113" t="s">
        <v>664</v>
      </c>
      <c r="L409" s="113" t="s">
        <v>70</v>
      </c>
      <c r="M409" s="138">
        <v>0.27699530516431925</v>
      </c>
      <c r="N409" s="117">
        <f>+H409*M409</f>
        <v>0</v>
      </c>
      <c r="O409" s="113"/>
      <c r="P409" s="114"/>
      <c r="Q409" s="118"/>
      <c r="R409" s="116"/>
      <c r="S409" s="114"/>
    </row>
    <row r="410" spans="6:19">
      <c r="F410" s="111" t="s">
        <v>663</v>
      </c>
      <c r="G410" s="136">
        <v>2.3430859000000003E-3</v>
      </c>
      <c r="H410" s="103">
        <f>ROUND(+G410*Totals!$H$28,2)</f>
        <v>0</v>
      </c>
      <c r="I410" s="103">
        <f t="shared" si="17"/>
        <v>0</v>
      </c>
      <c r="J410" s="103">
        <f t="shared" si="18"/>
        <v>0</v>
      </c>
      <c r="K410" s="113"/>
      <c r="L410" s="113"/>
      <c r="N410" s="117"/>
      <c r="O410" s="113" t="s">
        <v>1159</v>
      </c>
      <c r="P410" s="114"/>
      <c r="Q410" s="118"/>
      <c r="R410" s="116"/>
      <c r="S410" s="114"/>
    </row>
    <row r="411" spans="6:19">
      <c r="F411" s="111" t="s">
        <v>662</v>
      </c>
      <c r="G411" s="136">
        <v>6.1177570999999993E-3</v>
      </c>
      <c r="H411" s="103">
        <f>ROUND(+G411*Totals!$H$28,2)</f>
        <v>0</v>
      </c>
      <c r="I411" s="103">
        <f t="shared" si="17"/>
        <v>0</v>
      </c>
      <c r="J411" s="103">
        <f t="shared" si="18"/>
        <v>0</v>
      </c>
      <c r="K411" s="113"/>
      <c r="L411" s="113"/>
      <c r="N411" s="117"/>
      <c r="O411" s="117"/>
      <c r="P411" s="114"/>
      <c r="Q411" s="118"/>
      <c r="R411" s="116"/>
      <c r="S411" s="114"/>
    </row>
    <row r="412" spans="6:19">
      <c r="F412" s="111" t="s">
        <v>661</v>
      </c>
      <c r="G412" s="136">
        <v>3.5857249999999999E-4</v>
      </c>
      <c r="H412" s="103">
        <f>ROUND(+G412*Totals!$H$28,2)</f>
        <v>0</v>
      </c>
      <c r="I412" s="103">
        <f t="shared" si="17"/>
        <v>0</v>
      </c>
      <c r="J412" s="103">
        <f t="shared" si="18"/>
        <v>0</v>
      </c>
      <c r="K412" s="113"/>
      <c r="L412" s="113"/>
      <c r="N412" s="117"/>
      <c r="O412" s="113"/>
      <c r="P412" s="114"/>
      <c r="Q412" s="118"/>
      <c r="R412" s="116"/>
      <c r="S412" s="114"/>
    </row>
    <row r="413" spans="6:19">
      <c r="F413" s="111" t="s">
        <v>660</v>
      </c>
      <c r="G413" s="136">
        <v>8.7324800000000008E-5</v>
      </c>
      <c r="H413" s="103">
        <f>ROUND(+G413*Totals!$H$28,2)</f>
        <v>0</v>
      </c>
      <c r="I413" s="103">
        <f t="shared" si="17"/>
        <v>0</v>
      </c>
      <c r="J413" s="103">
        <f t="shared" si="18"/>
        <v>0</v>
      </c>
      <c r="K413" s="113" t="s">
        <v>660</v>
      </c>
      <c r="L413" s="113" t="s">
        <v>53</v>
      </c>
      <c r="M413" s="138">
        <v>0.38461538461538464</v>
      </c>
      <c r="N413" s="117">
        <f>+H413*M413</f>
        <v>0</v>
      </c>
      <c r="O413" s="113"/>
      <c r="P413" s="114"/>
      <c r="Q413" s="118"/>
      <c r="R413" s="116"/>
      <c r="S413" s="114"/>
    </row>
    <row r="414" spans="6:19">
      <c r="F414" s="111" t="s">
        <v>659</v>
      </c>
      <c r="G414" s="136">
        <v>2.8912999799999999E-2</v>
      </c>
      <c r="H414" s="103">
        <f>ROUND(+G414*Totals!$H$28,2)</f>
        <v>0</v>
      </c>
      <c r="I414" s="103">
        <f t="shared" si="17"/>
        <v>0</v>
      </c>
      <c r="J414" s="103">
        <f t="shared" si="18"/>
        <v>0</v>
      </c>
      <c r="K414" s="113"/>
      <c r="L414" s="113"/>
      <c r="N414" s="117"/>
      <c r="O414" s="113" t="s">
        <v>1159</v>
      </c>
      <c r="P414" s="114"/>
      <c r="Q414" s="118"/>
      <c r="R414" s="116"/>
      <c r="S414" s="114"/>
    </row>
    <row r="415" spans="6:19">
      <c r="F415" s="111" t="s">
        <v>658</v>
      </c>
      <c r="G415" s="136">
        <v>1.9729216000000001E-3</v>
      </c>
      <c r="H415" s="103">
        <f>ROUND(+G415*Totals!$H$28,2)</f>
        <v>0</v>
      </c>
      <c r="I415" s="103">
        <f t="shared" si="17"/>
        <v>0</v>
      </c>
      <c r="J415" s="103">
        <f t="shared" si="18"/>
        <v>0</v>
      </c>
      <c r="K415" s="113"/>
      <c r="L415" s="113"/>
      <c r="N415" s="117"/>
      <c r="O415" s="117"/>
      <c r="P415" s="114"/>
      <c r="Q415" s="118"/>
      <c r="R415" s="116"/>
      <c r="S415" s="114"/>
    </row>
    <row r="416" spans="6:19">
      <c r="F416" s="111" t="s">
        <v>657</v>
      </c>
      <c r="G416" s="136">
        <v>2.2797169999999998E-4</v>
      </c>
      <c r="H416" s="103">
        <f>ROUND(+G416*Totals!$H$28,2)</f>
        <v>0</v>
      </c>
      <c r="I416" s="103">
        <f t="shared" si="17"/>
        <v>0</v>
      </c>
      <c r="J416" s="103">
        <f t="shared" si="18"/>
        <v>0</v>
      </c>
      <c r="K416" s="113"/>
      <c r="L416" s="113"/>
      <c r="N416" s="117"/>
      <c r="O416" s="117"/>
      <c r="P416" s="114"/>
      <c r="Q416" s="118"/>
      <c r="R416" s="116"/>
      <c r="S416" s="114"/>
    </row>
    <row r="417" spans="6:19">
      <c r="F417" s="111" t="s">
        <v>656</v>
      </c>
      <c r="G417" s="136">
        <v>1.2325930000000001E-4</v>
      </c>
      <c r="H417" s="103">
        <f>ROUND(+G417*Totals!$H$28,2)</f>
        <v>0</v>
      </c>
      <c r="I417" s="103">
        <f t="shared" si="17"/>
        <v>0</v>
      </c>
      <c r="J417" s="103">
        <f t="shared" si="18"/>
        <v>0</v>
      </c>
      <c r="K417" s="113" t="s">
        <v>656</v>
      </c>
      <c r="L417" s="113" t="s">
        <v>116</v>
      </c>
      <c r="M417" s="138">
        <v>0.3672055427251732</v>
      </c>
      <c r="N417" s="117">
        <f>+H417*M417</f>
        <v>0</v>
      </c>
      <c r="O417" s="117"/>
      <c r="P417" s="114"/>
      <c r="Q417" s="118"/>
      <c r="R417" s="116"/>
      <c r="S417" s="114"/>
    </row>
    <row r="418" spans="6:19" ht="19.5" customHeight="1">
      <c r="F418" s="111" t="s">
        <v>655</v>
      </c>
      <c r="G418" s="136">
        <v>1.4296499999999999E-5</v>
      </c>
      <c r="H418" s="103">
        <f>ROUND(+G418*Totals!$H$28,2)</f>
        <v>0</v>
      </c>
      <c r="I418" s="103">
        <f t="shared" si="17"/>
        <v>0</v>
      </c>
      <c r="J418" s="103">
        <f t="shared" si="18"/>
        <v>0</v>
      </c>
      <c r="K418" s="113" t="s">
        <v>655</v>
      </c>
      <c r="L418" s="113" t="s">
        <v>129</v>
      </c>
      <c r="M418" s="138">
        <v>0.26737967914438504</v>
      </c>
      <c r="N418" s="117">
        <f>+H418*M418</f>
        <v>0</v>
      </c>
      <c r="O418" s="113" t="s">
        <v>1159</v>
      </c>
      <c r="P418" s="114"/>
      <c r="Q418" s="118"/>
      <c r="R418" s="116"/>
      <c r="S418" s="114"/>
    </row>
    <row r="419" spans="6:19">
      <c r="F419" s="111" t="s">
        <v>654</v>
      </c>
      <c r="G419" s="136">
        <v>7.5346600000000008E-5</v>
      </c>
      <c r="H419" s="103">
        <f>ROUND(+G419*Totals!$H$28,2)</f>
        <v>0</v>
      </c>
      <c r="I419" s="103">
        <f t="shared" si="17"/>
        <v>0</v>
      </c>
      <c r="J419" s="103">
        <f t="shared" si="18"/>
        <v>0</v>
      </c>
      <c r="K419" s="113" t="s">
        <v>654</v>
      </c>
      <c r="L419" s="113" t="s">
        <v>73</v>
      </c>
      <c r="M419" s="138">
        <v>0.16279069767441859</v>
      </c>
      <c r="N419" s="117">
        <f>+H419*M419</f>
        <v>0</v>
      </c>
      <c r="O419" s="113" t="s">
        <v>1159</v>
      </c>
      <c r="P419" s="114"/>
      <c r="Q419" s="118"/>
      <c r="R419" s="116"/>
      <c r="S419" s="114"/>
    </row>
    <row r="420" spans="6:19">
      <c r="F420" s="111" t="s">
        <v>653</v>
      </c>
      <c r="G420" s="136">
        <v>3.9953009999999997E-4</v>
      </c>
      <c r="H420" s="103">
        <f>ROUND(+G420*Totals!$H$28,2)</f>
        <v>0</v>
      </c>
      <c r="I420" s="103">
        <f t="shared" si="17"/>
        <v>0</v>
      </c>
      <c r="J420" s="103">
        <f t="shared" si="18"/>
        <v>0</v>
      </c>
      <c r="O420" s="113" t="s">
        <v>1159</v>
      </c>
      <c r="P420" s="114"/>
      <c r="Q420" s="118"/>
      <c r="R420" s="116"/>
      <c r="S420" s="114"/>
    </row>
    <row r="421" spans="6:19">
      <c r="F421" s="111" t="s">
        <v>85</v>
      </c>
      <c r="G421" s="136">
        <v>1.6158947000000001E-3</v>
      </c>
      <c r="H421" s="103">
        <f>ROUND(+G421*Totals!$H$28,2)</f>
        <v>0</v>
      </c>
      <c r="I421" s="103">
        <f t="shared" si="17"/>
        <v>0</v>
      </c>
      <c r="J421" s="103">
        <f t="shared" si="18"/>
        <v>0</v>
      </c>
      <c r="K421" s="113"/>
      <c r="L421" s="113"/>
      <c r="N421" s="117"/>
      <c r="O421" s="113"/>
      <c r="P421" s="114"/>
      <c r="Q421" s="118"/>
      <c r="R421" s="116"/>
      <c r="S421" s="114"/>
    </row>
    <row r="422" spans="6:19">
      <c r="F422" s="111" t="s">
        <v>652</v>
      </c>
      <c r="G422" s="136">
        <v>9.6907310000000002E-4</v>
      </c>
      <c r="H422" s="103">
        <f>ROUND(+G422*Totals!$H$28,2)</f>
        <v>0</v>
      </c>
      <c r="I422" s="103">
        <f t="shared" si="17"/>
        <v>0</v>
      </c>
      <c r="J422" s="103">
        <f t="shared" si="18"/>
        <v>0</v>
      </c>
      <c r="K422" s="113"/>
      <c r="L422" s="113"/>
      <c r="N422" s="117"/>
      <c r="O422" s="113"/>
      <c r="P422" s="114"/>
      <c r="Q422" s="118"/>
      <c r="R422" s="116"/>
      <c r="S422" s="114"/>
    </row>
    <row r="423" spans="6:19">
      <c r="F423" s="111" t="s">
        <v>651</v>
      </c>
      <c r="G423" s="136">
        <v>4.6985359999999999E-4</v>
      </c>
      <c r="H423" s="103">
        <f>ROUND(+G423*Totals!$H$28,2)</f>
        <v>0</v>
      </c>
      <c r="I423" s="103">
        <f t="shared" si="17"/>
        <v>0</v>
      </c>
      <c r="J423" s="103">
        <f t="shared" si="18"/>
        <v>0</v>
      </c>
      <c r="K423" s="113"/>
      <c r="L423" s="113"/>
      <c r="N423" s="117"/>
      <c r="O423" s="117"/>
      <c r="P423" s="114"/>
      <c r="Q423" s="118"/>
      <c r="R423" s="116"/>
      <c r="S423" s="114"/>
    </row>
    <row r="424" spans="6:19">
      <c r="F424" s="111" t="s">
        <v>650</v>
      </c>
      <c r="G424" s="136">
        <v>9.2981560999999997E-3</v>
      </c>
      <c r="H424" s="103">
        <f>ROUND(+G424*Totals!$H$28,2)</f>
        <v>0</v>
      </c>
      <c r="I424" s="103">
        <f t="shared" si="17"/>
        <v>0</v>
      </c>
      <c r="J424" s="103">
        <f t="shared" si="18"/>
        <v>0</v>
      </c>
      <c r="K424" s="113"/>
      <c r="L424" s="113"/>
      <c r="N424" s="117"/>
      <c r="O424" s="117"/>
      <c r="P424" s="114"/>
      <c r="Q424" s="118"/>
      <c r="R424" s="116"/>
      <c r="S424" s="114"/>
    </row>
    <row r="425" spans="6:19">
      <c r="F425" s="111" t="s">
        <v>649</v>
      </c>
      <c r="G425" s="136">
        <v>8.0369699999999997E-5</v>
      </c>
      <c r="H425" s="103">
        <f>ROUND(+G425*Totals!$H$28,2)</f>
        <v>0</v>
      </c>
      <c r="I425" s="103">
        <f t="shared" si="17"/>
        <v>0</v>
      </c>
      <c r="J425" s="103">
        <f t="shared" si="18"/>
        <v>0</v>
      </c>
      <c r="K425" s="113" t="s">
        <v>649</v>
      </c>
      <c r="L425" s="113" t="s">
        <v>131</v>
      </c>
      <c r="M425" s="138">
        <v>0.46050096339113678</v>
      </c>
      <c r="N425" s="117">
        <f>+H425*M425</f>
        <v>0</v>
      </c>
      <c r="O425" s="113" t="s">
        <v>1159</v>
      </c>
      <c r="P425" s="114"/>
      <c r="Q425" s="118"/>
      <c r="R425" s="116"/>
      <c r="S425" s="114"/>
    </row>
    <row r="426" spans="6:19">
      <c r="F426" s="111" t="s">
        <v>648</v>
      </c>
      <c r="G426" s="136">
        <v>1.0818999999999999E-5</v>
      </c>
      <c r="H426" s="103">
        <f>ROUND(+G426*Totals!$H$28,2)</f>
        <v>0</v>
      </c>
      <c r="I426" s="103">
        <f t="shared" si="17"/>
        <v>0</v>
      </c>
      <c r="J426" s="103">
        <f t="shared" si="18"/>
        <v>0</v>
      </c>
      <c r="K426" s="113" t="s">
        <v>648</v>
      </c>
      <c r="L426" s="113" t="s">
        <v>47</v>
      </c>
      <c r="M426" s="138">
        <v>0.25550660792951541</v>
      </c>
      <c r="N426" s="117">
        <f>+H426*M426</f>
        <v>0</v>
      </c>
      <c r="O426" s="117" t="s">
        <v>1159</v>
      </c>
      <c r="P426" s="114"/>
      <c r="Q426" s="118"/>
      <c r="R426" s="116"/>
      <c r="S426" s="114"/>
    </row>
    <row r="427" spans="6:19">
      <c r="F427" s="111" t="s">
        <v>647</v>
      </c>
      <c r="G427" s="136">
        <v>1.016213E-3</v>
      </c>
      <c r="H427" s="103">
        <f>ROUND(+G427*Totals!$H$28,2)</f>
        <v>0</v>
      </c>
      <c r="I427" s="103">
        <f t="shared" si="17"/>
        <v>0</v>
      </c>
      <c r="J427" s="103">
        <f t="shared" si="18"/>
        <v>0</v>
      </c>
      <c r="K427" s="113"/>
      <c r="L427" s="113"/>
      <c r="N427" s="117"/>
      <c r="O427" s="113"/>
      <c r="P427" s="114"/>
      <c r="Q427" s="118"/>
      <c r="R427" s="116"/>
      <c r="S427" s="114"/>
    </row>
    <row r="428" spans="6:19">
      <c r="F428" s="111" t="s">
        <v>646</v>
      </c>
      <c r="G428" s="136">
        <v>6.9164299999999998E-5</v>
      </c>
      <c r="H428" s="103">
        <f>ROUND(+G428*Totals!$H$28,2)</f>
        <v>0</v>
      </c>
      <c r="I428" s="103">
        <f t="shared" si="17"/>
        <v>0</v>
      </c>
      <c r="J428" s="103">
        <f t="shared" si="18"/>
        <v>0</v>
      </c>
      <c r="K428" s="113" t="s">
        <v>646</v>
      </c>
      <c r="L428" s="113" t="s">
        <v>74</v>
      </c>
      <c r="M428" s="138">
        <v>0.46524064171122992</v>
      </c>
      <c r="N428" s="117">
        <f>+H428*M428</f>
        <v>0</v>
      </c>
      <c r="O428" s="117" t="s">
        <v>1159</v>
      </c>
      <c r="P428" s="114"/>
      <c r="Q428" s="118"/>
      <c r="R428" s="116"/>
      <c r="S428" s="114"/>
    </row>
    <row r="429" spans="6:19">
      <c r="F429" s="111" t="s">
        <v>645</v>
      </c>
      <c r="G429" s="136">
        <v>2.5424650000000003E-4</v>
      </c>
      <c r="H429" s="103">
        <f>ROUND(+G429*Totals!$H$28,2)</f>
        <v>0</v>
      </c>
      <c r="I429" s="103">
        <f t="shared" si="17"/>
        <v>0</v>
      </c>
      <c r="J429" s="103">
        <f t="shared" si="18"/>
        <v>0</v>
      </c>
      <c r="K429" s="113"/>
      <c r="L429" s="113"/>
      <c r="N429" s="117"/>
      <c r="O429" s="117"/>
      <c r="P429" s="114"/>
      <c r="Q429" s="118"/>
      <c r="R429" s="116"/>
      <c r="S429" s="114"/>
    </row>
    <row r="430" spans="6:19">
      <c r="F430" s="111" t="s">
        <v>644</v>
      </c>
      <c r="G430" s="136">
        <v>9.3893399999999991E-5</v>
      </c>
      <c r="H430" s="103">
        <f>ROUND(+G430*Totals!$H$28,2)</f>
        <v>0</v>
      </c>
      <c r="I430" s="103">
        <f t="shared" si="17"/>
        <v>0</v>
      </c>
      <c r="J430" s="103">
        <f t="shared" si="18"/>
        <v>0</v>
      </c>
      <c r="K430" s="113" t="s">
        <v>644</v>
      </c>
      <c r="L430" s="113" t="s">
        <v>113</v>
      </c>
      <c r="M430" s="138">
        <v>0.27861445783132532</v>
      </c>
      <c r="N430" s="117">
        <f>+H430*M430</f>
        <v>0</v>
      </c>
      <c r="O430" s="113" t="s">
        <v>1159</v>
      </c>
      <c r="P430" s="114"/>
      <c r="Q430" s="118"/>
      <c r="R430" s="116"/>
      <c r="S430" s="114"/>
    </row>
    <row r="431" spans="6:19">
      <c r="F431" s="111" t="s">
        <v>643</v>
      </c>
      <c r="G431" s="136">
        <v>1.174634E-4</v>
      </c>
      <c r="H431" s="103">
        <f>ROUND(+G431*Totals!$H$28,2)</f>
        <v>0</v>
      </c>
      <c r="I431" s="103">
        <f t="shared" si="17"/>
        <v>0</v>
      </c>
      <c r="J431" s="103">
        <f t="shared" si="18"/>
        <v>0</v>
      </c>
      <c r="K431" s="113" t="s">
        <v>643</v>
      </c>
      <c r="L431" s="113" t="s">
        <v>118</v>
      </c>
      <c r="M431" s="138">
        <v>0.34384858044164041</v>
      </c>
      <c r="N431" s="117">
        <f>+H431*M431</f>
        <v>0</v>
      </c>
      <c r="O431" s="117" t="s">
        <v>1159</v>
      </c>
      <c r="P431" s="114"/>
      <c r="Q431" s="118"/>
      <c r="R431" s="116"/>
      <c r="S431" s="114"/>
    </row>
    <row r="432" spans="6:19">
      <c r="F432" s="111" t="s">
        <v>642</v>
      </c>
      <c r="G432" s="136">
        <v>2.3415399999999998E-4</v>
      </c>
      <c r="H432" s="103">
        <f>ROUND(+G432*Totals!$H$28,2)</f>
        <v>0</v>
      </c>
      <c r="I432" s="103">
        <f t="shared" si="17"/>
        <v>0</v>
      </c>
      <c r="J432" s="103">
        <f t="shared" si="18"/>
        <v>0</v>
      </c>
      <c r="K432" s="113"/>
      <c r="L432" s="113"/>
      <c r="N432" s="117"/>
      <c r="O432" s="113"/>
      <c r="P432" s="114"/>
      <c r="Q432" s="118"/>
      <c r="R432" s="116"/>
      <c r="S432" s="114"/>
    </row>
    <row r="433" spans="6:19">
      <c r="F433" s="111" t="s">
        <v>641</v>
      </c>
      <c r="G433" s="136">
        <v>9.9302900000000001E-5</v>
      </c>
      <c r="H433" s="103">
        <f>ROUND(+G433*Totals!$H$28,2)</f>
        <v>0</v>
      </c>
      <c r="I433" s="103">
        <f t="shared" si="17"/>
        <v>0</v>
      </c>
      <c r="J433" s="103">
        <f t="shared" si="18"/>
        <v>0</v>
      </c>
      <c r="K433" s="113" t="s">
        <v>641</v>
      </c>
      <c r="L433" s="113" t="s">
        <v>131</v>
      </c>
      <c r="M433" s="138">
        <v>0.18600368324125233</v>
      </c>
      <c r="N433" s="117">
        <f>+H433*M433</f>
        <v>0</v>
      </c>
      <c r="O433" s="113" t="s">
        <v>1159</v>
      </c>
      <c r="P433" s="114"/>
      <c r="Q433" s="118"/>
      <c r="R433" s="116"/>
      <c r="S433" s="114"/>
    </row>
    <row r="434" spans="6:19">
      <c r="F434" s="111" t="s">
        <v>88</v>
      </c>
      <c r="G434" s="136">
        <v>3.8252886000000002E-3</v>
      </c>
      <c r="H434" s="103">
        <f>ROUND(+G434*Totals!$H$28,2)</f>
        <v>0</v>
      </c>
      <c r="I434" s="103">
        <f t="shared" si="17"/>
        <v>0</v>
      </c>
      <c r="J434" s="103">
        <f t="shared" si="18"/>
        <v>0</v>
      </c>
      <c r="K434" s="113"/>
      <c r="L434" s="113"/>
      <c r="N434" s="117"/>
      <c r="O434" s="113"/>
      <c r="P434" s="114"/>
      <c r="Q434" s="118"/>
      <c r="R434" s="116"/>
      <c r="S434" s="114"/>
    </row>
    <row r="435" spans="6:19">
      <c r="F435" s="111" t="s">
        <v>640</v>
      </c>
      <c r="G435" s="136">
        <v>4.2503200000000003E-5</v>
      </c>
      <c r="H435" s="103">
        <f>ROUND(+G435*Totals!$H$28,2)</f>
        <v>0</v>
      </c>
      <c r="I435" s="103">
        <f t="shared" si="17"/>
        <v>0</v>
      </c>
      <c r="J435" s="103">
        <f t="shared" si="18"/>
        <v>0</v>
      </c>
      <c r="K435" s="113"/>
      <c r="L435" s="113"/>
      <c r="N435" s="117"/>
      <c r="O435" s="113"/>
      <c r="P435" s="114"/>
      <c r="Q435" s="118"/>
      <c r="R435" s="116"/>
      <c r="S435" s="114"/>
    </row>
    <row r="436" spans="6:19">
      <c r="F436" s="111" t="s">
        <v>639</v>
      </c>
      <c r="G436" s="136">
        <v>3.6166370000000005E-4</v>
      </c>
      <c r="H436" s="103">
        <f>ROUND(+G436*Totals!$H$28,2)</f>
        <v>0</v>
      </c>
      <c r="I436" s="103">
        <f t="shared" si="17"/>
        <v>0</v>
      </c>
      <c r="J436" s="103">
        <f t="shared" si="18"/>
        <v>0</v>
      </c>
      <c r="K436" s="113"/>
      <c r="L436" s="113"/>
      <c r="N436" s="117"/>
      <c r="O436" s="117"/>
      <c r="P436" s="114"/>
      <c r="Q436" s="118"/>
      <c r="R436" s="116"/>
      <c r="S436" s="114"/>
    </row>
    <row r="437" spans="6:19">
      <c r="F437" s="111" t="s">
        <v>638</v>
      </c>
      <c r="G437" s="136">
        <v>3.4659429999999998E-4</v>
      </c>
      <c r="H437" s="103">
        <f>ROUND(+G437*Totals!$H$28,2)</f>
        <v>0</v>
      </c>
      <c r="I437" s="103">
        <f t="shared" si="17"/>
        <v>0</v>
      </c>
      <c r="J437" s="103">
        <f t="shared" si="18"/>
        <v>0</v>
      </c>
      <c r="K437" s="113"/>
      <c r="L437" s="113"/>
      <c r="N437" s="117"/>
      <c r="O437" s="113"/>
      <c r="P437" s="114"/>
      <c r="Q437" s="118"/>
      <c r="R437" s="116"/>
      <c r="S437" s="114"/>
    </row>
    <row r="438" spans="6:19">
      <c r="F438" s="111" t="s">
        <v>637</v>
      </c>
      <c r="G438" s="136">
        <v>9.3507100000000005E-5</v>
      </c>
      <c r="H438" s="103">
        <f>ROUND(+G438*Totals!$H$28,2)</f>
        <v>0</v>
      </c>
      <c r="I438" s="103">
        <f t="shared" si="17"/>
        <v>0</v>
      </c>
      <c r="J438" s="103">
        <f t="shared" si="18"/>
        <v>0</v>
      </c>
      <c r="K438" s="113" t="s">
        <v>637</v>
      </c>
      <c r="L438" s="113" t="s">
        <v>88</v>
      </c>
      <c r="M438" s="138">
        <v>0.30639730639730639</v>
      </c>
      <c r="N438" s="117">
        <f>+H438*M438</f>
        <v>0</v>
      </c>
      <c r="O438" s="117" t="s">
        <v>1159</v>
      </c>
      <c r="P438" s="114"/>
      <c r="Q438" s="118"/>
      <c r="R438" s="116"/>
      <c r="S438" s="114"/>
    </row>
    <row r="439" spans="6:19">
      <c r="F439" s="111" t="s">
        <v>636</v>
      </c>
      <c r="G439" s="136">
        <v>2.3144930000000002E-4</v>
      </c>
      <c r="H439" s="103">
        <f>ROUND(+G439*Totals!$H$28,2)</f>
        <v>0</v>
      </c>
      <c r="I439" s="103">
        <f t="shared" si="17"/>
        <v>0</v>
      </c>
      <c r="J439" s="103">
        <f t="shared" si="18"/>
        <v>0</v>
      </c>
      <c r="K439" s="113"/>
      <c r="L439" s="113"/>
      <c r="N439" s="117"/>
      <c r="O439" s="113"/>
      <c r="P439" s="114"/>
      <c r="Q439" s="118"/>
      <c r="R439" s="116"/>
      <c r="S439" s="114"/>
    </row>
    <row r="440" spans="6:19">
      <c r="F440" s="111" t="s">
        <v>635</v>
      </c>
      <c r="G440" s="136">
        <v>1.1244030000000001E-4</v>
      </c>
      <c r="H440" s="103">
        <f>ROUND(+G440*Totals!$H$28,2)</f>
        <v>0</v>
      </c>
      <c r="I440" s="103">
        <f t="shared" si="17"/>
        <v>0</v>
      </c>
      <c r="J440" s="103">
        <f t="shared" si="18"/>
        <v>0</v>
      </c>
      <c r="K440" s="113" t="s">
        <v>635</v>
      </c>
      <c r="L440" s="113" t="s">
        <v>40</v>
      </c>
      <c r="M440" s="138">
        <v>9.4696969696969696E-2</v>
      </c>
      <c r="N440" s="117">
        <f>+H440*M440</f>
        <v>0</v>
      </c>
      <c r="O440" s="117" t="s">
        <v>1159</v>
      </c>
      <c r="P440" s="114"/>
      <c r="Q440" s="118"/>
      <c r="R440" s="116"/>
      <c r="S440" s="114"/>
    </row>
    <row r="441" spans="6:19">
      <c r="F441" s="111" t="s">
        <v>634</v>
      </c>
      <c r="G441" s="136">
        <v>5.3940429999999994E-4</v>
      </c>
      <c r="H441" s="103">
        <f>ROUND(+G441*Totals!$H$28,2)</f>
        <v>0</v>
      </c>
      <c r="I441" s="103">
        <f t="shared" si="17"/>
        <v>0</v>
      </c>
      <c r="J441" s="103">
        <f t="shared" si="18"/>
        <v>0</v>
      </c>
      <c r="K441" s="113"/>
      <c r="L441" s="113"/>
      <c r="N441" s="117"/>
      <c r="O441" s="117"/>
      <c r="P441" s="114"/>
      <c r="Q441" s="118"/>
      <c r="R441" s="116"/>
      <c r="S441" s="114"/>
    </row>
    <row r="442" spans="6:19">
      <c r="F442" s="111" t="s">
        <v>633</v>
      </c>
      <c r="G442" s="136">
        <v>3.0911400000000004E-5</v>
      </c>
      <c r="H442" s="103">
        <f>ROUND(+G442*Totals!$H$28,2)</f>
        <v>0</v>
      </c>
      <c r="I442" s="103">
        <f t="shared" si="17"/>
        <v>0</v>
      </c>
      <c r="J442" s="103">
        <f t="shared" si="18"/>
        <v>0</v>
      </c>
      <c r="K442" s="113" t="s">
        <v>633</v>
      </c>
      <c r="L442" s="113" t="s">
        <v>88</v>
      </c>
      <c r="M442" s="138">
        <v>0.27007299270072993</v>
      </c>
      <c r="N442" s="117">
        <f t="shared" ref="N442:N447" si="19">+H442*M442</f>
        <v>0</v>
      </c>
      <c r="O442" s="117" t="s">
        <v>1159</v>
      </c>
      <c r="P442" s="114"/>
      <c r="Q442" s="118"/>
      <c r="R442" s="116"/>
      <c r="S442" s="114"/>
    </row>
    <row r="443" spans="6:19">
      <c r="F443" s="111" t="s">
        <v>632</v>
      </c>
      <c r="G443" s="136">
        <v>2.1637999999999998E-5</v>
      </c>
      <c r="H443" s="103">
        <f>ROUND(+G443*Totals!$H$28,2)</f>
        <v>0</v>
      </c>
      <c r="I443" s="103">
        <f t="shared" si="17"/>
        <v>0</v>
      </c>
      <c r="J443" s="103">
        <f t="shared" si="18"/>
        <v>0</v>
      </c>
      <c r="K443" s="113" t="s">
        <v>632</v>
      </c>
      <c r="L443" s="113" t="s">
        <v>116</v>
      </c>
      <c r="M443" s="138">
        <v>0.48947368421052634</v>
      </c>
      <c r="N443" s="117">
        <f t="shared" si="19"/>
        <v>0</v>
      </c>
      <c r="O443" s="117" t="s">
        <v>1159</v>
      </c>
      <c r="P443" s="114"/>
      <c r="Q443" s="118"/>
      <c r="R443" s="116"/>
      <c r="S443" s="114"/>
    </row>
    <row r="444" spans="6:19">
      <c r="F444" s="111" t="s">
        <v>631</v>
      </c>
      <c r="G444" s="136">
        <v>6.06637E-5</v>
      </c>
      <c r="H444" s="103">
        <f>ROUND(+G444*Totals!$H$28,2)</f>
        <v>0</v>
      </c>
      <c r="I444" s="103">
        <f t="shared" si="17"/>
        <v>0</v>
      </c>
      <c r="J444" s="103">
        <f t="shared" si="18"/>
        <v>0</v>
      </c>
      <c r="K444" s="113" t="s">
        <v>631</v>
      </c>
      <c r="L444" s="113" t="s">
        <v>123</v>
      </c>
      <c r="M444" s="138">
        <v>0.37464788732394372</v>
      </c>
      <c r="N444" s="117">
        <f t="shared" si="19"/>
        <v>0</v>
      </c>
      <c r="O444" s="113" t="s">
        <v>1159</v>
      </c>
      <c r="P444" s="114"/>
      <c r="Q444" s="118"/>
      <c r="R444" s="116"/>
      <c r="S444" s="114"/>
    </row>
    <row r="445" spans="6:19">
      <c r="F445" s="111" t="s">
        <v>630</v>
      </c>
      <c r="G445" s="136">
        <v>1.031669E-4</v>
      </c>
      <c r="H445" s="103">
        <f>ROUND(+G445*Totals!$H$28,2)</f>
        <v>0</v>
      </c>
      <c r="I445" s="103">
        <f t="shared" si="17"/>
        <v>0</v>
      </c>
      <c r="J445" s="103">
        <f t="shared" si="18"/>
        <v>0</v>
      </c>
      <c r="K445" s="113" t="s">
        <v>630</v>
      </c>
      <c r="L445" s="113" t="s">
        <v>58</v>
      </c>
      <c r="M445" s="138">
        <v>0.18466898954703834</v>
      </c>
      <c r="N445" s="117">
        <f t="shared" si="19"/>
        <v>0</v>
      </c>
      <c r="O445" s="117" t="s">
        <v>1159</v>
      </c>
      <c r="P445" s="114"/>
      <c r="Q445" s="118"/>
      <c r="R445" s="116"/>
      <c r="S445" s="114"/>
    </row>
    <row r="446" spans="6:19">
      <c r="F446" s="111" t="s">
        <v>629</v>
      </c>
      <c r="G446" s="136">
        <v>1.7039919999999999E-4</v>
      </c>
      <c r="H446" s="103">
        <f>ROUND(+G446*Totals!$H$28,2)</f>
        <v>0</v>
      </c>
      <c r="I446" s="103">
        <f t="shared" si="17"/>
        <v>0</v>
      </c>
      <c r="J446" s="103">
        <f t="shared" si="18"/>
        <v>0</v>
      </c>
      <c r="K446" s="137" t="s">
        <v>629</v>
      </c>
      <c r="L446" s="137" t="s">
        <v>75</v>
      </c>
      <c r="M446" s="138">
        <v>0.18664383561643838</v>
      </c>
      <c r="N446" s="117">
        <f t="shared" si="19"/>
        <v>0</v>
      </c>
      <c r="O446" s="113"/>
      <c r="P446" s="114"/>
      <c r="Q446" s="118"/>
      <c r="R446" s="116"/>
      <c r="S446" s="114"/>
    </row>
    <row r="447" spans="6:19">
      <c r="F447" s="111" t="s">
        <v>628</v>
      </c>
      <c r="G447" s="136">
        <v>2.0478800000000001E-5</v>
      </c>
      <c r="H447" s="103">
        <f>ROUND(+G447*Totals!$H$28,2)</f>
        <v>0</v>
      </c>
      <c r="I447" s="103">
        <f t="shared" si="17"/>
        <v>0</v>
      </c>
      <c r="J447" s="103">
        <f t="shared" si="18"/>
        <v>0</v>
      </c>
      <c r="K447" s="113" t="s">
        <v>628</v>
      </c>
      <c r="L447" s="113" t="s">
        <v>47</v>
      </c>
      <c r="M447" s="138">
        <v>0.473015873015873</v>
      </c>
      <c r="N447" s="117">
        <f t="shared" si="19"/>
        <v>0</v>
      </c>
      <c r="O447" s="117" t="s">
        <v>1159</v>
      </c>
      <c r="P447" s="114"/>
      <c r="Q447" s="118"/>
      <c r="R447" s="116"/>
      <c r="S447" s="114"/>
    </row>
    <row r="448" spans="6:19">
      <c r="F448" s="111" t="s">
        <v>627</v>
      </c>
      <c r="G448" s="136">
        <v>2.9346533000000003E-3</v>
      </c>
      <c r="H448" s="103">
        <f>ROUND(+G448*Totals!$H$28,2)</f>
        <v>0</v>
      </c>
      <c r="I448" s="103">
        <f t="shared" si="17"/>
        <v>0</v>
      </c>
      <c r="J448" s="103">
        <f t="shared" si="18"/>
        <v>0</v>
      </c>
      <c r="K448" s="113"/>
      <c r="L448" s="113"/>
      <c r="N448" s="117"/>
      <c r="O448" s="113"/>
      <c r="P448" s="114"/>
      <c r="Q448" s="118"/>
      <c r="R448" s="116"/>
      <c r="S448" s="114"/>
    </row>
    <row r="449" spans="6:19">
      <c r="F449" s="111" t="s">
        <v>626</v>
      </c>
      <c r="G449" s="136">
        <v>9.157510000000001E-5</v>
      </c>
      <c r="H449" s="103">
        <f>ROUND(+G449*Totals!$H$28,2)</f>
        <v>0</v>
      </c>
      <c r="I449" s="103">
        <f t="shared" si="17"/>
        <v>0</v>
      </c>
      <c r="J449" s="103">
        <f t="shared" si="18"/>
        <v>0</v>
      </c>
      <c r="K449" s="113" t="s">
        <v>626</v>
      </c>
      <c r="L449" s="113" t="s">
        <v>83</v>
      </c>
      <c r="M449" s="138">
        <v>0.63636363636363624</v>
      </c>
      <c r="N449" s="117">
        <f>+H449*M449</f>
        <v>0</v>
      </c>
      <c r="O449" s="117" t="s">
        <v>1159</v>
      </c>
      <c r="P449" s="114"/>
      <c r="Q449" s="118"/>
      <c r="R449" s="116"/>
      <c r="S449" s="114"/>
    </row>
    <row r="450" spans="6:19">
      <c r="F450" s="111" t="s">
        <v>625</v>
      </c>
      <c r="G450" s="136">
        <v>8.8252109999999997E-4</v>
      </c>
      <c r="H450" s="103">
        <f>ROUND(+G450*Totals!$H$28,2)</f>
        <v>0</v>
      </c>
      <c r="I450" s="103">
        <f t="shared" si="17"/>
        <v>0</v>
      </c>
      <c r="J450" s="103">
        <f t="shared" si="18"/>
        <v>0</v>
      </c>
      <c r="K450" s="113"/>
      <c r="L450" s="113"/>
      <c r="N450" s="117"/>
      <c r="O450" s="117"/>
      <c r="P450" s="114"/>
      <c r="Q450" s="118"/>
      <c r="R450" s="116"/>
      <c r="S450" s="114"/>
    </row>
    <row r="451" spans="6:19">
      <c r="F451" s="111" t="s">
        <v>624</v>
      </c>
      <c r="G451" s="136">
        <v>1.3330549999999999E-4</v>
      </c>
      <c r="H451" s="103">
        <f>ROUND(+G451*Totals!$H$28,2)</f>
        <v>0</v>
      </c>
      <c r="I451" s="103">
        <f t="shared" si="17"/>
        <v>0</v>
      </c>
      <c r="J451" s="103">
        <f t="shared" si="18"/>
        <v>0</v>
      </c>
      <c r="K451" s="113" t="s">
        <v>624</v>
      </c>
      <c r="L451" s="113" t="s">
        <v>124</v>
      </c>
      <c r="M451" s="138">
        <v>0.23092783505154643</v>
      </c>
      <c r="N451" s="117">
        <f>+H451*M451</f>
        <v>0</v>
      </c>
      <c r="O451" s="113" t="s">
        <v>1159</v>
      </c>
      <c r="P451" s="114"/>
      <c r="Q451" s="118"/>
      <c r="R451" s="116"/>
      <c r="S451" s="114"/>
    </row>
    <row r="452" spans="6:19">
      <c r="F452" s="111" t="s">
        <v>623</v>
      </c>
      <c r="G452" s="136">
        <v>8.8483899999999995E-5</v>
      </c>
      <c r="H452" s="103">
        <f>ROUND(+G452*Totals!$H$28,2)</f>
        <v>0</v>
      </c>
      <c r="I452" s="103">
        <f t="shared" si="17"/>
        <v>0</v>
      </c>
      <c r="J452" s="103">
        <f t="shared" si="18"/>
        <v>0</v>
      </c>
      <c r="K452" s="113" t="s">
        <v>623</v>
      </c>
      <c r="L452" s="113" t="s">
        <v>82</v>
      </c>
      <c r="M452" s="138">
        <v>0.2040816326530612</v>
      </c>
      <c r="N452" s="117">
        <f>+H452*M452</f>
        <v>0</v>
      </c>
      <c r="O452" s="113"/>
      <c r="P452" s="114"/>
      <c r="Q452" s="118"/>
      <c r="R452" s="116"/>
      <c r="S452" s="114"/>
    </row>
    <row r="453" spans="6:19">
      <c r="F453" s="111" t="s">
        <v>622</v>
      </c>
      <c r="G453" s="136">
        <v>6.6884589999999992E-4</v>
      </c>
      <c r="H453" s="103">
        <f>ROUND(+G453*Totals!$H$28,2)</f>
        <v>0</v>
      </c>
      <c r="I453" s="103">
        <f t="shared" si="17"/>
        <v>0</v>
      </c>
      <c r="J453" s="103">
        <f t="shared" si="18"/>
        <v>0</v>
      </c>
      <c r="K453" s="113"/>
      <c r="L453" s="113"/>
      <c r="N453" s="117"/>
      <c r="O453" s="113"/>
      <c r="P453" s="114"/>
      <c r="Q453" s="118"/>
      <c r="R453" s="116"/>
      <c r="S453" s="114"/>
    </row>
    <row r="454" spans="6:19">
      <c r="F454" s="111" t="s">
        <v>621</v>
      </c>
      <c r="G454" s="136">
        <v>8.2803979999999998E-4</v>
      </c>
      <c r="H454" s="103">
        <f>ROUND(+G454*Totals!$H$28,2)</f>
        <v>0</v>
      </c>
      <c r="I454" s="103">
        <f t="shared" si="17"/>
        <v>0</v>
      </c>
      <c r="J454" s="103">
        <f t="shared" si="18"/>
        <v>0</v>
      </c>
      <c r="K454" s="113"/>
      <c r="L454" s="113"/>
      <c r="N454" s="117"/>
      <c r="O454" s="113"/>
      <c r="P454" s="114"/>
      <c r="Q454" s="118"/>
      <c r="R454" s="116"/>
      <c r="S454" s="114"/>
    </row>
    <row r="455" spans="6:19">
      <c r="F455" s="111" t="s">
        <v>620</v>
      </c>
      <c r="G455" s="136">
        <v>4.5092039999999997E-4</v>
      </c>
      <c r="H455" s="103">
        <f>ROUND(+G455*Totals!$H$28,2)</f>
        <v>0</v>
      </c>
      <c r="I455" s="103">
        <f t="shared" ref="I455:I518" si="20">+N455+Q455+T455</f>
        <v>0</v>
      </c>
      <c r="J455" s="103">
        <f t="shared" ref="J455:J518" si="21">+H455-I455</f>
        <v>0</v>
      </c>
      <c r="K455" s="113"/>
      <c r="L455" s="113"/>
      <c r="N455" s="117"/>
      <c r="O455" s="113"/>
      <c r="P455" s="114"/>
      <c r="Q455" s="118"/>
      <c r="R455" s="116"/>
      <c r="S455" s="114"/>
    </row>
    <row r="456" spans="6:19">
      <c r="F456" s="111" t="s">
        <v>619</v>
      </c>
      <c r="G456" s="136">
        <v>4.300552E-4</v>
      </c>
      <c r="H456" s="103">
        <f>ROUND(+G456*Totals!$H$28,2)</f>
        <v>0</v>
      </c>
      <c r="I456" s="103">
        <f t="shared" si="20"/>
        <v>0</v>
      </c>
      <c r="J456" s="103">
        <f t="shared" si="21"/>
        <v>0</v>
      </c>
      <c r="K456" s="113"/>
      <c r="L456" s="113"/>
      <c r="N456" s="117"/>
      <c r="O456" s="117"/>
      <c r="P456" s="114"/>
      <c r="Q456" s="118"/>
      <c r="R456" s="116"/>
      <c r="S456" s="114"/>
    </row>
    <row r="457" spans="6:19">
      <c r="F457" s="111" t="s">
        <v>618</v>
      </c>
      <c r="G457" s="136">
        <v>2.70475E-4</v>
      </c>
      <c r="H457" s="103">
        <f>ROUND(+G457*Totals!$H$28,2)</f>
        <v>0</v>
      </c>
      <c r="I457" s="103">
        <f t="shared" si="20"/>
        <v>0</v>
      </c>
      <c r="J457" s="103">
        <f t="shared" si="21"/>
        <v>0</v>
      </c>
      <c r="K457" s="137" t="s">
        <v>618</v>
      </c>
      <c r="L457" s="137" t="s">
        <v>45</v>
      </c>
      <c r="M457" s="138">
        <v>6.0367454068241469E-2</v>
      </c>
      <c r="N457" s="117">
        <f>+H457*M457</f>
        <v>0</v>
      </c>
      <c r="O457" s="117"/>
      <c r="P457" s="114"/>
      <c r="Q457" s="118"/>
      <c r="R457" s="116"/>
      <c r="S457" s="114"/>
    </row>
    <row r="458" spans="6:19">
      <c r="F458" s="111" t="s">
        <v>617</v>
      </c>
      <c r="G458" s="136">
        <v>1.031669E-4</v>
      </c>
      <c r="H458" s="103">
        <f>ROUND(+G458*Totals!$H$28,2)</f>
        <v>0</v>
      </c>
      <c r="I458" s="103">
        <f t="shared" si="20"/>
        <v>0</v>
      </c>
      <c r="J458" s="103">
        <f t="shared" si="21"/>
        <v>0</v>
      </c>
      <c r="K458" s="113" t="s">
        <v>617</v>
      </c>
      <c r="L458" s="113" t="s">
        <v>89</v>
      </c>
      <c r="M458" s="138">
        <v>0.34888438133874239</v>
      </c>
      <c r="N458" s="117">
        <f>+H458*M458</f>
        <v>0</v>
      </c>
      <c r="O458" s="113"/>
      <c r="P458" s="114"/>
      <c r="Q458" s="118"/>
      <c r="R458" s="116"/>
      <c r="S458" s="114"/>
    </row>
    <row r="459" spans="6:19">
      <c r="F459" s="111" t="s">
        <v>616</v>
      </c>
      <c r="G459" s="136">
        <v>6.7232300000000003E-5</v>
      </c>
      <c r="H459" s="103">
        <f>ROUND(+G459*Totals!$H$28,2)</f>
        <v>0</v>
      </c>
      <c r="I459" s="103">
        <f t="shared" si="20"/>
        <v>0</v>
      </c>
      <c r="J459" s="103">
        <f t="shared" si="21"/>
        <v>0</v>
      </c>
      <c r="K459" s="113" t="s">
        <v>616</v>
      </c>
      <c r="L459" s="113" t="s">
        <v>84</v>
      </c>
      <c r="M459" s="138">
        <v>0.125</v>
      </c>
      <c r="N459" s="117">
        <f>+H459*M459</f>
        <v>0</v>
      </c>
      <c r="O459" s="117"/>
      <c r="P459" s="114"/>
      <c r="Q459" s="118"/>
      <c r="R459" s="116"/>
      <c r="S459" s="114"/>
    </row>
    <row r="460" spans="6:19">
      <c r="F460" s="111" t="s">
        <v>615</v>
      </c>
      <c r="G460" s="136">
        <v>7.6080739999999998E-4</v>
      </c>
      <c r="H460" s="103">
        <f>ROUND(+G460*Totals!$H$28,2)</f>
        <v>0</v>
      </c>
      <c r="I460" s="103">
        <f t="shared" si="20"/>
        <v>0</v>
      </c>
      <c r="J460" s="103">
        <f t="shared" si="21"/>
        <v>0</v>
      </c>
      <c r="K460" s="113"/>
      <c r="L460" s="113"/>
      <c r="N460" s="117"/>
      <c r="O460" s="117"/>
      <c r="P460" s="114"/>
      <c r="Q460" s="118"/>
      <c r="R460" s="116"/>
      <c r="S460" s="114"/>
    </row>
    <row r="461" spans="6:19">
      <c r="F461" s="111" t="s">
        <v>614</v>
      </c>
      <c r="G461" s="136">
        <v>1.657625E-4</v>
      </c>
      <c r="H461" s="103">
        <f>ROUND(+G461*Totals!$H$28,2)</f>
        <v>0</v>
      </c>
      <c r="I461" s="103">
        <f t="shared" si="20"/>
        <v>0</v>
      </c>
      <c r="J461" s="103">
        <f t="shared" si="21"/>
        <v>0</v>
      </c>
      <c r="K461" s="113" t="s">
        <v>614</v>
      </c>
      <c r="L461" s="113" t="s">
        <v>44</v>
      </c>
      <c r="M461" s="138">
        <v>6.7615658362989328E-2</v>
      </c>
      <c r="N461" s="117">
        <f>+H461*M461</f>
        <v>0</v>
      </c>
      <c r="O461" s="113"/>
      <c r="P461" s="114"/>
      <c r="Q461" s="118"/>
      <c r="R461" s="116"/>
      <c r="S461" s="114"/>
    </row>
    <row r="462" spans="6:19">
      <c r="F462" s="111" t="s">
        <v>613</v>
      </c>
      <c r="G462" s="136">
        <v>4.5980699999999998E-5</v>
      </c>
      <c r="H462" s="103">
        <f>ROUND(+G462*Totals!$H$28,2)</f>
        <v>0</v>
      </c>
      <c r="I462" s="103">
        <f t="shared" si="20"/>
        <v>0</v>
      </c>
      <c r="J462" s="103">
        <f t="shared" si="21"/>
        <v>0</v>
      </c>
      <c r="K462" s="113" t="s">
        <v>613</v>
      </c>
      <c r="L462" s="113" t="s">
        <v>48</v>
      </c>
      <c r="M462" s="138">
        <v>0.2967032967032967</v>
      </c>
      <c r="N462" s="117">
        <f>+H462*M462</f>
        <v>0</v>
      </c>
      <c r="O462" s="113" t="s">
        <v>1159</v>
      </c>
      <c r="P462" s="114"/>
      <c r="Q462" s="118"/>
      <c r="R462" s="116"/>
      <c r="S462" s="114"/>
    </row>
    <row r="463" spans="6:19">
      <c r="F463" s="111" t="s">
        <v>612</v>
      </c>
      <c r="G463" s="136">
        <v>3.7402820000000006E-4</v>
      </c>
      <c r="H463" s="103">
        <f>ROUND(+G463*Totals!$H$28,2)</f>
        <v>0</v>
      </c>
      <c r="I463" s="103">
        <f t="shared" si="20"/>
        <v>0</v>
      </c>
      <c r="J463" s="103">
        <f t="shared" si="21"/>
        <v>0</v>
      </c>
      <c r="K463" s="113"/>
      <c r="L463" s="113"/>
      <c r="N463" s="117"/>
      <c r="O463" s="117"/>
      <c r="P463" s="114"/>
      <c r="Q463" s="118"/>
      <c r="R463" s="116"/>
      <c r="S463" s="114"/>
    </row>
    <row r="464" spans="6:19">
      <c r="F464" s="111" t="s">
        <v>611</v>
      </c>
      <c r="G464" s="136">
        <v>3.5779970000000003E-4</v>
      </c>
      <c r="H464" s="103">
        <f>ROUND(+G464*Totals!$H$28,2)</f>
        <v>0</v>
      </c>
      <c r="I464" s="103">
        <f t="shared" si="20"/>
        <v>0</v>
      </c>
      <c r="J464" s="103">
        <f t="shared" si="21"/>
        <v>0</v>
      </c>
      <c r="K464" s="113"/>
      <c r="L464" s="113"/>
      <c r="N464" s="117"/>
      <c r="O464" s="113"/>
      <c r="P464" s="114"/>
      <c r="Q464" s="118"/>
      <c r="R464" s="116"/>
      <c r="S464" s="114"/>
    </row>
    <row r="465" spans="6:19">
      <c r="F465" s="111" t="s">
        <v>610</v>
      </c>
      <c r="G465" s="136">
        <v>4.7526299999999999E-5</v>
      </c>
      <c r="H465" s="103">
        <f>ROUND(+G465*Totals!$H$28,2)</f>
        <v>0</v>
      </c>
      <c r="I465" s="103">
        <f t="shared" si="20"/>
        <v>0</v>
      </c>
      <c r="J465" s="103">
        <f t="shared" si="21"/>
        <v>0</v>
      </c>
      <c r="K465" s="113" t="s">
        <v>610</v>
      </c>
      <c r="L465" s="113" t="s">
        <v>52</v>
      </c>
      <c r="M465" s="138">
        <v>5.7803468208092491E-2</v>
      </c>
      <c r="N465" s="117">
        <f>+H465*M465</f>
        <v>0</v>
      </c>
      <c r="O465" s="117" t="s">
        <v>1159</v>
      </c>
      <c r="P465" s="114"/>
      <c r="Q465" s="118"/>
      <c r="R465" s="116"/>
      <c r="S465" s="114"/>
    </row>
    <row r="466" spans="6:19">
      <c r="F466" s="111" t="s">
        <v>609</v>
      </c>
      <c r="G466" s="136">
        <v>1.8430939999999999E-4</v>
      </c>
      <c r="H466" s="103">
        <f>ROUND(+G466*Totals!$H$28,2)</f>
        <v>0</v>
      </c>
      <c r="I466" s="103">
        <f t="shared" si="20"/>
        <v>0</v>
      </c>
      <c r="J466" s="103">
        <f t="shared" si="21"/>
        <v>0</v>
      </c>
      <c r="K466" s="137" t="s">
        <v>609</v>
      </c>
      <c r="L466" s="137" t="s">
        <v>69</v>
      </c>
      <c r="M466" s="138">
        <v>0.34649122807017546</v>
      </c>
      <c r="N466" s="117">
        <f>+H466*M466</f>
        <v>0</v>
      </c>
      <c r="O466" s="113"/>
      <c r="P466" s="114"/>
      <c r="Q466" s="118"/>
      <c r="R466" s="116"/>
      <c r="S466" s="114"/>
    </row>
    <row r="467" spans="6:19">
      <c r="F467" s="111" t="s">
        <v>608</v>
      </c>
      <c r="G467" s="136">
        <v>8.5006400000000007E-5</v>
      </c>
      <c r="H467" s="103">
        <f>ROUND(+G467*Totals!$H$28,2)</f>
        <v>0</v>
      </c>
      <c r="I467" s="103">
        <f t="shared" si="20"/>
        <v>0</v>
      </c>
      <c r="J467" s="103">
        <f t="shared" si="21"/>
        <v>0</v>
      </c>
      <c r="K467" s="113" t="s">
        <v>608</v>
      </c>
      <c r="L467" s="113" t="s">
        <v>98</v>
      </c>
      <c r="M467" s="138">
        <v>0.19685039370078738</v>
      </c>
      <c r="N467" s="117">
        <f>+H467*M467</f>
        <v>0</v>
      </c>
      <c r="O467" s="117" t="s">
        <v>1159</v>
      </c>
      <c r="P467" s="114"/>
      <c r="Q467" s="118"/>
      <c r="R467" s="116"/>
      <c r="S467" s="114"/>
    </row>
    <row r="468" spans="6:19">
      <c r="F468" s="111" t="s">
        <v>607</v>
      </c>
      <c r="G468" s="136">
        <v>4.8840050000000001E-4</v>
      </c>
      <c r="H468" s="103">
        <f>ROUND(+G468*Totals!$H$28,2)</f>
        <v>0</v>
      </c>
      <c r="I468" s="103">
        <f t="shared" si="20"/>
        <v>0</v>
      </c>
      <c r="J468" s="103">
        <f t="shared" si="21"/>
        <v>0</v>
      </c>
      <c r="K468" s="113"/>
      <c r="L468" s="113"/>
      <c r="N468" s="117"/>
      <c r="O468" s="113"/>
      <c r="P468" s="114"/>
      <c r="Q468" s="118"/>
      <c r="R468" s="116"/>
      <c r="S468" s="114"/>
    </row>
    <row r="469" spans="6:19">
      <c r="F469" s="111" t="s">
        <v>606</v>
      </c>
      <c r="G469" s="136">
        <v>1.5687550000000001E-4</v>
      </c>
      <c r="H469" s="103">
        <f>ROUND(+G469*Totals!$H$28,2)</f>
        <v>0</v>
      </c>
      <c r="I469" s="103">
        <f t="shared" si="20"/>
        <v>0</v>
      </c>
      <c r="J469" s="103">
        <f t="shared" si="21"/>
        <v>0</v>
      </c>
      <c r="K469" s="113" t="s">
        <v>606</v>
      </c>
      <c r="L469" s="113" t="s">
        <v>53</v>
      </c>
      <c r="M469" s="138">
        <v>0.15912408759124089</v>
      </c>
      <c r="N469" s="117">
        <f>+H469*M469</f>
        <v>0</v>
      </c>
      <c r="O469" s="113" t="s">
        <v>1159</v>
      </c>
      <c r="P469" s="114"/>
      <c r="Q469" s="118"/>
      <c r="R469" s="116"/>
      <c r="S469" s="114"/>
    </row>
    <row r="470" spans="6:19">
      <c r="F470" s="111" t="s">
        <v>605</v>
      </c>
      <c r="G470" s="136">
        <v>3.6436839999999998E-4</v>
      </c>
      <c r="H470" s="103">
        <f>ROUND(+G470*Totals!$H$28,2)</f>
        <v>0</v>
      </c>
      <c r="I470" s="103">
        <f t="shared" si="20"/>
        <v>0</v>
      </c>
      <c r="J470" s="103">
        <f t="shared" si="21"/>
        <v>0</v>
      </c>
      <c r="K470" s="113"/>
      <c r="L470" s="113"/>
      <c r="N470" s="117"/>
      <c r="O470" s="113"/>
      <c r="P470" s="114"/>
      <c r="Q470" s="118"/>
      <c r="R470" s="116"/>
      <c r="S470" s="114"/>
    </row>
    <row r="471" spans="6:19">
      <c r="F471" s="111" t="s">
        <v>604</v>
      </c>
      <c r="G471" s="136">
        <v>1.8199100000000001E-3</v>
      </c>
      <c r="H471" s="103">
        <f>ROUND(+G471*Totals!$H$28,2)</f>
        <v>0</v>
      </c>
      <c r="I471" s="103">
        <f t="shared" si="20"/>
        <v>0</v>
      </c>
      <c r="J471" s="103">
        <f t="shared" si="21"/>
        <v>0</v>
      </c>
      <c r="K471" s="113"/>
      <c r="L471" s="113"/>
      <c r="N471" s="117"/>
      <c r="O471" s="113"/>
      <c r="P471" s="114"/>
      <c r="Q471" s="118"/>
      <c r="R471" s="116"/>
      <c r="S471" s="114"/>
    </row>
    <row r="472" spans="6:19">
      <c r="F472" s="111" t="s">
        <v>603</v>
      </c>
      <c r="G472" s="136">
        <v>3.4968550000000003E-4</v>
      </c>
      <c r="H472" s="103">
        <f>ROUND(+G472*Totals!$H$28,2)</f>
        <v>0</v>
      </c>
      <c r="I472" s="103">
        <f t="shared" si="20"/>
        <v>0</v>
      </c>
      <c r="J472" s="103">
        <f t="shared" si="21"/>
        <v>0</v>
      </c>
      <c r="K472" s="113"/>
      <c r="L472" s="113"/>
      <c r="N472" s="117"/>
      <c r="O472" s="117"/>
      <c r="P472" s="114"/>
      <c r="Q472" s="118"/>
      <c r="R472" s="116"/>
      <c r="S472" s="114"/>
    </row>
    <row r="473" spans="6:19">
      <c r="F473" s="111" t="s">
        <v>602</v>
      </c>
      <c r="G473" s="136">
        <v>4.0845582000000004E-3</v>
      </c>
      <c r="H473" s="103">
        <f>ROUND(+G473*Totals!$H$28,2)</f>
        <v>0</v>
      </c>
      <c r="I473" s="103">
        <f t="shared" si="20"/>
        <v>0</v>
      </c>
      <c r="J473" s="103">
        <f t="shared" si="21"/>
        <v>0</v>
      </c>
      <c r="K473" s="113"/>
      <c r="L473" s="113"/>
      <c r="N473" s="117"/>
      <c r="O473" s="117"/>
      <c r="P473" s="114"/>
      <c r="Q473" s="118"/>
      <c r="R473" s="116"/>
      <c r="S473" s="114"/>
    </row>
    <row r="474" spans="6:19">
      <c r="F474" s="111" t="s">
        <v>601</v>
      </c>
      <c r="G474" s="136">
        <v>4.6753499999999999E-5</v>
      </c>
      <c r="H474" s="103">
        <f>ROUND(+G474*Totals!$H$28,2)</f>
        <v>0</v>
      </c>
      <c r="I474" s="103">
        <f t="shared" si="20"/>
        <v>0</v>
      </c>
      <c r="J474" s="103">
        <f t="shared" si="21"/>
        <v>0</v>
      </c>
      <c r="K474" s="113" t="s">
        <v>601</v>
      </c>
      <c r="L474" s="113" t="s">
        <v>89</v>
      </c>
      <c r="M474" s="138">
        <v>0.26860841423948217</v>
      </c>
      <c r="N474" s="117">
        <f>+H474*M474</f>
        <v>0</v>
      </c>
      <c r="O474" s="117" t="s">
        <v>1159</v>
      </c>
      <c r="P474" s="114"/>
      <c r="Q474" s="118"/>
      <c r="R474" s="116"/>
      <c r="S474" s="114"/>
    </row>
    <row r="475" spans="6:19">
      <c r="F475" s="111" t="s">
        <v>600</v>
      </c>
      <c r="G475" s="136">
        <v>1.526252E-4</v>
      </c>
      <c r="H475" s="103">
        <f>ROUND(+G475*Totals!$H$28,2)</f>
        <v>0</v>
      </c>
      <c r="I475" s="103">
        <f t="shared" si="20"/>
        <v>0</v>
      </c>
      <c r="J475" s="103">
        <f t="shared" si="21"/>
        <v>0</v>
      </c>
      <c r="K475" s="113" t="s">
        <v>600</v>
      </c>
      <c r="L475" s="113" t="s">
        <v>127</v>
      </c>
      <c r="M475" s="138">
        <v>0.25108601216333626</v>
      </c>
      <c r="N475" s="117">
        <f>+H475*M475</f>
        <v>0</v>
      </c>
      <c r="O475" s="117" t="s">
        <v>1159</v>
      </c>
      <c r="P475" s="114"/>
      <c r="Q475" s="118"/>
      <c r="R475" s="116"/>
      <c r="S475" s="114"/>
    </row>
    <row r="476" spans="6:19">
      <c r="F476" s="111" t="s">
        <v>599</v>
      </c>
      <c r="G476" s="136">
        <v>6.10501E-5</v>
      </c>
      <c r="H476" s="103">
        <f>ROUND(+G476*Totals!$H$28,2)</f>
        <v>0</v>
      </c>
      <c r="I476" s="103">
        <f t="shared" si="20"/>
        <v>0</v>
      </c>
      <c r="J476" s="103">
        <f t="shared" si="21"/>
        <v>0</v>
      </c>
      <c r="K476" s="113" t="s">
        <v>599</v>
      </c>
      <c r="L476" s="113" t="s">
        <v>96</v>
      </c>
      <c r="M476" s="138">
        <v>0.35374149659863946</v>
      </c>
      <c r="N476" s="117">
        <f>+H476*M476</f>
        <v>0</v>
      </c>
      <c r="O476" s="113" t="s">
        <v>1159</v>
      </c>
      <c r="P476" s="114"/>
      <c r="Q476" s="118"/>
      <c r="R476" s="116"/>
      <c r="S476" s="114"/>
    </row>
    <row r="477" spans="6:19">
      <c r="F477" s="111" t="s">
        <v>598</v>
      </c>
      <c r="G477" s="136">
        <v>9.6211800000000006E-5</v>
      </c>
      <c r="H477" s="103">
        <f>ROUND(+G477*Totals!$H$28,2)</f>
        <v>0</v>
      </c>
      <c r="I477" s="103">
        <f t="shared" si="20"/>
        <v>0</v>
      </c>
      <c r="J477" s="103">
        <f t="shared" si="21"/>
        <v>0</v>
      </c>
      <c r="K477" s="113" t="s">
        <v>598</v>
      </c>
      <c r="L477" s="113" t="s">
        <v>128</v>
      </c>
      <c r="M477" s="138">
        <v>0.19958847736625512</v>
      </c>
      <c r="N477" s="117">
        <f>+H477*M477</f>
        <v>0</v>
      </c>
      <c r="O477" s="113" t="s">
        <v>1159</v>
      </c>
      <c r="P477" s="114"/>
      <c r="Q477" s="118"/>
      <c r="R477" s="116"/>
      <c r="S477" s="114"/>
    </row>
    <row r="478" spans="6:19">
      <c r="F478" s="111" t="s">
        <v>597</v>
      </c>
      <c r="G478" s="136">
        <v>5.1737989999999998E-4</v>
      </c>
      <c r="H478" s="103">
        <f>ROUND(+G478*Totals!$H$28,2)</f>
        <v>0</v>
      </c>
      <c r="I478" s="103">
        <f t="shared" si="20"/>
        <v>0</v>
      </c>
      <c r="J478" s="103">
        <f t="shared" si="21"/>
        <v>0</v>
      </c>
      <c r="K478" s="113"/>
      <c r="L478" s="113"/>
      <c r="N478" s="117"/>
      <c r="O478" s="117"/>
      <c r="P478" s="114"/>
      <c r="Q478" s="118"/>
      <c r="R478" s="116"/>
      <c r="S478" s="114"/>
    </row>
    <row r="479" spans="6:19">
      <c r="F479" s="111" t="s">
        <v>596</v>
      </c>
      <c r="G479" s="136">
        <v>7.0400770000000001E-4</v>
      </c>
      <c r="H479" s="103">
        <f>ROUND(+G479*Totals!$H$28,2)</f>
        <v>0</v>
      </c>
      <c r="I479" s="103">
        <f t="shared" si="20"/>
        <v>0</v>
      </c>
      <c r="J479" s="103">
        <f t="shared" si="21"/>
        <v>0</v>
      </c>
      <c r="K479" s="113"/>
      <c r="L479" s="113"/>
      <c r="N479" s="117"/>
      <c r="O479" s="117"/>
      <c r="P479" s="114"/>
      <c r="Q479" s="118"/>
      <c r="R479" s="116"/>
      <c r="S479" s="114"/>
    </row>
    <row r="480" spans="6:19">
      <c r="F480" s="111" t="s">
        <v>595</v>
      </c>
      <c r="G480" s="136">
        <v>0</v>
      </c>
      <c r="H480" s="103">
        <f>ROUND(+G480*Totals!$H$28,2)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ROUND(+G481*Totals!$H$28,2)</f>
        <v>0</v>
      </c>
      <c r="I481" s="103">
        <f t="shared" si="20"/>
        <v>0</v>
      </c>
      <c r="J481" s="103">
        <f t="shared" si="21"/>
        <v>0</v>
      </c>
      <c r="K481" s="113" t="s">
        <v>594</v>
      </c>
      <c r="L481" s="113" t="s">
        <v>94</v>
      </c>
      <c r="M481" s="138">
        <v>0.23047619047619047</v>
      </c>
      <c r="N481" s="117">
        <f>+H481*M481</f>
        <v>0</v>
      </c>
      <c r="O481" s="117" t="s">
        <v>1159</v>
      </c>
      <c r="P481" s="114"/>
      <c r="Q481" s="118"/>
      <c r="R481" s="116"/>
      <c r="S481" s="114"/>
    </row>
    <row r="482" spans="6:19">
      <c r="F482" s="111" t="s">
        <v>593</v>
      </c>
      <c r="G482" s="136">
        <v>1.402606E-4</v>
      </c>
      <c r="H482" s="103">
        <f>ROUND(+G482*Totals!$H$28,2)</f>
        <v>0</v>
      </c>
      <c r="I482" s="103">
        <f t="shared" si="20"/>
        <v>0</v>
      </c>
      <c r="J482" s="103">
        <f t="shared" si="21"/>
        <v>0</v>
      </c>
      <c r="K482" s="113" t="s">
        <v>593</v>
      </c>
      <c r="L482" s="113" t="s">
        <v>92</v>
      </c>
      <c r="M482" s="138">
        <v>0.32265446224256289</v>
      </c>
      <c r="N482" s="117">
        <f t="shared" ref="N482:N521" si="22">+H482*M482</f>
        <v>0</v>
      </c>
      <c r="O482" s="117" t="s">
        <v>1159</v>
      </c>
      <c r="P482" s="114"/>
      <c r="Q482" s="118"/>
      <c r="R482" s="116"/>
      <c r="S482" s="114"/>
    </row>
    <row r="483" spans="6:19">
      <c r="F483" s="111" t="s">
        <v>592</v>
      </c>
      <c r="G483" s="136">
        <v>1.3794219999999999E-4</v>
      </c>
      <c r="H483" s="103">
        <f>ROUND(+G483*Totals!$H$28,2)</f>
        <v>0</v>
      </c>
      <c r="I483" s="103">
        <f t="shared" si="20"/>
        <v>0</v>
      </c>
      <c r="J483" s="103">
        <f t="shared" si="21"/>
        <v>0</v>
      </c>
      <c r="K483" s="113" t="s">
        <v>592</v>
      </c>
      <c r="L483" s="113" t="s">
        <v>49</v>
      </c>
      <c r="M483" s="138">
        <v>0.11544011544011545</v>
      </c>
      <c r="N483" s="117">
        <f t="shared" si="22"/>
        <v>0</v>
      </c>
      <c r="O483" s="117" t="s">
        <v>1159</v>
      </c>
      <c r="P483" s="114"/>
      <c r="Q483" s="118"/>
      <c r="R483" s="116"/>
      <c r="S483" s="114"/>
    </row>
    <row r="484" spans="6:19">
      <c r="F484" s="111" t="s">
        <v>591</v>
      </c>
      <c r="G484" s="136">
        <v>1.058716E-4</v>
      </c>
      <c r="H484" s="103">
        <f>ROUND(+G484*Totals!$H$28,2)</f>
        <v>0</v>
      </c>
      <c r="I484" s="103">
        <f t="shared" si="20"/>
        <v>0</v>
      </c>
      <c r="J484" s="103">
        <f t="shared" si="21"/>
        <v>0</v>
      </c>
      <c r="K484" s="113" t="s">
        <v>591</v>
      </c>
      <c r="L484" s="113" t="s">
        <v>85</v>
      </c>
      <c r="M484" s="138">
        <v>0.46112600536193027</v>
      </c>
      <c r="N484" s="117">
        <f t="shared" si="22"/>
        <v>0</v>
      </c>
      <c r="O484" s="117" t="s">
        <v>1159</v>
      </c>
      <c r="P484" s="114"/>
      <c r="Q484" s="118"/>
      <c r="R484" s="116"/>
      <c r="S484" s="114"/>
    </row>
    <row r="485" spans="6:19">
      <c r="F485" s="111" t="s">
        <v>590</v>
      </c>
      <c r="G485" s="136">
        <v>6.4141199999999995E-5</v>
      </c>
      <c r="H485" s="103">
        <f>ROUND(+G485*Totals!$H$28,2)</f>
        <v>0</v>
      </c>
      <c r="I485" s="103">
        <f t="shared" si="20"/>
        <v>0</v>
      </c>
      <c r="J485" s="103">
        <f t="shared" si="21"/>
        <v>0</v>
      </c>
      <c r="K485" s="113" t="s">
        <v>590</v>
      </c>
      <c r="L485" s="113" t="s">
        <v>48</v>
      </c>
      <c r="M485" s="138">
        <v>0.44592030360531315</v>
      </c>
      <c r="N485" s="117">
        <f t="shared" si="22"/>
        <v>0</v>
      </c>
      <c r="O485" s="117" t="s">
        <v>1159</v>
      </c>
      <c r="P485" s="114"/>
      <c r="Q485" s="118"/>
      <c r="R485" s="116"/>
      <c r="S485" s="114"/>
    </row>
    <row r="486" spans="6:19">
      <c r="F486" s="111" t="s">
        <v>589</v>
      </c>
      <c r="G486" s="136">
        <v>1.8276379999999999E-4</v>
      </c>
      <c r="H486" s="103">
        <f>ROUND(+G486*Totals!$H$28,2)</f>
        <v>0</v>
      </c>
      <c r="I486" s="103">
        <f t="shared" si="20"/>
        <v>0</v>
      </c>
      <c r="J486" s="103">
        <f t="shared" si="21"/>
        <v>0</v>
      </c>
      <c r="K486" s="113" t="s">
        <v>589</v>
      </c>
      <c r="L486" s="113" t="s">
        <v>79</v>
      </c>
      <c r="M486" s="138">
        <v>0.31181318681318682</v>
      </c>
      <c r="N486" s="117">
        <f t="shared" si="22"/>
        <v>0</v>
      </c>
      <c r="O486" s="117" t="s">
        <v>1159</v>
      </c>
      <c r="P486" s="114"/>
      <c r="Q486" s="118"/>
      <c r="R486" s="116"/>
      <c r="S486" s="114"/>
    </row>
    <row r="487" spans="6:19">
      <c r="F487" s="111" t="s">
        <v>588</v>
      </c>
      <c r="G487" s="136">
        <v>4.6753499999999999E-5</v>
      </c>
      <c r="H487" s="103">
        <f>ROUND(+G487*Totals!$H$28,2)</f>
        <v>0</v>
      </c>
      <c r="I487" s="103">
        <f t="shared" si="20"/>
        <v>0</v>
      </c>
      <c r="J487" s="103">
        <f t="shared" si="21"/>
        <v>0</v>
      </c>
      <c r="K487" s="113" t="s">
        <v>588</v>
      </c>
      <c r="L487" s="113" t="s">
        <v>119</v>
      </c>
      <c r="M487" s="138">
        <v>0.22796352583586627</v>
      </c>
      <c r="N487" s="117">
        <f t="shared" si="22"/>
        <v>0</v>
      </c>
      <c r="O487" s="117" t="s">
        <v>1159</v>
      </c>
      <c r="P487" s="114"/>
      <c r="Q487" s="118"/>
      <c r="R487" s="116"/>
      <c r="S487" s="114"/>
    </row>
    <row r="488" spans="6:19">
      <c r="F488" s="111" t="s">
        <v>587</v>
      </c>
      <c r="G488" s="136">
        <v>7.7278600000000002E-5</v>
      </c>
      <c r="H488" s="103">
        <f>ROUND(+G488*Totals!$H$28,2)</f>
        <v>0</v>
      </c>
      <c r="I488" s="103">
        <f t="shared" si="20"/>
        <v>0</v>
      </c>
      <c r="J488" s="103">
        <f t="shared" si="21"/>
        <v>0</v>
      </c>
      <c r="K488" s="113" t="s">
        <v>587</v>
      </c>
      <c r="L488" s="113" t="s">
        <v>59</v>
      </c>
      <c r="M488" s="138">
        <v>0.49450549450549453</v>
      </c>
      <c r="N488" s="117">
        <f t="shared" si="22"/>
        <v>0</v>
      </c>
      <c r="O488" s="117" t="s">
        <v>1159</v>
      </c>
      <c r="P488" s="114"/>
      <c r="Q488" s="118"/>
      <c r="R488" s="116"/>
      <c r="S488" s="114"/>
    </row>
    <row r="489" spans="6:19">
      <c r="F489" s="111" t="s">
        <v>586</v>
      </c>
      <c r="G489" s="136">
        <v>7.5346600000000008E-5</v>
      </c>
      <c r="H489" s="103">
        <f>ROUND(+G489*Totals!$H$28,2)</f>
        <v>0</v>
      </c>
      <c r="I489" s="103">
        <f t="shared" si="20"/>
        <v>0</v>
      </c>
      <c r="J489" s="103">
        <f t="shared" si="21"/>
        <v>0</v>
      </c>
      <c r="K489" s="113" t="s">
        <v>586</v>
      </c>
      <c r="L489" s="113" t="s">
        <v>126</v>
      </c>
      <c r="M489" s="138">
        <v>0.17636986301369864</v>
      </c>
      <c r="N489" s="117">
        <f t="shared" si="22"/>
        <v>0</v>
      </c>
      <c r="O489" s="113" t="s">
        <v>1159</v>
      </c>
      <c r="P489" s="114"/>
      <c r="Q489" s="118"/>
      <c r="R489" s="116"/>
      <c r="S489" s="114"/>
    </row>
    <row r="490" spans="6:19">
      <c r="F490" s="111" t="s">
        <v>585</v>
      </c>
      <c r="G490" s="136">
        <v>6.2982000000000001E-5</v>
      </c>
      <c r="H490" s="103">
        <f>ROUND(+G490*Totals!$H$28,2)</f>
        <v>0</v>
      </c>
      <c r="I490" s="103">
        <f t="shared" si="20"/>
        <v>0</v>
      </c>
      <c r="J490" s="103">
        <f t="shared" si="21"/>
        <v>0</v>
      </c>
      <c r="K490" s="113" t="s">
        <v>585</v>
      </c>
      <c r="L490" s="113" t="s">
        <v>45</v>
      </c>
      <c r="M490" s="138">
        <v>0.16750000000000001</v>
      </c>
      <c r="N490" s="117">
        <f t="shared" si="22"/>
        <v>0</v>
      </c>
      <c r="O490" s="117" t="s">
        <v>1159</v>
      </c>
      <c r="P490" s="114"/>
      <c r="Q490" s="118"/>
      <c r="R490" s="116"/>
      <c r="S490" s="114"/>
    </row>
    <row r="491" spans="6:19">
      <c r="F491" s="111" t="s">
        <v>584</v>
      </c>
      <c r="G491" s="136">
        <v>8.628151000000001E-4</v>
      </c>
      <c r="H491" s="103">
        <f>ROUND(+G491*Totals!$H$28,2)</f>
        <v>0</v>
      </c>
      <c r="I491" s="103">
        <f t="shared" si="20"/>
        <v>0</v>
      </c>
      <c r="J491" s="103">
        <f t="shared" si="21"/>
        <v>0</v>
      </c>
      <c r="K491" s="113"/>
      <c r="L491" s="113"/>
      <c r="N491" s="117"/>
      <c r="O491" s="117"/>
      <c r="P491" s="114"/>
      <c r="Q491" s="118"/>
      <c r="R491" s="116"/>
      <c r="S491" s="114"/>
    </row>
    <row r="492" spans="6:19">
      <c r="F492" s="111" t="s">
        <v>583</v>
      </c>
      <c r="G492" s="136">
        <v>1.1244030000000001E-4</v>
      </c>
      <c r="H492" s="103">
        <f>ROUND(+G492*Totals!$H$28,2)</f>
        <v>0</v>
      </c>
      <c r="I492" s="103">
        <f t="shared" si="20"/>
        <v>0</v>
      </c>
      <c r="J492" s="103">
        <f t="shared" si="21"/>
        <v>0</v>
      </c>
      <c r="K492" s="113" t="s">
        <v>583</v>
      </c>
      <c r="L492" s="113" t="s">
        <v>98</v>
      </c>
      <c r="M492" s="138">
        <v>0.38028169014084512</v>
      </c>
      <c r="N492" s="117">
        <f t="shared" si="22"/>
        <v>0</v>
      </c>
      <c r="O492" s="117" t="s">
        <v>1159</v>
      </c>
      <c r="P492" s="114"/>
      <c r="Q492" s="118"/>
      <c r="R492" s="116"/>
      <c r="S492" s="114"/>
    </row>
    <row r="493" spans="6:19">
      <c r="F493" s="111" t="s">
        <v>582</v>
      </c>
      <c r="G493" s="136">
        <v>1.6962640000000001E-4</v>
      </c>
      <c r="H493" s="103">
        <f>ROUND(+G493*Totals!$H$28,2)</f>
        <v>0</v>
      </c>
      <c r="I493" s="103">
        <f t="shared" si="20"/>
        <v>0</v>
      </c>
      <c r="J493" s="103">
        <f t="shared" si="21"/>
        <v>0</v>
      </c>
      <c r="K493" s="113" t="s">
        <v>582</v>
      </c>
      <c r="L493" s="113" t="s">
        <v>94</v>
      </c>
      <c r="M493" s="138">
        <v>0.36492890995260663</v>
      </c>
      <c r="N493" s="117">
        <f t="shared" si="22"/>
        <v>0</v>
      </c>
      <c r="O493" s="117" t="s">
        <v>1159</v>
      </c>
      <c r="P493" s="114"/>
      <c r="Q493" s="118"/>
      <c r="R493" s="116"/>
      <c r="S493" s="114"/>
    </row>
    <row r="494" spans="6:19">
      <c r="F494" s="111" t="s">
        <v>581</v>
      </c>
      <c r="G494" s="136">
        <v>6.4141199999999995E-5</v>
      </c>
      <c r="H494" s="103">
        <f>ROUND(+G494*Totals!$H$28,2)</f>
        <v>0</v>
      </c>
      <c r="I494" s="103">
        <f t="shared" si="20"/>
        <v>0</v>
      </c>
      <c r="J494" s="103">
        <f t="shared" si="21"/>
        <v>0</v>
      </c>
      <c r="K494" s="113" t="s">
        <v>581</v>
      </c>
      <c r="L494" s="113" t="s">
        <v>77</v>
      </c>
      <c r="M494" s="138">
        <v>0.23882896764252695</v>
      </c>
      <c r="N494" s="117">
        <f t="shared" si="22"/>
        <v>0</v>
      </c>
      <c r="O494" s="117" t="s">
        <v>1159</v>
      </c>
      <c r="P494" s="114"/>
      <c r="Q494" s="118"/>
      <c r="R494" s="116"/>
      <c r="S494" s="114"/>
    </row>
    <row r="495" spans="6:19">
      <c r="F495" s="111" t="s">
        <v>580</v>
      </c>
      <c r="G495" s="136">
        <v>1.4721569999999999E-4</v>
      </c>
      <c r="H495" s="103">
        <f>ROUND(+G495*Totals!$H$28,2)</f>
        <v>0</v>
      </c>
      <c r="I495" s="103">
        <f t="shared" si="20"/>
        <v>0</v>
      </c>
      <c r="J495" s="103">
        <f t="shared" si="21"/>
        <v>0</v>
      </c>
      <c r="K495" s="113" t="s">
        <v>580</v>
      </c>
      <c r="L495" s="113" t="s">
        <v>80</v>
      </c>
      <c r="M495" s="138">
        <v>0.22544283413848629</v>
      </c>
      <c r="N495" s="117">
        <f t="shared" si="22"/>
        <v>0</v>
      </c>
      <c r="O495" s="113" t="s">
        <v>1159</v>
      </c>
      <c r="P495" s="114"/>
      <c r="Q495" s="118"/>
      <c r="R495" s="116"/>
      <c r="S495" s="114"/>
    </row>
    <row r="496" spans="6:19">
      <c r="F496" s="111" t="s">
        <v>579</v>
      </c>
      <c r="G496" s="136">
        <v>9.4279800000000012E-5</v>
      </c>
      <c r="H496" s="103">
        <f>ROUND(+G496*Totals!$H$28,2)</f>
        <v>0</v>
      </c>
      <c r="I496" s="103">
        <f t="shared" si="20"/>
        <v>0</v>
      </c>
      <c r="J496" s="103">
        <f t="shared" si="21"/>
        <v>0</v>
      </c>
      <c r="K496" s="113" t="s">
        <v>579</v>
      </c>
      <c r="L496" s="113" t="s">
        <v>85</v>
      </c>
      <c r="M496" s="138">
        <v>0.5330739299610896</v>
      </c>
      <c r="N496" s="117">
        <f t="shared" si="22"/>
        <v>0</v>
      </c>
      <c r="O496" s="117" t="s">
        <v>1159</v>
      </c>
      <c r="P496" s="114"/>
      <c r="Q496" s="118"/>
      <c r="R496" s="116"/>
      <c r="S496" s="114"/>
    </row>
    <row r="497" spans="6:19">
      <c r="F497" s="111" t="s">
        <v>578</v>
      </c>
      <c r="G497" s="136">
        <v>5.3979069999999997E-4</v>
      </c>
      <c r="H497" s="103">
        <f>ROUND(+G497*Totals!$H$28,2)</f>
        <v>0</v>
      </c>
      <c r="I497" s="103">
        <f t="shared" si="20"/>
        <v>0</v>
      </c>
      <c r="J497" s="103">
        <f t="shared" si="21"/>
        <v>0</v>
      </c>
      <c r="K497" s="113"/>
      <c r="L497" s="113"/>
      <c r="N497" s="117"/>
      <c r="O497" s="117"/>
      <c r="P497" s="114"/>
      <c r="Q497" s="118"/>
      <c r="R497" s="116"/>
      <c r="S497" s="114"/>
    </row>
    <row r="498" spans="6:19">
      <c r="F498" s="111" t="s">
        <v>577</v>
      </c>
      <c r="G498" s="136">
        <v>1.4721569999999999E-4</v>
      </c>
      <c r="H498" s="103">
        <f>ROUND(+G498*Totals!$H$28,2)</f>
        <v>0</v>
      </c>
      <c r="I498" s="103">
        <f t="shared" si="20"/>
        <v>0</v>
      </c>
      <c r="J498" s="103">
        <f t="shared" si="21"/>
        <v>0</v>
      </c>
      <c r="K498" s="113" t="s">
        <v>577</v>
      </c>
      <c r="L498" s="113" t="s">
        <v>47</v>
      </c>
      <c r="M498" s="138">
        <v>0.1152317880794702</v>
      </c>
      <c r="N498" s="117">
        <f t="shared" si="22"/>
        <v>0</v>
      </c>
      <c r="O498" s="113" t="s">
        <v>1159</v>
      </c>
      <c r="P498" s="114"/>
      <c r="Q498" s="118"/>
      <c r="R498" s="116"/>
      <c r="S498" s="114"/>
    </row>
    <row r="499" spans="6:19">
      <c r="F499" s="111" t="s">
        <v>576</v>
      </c>
      <c r="G499" s="136">
        <v>5.6413299999999997E-5</v>
      </c>
      <c r="H499" s="103">
        <f>ROUND(+G499*Totals!$H$28,2)</f>
        <v>0</v>
      </c>
      <c r="I499" s="103">
        <f t="shared" si="20"/>
        <v>0</v>
      </c>
      <c r="J499" s="103">
        <f t="shared" si="21"/>
        <v>0</v>
      </c>
      <c r="K499" s="113" t="s">
        <v>576</v>
      </c>
      <c r="L499" s="113" t="s">
        <v>89</v>
      </c>
      <c r="M499" s="138">
        <v>0.1455399061032864</v>
      </c>
      <c r="N499" s="117">
        <f t="shared" si="22"/>
        <v>0</v>
      </c>
      <c r="O499" s="113" t="s">
        <v>1159</v>
      </c>
      <c r="P499" s="114"/>
      <c r="Q499" s="118"/>
      <c r="R499" s="116"/>
      <c r="S499" s="114"/>
    </row>
    <row r="500" spans="6:19">
      <c r="F500" s="111" t="s">
        <v>575</v>
      </c>
      <c r="G500" s="136">
        <v>5.2433500000000001E-4</v>
      </c>
      <c r="H500" s="103">
        <f>ROUND(+G500*Totals!$H$28,2)</f>
        <v>0</v>
      </c>
      <c r="I500" s="103">
        <f t="shared" si="20"/>
        <v>0</v>
      </c>
      <c r="J500" s="103">
        <f t="shared" si="21"/>
        <v>0</v>
      </c>
      <c r="K500" s="113"/>
      <c r="L500" s="113"/>
      <c r="N500" s="117"/>
      <c r="O500" s="117"/>
      <c r="P500" s="114"/>
      <c r="Q500" s="118"/>
      <c r="R500" s="116"/>
      <c r="S500" s="114"/>
    </row>
    <row r="501" spans="6:19">
      <c r="F501" s="111" t="s">
        <v>574</v>
      </c>
      <c r="G501" s="136">
        <v>3.2379720000000003E-4</v>
      </c>
      <c r="H501" s="103">
        <f>ROUND(+G501*Totals!$H$28,2)</f>
        <v>0</v>
      </c>
      <c r="I501" s="103">
        <f t="shared" si="20"/>
        <v>0</v>
      </c>
      <c r="J501" s="103">
        <f t="shared" si="21"/>
        <v>0</v>
      </c>
      <c r="K501" s="113"/>
      <c r="L501" s="113"/>
      <c r="N501" s="117"/>
      <c r="O501" s="117"/>
      <c r="P501" s="114"/>
      <c r="Q501" s="118"/>
      <c r="R501" s="116"/>
      <c r="S501" s="114"/>
    </row>
    <row r="502" spans="6:19">
      <c r="F502" s="111" t="s">
        <v>573</v>
      </c>
      <c r="G502" s="136">
        <v>1.4914760000000002E-4</v>
      </c>
      <c r="H502" s="103">
        <f>ROUND(+G502*Totals!$H$28,2)</f>
        <v>0</v>
      </c>
      <c r="I502" s="103">
        <f t="shared" si="20"/>
        <v>0</v>
      </c>
      <c r="J502" s="103">
        <f t="shared" si="21"/>
        <v>0</v>
      </c>
      <c r="K502" s="113" t="s">
        <v>573</v>
      </c>
      <c r="L502" s="113" t="s">
        <v>121</v>
      </c>
      <c r="M502" s="138">
        <v>0.12706270627062707</v>
      </c>
      <c r="N502" s="117">
        <f t="shared" si="22"/>
        <v>0</v>
      </c>
      <c r="O502" s="113" t="s">
        <v>1159</v>
      </c>
      <c r="P502" s="114"/>
      <c r="Q502" s="118"/>
      <c r="R502" s="116"/>
      <c r="S502" s="114"/>
    </row>
    <row r="503" spans="6:19">
      <c r="F503" s="111" t="s">
        <v>572</v>
      </c>
      <c r="G503" s="136">
        <v>1.6769450000000001E-4</v>
      </c>
      <c r="H503" s="103">
        <f>ROUND(+G503*Totals!$H$28,2)</f>
        <v>0</v>
      </c>
      <c r="I503" s="103">
        <f t="shared" si="20"/>
        <v>0</v>
      </c>
      <c r="J503" s="103">
        <f t="shared" si="21"/>
        <v>0</v>
      </c>
      <c r="K503" s="113" t="s">
        <v>572</v>
      </c>
      <c r="L503" s="113" t="s">
        <v>57</v>
      </c>
      <c r="M503" s="138">
        <v>0.17827868852459017</v>
      </c>
      <c r="N503" s="117">
        <f t="shared" si="22"/>
        <v>0</v>
      </c>
      <c r="O503" s="117" t="s">
        <v>1159</v>
      </c>
      <c r="P503" s="114"/>
      <c r="Q503" s="118"/>
      <c r="R503" s="116"/>
      <c r="S503" s="114"/>
    </row>
    <row r="504" spans="6:19">
      <c r="F504" s="111" t="s">
        <v>571</v>
      </c>
      <c r="G504" s="136">
        <v>1.8237739999999998E-4</v>
      </c>
      <c r="H504" s="103">
        <f>ROUND(+G504*Totals!$H$28,2)</f>
        <v>0</v>
      </c>
      <c r="I504" s="103">
        <f t="shared" si="20"/>
        <v>0</v>
      </c>
      <c r="J504" s="103">
        <f t="shared" si="21"/>
        <v>0</v>
      </c>
      <c r="K504" s="137" t="s">
        <v>571</v>
      </c>
      <c r="L504" s="137" t="s">
        <v>102</v>
      </c>
      <c r="M504" s="138">
        <v>9.2006033182503777E-2</v>
      </c>
      <c r="N504" s="117">
        <f t="shared" si="22"/>
        <v>0</v>
      </c>
      <c r="O504" s="113"/>
      <c r="P504" s="114"/>
      <c r="Q504" s="118"/>
      <c r="R504" s="116"/>
      <c r="S504" s="114"/>
    </row>
    <row r="505" spans="6:19">
      <c r="F505" s="111" t="s">
        <v>570</v>
      </c>
      <c r="G505" s="136">
        <v>9.65982E-5</v>
      </c>
      <c r="H505" s="103">
        <f>ROUND(+G505*Totals!$H$28,2)</f>
        <v>0</v>
      </c>
      <c r="I505" s="103">
        <f t="shared" si="20"/>
        <v>0</v>
      </c>
      <c r="J505" s="103">
        <f t="shared" si="21"/>
        <v>0</v>
      </c>
      <c r="K505" s="113" t="s">
        <v>570</v>
      </c>
      <c r="L505" s="113" t="s">
        <v>57</v>
      </c>
      <c r="M505" s="138">
        <v>0.27981651376146788</v>
      </c>
      <c r="N505" s="117">
        <f t="shared" si="22"/>
        <v>0</v>
      </c>
      <c r="O505" s="117" t="s">
        <v>1159</v>
      </c>
      <c r="P505" s="114"/>
      <c r="Q505" s="118"/>
      <c r="R505" s="116"/>
      <c r="S505" s="114"/>
    </row>
    <row r="506" spans="6:19">
      <c r="F506" s="111" t="s">
        <v>569</v>
      </c>
      <c r="G506" s="136">
        <v>3.1181899999999996E-4</v>
      </c>
      <c r="H506" s="103">
        <f>ROUND(+G506*Totals!$H$28,2)</f>
        <v>0</v>
      </c>
      <c r="I506" s="103">
        <f t="shared" si="20"/>
        <v>0</v>
      </c>
      <c r="J506" s="103">
        <f t="shared" si="21"/>
        <v>0</v>
      </c>
      <c r="K506" s="113"/>
      <c r="L506" s="113"/>
      <c r="N506" s="117"/>
      <c r="O506" s="117"/>
      <c r="P506" s="114"/>
      <c r="Q506" s="118"/>
      <c r="R506" s="116"/>
      <c r="S506" s="114"/>
    </row>
    <row r="507" spans="6:19">
      <c r="F507" s="111" t="s">
        <v>568</v>
      </c>
      <c r="G507" s="136">
        <v>1.163042E-4</v>
      </c>
      <c r="H507" s="103">
        <f>ROUND(+G507*Totals!$H$28,2)</f>
        <v>0</v>
      </c>
      <c r="I507" s="103">
        <f t="shared" si="20"/>
        <v>0</v>
      </c>
      <c r="J507" s="103">
        <f t="shared" si="21"/>
        <v>0</v>
      </c>
      <c r="K507" s="113" t="s">
        <v>568</v>
      </c>
      <c r="L507" s="113" t="s">
        <v>56</v>
      </c>
      <c r="M507" s="138">
        <v>0.50718685831622179</v>
      </c>
      <c r="N507" s="117">
        <f t="shared" si="22"/>
        <v>0</v>
      </c>
      <c r="O507" s="117" t="s">
        <v>1159</v>
      </c>
      <c r="P507" s="114"/>
      <c r="Q507" s="118"/>
      <c r="R507" s="116"/>
      <c r="S507" s="114"/>
    </row>
    <row r="508" spans="6:19">
      <c r="F508" s="111" t="s">
        <v>93</v>
      </c>
      <c r="G508" s="136">
        <v>6.6459599999999996E-5</v>
      </c>
      <c r="H508" s="103">
        <f>ROUND(+G508*Totals!$H$28,2)</f>
        <v>0</v>
      </c>
      <c r="I508" s="103">
        <f t="shared" si="20"/>
        <v>0</v>
      </c>
      <c r="J508" s="103">
        <f t="shared" si="21"/>
        <v>0</v>
      </c>
      <c r="K508" s="113" t="s">
        <v>93</v>
      </c>
      <c r="L508" s="113" t="s">
        <v>93</v>
      </c>
      <c r="M508" s="138">
        <v>9.4736842105263147E-2</v>
      </c>
      <c r="N508" s="117">
        <f t="shared" si="22"/>
        <v>0</v>
      </c>
      <c r="O508" s="117" t="s">
        <v>1159</v>
      </c>
      <c r="P508" s="114"/>
      <c r="Q508" s="118"/>
      <c r="R508" s="116"/>
      <c r="S508" s="114"/>
    </row>
    <row r="509" spans="6:19">
      <c r="F509" s="111" t="s">
        <v>567</v>
      </c>
      <c r="G509" s="136">
        <v>5.8731699999999999E-5</v>
      </c>
      <c r="H509" s="103">
        <f>ROUND(+G509*Totals!$H$28,2)</f>
        <v>0</v>
      </c>
      <c r="I509" s="103">
        <f t="shared" si="20"/>
        <v>0</v>
      </c>
      <c r="J509" s="103">
        <f t="shared" si="21"/>
        <v>0</v>
      </c>
      <c r="K509" s="113" t="s">
        <v>567</v>
      </c>
      <c r="L509" s="113" t="s">
        <v>42</v>
      </c>
      <c r="M509" s="138">
        <v>0.27430555555555558</v>
      </c>
      <c r="N509" s="117">
        <f t="shared" si="22"/>
        <v>0</v>
      </c>
      <c r="O509" s="113" t="s">
        <v>1159</v>
      </c>
      <c r="P509" s="114"/>
      <c r="Q509" s="118"/>
      <c r="R509" s="116"/>
      <c r="S509" s="114"/>
    </row>
    <row r="510" spans="6:19">
      <c r="F510" s="111" t="s">
        <v>566</v>
      </c>
      <c r="G510" s="136">
        <v>9.9689300000000008E-5</v>
      </c>
      <c r="H510" s="103">
        <f>ROUND(+G510*Totals!$H$28,2)</f>
        <v>0</v>
      </c>
      <c r="I510" s="103">
        <f t="shared" si="20"/>
        <v>0</v>
      </c>
      <c r="J510" s="103">
        <f t="shared" si="21"/>
        <v>0</v>
      </c>
      <c r="K510" s="113" t="s">
        <v>566</v>
      </c>
      <c r="L510" s="113" t="s">
        <v>80</v>
      </c>
      <c r="M510" s="138">
        <v>7.3195876288659797E-2</v>
      </c>
      <c r="N510" s="117">
        <f t="shared" si="22"/>
        <v>0</v>
      </c>
      <c r="O510" s="117" t="s">
        <v>89</v>
      </c>
      <c r="P510" s="138">
        <v>0.17938144329896907</v>
      </c>
      <c r="Q510" s="118">
        <f>H510*P510</f>
        <v>0</v>
      </c>
      <c r="R510" s="116" t="s">
        <v>1159</v>
      </c>
      <c r="S510" s="114"/>
    </row>
    <row r="511" spans="6:19">
      <c r="F511" s="111" t="s">
        <v>565</v>
      </c>
      <c r="G511" s="136">
        <v>9.4666200000000005E-5</v>
      </c>
      <c r="H511" s="103">
        <f>ROUND(+G511*Totals!$H$28,2)</f>
        <v>0</v>
      </c>
      <c r="I511" s="103">
        <f t="shared" si="20"/>
        <v>0</v>
      </c>
      <c r="J511" s="103">
        <f t="shared" si="21"/>
        <v>0</v>
      </c>
      <c r="K511" s="113"/>
      <c r="L511" s="113"/>
      <c r="N511" s="117"/>
      <c r="O511" s="117"/>
      <c r="P511" s="114"/>
      <c r="Q511" s="118"/>
      <c r="R511" s="116"/>
      <c r="S511" s="114"/>
    </row>
    <row r="512" spans="6:19">
      <c r="F512" s="111" t="s">
        <v>564</v>
      </c>
      <c r="G512" s="136">
        <v>4.3275999999999997E-5</v>
      </c>
      <c r="H512" s="103">
        <f>ROUND(+G512*Totals!$H$28,2)</f>
        <v>0</v>
      </c>
      <c r="I512" s="103">
        <f t="shared" si="20"/>
        <v>0</v>
      </c>
      <c r="J512" s="103">
        <f t="shared" si="21"/>
        <v>0</v>
      </c>
      <c r="K512" s="113" t="s">
        <v>564</v>
      </c>
      <c r="L512" s="113" t="s">
        <v>41</v>
      </c>
      <c r="M512" s="138">
        <v>0.35416666666666669</v>
      </c>
      <c r="N512" s="117">
        <f t="shared" si="22"/>
        <v>0</v>
      </c>
      <c r="O512" s="117"/>
      <c r="P512" s="114"/>
      <c r="Q512" s="118"/>
      <c r="R512" s="116" t="s">
        <v>1159</v>
      </c>
      <c r="S512" s="114"/>
    </row>
    <row r="513" spans="6:19">
      <c r="F513" s="111" t="s">
        <v>563</v>
      </c>
      <c r="G513" s="136">
        <v>1.4682930000000001E-4</v>
      </c>
      <c r="H513" s="103">
        <f>ROUND(+G513*Totals!$H$28,2)</f>
        <v>0</v>
      </c>
      <c r="I513" s="103">
        <f t="shared" si="20"/>
        <v>0</v>
      </c>
      <c r="J513" s="103">
        <f t="shared" si="21"/>
        <v>0</v>
      </c>
      <c r="K513" s="113" t="s">
        <v>563</v>
      </c>
      <c r="L513" s="113" t="s">
        <v>84</v>
      </c>
      <c r="M513" s="138">
        <v>0.28702010968921393</v>
      </c>
      <c r="N513" s="117">
        <f t="shared" si="22"/>
        <v>0</v>
      </c>
      <c r="O513" s="117"/>
      <c r="P513" s="114"/>
      <c r="Q513" s="118"/>
      <c r="R513" s="116" t="s">
        <v>1159</v>
      </c>
      <c r="S513" s="114"/>
    </row>
    <row r="514" spans="6:19">
      <c r="F514" s="111" t="s">
        <v>562</v>
      </c>
      <c r="G514" s="136">
        <v>1.0896279999999999E-4</v>
      </c>
      <c r="H514" s="103">
        <f>ROUND(+G514*Totals!$H$28,2)</f>
        <v>0</v>
      </c>
      <c r="I514" s="103">
        <f t="shared" si="20"/>
        <v>0</v>
      </c>
      <c r="J514" s="103">
        <f t="shared" si="21"/>
        <v>0</v>
      </c>
      <c r="K514" s="113" t="s">
        <v>562</v>
      </c>
      <c r="L514" s="113" t="s">
        <v>47</v>
      </c>
      <c r="M514" s="138">
        <v>6.5963060686015831E-2</v>
      </c>
      <c r="N514" s="117">
        <f t="shared" si="22"/>
        <v>0</v>
      </c>
      <c r="O514" s="117" t="s">
        <v>114</v>
      </c>
      <c r="P514" s="138">
        <v>0.18733509234828494</v>
      </c>
      <c r="Q514" s="118">
        <f>H514*P514</f>
        <v>0</v>
      </c>
      <c r="R514" s="116" t="s">
        <v>1159</v>
      </c>
      <c r="S514" s="114"/>
    </row>
    <row r="515" spans="6:19">
      <c r="F515" s="111" t="s">
        <v>561</v>
      </c>
      <c r="G515" s="136">
        <v>1.031669E-4</v>
      </c>
      <c r="H515" s="103">
        <f>ROUND(+G515*Totals!$H$28,2)</f>
        <v>0</v>
      </c>
      <c r="I515" s="103">
        <f t="shared" si="20"/>
        <v>0</v>
      </c>
      <c r="J515" s="103">
        <f t="shared" si="21"/>
        <v>0</v>
      </c>
      <c r="K515" s="113" t="s">
        <v>561</v>
      </c>
      <c r="L515" s="113" t="s">
        <v>111</v>
      </c>
      <c r="M515" s="138">
        <v>0.22082018927444794</v>
      </c>
      <c r="N515" s="117">
        <f t="shared" si="22"/>
        <v>0</v>
      </c>
      <c r="O515" s="113"/>
      <c r="P515" s="114"/>
      <c r="Q515" s="118"/>
      <c r="R515" s="116" t="s">
        <v>1159</v>
      </c>
      <c r="S515" s="114"/>
    </row>
    <row r="516" spans="6:19">
      <c r="F516" s="111" t="s">
        <v>560</v>
      </c>
      <c r="G516" s="136">
        <v>3.7480100000000001E-5</v>
      </c>
      <c r="H516" s="103">
        <f>ROUND(+G516*Totals!$H$28,2)</f>
        <v>0</v>
      </c>
      <c r="I516" s="103">
        <f t="shared" si="20"/>
        <v>0</v>
      </c>
      <c r="J516" s="103">
        <f t="shared" si="21"/>
        <v>0</v>
      </c>
      <c r="K516" s="113" t="s">
        <v>560</v>
      </c>
      <c r="L516" s="113" t="s">
        <v>95</v>
      </c>
      <c r="M516" s="138">
        <v>0.33785617367706922</v>
      </c>
      <c r="N516" s="117">
        <f t="shared" si="22"/>
        <v>0</v>
      </c>
      <c r="O516" s="117" t="s">
        <v>1159</v>
      </c>
      <c r="P516" s="114"/>
      <c r="Q516" s="118"/>
      <c r="R516" s="116"/>
      <c r="S516" s="114"/>
    </row>
    <row r="517" spans="6:19">
      <c r="F517" s="111" t="s">
        <v>559</v>
      </c>
      <c r="G517" s="136">
        <v>1.0826726E-3</v>
      </c>
      <c r="H517" s="103">
        <f>ROUND(+G517*Totals!$H$28,2)</f>
        <v>0</v>
      </c>
      <c r="I517" s="103">
        <f t="shared" si="20"/>
        <v>0</v>
      </c>
      <c r="J517" s="103">
        <f t="shared" si="21"/>
        <v>0</v>
      </c>
      <c r="K517" s="113"/>
      <c r="L517" s="113"/>
      <c r="N517" s="117"/>
      <c r="O517" s="117" t="s">
        <v>1159</v>
      </c>
      <c r="P517" s="114"/>
      <c r="Q517" s="118"/>
      <c r="R517" s="116"/>
      <c r="S517" s="114"/>
    </row>
    <row r="518" spans="6:19">
      <c r="F518" s="111" t="s">
        <v>558</v>
      </c>
      <c r="G518" s="136">
        <v>7.34146E-5</v>
      </c>
      <c r="H518" s="103">
        <f>ROUND(+G518*Totals!$H$28,2)</f>
        <v>0</v>
      </c>
      <c r="I518" s="103">
        <f t="shared" si="20"/>
        <v>0</v>
      </c>
      <c r="J518" s="103">
        <f t="shared" si="21"/>
        <v>0</v>
      </c>
      <c r="K518" s="113" t="s">
        <v>558</v>
      </c>
      <c r="L518" s="113" t="s">
        <v>77</v>
      </c>
      <c r="M518" s="138">
        <v>0.13333333333333333</v>
      </c>
      <c r="N518" s="117">
        <f t="shared" si="22"/>
        <v>0</v>
      </c>
      <c r="O518" s="117"/>
      <c r="P518" s="114"/>
      <c r="Q518" s="118"/>
      <c r="R518" s="116"/>
      <c r="S518" s="114"/>
    </row>
    <row r="519" spans="6:19">
      <c r="F519" s="111" t="s">
        <v>557</v>
      </c>
      <c r="G519" s="136">
        <v>1.043261E-4</v>
      </c>
      <c r="H519" s="103">
        <f>ROUND(+G519*Totals!$H$28,2)</f>
        <v>0</v>
      </c>
      <c r="I519" s="103">
        <f t="shared" ref="I519:I582" si="23">+N519+Q519+T519</f>
        <v>0</v>
      </c>
      <c r="J519" s="103">
        <f t="shared" ref="J519:J582" si="24">+H519-I519</f>
        <v>0</v>
      </c>
      <c r="K519" s="113" t="s">
        <v>557</v>
      </c>
      <c r="L519" s="113" t="s">
        <v>112</v>
      </c>
      <c r="M519" s="138">
        <v>0.14738805970149255</v>
      </c>
      <c r="N519" s="117">
        <f t="shared" si="22"/>
        <v>0</v>
      </c>
      <c r="O519" s="117"/>
      <c r="P519" s="114"/>
      <c r="Q519" s="118"/>
      <c r="R519" s="116"/>
      <c r="S519" s="114"/>
    </row>
    <row r="520" spans="6:19">
      <c r="F520" s="111" t="s">
        <v>556</v>
      </c>
      <c r="G520" s="136">
        <v>9.9302900000000001E-5</v>
      </c>
      <c r="H520" s="103">
        <f>ROUND(+G520*Totals!$H$28,2)</f>
        <v>0</v>
      </c>
      <c r="I520" s="103">
        <f t="shared" si="23"/>
        <v>0</v>
      </c>
      <c r="J520" s="103">
        <f t="shared" si="24"/>
        <v>0</v>
      </c>
      <c r="K520" s="113" t="s">
        <v>556</v>
      </c>
      <c r="L520" s="113" t="s">
        <v>107</v>
      </c>
      <c r="M520" s="138">
        <v>8.8628762541806017E-2</v>
      </c>
      <c r="N520" s="117">
        <f t="shared" si="22"/>
        <v>0</v>
      </c>
      <c r="O520" s="113" t="s">
        <v>1159</v>
      </c>
      <c r="P520" s="114"/>
      <c r="Q520" s="118"/>
      <c r="R520" s="116"/>
      <c r="S520" s="114"/>
    </row>
    <row r="521" spans="6:19">
      <c r="F521" s="111" t="s">
        <v>555</v>
      </c>
      <c r="G521" s="136">
        <v>8.5005999999999996E-6</v>
      </c>
      <c r="H521" s="103">
        <f>ROUND(+G521*Totals!$H$28,2)</f>
        <v>0</v>
      </c>
      <c r="I521" s="103">
        <f t="shared" si="23"/>
        <v>0</v>
      </c>
      <c r="J521" s="103">
        <f t="shared" si="24"/>
        <v>0</v>
      </c>
      <c r="K521" s="113" t="s">
        <v>555</v>
      </c>
      <c r="L521" s="113" t="s">
        <v>113</v>
      </c>
      <c r="M521" s="138">
        <v>0.34977578475336324</v>
      </c>
      <c r="N521" s="117">
        <f t="shared" si="22"/>
        <v>0</v>
      </c>
      <c r="O521" s="113" t="s">
        <v>1159</v>
      </c>
      <c r="P521" s="114"/>
      <c r="Q521" s="118"/>
      <c r="R521" s="116"/>
      <c r="S521" s="114"/>
    </row>
    <row r="522" spans="6:19">
      <c r="F522" s="111" t="s">
        <v>554</v>
      </c>
      <c r="G522" s="136">
        <v>4.041669E-4</v>
      </c>
      <c r="H522" s="103">
        <f>ROUND(+G522*Totals!$H$28,2)</f>
        <v>0</v>
      </c>
      <c r="I522" s="103">
        <f t="shared" si="23"/>
        <v>0</v>
      </c>
      <c r="J522" s="103">
        <f t="shared" si="24"/>
        <v>0</v>
      </c>
      <c r="K522" s="113"/>
      <c r="L522" s="113"/>
      <c r="N522" s="117"/>
      <c r="O522" s="113"/>
      <c r="P522" s="114"/>
      <c r="Q522" s="118"/>
      <c r="R522" s="116"/>
      <c r="S522" s="114"/>
    </row>
    <row r="523" spans="6:19">
      <c r="F523" s="111" t="s">
        <v>553</v>
      </c>
      <c r="G523" s="136">
        <v>1.9570794999999998E-3</v>
      </c>
      <c r="H523" s="103">
        <f>ROUND(+G523*Totals!$H$28,2)</f>
        <v>0</v>
      </c>
      <c r="I523" s="103">
        <f t="shared" si="23"/>
        <v>0</v>
      </c>
      <c r="J523" s="103">
        <f t="shared" si="24"/>
        <v>0</v>
      </c>
      <c r="K523" s="113"/>
      <c r="L523" s="113"/>
      <c r="N523" s="117"/>
      <c r="O523" s="113"/>
      <c r="P523" s="114"/>
      <c r="Q523" s="118"/>
      <c r="R523" s="116"/>
      <c r="S523" s="114"/>
    </row>
    <row r="524" spans="6:19">
      <c r="F524" s="111" t="s">
        <v>552</v>
      </c>
      <c r="G524" s="136">
        <v>2.9945440000000002E-4</v>
      </c>
      <c r="H524" s="103">
        <f>ROUND(+G524*Totals!$H$28,2)</f>
        <v>0</v>
      </c>
      <c r="I524" s="103">
        <f t="shared" si="23"/>
        <v>0</v>
      </c>
      <c r="J524" s="103">
        <f t="shared" si="24"/>
        <v>0</v>
      </c>
      <c r="K524" s="113"/>
      <c r="L524" s="113"/>
      <c r="N524" s="117"/>
      <c r="O524" s="113"/>
      <c r="P524" s="114"/>
      <c r="Q524" s="118"/>
      <c r="R524" s="116"/>
      <c r="S524" s="114"/>
    </row>
    <row r="525" spans="6:19">
      <c r="F525" s="111" t="s">
        <v>551</v>
      </c>
      <c r="G525" s="136">
        <v>4.8530930000000001E-4</v>
      </c>
      <c r="H525" s="103">
        <f>ROUND(+G525*Totals!$H$28,2)</f>
        <v>0</v>
      </c>
      <c r="I525" s="103">
        <f t="shared" si="23"/>
        <v>0</v>
      </c>
      <c r="J525" s="103">
        <f t="shared" si="24"/>
        <v>0</v>
      </c>
      <c r="K525" s="113"/>
      <c r="L525" s="113"/>
      <c r="N525" s="117"/>
      <c r="O525" s="113"/>
      <c r="P525" s="114"/>
      <c r="Q525" s="118"/>
      <c r="R525" s="116"/>
      <c r="S525" s="114"/>
    </row>
    <row r="526" spans="6:19">
      <c r="F526" s="111" t="s">
        <v>550</v>
      </c>
      <c r="G526" s="136">
        <v>5.6220150000000008E-4</v>
      </c>
      <c r="H526" s="103">
        <f>ROUND(+G526*Totals!$H$28,2)</f>
        <v>0</v>
      </c>
      <c r="I526" s="103">
        <f t="shared" si="23"/>
        <v>0</v>
      </c>
      <c r="J526" s="103">
        <f t="shared" si="24"/>
        <v>0</v>
      </c>
      <c r="K526" s="113"/>
      <c r="L526" s="113"/>
      <c r="N526" s="117"/>
      <c r="O526" s="113"/>
      <c r="P526" s="114"/>
      <c r="Q526" s="118"/>
      <c r="R526" s="116"/>
      <c r="S526" s="114"/>
    </row>
    <row r="527" spans="6:19">
      <c r="F527" s="111" t="s">
        <v>549</v>
      </c>
      <c r="G527" s="136">
        <v>6.6034529999999989E-4</v>
      </c>
      <c r="H527" s="103">
        <f>ROUND(+G527*Totals!$H$28,2)</f>
        <v>0</v>
      </c>
      <c r="I527" s="103">
        <f t="shared" si="23"/>
        <v>0</v>
      </c>
      <c r="J527" s="103">
        <f t="shared" si="24"/>
        <v>0</v>
      </c>
      <c r="K527" s="113"/>
      <c r="L527" s="113"/>
      <c r="N527" s="117"/>
      <c r="O527" s="113"/>
      <c r="P527" s="114"/>
      <c r="Q527" s="118"/>
      <c r="R527" s="116"/>
      <c r="S527" s="114"/>
    </row>
    <row r="528" spans="6:19">
      <c r="F528" s="111" t="s">
        <v>548</v>
      </c>
      <c r="G528" s="136">
        <v>4.5014760000000001E-4</v>
      </c>
      <c r="H528" s="103">
        <f>ROUND(+G528*Totals!$H$28,2)</f>
        <v>0</v>
      </c>
      <c r="I528" s="103">
        <f t="shared" si="23"/>
        <v>0</v>
      </c>
      <c r="J528" s="103">
        <f t="shared" si="24"/>
        <v>0</v>
      </c>
      <c r="K528" s="113"/>
      <c r="L528" s="113"/>
      <c r="N528" s="117"/>
      <c r="O528" s="117"/>
      <c r="P528" s="114"/>
      <c r="Q528" s="118"/>
      <c r="R528" s="116"/>
      <c r="S528" s="114"/>
    </row>
    <row r="529" spans="6:19">
      <c r="F529" s="111" t="s">
        <v>547</v>
      </c>
      <c r="G529" s="136">
        <v>2.3678150000000001E-3</v>
      </c>
      <c r="H529" s="103">
        <f>ROUND(+G529*Totals!$H$28,2)</f>
        <v>0</v>
      </c>
      <c r="I529" s="103">
        <f t="shared" si="23"/>
        <v>0</v>
      </c>
      <c r="J529" s="103">
        <f t="shared" si="24"/>
        <v>0</v>
      </c>
      <c r="K529" s="113"/>
      <c r="L529" s="113"/>
      <c r="N529" s="117"/>
      <c r="O529" s="117"/>
      <c r="P529" s="114"/>
      <c r="Q529" s="118"/>
      <c r="R529" s="116"/>
      <c r="S529" s="114"/>
    </row>
    <row r="530" spans="6:19">
      <c r="F530" s="111" t="s">
        <v>546</v>
      </c>
      <c r="G530" s="136">
        <v>8.8870300000000002E-5</v>
      </c>
      <c r="H530" s="103">
        <f>ROUND(+G530*Totals!$H$28,2)</f>
        <v>0</v>
      </c>
      <c r="I530" s="103">
        <f t="shared" si="23"/>
        <v>0</v>
      </c>
      <c r="J530" s="103">
        <f t="shared" si="24"/>
        <v>0</v>
      </c>
      <c r="K530" s="113" t="s">
        <v>546</v>
      </c>
      <c r="L530" s="113" t="s">
        <v>45</v>
      </c>
      <c r="M530" s="138">
        <v>0.28665568369028005</v>
      </c>
      <c r="N530" s="117">
        <f>+H530*M530</f>
        <v>0</v>
      </c>
      <c r="O530" s="113" t="s">
        <v>1159</v>
      </c>
      <c r="P530" s="114"/>
      <c r="Q530" s="118"/>
      <c r="R530" s="116"/>
      <c r="S530" s="114"/>
    </row>
    <row r="531" spans="6:19">
      <c r="F531" s="111" t="s">
        <v>545</v>
      </c>
      <c r="G531" s="136">
        <v>1.047124E-4</v>
      </c>
      <c r="H531" s="103">
        <f>ROUND(+G531*Totals!$H$28,2)</f>
        <v>0</v>
      </c>
      <c r="I531" s="103">
        <f t="shared" si="23"/>
        <v>0</v>
      </c>
      <c r="J531" s="103">
        <f t="shared" si="24"/>
        <v>0</v>
      </c>
      <c r="K531" s="113" t="s">
        <v>545</v>
      </c>
      <c r="L531" s="113" t="s">
        <v>68</v>
      </c>
      <c r="M531" s="138">
        <v>0.30909090909090914</v>
      </c>
      <c r="N531" s="117">
        <f>+H531*M531</f>
        <v>0</v>
      </c>
      <c r="O531" s="113" t="s">
        <v>1159</v>
      </c>
      <c r="P531" s="114"/>
      <c r="Q531" s="118"/>
      <c r="R531" s="116"/>
      <c r="S531" s="114"/>
    </row>
    <row r="532" spans="6:19">
      <c r="F532" s="111" t="s">
        <v>544</v>
      </c>
      <c r="G532" s="136">
        <v>4.1691779999999999E-4</v>
      </c>
      <c r="H532" s="103">
        <f>ROUND(+G532*Totals!$H$28,2)</f>
        <v>0</v>
      </c>
      <c r="I532" s="103">
        <f t="shared" si="23"/>
        <v>0</v>
      </c>
      <c r="J532" s="103">
        <f t="shared" si="24"/>
        <v>0</v>
      </c>
      <c r="K532" s="113"/>
      <c r="L532" s="113"/>
      <c r="N532" s="117"/>
      <c r="O532" s="113"/>
      <c r="P532" s="114"/>
      <c r="Q532" s="118"/>
      <c r="R532" s="116"/>
      <c r="S532" s="114"/>
    </row>
    <row r="533" spans="6:19">
      <c r="F533" s="111" t="s">
        <v>543</v>
      </c>
      <c r="G533" s="136">
        <v>9.4086639999999997E-4</v>
      </c>
      <c r="H533" s="103">
        <f>ROUND(+G533*Totals!$H$28,2)</f>
        <v>0</v>
      </c>
      <c r="I533" s="103">
        <f t="shared" si="23"/>
        <v>0</v>
      </c>
      <c r="J533" s="103">
        <f t="shared" si="24"/>
        <v>0</v>
      </c>
      <c r="K533" s="113"/>
      <c r="L533" s="113"/>
      <c r="N533" s="117"/>
      <c r="O533" s="117"/>
      <c r="P533" s="114"/>
      <c r="Q533" s="118"/>
      <c r="R533" s="116"/>
      <c r="S533" s="114"/>
    </row>
    <row r="534" spans="6:19">
      <c r="F534" s="111" t="s">
        <v>97</v>
      </c>
      <c r="G534" s="136">
        <v>1.6048824600000001E-2</v>
      </c>
      <c r="H534" s="103">
        <f>ROUND(+G534*Totals!$H$28,2)</f>
        <v>0</v>
      </c>
      <c r="I534" s="103">
        <f t="shared" si="23"/>
        <v>0</v>
      </c>
      <c r="J534" s="103">
        <f t="shared" si="24"/>
        <v>0</v>
      </c>
      <c r="K534" s="113"/>
      <c r="L534" s="113"/>
      <c r="N534" s="117"/>
      <c r="O534" s="117"/>
      <c r="P534" s="114"/>
      <c r="Q534" s="118"/>
      <c r="R534" s="116"/>
      <c r="S534" s="114"/>
    </row>
    <row r="535" spans="6:19">
      <c r="F535" s="111" t="s">
        <v>542</v>
      </c>
      <c r="G535" s="136">
        <v>4.2503200000000003E-5</v>
      </c>
      <c r="H535" s="103">
        <f>ROUND(+G535*Totals!$H$28,2)</f>
        <v>0</v>
      </c>
      <c r="I535" s="103">
        <f t="shared" si="23"/>
        <v>0</v>
      </c>
      <c r="J535" s="103">
        <f t="shared" si="24"/>
        <v>0</v>
      </c>
      <c r="K535" s="113" t="s">
        <v>542</v>
      </c>
      <c r="L535" s="113" t="s">
        <v>49</v>
      </c>
      <c r="M535" s="138">
        <v>0.27832512315270935</v>
      </c>
      <c r="N535" s="117">
        <f t="shared" ref="N535:N594" si="25">+H535*M535</f>
        <v>0</v>
      </c>
      <c r="O535" s="113" t="s">
        <v>1159</v>
      </c>
      <c r="P535" s="114"/>
      <c r="Q535" s="118"/>
      <c r="R535" s="116"/>
      <c r="S535" s="114"/>
    </row>
    <row r="536" spans="6:19">
      <c r="F536" s="111" t="s">
        <v>541</v>
      </c>
      <c r="G536" s="136">
        <v>1.657625E-4</v>
      </c>
      <c r="H536" s="103">
        <f>ROUND(+G536*Totals!$H$28,2)</f>
        <v>0</v>
      </c>
      <c r="I536" s="103">
        <f t="shared" si="23"/>
        <v>0</v>
      </c>
      <c r="J536" s="103">
        <f t="shared" si="24"/>
        <v>0</v>
      </c>
      <c r="K536" s="113" t="s">
        <v>541</v>
      </c>
      <c r="L536" s="113" t="s">
        <v>56</v>
      </c>
      <c r="M536" s="138">
        <v>0.15094339622641509</v>
      </c>
      <c r="N536" s="117">
        <f t="shared" si="25"/>
        <v>0</v>
      </c>
      <c r="O536" s="117" t="s">
        <v>1159</v>
      </c>
      <c r="P536" s="114"/>
      <c r="Q536" s="118"/>
      <c r="R536" s="116"/>
      <c r="S536" s="114"/>
    </row>
    <row r="537" spans="6:19" ht="37.5">
      <c r="F537" s="111" t="s">
        <v>540</v>
      </c>
      <c r="G537" s="136">
        <v>1.06617363E-2</v>
      </c>
      <c r="H537" s="103">
        <f>ROUND(+G537*Totals!$H$28,2)</f>
        <v>0</v>
      </c>
      <c r="I537" s="103">
        <f t="shared" si="23"/>
        <v>0</v>
      </c>
      <c r="J537" s="103">
        <f t="shared" si="24"/>
        <v>0</v>
      </c>
      <c r="K537" s="113"/>
      <c r="L537" s="113"/>
      <c r="N537" s="117"/>
      <c r="O537" s="113"/>
      <c r="P537" s="114"/>
      <c r="Q537" s="118"/>
      <c r="R537" s="116"/>
      <c r="S537" s="114"/>
    </row>
    <row r="538" spans="6:19">
      <c r="F538" s="111" t="s">
        <v>539</v>
      </c>
      <c r="G538" s="136">
        <v>9.6211800000000006E-5</v>
      </c>
      <c r="H538" s="103">
        <f>ROUND(+G538*Totals!$H$28,2)</f>
        <v>0</v>
      </c>
      <c r="I538" s="103">
        <f t="shared" si="23"/>
        <v>0</v>
      </c>
      <c r="J538" s="103">
        <f t="shared" si="24"/>
        <v>0</v>
      </c>
      <c r="K538" s="113" t="s">
        <v>539</v>
      </c>
      <c r="L538" s="113" t="s">
        <v>87</v>
      </c>
      <c r="M538" s="138">
        <v>0.21548821548821548</v>
      </c>
      <c r="N538" s="117">
        <f t="shared" si="25"/>
        <v>0</v>
      </c>
      <c r="O538" s="117" t="s">
        <v>1159</v>
      </c>
      <c r="P538" s="114"/>
      <c r="Q538" s="118"/>
      <c r="R538" s="116"/>
      <c r="S538" s="114"/>
    </row>
    <row r="539" spans="6:19">
      <c r="F539" s="111" t="s">
        <v>538</v>
      </c>
      <c r="G539" s="136">
        <v>1.626714E-4</v>
      </c>
      <c r="H539" s="103">
        <f>ROUND(+G539*Totals!$H$28,2)</f>
        <v>0</v>
      </c>
      <c r="I539" s="103">
        <f t="shared" si="23"/>
        <v>0</v>
      </c>
      <c r="J539" s="103">
        <f t="shared" si="24"/>
        <v>0</v>
      </c>
      <c r="K539" s="113"/>
      <c r="L539" s="113"/>
      <c r="N539" s="117"/>
      <c r="O539" s="117"/>
      <c r="P539" s="114"/>
      <c r="Q539" s="118"/>
      <c r="R539" s="116"/>
      <c r="S539" s="114"/>
    </row>
    <row r="540" spans="6:19">
      <c r="F540" s="111" t="s">
        <v>537</v>
      </c>
      <c r="G540" s="136">
        <v>4.2503200000000003E-5</v>
      </c>
      <c r="H540" s="103">
        <f>ROUND(+G540*Totals!$H$28,2)</f>
        <v>0</v>
      </c>
      <c r="I540" s="103">
        <f t="shared" si="23"/>
        <v>0</v>
      </c>
      <c r="J540" s="103">
        <f t="shared" si="24"/>
        <v>0</v>
      </c>
      <c r="K540" s="113" t="s">
        <v>537</v>
      </c>
      <c r="L540" s="113" t="s">
        <v>88</v>
      </c>
      <c r="M540" s="138">
        <v>0.28444444444444444</v>
      </c>
      <c r="N540" s="117">
        <f t="shared" si="25"/>
        <v>0</v>
      </c>
      <c r="O540" s="113" t="s">
        <v>1159</v>
      </c>
      <c r="P540" s="114"/>
      <c r="Q540" s="118"/>
      <c r="R540" s="116"/>
      <c r="S540" s="114"/>
    </row>
    <row r="541" spans="6:19">
      <c r="F541" s="111" t="s">
        <v>536</v>
      </c>
      <c r="G541" s="136">
        <v>1.7001299999999999E-5</v>
      </c>
      <c r="H541" s="103">
        <f>ROUND(+G541*Totals!$H$28,2)</f>
        <v>0</v>
      </c>
      <c r="I541" s="103">
        <f t="shared" si="23"/>
        <v>0</v>
      </c>
      <c r="J541" s="103">
        <f t="shared" si="24"/>
        <v>0</v>
      </c>
      <c r="K541" s="113" t="s">
        <v>536</v>
      </c>
      <c r="L541" s="113" t="s">
        <v>97</v>
      </c>
      <c r="M541" s="138">
        <v>0.36904761904761907</v>
      </c>
      <c r="N541" s="117">
        <f t="shared" si="25"/>
        <v>0</v>
      </c>
      <c r="O541" s="117" t="s">
        <v>1159</v>
      </c>
      <c r="P541" s="114"/>
      <c r="Q541" s="118"/>
      <c r="R541" s="116"/>
      <c r="S541" s="114"/>
    </row>
    <row r="542" spans="6:19">
      <c r="F542" s="111" t="s">
        <v>535</v>
      </c>
      <c r="G542" s="136">
        <v>1.05632061E-2</v>
      </c>
      <c r="H542" s="103">
        <f>ROUND(+G542*Totals!$H$28,2)</f>
        <v>0</v>
      </c>
      <c r="I542" s="103">
        <f t="shared" si="23"/>
        <v>0</v>
      </c>
      <c r="J542" s="103">
        <f t="shared" si="24"/>
        <v>0</v>
      </c>
      <c r="K542" s="113"/>
      <c r="L542" s="113"/>
      <c r="N542" s="117"/>
      <c r="O542" s="117"/>
      <c r="P542" s="114"/>
      <c r="Q542" s="118"/>
      <c r="R542" s="116"/>
      <c r="S542" s="114"/>
    </row>
    <row r="543" spans="6:19">
      <c r="F543" s="111" t="s">
        <v>534</v>
      </c>
      <c r="G543" s="136">
        <v>3.8252900000000001E-5</v>
      </c>
      <c r="H543" s="103">
        <f>ROUND(+G543*Totals!$H$28,2)</f>
        <v>0</v>
      </c>
      <c r="I543" s="103">
        <f t="shared" si="23"/>
        <v>0</v>
      </c>
      <c r="J543" s="103">
        <f t="shared" si="24"/>
        <v>0</v>
      </c>
      <c r="K543" s="113" t="s">
        <v>534</v>
      </c>
      <c r="L543" s="113" t="s">
        <v>62</v>
      </c>
      <c r="M543" s="138">
        <v>0.10135135135135134</v>
      </c>
      <c r="N543" s="117">
        <f t="shared" si="25"/>
        <v>0</v>
      </c>
      <c r="O543" s="117" t="s">
        <v>1159</v>
      </c>
      <c r="P543" s="114"/>
      <c r="Q543" s="118"/>
      <c r="R543" s="116"/>
      <c r="S543" s="114"/>
    </row>
    <row r="544" spans="6:19">
      <c r="F544" s="111" t="s">
        <v>533</v>
      </c>
      <c r="G544" s="136">
        <v>1.38715E-4</v>
      </c>
      <c r="H544" s="103">
        <f>ROUND(+G544*Totals!$H$28,2)</f>
        <v>0</v>
      </c>
      <c r="I544" s="103">
        <f t="shared" si="23"/>
        <v>0</v>
      </c>
      <c r="J544" s="103">
        <f t="shared" si="24"/>
        <v>0</v>
      </c>
      <c r="K544" s="113" t="s">
        <v>533</v>
      </c>
      <c r="L544" s="113" t="s">
        <v>49</v>
      </c>
      <c r="M544" s="138">
        <v>0.24199999999999999</v>
      </c>
      <c r="N544" s="117">
        <f t="shared" si="25"/>
        <v>0</v>
      </c>
      <c r="O544" s="117" t="s">
        <v>1159</v>
      </c>
      <c r="P544" s="114"/>
      <c r="Q544" s="118"/>
      <c r="R544" s="116"/>
      <c r="S544" s="114"/>
    </row>
    <row r="545" spans="6:19">
      <c r="F545" s="111" t="s">
        <v>532</v>
      </c>
      <c r="G545" s="136">
        <v>2.8593099999999999E-5</v>
      </c>
      <c r="H545" s="103">
        <f>ROUND(+G545*Totals!$H$28,2)</f>
        <v>0</v>
      </c>
      <c r="I545" s="103">
        <f t="shared" si="23"/>
        <v>0</v>
      </c>
      <c r="J545" s="103">
        <f t="shared" si="24"/>
        <v>0</v>
      </c>
      <c r="K545" s="113" t="s">
        <v>532</v>
      </c>
      <c r="L545" s="113" t="s">
        <v>117</v>
      </c>
      <c r="M545" s="138">
        <v>0.35532994923857864</v>
      </c>
      <c r="N545" s="117">
        <f t="shared" si="25"/>
        <v>0</v>
      </c>
      <c r="O545" s="113" t="s">
        <v>1159</v>
      </c>
      <c r="P545" s="114"/>
      <c r="Q545" s="118"/>
      <c r="R545" s="116"/>
      <c r="S545" s="114"/>
    </row>
    <row r="546" spans="6:19">
      <c r="F546" s="111" t="s">
        <v>531</v>
      </c>
      <c r="G546" s="136">
        <v>1.0239409999999999E-4</v>
      </c>
      <c r="H546" s="103">
        <f>ROUND(+G546*Totals!$H$28,2)</f>
        <v>0</v>
      </c>
      <c r="I546" s="103">
        <f t="shared" si="23"/>
        <v>0</v>
      </c>
      <c r="J546" s="103">
        <f t="shared" si="24"/>
        <v>0</v>
      </c>
      <c r="K546" s="113" t="s">
        <v>531</v>
      </c>
      <c r="L546" s="113" t="s">
        <v>117</v>
      </c>
      <c r="M546" s="138">
        <v>0.19430051813471502</v>
      </c>
      <c r="N546" s="117">
        <f t="shared" si="25"/>
        <v>0</v>
      </c>
      <c r="O546" s="113" t="s">
        <v>1159</v>
      </c>
      <c r="P546" s="114"/>
      <c r="Q546" s="118"/>
      <c r="R546" s="116"/>
      <c r="S546" s="114"/>
    </row>
    <row r="547" spans="6:19">
      <c r="F547" s="111" t="s">
        <v>530</v>
      </c>
      <c r="G547" s="136">
        <v>3.3191140000000003E-4</v>
      </c>
      <c r="H547" s="103">
        <f>ROUND(+G547*Totals!$H$28,2)</f>
        <v>0</v>
      </c>
      <c r="I547" s="103">
        <f t="shared" si="23"/>
        <v>0</v>
      </c>
      <c r="J547" s="103">
        <f t="shared" si="24"/>
        <v>0</v>
      </c>
      <c r="K547" s="113"/>
      <c r="L547" s="113"/>
      <c r="N547" s="117"/>
      <c r="O547" s="117"/>
      <c r="P547" s="114"/>
      <c r="Q547" s="118"/>
      <c r="R547" s="116"/>
      <c r="S547" s="114"/>
    </row>
    <row r="548" spans="6:19">
      <c r="F548" s="111" t="s">
        <v>529</v>
      </c>
      <c r="G548" s="136">
        <v>1.8392300000000001E-4</v>
      </c>
      <c r="H548" s="103">
        <f>ROUND(+G548*Totals!$H$28,2)</f>
        <v>0</v>
      </c>
      <c r="I548" s="103">
        <f t="shared" si="23"/>
        <v>0</v>
      </c>
      <c r="J548" s="103">
        <f t="shared" si="24"/>
        <v>0</v>
      </c>
      <c r="K548" s="137" t="s">
        <v>529</v>
      </c>
      <c r="L548" s="137" t="s">
        <v>67</v>
      </c>
      <c r="M548" s="138">
        <v>9.4696969696969696E-2</v>
      </c>
      <c r="N548" s="117">
        <f t="shared" si="25"/>
        <v>0</v>
      </c>
      <c r="O548" s="117"/>
      <c r="P548" s="114"/>
      <c r="Q548" s="118"/>
      <c r="R548" s="116"/>
      <c r="S548" s="114"/>
    </row>
    <row r="549" spans="6:19">
      <c r="F549" s="111" t="s">
        <v>528</v>
      </c>
      <c r="G549" s="136">
        <v>6.02773E-5</v>
      </c>
      <c r="H549" s="103">
        <f>ROUND(+G549*Totals!$H$28,2)</f>
        <v>0</v>
      </c>
      <c r="I549" s="103">
        <f t="shared" si="23"/>
        <v>0</v>
      </c>
      <c r="J549" s="103">
        <f t="shared" si="24"/>
        <v>0</v>
      </c>
      <c r="K549" s="113" t="s">
        <v>528</v>
      </c>
      <c r="L549" s="113" t="s">
        <v>115</v>
      </c>
      <c r="M549" s="138">
        <v>0.22772277227722773</v>
      </c>
      <c r="N549" s="117">
        <f t="shared" si="25"/>
        <v>0</v>
      </c>
      <c r="O549" s="117" t="s">
        <v>1159</v>
      </c>
      <c r="P549" s="114"/>
      <c r="Q549" s="118"/>
      <c r="R549" s="116"/>
      <c r="S549" s="114"/>
    </row>
    <row r="550" spans="6:19">
      <c r="F550" s="111" t="s">
        <v>527</v>
      </c>
      <c r="G550" s="136">
        <v>1.3639669999999999E-4</v>
      </c>
      <c r="H550" s="103">
        <f>ROUND(+G550*Totals!$H$28,2)</f>
        <v>0</v>
      </c>
      <c r="I550" s="103">
        <f t="shared" si="23"/>
        <v>0</v>
      </c>
      <c r="J550" s="103">
        <f t="shared" si="24"/>
        <v>0</v>
      </c>
      <c r="K550" s="113" t="s">
        <v>527</v>
      </c>
      <c r="L550" s="113" t="s">
        <v>118</v>
      </c>
      <c r="M550" s="138">
        <v>0.27442827442827444</v>
      </c>
      <c r="N550" s="117">
        <f t="shared" si="25"/>
        <v>0</v>
      </c>
      <c r="O550" s="117" t="s">
        <v>1159</v>
      </c>
      <c r="P550" s="114"/>
      <c r="Q550" s="118"/>
      <c r="R550" s="116"/>
      <c r="S550" s="114"/>
    </row>
    <row r="551" spans="6:19">
      <c r="F551" s="111" t="s">
        <v>526</v>
      </c>
      <c r="G551" s="136">
        <v>1.209409E-4</v>
      </c>
      <c r="H551" s="103">
        <f>ROUND(+G551*Totals!$H$28,2)</f>
        <v>0</v>
      </c>
      <c r="I551" s="103">
        <f t="shared" si="23"/>
        <v>0</v>
      </c>
      <c r="J551" s="103">
        <f t="shared" si="24"/>
        <v>0</v>
      </c>
      <c r="K551" s="113" t="s">
        <v>526</v>
      </c>
      <c r="L551" s="113" t="s">
        <v>115</v>
      </c>
      <c r="M551" s="138">
        <v>0.43044619422572178</v>
      </c>
      <c r="N551" s="117">
        <f t="shared" si="25"/>
        <v>0</v>
      </c>
      <c r="O551" s="113" t="s">
        <v>1159</v>
      </c>
      <c r="P551" s="114"/>
      <c r="Q551" s="118"/>
      <c r="R551" s="116"/>
      <c r="S551" s="114"/>
    </row>
    <row r="552" spans="6:19">
      <c r="F552" s="111" t="s">
        <v>525</v>
      </c>
      <c r="G552" s="136">
        <v>5.6413299999999997E-5</v>
      </c>
      <c r="H552" s="103">
        <f>ROUND(+G552*Totals!$H$28,2)</f>
        <v>0</v>
      </c>
      <c r="I552" s="103">
        <f t="shared" si="23"/>
        <v>0</v>
      </c>
      <c r="J552" s="103">
        <f t="shared" si="24"/>
        <v>0</v>
      </c>
      <c r="K552" s="113" t="s">
        <v>525</v>
      </c>
      <c r="L552" s="113" t="s">
        <v>111</v>
      </c>
      <c r="M552" s="138">
        <v>0.32081911262798629</v>
      </c>
      <c r="N552" s="117">
        <f t="shared" si="25"/>
        <v>0</v>
      </c>
      <c r="O552" s="117" t="s">
        <v>1159</v>
      </c>
      <c r="P552" s="114"/>
      <c r="Q552" s="118"/>
      <c r="R552" s="116"/>
      <c r="S552" s="114"/>
    </row>
    <row r="553" spans="6:19">
      <c r="F553" s="111" t="s">
        <v>524</v>
      </c>
      <c r="G553" s="136">
        <v>2.8670350000000003E-4</v>
      </c>
      <c r="H553" s="103">
        <f>ROUND(+G553*Totals!$H$28,2)</f>
        <v>0</v>
      </c>
      <c r="I553" s="103">
        <f t="shared" si="23"/>
        <v>0</v>
      </c>
      <c r="J553" s="103">
        <f t="shared" si="24"/>
        <v>0</v>
      </c>
      <c r="K553" s="113"/>
      <c r="L553" s="113"/>
      <c r="N553" s="117"/>
      <c r="O553" s="113"/>
      <c r="P553" s="114"/>
      <c r="Q553" s="118"/>
      <c r="R553" s="116"/>
      <c r="S553" s="114"/>
    </row>
    <row r="554" spans="6:19">
      <c r="F554" s="111" t="s">
        <v>523</v>
      </c>
      <c r="G554" s="136">
        <v>4.3662400000000004E-5</v>
      </c>
      <c r="H554" s="103">
        <f>ROUND(+G554*Totals!$H$28,2)</f>
        <v>0</v>
      </c>
      <c r="I554" s="103">
        <f t="shared" si="23"/>
        <v>0</v>
      </c>
      <c r="J554" s="103">
        <f t="shared" si="24"/>
        <v>0</v>
      </c>
      <c r="K554" s="113" t="s">
        <v>523</v>
      </c>
      <c r="L554" s="113" t="s">
        <v>100</v>
      </c>
      <c r="M554" s="138">
        <v>0.32679738562091504</v>
      </c>
      <c r="N554" s="117">
        <f t="shared" si="25"/>
        <v>0</v>
      </c>
      <c r="O554" s="113" t="s">
        <v>1159</v>
      </c>
      <c r="P554" s="114"/>
      <c r="Q554" s="118"/>
      <c r="R554" s="116"/>
      <c r="S554" s="114"/>
    </row>
    <row r="555" spans="6:19" ht="37.5">
      <c r="F555" s="111" t="s">
        <v>522</v>
      </c>
      <c r="G555" s="136">
        <v>3.9412059999999996E-4</v>
      </c>
      <c r="H555" s="103">
        <f>ROUND(+G555*Totals!$H$28,2)</f>
        <v>0</v>
      </c>
      <c r="I555" s="103">
        <f t="shared" si="23"/>
        <v>0</v>
      </c>
      <c r="J555" s="103">
        <f t="shared" si="24"/>
        <v>0</v>
      </c>
      <c r="K555" s="113"/>
      <c r="L555" s="113"/>
      <c r="N555" s="117"/>
      <c r="O555" s="113"/>
      <c r="P555" s="114"/>
      <c r="Q555" s="118"/>
      <c r="R555" s="116"/>
      <c r="S555" s="114"/>
    </row>
    <row r="556" spans="6:19">
      <c r="F556" s="111" t="s">
        <v>521</v>
      </c>
      <c r="G556" s="136">
        <v>6.5223100000000008E-4</v>
      </c>
      <c r="H556" s="103">
        <f>ROUND(+G556*Totals!$H$28,2)</f>
        <v>0</v>
      </c>
      <c r="I556" s="103">
        <f t="shared" si="23"/>
        <v>0</v>
      </c>
      <c r="J556" s="103">
        <f t="shared" si="24"/>
        <v>0</v>
      </c>
      <c r="K556" s="113"/>
      <c r="L556" s="113"/>
      <c r="N556" s="117"/>
      <c r="O556" s="113"/>
      <c r="P556" s="114"/>
      <c r="Q556" s="118"/>
      <c r="R556" s="116"/>
      <c r="S556" s="114"/>
    </row>
    <row r="557" spans="6:19">
      <c r="F557" s="111" t="s">
        <v>520</v>
      </c>
      <c r="G557" s="136">
        <v>3.0370469999999999E-4</v>
      </c>
      <c r="H557" s="103">
        <f>ROUND(+G557*Totals!$H$28,2)</f>
        <v>0</v>
      </c>
      <c r="I557" s="103">
        <f t="shared" si="23"/>
        <v>0</v>
      </c>
      <c r="J557" s="103">
        <f t="shared" si="24"/>
        <v>0</v>
      </c>
      <c r="K557" s="113"/>
      <c r="L557" s="113"/>
      <c r="N557" s="117"/>
      <c r="O557" s="117"/>
      <c r="P557" s="114"/>
      <c r="Q557" s="118"/>
      <c r="R557" s="116"/>
      <c r="S557" s="114"/>
    </row>
    <row r="558" spans="6:19" ht="37.5">
      <c r="F558" s="111" t="s">
        <v>519</v>
      </c>
      <c r="G558" s="136">
        <v>4.6173939999999999E-4</v>
      </c>
      <c r="H558" s="103">
        <f>ROUND(+G558*Totals!$H$28,2)</f>
        <v>0</v>
      </c>
      <c r="I558" s="103">
        <f t="shared" si="23"/>
        <v>0</v>
      </c>
      <c r="J558" s="103">
        <f t="shared" si="24"/>
        <v>0</v>
      </c>
      <c r="K558" s="113"/>
      <c r="L558" s="113"/>
      <c r="N558" s="117"/>
      <c r="O558" s="117"/>
      <c r="P558" s="114"/>
      <c r="Q558" s="118"/>
      <c r="R558" s="116"/>
      <c r="S558" s="114"/>
    </row>
    <row r="559" spans="6:19">
      <c r="F559" s="111" t="s">
        <v>518</v>
      </c>
      <c r="G559" s="136">
        <v>4.2503200000000003E-5</v>
      </c>
      <c r="H559" s="103">
        <f>ROUND(+G559*Totals!$H$28,2)</f>
        <v>0</v>
      </c>
      <c r="I559" s="103">
        <f t="shared" si="23"/>
        <v>0</v>
      </c>
      <c r="J559" s="103">
        <f t="shared" si="24"/>
        <v>0</v>
      </c>
      <c r="K559" s="113" t="s">
        <v>518</v>
      </c>
      <c r="L559" s="113" t="s">
        <v>102</v>
      </c>
      <c r="M559" s="138">
        <v>0.32222222222222219</v>
      </c>
      <c r="N559" s="117">
        <f t="shared" si="25"/>
        <v>0</v>
      </c>
      <c r="O559" s="113" t="s">
        <v>1159</v>
      </c>
      <c r="P559" s="114"/>
      <c r="Q559" s="118"/>
      <c r="R559" s="116"/>
      <c r="S559" s="114"/>
    </row>
    <row r="560" spans="6:19">
      <c r="F560" s="111" t="s">
        <v>517</v>
      </c>
      <c r="G560" s="136">
        <v>7.6892199999999995E-5</v>
      </c>
      <c r="H560" s="103">
        <f>ROUND(+G560*Totals!$H$28,2)</f>
        <v>0</v>
      </c>
      <c r="I560" s="103">
        <f t="shared" si="23"/>
        <v>0</v>
      </c>
      <c r="J560" s="103">
        <f t="shared" si="24"/>
        <v>0</v>
      </c>
      <c r="K560" s="113" t="s">
        <v>517</v>
      </c>
      <c r="L560" s="113" t="s">
        <v>105</v>
      </c>
      <c r="M560" s="138">
        <v>0.29126213592233013</v>
      </c>
      <c r="N560" s="117">
        <f t="shared" si="25"/>
        <v>0</v>
      </c>
      <c r="O560" s="113" t="s">
        <v>1159</v>
      </c>
      <c r="P560" s="114"/>
      <c r="Q560" s="118"/>
      <c r="R560" s="116"/>
      <c r="S560" s="114"/>
    </row>
    <row r="561" spans="6:19">
      <c r="F561" s="111" t="s">
        <v>516</v>
      </c>
      <c r="G561" s="136">
        <v>1.3330549999999999E-4</v>
      </c>
      <c r="H561" s="103">
        <f>ROUND(+G561*Totals!$H$28,2)</f>
        <v>0</v>
      </c>
      <c r="I561" s="103">
        <f t="shared" si="23"/>
        <v>0</v>
      </c>
      <c r="J561" s="103">
        <f t="shared" si="24"/>
        <v>0</v>
      </c>
      <c r="K561" s="113" t="s">
        <v>516</v>
      </c>
      <c r="L561" s="113" t="s">
        <v>73</v>
      </c>
      <c r="M561" s="138">
        <v>0.11298482293423273</v>
      </c>
      <c r="N561" s="117">
        <f t="shared" si="25"/>
        <v>0</v>
      </c>
      <c r="O561" s="113" t="s">
        <v>1159</v>
      </c>
      <c r="P561" s="114"/>
      <c r="Q561" s="118"/>
      <c r="R561" s="116"/>
      <c r="S561" s="114"/>
    </row>
    <row r="562" spans="6:19">
      <c r="F562" s="111" t="s">
        <v>515</v>
      </c>
      <c r="G562" s="136">
        <v>6.2209200000000001E-5</v>
      </c>
      <c r="H562" s="103">
        <f>ROUND(+G562*Totals!$H$28,2)</f>
        <v>0</v>
      </c>
      <c r="I562" s="103">
        <f t="shared" si="23"/>
        <v>0</v>
      </c>
      <c r="J562" s="103">
        <f t="shared" si="24"/>
        <v>0</v>
      </c>
      <c r="K562" s="137" t="s">
        <v>515</v>
      </c>
      <c r="L562" s="137" t="s">
        <v>52</v>
      </c>
      <c r="M562" s="138">
        <v>7.7519379844961239E-3</v>
      </c>
      <c r="N562" s="117">
        <f t="shared" si="25"/>
        <v>0</v>
      </c>
      <c r="O562" s="117"/>
      <c r="P562" s="114"/>
      <c r="Q562" s="118"/>
      <c r="R562" s="116"/>
      <c r="S562" s="114"/>
    </row>
    <row r="563" spans="6:19">
      <c r="F563" s="111" t="s">
        <v>514</v>
      </c>
      <c r="G563" s="136">
        <v>2.7704360000000003E-4</v>
      </c>
      <c r="H563" s="103">
        <f>ROUND(+G563*Totals!$H$28,2)</f>
        <v>0</v>
      </c>
      <c r="I563" s="103">
        <f t="shared" si="23"/>
        <v>0</v>
      </c>
      <c r="J563" s="103">
        <f t="shared" si="24"/>
        <v>0</v>
      </c>
      <c r="K563" s="113"/>
      <c r="L563" s="113"/>
      <c r="N563" s="117"/>
      <c r="O563" s="113"/>
      <c r="P563" s="114"/>
      <c r="Q563" s="118"/>
      <c r="R563" s="116"/>
      <c r="S563" s="114"/>
    </row>
    <row r="564" spans="6:19">
      <c r="F564" s="111" t="s">
        <v>513</v>
      </c>
      <c r="G564" s="136">
        <v>8.5779199999999993E-5</v>
      </c>
      <c r="H564" s="103">
        <f>ROUND(+G564*Totals!$H$28,2)</f>
        <v>0</v>
      </c>
      <c r="I564" s="103">
        <f t="shared" si="23"/>
        <v>0</v>
      </c>
      <c r="J564" s="103">
        <f t="shared" si="24"/>
        <v>0</v>
      </c>
      <c r="K564" s="113" t="s">
        <v>513</v>
      </c>
      <c r="L564" s="113" t="s">
        <v>51</v>
      </c>
      <c r="M564" s="138">
        <v>0.21404109589041095</v>
      </c>
      <c r="N564" s="117">
        <f t="shared" si="25"/>
        <v>0</v>
      </c>
      <c r="O564" s="117" t="s">
        <v>1159</v>
      </c>
      <c r="P564" s="114"/>
      <c r="Q564" s="118"/>
      <c r="R564" s="116"/>
      <c r="S564" s="114"/>
    </row>
    <row r="565" spans="6:19">
      <c r="F565" s="111" t="s">
        <v>512</v>
      </c>
      <c r="G565" s="136">
        <v>1.402606E-4</v>
      </c>
      <c r="H565" s="103">
        <f>ROUND(+G565*Totals!$H$28,2)</f>
        <v>0</v>
      </c>
      <c r="I565" s="103">
        <f t="shared" si="23"/>
        <v>0</v>
      </c>
      <c r="J565" s="103">
        <f t="shared" si="24"/>
        <v>0</v>
      </c>
      <c r="K565" s="113" t="s">
        <v>512</v>
      </c>
      <c r="L565" s="113" t="s">
        <v>63</v>
      </c>
      <c r="M565" s="138">
        <v>0.19607843137254904</v>
      </c>
      <c r="N565" s="117">
        <f t="shared" si="25"/>
        <v>0</v>
      </c>
      <c r="O565" s="113" t="s">
        <v>1159</v>
      </c>
      <c r="P565" s="114"/>
      <c r="Q565" s="118"/>
      <c r="R565" s="116"/>
      <c r="S565" s="114"/>
    </row>
    <row r="566" spans="6:19">
      <c r="F566" s="111" t="s">
        <v>511</v>
      </c>
      <c r="G566" s="136">
        <v>1.576483E-4</v>
      </c>
      <c r="H566" s="103">
        <f>ROUND(+G566*Totals!$H$28,2)</f>
        <v>0</v>
      </c>
      <c r="I566" s="103">
        <f t="shared" si="23"/>
        <v>0</v>
      </c>
      <c r="J566" s="103">
        <f t="shared" si="24"/>
        <v>0</v>
      </c>
      <c r="K566" s="113" t="s">
        <v>511</v>
      </c>
      <c r="L566" s="113" t="s">
        <v>83</v>
      </c>
      <c r="M566" s="138">
        <v>0.34672304439746293</v>
      </c>
      <c r="N566" s="117">
        <f t="shared" si="25"/>
        <v>0</v>
      </c>
      <c r="O566" s="117" t="s">
        <v>1159</v>
      </c>
      <c r="P566" s="114"/>
      <c r="Q566" s="118"/>
      <c r="R566" s="116"/>
      <c r="S566" s="114"/>
    </row>
    <row r="567" spans="6:19">
      <c r="F567" s="111" t="s">
        <v>510</v>
      </c>
      <c r="G567" s="136">
        <v>1.2832104999999999E-3</v>
      </c>
      <c r="H567" s="103">
        <f>ROUND(+G567*Totals!$H$28,2)</f>
        <v>0</v>
      </c>
      <c r="I567" s="103">
        <f t="shared" si="23"/>
        <v>0</v>
      </c>
      <c r="J567" s="103">
        <f t="shared" si="24"/>
        <v>0</v>
      </c>
      <c r="K567" s="113"/>
      <c r="L567" s="113"/>
      <c r="N567" s="117"/>
      <c r="O567" s="117"/>
      <c r="P567" s="114"/>
      <c r="Q567" s="118"/>
      <c r="R567" s="116"/>
      <c r="S567" s="114"/>
    </row>
    <row r="568" spans="6:19">
      <c r="F568" s="111" t="s">
        <v>509</v>
      </c>
      <c r="G568" s="136">
        <v>5.2163000000000002E-5</v>
      </c>
      <c r="H568" s="103">
        <f>ROUND(+G568*Totals!$H$28,2)</f>
        <v>0</v>
      </c>
      <c r="I568" s="103">
        <f t="shared" si="23"/>
        <v>0</v>
      </c>
      <c r="J568" s="103">
        <f t="shared" si="24"/>
        <v>0</v>
      </c>
      <c r="K568" s="113" t="s">
        <v>509</v>
      </c>
      <c r="L568" s="113" t="s">
        <v>82</v>
      </c>
      <c r="M568" s="138">
        <v>0.26066350710900477</v>
      </c>
      <c r="N568" s="117">
        <f t="shared" si="25"/>
        <v>0</v>
      </c>
      <c r="O568" s="117" t="s">
        <v>1159</v>
      </c>
      <c r="P568" s="114"/>
      <c r="Q568" s="118"/>
      <c r="R568" s="116"/>
      <c r="S568" s="114"/>
    </row>
    <row r="569" spans="6:19">
      <c r="F569" s="111" t="s">
        <v>508</v>
      </c>
      <c r="G569" s="136">
        <v>1.3910100000000001E-5</v>
      </c>
      <c r="H569" s="103">
        <f>ROUND(+G569*Totals!$H$28,2)</f>
        <v>0</v>
      </c>
      <c r="I569" s="103">
        <f t="shared" si="23"/>
        <v>0</v>
      </c>
      <c r="J569" s="103">
        <f t="shared" si="24"/>
        <v>0</v>
      </c>
      <c r="K569" s="113" t="s">
        <v>508</v>
      </c>
      <c r="L569" s="113" t="s">
        <v>126</v>
      </c>
      <c r="M569" s="138">
        <v>0.26548672566371684</v>
      </c>
      <c r="N569" s="117">
        <f t="shared" si="25"/>
        <v>0</v>
      </c>
      <c r="O569" s="113" t="s">
        <v>1159</v>
      </c>
      <c r="P569" s="114"/>
      <c r="Q569" s="118"/>
      <c r="R569" s="116"/>
      <c r="S569" s="114"/>
    </row>
    <row r="570" spans="6:19">
      <c r="F570" s="111" t="s">
        <v>506</v>
      </c>
      <c r="G570" s="136">
        <v>3.0061359999999996E-4</v>
      </c>
      <c r="H570" s="103">
        <f>ROUND(+G570*Totals!$H$28,2)</f>
        <v>0</v>
      </c>
      <c r="I570" s="103">
        <f t="shared" si="23"/>
        <v>0</v>
      </c>
      <c r="J570" s="103">
        <f t="shared" si="24"/>
        <v>0</v>
      </c>
      <c r="K570" s="113"/>
      <c r="L570" s="113"/>
      <c r="N570" s="117"/>
      <c r="O570" s="117"/>
      <c r="P570" s="114"/>
      <c r="Q570" s="118"/>
      <c r="R570" s="116"/>
      <c r="S570" s="114"/>
    </row>
    <row r="571" spans="6:19">
      <c r="F571" s="111" t="s">
        <v>505</v>
      </c>
      <c r="G571" s="136">
        <v>1.4682930000000001E-4</v>
      </c>
      <c r="H571" s="103">
        <f>ROUND(+G571*Totals!$H$28,2)</f>
        <v>0</v>
      </c>
      <c r="I571" s="103">
        <f t="shared" si="23"/>
        <v>0</v>
      </c>
      <c r="J571" s="103">
        <f t="shared" si="24"/>
        <v>0</v>
      </c>
      <c r="K571" s="113" t="s">
        <v>505</v>
      </c>
      <c r="L571" s="113" t="s">
        <v>122</v>
      </c>
      <c r="M571" s="138">
        <v>0.20636152055857254</v>
      </c>
      <c r="N571" s="117">
        <f t="shared" si="25"/>
        <v>0</v>
      </c>
      <c r="O571" s="113" t="s">
        <v>1159</v>
      </c>
      <c r="P571" s="114"/>
      <c r="Q571" s="118"/>
      <c r="R571" s="116"/>
      <c r="S571" s="114"/>
    </row>
    <row r="572" spans="6:19">
      <c r="F572" s="111" t="s">
        <v>504</v>
      </c>
      <c r="G572" s="136">
        <v>1.255777E-4</v>
      </c>
      <c r="H572" s="103">
        <f>ROUND(+G572*Totals!$H$28,2)</f>
        <v>0</v>
      </c>
      <c r="I572" s="103">
        <f t="shared" si="23"/>
        <v>0</v>
      </c>
      <c r="J572" s="103">
        <f t="shared" si="24"/>
        <v>0</v>
      </c>
      <c r="K572" s="113" t="s">
        <v>504</v>
      </c>
      <c r="L572" s="113" t="s">
        <v>59</v>
      </c>
      <c r="M572" s="138">
        <v>0.25587467362924282</v>
      </c>
      <c r="N572" s="117">
        <f t="shared" si="25"/>
        <v>0</v>
      </c>
      <c r="O572" s="117" t="s">
        <v>1159</v>
      </c>
      <c r="P572" s="114"/>
      <c r="Q572" s="118"/>
      <c r="R572" s="116"/>
      <c r="S572" s="114"/>
    </row>
    <row r="573" spans="6:19">
      <c r="F573" s="111" t="s">
        <v>503</v>
      </c>
      <c r="G573" s="136">
        <v>2.318357E-4</v>
      </c>
      <c r="H573" s="103">
        <f>ROUND(+G573*Totals!$H$28,2)</f>
        <v>0</v>
      </c>
      <c r="I573" s="103">
        <f t="shared" si="23"/>
        <v>0</v>
      </c>
      <c r="J573" s="103">
        <f t="shared" si="24"/>
        <v>0</v>
      </c>
      <c r="K573" s="113"/>
      <c r="L573" s="113"/>
      <c r="N573" s="117"/>
      <c r="O573" s="113"/>
      <c r="P573" s="114"/>
      <c r="Q573" s="118"/>
      <c r="R573" s="116"/>
      <c r="S573" s="114"/>
    </row>
    <row r="574" spans="6:19">
      <c r="F574" s="111" t="s">
        <v>502</v>
      </c>
      <c r="G574" s="136">
        <v>1.166906E-4</v>
      </c>
      <c r="H574" s="103">
        <f>ROUND(+G574*Totals!$H$28,2)</f>
        <v>0</v>
      </c>
      <c r="I574" s="103">
        <f t="shared" si="23"/>
        <v>0</v>
      </c>
      <c r="J574" s="103">
        <f t="shared" si="24"/>
        <v>0</v>
      </c>
      <c r="K574" s="113" t="s">
        <v>502</v>
      </c>
      <c r="L574" s="113" t="s">
        <v>84</v>
      </c>
      <c r="M574" s="138">
        <v>0.21390374331550802</v>
      </c>
      <c r="N574" s="117">
        <f t="shared" si="25"/>
        <v>0</v>
      </c>
      <c r="O574" s="117" t="s">
        <v>1159</v>
      </c>
      <c r="P574" s="114"/>
      <c r="Q574" s="118"/>
      <c r="R574" s="116"/>
      <c r="S574" s="114"/>
    </row>
    <row r="575" spans="6:19" ht="37.5">
      <c r="F575" s="111" t="s">
        <v>501</v>
      </c>
      <c r="G575" s="136">
        <v>1.0347599E-3</v>
      </c>
      <c r="H575" s="103">
        <f>ROUND(+G575*Totals!$H$28,2)</f>
        <v>0</v>
      </c>
      <c r="I575" s="103">
        <f t="shared" si="23"/>
        <v>0</v>
      </c>
      <c r="J575" s="103">
        <f t="shared" si="24"/>
        <v>0</v>
      </c>
      <c r="K575" s="113"/>
      <c r="L575" s="113"/>
      <c r="N575" s="117"/>
      <c r="O575" s="113"/>
      <c r="P575" s="114"/>
      <c r="Q575" s="118"/>
      <c r="R575" s="116"/>
      <c r="S575" s="114"/>
    </row>
    <row r="576" spans="6:19">
      <c r="F576" s="111" t="s">
        <v>100</v>
      </c>
      <c r="G576" s="136">
        <v>4.79127E-5</v>
      </c>
      <c r="H576" s="103">
        <f>ROUND(+G576*Totals!$H$28,2)</f>
        <v>0</v>
      </c>
      <c r="I576" s="103">
        <f t="shared" si="23"/>
        <v>0</v>
      </c>
      <c r="J576" s="103">
        <f t="shared" si="24"/>
        <v>0</v>
      </c>
      <c r="K576" s="113" t="s">
        <v>100</v>
      </c>
      <c r="L576" s="113" t="s">
        <v>100</v>
      </c>
      <c r="M576" s="138">
        <v>0.25864909390444812</v>
      </c>
      <c r="N576" s="117">
        <f t="shared" si="25"/>
        <v>0</v>
      </c>
      <c r="O576" s="117" t="s">
        <v>1159</v>
      </c>
      <c r="P576" s="114"/>
      <c r="Q576" s="118"/>
      <c r="R576" s="116"/>
      <c r="S576" s="114"/>
    </row>
    <row r="577" spans="6:19">
      <c r="F577" s="111" t="s">
        <v>500</v>
      </c>
      <c r="G577" s="136">
        <v>9.6018610000000006E-4</v>
      </c>
      <c r="H577" s="103">
        <f>ROUND(+G577*Totals!$H$28,2)</f>
        <v>0</v>
      </c>
      <c r="I577" s="103">
        <f t="shared" si="23"/>
        <v>0</v>
      </c>
      <c r="J577" s="103">
        <f t="shared" si="24"/>
        <v>0</v>
      </c>
      <c r="K577" s="113"/>
      <c r="L577" s="113"/>
      <c r="N577" s="117"/>
      <c r="O577" s="113"/>
      <c r="P577" s="114"/>
      <c r="Q577" s="118"/>
      <c r="R577" s="116"/>
      <c r="S577" s="114"/>
    </row>
    <row r="578" spans="6:19">
      <c r="F578" s="111" t="s">
        <v>499</v>
      </c>
      <c r="G578" s="136">
        <v>1.0548520000000001E-4</v>
      </c>
      <c r="H578" s="103">
        <f>ROUND(+G578*Totals!$H$28,2)</f>
        <v>0</v>
      </c>
      <c r="I578" s="103">
        <f t="shared" si="23"/>
        <v>0</v>
      </c>
      <c r="J578" s="103">
        <f t="shared" si="24"/>
        <v>0</v>
      </c>
      <c r="K578" s="113" t="s">
        <v>499</v>
      </c>
      <c r="L578" s="113" t="s">
        <v>77</v>
      </c>
      <c r="M578" s="138">
        <v>0.48430493273542602</v>
      </c>
      <c r="N578" s="117">
        <f t="shared" si="25"/>
        <v>0</v>
      </c>
      <c r="O578" s="117" t="s">
        <v>1159</v>
      </c>
      <c r="P578" s="114"/>
      <c r="Q578" s="118"/>
      <c r="R578" s="116"/>
      <c r="S578" s="114"/>
    </row>
    <row r="579" spans="6:19">
      <c r="F579" s="111" t="s">
        <v>498</v>
      </c>
      <c r="G579" s="136">
        <v>1.3098719999999998E-4</v>
      </c>
      <c r="H579" s="103">
        <f>ROUND(+G579*Totals!$H$28,2)</f>
        <v>0</v>
      </c>
      <c r="I579" s="103">
        <f t="shared" si="23"/>
        <v>0</v>
      </c>
      <c r="J579" s="103">
        <f t="shared" si="24"/>
        <v>0</v>
      </c>
      <c r="K579" s="113"/>
      <c r="L579" s="113"/>
      <c r="N579" s="117"/>
      <c r="O579" s="113"/>
      <c r="P579" s="114"/>
      <c r="Q579" s="118"/>
      <c r="R579" s="116"/>
      <c r="S579" s="114"/>
    </row>
    <row r="580" spans="6:19">
      <c r="F580" s="111" t="s">
        <v>497</v>
      </c>
      <c r="G580" s="136">
        <v>4.9844700000000001E-5</v>
      </c>
      <c r="H580" s="103">
        <f>ROUND(+G580*Totals!$H$28,2)</f>
        <v>0</v>
      </c>
      <c r="I580" s="103">
        <f t="shared" si="23"/>
        <v>0</v>
      </c>
      <c r="J580" s="103">
        <f t="shared" si="24"/>
        <v>0</v>
      </c>
      <c r="K580" s="113" t="s">
        <v>497</v>
      </c>
      <c r="L580" s="113" t="s">
        <v>83</v>
      </c>
      <c r="M580" s="138">
        <v>0.25</v>
      </c>
      <c r="N580" s="117">
        <f t="shared" si="25"/>
        <v>0</v>
      </c>
      <c r="O580" s="113" t="s">
        <v>1159</v>
      </c>
      <c r="P580" s="114"/>
      <c r="Q580" s="118"/>
      <c r="R580" s="116"/>
      <c r="S580" s="114"/>
    </row>
    <row r="581" spans="6:19">
      <c r="F581" s="111" t="s">
        <v>101</v>
      </c>
      <c r="G581" s="136">
        <v>5.6838380000000005E-4</v>
      </c>
      <c r="H581" s="103">
        <f>ROUND(+G581*Totals!$H$28,2)</f>
        <v>0</v>
      </c>
      <c r="I581" s="103">
        <f t="shared" si="23"/>
        <v>0</v>
      </c>
      <c r="J581" s="103">
        <f t="shared" si="24"/>
        <v>0</v>
      </c>
      <c r="K581" s="113"/>
      <c r="L581" s="113"/>
      <c r="N581" s="117"/>
      <c r="O581" s="113"/>
      <c r="P581" s="114"/>
      <c r="Q581" s="118"/>
      <c r="R581" s="116"/>
      <c r="S581" s="114"/>
    </row>
    <row r="582" spans="6:19">
      <c r="F582" s="111" t="s">
        <v>102</v>
      </c>
      <c r="G582" s="136">
        <v>7.6003459999999991E-4</v>
      </c>
      <c r="H582" s="103">
        <f>ROUND(+G582*Totals!$H$28,2)</f>
        <v>0</v>
      </c>
      <c r="I582" s="103">
        <f t="shared" si="23"/>
        <v>0</v>
      </c>
      <c r="J582" s="103">
        <f t="shared" si="24"/>
        <v>0</v>
      </c>
      <c r="K582" s="113"/>
      <c r="L582" s="113"/>
      <c r="N582" s="117"/>
      <c r="O582" s="113"/>
      <c r="P582" s="114"/>
      <c r="Q582" s="118"/>
      <c r="R582" s="116"/>
      <c r="S582" s="114"/>
    </row>
    <row r="583" spans="6:19">
      <c r="F583" s="111" t="s">
        <v>496</v>
      </c>
      <c r="G583" s="136">
        <v>5.571784E-4</v>
      </c>
      <c r="H583" s="103">
        <f>ROUND(+G583*Totals!$H$28,2)</f>
        <v>0</v>
      </c>
      <c r="I583" s="103">
        <f t="shared" ref="I583:I646" si="26">+N583+Q583+T583</f>
        <v>0</v>
      </c>
      <c r="J583" s="103">
        <f t="shared" ref="J583:J646" si="27">+H583-I583</f>
        <v>0</v>
      </c>
      <c r="K583" s="113"/>
      <c r="L583" s="113"/>
      <c r="N583" s="117"/>
      <c r="O583" s="117"/>
      <c r="P583" s="114"/>
      <c r="Q583" s="118"/>
      <c r="R583" s="116"/>
      <c r="S583" s="114"/>
    </row>
    <row r="584" spans="6:19">
      <c r="F584" s="111" t="s">
        <v>495</v>
      </c>
      <c r="G584" s="136">
        <v>1.5664364E-3</v>
      </c>
      <c r="H584" s="103">
        <f>ROUND(+G584*Totals!$H$28,2)</f>
        <v>0</v>
      </c>
      <c r="I584" s="103">
        <f t="shared" si="26"/>
        <v>0</v>
      </c>
      <c r="J584" s="103">
        <f t="shared" si="27"/>
        <v>0</v>
      </c>
      <c r="K584" s="113"/>
      <c r="L584" s="113"/>
      <c r="N584" s="117"/>
      <c r="O584" s="113"/>
      <c r="P584" s="114"/>
      <c r="Q584" s="118"/>
      <c r="R584" s="116"/>
      <c r="S584" s="114"/>
    </row>
    <row r="585" spans="6:19">
      <c r="F585" s="111" t="s">
        <v>494</v>
      </c>
      <c r="G585" s="136">
        <v>7.8437700000000003E-5</v>
      </c>
      <c r="H585" s="103">
        <f>ROUND(+G585*Totals!$H$28,2)</f>
        <v>0</v>
      </c>
      <c r="I585" s="103">
        <f t="shared" si="26"/>
        <v>0</v>
      </c>
      <c r="J585" s="103">
        <f t="shared" si="27"/>
        <v>0</v>
      </c>
      <c r="K585" s="113" t="s">
        <v>494</v>
      </c>
      <c r="L585" s="113" t="s">
        <v>119</v>
      </c>
      <c r="M585" s="138">
        <v>0.28329809725158561</v>
      </c>
      <c r="N585" s="117">
        <f t="shared" si="25"/>
        <v>0</v>
      </c>
      <c r="O585" s="117" t="s">
        <v>1159</v>
      </c>
      <c r="P585" s="114"/>
      <c r="Q585" s="118"/>
      <c r="R585" s="116"/>
      <c r="S585" s="114"/>
    </row>
    <row r="586" spans="6:19">
      <c r="F586" s="111" t="s">
        <v>493</v>
      </c>
      <c r="G586" s="136">
        <v>2.851579E-4</v>
      </c>
      <c r="H586" s="103">
        <f>ROUND(+G586*Totals!$H$28,2)</f>
        <v>0</v>
      </c>
      <c r="I586" s="103">
        <f t="shared" si="26"/>
        <v>0</v>
      </c>
      <c r="J586" s="103">
        <f t="shared" si="27"/>
        <v>0</v>
      </c>
      <c r="K586" s="113"/>
      <c r="L586" s="113"/>
      <c r="N586" s="117"/>
      <c r="O586" s="117"/>
      <c r="P586" s="114"/>
      <c r="Q586" s="118"/>
      <c r="R586" s="116"/>
      <c r="S586" s="114"/>
    </row>
    <row r="587" spans="6:19">
      <c r="F587" s="111" t="s">
        <v>492</v>
      </c>
      <c r="G587" s="136">
        <v>7.6892199999999995E-5</v>
      </c>
      <c r="H587" s="103">
        <f>ROUND(+G587*Totals!$H$28,2)</f>
        <v>0</v>
      </c>
      <c r="I587" s="103">
        <f t="shared" si="26"/>
        <v>0</v>
      </c>
      <c r="J587" s="103">
        <f t="shared" si="27"/>
        <v>0</v>
      </c>
      <c r="K587" s="113" t="s">
        <v>492</v>
      </c>
      <c r="L587" s="113" t="s">
        <v>101</v>
      </c>
      <c r="M587" s="138">
        <v>7.9452054794520541E-2</v>
      </c>
      <c r="N587" s="117">
        <f t="shared" si="25"/>
        <v>0</v>
      </c>
      <c r="O587" s="113" t="s">
        <v>1159</v>
      </c>
      <c r="P587" s="114"/>
      <c r="Q587" s="118"/>
      <c r="R587" s="116"/>
      <c r="S587" s="114"/>
    </row>
    <row r="588" spans="6:19">
      <c r="F588" s="111" t="s">
        <v>491</v>
      </c>
      <c r="G588" s="136">
        <v>6.4913999999999995E-5</v>
      </c>
      <c r="H588" s="103">
        <f>ROUND(+G588*Totals!$H$28,2)</f>
        <v>0</v>
      </c>
      <c r="I588" s="103">
        <f t="shared" si="26"/>
        <v>0</v>
      </c>
      <c r="J588" s="103">
        <f t="shared" si="27"/>
        <v>0</v>
      </c>
      <c r="K588" s="113" t="s">
        <v>491</v>
      </c>
      <c r="L588" s="113" t="s">
        <v>127</v>
      </c>
      <c r="M588" s="138">
        <v>0.35621521335807049</v>
      </c>
      <c r="N588" s="117">
        <f t="shared" si="25"/>
        <v>0</v>
      </c>
      <c r="O588" s="117" t="s">
        <v>1159</v>
      </c>
      <c r="P588" s="114"/>
      <c r="Q588" s="118"/>
      <c r="R588" s="116"/>
      <c r="S588" s="114"/>
    </row>
    <row r="589" spans="6:19">
      <c r="F589" s="111" t="s">
        <v>490</v>
      </c>
      <c r="G589" s="136">
        <v>2.4613219999999999E-4</v>
      </c>
      <c r="H589" s="103">
        <f>ROUND(+G589*Totals!$H$28,2)</f>
        <v>0</v>
      </c>
      <c r="I589" s="103">
        <f t="shared" si="26"/>
        <v>0</v>
      </c>
      <c r="J589" s="103">
        <f t="shared" si="27"/>
        <v>0</v>
      </c>
      <c r="K589" s="113"/>
      <c r="L589" s="113"/>
      <c r="N589" s="117"/>
      <c r="O589" s="113"/>
      <c r="P589" s="114"/>
      <c r="Q589" s="118"/>
      <c r="R589" s="116"/>
      <c r="S589" s="114"/>
    </row>
    <row r="590" spans="6:19">
      <c r="F590" s="111" t="s">
        <v>489</v>
      </c>
      <c r="G590" s="136">
        <v>3.70937E-5</v>
      </c>
      <c r="H590" s="103">
        <f>ROUND(+G590*Totals!$H$28,2)</f>
        <v>0</v>
      </c>
      <c r="I590" s="103">
        <f t="shared" si="26"/>
        <v>0</v>
      </c>
      <c r="J590" s="103">
        <f t="shared" si="27"/>
        <v>0</v>
      </c>
      <c r="K590" s="113" t="s">
        <v>489</v>
      </c>
      <c r="L590" s="113" t="s">
        <v>87</v>
      </c>
      <c r="M590" s="138">
        <v>0.41176470588235298</v>
      </c>
      <c r="N590" s="117">
        <f t="shared" si="25"/>
        <v>0</v>
      </c>
      <c r="O590" s="117" t="s">
        <v>1159</v>
      </c>
      <c r="P590" s="114"/>
      <c r="Q590" s="118"/>
      <c r="R590" s="116"/>
      <c r="S590" s="114"/>
    </row>
    <row r="591" spans="6:19">
      <c r="F591" s="111" t="s">
        <v>488</v>
      </c>
      <c r="G591" s="136">
        <v>2.9056740000000001E-4</v>
      </c>
      <c r="H591" s="103">
        <f>ROUND(+G591*Totals!$H$28,2)</f>
        <v>0</v>
      </c>
      <c r="I591" s="103">
        <f t="shared" si="26"/>
        <v>0</v>
      </c>
      <c r="J591" s="103">
        <f t="shared" si="27"/>
        <v>0</v>
      </c>
      <c r="K591" s="113"/>
      <c r="L591" s="113"/>
      <c r="N591" s="117"/>
      <c r="O591" s="113"/>
      <c r="P591" s="114"/>
      <c r="Q591" s="118"/>
      <c r="R591" s="116"/>
      <c r="S591" s="114"/>
    </row>
    <row r="592" spans="6:19">
      <c r="F592" s="111" t="s">
        <v>487</v>
      </c>
      <c r="G592" s="136">
        <v>3.7866500000000001E-5</v>
      </c>
      <c r="H592" s="103">
        <f>ROUND(+G592*Totals!$H$28,2)</f>
        <v>0</v>
      </c>
      <c r="I592" s="103">
        <f t="shared" si="26"/>
        <v>0</v>
      </c>
      <c r="J592" s="103">
        <f t="shared" si="27"/>
        <v>0</v>
      </c>
      <c r="K592" s="113" t="s">
        <v>487</v>
      </c>
      <c r="L592" s="113" t="s">
        <v>72</v>
      </c>
      <c r="M592" s="138">
        <v>3.0927835051546393E-2</v>
      </c>
      <c r="N592" s="117">
        <f t="shared" si="25"/>
        <v>0</v>
      </c>
      <c r="O592" s="117" t="s">
        <v>1159</v>
      </c>
      <c r="P592" s="114"/>
      <c r="Q592" s="118"/>
      <c r="R592" s="116"/>
      <c r="S592" s="114"/>
    </row>
    <row r="593" spans="6:19">
      <c r="F593" s="111" t="s">
        <v>486</v>
      </c>
      <c r="G593" s="136">
        <v>2.3454039999999999E-4</v>
      </c>
      <c r="H593" s="103">
        <f>ROUND(+G593*Totals!$H$28,2)</f>
        <v>0</v>
      </c>
      <c r="I593" s="103">
        <f t="shared" si="26"/>
        <v>0</v>
      </c>
      <c r="J593" s="103">
        <f t="shared" si="27"/>
        <v>0</v>
      </c>
      <c r="K593" s="113"/>
      <c r="L593" s="113"/>
      <c r="N593" s="117"/>
      <c r="O593" s="113"/>
      <c r="P593" s="114"/>
      <c r="Q593" s="118"/>
      <c r="R593" s="116"/>
      <c r="S593" s="114"/>
    </row>
    <row r="594" spans="6:19">
      <c r="F594" s="111" t="s">
        <v>485</v>
      </c>
      <c r="G594" s="136">
        <v>6.2595599999999994E-5</v>
      </c>
      <c r="H594" s="103">
        <f>ROUND(+G594*Totals!$H$28,2)</f>
        <v>0</v>
      </c>
      <c r="I594" s="103">
        <f t="shared" si="26"/>
        <v>0</v>
      </c>
      <c r="J594" s="103">
        <f t="shared" si="27"/>
        <v>0</v>
      </c>
      <c r="K594" s="113" t="s">
        <v>485</v>
      </c>
      <c r="L594" s="113" t="s">
        <v>41</v>
      </c>
      <c r="M594" s="138">
        <v>0.37668161434977576</v>
      </c>
      <c r="N594" s="117">
        <f t="shared" si="25"/>
        <v>0</v>
      </c>
      <c r="O594" s="113" t="s">
        <v>1159</v>
      </c>
      <c r="P594" s="114"/>
      <c r="Q594" s="118"/>
      <c r="R594" s="116"/>
      <c r="S594" s="114"/>
    </row>
    <row r="595" spans="6:19">
      <c r="F595" s="111" t="s">
        <v>484</v>
      </c>
      <c r="G595" s="136">
        <v>6.2711550000000009E-4</v>
      </c>
      <c r="H595" s="103">
        <f>ROUND(+G595*Totals!$H$28,2)</f>
        <v>0</v>
      </c>
      <c r="I595" s="103">
        <f t="shared" si="26"/>
        <v>0</v>
      </c>
      <c r="J595" s="103">
        <f t="shared" si="27"/>
        <v>0</v>
      </c>
      <c r="K595" s="113"/>
      <c r="L595" s="113"/>
      <c r="N595" s="117"/>
      <c r="O595" s="117"/>
      <c r="P595" s="114"/>
      <c r="Q595" s="118"/>
      <c r="R595" s="116"/>
      <c r="S595" s="114"/>
    </row>
    <row r="596" spans="6:19" ht="37.5">
      <c r="F596" s="111" t="s">
        <v>483</v>
      </c>
      <c r="G596" s="136">
        <v>3.5834066999999997E-3</v>
      </c>
      <c r="H596" s="103">
        <f>ROUND(+G596*Totals!$H$28,2)</f>
        <v>0</v>
      </c>
      <c r="I596" s="103">
        <f t="shared" si="26"/>
        <v>0</v>
      </c>
      <c r="J596" s="103">
        <f t="shared" si="27"/>
        <v>0</v>
      </c>
      <c r="K596" s="113"/>
      <c r="L596" s="113"/>
      <c r="N596" s="117"/>
      <c r="O596" s="113"/>
      <c r="P596" s="114"/>
      <c r="Q596" s="118"/>
      <c r="R596" s="116"/>
      <c r="S596" s="114"/>
    </row>
    <row r="597" spans="6:19">
      <c r="F597" s="111" t="s">
        <v>481</v>
      </c>
      <c r="G597" s="136">
        <v>0</v>
      </c>
      <c r="H597" s="103">
        <f>ROUND(+G597*Totals!$H$28,2)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ROUND(+G598*Totals!$H$28,2)</f>
        <v>0</v>
      </c>
      <c r="I598" s="103">
        <f t="shared" si="26"/>
        <v>0</v>
      </c>
      <c r="J598" s="103">
        <f t="shared" si="27"/>
        <v>0</v>
      </c>
      <c r="K598" s="113"/>
      <c r="L598" s="113"/>
      <c r="N598" s="117"/>
      <c r="O598" s="113"/>
      <c r="P598" s="114"/>
      <c r="Q598" s="118"/>
      <c r="R598" s="116"/>
      <c r="S598" s="114"/>
    </row>
    <row r="599" spans="6:19">
      <c r="F599" s="111" t="s">
        <v>479</v>
      </c>
      <c r="G599" s="136">
        <v>6.5184460000000004E-4</v>
      </c>
      <c r="H599" s="103">
        <f>ROUND(+G599*Totals!$H$28,2)</f>
        <v>0</v>
      </c>
      <c r="I599" s="103">
        <f t="shared" si="26"/>
        <v>0</v>
      </c>
      <c r="J599" s="103">
        <f t="shared" si="27"/>
        <v>0</v>
      </c>
      <c r="K599" s="113"/>
      <c r="L599" s="113"/>
      <c r="N599" s="117"/>
      <c r="O599" s="113"/>
      <c r="P599" s="114"/>
      <c r="Q599" s="118"/>
      <c r="R599" s="116"/>
      <c r="S599" s="114"/>
    </row>
    <row r="600" spans="6:19">
      <c r="F600" s="111" t="s">
        <v>478</v>
      </c>
      <c r="G600" s="136">
        <v>2.6429270000000003E-4</v>
      </c>
      <c r="H600" s="103">
        <f>ROUND(+G600*Totals!$H$28,2)</f>
        <v>0</v>
      </c>
      <c r="I600" s="103">
        <f t="shared" si="26"/>
        <v>0</v>
      </c>
      <c r="J600" s="103">
        <f t="shared" si="27"/>
        <v>0</v>
      </c>
      <c r="K600" s="113"/>
      <c r="L600" s="113"/>
      <c r="N600" s="117"/>
      <c r="O600" s="117"/>
      <c r="P600" s="114"/>
      <c r="Q600" s="118"/>
      <c r="R600" s="116"/>
      <c r="S600" s="114"/>
    </row>
    <row r="601" spans="6:19">
      <c r="F601" s="111" t="s">
        <v>104</v>
      </c>
      <c r="G601" s="136">
        <v>9.1949893000000012E-3</v>
      </c>
      <c r="H601" s="103">
        <f>ROUND(+G601*Totals!$H$28,2)</f>
        <v>0</v>
      </c>
      <c r="I601" s="103">
        <f t="shared" si="26"/>
        <v>0</v>
      </c>
      <c r="J601" s="103">
        <f t="shared" si="27"/>
        <v>0</v>
      </c>
      <c r="K601" s="113"/>
      <c r="L601" s="113"/>
      <c r="N601" s="117"/>
      <c r="O601" s="113"/>
      <c r="P601" s="114"/>
      <c r="Q601" s="118"/>
      <c r="R601" s="116"/>
      <c r="S601" s="114"/>
    </row>
    <row r="602" spans="6:19">
      <c r="F602" s="111" t="s">
        <v>477</v>
      </c>
      <c r="G602" s="136">
        <v>1.2441850000000001E-4</v>
      </c>
      <c r="H602" s="103">
        <f>ROUND(+G602*Totals!$H$28,2)</f>
        <v>0</v>
      </c>
      <c r="I602" s="103">
        <f t="shared" si="26"/>
        <v>0</v>
      </c>
      <c r="J602" s="103">
        <f t="shared" si="27"/>
        <v>0</v>
      </c>
      <c r="K602" s="113" t="s">
        <v>477</v>
      </c>
      <c r="L602" s="113" t="s">
        <v>39</v>
      </c>
      <c r="M602" s="138">
        <v>0.2583201267828843</v>
      </c>
      <c r="N602" s="117">
        <f>+H602*M602</f>
        <v>0</v>
      </c>
      <c r="O602" s="117" t="s">
        <v>1159</v>
      </c>
      <c r="P602" s="114"/>
      <c r="Q602" s="118"/>
      <c r="R602" s="116"/>
      <c r="S602" s="114"/>
    </row>
    <row r="603" spans="6:19">
      <c r="F603" s="111" t="s">
        <v>476</v>
      </c>
      <c r="G603" s="136">
        <v>5.9929519999999997E-4</v>
      </c>
      <c r="H603" s="103">
        <f>ROUND(+G603*Totals!$H$28,2)</f>
        <v>0</v>
      </c>
      <c r="I603" s="103">
        <f t="shared" si="26"/>
        <v>0</v>
      </c>
      <c r="J603" s="103">
        <f t="shared" si="27"/>
        <v>0</v>
      </c>
      <c r="K603" s="113"/>
      <c r="L603" s="113"/>
      <c r="N603" s="117"/>
      <c r="O603" s="113"/>
      <c r="P603" s="114"/>
      <c r="Q603" s="118"/>
      <c r="R603" s="116"/>
      <c r="S603" s="114"/>
    </row>
    <row r="604" spans="6:19">
      <c r="F604" s="111" t="s">
        <v>475</v>
      </c>
      <c r="G604" s="136">
        <v>2.5501900000000001E-5</v>
      </c>
      <c r="H604" s="103">
        <f>ROUND(+G604*Totals!$H$28,2)</f>
        <v>0</v>
      </c>
      <c r="I604" s="103">
        <f t="shared" si="26"/>
        <v>0</v>
      </c>
      <c r="J604" s="103">
        <f t="shared" si="27"/>
        <v>0</v>
      </c>
      <c r="K604" s="113" t="s">
        <v>475</v>
      </c>
      <c r="L604" s="113" t="s">
        <v>114</v>
      </c>
      <c r="M604" s="138">
        <v>0.17256637168141595</v>
      </c>
      <c r="N604" s="117">
        <f>+H604*M604</f>
        <v>0</v>
      </c>
      <c r="O604" s="113" t="s">
        <v>1159</v>
      </c>
      <c r="P604" s="114"/>
      <c r="Q604" s="118"/>
      <c r="R604" s="116"/>
      <c r="S604" s="114"/>
    </row>
    <row r="605" spans="6:19">
      <c r="F605" s="111" t="s">
        <v>474</v>
      </c>
      <c r="G605" s="136">
        <v>3.5470860000000001E-4</v>
      </c>
      <c r="H605" s="103">
        <f>ROUND(+G605*Totals!$H$28,2)</f>
        <v>0</v>
      </c>
      <c r="I605" s="103">
        <f t="shared" si="26"/>
        <v>0</v>
      </c>
      <c r="J605" s="103">
        <f t="shared" si="27"/>
        <v>0</v>
      </c>
      <c r="K605" s="113"/>
      <c r="L605" s="113"/>
      <c r="N605" s="117"/>
      <c r="O605" s="113"/>
      <c r="P605" s="114"/>
      <c r="Q605" s="118"/>
      <c r="R605" s="116"/>
      <c r="S605" s="114"/>
    </row>
    <row r="606" spans="6:19">
      <c r="F606" s="111" t="s">
        <v>473</v>
      </c>
      <c r="G606" s="136">
        <v>2.6757701000000001E-3</v>
      </c>
      <c r="H606" s="103">
        <f>ROUND(+G606*Totals!$H$28,2)</f>
        <v>0</v>
      </c>
      <c r="I606" s="103">
        <f t="shared" si="26"/>
        <v>0</v>
      </c>
      <c r="J606" s="103">
        <f t="shared" si="27"/>
        <v>0</v>
      </c>
      <c r="K606" s="113"/>
      <c r="L606" s="113"/>
      <c r="N606" s="117"/>
      <c r="O606" s="113"/>
      <c r="P606" s="114"/>
      <c r="Q606" s="118"/>
      <c r="R606" s="116"/>
      <c r="S606" s="114"/>
    </row>
    <row r="607" spans="6:19">
      <c r="F607" s="111" t="s">
        <v>472</v>
      </c>
      <c r="G607" s="136">
        <v>1.6692169999999999E-4</v>
      </c>
      <c r="H607" s="103">
        <f>ROUND(+G607*Totals!$H$28,2)</f>
        <v>0</v>
      </c>
      <c r="I607" s="103">
        <f t="shared" si="26"/>
        <v>0</v>
      </c>
      <c r="J607" s="103">
        <f t="shared" si="27"/>
        <v>0</v>
      </c>
      <c r="K607" s="113"/>
      <c r="L607" s="113"/>
      <c r="N607" s="117"/>
      <c r="O607" s="113"/>
      <c r="P607" s="114"/>
      <c r="Q607" s="118"/>
      <c r="R607" s="116"/>
      <c r="S607" s="114"/>
    </row>
    <row r="608" spans="6:19">
      <c r="F608" s="111" t="s">
        <v>471</v>
      </c>
      <c r="G608" s="136">
        <v>1.3500564E-3</v>
      </c>
      <c r="H608" s="103">
        <f>ROUND(+G608*Totals!$H$28,2)</f>
        <v>0</v>
      </c>
      <c r="I608" s="103">
        <f t="shared" si="26"/>
        <v>0</v>
      </c>
      <c r="J608" s="103">
        <f t="shared" si="27"/>
        <v>0</v>
      </c>
      <c r="K608" s="113"/>
      <c r="L608" s="113"/>
      <c r="N608" s="117"/>
      <c r="O608" s="117"/>
      <c r="P608" s="114"/>
      <c r="Q608" s="118"/>
      <c r="R608" s="116"/>
      <c r="S608" s="114"/>
    </row>
    <row r="609" spans="6:19">
      <c r="F609" s="111" t="s">
        <v>470</v>
      </c>
      <c r="G609" s="136">
        <v>2.2024390000000002E-4</v>
      </c>
      <c r="H609" s="103">
        <f>ROUND(+G609*Totals!$H$28,2)</f>
        <v>0</v>
      </c>
      <c r="I609" s="103">
        <f t="shared" si="26"/>
        <v>0</v>
      </c>
      <c r="J609" s="103">
        <f t="shared" si="27"/>
        <v>0</v>
      </c>
      <c r="K609" s="113"/>
      <c r="L609" s="113"/>
      <c r="N609" s="117"/>
      <c r="O609" s="113"/>
      <c r="P609" s="114"/>
      <c r="Q609" s="118"/>
      <c r="R609" s="116"/>
      <c r="S609" s="114"/>
    </row>
    <row r="610" spans="6:19">
      <c r="F610" s="111" t="s">
        <v>469</v>
      </c>
      <c r="G610" s="136">
        <v>5.3322200000000003E-5</v>
      </c>
      <c r="H610" s="103">
        <f>ROUND(+G610*Totals!$H$28,2)</f>
        <v>0</v>
      </c>
      <c r="I610" s="103">
        <f t="shared" si="26"/>
        <v>0</v>
      </c>
      <c r="J610" s="103">
        <f t="shared" si="27"/>
        <v>0</v>
      </c>
      <c r="K610" s="113" t="s">
        <v>469</v>
      </c>
      <c r="L610" s="113" t="s">
        <v>115</v>
      </c>
      <c r="M610" s="138">
        <v>6.3380281690140844E-2</v>
      </c>
      <c r="N610" s="117">
        <f>+H610*M610</f>
        <v>0</v>
      </c>
      <c r="O610" s="117" t="s">
        <v>1159</v>
      </c>
      <c r="P610" s="114"/>
      <c r="Q610" s="118"/>
      <c r="R610" s="116"/>
      <c r="S610" s="114"/>
    </row>
    <row r="611" spans="6:19">
      <c r="F611" s="111" t="s">
        <v>468</v>
      </c>
      <c r="G611" s="136">
        <v>7.3801019999999995E-4</v>
      </c>
      <c r="H611" s="103">
        <f>ROUND(+G611*Totals!$H$28,2)</f>
        <v>0</v>
      </c>
      <c r="I611" s="103">
        <f t="shared" si="26"/>
        <v>0</v>
      </c>
      <c r="J611" s="103">
        <f t="shared" si="27"/>
        <v>0</v>
      </c>
      <c r="K611" s="113"/>
      <c r="L611" s="113"/>
      <c r="N611" s="117"/>
      <c r="O611" s="117"/>
      <c r="P611" s="114"/>
      <c r="Q611" s="118"/>
      <c r="R611" s="116"/>
      <c r="S611" s="114"/>
    </row>
    <row r="612" spans="6:19">
      <c r="F612" s="111" t="s">
        <v>467</v>
      </c>
      <c r="G612" s="136">
        <v>1.4876120000000001E-4</v>
      </c>
      <c r="H612" s="103">
        <f>ROUND(+G612*Totals!$H$28,2)</f>
        <v>0</v>
      </c>
      <c r="I612" s="103">
        <f t="shared" si="26"/>
        <v>0</v>
      </c>
      <c r="J612" s="103">
        <f t="shared" si="27"/>
        <v>0</v>
      </c>
      <c r="K612" s="113" t="s">
        <v>467</v>
      </c>
      <c r="L612" s="113" t="s">
        <v>120</v>
      </c>
      <c r="M612" s="138">
        <v>0.14677103718199608</v>
      </c>
      <c r="N612" s="117">
        <f>+H612*M612</f>
        <v>0</v>
      </c>
      <c r="O612" s="113" t="s">
        <v>1159</v>
      </c>
      <c r="P612" s="114"/>
      <c r="Q612" s="118"/>
      <c r="R612" s="116"/>
      <c r="S612" s="114"/>
    </row>
    <row r="613" spans="6:19" ht="37.5">
      <c r="F613" s="111" t="s">
        <v>466</v>
      </c>
      <c r="G613" s="136">
        <v>9.118869999999999E-5</v>
      </c>
      <c r="H613" s="103">
        <f>ROUND(+G613*Totals!$H$28,2)</f>
        <v>0</v>
      </c>
      <c r="I613" s="103">
        <f t="shared" si="26"/>
        <v>0</v>
      </c>
      <c r="J613" s="103">
        <f t="shared" si="27"/>
        <v>0</v>
      </c>
      <c r="K613" s="113" t="s">
        <v>466</v>
      </c>
      <c r="L613" s="113" t="s">
        <v>76</v>
      </c>
      <c r="M613" s="138">
        <v>0.51620947630922687</v>
      </c>
      <c r="N613" s="117">
        <f>+H613*M613</f>
        <v>0</v>
      </c>
      <c r="O613" s="117" t="s">
        <v>1159</v>
      </c>
      <c r="P613" s="114"/>
      <c r="Q613" s="118"/>
      <c r="R613" s="116"/>
      <c r="S613" s="114"/>
    </row>
    <row r="614" spans="6:19">
      <c r="F614" s="111" t="s">
        <v>465</v>
      </c>
      <c r="G614" s="136">
        <v>4.8762769999999999E-4</v>
      </c>
      <c r="H614" s="103">
        <f>ROUND(+G614*Totals!$H$28,2)</f>
        <v>0</v>
      </c>
      <c r="I614" s="103">
        <f t="shared" si="26"/>
        <v>0</v>
      </c>
      <c r="J614" s="103">
        <f t="shared" si="27"/>
        <v>0</v>
      </c>
      <c r="K614" s="113"/>
      <c r="L614" s="113"/>
      <c r="N614" s="117"/>
      <c r="O614" s="117"/>
      <c r="P614" s="114"/>
      <c r="Q614" s="118"/>
      <c r="R614" s="116"/>
      <c r="S614" s="114"/>
    </row>
    <row r="615" spans="6:19">
      <c r="F615" s="111" t="s">
        <v>464</v>
      </c>
      <c r="G615" s="136">
        <v>1.4760199999999999E-4</v>
      </c>
      <c r="H615" s="103">
        <f>ROUND(+G615*Totals!$H$28,2)</f>
        <v>0</v>
      </c>
      <c r="I615" s="103">
        <f t="shared" si="26"/>
        <v>0</v>
      </c>
      <c r="J615" s="103">
        <f t="shared" si="27"/>
        <v>0</v>
      </c>
      <c r="K615" s="113" t="s">
        <v>464</v>
      </c>
      <c r="L615" s="113" t="s">
        <v>65</v>
      </c>
      <c r="M615" s="138">
        <v>0.16058394160583941</v>
      </c>
      <c r="N615" s="117">
        <f>+H615*M615</f>
        <v>0</v>
      </c>
      <c r="O615" s="113" t="s">
        <v>1159</v>
      </c>
      <c r="P615" s="114"/>
      <c r="Q615" s="118"/>
      <c r="R615" s="116"/>
      <c r="S615" s="114"/>
    </row>
    <row r="616" spans="6:19">
      <c r="F616" s="111" t="s">
        <v>463</v>
      </c>
      <c r="G616" s="136">
        <v>1.9242360000000001E-4</v>
      </c>
      <c r="H616" s="103">
        <f>ROUND(+G616*Totals!$H$28,2)</f>
        <v>0</v>
      </c>
      <c r="I616" s="103">
        <f t="shared" si="26"/>
        <v>0</v>
      </c>
      <c r="J616" s="103">
        <f t="shared" si="27"/>
        <v>0</v>
      </c>
      <c r="K616" s="113" t="s">
        <v>463</v>
      </c>
      <c r="L616" s="113" t="s">
        <v>124</v>
      </c>
      <c r="M616" s="138">
        <v>0.25933609958506221</v>
      </c>
      <c r="N616" s="117">
        <f>+H616*M616</f>
        <v>0</v>
      </c>
      <c r="O616" s="113" t="s">
        <v>1159</v>
      </c>
      <c r="P616" s="114"/>
      <c r="Q616" s="118"/>
      <c r="R616" s="116"/>
      <c r="S616" s="114"/>
    </row>
    <row r="617" spans="6:19">
      <c r="F617" s="111" t="s">
        <v>462</v>
      </c>
      <c r="G617" s="136">
        <v>3.5007190000000001E-4</v>
      </c>
      <c r="H617" s="103">
        <f>ROUND(+G617*Totals!$H$28,2)</f>
        <v>0</v>
      </c>
      <c r="I617" s="103">
        <f t="shared" si="26"/>
        <v>0</v>
      </c>
      <c r="J617" s="103">
        <f t="shared" si="27"/>
        <v>0</v>
      </c>
      <c r="K617" s="113"/>
      <c r="L617" s="113"/>
      <c r="N617" s="117"/>
      <c r="O617" s="113"/>
      <c r="P617" s="114"/>
      <c r="Q617" s="118"/>
      <c r="R617" s="116"/>
      <c r="S617" s="114"/>
    </row>
    <row r="618" spans="6:19">
      <c r="F618" s="111" t="s">
        <v>461</v>
      </c>
      <c r="G618" s="136">
        <v>3.3848009999999998E-4</v>
      </c>
      <c r="H618" s="103">
        <f>ROUND(+G618*Totals!$H$28,2)</f>
        <v>0</v>
      </c>
      <c r="I618" s="103">
        <f t="shared" si="26"/>
        <v>0</v>
      </c>
      <c r="J618" s="103">
        <f t="shared" si="27"/>
        <v>0</v>
      </c>
      <c r="K618" s="113"/>
      <c r="L618" s="113"/>
      <c r="N618" s="117"/>
      <c r="O618" s="113"/>
      <c r="P618" s="114"/>
      <c r="Q618" s="118"/>
      <c r="R618" s="116"/>
      <c r="S618" s="114"/>
    </row>
    <row r="619" spans="6:19">
      <c r="F619" s="111" t="s">
        <v>460</v>
      </c>
      <c r="G619" s="136">
        <v>6.0895504000000001E-3</v>
      </c>
      <c r="H619" s="103">
        <f>ROUND(+G619*Totals!$H$28,2)</f>
        <v>0</v>
      </c>
      <c r="I619" s="103">
        <f t="shared" si="26"/>
        <v>0</v>
      </c>
      <c r="J619" s="103">
        <f t="shared" si="27"/>
        <v>0</v>
      </c>
      <c r="K619" s="113"/>
      <c r="L619" s="113"/>
      <c r="N619" s="117"/>
      <c r="O619" s="117"/>
      <c r="P619" s="114"/>
      <c r="Q619" s="118"/>
      <c r="R619" s="116"/>
      <c r="S619" s="114"/>
    </row>
    <row r="620" spans="6:19">
      <c r="F620" s="111" t="s">
        <v>459</v>
      </c>
      <c r="G620" s="136">
        <v>1.3137350000000001E-4</v>
      </c>
      <c r="H620" s="103">
        <f>ROUND(+G620*Totals!$H$28,2)</f>
        <v>0</v>
      </c>
      <c r="I620" s="103">
        <f t="shared" si="26"/>
        <v>0</v>
      </c>
      <c r="J620" s="103">
        <f t="shared" si="27"/>
        <v>0</v>
      </c>
      <c r="K620" s="113"/>
      <c r="L620" s="113"/>
      <c r="N620" s="117"/>
      <c r="O620" s="113"/>
      <c r="P620" s="114"/>
      <c r="Q620" s="118"/>
      <c r="R620" s="116"/>
      <c r="S620" s="114"/>
    </row>
    <row r="621" spans="6:19">
      <c r="F621" s="111" t="s">
        <v>458</v>
      </c>
      <c r="G621" s="136">
        <v>2.8593099999999999E-5</v>
      </c>
      <c r="H621" s="103">
        <f>ROUND(+G621*Totals!$H$28,2)</f>
        <v>0</v>
      </c>
      <c r="I621" s="103">
        <f t="shared" si="26"/>
        <v>0</v>
      </c>
      <c r="J621" s="103">
        <f t="shared" si="27"/>
        <v>0</v>
      </c>
      <c r="K621" s="113" t="s">
        <v>458</v>
      </c>
      <c r="L621" s="113" t="s">
        <v>37</v>
      </c>
      <c r="M621" s="138">
        <v>0.25641025641025639</v>
      </c>
      <c r="N621" s="117">
        <f>+H621*M621</f>
        <v>0</v>
      </c>
      <c r="O621" s="117" t="s">
        <v>1159</v>
      </c>
      <c r="P621" s="114"/>
      <c r="Q621" s="118"/>
      <c r="R621" s="116"/>
      <c r="S621" s="114"/>
    </row>
    <row r="622" spans="6:19">
      <c r="F622" s="111" t="s">
        <v>457</v>
      </c>
      <c r="G622" s="136">
        <v>5.2897169999999996E-4</v>
      </c>
      <c r="H622" s="103">
        <f>ROUND(+G622*Totals!$H$28,2)</f>
        <v>0</v>
      </c>
      <c r="I622" s="103">
        <f t="shared" si="26"/>
        <v>0</v>
      </c>
      <c r="J622" s="103">
        <f t="shared" si="27"/>
        <v>0</v>
      </c>
      <c r="K622" s="113"/>
      <c r="L622" s="113"/>
      <c r="N622" s="117"/>
      <c r="O622" s="113"/>
      <c r="P622" s="114"/>
      <c r="Q622" s="118"/>
      <c r="R622" s="116"/>
      <c r="S622" s="114"/>
    </row>
    <row r="623" spans="6:19" ht="37.5">
      <c r="F623" s="111" t="s">
        <v>456</v>
      </c>
      <c r="G623" s="136">
        <v>4.2116799999999996E-5</v>
      </c>
      <c r="H623" s="103">
        <f>ROUND(+G623*Totals!$H$28,2)</f>
        <v>0</v>
      </c>
      <c r="I623" s="103">
        <f t="shared" si="26"/>
        <v>0</v>
      </c>
      <c r="J623" s="103">
        <f t="shared" si="27"/>
        <v>0</v>
      </c>
      <c r="K623" s="113" t="s">
        <v>456</v>
      </c>
      <c r="L623" s="113" t="s">
        <v>56</v>
      </c>
      <c r="M623" s="138">
        <v>0.34984520123839008</v>
      </c>
      <c r="N623" s="117">
        <f>+H623*M623</f>
        <v>0</v>
      </c>
      <c r="O623" s="113" t="s">
        <v>1159</v>
      </c>
      <c r="P623" s="114"/>
      <c r="Q623" s="118"/>
      <c r="R623" s="116"/>
      <c r="S623" s="114"/>
    </row>
    <row r="624" spans="6:19">
      <c r="F624" s="111" t="s">
        <v>455</v>
      </c>
      <c r="G624" s="136">
        <v>4.1150829999999998E-4</v>
      </c>
      <c r="H624" s="103">
        <f>ROUND(+G624*Totals!$H$28,2)</f>
        <v>0</v>
      </c>
      <c r="I624" s="103">
        <f t="shared" si="26"/>
        <v>0</v>
      </c>
      <c r="J624" s="103">
        <f t="shared" si="27"/>
        <v>0</v>
      </c>
      <c r="K624" s="113"/>
      <c r="L624" s="113"/>
      <c r="N624" s="117"/>
      <c r="O624" s="117"/>
      <c r="P624" s="114"/>
      <c r="Q624" s="118"/>
      <c r="R624" s="116"/>
      <c r="S624" s="114"/>
    </row>
    <row r="625" spans="6:19">
      <c r="F625" s="111" t="s">
        <v>454</v>
      </c>
      <c r="G625" s="136">
        <v>7.9129380000000013E-3</v>
      </c>
      <c r="H625" s="103">
        <f>ROUND(+G625*Totals!$H$28,2)</f>
        <v>0</v>
      </c>
      <c r="I625" s="103">
        <f t="shared" si="26"/>
        <v>0</v>
      </c>
      <c r="J625" s="103">
        <f t="shared" si="27"/>
        <v>0</v>
      </c>
      <c r="K625" s="113"/>
      <c r="L625" s="113"/>
      <c r="N625" s="117"/>
      <c r="O625" s="117"/>
      <c r="P625" s="114"/>
      <c r="Q625" s="118"/>
      <c r="R625" s="116"/>
      <c r="S625" s="114"/>
    </row>
    <row r="626" spans="6:19" ht="37.5">
      <c r="F626" s="111" t="s">
        <v>453</v>
      </c>
      <c r="G626" s="136">
        <v>4.3275999999999997E-5</v>
      </c>
      <c r="H626" s="103">
        <f>ROUND(+G626*Totals!$H$28,2)</f>
        <v>0</v>
      </c>
      <c r="I626" s="103">
        <f t="shared" si="26"/>
        <v>0</v>
      </c>
      <c r="J626" s="103">
        <f t="shared" si="27"/>
        <v>0</v>
      </c>
      <c r="K626" s="113" t="s">
        <v>453</v>
      </c>
      <c r="L626" s="113" t="s">
        <v>53</v>
      </c>
      <c r="M626" s="138">
        <v>0.5161290322580645</v>
      </c>
      <c r="N626" s="117">
        <f>+H626*M626</f>
        <v>0</v>
      </c>
      <c r="O626" s="113"/>
      <c r="P626" s="114"/>
      <c r="Q626" s="118"/>
      <c r="R626" s="116"/>
      <c r="S626" s="114"/>
    </row>
    <row r="627" spans="6:19">
      <c r="F627" s="111" t="s">
        <v>452</v>
      </c>
      <c r="G627" s="136">
        <v>2.0092399999999998E-5</v>
      </c>
      <c r="H627" s="103">
        <f>ROUND(+G627*Totals!$H$28,2)</f>
        <v>0</v>
      </c>
      <c r="I627" s="103">
        <f t="shared" si="26"/>
        <v>0</v>
      </c>
      <c r="J627" s="103">
        <f t="shared" si="27"/>
        <v>0</v>
      </c>
      <c r="K627" s="113" t="s">
        <v>452</v>
      </c>
      <c r="L627" s="113" t="s">
        <v>106</v>
      </c>
      <c r="M627" s="138">
        <v>0.25287356321839083</v>
      </c>
      <c r="N627" s="117">
        <f>+H627*M627</f>
        <v>0</v>
      </c>
      <c r="O627" s="113"/>
      <c r="P627" s="114"/>
      <c r="Q627" s="118"/>
      <c r="R627" s="116"/>
      <c r="S627" s="114"/>
    </row>
    <row r="628" spans="6:19">
      <c r="F628" s="111" t="s">
        <v>451</v>
      </c>
      <c r="G628" s="136">
        <v>8.006059E-4</v>
      </c>
      <c r="H628" s="103">
        <f>ROUND(+G628*Totals!$H$28,2)</f>
        <v>0</v>
      </c>
      <c r="I628" s="103">
        <f t="shared" si="26"/>
        <v>0</v>
      </c>
      <c r="J628" s="103">
        <f t="shared" si="27"/>
        <v>0</v>
      </c>
      <c r="K628" s="113"/>
      <c r="L628" s="113"/>
      <c r="N628" s="117"/>
      <c r="O628" s="113"/>
      <c r="P628" s="114"/>
      <c r="Q628" s="118"/>
      <c r="R628" s="116"/>
      <c r="S628" s="114"/>
    </row>
    <row r="629" spans="6:19">
      <c r="F629" s="111" t="s">
        <v>450</v>
      </c>
      <c r="G629" s="136">
        <v>5.5385543000000008E-3</v>
      </c>
      <c r="H629" s="103">
        <f>ROUND(+G629*Totals!$H$28,2)</f>
        <v>0</v>
      </c>
      <c r="I629" s="103">
        <f t="shared" si="26"/>
        <v>0</v>
      </c>
      <c r="J629" s="103">
        <f t="shared" si="27"/>
        <v>0</v>
      </c>
      <c r="K629" s="113"/>
      <c r="L629" s="113"/>
      <c r="N629" s="117"/>
      <c r="O629" s="117"/>
      <c r="P629" s="114"/>
      <c r="Q629" s="118"/>
      <c r="R629" s="116"/>
      <c r="S629" s="114"/>
    </row>
    <row r="630" spans="6:19">
      <c r="F630" s="111" t="s">
        <v>449</v>
      </c>
      <c r="G630" s="136">
        <v>1.8005899999999999E-4</v>
      </c>
      <c r="H630" s="103">
        <f>ROUND(+G630*Totals!$H$28,2)</f>
        <v>0</v>
      </c>
      <c r="I630" s="103">
        <f t="shared" si="26"/>
        <v>0</v>
      </c>
      <c r="J630" s="103">
        <f t="shared" si="27"/>
        <v>0</v>
      </c>
      <c r="K630" s="137" t="s">
        <v>449</v>
      </c>
      <c r="L630" s="137" t="s">
        <v>41</v>
      </c>
      <c r="M630" s="138">
        <v>0.21265377855887521</v>
      </c>
      <c r="N630" s="117">
        <f>+H630*M630</f>
        <v>0</v>
      </c>
      <c r="O630" s="113"/>
      <c r="P630" s="114"/>
      <c r="Q630" s="118"/>
      <c r="R630" s="116"/>
      <c r="S630" s="114"/>
    </row>
    <row r="631" spans="6:19">
      <c r="F631" s="111" t="s">
        <v>448</v>
      </c>
      <c r="G631" s="136">
        <v>2.6274699999999998E-5</v>
      </c>
      <c r="H631" s="103">
        <f>ROUND(+G631*Totals!$H$28,2)</f>
        <v>0</v>
      </c>
      <c r="I631" s="103">
        <f t="shared" si="26"/>
        <v>0</v>
      </c>
      <c r="J631" s="103">
        <f t="shared" si="27"/>
        <v>0</v>
      </c>
      <c r="K631" s="113" t="s">
        <v>448</v>
      </c>
      <c r="L631" s="113" t="s">
        <v>39</v>
      </c>
      <c r="M631" s="138">
        <v>0.31855955678670361</v>
      </c>
      <c r="N631" s="117">
        <f>+H631*M631</f>
        <v>0</v>
      </c>
      <c r="O631" s="113"/>
      <c r="P631" s="114"/>
      <c r="Q631" s="118"/>
      <c r="R631" s="116"/>
      <c r="S631" s="114"/>
    </row>
    <row r="632" spans="6:19">
      <c r="F632" s="111" t="s">
        <v>447</v>
      </c>
      <c r="G632" s="136">
        <v>5.8886259999999999E-4</v>
      </c>
      <c r="H632" s="103">
        <f>ROUND(+G632*Totals!$H$28,2)</f>
        <v>0</v>
      </c>
      <c r="I632" s="103">
        <f t="shared" si="26"/>
        <v>0</v>
      </c>
      <c r="J632" s="103">
        <f t="shared" si="27"/>
        <v>0</v>
      </c>
      <c r="K632" s="113"/>
      <c r="L632" s="113"/>
      <c r="N632" s="117"/>
      <c r="O632" s="117"/>
      <c r="P632" s="114"/>
      <c r="Q632" s="118"/>
      <c r="R632" s="116"/>
      <c r="S632" s="114"/>
    </row>
    <row r="633" spans="6:19">
      <c r="F633" s="111" t="s">
        <v>446</v>
      </c>
      <c r="G633" s="136">
        <v>6.8005100000000004E-5</v>
      </c>
      <c r="H633" s="103">
        <f>ROUND(+G633*Totals!$H$28,2)</f>
        <v>0</v>
      </c>
      <c r="I633" s="103">
        <f t="shared" si="26"/>
        <v>0</v>
      </c>
      <c r="J633" s="103">
        <f t="shared" si="27"/>
        <v>0</v>
      </c>
      <c r="K633" s="113"/>
      <c r="L633" s="113"/>
      <c r="N633" s="117"/>
      <c r="O633" s="117"/>
      <c r="P633" s="114"/>
      <c r="Q633" s="118"/>
      <c r="R633" s="116"/>
      <c r="S633" s="114"/>
    </row>
    <row r="634" spans="6:19">
      <c r="F634" s="111" t="s">
        <v>445</v>
      </c>
      <c r="G634" s="136">
        <v>7.7278600000000002E-5</v>
      </c>
      <c r="H634" s="103">
        <f>ROUND(+G634*Totals!$H$28,2)</f>
        <v>0</v>
      </c>
      <c r="I634" s="103">
        <f t="shared" si="26"/>
        <v>0</v>
      </c>
      <c r="J634" s="103">
        <f t="shared" si="27"/>
        <v>0</v>
      </c>
      <c r="K634" s="113" t="s">
        <v>445</v>
      </c>
      <c r="L634" s="113" t="s">
        <v>92</v>
      </c>
      <c r="M634" s="138">
        <v>0.23847695390781562</v>
      </c>
      <c r="N634" s="117">
        <f>+H634*M634</f>
        <v>0</v>
      </c>
      <c r="O634" s="113"/>
      <c r="P634" s="114"/>
      <c r="Q634" s="118"/>
      <c r="R634" s="116"/>
      <c r="S634" s="114"/>
    </row>
    <row r="635" spans="6:19">
      <c r="F635" s="111" t="s">
        <v>444</v>
      </c>
      <c r="G635" s="136">
        <v>1.6962640000000001E-4</v>
      </c>
      <c r="H635" s="103">
        <f>ROUND(+G635*Totals!$H$28,2)</f>
        <v>0</v>
      </c>
      <c r="I635" s="103">
        <f t="shared" si="26"/>
        <v>0</v>
      </c>
      <c r="J635" s="103">
        <f t="shared" si="27"/>
        <v>0</v>
      </c>
      <c r="K635" s="113" t="s">
        <v>444</v>
      </c>
      <c r="L635" s="113" t="s">
        <v>105</v>
      </c>
      <c r="M635" s="138">
        <v>0.12888888888888889</v>
      </c>
      <c r="N635" s="117">
        <f>+H635*M635</f>
        <v>0</v>
      </c>
      <c r="O635" s="113"/>
      <c r="P635" s="114"/>
      <c r="Q635" s="118"/>
      <c r="R635" s="116"/>
      <c r="S635" s="114"/>
    </row>
    <row r="636" spans="6:19">
      <c r="F636" s="111" t="s">
        <v>443</v>
      </c>
      <c r="G636" s="136">
        <v>3.8407440000000001E-4</v>
      </c>
      <c r="H636" s="103">
        <f>ROUND(+G636*Totals!$H$28,2)</f>
        <v>0</v>
      </c>
      <c r="I636" s="103">
        <f t="shared" si="26"/>
        <v>0</v>
      </c>
      <c r="J636" s="103">
        <f t="shared" si="27"/>
        <v>0</v>
      </c>
      <c r="K636" s="113"/>
      <c r="L636" s="113"/>
      <c r="N636" s="117"/>
      <c r="O636" s="113"/>
      <c r="P636" s="114"/>
      <c r="Q636" s="118"/>
      <c r="R636" s="116"/>
      <c r="S636" s="114"/>
    </row>
    <row r="637" spans="6:19">
      <c r="F637" s="111" t="s">
        <v>442</v>
      </c>
      <c r="G637" s="136">
        <v>2.2874453E-3</v>
      </c>
      <c r="H637" s="103">
        <f>ROUND(+G637*Totals!$H$28,2)</f>
        <v>0</v>
      </c>
      <c r="I637" s="103">
        <f t="shared" si="26"/>
        <v>0</v>
      </c>
      <c r="J637" s="103">
        <f t="shared" si="27"/>
        <v>0</v>
      </c>
      <c r="K637" s="113"/>
      <c r="L637" s="113"/>
      <c r="N637" s="117"/>
      <c r="O637" s="113"/>
      <c r="P637" s="114"/>
      <c r="Q637" s="118"/>
      <c r="R637" s="116"/>
      <c r="S637" s="114"/>
    </row>
    <row r="638" spans="6:19">
      <c r="F638" s="111" t="s">
        <v>441</v>
      </c>
      <c r="G638" s="136">
        <v>7.7549030000000009E-4</v>
      </c>
      <c r="H638" s="103">
        <f>ROUND(+G638*Totals!$H$28,2)</f>
        <v>0</v>
      </c>
      <c r="I638" s="103">
        <f t="shared" si="26"/>
        <v>0</v>
      </c>
      <c r="J638" s="103">
        <f t="shared" si="27"/>
        <v>0</v>
      </c>
      <c r="K638" s="113"/>
      <c r="L638" s="113"/>
      <c r="N638" s="117"/>
      <c r="O638" s="113"/>
      <c r="P638" s="114"/>
      <c r="Q638" s="118"/>
      <c r="R638" s="116"/>
      <c r="S638" s="114"/>
    </row>
    <row r="639" spans="6:19">
      <c r="F639" s="111" t="s">
        <v>440</v>
      </c>
      <c r="G639" s="136">
        <v>2.9674969999999998E-4</v>
      </c>
      <c r="H639" s="103">
        <f>ROUND(+G639*Totals!$H$28,2)</f>
        <v>0</v>
      </c>
      <c r="I639" s="103">
        <f t="shared" si="26"/>
        <v>0</v>
      </c>
      <c r="J639" s="103">
        <f t="shared" si="27"/>
        <v>0</v>
      </c>
      <c r="K639" s="113"/>
      <c r="L639" s="113"/>
      <c r="N639" s="117"/>
      <c r="O639" s="113"/>
      <c r="P639" s="114"/>
      <c r="Q639" s="118"/>
      <c r="R639" s="116"/>
      <c r="S639" s="114"/>
    </row>
    <row r="640" spans="6:19">
      <c r="F640" s="111" t="s">
        <v>439</v>
      </c>
      <c r="G640" s="136">
        <v>7.4187400000000001E-5</v>
      </c>
      <c r="H640" s="103">
        <f>ROUND(+G640*Totals!$H$28,2)</f>
        <v>0</v>
      </c>
      <c r="I640" s="103">
        <f t="shared" si="26"/>
        <v>0</v>
      </c>
      <c r="J640" s="103">
        <f t="shared" si="27"/>
        <v>0</v>
      </c>
      <c r="K640" s="113"/>
      <c r="L640" s="113"/>
      <c r="N640" s="117"/>
      <c r="O640" s="117"/>
      <c r="P640" s="114"/>
      <c r="Q640" s="118"/>
      <c r="R640" s="116"/>
      <c r="S640" s="114"/>
    </row>
    <row r="641" spans="6:19">
      <c r="F641" s="111" t="s">
        <v>438</v>
      </c>
      <c r="G641" s="136">
        <v>2.515417E-4</v>
      </c>
      <c r="H641" s="103">
        <f>ROUND(+G641*Totals!$H$28,2)</f>
        <v>0</v>
      </c>
      <c r="I641" s="103">
        <f t="shared" si="26"/>
        <v>0</v>
      </c>
      <c r="J641" s="103">
        <f t="shared" si="27"/>
        <v>0</v>
      </c>
      <c r="K641" s="113"/>
      <c r="L641" s="113"/>
      <c r="N641" s="117"/>
      <c r="O641" s="113"/>
      <c r="P641" s="114"/>
      <c r="Q641" s="118"/>
      <c r="R641" s="116"/>
      <c r="S641" s="114"/>
    </row>
    <row r="642" spans="6:19">
      <c r="F642" s="111" t="s">
        <v>437</v>
      </c>
      <c r="G642" s="136">
        <v>7.7664999999999996E-5</v>
      </c>
      <c r="H642" s="103">
        <f>ROUND(+G642*Totals!$H$28,2)</f>
        <v>0</v>
      </c>
      <c r="I642" s="103">
        <f t="shared" si="26"/>
        <v>0</v>
      </c>
      <c r="J642" s="103">
        <f t="shared" si="27"/>
        <v>0</v>
      </c>
      <c r="K642" s="113" t="s">
        <v>437</v>
      </c>
      <c r="L642" s="113" t="s">
        <v>88</v>
      </c>
      <c r="M642" s="138">
        <v>0.38301886792452827</v>
      </c>
      <c r="N642" s="117">
        <f>+H642*M642</f>
        <v>0</v>
      </c>
      <c r="O642" s="117" t="s">
        <v>1159</v>
      </c>
      <c r="P642" s="114"/>
      <c r="Q642" s="118"/>
      <c r="R642" s="116"/>
      <c r="S642" s="114"/>
    </row>
    <row r="643" spans="6:19">
      <c r="F643" s="111" t="s">
        <v>436</v>
      </c>
      <c r="G643" s="136">
        <v>1.1228575000000001E-3</v>
      </c>
      <c r="H643" s="103">
        <f>ROUND(+G643*Totals!$H$28,2)</f>
        <v>0</v>
      </c>
      <c r="I643" s="103">
        <f t="shared" si="26"/>
        <v>0</v>
      </c>
      <c r="J643" s="103">
        <f t="shared" si="27"/>
        <v>0</v>
      </c>
      <c r="K643" s="113"/>
      <c r="L643" s="113"/>
      <c r="N643" s="117"/>
      <c r="O643" s="113"/>
      <c r="P643" s="114"/>
      <c r="Q643" s="118"/>
      <c r="R643" s="116"/>
      <c r="S643" s="114"/>
    </row>
    <row r="644" spans="6:19">
      <c r="F644" s="111" t="s">
        <v>435</v>
      </c>
      <c r="G644" s="136">
        <v>7.7664999999999996E-5</v>
      </c>
      <c r="H644" s="103">
        <f>ROUND(+G644*Totals!$H$28,2)</f>
        <v>0</v>
      </c>
      <c r="I644" s="103">
        <f t="shared" si="26"/>
        <v>0</v>
      </c>
      <c r="J644" s="103">
        <f t="shared" si="27"/>
        <v>0</v>
      </c>
      <c r="K644" s="113" t="s">
        <v>435</v>
      </c>
      <c r="L644" s="113" t="s">
        <v>87</v>
      </c>
      <c r="M644" s="138">
        <v>0.16216216216216214</v>
      </c>
      <c r="N644" s="117">
        <f>+H644*M644</f>
        <v>0</v>
      </c>
      <c r="O644" s="117" t="s">
        <v>1159</v>
      </c>
      <c r="P644" s="114"/>
      <c r="Q644" s="118"/>
      <c r="R644" s="116"/>
      <c r="S644" s="114"/>
    </row>
    <row r="645" spans="6:19">
      <c r="F645" s="111" t="s">
        <v>434</v>
      </c>
      <c r="G645" s="136">
        <v>2.4261603000000002E-3</v>
      </c>
      <c r="H645" s="103">
        <f>ROUND(+G645*Totals!$H$28,2)</f>
        <v>0</v>
      </c>
      <c r="I645" s="103">
        <f t="shared" si="26"/>
        <v>0</v>
      </c>
      <c r="J645" s="103">
        <f t="shared" si="27"/>
        <v>0</v>
      </c>
      <c r="K645" s="113"/>
      <c r="L645" s="113"/>
      <c r="N645" s="117"/>
      <c r="O645" s="117"/>
      <c r="P645" s="114"/>
      <c r="Q645" s="118"/>
      <c r="R645" s="116"/>
      <c r="S645" s="114"/>
    </row>
    <row r="646" spans="6:19">
      <c r="F646" s="111" t="s">
        <v>433</v>
      </c>
      <c r="G646" s="136">
        <v>2.6274699999999998E-5</v>
      </c>
      <c r="H646" s="103">
        <f>ROUND(+G646*Totals!$H$28,2)</f>
        <v>0</v>
      </c>
      <c r="I646" s="103">
        <f t="shared" si="26"/>
        <v>0</v>
      </c>
      <c r="J646" s="103">
        <f t="shared" si="27"/>
        <v>0</v>
      </c>
      <c r="K646" s="113" t="s">
        <v>433</v>
      </c>
      <c r="L646" s="113" t="s">
        <v>100</v>
      </c>
      <c r="M646" s="138">
        <v>0.37681159420289861</v>
      </c>
      <c r="N646" s="117">
        <f>+H646*M646</f>
        <v>0</v>
      </c>
      <c r="O646" s="113" t="s">
        <v>1159</v>
      </c>
      <c r="P646" s="114"/>
      <c r="Q646" s="118"/>
      <c r="R646" s="116"/>
      <c r="S646" s="114"/>
    </row>
    <row r="647" spans="6:19">
      <c r="F647" s="111" t="s">
        <v>432</v>
      </c>
      <c r="G647" s="136">
        <v>1.421925E-4</v>
      </c>
      <c r="H647" s="103">
        <f>ROUND(+G647*Totals!$H$28,2)</f>
        <v>0</v>
      </c>
      <c r="I647" s="103">
        <f t="shared" ref="I647:I710" si="28">+N647+Q647+T647</f>
        <v>0</v>
      </c>
      <c r="J647" s="103">
        <f t="shared" ref="J647:J710" si="29">+H647-I647</f>
        <v>0</v>
      </c>
      <c r="K647" s="113" t="s">
        <v>432</v>
      </c>
      <c r="L647" s="113" t="s">
        <v>36</v>
      </c>
      <c r="M647" s="138">
        <v>0.1673076923076923</v>
      </c>
      <c r="N647" s="117">
        <f>+H647*M647</f>
        <v>0</v>
      </c>
      <c r="O647" s="113" t="s">
        <v>1159</v>
      </c>
      <c r="P647" s="114"/>
      <c r="Q647" s="118"/>
      <c r="R647" s="116"/>
      <c r="S647" s="114"/>
    </row>
    <row r="648" spans="6:19">
      <c r="F648" s="111" t="s">
        <v>431</v>
      </c>
      <c r="G648" s="136">
        <v>2.013106E-4</v>
      </c>
      <c r="H648" s="103">
        <f>ROUND(+G648*Totals!$H$28,2)</f>
        <v>0</v>
      </c>
      <c r="I648" s="103">
        <f t="shared" si="28"/>
        <v>0</v>
      </c>
      <c r="J648" s="103">
        <f t="shared" si="29"/>
        <v>0</v>
      </c>
      <c r="K648" s="113"/>
      <c r="L648" s="113"/>
      <c r="N648" s="117"/>
      <c r="O648" s="113"/>
      <c r="P648" s="114"/>
      <c r="Q648" s="118"/>
      <c r="R648" s="116"/>
      <c r="S648" s="114"/>
    </row>
    <row r="649" spans="6:19">
      <c r="F649" s="111" t="s">
        <v>430</v>
      </c>
      <c r="G649" s="136">
        <v>1.4014467E-3</v>
      </c>
      <c r="H649" s="103">
        <f>ROUND(+G649*Totals!$H$28,2)</f>
        <v>0</v>
      </c>
      <c r="I649" s="103">
        <f t="shared" si="28"/>
        <v>0</v>
      </c>
      <c r="J649" s="103">
        <f t="shared" si="29"/>
        <v>0</v>
      </c>
      <c r="K649" s="113"/>
      <c r="L649" s="113"/>
      <c r="N649" s="117"/>
      <c r="O649" s="113"/>
      <c r="P649" s="114"/>
      <c r="Q649" s="118"/>
      <c r="R649" s="116"/>
      <c r="S649" s="114"/>
    </row>
    <row r="650" spans="6:19">
      <c r="F650" s="111" t="s">
        <v>105</v>
      </c>
      <c r="G650" s="136">
        <v>2.0923169999999998E-3</v>
      </c>
      <c r="H650" s="103">
        <f>ROUND(+G650*Totals!$H$28,2)</f>
        <v>0</v>
      </c>
      <c r="I650" s="103">
        <f t="shared" si="28"/>
        <v>0</v>
      </c>
      <c r="J650" s="103">
        <f t="shared" si="29"/>
        <v>0</v>
      </c>
      <c r="K650" s="113"/>
      <c r="L650" s="113"/>
      <c r="N650" s="117"/>
      <c r="O650" s="113"/>
      <c r="P650" s="114"/>
      <c r="Q650" s="118"/>
      <c r="R650" s="116"/>
      <c r="S650" s="114"/>
    </row>
    <row r="651" spans="6:19">
      <c r="F651" s="111" t="s">
        <v>429</v>
      </c>
      <c r="G651" s="136">
        <v>4.4659279000000005E-3</v>
      </c>
      <c r="H651" s="103">
        <f>ROUND(+G651*Totals!$H$28,2)</f>
        <v>0</v>
      </c>
      <c r="I651" s="103">
        <f t="shared" si="28"/>
        <v>0</v>
      </c>
      <c r="J651" s="103">
        <f t="shared" si="29"/>
        <v>0</v>
      </c>
      <c r="K651" s="113"/>
      <c r="L651" s="113"/>
      <c r="N651" s="117"/>
      <c r="O651" s="117"/>
      <c r="P651" s="114"/>
      <c r="Q651" s="118"/>
      <c r="R651" s="116"/>
      <c r="S651" s="114"/>
    </row>
    <row r="652" spans="6:19">
      <c r="F652" s="111" t="s">
        <v>428</v>
      </c>
      <c r="G652" s="136">
        <v>3.0988700000000001E-4</v>
      </c>
      <c r="H652" s="103">
        <f>ROUND(+G652*Totals!$H$28,2)</f>
        <v>0</v>
      </c>
      <c r="I652" s="103">
        <f t="shared" si="28"/>
        <v>0</v>
      </c>
      <c r="J652" s="103">
        <f t="shared" si="29"/>
        <v>0</v>
      </c>
      <c r="K652" s="113"/>
      <c r="L652" s="113"/>
      <c r="N652" s="117"/>
      <c r="O652" s="113"/>
      <c r="P652" s="114"/>
      <c r="Q652" s="118"/>
      <c r="R652" s="116"/>
      <c r="S652" s="114"/>
    </row>
    <row r="653" spans="6:19">
      <c r="F653" s="111" t="s">
        <v>427</v>
      </c>
      <c r="G653" s="136">
        <v>1.6614899999999999E-5</v>
      </c>
      <c r="H653" s="103">
        <f>ROUND(+G653*Totals!$H$28,2)</f>
        <v>0</v>
      </c>
      <c r="I653" s="103">
        <f t="shared" si="28"/>
        <v>0</v>
      </c>
      <c r="J653" s="103">
        <f t="shared" si="29"/>
        <v>0</v>
      </c>
      <c r="K653" s="113" t="s">
        <v>427</v>
      </c>
      <c r="L653" s="113" t="s">
        <v>56</v>
      </c>
      <c r="M653" s="138">
        <v>0.63681592039801005</v>
      </c>
      <c r="N653" s="117">
        <f>+H653*M653</f>
        <v>0</v>
      </c>
      <c r="O653" s="117" t="s">
        <v>1159</v>
      </c>
      <c r="P653" s="114"/>
      <c r="Q653" s="118"/>
      <c r="R653" s="116"/>
      <c r="S653" s="114"/>
    </row>
    <row r="654" spans="6:19">
      <c r="F654" s="111" t="s">
        <v>426</v>
      </c>
      <c r="G654" s="136">
        <v>1.657625E-4</v>
      </c>
      <c r="H654" s="103">
        <f>ROUND(+G654*Totals!$H$28,2)</f>
        <v>0</v>
      </c>
      <c r="I654" s="103">
        <f t="shared" si="28"/>
        <v>0</v>
      </c>
      <c r="J654" s="103">
        <f t="shared" si="29"/>
        <v>0</v>
      </c>
      <c r="K654" s="137" t="s">
        <v>426</v>
      </c>
      <c r="L654" s="137" t="s">
        <v>127</v>
      </c>
      <c r="M654" s="138">
        <v>0.34482758620689657</v>
      </c>
      <c r="N654" s="117">
        <f>+H654*M654</f>
        <v>0</v>
      </c>
      <c r="O654" s="117"/>
      <c r="P654" s="114"/>
      <c r="Q654" s="118"/>
      <c r="R654" s="116"/>
      <c r="S654" s="114"/>
    </row>
    <row r="655" spans="6:19">
      <c r="F655" s="111" t="s">
        <v>425</v>
      </c>
      <c r="G655" s="136">
        <v>2.7820299999999999E-5</v>
      </c>
      <c r="H655" s="103">
        <f>ROUND(+G655*Totals!$H$28,2)</f>
        <v>0</v>
      </c>
      <c r="I655" s="103">
        <f t="shared" si="28"/>
        <v>0</v>
      </c>
      <c r="J655" s="103">
        <f t="shared" si="29"/>
        <v>0</v>
      </c>
      <c r="K655" s="113" t="s">
        <v>425</v>
      </c>
      <c r="L655" s="113" t="s">
        <v>130</v>
      </c>
      <c r="M655" s="138">
        <v>7.586206896551724E-2</v>
      </c>
      <c r="N655" s="117">
        <f>+H655*M655</f>
        <v>0</v>
      </c>
      <c r="O655" s="113" t="s">
        <v>1159</v>
      </c>
      <c r="P655" s="114"/>
      <c r="Q655" s="118"/>
      <c r="R655" s="116"/>
      <c r="S655" s="114"/>
    </row>
    <row r="656" spans="6:19">
      <c r="F656" s="111" t="s">
        <v>424</v>
      </c>
      <c r="G656" s="136">
        <v>1.5455700000000002E-5</v>
      </c>
      <c r="H656" s="103">
        <f>ROUND(+G656*Totals!$H$28,2)</f>
        <v>0</v>
      </c>
      <c r="I656" s="103">
        <f t="shared" si="28"/>
        <v>0</v>
      </c>
      <c r="J656" s="103">
        <f t="shared" si="29"/>
        <v>0</v>
      </c>
      <c r="K656" s="113" t="s">
        <v>424</v>
      </c>
      <c r="L656" s="113" t="s">
        <v>80</v>
      </c>
      <c r="M656" s="138">
        <v>0.38870431893687707</v>
      </c>
      <c r="N656" s="117">
        <f>+H656*M656</f>
        <v>0</v>
      </c>
      <c r="O656" s="117" t="s">
        <v>1159</v>
      </c>
      <c r="P656" s="114"/>
      <c r="Q656" s="118"/>
      <c r="R656" s="116"/>
      <c r="S656" s="114"/>
    </row>
    <row r="657" spans="6:19">
      <c r="F657" s="111" t="s">
        <v>423</v>
      </c>
      <c r="G657" s="136">
        <v>9.8642216000000005E-3</v>
      </c>
      <c r="H657" s="103">
        <f>ROUND(+G657*Totals!$H$28,2)</f>
        <v>0</v>
      </c>
      <c r="I657" s="103">
        <f t="shared" si="28"/>
        <v>0</v>
      </c>
      <c r="J657" s="103">
        <f t="shared" si="29"/>
        <v>0</v>
      </c>
      <c r="K657" s="113"/>
      <c r="L657" s="113"/>
      <c r="N657" s="117"/>
      <c r="O657" s="113"/>
      <c r="P657" s="114"/>
      <c r="Q657" s="118"/>
      <c r="R657" s="116"/>
      <c r="S657" s="114"/>
    </row>
    <row r="658" spans="6:19">
      <c r="F658" s="111" t="s">
        <v>422</v>
      </c>
      <c r="G658" s="136">
        <v>1.3137400000000001E-5</v>
      </c>
      <c r="H658" s="103">
        <f>ROUND(+G658*Totals!$H$28,2)</f>
        <v>0</v>
      </c>
      <c r="I658" s="103">
        <f t="shared" si="28"/>
        <v>0</v>
      </c>
      <c r="J658" s="103">
        <f t="shared" si="29"/>
        <v>0</v>
      </c>
      <c r="K658" s="113" t="s">
        <v>422</v>
      </c>
      <c r="L658" s="113" t="s">
        <v>76</v>
      </c>
      <c r="M658" s="138">
        <v>0.55803571428571419</v>
      </c>
      <c r="N658" s="117">
        <f>+H658*M658</f>
        <v>0</v>
      </c>
      <c r="O658" s="117" t="s">
        <v>1159</v>
      </c>
      <c r="P658" s="114"/>
      <c r="Q658" s="118"/>
      <c r="R658" s="116"/>
      <c r="S658" s="114"/>
    </row>
    <row r="659" spans="6:19">
      <c r="F659" s="111" t="s">
        <v>421</v>
      </c>
      <c r="G659" s="136">
        <v>2.7897559999999998E-4</v>
      </c>
      <c r="H659" s="103">
        <f>ROUND(+G659*Totals!$H$28,2)</f>
        <v>0</v>
      </c>
      <c r="I659" s="103">
        <f t="shared" si="28"/>
        <v>0</v>
      </c>
      <c r="J659" s="103">
        <f t="shared" si="29"/>
        <v>0</v>
      </c>
      <c r="K659" s="113"/>
      <c r="L659" s="113"/>
      <c r="N659" s="117"/>
      <c r="O659" s="117"/>
      <c r="P659" s="114"/>
      <c r="Q659" s="118"/>
      <c r="R659" s="116"/>
      <c r="S659" s="114"/>
    </row>
    <row r="660" spans="6:19" ht="19.5" customHeight="1">
      <c r="F660" s="111" t="s">
        <v>420</v>
      </c>
      <c r="G660" s="136">
        <v>1.6383049999999999E-4</v>
      </c>
      <c r="H660" s="103">
        <f>ROUND(+G660*Totals!$H$28,2)</f>
        <v>0</v>
      </c>
      <c r="I660" s="103">
        <f t="shared" si="28"/>
        <v>0</v>
      </c>
      <c r="J660" s="103">
        <f t="shared" si="29"/>
        <v>0</v>
      </c>
      <c r="K660" s="113" t="s">
        <v>420</v>
      </c>
      <c r="L660" s="113" t="s">
        <v>87</v>
      </c>
      <c r="M660" s="138">
        <v>8.0188679245283015E-2</v>
      </c>
      <c r="N660" s="117">
        <f>+H660*M660</f>
        <v>0</v>
      </c>
      <c r="O660" s="117" t="s">
        <v>1159</v>
      </c>
      <c r="P660" s="114"/>
      <c r="Q660" s="118"/>
      <c r="R660" s="116"/>
      <c r="S660" s="114"/>
    </row>
    <row r="661" spans="6:19">
      <c r="F661" s="111" t="s">
        <v>419</v>
      </c>
      <c r="G661" s="136">
        <v>3.5548099999999999E-5</v>
      </c>
      <c r="H661" s="103">
        <f>ROUND(+G661*Totals!$H$28,2)</f>
        <v>0</v>
      </c>
      <c r="I661" s="103">
        <f t="shared" si="28"/>
        <v>0</v>
      </c>
      <c r="J661" s="103">
        <f t="shared" si="29"/>
        <v>0</v>
      </c>
      <c r="K661" s="113" t="s">
        <v>419</v>
      </c>
      <c r="L661" s="113" t="s">
        <v>108</v>
      </c>
      <c r="M661" s="138">
        <v>0.18749999999999997</v>
      </c>
      <c r="N661" s="117">
        <f>+H661*M661</f>
        <v>0</v>
      </c>
      <c r="O661" s="117" t="s">
        <v>1159</v>
      </c>
      <c r="P661" s="114"/>
      <c r="Q661" s="118"/>
      <c r="R661" s="116"/>
      <c r="S661" s="114"/>
    </row>
    <row r="662" spans="6:19" ht="37.5">
      <c r="F662" s="111" t="s">
        <v>418</v>
      </c>
      <c r="G662" s="136">
        <v>3.70937E-5</v>
      </c>
      <c r="H662" s="103">
        <f>ROUND(+G662*Totals!$H$28,2)</f>
        <v>0</v>
      </c>
      <c r="I662" s="103">
        <f t="shared" si="28"/>
        <v>0</v>
      </c>
      <c r="J662" s="103">
        <f t="shared" si="29"/>
        <v>0</v>
      </c>
      <c r="K662" s="113" t="s">
        <v>418</v>
      </c>
      <c r="L662" s="113" t="s">
        <v>99</v>
      </c>
      <c r="M662" s="138">
        <v>0.20408163265306123</v>
      </c>
      <c r="N662" s="117">
        <f>+H662*M662</f>
        <v>0</v>
      </c>
      <c r="O662" s="117" t="s">
        <v>1159</v>
      </c>
      <c r="P662" s="114"/>
      <c r="Q662" s="118"/>
      <c r="R662" s="116"/>
      <c r="S662" s="114"/>
    </row>
    <row r="663" spans="6:19">
      <c r="F663" s="111" t="s">
        <v>417</v>
      </c>
      <c r="G663" s="136">
        <v>7.0709899999999999E-5</v>
      </c>
      <c r="H663" s="103">
        <f>ROUND(+G663*Totals!$H$28,2)</f>
        <v>0</v>
      </c>
      <c r="I663" s="103">
        <f t="shared" si="28"/>
        <v>0</v>
      </c>
      <c r="J663" s="103">
        <f t="shared" si="29"/>
        <v>0</v>
      </c>
      <c r="K663" s="113" t="s">
        <v>417</v>
      </c>
      <c r="L663" s="113" t="s">
        <v>85</v>
      </c>
      <c r="M663" s="138">
        <v>0.34731934731934733</v>
      </c>
      <c r="N663" s="117">
        <f>+H663*M663</f>
        <v>0</v>
      </c>
      <c r="O663" s="113" t="s">
        <v>1159</v>
      </c>
      <c r="P663" s="114"/>
      <c r="Q663" s="118"/>
      <c r="R663" s="116"/>
      <c r="S663" s="114"/>
    </row>
    <row r="664" spans="6:19">
      <c r="F664" s="111" t="s">
        <v>416</v>
      </c>
      <c r="G664" s="136">
        <v>5.3322200000000003E-5</v>
      </c>
      <c r="H664" s="103">
        <f>ROUND(+G664*Totals!$H$28,2)</f>
        <v>0</v>
      </c>
      <c r="I664" s="103">
        <f t="shared" si="28"/>
        <v>0</v>
      </c>
      <c r="J664" s="103">
        <f t="shared" si="29"/>
        <v>0</v>
      </c>
      <c r="K664" s="113" t="s">
        <v>416</v>
      </c>
      <c r="L664" s="113" t="s">
        <v>109</v>
      </c>
      <c r="M664" s="138">
        <v>0.42948717948717952</v>
      </c>
      <c r="N664" s="117">
        <f>+H664*M664</f>
        <v>0</v>
      </c>
      <c r="O664" s="113" t="s">
        <v>1159</v>
      </c>
      <c r="P664" s="114"/>
      <c r="Q664" s="118"/>
      <c r="R664" s="116"/>
      <c r="S664" s="114"/>
    </row>
    <row r="665" spans="6:19">
      <c r="F665" s="111" t="s">
        <v>415</v>
      </c>
      <c r="G665" s="136">
        <v>5.4365469999999999E-4</v>
      </c>
      <c r="H665" s="103">
        <f>ROUND(+G665*Totals!$H$28,2)</f>
        <v>0</v>
      </c>
      <c r="I665" s="103">
        <f t="shared" si="28"/>
        <v>0</v>
      </c>
      <c r="J665" s="103">
        <f t="shared" si="29"/>
        <v>0</v>
      </c>
      <c r="K665" s="113"/>
      <c r="L665" s="113"/>
      <c r="N665" s="117"/>
      <c r="O665" s="113"/>
      <c r="P665" s="114"/>
      <c r="Q665" s="118"/>
      <c r="R665" s="116"/>
      <c r="S665" s="114"/>
    </row>
    <row r="666" spans="6:19">
      <c r="F666" s="111" t="s">
        <v>414</v>
      </c>
      <c r="G666" s="136">
        <v>9.0802299999999996E-5</v>
      </c>
      <c r="H666" s="103">
        <f>ROUND(+G666*Totals!$H$28,2)</f>
        <v>0</v>
      </c>
      <c r="I666" s="103">
        <f t="shared" si="28"/>
        <v>0</v>
      </c>
      <c r="J666" s="103">
        <f t="shared" si="29"/>
        <v>0</v>
      </c>
      <c r="K666" s="113"/>
      <c r="L666" s="113"/>
      <c r="N666" s="117"/>
      <c r="O666" s="113"/>
      <c r="P666" s="114"/>
      <c r="Q666" s="118"/>
      <c r="R666" s="116"/>
      <c r="S666" s="114"/>
    </row>
    <row r="667" spans="6:19">
      <c r="F667" s="111" t="s">
        <v>413</v>
      </c>
      <c r="G667" s="136">
        <v>4.2155449999999999E-4</v>
      </c>
      <c r="H667" s="103">
        <f>ROUND(+G667*Totals!$H$28,2)</f>
        <v>0</v>
      </c>
      <c r="I667" s="103">
        <f t="shared" si="28"/>
        <v>0</v>
      </c>
      <c r="J667" s="103">
        <f t="shared" si="29"/>
        <v>0</v>
      </c>
      <c r="K667" s="113"/>
      <c r="L667" s="113"/>
      <c r="N667" s="117"/>
      <c r="O667" s="113"/>
      <c r="P667" s="114"/>
      <c r="Q667" s="118"/>
      <c r="R667" s="116"/>
      <c r="S667" s="114"/>
    </row>
    <row r="668" spans="6:19" ht="37.5">
      <c r="F668" s="111" t="s">
        <v>412</v>
      </c>
      <c r="G668" s="136">
        <v>5.3708599999999996E-5</v>
      </c>
      <c r="H668" s="103">
        <f>ROUND(+G668*Totals!$H$28,2)</f>
        <v>0</v>
      </c>
      <c r="I668" s="103">
        <f t="shared" si="28"/>
        <v>0</v>
      </c>
      <c r="J668" s="103">
        <f t="shared" si="29"/>
        <v>0</v>
      </c>
      <c r="K668" s="113"/>
      <c r="L668" s="113"/>
      <c r="N668" s="117"/>
      <c r="O668" s="117"/>
      <c r="P668" s="114"/>
      <c r="Q668" s="118"/>
      <c r="R668" s="116"/>
      <c r="S668" s="114"/>
    </row>
    <row r="669" spans="6:19">
      <c r="F669" s="111" t="s">
        <v>411</v>
      </c>
      <c r="G669" s="136">
        <v>7.7858150000000004E-4</v>
      </c>
      <c r="H669" s="103">
        <f>ROUND(+G669*Totals!$H$28,2)</f>
        <v>0</v>
      </c>
      <c r="I669" s="103">
        <f t="shared" si="28"/>
        <v>0</v>
      </c>
      <c r="J669" s="103">
        <f t="shared" si="29"/>
        <v>0</v>
      </c>
      <c r="K669" s="113"/>
      <c r="L669" s="113"/>
      <c r="N669" s="117"/>
      <c r="O669" s="117"/>
      <c r="P669" s="114"/>
      <c r="Q669" s="118"/>
      <c r="R669" s="116"/>
      <c r="S669" s="114"/>
    </row>
    <row r="670" spans="6:19">
      <c r="F670" s="111" t="s">
        <v>410</v>
      </c>
      <c r="G670" s="136">
        <v>7.4960200000000001E-5</v>
      </c>
      <c r="H670" s="103">
        <f>ROUND(+G670*Totals!$H$28,2)</f>
        <v>0</v>
      </c>
      <c r="I670" s="103">
        <f t="shared" si="28"/>
        <v>0</v>
      </c>
      <c r="J670" s="103">
        <f t="shared" si="29"/>
        <v>0</v>
      </c>
      <c r="K670" s="113" t="s">
        <v>410</v>
      </c>
      <c r="L670" s="113" t="s">
        <v>82</v>
      </c>
      <c r="M670" s="138">
        <v>0.15789473684210525</v>
      </c>
      <c r="N670" s="117">
        <f>+H670*M670</f>
        <v>0</v>
      </c>
      <c r="O670" s="117" t="s">
        <v>1159</v>
      </c>
      <c r="P670" s="114"/>
      <c r="Q670" s="118"/>
      <c r="R670" s="116"/>
      <c r="S670" s="114"/>
    </row>
    <row r="671" spans="6:19">
      <c r="F671" s="111" t="s">
        <v>409</v>
      </c>
      <c r="G671" s="136">
        <v>8.53928E-5</v>
      </c>
      <c r="H671" s="103">
        <f>ROUND(+G671*Totals!$H$28,2)</f>
        <v>0</v>
      </c>
      <c r="I671" s="103">
        <f t="shared" si="28"/>
        <v>0</v>
      </c>
      <c r="J671" s="103">
        <f t="shared" si="29"/>
        <v>0</v>
      </c>
      <c r="K671" s="113" t="s">
        <v>409</v>
      </c>
      <c r="L671" s="113" t="s">
        <v>71</v>
      </c>
      <c r="M671" s="138">
        <v>0.21271393643031786</v>
      </c>
      <c r="N671" s="117">
        <f>+H671*M671</f>
        <v>0</v>
      </c>
      <c r="O671" s="113" t="s">
        <v>1159</v>
      </c>
      <c r="P671" s="114"/>
      <c r="Q671" s="118"/>
      <c r="R671" s="116"/>
      <c r="S671" s="114"/>
    </row>
    <row r="672" spans="6:19">
      <c r="F672" s="111" t="s">
        <v>408</v>
      </c>
      <c r="G672" s="136">
        <v>6.8005100000000004E-5</v>
      </c>
      <c r="H672" s="103">
        <f>ROUND(+G672*Totals!$H$28,2)</f>
        <v>0</v>
      </c>
      <c r="I672" s="103">
        <f t="shared" si="28"/>
        <v>0</v>
      </c>
      <c r="J672" s="103">
        <f t="shared" si="29"/>
        <v>0</v>
      </c>
      <c r="K672" s="113" t="s">
        <v>408</v>
      </c>
      <c r="L672" s="113" t="s">
        <v>95</v>
      </c>
      <c r="M672" s="138">
        <v>0.21666666666666667</v>
      </c>
      <c r="N672" s="117">
        <f>+H672*M672</f>
        <v>0</v>
      </c>
      <c r="O672" s="113" t="s">
        <v>1159</v>
      </c>
      <c r="P672" s="114"/>
      <c r="Q672" s="118"/>
      <c r="R672" s="116"/>
      <c r="S672" s="114"/>
    </row>
    <row r="673" spans="6:19">
      <c r="F673" s="111" t="s">
        <v>407</v>
      </c>
      <c r="G673" s="136">
        <v>3.7943770000000001E-4</v>
      </c>
      <c r="H673" s="103">
        <f>ROUND(+G673*Totals!$H$28,2)</f>
        <v>0</v>
      </c>
      <c r="I673" s="103">
        <f t="shared" si="28"/>
        <v>0</v>
      </c>
      <c r="J673" s="103">
        <f t="shared" si="29"/>
        <v>0</v>
      </c>
      <c r="K673" s="113"/>
      <c r="L673" s="113"/>
      <c r="N673" s="117"/>
      <c r="O673" s="113"/>
      <c r="P673" s="114"/>
      <c r="Q673" s="118"/>
      <c r="R673" s="116"/>
      <c r="S673" s="114"/>
    </row>
    <row r="674" spans="6:19">
      <c r="F674" s="111" t="s">
        <v>406</v>
      </c>
      <c r="G674" s="136">
        <v>4.0432141999999999E-3</v>
      </c>
      <c r="H674" s="103">
        <f>ROUND(+G674*Totals!$H$28,2)</f>
        <v>0</v>
      </c>
      <c r="I674" s="103">
        <f t="shared" si="28"/>
        <v>0</v>
      </c>
      <c r="J674" s="103">
        <f t="shared" si="29"/>
        <v>0</v>
      </c>
      <c r="K674" s="113"/>
      <c r="L674" s="113"/>
      <c r="N674" s="117"/>
      <c r="O674" s="113"/>
      <c r="P674" s="114"/>
      <c r="Q674" s="118"/>
      <c r="R674" s="116"/>
      <c r="S674" s="114"/>
    </row>
    <row r="675" spans="6:19">
      <c r="F675" s="111" t="s">
        <v>405</v>
      </c>
      <c r="G675" s="136">
        <v>7.3723739999999999E-4</v>
      </c>
      <c r="H675" s="103">
        <f>ROUND(+G675*Totals!$H$28,2)</f>
        <v>0</v>
      </c>
      <c r="I675" s="103">
        <f t="shared" si="28"/>
        <v>0</v>
      </c>
      <c r="J675" s="103">
        <f t="shared" si="29"/>
        <v>0</v>
      </c>
      <c r="K675" s="113"/>
      <c r="L675" s="113"/>
      <c r="N675" s="117"/>
      <c r="O675" s="117"/>
      <c r="P675" s="114"/>
      <c r="Q675" s="118"/>
      <c r="R675" s="116"/>
      <c r="S675" s="114"/>
    </row>
    <row r="676" spans="6:19">
      <c r="F676" s="111" t="s">
        <v>404</v>
      </c>
      <c r="G676" s="136">
        <v>3.0281603000000003E-3</v>
      </c>
      <c r="H676" s="103">
        <f>ROUND(+G676*Totals!$H$28,2)</f>
        <v>0</v>
      </c>
      <c r="I676" s="103">
        <f t="shared" si="28"/>
        <v>0</v>
      </c>
      <c r="J676" s="103">
        <f t="shared" si="29"/>
        <v>0</v>
      </c>
      <c r="K676" s="113"/>
      <c r="L676" s="113"/>
      <c r="N676" s="117"/>
      <c r="O676" s="117"/>
      <c r="P676" s="114"/>
      <c r="Q676" s="118"/>
      <c r="R676" s="116"/>
      <c r="S676" s="114"/>
    </row>
    <row r="677" spans="6:19">
      <c r="F677" s="111" t="s">
        <v>403</v>
      </c>
      <c r="G677" s="136">
        <v>1.1475870000000001E-4</v>
      </c>
      <c r="H677" s="103">
        <f>ROUND(+G677*Totals!$H$28,2)</f>
        <v>0</v>
      </c>
      <c r="I677" s="103">
        <f t="shared" si="28"/>
        <v>0</v>
      </c>
      <c r="J677" s="103">
        <f t="shared" si="29"/>
        <v>0</v>
      </c>
      <c r="K677" s="113" t="s">
        <v>403</v>
      </c>
      <c r="L677" s="113" t="s">
        <v>77</v>
      </c>
      <c r="M677" s="138">
        <v>0.17732558139534885</v>
      </c>
      <c r="N677" s="117">
        <f>+H677*M677</f>
        <v>0</v>
      </c>
      <c r="O677" s="117" t="s">
        <v>1159</v>
      </c>
      <c r="P677" s="114"/>
      <c r="Q677" s="118"/>
      <c r="R677" s="116"/>
      <c r="S677" s="114"/>
    </row>
    <row r="678" spans="6:19">
      <c r="F678" s="111" t="s">
        <v>402</v>
      </c>
      <c r="G678" s="136">
        <v>1.2441850000000001E-4</v>
      </c>
      <c r="H678" s="103">
        <f>ROUND(+G678*Totals!$H$28,2)</f>
        <v>0</v>
      </c>
      <c r="I678" s="103">
        <f t="shared" si="28"/>
        <v>0</v>
      </c>
      <c r="J678" s="103">
        <f t="shared" si="29"/>
        <v>0</v>
      </c>
      <c r="K678" s="113" t="s">
        <v>402</v>
      </c>
      <c r="L678" s="113" t="s">
        <v>55</v>
      </c>
      <c r="M678" s="138">
        <v>0.12264150943396226</v>
      </c>
      <c r="N678" s="117">
        <f>+H678*M678</f>
        <v>0</v>
      </c>
      <c r="O678" s="117" t="s">
        <v>1159</v>
      </c>
      <c r="P678" s="114"/>
      <c r="Q678" s="118"/>
      <c r="R678" s="116"/>
      <c r="S678" s="114"/>
    </row>
    <row r="679" spans="6:19">
      <c r="F679" s="111" t="s">
        <v>401</v>
      </c>
      <c r="G679" s="136">
        <v>1.302144E-4</v>
      </c>
      <c r="H679" s="103">
        <f>ROUND(+G679*Totals!$H$28,2)</f>
        <v>0</v>
      </c>
      <c r="I679" s="103">
        <f t="shared" si="28"/>
        <v>0</v>
      </c>
      <c r="J679" s="103">
        <f t="shared" si="29"/>
        <v>0</v>
      </c>
      <c r="K679" s="113" t="s">
        <v>401</v>
      </c>
      <c r="L679" s="113" t="s">
        <v>130</v>
      </c>
      <c r="M679" s="138">
        <v>0.25627240143369173</v>
      </c>
      <c r="N679" s="117">
        <f>+H679*M679</f>
        <v>0</v>
      </c>
      <c r="O679" s="113" t="s">
        <v>1159</v>
      </c>
      <c r="P679" s="114"/>
      <c r="Q679" s="118"/>
      <c r="R679" s="116"/>
      <c r="S679" s="114"/>
    </row>
    <row r="680" spans="6:19">
      <c r="F680" s="111" t="s">
        <v>400</v>
      </c>
      <c r="G680" s="136">
        <v>6.2982000000000001E-5</v>
      </c>
      <c r="H680" s="103">
        <f>ROUND(+G680*Totals!$H$28,2)</f>
        <v>0</v>
      </c>
      <c r="I680" s="103">
        <f t="shared" si="28"/>
        <v>0</v>
      </c>
      <c r="J680" s="103">
        <f t="shared" si="29"/>
        <v>0</v>
      </c>
      <c r="K680" s="113" t="s">
        <v>400</v>
      </c>
      <c r="L680" s="113" t="s">
        <v>42</v>
      </c>
      <c r="M680" s="138">
        <v>0.35305343511450382</v>
      </c>
      <c r="N680" s="117">
        <f>+H680*M680</f>
        <v>0</v>
      </c>
      <c r="O680" s="117" t="s">
        <v>1159</v>
      </c>
      <c r="P680" s="114"/>
      <c r="Q680" s="118"/>
      <c r="R680" s="116"/>
      <c r="S680" s="114"/>
    </row>
    <row r="681" spans="6:19">
      <c r="F681" s="111" t="s">
        <v>399</v>
      </c>
      <c r="G681" s="136">
        <v>0</v>
      </c>
      <c r="H681" s="103">
        <f>ROUND(+G681*Totals!$H$28,2)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ROUND(+G682*Totals!$H$28,2)</f>
        <v>0</v>
      </c>
      <c r="I682" s="103">
        <f t="shared" si="28"/>
        <v>0</v>
      </c>
      <c r="J682" s="103">
        <f t="shared" si="29"/>
        <v>0</v>
      </c>
      <c r="K682" s="113" t="s">
        <v>398</v>
      </c>
      <c r="L682" s="113" t="s">
        <v>77</v>
      </c>
      <c r="M682" s="138">
        <v>0.19602977667493796</v>
      </c>
      <c r="N682" s="117">
        <f>+H682*M682</f>
        <v>0</v>
      </c>
      <c r="O682" s="117" t="s">
        <v>1159</v>
      </c>
      <c r="P682" s="114"/>
      <c r="Q682" s="118"/>
      <c r="R682" s="116"/>
      <c r="S682" s="114"/>
    </row>
    <row r="683" spans="6:19">
      <c r="F683" s="111" t="s">
        <v>397</v>
      </c>
      <c r="G683" s="136">
        <v>1.5185239999999998E-4</v>
      </c>
      <c r="H683" s="103">
        <f>ROUND(+G683*Totals!$H$28,2)</f>
        <v>0</v>
      </c>
      <c r="I683" s="103">
        <f t="shared" si="28"/>
        <v>0</v>
      </c>
      <c r="J683" s="103">
        <f t="shared" si="29"/>
        <v>0</v>
      </c>
      <c r="K683" s="113"/>
      <c r="L683" s="113"/>
      <c r="N683" s="117"/>
      <c r="O683" s="113"/>
      <c r="P683" s="114"/>
      <c r="Q683" s="118"/>
      <c r="R683" s="116"/>
      <c r="S683" s="114"/>
    </row>
    <row r="684" spans="6:19">
      <c r="F684" s="111" t="s">
        <v>396</v>
      </c>
      <c r="G684" s="136">
        <v>2.2797199999999999E-5</v>
      </c>
      <c r="H684" s="103">
        <f>ROUND(+G684*Totals!$H$28,2)</f>
        <v>0</v>
      </c>
      <c r="I684" s="103">
        <f t="shared" si="28"/>
        <v>0</v>
      </c>
      <c r="J684" s="103">
        <f t="shared" si="29"/>
        <v>0</v>
      </c>
      <c r="K684" s="113" t="s">
        <v>396</v>
      </c>
      <c r="L684" s="113" t="s">
        <v>39</v>
      </c>
      <c r="M684" s="138">
        <v>0.2673611111111111</v>
      </c>
      <c r="N684" s="117">
        <f>+H684*M684</f>
        <v>0</v>
      </c>
      <c r="O684" s="117" t="s">
        <v>1159</v>
      </c>
      <c r="P684" s="114"/>
      <c r="Q684" s="118"/>
      <c r="R684" s="116"/>
      <c r="S684" s="114"/>
    </row>
    <row r="685" spans="6:19">
      <c r="F685" s="111" t="s">
        <v>395</v>
      </c>
      <c r="G685" s="136">
        <v>4.2808456999999999E-3</v>
      </c>
      <c r="H685" s="103">
        <f>ROUND(+G685*Totals!$H$28,2)</f>
        <v>0</v>
      </c>
      <c r="I685" s="103">
        <f t="shared" si="28"/>
        <v>0</v>
      </c>
      <c r="J685" s="103">
        <f t="shared" si="29"/>
        <v>0</v>
      </c>
      <c r="K685" s="113"/>
      <c r="L685" s="113"/>
      <c r="N685" s="117"/>
      <c r="O685" s="117" t="s">
        <v>1159</v>
      </c>
      <c r="P685" s="114"/>
      <c r="Q685" s="118"/>
      <c r="R685" s="116"/>
      <c r="S685" s="114"/>
    </row>
    <row r="686" spans="6:19">
      <c r="F686" s="111" t="s">
        <v>394</v>
      </c>
      <c r="G686" s="136">
        <v>3.2456999999999998E-5</v>
      </c>
      <c r="H686" s="103">
        <f>ROUND(+G686*Totals!$H$28,2)</f>
        <v>0</v>
      </c>
      <c r="I686" s="103">
        <f t="shared" si="28"/>
        <v>0</v>
      </c>
      <c r="J686" s="103">
        <f t="shared" si="29"/>
        <v>0</v>
      </c>
      <c r="K686" s="113" t="s">
        <v>394</v>
      </c>
      <c r="L686" s="113" t="s">
        <v>85</v>
      </c>
      <c r="M686" s="138">
        <v>0.41153081510934386</v>
      </c>
      <c r="N686" s="117">
        <f>+H686*M686</f>
        <v>0</v>
      </c>
      <c r="O686" s="113"/>
      <c r="P686" s="114"/>
      <c r="Q686" s="118"/>
      <c r="R686" s="116"/>
      <c r="S686" s="114"/>
    </row>
    <row r="687" spans="6:19">
      <c r="F687" s="111" t="s">
        <v>393</v>
      </c>
      <c r="G687" s="136">
        <v>1.23646E-5</v>
      </c>
      <c r="H687" s="103">
        <f>ROUND(+G687*Totals!$H$28,2)</f>
        <v>0</v>
      </c>
      <c r="I687" s="103">
        <f t="shared" si="28"/>
        <v>0</v>
      </c>
      <c r="J687" s="103">
        <f t="shared" si="29"/>
        <v>0</v>
      </c>
      <c r="K687" s="113" t="s">
        <v>393</v>
      </c>
      <c r="L687" s="113" t="s">
        <v>61</v>
      </c>
      <c r="M687" s="138">
        <v>0.36981132075471701</v>
      </c>
      <c r="N687" s="117">
        <f>+H687*M687</f>
        <v>0</v>
      </c>
      <c r="O687" s="117" t="s">
        <v>1159</v>
      </c>
      <c r="P687" s="114"/>
      <c r="Q687" s="118"/>
      <c r="R687" s="116"/>
      <c r="S687" s="114"/>
    </row>
    <row r="688" spans="6:19">
      <c r="F688" s="111" t="s">
        <v>392</v>
      </c>
      <c r="G688" s="136">
        <v>6.4759430000000003E-4</v>
      </c>
      <c r="H688" s="103">
        <f>ROUND(+G688*Totals!$H$28,2)</f>
        <v>0</v>
      </c>
      <c r="I688" s="103">
        <f t="shared" si="28"/>
        <v>0</v>
      </c>
      <c r="J688" s="103">
        <f t="shared" si="29"/>
        <v>0</v>
      </c>
      <c r="K688" s="113"/>
      <c r="L688" s="113"/>
      <c r="N688" s="117"/>
      <c r="O688" s="117"/>
      <c r="P688" s="114"/>
      <c r="Q688" s="118"/>
      <c r="R688" s="116"/>
      <c r="S688" s="114"/>
    </row>
    <row r="689" spans="6:19">
      <c r="F689" s="111" t="s">
        <v>391</v>
      </c>
      <c r="G689" s="136">
        <v>1.93196E-5</v>
      </c>
      <c r="H689" s="103">
        <f>ROUND(+G689*Totals!$H$28,2)</f>
        <v>0</v>
      </c>
      <c r="I689" s="103">
        <f t="shared" si="28"/>
        <v>0</v>
      </c>
      <c r="J689" s="103">
        <f t="shared" si="29"/>
        <v>0</v>
      </c>
      <c r="K689" s="113" t="s">
        <v>391</v>
      </c>
      <c r="L689" s="113" t="s">
        <v>109</v>
      </c>
      <c r="M689" s="138">
        <v>0.55474452554744524</v>
      </c>
      <c r="N689" s="117">
        <f>+H689*M689</f>
        <v>0</v>
      </c>
      <c r="O689" s="113" t="s">
        <v>1159</v>
      </c>
      <c r="P689" s="114"/>
      <c r="Q689" s="118"/>
      <c r="R689" s="116"/>
      <c r="S689" s="114"/>
    </row>
    <row r="690" spans="6:19">
      <c r="F690" s="111" t="s">
        <v>108</v>
      </c>
      <c r="G690" s="136">
        <v>1.448973E-4</v>
      </c>
      <c r="H690" s="103">
        <f>ROUND(+G690*Totals!$H$28,2)</f>
        <v>0</v>
      </c>
      <c r="I690" s="103">
        <f t="shared" si="28"/>
        <v>0</v>
      </c>
      <c r="J690" s="103">
        <f t="shared" si="29"/>
        <v>0</v>
      </c>
      <c r="K690" s="113" t="s">
        <v>108</v>
      </c>
      <c r="L690" s="113" t="s">
        <v>51</v>
      </c>
      <c r="M690" s="138">
        <v>0.31880733944954126</v>
      </c>
      <c r="N690" s="117">
        <f>+H690*M690</f>
        <v>0</v>
      </c>
      <c r="O690" s="113" t="s">
        <v>1159</v>
      </c>
      <c r="P690" s="114"/>
      <c r="Q690" s="118"/>
      <c r="R690" s="116"/>
      <c r="S690" s="114"/>
    </row>
    <row r="691" spans="6:19">
      <c r="F691" s="111" t="s">
        <v>109</v>
      </c>
      <c r="G691" s="136">
        <v>7.2139529999999989E-4</v>
      </c>
      <c r="H691" s="103">
        <f>ROUND(+G691*Totals!$H$28,2)</f>
        <v>0</v>
      </c>
      <c r="I691" s="103">
        <f t="shared" si="28"/>
        <v>0</v>
      </c>
      <c r="J691" s="103">
        <f t="shared" si="29"/>
        <v>0</v>
      </c>
      <c r="K691" s="113"/>
      <c r="L691" s="113"/>
      <c r="N691" s="117"/>
      <c r="O691" s="113"/>
      <c r="P691" s="114"/>
      <c r="Q691" s="118"/>
      <c r="R691" s="116"/>
      <c r="S691" s="114"/>
    </row>
    <row r="692" spans="6:19">
      <c r="F692" s="111" t="s">
        <v>390</v>
      </c>
      <c r="G692" s="136">
        <v>2.5243040999999998E-3</v>
      </c>
      <c r="H692" s="103">
        <f>ROUND(+G692*Totals!$H$28,2)</f>
        <v>0</v>
      </c>
      <c r="I692" s="103">
        <f t="shared" si="28"/>
        <v>0</v>
      </c>
      <c r="J692" s="103">
        <f t="shared" si="29"/>
        <v>0</v>
      </c>
      <c r="K692" s="113"/>
      <c r="L692" s="113"/>
      <c r="N692" s="117"/>
      <c r="O692" s="117"/>
      <c r="P692" s="114"/>
      <c r="Q692" s="118"/>
      <c r="R692" s="116"/>
      <c r="S692" s="114"/>
    </row>
    <row r="693" spans="6:19">
      <c r="F693" s="111" t="s">
        <v>389</v>
      </c>
      <c r="G693" s="136">
        <v>2.032426E-4</v>
      </c>
      <c r="H693" s="103">
        <f>ROUND(+G693*Totals!$H$28,2)</f>
        <v>0</v>
      </c>
      <c r="I693" s="103">
        <f t="shared" si="28"/>
        <v>0</v>
      </c>
      <c r="J693" s="103">
        <f t="shared" si="29"/>
        <v>0</v>
      </c>
      <c r="O693" s="117" t="s">
        <v>1159</v>
      </c>
      <c r="P693" s="114"/>
      <c r="Q693" s="118"/>
      <c r="R693" s="116"/>
      <c r="S693" s="114"/>
    </row>
    <row r="694" spans="6:19">
      <c r="F694" s="111" t="s">
        <v>388</v>
      </c>
      <c r="G694" s="136">
        <v>2.9752200000000003E-5</v>
      </c>
      <c r="H694" s="103">
        <f>ROUND(+G694*Totals!$H$28,2)</f>
        <v>0</v>
      </c>
      <c r="I694" s="103">
        <f t="shared" si="28"/>
        <v>0</v>
      </c>
      <c r="J694" s="103">
        <f t="shared" ref="J694:J700" si="30">+H694-I694</f>
        <v>0</v>
      </c>
      <c r="K694" s="113" t="s">
        <v>388</v>
      </c>
      <c r="L694" s="113" t="s">
        <v>69</v>
      </c>
      <c r="M694" s="138">
        <v>0.37617554858934171</v>
      </c>
      <c r="N694" s="117">
        <f>+H694*M694</f>
        <v>0</v>
      </c>
      <c r="O694" s="113" t="s">
        <v>1159</v>
      </c>
      <c r="P694" s="114"/>
      <c r="Q694" s="118"/>
      <c r="R694" s="116"/>
      <c r="S694" s="114"/>
    </row>
    <row r="695" spans="6:19">
      <c r="F695" s="111" t="s">
        <v>387</v>
      </c>
      <c r="G695" s="136">
        <v>7.0323499999999992E-5</v>
      </c>
      <c r="H695" s="103">
        <f>ROUND(+G695*Totals!$H$28,2)</f>
        <v>0</v>
      </c>
      <c r="I695" s="103">
        <f t="shared" si="28"/>
        <v>0</v>
      </c>
      <c r="J695" s="103">
        <f t="shared" si="30"/>
        <v>0</v>
      </c>
      <c r="K695" s="113" t="s">
        <v>387</v>
      </c>
      <c r="L695" s="113" t="s">
        <v>116</v>
      </c>
      <c r="M695" s="138">
        <v>0.21245421245421245</v>
      </c>
      <c r="N695" s="117">
        <f>+H695*M695</f>
        <v>0</v>
      </c>
      <c r="O695" s="113"/>
      <c r="P695" s="114"/>
      <c r="Q695" s="118"/>
      <c r="R695" s="116"/>
      <c r="S695" s="114"/>
    </row>
    <row r="696" spans="6:19">
      <c r="F696" s="111" t="s">
        <v>386</v>
      </c>
      <c r="G696" s="136">
        <v>9.6714119999999999E-4</v>
      </c>
      <c r="H696" s="103">
        <f>ROUND(+G696*Totals!$H$28,2)</f>
        <v>0</v>
      </c>
      <c r="I696" s="103">
        <f t="shared" si="28"/>
        <v>0</v>
      </c>
      <c r="J696" s="103">
        <f t="shared" si="30"/>
        <v>0</v>
      </c>
      <c r="K696" s="113"/>
      <c r="L696" s="113"/>
      <c r="N696" s="117"/>
      <c r="O696" s="117"/>
      <c r="P696" s="114"/>
      <c r="Q696" s="118"/>
      <c r="R696" s="116"/>
      <c r="S696" s="114"/>
    </row>
    <row r="697" spans="6:19">
      <c r="F697" s="111" t="s">
        <v>385</v>
      </c>
      <c r="G697" s="136">
        <v>6.5686770000000002E-4</v>
      </c>
      <c r="H697" s="103">
        <f>ROUND(+G697*Totals!$H$28,2)</f>
        <v>0</v>
      </c>
      <c r="I697" s="103">
        <f t="shared" si="28"/>
        <v>0</v>
      </c>
      <c r="J697" s="103">
        <f t="shared" si="30"/>
        <v>0</v>
      </c>
      <c r="O697" s="117" t="s">
        <v>1159</v>
      </c>
      <c r="P697" s="114"/>
      <c r="Q697" s="118"/>
      <c r="R697" s="116"/>
      <c r="S697" s="114"/>
    </row>
    <row r="698" spans="6:19">
      <c r="F698" s="111" t="s">
        <v>384</v>
      </c>
      <c r="G698" s="136">
        <v>6.1822800000000007E-5</v>
      </c>
      <c r="H698" s="103">
        <f>ROUND(+G698*Totals!$H$28,2)</f>
        <v>0</v>
      </c>
      <c r="I698" s="103">
        <f t="shared" si="28"/>
        <v>0</v>
      </c>
      <c r="J698" s="103">
        <f t="shared" si="30"/>
        <v>0</v>
      </c>
      <c r="K698" s="113" t="s">
        <v>384</v>
      </c>
      <c r="L698" s="113" t="s">
        <v>91</v>
      </c>
      <c r="M698" s="138">
        <v>0.34782608695652173</v>
      </c>
      <c r="N698" s="117">
        <f>+H698*M698</f>
        <v>0</v>
      </c>
      <c r="O698" s="113" t="s">
        <v>1159</v>
      </c>
      <c r="P698" s="114"/>
      <c r="Q698" s="118"/>
      <c r="R698" s="116"/>
      <c r="S698" s="114"/>
    </row>
    <row r="699" spans="6:19">
      <c r="F699" s="111" t="s">
        <v>383</v>
      </c>
      <c r="G699" s="136">
        <v>7.3800999999999994E-5</v>
      </c>
      <c r="H699" s="103">
        <f>ROUND(+G699*Totals!$H$28,2)</f>
        <v>0</v>
      </c>
      <c r="I699" s="103">
        <f t="shared" si="28"/>
        <v>0</v>
      </c>
      <c r="J699" s="103">
        <f t="shared" si="30"/>
        <v>0</v>
      </c>
      <c r="K699" s="113" t="s">
        <v>383</v>
      </c>
      <c r="L699" s="113" t="s">
        <v>37</v>
      </c>
      <c r="M699" s="138">
        <v>0.11264822134387352</v>
      </c>
      <c r="N699" s="117">
        <f>+H699*M699</f>
        <v>0</v>
      </c>
      <c r="O699" s="113"/>
      <c r="P699" s="114"/>
      <c r="Q699" s="118"/>
      <c r="R699" s="116"/>
      <c r="S699" s="114"/>
    </row>
    <row r="700" spans="6:19">
      <c r="F700" s="111" t="s">
        <v>382</v>
      </c>
      <c r="G700" s="136">
        <v>3.6668680000000002E-4</v>
      </c>
      <c r="H700" s="103">
        <f>ROUND(+G700*Totals!$H$28,2)</f>
        <v>0</v>
      </c>
      <c r="I700" s="103">
        <f t="shared" si="28"/>
        <v>0</v>
      </c>
      <c r="J700" s="103">
        <f t="shared" si="30"/>
        <v>0</v>
      </c>
      <c r="K700" s="113"/>
      <c r="L700" s="113"/>
      <c r="N700" s="117"/>
      <c r="O700" s="113"/>
      <c r="P700" s="114"/>
      <c r="Q700" s="118"/>
      <c r="R700" s="116"/>
      <c r="S700" s="114"/>
    </row>
    <row r="701" spans="6:19">
      <c r="F701" s="111" t="s">
        <v>381</v>
      </c>
      <c r="G701" s="136">
        <v>3.462079E-4</v>
      </c>
      <c r="H701" s="103">
        <f>ROUND(+G701*Totals!$H$28,2)</f>
        <v>0</v>
      </c>
      <c r="I701" s="103">
        <f t="shared" si="28"/>
        <v>0</v>
      </c>
      <c r="J701" s="103">
        <f t="shared" si="29"/>
        <v>0</v>
      </c>
      <c r="K701" s="113"/>
      <c r="L701" s="113"/>
      <c r="N701" s="117"/>
      <c r="O701" s="117"/>
      <c r="P701" s="114"/>
      <c r="Q701" s="118"/>
      <c r="R701" s="116"/>
      <c r="S701" s="114"/>
    </row>
    <row r="702" spans="6:19">
      <c r="F702" s="111" t="s">
        <v>380</v>
      </c>
      <c r="G702" s="136">
        <v>3.5664050000000004E-4</v>
      </c>
      <c r="H702" s="103">
        <f>ROUND(+G702*Totals!$H$28,2)</f>
        <v>0</v>
      </c>
      <c r="I702" s="103">
        <f t="shared" si="28"/>
        <v>0</v>
      </c>
      <c r="J702" s="103">
        <f t="shared" si="29"/>
        <v>0</v>
      </c>
      <c r="K702" s="113"/>
      <c r="L702" s="113"/>
      <c r="N702" s="117"/>
      <c r="O702" s="117"/>
      <c r="P702" s="114"/>
      <c r="Q702" s="118"/>
      <c r="R702" s="116"/>
      <c r="S702" s="114"/>
    </row>
    <row r="703" spans="6:19">
      <c r="F703" s="111" t="s">
        <v>379</v>
      </c>
      <c r="G703" s="136">
        <v>3.4002599999999999E-5</v>
      </c>
      <c r="H703" s="103">
        <f>ROUND(+G703*Totals!$H$28,2)</f>
        <v>0</v>
      </c>
      <c r="I703" s="103">
        <f t="shared" si="28"/>
        <v>0</v>
      </c>
      <c r="J703" s="103">
        <f t="shared" si="29"/>
        <v>0</v>
      </c>
      <c r="K703" s="113" t="s">
        <v>379</v>
      </c>
      <c r="L703" s="113" t="s">
        <v>126</v>
      </c>
      <c r="M703" s="138">
        <v>6.1855670103092786E-2</v>
      </c>
      <c r="N703" s="117">
        <f>+H703*M703</f>
        <v>0</v>
      </c>
      <c r="O703" s="117" t="s">
        <v>1159</v>
      </c>
      <c r="P703" s="114"/>
      <c r="Q703" s="118"/>
      <c r="R703" s="116" t="s">
        <v>1159</v>
      </c>
      <c r="S703" s="114"/>
    </row>
    <row r="704" spans="6:19">
      <c r="F704" s="111" t="s">
        <v>378</v>
      </c>
      <c r="G704" s="136">
        <v>1.039397E-4</v>
      </c>
      <c r="H704" s="103">
        <f>ROUND(+G704*Totals!$H$28,2)</f>
        <v>0</v>
      </c>
      <c r="I704" s="103">
        <f t="shared" si="28"/>
        <v>0</v>
      </c>
      <c r="J704" s="103">
        <f t="shared" si="29"/>
        <v>0</v>
      </c>
      <c r="K704" s="113" t="s">
        <v>378</v>
      </c>
      <c r="L704" s="113" t="s">
        <v>53</v>
      </c>
      <c r="M704" s="138">
        <v>6.7567567567567557E-2</v>
      </c>
      <c r="N704" s="117">
        <f>+H704*M704</f>
        <v>0</v>
      </c>
      <c r="O704" s="113" t="s">
        <v>79</v>
      </c>
      <c r="P704" s="138">
        <v>0.22972972972972971</v>
      </c>
      <c r="Q704" s="118">
        <f>H704*P704</f>
        <v>0</v>
      </c>
      <c r="R704" s="116" t="s">
        <v>1159</v>
      </c>
      <c r="S704" s="114"/>
    </row>
    <row r="705" spans="6:19">
      <c r="F705" s="111" t="s">
        <v>377</v>
      </c>
      <c r="G705" s="136">
        <v>1.020077E-4</v>
      </c>
      <c r="H705" s="103">
        <f>ROUND(+G705*Totals!$H$28,2)</f>
        <v>0</v>
      </c>
      <c r="I705" s="103">
        <f t="shared" si="28"/>
        <v>0</v>
      </c>
      <c r="J705" s="103">
        <f t="shared" si="29"/>
        <v>0</v>
      </c>
      <c r="K705" s="113" t="s">
        <v>377</v>
      </c>
      <c r="L705" s="113" t="s">
        <v>60</v>
      </c>
      <c r="M705" s="138">
        <v>0.29235880398671099</v>
      </c>
      <c r="N705" s="117">
        <f>+H705*M705</f>
        <v>0</v>
      </c>
      <c r="O705" s="117" t="s">
        <v>1159</v>
      </c>
      <c r="P705" s="114"/>
      <c r="Q705" s="118"/>
      <c r="R705" s="116" t="s">
        <v>1159</v>
      </c>
      <c r="S705" s="114"/>
    </row>
    <row r="706" spans="6:19">
      <c r="F706" s="111" t="s">
        <v>376</v>
      </c>
      <c r="G706" s="136">
        <v>2.2024390000000002E-4</v>
      </c>
      <c r="H706" s="103">
        <f>ROUND(+G706*Totals!$H$28,2)</f>
        <v>0</v>
      </c>
      <c r="I706" s="103">
        <f t="shared" si="28"/>
        <v>0</v>
      </c>
      <c r="J706" s="103">
        <f t="shared" si="29"/>
        <v>0</v>
      </c>
      <c r="K706" s="113"/>
      <c r="L706" s="113"/>
      <c r="N706" s="117"/>
      <c r="O706" s="113"/>
      <c r="P706" s="114"/>
      <c r="Q706" s="118"/>
      <c r="R706" s="116"/>
      <c r="S706" s="114"/>
    </row>
    <row r="707" spans="6:19">
      <c r="F707" s="111" t="s">
        <v>375</v>
      </c>
      <c r="G707" s="136">
        <v>9.6211800000000006E-5</v>
      </c>
      <c r="H707" s="103">
        <f>ROUND(+G707*Totals!$H$28,2)</f>
        <v>0</v>
      </c>
      <c r="I707" s="103">
        <f t="shared" si="28"/>
        <v>0</v>
      </c>
      <c r="J707" s="103">
        <f t="shared" si="29"/>
        <v>0</v>
      </c>
      <c r="K707" s="113" t="s">
        <v>375</v>
      </c>
      <c r="L707" s="113" t="s">
        <v>52</v>
      </c>
      <c r="M707" s="138">
        <v>0.16516516516516516</v>
      </c>
      <c r="N707" s="117">
        <f>+H707*M707</f>
        <v>0</v>
      </c>
      <c r="O707" s="117"/>
      <c r="P707" s="114"/>
      <c r="Q707" s="118"/>
      <c r="R707" s="116" t="s">
        <v>1159</v>
      </c>
      <c r="S707" s="114"/>
    </row>
    <row r="708" spans="6:19">
      <c r="F708" s="111" t="s">
        <v>374</v>
      </c>
      <c r="G708" s="136">
        <v>2.14448E-4</v>
      </c>
      <c r="H708" s="103">
        <f>ROUND(+G708*Totals!$H$28,2)</f>
        <v>0</v>
      </c>
      <c r="I708" s="103">
        <f t="shared" si="28"/>
        <v>0</v>
      </c>
      <c r="J708" s="103">
        <f t="shared" si="29"/>
        <v>0</v>
      </c>
      <c r="K708" s="113"/>
      <c r="L708" s="113"/>
      <c r="N708" s="117"/>
      <c r="O708" s="113"/>
      <c r="P708" s="114"/>
      <c r="Q708" s="118"/>
      <c r="R708" s="116"/>
      <c r="S708" s="114"/>
    </row>
    <row r="709" spans="6:19">
      <c r="F709" s="111" t="s">
        <v>373</v>
      </c>
      <c r="G709" s="136">
        <v>7.1869100000000006E-5</v>
      </c>
      <c r="H709" s="103">
        <f>ROUND(+G709*Totals!$H$28,2)</f>
        <v>0</v>
      </c>
      <c r="I709" s="103">
        <f t="shared" si="28"/>
        <v>0</v>
      </c>
      <c r="J709" s="103">
        <f t="shared" si="29"/>
        <v>0</v>
      </c>
      <c r="K709" s="113" t="s">
        <v>373</v>
      </c>
      <c r="L709" s="113" t="s">
        <v>128</v>
      </c>
      <c r="M709" s="138">
        <v>0.38212927756653992</v>
      </c>
      <c r="N709" s="117">
        <f t="shared" ref="N709:N714" si="31">+H709*M709</f>
        <v>0</v>
      </c>
      <c r="O709" s="117" t="s">
        <v>1159</v>
      </c>
      <c r="P709" s="114"/>
      <c r="Q709" s="118"/>
      <c r="R709" s="116" t="s">
        <v>1159</v>
      </c>
      <c r="S709" s="114"/>
    </row>
    <row r="710" spans="6:19">
      <c r="F710" s="111" t="s">
        <v>372</v>
      </c>
      <c r="G710" s="136">
        <v>3.1297799999999997E-5</v>
      </c>
      <c r="H710" s="103">
        <f>ROUND(+G710*Totals!$H$28,2)</f>
        <v>0</v>
      </c>
      <c r="I710" s="103">
        <f t="shared" si="28"/>
        <v>0</v>
      </c>
      <c r="J710" s="103">
        <f t="shared" si="29"/>
        <v>0</v>
      </c>
      <c r="K710" s="113" t="s">
        <v>372</v>
      </c>
      <c r="L710" s="113" t="s">
        <v>48</v>
      </c>
      <c r="M710" s="138">
        <v>0.49193548387096775</v>
      </c>
      <c r="N710" s="117">
        <f t="shared" si="31"/>
        <v>0</v>
      </c>
      <c r="O710" s="117" t="s">
        <v>71</v>
      </c>
      <c r="P710" s="138">
        <v>0.19758064516129031</v>
      </c>
      <c r="Q710" s="118">
        <f>H710*P710</f>
        <v>0</v>
      </c>
      <c r="R710" s="116" t="s">
        <v>1159</v>
      </c>
      <c r="S710" s="114"/>
    </row>
    <row r="711" spans="6:19">
      <c r="F711" s="111" t="s">
        <v>371</v>
      </c>
      <c r="G711" s="136">
        <v>0</v>
      </c>
      <c r="H711" s="103">
        <f>ROUND(+G711*Totals!$H$28,2)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ROUND(+G712*Totals!$H$28,2)</f>
        <v>0</v>
      </c>
      <c r="I712" s="103">
        <f t="shared" si="32"/>
        <v>0</v>
      </c>
      <c r="J712" s="103">
        <f t="shared" si="33"/>
        <v>0</v>
      </c>
      <c r="K712" s="113" t="s">
        <v>370</v>
      </c>
      <c r="L712" s="113" t="s">
        <v>74</v>
      </c>
      <c r="M712" s="138">
        <v>0.55458515283842791</v>
      </c>
      <c r="N712" s="117">
        <f t="shared" si="31"/>
        <v>0</v>
      </c>
      <c r="O712" s="117" t="s">
        <v>1159</v>
      </c>
      <c r="P712" s="114"/>
      <c r="Q712" s="118"/>
      <c r="R712" s="116"/>
      <c r="S712" s="114"/>
    </row>
    <row r="713" spans="6:19">
      <c r="F713" s="111" t="s">
        <v>369</v>
      </c>
      <c r="G713" s="136">
        <v>7.3028199999999993E-5</v>
      </c>
      <c r="H713" s="103">
        <f>ROUND(+G713*Totals!$H$28,2)</f>
        <v>0</v>
      </c>
      <c r="I713" s="103">
        <f t="shared" si="32"/>
        <v>0</v>
      </c>
      <c r="J713" s="103">
        <f t="shared" si="33"/>
        <v>0</v>
      </c>
      <c r="K713" s="113" t="s">
        <v>369</v>
      </c>
      <c r="L713" s="113" t="s">
        <v>70</v>
      </c>
      <c r="M713" s="138">
        <v>0.21202531645569619</v>
      </c>
      <c r="N713" s="117">
        <f t="shared" si="31"/>
        <v>0</v>
      </c>
      <c r="O713" s="113"/>
      <c r="P713" s="114"/>
      <c r="Q713" s="118"/>
      <c r="R713" s="116"/>
      <c r="S713" s="114"/>
    </row>
    <row r="714" spans="6:19">
      <c r="F714" s="111" t="s">
        <v>368</v>
      </c>
      <c r="G714" s="136">
        <v>1.6614899999999999E-5</v>
      </c>
      <c r="H714" s="103">
        <f>ROUND(+G714*Totals!$H$28,2)</f>
        <v>0</v>
      </c>
      <c r="I714" s="103">
        <f t="shared" si="32"/>
        <v>0</v>
      </c>
      <c r="J714" s="103">
        <f t="shared" si="33"/>
        <v>0</v>
      </c>
      <c r="K714" s="113" t="s">
        <v>368</v>
      </c>
      <c r="L714" s="113" t="s">
        <v>39</v>
      </c>
      <c r="M714" s="138">
        <v>0.32327586206896552</v>
      </c>
      <c r="N714" s="117">
        <f t="shared" si="31"/>
        <v>0</v>
      </c>
      <c r="O714" s="113"/>
      <c r="P714" s="114"/>
      <c r="Q714" s="118"/>
      <c r="R714" s="116"/>
      <c r="S714" s="114"/>
    </row>
    <row r="715" spans="6:19">
      <c r="F715" s="111" t="s">
        <v>367</v>
      </c>
      <c r="G715" s="136">
        <v>2.932721E-4</v>
      </c>
      <c r="H715" s="103">
        <f>ROUND(+G715*Totals!$H$28,2)</f>
        <v>0</v>
      </c>
      <c r="I715" s="103">
        <f t="shared" si="32"/>
        <v>0</v>
      </c>
      <c r="J715" s="103">
        <f t="shared" si="33"/>
        <v>0</v>
      </c>
      <c r="K715" s="113"/>
      <c r="L715" s="113"/>
      <c r="N715" s="117"/>
      <c r="O715" s="117"/>
      <c r="P715" s="114"/>
      <c r="Q715" s="118"/>
      <c r="R715" s="116"/>
      <c r="S715" s="114"/>
    </row>
    <row r="716" spans="6:19">
      <c r="F716" s="111" t="s">
        <v>366</v>
      </c>
      <c r="G716" s="136">
        <v>3.2650190000000002E-4</v>
      </c>
      <c r="H716" s="103">
        <f>ROUND(+G716*Totals!$H$28,2)</f>
        <v>0</v>
      </c>
      <c r="I716" s="103">
        <f t="shared" si="32"/>
        <v>0</v>
      </c>
      <c r="J716" s="103">
        <f t="shared" si="33"/>
        <v>0</v>
      </c>
      <c r="K716" s="113"/>
      <c r="L716" s="113"/>
      <c r="N716" s="117"/>
      <c r="O716" s="113"/>
      <c r="P716" s="114"/>
      <c r="Q716" s="118"/>
      <c r="R716" s="116"/>
      <c r="S716" s="114"/>
    </row>
    <row r="717" spans="6:19">
      <c r="F717" s="111" t="s">
        <v>365</v>
      </c>
      <c r="G717" s="136">
        <v>5.8731699999999999E-5</v>
      </c>
      <c r="H717" s="103">
        <f>ROUND(+G717*Totals!$H$28,2)</f>
        <v>0</v>
      </c>
      <c r="I717" s="103">
        <f t="shared" si="32"/>
        <v>0</v>
      </c>
      <c r="J717" s="103">
        <f t="shared" si="33"/>
        <v>0</v>
      </c>
      <c r="K717" s="113" t="s">
        <v>365</v>
      </c>
      <c r="L717" s="113" t="s">
        <v>84</v>
      </c>
      <c r="M717" s="138">
        <v>0.52464788732394374</v>
      </c>
      <c r="N717" s="117">
        <f>+H717*M717</f>
        <v>0</v>
      </c>
      <c r="O717" s="117" t="s">
        <v>1159</v>
      </c>
      <c r="P717" s="114"/>
      <c r="Q717" s="118"/>
      <c r="R717" s="116"/>
      <c r="S717" s="114"/>
    </row>
    <row r="718" spans="6:19">
      <c r="F718" s="111" t="s">
        <v>364</v>
      </c>
      <c r="G718" s="136">
        <v>2.1622541000000002E-3</v>
      </c>
      <c r="H718" s="103">
        <f>ROUND(+G718*Totals!$H$28,2)</f>
        <v>0</v>
      </c>
      <c r="I718" s="103">
        <f t="shared" si="32"/>
        <v>0</v>
      </c>
      <c r="J718" s="103">
        <f t="shared" si="33"/>
        <v>0</v>
      </c>
      <c r="K718" s="113"/>
      <c r="L718" s="113"/>
      <c r="N718" s="117"/>
      <c r="O718" s="113"/>
      <c r="P718" s="114"/>
      <c r="Q718" s="118"/>
      <c r="R718" s="116"/>
      <c r="S718" s="114"/>
    </row>
    <row r="719" spans="6:19">
      <c r="F719" s="111" t="s">
        <v>363</v>
      </c>
      <c r="G719" s="136">
        <v>2.43427E-5</v>
      </c>
      <c r="H719" s="103">
        <f>ROUND(+G719*Totals!$H$28,2)</f>
        <v>0</v>
      </c>
      <c r="I719" s="103">
        <f t="shared" si="32"/>
        <v>0</v>
      </c>
      <c r="J719" s="103">
        <f t="shared" si="33"/>
        <v>0</v>
      </c>
      <c r="K719" s="113" t="s">
        <v>363</v>
      </c>
      <c r="L719" s="113" t="s">
        <v>113</v>
      </c>
      <c r="M719" s="138">
        <v>0.21739130434782611</v>
      </c>
      <c r="N719" s="117">
        <f>+H719*M719</f>
        <v>0</v>
      </c>
      <c r="O719" s="113"/>
      <c r="P719" s="114"/>
      <c r="Q719" s="118"/>
      <c r="R719" s="116"/>
      <c r="S719" s="114"/>
    </row>
    <row r="720" spans="6:19">
      <c r="F720" s="111" t="s">
        <v>362</v>
      </c>
      <c r="G720" s="136">
        <v>2.8245309999999998E-4</v>
      </c>
      <c r="H720" s="103">
        <f>ROUND(+G720*Totals!$H$28,2)</f>
        <v>0</v>
      </c>
      <c r="I720" s="103">
        <f t="shared" si="32"/>
        <v>0</v>
      </c>
      <c r="J720" s="103">
        <f t="shared" si="33"/>
        <v>0</v>
      </c>
      <c r="K720" s="113"/>
      <c r="L720" s="113"/>
      <c r="N720" s="117"/>
      <c r="O720" s="117"/>
      <c r="P720" s="114"/>
      <c r="Q720" s="118"/>
      <c r="R720" s="116"/>
      <c r="S720" s="114"/>
    </row>
    <row r="721" spans="6:19">
      <c r="F721" s="111" t="s">
        <v>361</v>
      </c>
      <c r="G721" s="136">
        <v>6.4218479999999991E-4</v>
      </c>
      <c r="H721" s="103">
        <f>ROUND(+G721*Totals!$H$28,2)</f>
        <v>0</v>
      </c>
      <c r="I721" s="103">
        <f t="shared" si="32"/>
        <v>0</v>
      </c>
      <c r="J721" s="103">
        <f t="shared" si="33"/>
        <v>0</v>
      </c>
      <c r="K721" s="113"/>
      <c r="L721" s="113"/>
      <c r="N721" s="117"/>
      <c r="O721" s="113"/>
      <c r="P721" s="114"/>
      <c r="Q721" s="118"/>
      <c r="R721" s="116"/>
      <c r="S721" s="114"/>
    </row>
    <row r="722" spans="6:19">
      <c r="F722" s="111" t="s">
        <v>360</v>
      </c>
      <c r="G722" s="136">
        <v>8.0756100000000004E-5</v>
      </c>
      <c r="H722" s="103">
        <f>ROUND(+G722*Totals!$H$28,2)</f>
        <v>0</v>
      </c>
      <c r="I722" s="103">
        <f t="shared" si="32"/>
        <v>0</v>
      </c>
      <c r="J722" s="103">
        <f t="shared" si="33"/>
        <v>0</v>
      </c>
      <c r="K722" s="113" t="s">
        <v>360</v>
      </c>
      <c r="L722" s="113" t="s">
        <v>45</v>
      </c>
      <c r="M722" s="138">
        <v>0.18846153846153846</v>
      </c>
      <c r="N722" s="117">
        <f>+H722*M722</f>
        <v>0</v>
      </c>
      <c r="O722" s="117"/>
      <c r="P722" s="114"/>
      <c r="Q722" s="118"/>
      <c r="R722" s="116"/>
      <c r="S722" s="114"/>
    </row>
    <row r="723" spans="6:19">
      <c r="F723" s="111" t="s">
        <v>359</v>
      </c>
      <c r="G723" s="136">
        <v>6.483671000000001E-4</v>
      </c>
      <c r="H723" s="103">
        <f>ROUND(+G723*Totals!$H$28,2)</f>
        <v>0</v>
      </c>
      <c r="I723" s="103">
        <f t="shared" si="32"/>
        <v>0</v>
      </c>
      <c r="J723" s="103">
        <f t="shared" si="33"/>
        <v>0</v>
      </c>
      <c r="K723" s="113"/>
      <c r="L723" s="113"/>
      <c r="N723" s="117"/>
      <c r="O723" s="117"/>
      <c r="P723" s="114"/>
      <c r="Q723" s="118"/>
      <c r="R723" s="116"/>
      <c r="S723" s="114"/>
    </row>
    <row r="724" spans="6:19">
      <c r="F724" s="111" t="s">
        <v>358</v>
      </c>
      <c r="G724" s="136">
        <v>9.0415900000000003E-5</v>
      </c>
      <c r="H724" s="103">
        <f>ROUND(+G724*Totals!$H$28,2)</f>
        <v>0</v>
      </c>
      <c r="I724" s="103">
        <f t="shared" si="32"/>
        <v>0</v>
      </c>
      <c r="J724" s="103">
        <f t="shared" si="33"/>
        <v>0</v>
      </c>
      <c r="K724" s="113" t="s">
        <v>358</v>
      </c>
      <c r="L724" s="113" t="s">
        <v>80</v>
      </c>
      <c r="M724" s="138">
        <v>0.18506493506493504</v>
      </c>
      <c r="N724" s="117">
        <f>+H724*M724</f>
        <v>0</v>
      </c>
      <c r="O724" s="113"/>
      <c r="P724" s="114"/>
      <c r="Q724" s="118"/>
      <c r="R724" s="116"/>
      <c r="S724" s="114"/>
    </row>
    <row r="725" spans="6:19">
      <c r="F725" s="111" t="s">
        <v>357</v>
      </c>
      <c r="G725" s="136">
        <v>1.047124E-4</v>
      </c>
      <c r="H725" s="103">
        <f>ROUND(+G725*Totals!$H$28,2)</f>
        <v>0</v>
      </c>
      <c r="I725" s="103">
        <f t="shared" si="32"/>
        <v>0</v>
      </c>
      <c r="J725" s="103">
        <f t="shared" si="33"/>
        <v>0</v>
      </c>
      <c r="K725" s="113" t="s">
        <v>357</v>
      </c>
      <c r="L725" s="113" t="s">
        <v>98</v>
      </c>
      <c r="M725" s="138">
        <v>0.27777777777777779</v>
      </c>
      <c r="N725" s="117">
        <f>+H725*M725</f>
        <v>0</v>
      </c>
      <c r="O725" s="113" t="s">
        <v>1159</v>
      </c>
      <c r="P725" s="114"/>
      <c r="Q725" s="118"/>
      <c r="R725" s="116"/>
      <c r="S725" s="114"/>
    </row>
    <row r="726" spans="6:19">
      <c r="F726" s="111" t="s">
        <v>356</v>
      </c>
      <c r="G726" s="136">
        <v>3.1143259999999998E-4</v>
      </c>
      <c r="H726" s="103">
        <f>ROUND(+G726*Totals!$H$28,2)</f>
        <v>0</v>
      </c>
      <c r="I726" s="103">
        <f t="shared" si="32"/>
        <v>0</v>
      </c>
      <c r="J726" s="103">
        <f t="shared" si="33"/>
        <v>0</v>
      </c>
      <c r="K726" s="113"/>
      <c r="L726" s="113"/>
      <c r="N726" s="117"/>
      <c r="O726" s="117"/>
      <c r="P726" s="114"/>
      <c r="Q726" s="118"/>
      <c r="R726" s="116"/>
      <c r="S726" s="114"/>
    </row>
    <row r="727" spans="6:19">
      <c r="F727" s="111" t="s">
        <v>355</v>
      </c>
      <c r="G727" s="136">
        <v>2.094249E-4</v>
      </c>
      <c r="H727" s="103">
        <f>ROUND(+G727*Totals!$H$28,2)</f>
        <v>0</v>
      </c>
      <c r="I727" s="103">
        <f t="shared" si="32"/>
        <v>0</v>
      </c>
      <c r="J727" s="103">
        <f t="shared" si="33"/>
        <v>0</v>
      </c>
      <c r="K727" s="113"/>
      <c r="L727" s="113"/>
      <c r="N727" s="117"/>
      <c r="O727" s="117"/>
      <c r="P727" s="114"/>
      <c r="Q727" s="118"/>
      <c r="R727" s="116"/>
      <c r="S727" s="114"/>
    </row>
    <row r="728" spans="6:19">
      <c r="F728" s="111" t="s">
        <v>354</v>
      </c>
      <c r="G728" s="136">
        <v>7.8051300000000009E-5</v>
      </c>
      <c r="H728" s="103">
        <f>ROUND(+G728*Totals!$H$28,2)</f>
        <v>0</v>
      </c>
      <c r="I728" s="103">
        <f t="shared" si="32"/>
        <v>0</v>
      </c>
      <c r="J728" s="103">
        <f t="shared" si="33"/>
        <v>0</v>
      </c>
      <c r="K728" s="113" t="s">
        <v>354</v>
      </c>
      <c r="L728" s="113" t="s">
        <v>65</v>
      </c>
      <c r="M728" s="138">
        <v>0.11320754716981131</v>
      </c>
      <c r="N728" s="117">
        <f t="shared" ref="N728:N787" si="34">+H728*M728</f>
        <v>0</v>
      </c>
      <c r="O728" s="117" t="s">
        <v>1159</v>
      </c>
      <c r="P728" s="114"/>
      <c r="Q728" s="118"/>
      <c r="R728" s="116"/>
      <c r="S728" s="114"/>
    </row>
    <row r="729" spans="6:19">
      <c r="F729" s="111" t="s">
        <v>353</v>
      </c>
      <c r="G729" s="136">
        <v>4.2116799999999996E-5</v>
      </c>
      <c r="H729" s="103">
        <f>ROUND(+G729*Totals!$H$28,2)</f>
        <v>0</v>
      </c>
      <c r="I729" s="103">
        <f t="shared" si="32"/>
        <v>0</v>
      </c>
      <c r="J729" s="103">
        <f t="shared" si="33"/>
        <v>0</v>
      </c>
      <c r="K729" s="113" t="s">
        <v>353</v>
      </c>
      <c r="L729" s="113" t="s">
        <v>58</v>
      </c>
      <c r="M729" s="138">
        <v>0.35341365461847385</v>
      </c>
      <c r="N729" s="117">
        <f t="shared" si="34"/>
        <v>0</v>
      </c>
      <c r="O729" s="117" t="s">
        <v>1159</v>
      </c>
      <c r="P729" s="114"/>
      <c r="Q729" s="118"/>
      <c r="R729" s="116"/>
      <c r="S729" s="114"/>
    </row>
    <row r="730" spans="6:19">
      <c r="F730" s="111" t="s">
        <v>352</v>
      </c>
      <c r="G730" s="136">
        <v>1.06258E-4</v>
      </c>
      <c r="H730" s="103">
        <f>ROUND(+G730*Totals!$H$28,2)</f>
        <v>0</v>
      </c>
      <c r="I730" s="103">
        <f t="shared" si="32"/>
        <v>0</v>
      </c>
      <c r="J730" s="103">
        <f t="shared" si="33"/>
        <v>0</v>
      </c>
      <c r="K730" s="113" t="s">
        <v>352</v>
      </c>
      <c r="L730" s="113" t="s">
        <v>129</v>
      </c>
      <c r="M730" s="138">
        <v>0.42216981132075471</v>
      </c>
      <c r="N730" s="117">
        <f t="shared" si="34"/>
        <v>0</v>
      </c>
      <c r="O730" s="117" t="s">
        <v>1159</v>
      </c>
      <c r="P730" s="114"/>
      <c r="Q730" s="118"/>
      <c r="R730" s="116"/>
      <c r="S730" s="114"/>
    </row>
    <row r="731" spans="6:19">
      <c r="F731" s="111" t="s">
        <v>351</v>
      </c>
      <c r="G731" s="136">
        <v>1.46829E-5</v>
      </c>
      <c r="H731" s="103">
        <f>ROUND(+G731*Totals!$H$28,2)</f>
        <v>0</v>
      </c>
      <c r="I731" s="103">
        <f t="shared" si="32"/>
        <v>0</v>
      </c>
      <c r="J731" s="103">
        <f t="shared" si="33"/>
        <v>0</v>
      </c>
      <c r="K731" s="113" t="s">
        <v>351</v>
      </c>
      <c r="L731" s="113" t="s">
        <v>47</v>
      </c>
      <c r="M731" s="138">
        <v>0.47619047619047622</v>
      </c>
      <c r="N731" s="117">
        <f t="shared" si="34"/>
        <v>0</v>
      </c>
      <c r="O731" s="117" t="s">
        <v>1159</v>
      </c>
      <c r="P731" s="114"/>
      <c r="Q731" s="118"/>
      <c r="R731" s="116"/>
      <c r="S731" s="114"/>
    </row>
    <row r="732" spans="6:19">
      <c r="F732" s="111" t="s">
        <v>350</v>
      </c>
      <c r="G732" s="136">
        <v>1.4103340000000002E-4</v>
      </c>
      <c r="H732" s="103">
        <f>ROUND(+G732*Totals!$H$28,2)</f>
        <v>0</v>
      </c>
      <c r="I732" s="103">
        <f t="shared" si="32"/>
        <v>0</v>
      </c>
      <c r="J732" s="103">
        <f t="shared" si="33"/>
        <v>0</v>
      </c>
      <c r="K732" s="113" t="s">
        <v>350</v>
      </c>
      <c r="L732" s="113" t="s">
        <v>66</v>
      </c>
      <c r="M732" s="138">
        <v>0.13550135501355015</v>
      </c>
      <c r="N732" s="117">
        <f t="shared" si="34"/>
        <v>0</v>
      </c>
      <c r="O732" s="113" t="s">
        <v>1159</v>
      </c>
      <c r="P732" s="114"/>
      <c r="Q732" s="118"/>
      <c r="R732" s="116"/>
      <c r="S732" s="114"/>
    </row>
    <row r="733" spans="6:19">
      <c r="F733" s="111" t="s">
        <v>349</v>
      </c>
      <c r="G733" s="136">
        <v>8.5006400000000007E-5</v>
      </c>
      <c r="H733" s="103">
        <f>ROUND(+G733*Totals!$H$28,2)</f>
        <v>0</v>
      </c>
      <c r="I733" s="103">
        <f t="shared" si="32"/>
        <v>0</v>
      </c>
      <c r="J733" s="103">
        <f t="shared" si="33"/>
        <v>0</v>
      </c>
      <c r="K733" s="113" t="s">
        <v>349</v>
      </c>
      <c r="L733" s="113" t="s">
        <v>71</v>
      </c>
      <c r="M733" s="138">
        <v>0.41493775933609955</v>
      </c>
      <c r="N733" s="117">
        <f t="shared" si="34"/>
        <v>0</v>
      </c>
      <c r="O733" s="113" t="s">
        <v>1159</v>
      </c>
      <c r="P733" s="114"/>
      <c r="Q733" s="118"/>
      <c r="R733" s="116"/>
      <c r="S733" s="114"/>
    </row>
    <row r="734" spans="6:19">
      <c r="F734" s="111" t="s">
        <v>348</v>
      </c>
      <c r="G734" s="136">
        <v>1.464429E-4</v>
      </c>
      <c r="H734" s="103">
        <f>ROUND(+G734*Totals!$H$28,2)</f>
        <v>0</v>
      </c>
      <c r="I734" s="103">
        <f t="shared" si="32"/>
        <v>0</v>
      </c>
      <c r="J734" s="103">
        <f t="shared" si="33"/>
        <v>0</v>
      </c>
      <c r="K734" s="113"/>
      <c r="L734" s="113"/>
      <c r="N734" s="117"/>
      <c r="O734" s="117"/>
      <c r="P734" s="114"/>
      <c r="Q734" s="118"/>
      <c r="R734" s="116"/>
      <c r="S734" s="114"/>
    </row>
    <row r="735" spans="6:19">
      <c r="F735" s="111" t="s">
        <v>347</v>
      </c>
      <c r="G735" s="136">
        <v>4.0957639999999996E-4</v>
      </c>
      <c r="H735" s="103">
        <f>ROUND(+G735*Totals!$H$28,2)</f>
        <v>0</v>
      </c>
      <c r="I735" s="103">
        <f t="shared" si="32"/>
        <v>0</v>
      </c>
      <c r="J735" s="103">
        <f t="shared" si="33"/>
        <v>0</v>
      </c>
      <c r="K735" s="113"/>
      <c r="L735" s="113"/>
      <c r="N735" s="117"/>
      <c r="O735" s="113"/>
      <c r="P735" s="114"/>
      <c r="Q735" s="118"/>
      <c r="R735" s="116"/>
      <c r="S735" s="114"/>
    </row>
    <row r="736" spans="6:19">
      <c r="F736" s="111" t="s">
        <v>346</v>
      </c>
      <c r="G736" s="136">
        <v>9.4666200000000005E-5</v>
      </c>
      <c r="H736" s="103">
        <f>ROUND(+G736*Totals!$H$28,2)</f>
        <v>0</v>
      </c>
      <c r="I736" s="103">
        <f t="shared" si="32"/>
        <v>0</v>
      </c>
      <c r="J736" s="103">
        <f t="shared" si="33"/>
        <v>0</v>
      </c>
      <c r="K736" s="113" t="s">
        <v>346</v>
      </c>
      <c r="L736" s="113" t="s">
        <v>70</v>
      </c>
      <c r="M736" s="138">
        <v>9.4548551959114144E-2</v>
      </c>
      <c r="N736" s="117">
        <f t="shared" si="34"/>
        <v>0</v>
      </c>
      <c r="O736" s="117" t="s">
        <v>1159</v>
      </c>
      <c r="P736" s="114"/>
      <c r="Q736" s="118"/>
      <c r="R736" s="116"/>
      <c r="S736" s="114"/>
    </row>
    <row r="737" spans="6:19">
      <c r="F737" s="111" t="s">
        <v>345</v>
      </c>
      <c r="G737" s="136">
        <v>1.295575E-3</v>
      </c>
      <c r="H737" s="103">
        <f>ROUND(+G737*Totals!$H$28,2)</f>
        <v>0</v>
      </c>
      <c r="I737" s="103">
        <f t="shared" si="32"/>
        <v>0</v>
      </c>
      <c r="J737" s="103">
        <f t="shared" si="33"/>
        <v>0</v>
      </c>
      <c r="K737" s="113"/>
      <c r="L737" s="113"/>
      <c r="N737" s="117"/>
      <c r="O737" s="113"/>
      <c r="P737" s="114"/>
      <c r="Q737" s="118"/>
      <c r="R737" s="116"/>
      <c r="S737" s="114"/>
    </row>
    <row r="738" spans="6:19">
      <c r="F738" s="111" t="s">
        <v>344</v>
      </c>
      <c r="G738" s="136">
        <v>5.7958899999999998E-5</v>
      </c>
      <c r="H738" s="103">
        <f>ROUND(+G738*Totals!$H$28,2)</f>
        <v>0</v>
      </c>
      <c r="I738" s="103">
        <f t="shared" si="32"/>
        <v>0</v>
      </c>
      <c r="J738" s="103">
        <f t="shared" si="33"/>
        <v>0</v>
      </c>
      <c r="K738" s="113" t="s">
        <v>344</v>
      </c>
      <c r="L738" s="113" t="s">
        <v>51</v>
      </c>
      <c r="M738" s="138">
        <v>0.49173553719008262</v>
      </c>
      <c r="N738" s="117">
        <f t="shared" si="34"/>
        <v>0</v>
      </c>
      <c r="O738" s="113" t="s">
        <v>1159</v>
      </c>
      <c r="P738" s="114"/>
      <c r="Q738" s="118"/>
      <c r="R738" s="116"/>
      <c r="S738" s="114"/>
    </row>
    <row r="739" spans="6:19">
      <c r="F739" s="111" t="s">
        <v>343</v>
      </c>
      <c r="G739" s="136">
        <v>1.0088715999999999E-3</v>
      </c>
      <c r="H739" s="103">
        <f>ROUND(+G739*Totals!$H$28,2)</f>
        <v>0</v>
      </c>
      <c r="I739" s="103">
        <f t="shared" si="32"/>
        <v>0</v>
      </c>
      <c r="J739" s="103">
        <f t="shared" si="33"/>
        <v>0</v>
      </c>
      <c r="K739" s="113"/>
      <c r="L739" s="113"/>
      <c r="N739" s="117"/>
      <c r="O739" s="113"/>
      <c r="P739" s="114"/>
      <c r="Q739" s="118"/>
      <c r="R739" s="116"/>
      <c r="S739" s="114"/>
    </row>
    <row r="740" spans="6:19">
      <c r="F740" s="111" t="s">
        <v>342</v>
      </c>
      <c r="G740" s="136">
        <v>1.5683683000000002E-3</v>
      </c>
      <c r="H740" s="103">
        <f>ROUND(+G740*Totals!$H$28,2)</f>
        <v>0</v>
      </c>
      <c r="I740" s="103">
        <f t="shared" si="32"/>
        <v>0</v>
      </c>
      <c r="J740" s="103">
        <f t="shared" si="33"/>
        <v>0</v>
      </c>
      <c r="K740" s="113"/>
      <c r="L740" s="113"/>
      <c r="N740" s="117"/>
      <c r="O740" s="113"/>
      <c r="P740" s="114"/>
      <c r="Q740" s="118"/>
      <c r="R740" s="116"/>
      <c r="S740" s="114"/>
    </row>
    <row r="741" spans="6:19">
      <c r="F741" s="111" t="s">
        <v>341</v>
      </c>
      <c r="G741" s="136">
        <v>2.9288570000000002E-4</v>
      </c>
      <c r="H741" s="103">
        <f>ROUND(+G741*Totals!$H$28,2)</f>
        <v>0</v>
      </c>
      <c r="I741" s="103">
        <f t="shared" si="32"/>
        <v>0</v>
      </c>
      <c r="J741" s="103">
        <f t="shared" si="33"/>
        <v>0</v>
      </c>
      <c r="K741" s="113"/>
      <c r="L741" s="113"/>
      <c r="N741" s="117"/>
      <c r="O741" s="113"/>
      <c r="P741" s="114"/>
      <c r="Q741" s="118"/>
      <c r="R741" s="116"/>
      <c r="S741" s="114"/>
    </row>
    <row r="742" spans="6:19">
      <c r="F742" s="111" t="s">
        <v>340</v>
      </c>
      <c r="G742" s="136">
        <v>4.1382670000000003E-4</v>
      </c>
      <c r="H742" s="103">
        <f>ROUND(+G742*Totals!$H$28,2)</f>
        <v>0</v>
      </c>
      <c r="I742" s="103">
        <f t="shared" si="32"/>
        <v>0</v>
      </c>
      <c r="J742" s="103">
        <f t="shared" si="33"/>
        <v>0</v>
      </c>
      <c r="K742" s="113"/>
      <c r="L742" s="113"/>
      <c r="N742" s="117"/>
      <c r="O742" s="117"/>
      <c r="P742" s="114"/>
      <c r="Q742" s="118"/>
      <c r="R742" s="116"/>
      <c r="S742" s="114"/>
    </row>
    <row r="743" spans="6:19">
      <c r="F743" s="111" t="s">
        <v>339</v>
      </c>
      <c r="G743" s="136">
        <v>8.6551989999999991E-4</v>
      </c>
      <c r="H743" s="103">
        <f>ROUND(+G743*Totals!$H$28,2)</f>
        <v>0</v>
      </c>
      <c r="I743" s="103">
        <f t="shared" si="32"/>
        <v>0</v>
      </c>
      <c r="J743" s="103">
        <f t="shared" si="33"/>
        <v>0</v>
      </c>
      <c r="K743" s="113"/>
      <c r="L743" s="113"/>
      <c r="N743" s="117"/>
      <c r="O743" s="117"/>
      <c r="P743" s="114"/>
      <c r="Q743" s="118"/>
      <c r="R743" s="116"/>
      <c r="S743" s="114"/>
    </row>
    <row r="744" spans="6:19">
      <c r="F744" s="111" t="s">
        <v>338</v>
      </c>
      <c r="G744" s="136">
        <v>1.19782E-5</v>
      </c>
      <c r="H744" s="103">
        <f>ROUND(+G744*Totals!$H$28,2)</f>
        <v>0</v>
      </c>
      <c r="I744" s="103">
        <f t="shared" si="32"/>
        <v>0</v>
      </c>
      <c r="J744" s="103">
        <f t="shared" si="33"/>
        <v>0</v>
      </c>
      <c r="K744" s="113" t="s">
        <v>338</v>
      </c>
      <c r="L744" s="113" t="s">
        <v>107</v>
      </c>
      <c r="M744" s="138">
        <v>0.48387096774193544</v>
      </c>
      <c r="N744" s="117">
        <f t="shared" si="34"/>
        <v>0</v>
      </c>
      <c r="O744" s="113" t="s">
        <v>1159</v>
      </c>
      <c r="P744" s="114"/>
      <c r="Q744" s="118"/>
      <c r="R744" s="116"/>
      <c r="S744" s="114"/>
    </row>
    <row r="745" spans="6:19">
      <c r="F745" s="111" t="s">
        <v>337</v>
      </c>
      <c r="G745" s="136">
        <v>1.73877E-5</v>
      </c>
      <c r="H745" s="103">
        <f>ROUND(+G745*Totals!$H$28,2)</f>
        <v>0</v>
      </c>
      <c r="I745" s="103">
        <f t="shared" si="32"/>
        <v>0</v>
      </c>
      <c r="J745" s="103">
        <f t="shared" si="33"/>
        <v>0</v>
      </c>
      <c r="K745" s="113" t="s">
        <v>337</v>
      </c>
      <c r="L745" s="113" t="s">
        <v>101</v>
      </c>
      <c r="M745" s="138">
        <v>0.5</v>
      </c>
      <c r="N745" s="117">
        <f t="shared" si="34"/>
        <v>0</v>
      </c>
      <c r="O745" s="113" t="s">
        <v>1159</v>
      </c>
      <c r="P745" s="114"/>
      <c r="Q745" s="118"/>
      <c r="R745" s="116"/>
      <c r="S745" s="114"/>
    </row>
    <row r="746" spans="6:19">
      <c r="F746" s="111" t="s">
        <v>336</v>
      </c>
      <c r="G746" s="136">
        <v>5.2626699999999997E-4</v>
      </c>
      <c r="H746" s="103">
        <f>ROUND(+G746*Totals!$H$28,2)</f>
        <v>0</v>
      </c>
      <c r="I746" s="103">
        <f t="shared" si="32"/>
        <v>0</v>
      </c>
      <c r="J746" s="103">
        <f t="shared" si="33"/>
        <v>0</v>
      </c>
      <c r="K746" s="113"/>
      <c r="L746" s="113"/>
      <c r="N746" s="117"/>
      <c r="O746" s="117"/>
      <c r="P746" s="114"/>
      <c r="Q746" s="118"/>
      <c r="R746" s="116"/>
      <c r="S746" s="114"/>
    </row>
    <row r="747" spans="6:19">
      <c r="F747" s="111" t="s">
        <v>335</v>
      </c>
      <c r="G747" s="136">
        <v>1.966739E-4</v>
      </c>
      <c r="H747" s="103">
        <f>ROUND(+G747*Totals!$H$28,2)</f>
        <v>0</v>
      </c>
      <c r="I747" s="103">
        <f t="shared" si="32"/>
        <v>0</v>
      </c>
      <c r="J747" s="103">
        <f t="shared" si="33"/>
        <v>0</v>
      </c>
      <c r="K747" s="113"/>
      <c r="L747" s="113"/>
      <c r="N747" s="117"/>
      <c r="O747" s="117"/>
      <c r="P747" s="114"/>
      <c r="Q747" s="118"/>
      <c r="R747" s="116"/>
      <c r="S747" s="114"/>
    </row>
    <row r="748" spans="6:19">
      <c r="F748" s="111" t="s">
        <v>334</v>
      </c>
      <c r="G748" s="136">
        <v>4.4048799999999997E-5</v>
      </c>
      <c r="H748" s="103">
        <f>ROUND(+G748*Totals!$H$28,2)</f>
        <v>0</v>
      </c>
      <c r="I748" s="103">
        <f t="shared" si="32"/>
        <v>0</v>
      </c>
      <c r="J748" s="103">
        <f t="shared" si="33"/>
        <v>0</v>
      </c>
      <c r="K748" s="113" t="s">
        <v>334</v>
      </c>
      <c r="L748" s="113" t="s">
        <v>78</v>
      </c>
      <c r="M748" s="138">
        <v>0.32994923857868019</v>
      </c>
      <c r="N748" s="117">
        <f t="shared" si="34"/>
        <v>0</v>
      </c>
      <c r="O748" s="117"/>
      <c r="P748" s="114"/>
      <c r="Q748" s="118"/>
      <c r="R748" s="116"/>
      <c r="S748" s="114"/>
    </row>
    <row r="749" spans="6:19">
      <c r="F749" s="111" t="s">
        <v>333</v>
      </c>
      <c r="G749" s="136">
        <v>6.06637E-5</v>
      </c>
      <c r="H749" s="103">
        <f>ROUND(+G749*Totals!$H$28,2)</f>
        <v>0</v>
      </c>
      <c r="I749" s="103">
        <f t="shared" si="32"/>
        <v>0</v>
      </c>
      <c r="J749" s="103">
        <f t="shared" si="33"/>
        <v>0</v>
      </c>
      <c r="K749" s="113" t="s">
        <v>333</v>
      </c>
      <c r="L749" s="113" t="s">
        <v>96</v>
      </c>
      <c r="M749" s="138">
        <v>0.19852941176470587</v>
      </c>
      <c r="N749" s="117">
        <f t="shared" si="34"/>
        <v>0</v>
      </c>
      <c r="O749" s="117" t="s">
        <v>1159</v>
      </c>
      <c r="P749" s="114"/>
      <c r="Q749" s="118"/>
      <c r="R749" s="116"/>
      <c r="S749" s="114"/>
    </row>
    <row r="750" spans="6:19">
      <c r="F750" s="111" t="s">
        <v>332</v>
      </c>
      <c r="G750" s="136">
        <v>1.89332E-5</v>
      </c>
      <c r="H750" s="103">
        <f>ROUND(+G750*Totals!$H$28,2)</f>
        <v>0</v>
      </c>
      <c r="I750" s="103">
        <f t="shared" si="32"/>
        <v>0</v>
      </c>
      <c r="J750" s="103">
        <f t="shared" si="33"/>
        <v>0</v>
      </c>
      <c r="K750" s="113" t="s">
        <v>332</v>
      </c>
      <c r="L750" s="113" t="s">
        <v>55</v>
      </c>
      <c r="M750" s="138">
        <v>0.34090909090909088</v>
      </c>
      <c r="N750" s="117">
        <f t="shared" si="34"/>
        <v>0</v>
      </c>
      <c r="O750" s="117" t="s">
        <v>1159</v>
      </c>
      <c r="P750" s="114"/>
      <c r="Q750" s="118"/>
      <c r="R750" s="116"/>
      <c r="S750" s="114"/>
    </row>
    <row r="751" spans="6:19">
      <c r="F751" s="111" t="s">
        <v>331</v>
      </c>
      <c r="G751" s="136">
        <v>4.7526299999999999E-5</v>
      </c>
      <c r="H751" s="103">
        <f>ROUND(+G751*Totals!$H$28,2)</f>
        <v>0</v>
      </c>
      <c r="I751" s="103">
        <f t="shared" si="32"/>
        <v>0</v>
      </c>
      <c r="J751" s="103">
        <f t="shared" si="33"/>
        <v>0</v>
      </c>
      <c r="K751" s="113" t="s">
        <v>331</v>
      </c>
      <c r="L751" s="113" t="s">
        <v>132</v>
      </c>
      <c r="M751" s="138">
        <v>0.16331096196868009</v>
      </c>
      <c r="N751" s="117">
        <f t="shared" si="34"/>
        <v>0</v>
      </c>
      <c r="O751" s="117" t="s">
        <v>1159</v>
      </c>
      <c r="P751" s="114"/>
      <c r="Q751" s="118"/>
      <c r="R751" s="116"/>
      <c r="S751" s="114"/>
    </row>
    <row r="752" spans="6:19">
      <c r="F752" s="111" t="s">
        <v>330</v>
      </c>
      <c r="G752" s="136">
        <v>1.043261E-4</v>
      </c>
      <c r="H752" s="103">
        <f>ROUND(+G752*Totals!$H$28,2)</f>
        <v>0</v>
      </c>
      <c r="I752" s="103">
        <f t="shared" si="32"/>
        <v>0</v>
      </c>
      <c r="J752" s="103">
        <f t="shared" si="33"/>
        <v>0</v>
      </c>
      <c r="K752" s="113" t="s">
        <v>330</v>
      </c>
      <c r="L752" s="113" t="s">
        <v>44</v>
      </c>
      <c r="M752" s="138">
        <v>0.28527607361963192</v>
      </c>
      <c r="N752" s="117">
        <f t="shared" si="34"/>
        <v>0</v>
      </c>
      <c r="O752" s="117" t="s">
        <v>1159</v>
      </c>
      <c r="P752" s="114"/>
      <c r="Q752" s="118"/>
      <c r="R752" s="116"/>
      <c r="S752" s="114"/>
    </row>
    <row r="753" spans="6:19">
      <c r="F753" s="111" t="s">
        <v>329</v>
      </c>
      <c r="G753" s="136">
        <v>1.464429E-4</v>
      </c>
      <c r="H753" s="103">
        <f>ROUND(+G753*Totals!$H$28,2)</f>
        <v>0</v>
      </c>
      <c r="I753" s="103">
        <f t="shared" si="32"/>
        <v>0</v>
      </c>
      <c r="J753" s="103">
        <f t="shared" si="33"/>
        <v>0</v>
      </c>
      <c r="K753" s="113" t="s">
        <v>329</v>
      </c>
      <c r="L753" s="113" t="s">
        <v>55</v>
      </c>
      <c r="M753" s="138">
        <v>0.1773049645390071</v>
      </c>
      <c r="N753" s="117">
        <f t="shared" si="34"/>
        <v>0</v>
      </c>
      <c r="O753" s="113" t="s">
        <v>1159</v>
      </c>
      <c r="P753" s="114"/>
      <c r="Q753" s="118"/>
      <c r="R753" s="116"/>
      <c r="S753" s="114"/>
    </row>
    <row r="754" spans="6:19">
      <c r="F754" s="111" t="s">
        <v>328</v>
      </c>
      <c r="G754" s="136">
        <v>1.383286E-4</v>
      </c>
      <c r="H754" s="103">
        <f>ROUND(+G754*Totals!$H$28,2)</f>
        <v>0</v>
      </c>
      <c r="I754" s="103">
        <f t="shared" si="32"/>
        <v>0</v>
      </c>
      <c r="J754" s="103">
        <f t="shared" si="33"/>
        <v>0</v>
      </c>
      <c r="K754" s="113" t="s">
        <v>328</v>
      </c>
      <c r="L754" s="113" t="s">
        <v>68</v>
      </c>
      <c r="M754" s="138">
        <v>0.30066445182724255</v>
      </c>
      <c r="N754" s="117">
        <f t="shared" si="34"/>
        <v>0</v>
      </c>
      <c r="O754" s="113" t="s">
        <v>1159</v>
      </c>
      <c r="P754" s="114"/>
      <c r="Q754" s="118"/>
      <c r="R754" s="116"/>
      <c r="S754" s="114"/>
    </row>
    <row r="755" spans="6:19">
      <c r="F755" s="111" t="s">
        <v>327</v>
      </c>
      <c r="G755" s="136">
        <v>1.7658150000000002E-4</v>
      </c>
      <c r="H755" s="103">
        <f>ROUND(+G755*Totals!$H$28,2)</f>
        <v>0</v>
      </c>
      <c r="I755" s="103">
        <f t="shared" si="32"/>
        <v>0</v>
      </c>
      <c r="J755" s="103">
        <f t="shared" si="33"/>
        <v>0</v>
      </c>
      <c r="K755" s="113"/>
      <c r="L755" s="113"/>
      <c r="N755" s="117"/>
      <c r="O755" s="113"/>
      <c r="P755" s="114"/>
      <c r="Q755" s="118"/>
      <c r="R755" s="116"/>
      <c r="S755" s="114"/>
    </row>
    <row r="756" spans="6:19">
      <c r="F756" s="111" t="s">
        <v>326</v>
      </c>
      <c r="G756" s="136">
        <v>1.8237739999999998E-4</v>
      </c>
      <c r="H756" s="103">
        <f>ROUND(+G756*Totals!$H$28,2)</f>
        <v>0</v>
      </c>
      <c r="I756" s="103">
        <f t="shared" si="32"/>
        <v>0</v>
      </c>
      <c r="J756" s="103">
        <f t="shared" si="33"/>
        <v>0</v>
      </c>
      <c r="K756" s="137" t="s">
        <v>326</v>
      </c>
      <c r="L756" s="137" t="s">
        <v>93</v>
      </c>
      <c r="M756" s="138">
        <v>0.26549491211840887</v>
      </c>
      <c r="N756" s="117">
        <f t="shared" si="34"/>
        <v>0</v>
      </c>
      <c r="O756" s="117"/>
      <c r="P756" s="114"/>
      <c r="Q756" s="118"/>
      <c r="R756" s="116"/>
      <c r="S756" s="114"/>
    </row>
    <row r="757" spans="6:19">
      <c r="F757" s="111" t="s">
        <v>325</v>
      </c>
      <c r="G757" s="136">
        <v>2.8245309999999998E-4</v>
      </c>
      <c r="H757" s="103">
        <f>ROUND(+G757*Totals!$H$28,2)</f>
        <v>0</v>
      </c>
      <c r="I757" s="103">
        <f t="shared" si="32"/>
        <v>0</v>
      </c>
      <c r="J757" s="103">
        <f t="shared" si="33"/>
        <v>0</v>
      </c>
      <c r="K757" s="113"/>
      <c r="L757" s="113"/>
      <c r="N757" s="117"/>
      <c r="O757" s="117"/>
      <c r="P757" s="114"/>
      <c r="Q757" s="118"/>
      <c r="R757" s="116"/>
      <c r="S757" s="114"/>
    </row>
    <row r="758" spans="6:19">
      <c r="F758" s="111" t="s">
        <v>324</v>
      </c>
      <c r="G758" s="136">
        <v>4.3662400000000004E-5</v>
      </c>
      <c r="H758" s="103">
        <f>ROUND(+G758*Totals!$H$28,2)</f>
        <v>0</v>
      </c>
      <c r="I758" s="103">
        <f t="shared" si="32"/>
        <v>0</v>
      </c>
      <c r="J758" s="103">
        <f t="shared" si="33"/>
        <v>0</v>
      </c>
      <c r="K758" s="113" t="s">
        <v>324</v>
      </c>
      <c r="L758" s="113" t="s">
        <v>80</v>
      </c>
      <c r="M758" s="138">
        <v>0.45939086294416248</v>
      </c>
      <c r="N758" s="117">
        <f t="shared" si="34"/>
        <v>0</v>
      </c>
      <c r="O758" s="113" t="s">
        <v>1159</v>
      </c>
      <c r="P758" s="114"/>
      <c r="Q758" s="118"/>
      <c r="R758" s="116"/>
      <c r="S758" s="114"/>
    </row>
    <row r="759" spans="6:19">
      <c r="F759" s="111" t="s">
        <v>323</v>
      </c>
      <c r="G759" s="136">
        <v>1.352375E-4</v>
      </c>
      <c r="H759" s="103">
        <f>ROUND(+G759*Totals!$H$28,2)</f>
        <v>0</v>
      </c>
      <c r="I759" s="103">
        <f t="shared" si="32"/>
        <v>0</v>
      </c>
      <c r="J759" s="103">
        <f t="shared" si="33"/>
        <v>0</v>
      </c>
      <c r="K759" s="113" t="s">
        <v>323</v>
      </c>
      <c r="L759" s="113" t="s">
        <v>62</v>
      </c>
      <c r="M759" s="138">
        <v>0.19444444444444442</v>
      </c>
      <c r="N759" s="117">
        <f t="shared" si="34"/>
        <v>0</v>
      </c>
      <c r="O759" s="113" t="s">
        <v>1159</v>
      </c>
      <c r="P759" s="114"/>
      <c r="Q759" s="118"/>
      <c r="R759" s="116"/>
      <c r="S759" s="114"/>
    </row>
    <row r="760" spans="6:19">
      <c r="F760" s="111" t="s">
        <v>322</v>
      </c>
      <c r="G760" s="136">
        <v>1.9551479999999999E-4</v>
      </c>
      <c r="H760" s="103">
        <f>ROUND(+G760*Totals!$H$28,2)</f>
        <v>0</v>
      </c>
      <c r="I760" s="103">
        <f t="shared" si="32"/>
        <v>0</v>
      </c>
      <c r="J760" s="103">
        <f t="shared" si="33"/>
        <v>0</v>
      </c>
      <c r="K760" s="113"/>
      <c r="L760" s="113"/>
      <c r="N760" s="117"/>
      <c r="O760" s="117"/>
      <c r="P760" s="114"/>
      <c r="Q760" s="118"/>
      <c r="R760" s="116"/>
      <c r="S760" s="114"/>
    </row>
    <row r="761" spans="6:19">
      <c r="F761" s="111" t="s">
        <v>321</v>
      </c>
      <c r="G761" s="136">
        <v>7.9712830000000002E-4</v>
      </c>
      <c r="H761" s="103">
        <f>ROUND(+G761*Totals!$H$28,2)</f>
        <v>0</v>
      </c>
      <c r="I761" s="103">
        <f t="shared" si="32"/>
        <v>0</v>
      </c>
      <c r="J761" s="103">
        <f t="shared" si="33"/>
        <v>0</v>
      </c>
      <c r="K761" s="113"/>
      <c r="L761" s="113"/>
      <c r="N761" s="117"/>
      <c r="O761" s="113"/>
      <c r="P761" s="114"/>
      <c r="Q761" s="118"/>
      <c r="R761" s="116"/>
      <c r="S761" s="114"/>
    </row>
    <row r="762" spans="6:19">
      <c r="F762" s="111" t="s">
        <v>320</v>
      </c>
      <c r="G762" s="136">
        <v>3.67073E-5</v>
      </c>
      <c r="H762" s="103">
        <f>ROUND(+G762*Totals!$H$28,2)</f>
        <v>0</v>
      </c>
      <c r="I762" s="103">
        <f t="shared" si="32"/>
        <v>0</v>
      </c>
      <c r="J762" s="103">
        <f t="shared" si="33"/>
        <v>0</v>
      </c>
      <c r="K762" s="113" t="s">
        <v>320</v>
      </c>
      <c r="L762" s="113" t="s">
        <v>65</v>
      </c>
      <c r="M762" s="138">
        <v>0.80303030303030309</v>
      </c>
      <c r="N762" s="117">
        <f t="shared" si="34"/>
        <v>0</v>
      </c>
      <c r="O762" s="117" t="s">
        <v>1159</v>
      </c>
      <c r="P762" s="114"/>
      <c r="Q762" s="118"/>
      <c r="R762" s="116"/>
      <c r="S762" s="114"/>
    </row>
    <row r="763" spans="6:19">
      <c r="F763" s="111" t="s">
        <v>319</v>
      </c>
      <c r="G763" s="136">
        <v>4.4821560000000006E-4</v>
      </c>
      <c r="H763" s="103">
        <f>ROUND(+G763*Totals!$H$28,2)</f>
        <v>0</v>
      </c>
      <c r="I763" s="103">
        <f t="shared" si="32"/>
        <v>0</v>
      </c>
      <c r="J763" s="103">
        <f t="shared" si="33"/>
        <v>0</v>
      </c>
      <c r="K763" s="113"/>
      <c r="L763" s="113"/>
      <c r="N763" s="117"/>
      <c r="O763" s="113"/>
      <c r="P763" s="114"/>
      <c r="Q763" s="118"/>
      <c r="R763" s="116"/>
      <c r="S763" s="114"/>
    </row>
    <row r="764" spans="6:19">
      <c r="F764" s="111" t="s">
        <v>318</v>
      </c>
      <c r="G764" s="136">
        <v>2.9365900000000003E-5</v>
      </c>
      <c r="H764" s="103">
        <f>ROUND(+G764*Totals!$H$28,2)</f>
        <v>0</v>
      </c>
      <c r="I764" s="103">
        <f t="shared" si="32"/>
        <v>0</v>
      </c>
      <c r="J764" s="103">
        <f t="shared" si="33"/>
        <v>0</v>
      </c>
      <c r="K764" s="113" t="s">
        <v>318</v>
      </c>
      <c r="L764" s="113" t="s">
        <v>98</v>
      </c>
      <c r="M764" s="138">
        <v>0.49685534591194969</v>
      </c>
      <c r="N764" s="117">
        <f t="shared" si="34"/>
        <v>0</v>
      </c>
      <c r="O764" s="117" t="s">
        <v>1159</v>
      </c>
      <c r="P764" s="114"/>
      <c r="Q764" s="118"/>
      <c r="R764" s="116"/>
      <c r="S764" s="114"/>
    </row>
    <row r="765" spans="6:19">
      <c r="F765" s="111" t="s">
        <v>317</v>
      </c>
      <c r="G765" s="136">
        <v>2.4729139999999999E-4</v>
      </c>
      <c r="H765" s="103">
        <f>ROUND(+G765*Totals!$H$28,2)</f>
        <v>0</v>
      </c>
      <c r="I765" s="103">
        <f t="shared" si="32"/>
        <v>0</v>
      </c>
      <c r="J765" s="103">
        <f t="shared" si="33"/>
        <v>0</v>
      </c>
      <c r="K765" s="113"/>
      <c r="L765" s="113"/>
      <c r="N765" s="117"/>
      <c r="O765" s="117"/>
      <c r="P765" s="114"/>
      <c r="Q765" s="118"/>
      <c r="R765" s="116"/>
      <c r="S765" s="114"/>
    </row>
    <row r="766" spans="6:19">
      <c r="F766" s="111" t="s">
        <v>316</v>
      </c>
      <c r="G766" s="136">
        <v>4.6367099999999999E-5</v>
      </c>
      <c r="H766" s="103">
        <f>ROUND(+G766*Totals!$H$28,2)</f>
        <v>0</v>
      </c>
      <c r="I766" s="103">
        <f t="shared" si="32"/>
        <v>0</v>
      </c>
      <c r="J766" s="103">
        <f t="shared" si="33"/>
        <v>0</v>
      </c>
      <c r="K766" s="113" t="s">
        <v>316</v>
      </c>
      <c r="L766" s="113" t="s">
        <v>83</v>
      </c>
      <c r="M766" s="138">
        <v>0.28703703703703703</v>
      </c>
      <c r="N766" s="117">
        <f t="shared" si="34"/>
        <v>0</v>
      </c>
      <c r="O766" s="117" t="s">
        <v>1159</v>
      </c>
      <c r="P766" s="114"/>
      <c r="Q766" s="118"/>
      <c r="R766" s="116"/>
      <c r="S766" s="114"/>
    </row>
    <row r="767" spans="6:19">
      <c r="F767" s="111" t="s">
        <v>315</v>
      </c>
      <c r="G767" s="136">
        <v>6.4527600000000002E-5</v>
      </c>
      <c r="H767" s="103">
        <f>ROUND(+G767*Totals!$H$28,2)</f>
        <v>0</v>
      </c>
      <c r="I767" s="103">
        <f t="shared" si="32"/>
        <v>0</v>
      </c>
      <c r="J767" s="103">
        <f t="shared" si="33"/>
        <v>0</v>
      </c>
      <c r="K767" s="113" t="s">
        <v>315</v>
      </c>
      <c r="L767" s="113" t="s">
        <v>67</v>
      </c>
      <c r="M767" s="138">
        <v>0.48165137614678899</v>
      </c>
      <c r="N767" s="117">
        <f t="shared" si="34"/>
        <v>0</v>
      </c>
      <c r="O767" s="117" t="s">
        <v>1159</v>
      </c>
      <c r="P767" s="114"/>
      <c r="Q767" s="118"/>
      <c r="R767" s="116"/>
      <c r="S767" s="114"/>
    </row>
    <row r="768" spans="6:19">
      <c r="F768" s="111" t="s">
        <v>314</v>
      </c>
      <c r="G768" s="136">
        <v>4.1730400000000003E-5</v>
      </c>
      <c r="H768" s="103">
        <f>ROUND(+G768*Totals!$H$28,2)</f>
        <v>0</v>
      </c>
      <c r="I768" s="103">
        <f t="shared" si="32"/>
        <v>0</v>
      </c>
      <c r="J768" s="103">
        <f t="shared" si="33"/>
        <v>0</v>
      </c>
      <c r="K768" s="113" t="s">
        <v>314</v>
      </c>
      <c r="L768" s="113" t="s">
        <v>124</v>
      </c>
      <c r="M768" s="138">
        <v>0.30508474576271188</v>
      </c>
      <c r="N768" s="117">
        <f t="shared" si="34"/>
        <v>0</v>
      </c>
      <c r="O768" s="117" t="s">
        <v>1159</v>
      </c>
      <c r="P768" s="114"/>
      <c r="Q768" s="118"/>
      <c r="R768" s="116"/>
      <c r="S768" s="114"/>
    </row>
    <row r="769" spans="6:19">
      <c r="F769" s="111" t="s">
        <v>313</v>
      </c>
      <c r="G769" s="136">
        <v>4.0957600000000002E-5</v>
      </c>
      <c r="H769" s="103">
        <f>ROUND(+G769*Totals!$H$28,2)</f>
        <v>0</v>
      </c>
      <c r="I769" s="103">
        <f t="shared" si="32"/>
        <v>0</v>
      </c>
      <c r="J769" s="103">
        <f t="shared" si="33"/>
        <v>0</v>
      </c>
      <c r="K769" s="113" t="s">
        <v>313</v>
      </c>
      <c r="L769" s="113" t="s">
        <v>56</v>
      </c>
      <c r="M769" s="138">
        <v>0.71794871794871795</v>
      </c>
      <c r="N769" s="117">
        <f t="shared" si="34"/>
        <v>0</v>
      </c>
      <c r="O769" s="117" t="s">
        <v>1159</v>
      </c>
      <c r="P769" s="114"/>
      <c r="Q769" s="118"/>
      <c r="R769" s="116"/>
      <c r="S769" s="114"/>
    </row>
    <row r="770" spans="6:19">
      <c r="F770" s="111" t="s">
        <v>312</v>
      </c>
      <c r="G770" s="136">
        <v>4.2116799999999996E-5</v>
      </c>
      <c r="H770" s="103">
        <f>ROUND(+G770*Totals!$H$28,2)</f>
        <v>0</v>
      </c>
      <c r="I770" s="103">
        <f t="shared" si="32"/>
        <v>0</v>
      </c>
      <c r="J770" s="103">
        <f t="shared" si="33"/>
        <v>0</v>
      </c>
      <c r="K770" s="113" t="s">
        <v>312</v>
      </c>
      <c r="L770" s="113" t="s">
        <v>90</v>
      </c>
      <c r="M770" s="138">
        <v>0.76510067114093949</v>
      </c>
      <c r="N770" s="117">
        <f t="shared" si="34"/>
        <v>0</v>
      </c>
      <c r="O770" s="117" t="s">
        <v>1159</v>
      </c>
      <c r="P770" s="114"/>
      <c r="Q770" s="118"/>
      <c r="R770" s="116"/>
      <c r="S770" s="114"/>
    </row>
    <row r="771" spans="6:19">
      <c r="F771" s="111" t="s">
        <v>311</v>
      </c>
      <c r="G771" s="136">
        <v>1.5223880000000002E-4</v>
      </c>
      <c r="H771" s="103">
        <f>ROUND(+G771*Totals!$H$28,2)</f>
        <v>0</v>
      </c>
      <c r="I771" s="103">
        <f t="shared" si="32"/>
        <v>0</v>
      </c>
      <c r="J771" s="103">
        <f t="shared" si="33"/>
        <v>0</v>
      </c>
      <c r="K771" s="113" t="s">
        <v>311</v>
      </c>
      <c r="L771" s="113" t="s">
        <v>78</v>
      </c>
      <c r="M771" s="138">
        <v>0.28086419753086417</v>
      </c>
      <c r="N771" s="117">
        <f t="shared" si="34"/>
        <v>0</v>
      </c>
      <c r="O771" s="113" t="s">
        <v>1159</v>
      </c>
      <c r="P771" s="114"/>
      <c r="Q771" s="118"/>
      <c r="R771" s="116"/>
      <c r="S771" s="114"/>
    </row>
    <row r="772" spans="6:19">
      <c r="F772" s="111" t="s">
        <v>310</v>
      </c>
      <c r="G772" s="136">
        <v>1.139859E-4</v>
      </c>
      <c r="H772" s="103">
        <f>ROUND(+G772*Totals!$H$28,2)</f>
        <v>0</v>
      </c>
      <c r="I772" s="103">
        <f t="shared" si="32"/>
        <v>0</v>
      </c>
      <c r="J772" s="103">
        <f t="shared" si="33"/>
        <v>0</v>
      </c>
      <c r="K772" s="113" t="s">
        <v>310</v>
      </c>
      <c r="L772" s="113" t="s">
        <v>130</v>
      </c>
      <c r="M772" s="138">
        <v>0.24250681198910082</v>
      </c>
      <c r="N772" s="117">
        <f t="shared" si="34"/>
        <v>0</v>
      </c>
      <c r="O772" s="117" t="s">
        <v>1159</v>
      </c>
      <c r="P772" s="114"/>
      <c r="Q772" s="118"/>
      <c r="R772" s="116"/>
      <c r="S772" s="114"/>
    </row>
    <row r="773" spans="6:19">
      <c r="F773" s="111" t="s">
        <v>309</v>
      </c>
      <c r="G773" s="136">
        <v>5.3785880000000006E-4</v>
      </c>
      <c r="H773" s="103">
        <f>ROUND(+G773*Totals!$H$28,2)</f>
        <v>0</v>
      </c>
      <c r="I773" s="103">
        <f t="shared" si="32"/>
        <v>0</v>
      </c>
      <c r="J773" s="103">
        <f t="shared" si="33"/>
        <v>0</v>
      </c>
      <c r="K773" s="113"/>
      <c r="L773" s="113"/>
      <c r="N773" s="117"/>
      <c r="O773" s="117"/>
      <c r="P773" s="114"/>
      <c r="Q773" s="118"/>
      <c r="R773" s="116"/>
      <c r="S773" s="114"/>
    </row>
    <row r="774" spans="6:19">
      <c r="F774" s="111" t="s">
        <v>308</v>
      </c>
      <c r="G774" s="136">
        <v>2.2410799999999999E-5</v>
      </c>
      <c r="H774" s="103">
        <f>ROUND(+G774*Totals!$H$28,2)</f>
        <v>0</v>
      </c>
      <c r="I774" s="103">
        <f t="shared" si="32"/>
        <v>0</v>
      </c>
      <c r="J774" s="103">
        <f t="shared" si="33"/>
        <v>0</v>
      </c>
      <c r="K774" s="113" t="s">
        <v>308</v>
      </c>
      <c r="L774" s="113" t="s">
        <v>124</v>
      </c>
      <c r="M774" s="138">
        <v>0.23809523809523808</v>
      </c>
      <c r="N774" s="117">
        <f t="shared" si="34"/>
        <v>0</v>
      </c>
      <c r="O774" s="113" t="s">
        <v>1159</v>
      </c>
      <c r="P774" s="114"/>
      <c r="Q774" s="118"/>
      <c r="R774" s="116"/>
      <c r="S774" s="114"/>
    </row>
    <row r="775" spans="6:19">
      <c r="F775" s="111" t="s">
        <v>307</v>
      </c>
      <c r="G775" s="136">
        <v>2.8593099999999999E-5</v>
      </c>
      <c r="H775" s="103">
        <f>ROUND(+G775*Totals!$H$28,2)</f>
        <v>0</v>
      </c>
      <c r="I775" s="103">
        <f t="shared" ref="I775:I838" si="35">+N775+Q775+T775</f>
        <v>0</v>
      </c>
      <c r="J775" s="103">
        <f t="shared" ref="J775:J838" si="36">+H775-I775</f>
        <v>0</v>
      </c>
      <c r="K775" s="113" t="s">
        <v>307</v>
      </c>
      <c r="L775" s="113" t="s">
        <v>128</v>
      </c>
      <c r="M775" s="138">
        <v>0.40217391304347822</v>
      </c>
      <c r="N775" s="117">
        <f t="shared" si="34"/>
        <v>0</v>
      </c>
      <c r="O775" s="113" t="s">
        <v>1159</v>
      </c>
      <c r="P775" s="114"/>
      <c r="Q775" s="118"/>
      <c r="R775" s="116"/>
      <c r="S775" s="114"/>
    </row>
    <row r="776" spans="6:19">
      <c r="F776" s="111" t="s">
        <v>306</v>
      </c>
      <c r="G776" s="136">
        <v>2.8168030000000002E-4</v>
      </c>
      <c r="H776" s="103">
        <f>ROUND(+G776*Totals!$H$28,2)</f>
        <v>0</v>
      </c>
      <c r="I776" s="103">
        <f t="shared" si="35"/>
        <v>0</v>
      </c>
      <c r="J776" s="103">
        <f t="shared" si="36"/>
        <v>0</v>
      </c>
      <c r="K776" s="113"/>
      <c r="L776" s="113"/>
      <c r="N776" s="117"/>
      <c r="O776" s="113"/>
      <c r="P776" s="114"/>
      <c r="Q776" s="118"/>
      <c r="R776" s="116"/>
      <c r="S776" s="114"/>
    </row>
    <row r="777" spans="6:19">
      <c r="F777" s="111" t="s">
        <v>305</v>
      </c>
      <c r="G777" s="136">
        <v>3.2070599999999998E-4</v>
      </c>
      <c r="H777" s="103">
        <f>ROUND(+G777*Totals!$H$28,2)</f>
        <v>0</v>
      </c>
      <c r="I777" s="103">
        <f t="shared" si="35"/>
        <v>0</v>
      </c>
      <c r="J777" s="103">
        <f t="shared" si="36"/>
        <v>0</v>
      </c>
      <c r="K777" s="113"/>
      <c r="L777" s="113"/>
      <c r="N777" s="117"/>
      <c r="O777" s="113"/>
      <c r="P777" s="114"/>
      <c r="Q777" s="118"/>
      <c r="R777" s="116"/>
      <c r="S777" s="114"/>
    </row>
    <row r="778" spans="6:19">
      <c r="F778" s="111" t="s">
        <v>304</v>
      </c>
      <c r="G778" s="136">
        <v>1.9744669999999999E-4</v>
      </c>
      <c r="H778" s="103">
        <f>ROUND(+G778*Totals!$H$28,2)</f>
        <v>0</v>
      </c>
      <c r="I778" s="103">
        <f t="shared" si="35"/>
        <v>0</v>
      </c>
      <c r="J778" s="103">
        <f t="shared" si="36"/>
        <v>0</v>
      </c>
      <c r="K778" s="113"/>
      <c r="L778" s="113"/>
      <c r="N778" s="117"/>
      <c r="O778" s="113"/>
      <c r="P778" s="114"/>
      <c r="Q778" s="118"/>
      <c r="R778" s="116"/>
      <c r="S778" s="114"/>
    </row>
    <row r="779" spans="6:19">
      <c r="F779" s="111" t="s">
        <v>303</v>
      </c>
      <c r="G779" s="136">
        <v>4.9844700000000001E-5</v>
      </c>
      <c r="H779" s="103">
        <f>ROUND(+G779*Totals!$H$28,2)</f>
        <v>0</v>
      </c>
      <c r="I779" s="103">
        <f t="shared" si="35"/>
        <v>0</v>
      </c>
      <c r="J779" s="103">
        <f t="shared" si="36"/>
        <v>0</v>
      </c>
      <c r="K779" s="113" t="s">
        <v>303</v>
      </c>
      <c r="L779" s="113" t="s">
        <v>112</v>
      </c>
      <c r="M779" s="138">
        <v>4.9382716049382713E-2</v>
      </c>
      <c r="N779" s="117">
        <f>+H779*M779</f>
        <v>0</v>
      </c>
      <c r="O779" s="113"/>
      <c r="P779" s="114"/>
      <c r="Q779" s="118"/>
      <c r="R779" s="116"/>
      <c r="S779" s="114"/>
    </row>
    <row r="780" spans="6:19">
      <c r="F780" s="111" t="s">
        <v>302</v>
      </c>
      <c r="G780" s="136">
        <v>1.9377597999999999E-3</v>
      </c>
      <c r="H780" s="103">
        <f>ROUND(+G780*Totals!$H$28,2)</f>
        <v>0</v>
      </c>
      <c r="I780" s="103">
        <f t="shared" si="35"/>
        <v>0</v>
      </c>
      <c r="J780" s="103">
        <f t="shared" si="36"/>
        <v>0</v>
      </c>
      <c r="K780" s="113"/>
      <c r="L780" s="113"/>
      <c r="N780" s="117"/>
      <c r="O780" s="117" t="s">
        <v>1159</v>
      </c>
      <c r="P780" s="114"/>
      <c r="Q780" s="118"/>
      <c r="R780" s="116"/>
      <c r="S780" s="114"/>
    </row>
    <row r="781" spans="6:19">
      <c r="F781" s="111" t="s">
        <v>301</v>
      </c>
      <c r="G781" s="136">
        <v>2.44973E-4</v>
      </c>
      <c r="H781" s="103">
        <f>ROUND(+G781*Totals!$H$28,2)</f>
        <v>0</v>
      </c>
      <c r="I781" s="103">
        <f t="shared" si="35"/>
        <v>0</v>
      </c>
      <c r="J781" s="103">
        <f t="shared" si="36"/>
        <v>0</v>
      </c>
      <c r="K781" s="113"/>
      <c r="L781" s="113"/>
      <c r="N781" s="117"/>
      <c r="O781" s="113"/>
      <c r="P781" s="114"/>
      <c r="Q781" s="118"/>
      <c r="R781" s="116"/>
      <c r="S781" s="114"/>
    </row>
    <row r="782" spans="6:19">
      <c r="F782" s="111" t="s">
        <v>300</v>
      </c>
      <c r="G782" s="136">
        <v>6.1436499999999994E-5</v>
      </c>
      <c r="H782" s="103">
        <f>ROUND(+G782*Totals!$H$28,2)</f>
        <v>0</v>
      </c>
      <c r="I782" s="103">
        <f t="shared" si="35"/>
        <v>0</v>
      </c>
      <c r="J782" s="103">
        <f t="shared" si="36"/>
        <v>0</v>
      </c>
      <c r="K782" s="113" t="s">
        <v>300</v>
      </c>
      <c r="L782" s="113" t="s">
        <v>106</v>
      </c>
      <c r="M782" s="138">
        <v>1.5350877192982459E-2</v>
      </c>
      <c r="N782" s="117">
        <f t="shared" si="34"/>
        <v>0</v>
      </c>
      <c r="O782" s="117" t="s">
        <v>1159</v>
      </c>
      <c r="P782" s="114"/>
      <c r="Q782" s="118"/>
      <c r="R782" s="116"/>
      <c r="S782" s="114"/>
    </row>
    <row r="783" spans="6:19">
      <c r="F783" s="111" t="s">
        <v>299</v>
      </c>
      <c r="G783" s="136">
        <v>2.8206699999999999E-5</v>
      </c>
      <c r="H783" s="103">
        <f>ROUND(+G783*Totals!$H$28,2)</f>
        <v>0</v>
      </c>
      <c r="I783" s="103">
        <f t="shared" si="35"/>
        <v>0</v>
      </c>
      <c r="J783" s="103">
        <f t="shared" si="36"/>
        <v>0</v>
      </c>
      <c r="K783" s="113" t="s">
        <v>299</v>
      </c>
      <c r="L783" s="113" t="s">
        <v>113</v>
      </c>
      <c r="M783" s="138">
        <v>0.19666666666666666</v>
      </c>
      <c r="N783" s="117">
        <f t="shared" si="34"/>
        <v>0</v>
      </c>
      <c r="O783" s="113" t="s">
        <v>121</v>
      </c>
      <c r="P783" s="138">
        <v>0.11333333333333334</v>
      </c>
      <c r="Q783" s="118">
        <f>H783*P783</f>
        <v>0</v>
      </c>
      <c r="R783" s="116" t="s">
        <v>1159</v>
      </c>
      <c r="S783" s="114"/>
    </row>
    <row r="784" spans="6:19">
      <c r="F784" s="111" t="s">
        <v>298</v>
      </c>
      <c r="G784" s="136">
        <v>2.7820299999999999E-5</v>
      </c>
      <c r="H784" s="103">
        <f>ROUND(+G784*Totals!$H$28,2)</f>
        <v>0</v>
      </c>
      <c r="I784" s="103">
        <f t="shared" si="35"/>
        <v>0</v>
      </c>
      <c r="J784" s="103">
        <f t="shared" si="36"/>
        <v>0</v>
      </c>
      <c r="K784" s="113" t="s">
        <v>298</v>
      </c>
      <c r="L784" s="113" t="s">
        <v>120</v>
      </c>
      <c r="M784" s="138">
        <v>0.36514522821576761</v>
      </c>
      <c r="N784" s="117">
        <f t="shared" si="34"/>
        <v>0</v>
      </c>
      <c r="O784" s="113"/>
      <c r="P784" s="114"/>
      <c r="Q784" s="118"/>
      <c r="R784" s="116"/>
      <c r="S784" s="114"/>
    </row>
    <row r="785" spans="6:20">
      <c r="F785" s="111" t="s">
        <v>297</v>
      </c>
      <c r="G785" s="136">
        <v>4.3662390000000001E-4</v>
      </c>
      <c r="H785" s="103">
        <f>ROUND(+G785*Totals!$H$28,2)</f>
        <v>0</v>
      </c>
      <c r="I785" s="103">
        <f t="shared" si="35"/>
        <v>0</v>
      </c>
      <c r="J785" s="103">
        <f t="shared" si="36"/>
        <v>0</v>
      </c>
      <c r="K785" s="113"/>
      <c r="L785" s="113"/>
      <c r="N785" s="117"/>
      <c r="O785" s="113"/>
      <c r="P785" s="114"/>
      <c r="Q785" s="116"/>
      <c r="R785" s="118"/>
      <c r="S785" s="114"/>
    </row>
    <row r="786" spans="6:20">
      <c r="F786" s="111" t="s">
        <v>116</v>
      </c>
      <c r="G786" s="136">
        <v>2.8090759999999999E-4</v>
      </c>
      <c r="H786" s="103">
        <f>ROUND(+G786*Totals!$H$28,2)</f>
        <v>0</v>
      </c>
      <c r="I786" s="103">
        <f t="shared" si="35"/>
        <v>0</v>
      </c>
      <c r="J786" s="103">
        <f t="shared" si="36"/>
        <v>0</v>
      </c>
      <c r="K786" s="113"/>
      <c r="L786" s="113"/>
      <c r="N786" s="117"/>
      <c r="O786" s="113" t="s">
        <v>1159</v>
      </c>
      <c r="P786" s="114"/>
      <c r="Q786" s="116"/>
      <c r="R786" s="116"/>
      <c r="S786" s="114"/>
    </row>
    <row r="787" spans="6:20">
      <c r="F787" s="111" t="s">
        <v>296</v>
      </c>
      <c r="G787" s="136">
        <v>1.1475870000000001E-4</v>
      </c>
      <c r="H787" s="103">
        <f>ROUND(+G787*Totals!$H$28,2)</f>
        <v>0</v>
      </c>
      <c r="I787" s="103">
        <f t="shared" si="35"/>
        <v>0</v>
      </c>
      <c r="J787" s="103">
        <f t="shared" si="36"/>
        <v>0</v>
      </c>
      <c r="K787" s="113" t="s">
        <v>296</v>
      </c>
      <c r="L787" s="113" t="s">
        <v>42</v>
      </c>
      <c r="M787" s="138">
        <v>5.387931034482759E-2</v>
      </c>
      <c r="N787" s="117">
        <f t="shared" si="34"/>
        <v>0</v>
      </c>
      <c r="O787" s="113" t="s">
        <v>110</v>
      </c>
      <c r="P787" s="138">
        <v>0.15086206896551724</v>
      </c>
      <c r="Q787" s="118">
        <f>H787*P787</f>
        <v>0</v>
      </c>
      <c r="R787" s="116" t="s">
        <v>118</v>
      </c>
      <c r="S787" s="138">
        <v>0.10991379310344829</v>
      </c>
      <c r="T787" s="103">
        <f>H787*S787</f>
        <v>0</v>
      </c>
    </row>
    <row r="788" spans="6:20">
      <c r="F788" s="111" t="s">
        <v>295</v>
      </c>
      <c r="G788" s="136">
        <v>2.1297970999999997E-3</v>
      </c>
      <c r="H788" s="103">
        <f>ROUND(+G788*Totals!$H$28,2)</f>
        <v>0</v>
      </c>
      <c r="I788" s="103">
        <f t="shared" si="35"/>
        <v>0</v>
      </c>
      <c r="J788" s="103">
        <f t="shared" si="36"/>
        <v>0</v>
      </c>
      <c r="K788" s="113"/>
      <c r="L788" s="113"/>
      <c r="N788" s="117"/>
      <c r="O788" s="113"/>
      <c r="P788" s="114"/>
      <c r="Q788" s="116"/>
      <c r="R788" s="116"/>
      <c r="S788" s="114"/>
    </row>
    <row r="789" spans="6:20">
      <c r="F789" s="111" t="s">
        <v>294</v>
      </c>
      <c r="G789" s="136">
        <v>4.8994610000000004E-4</v>
      </c>
      <c r="H789" s="103">
        <f>ROUND(+G789*Totals!$H$28,2)</f>
        <v>0</v>
      </c>
      <c r="I789" s="103">
        <f t="shared" si="35"/>
        <v>0</v>
      </c>
      <c r="J789" s="103">
        <f t="shared" si="36"/>
        <v>0</v>
      </c>
      <c r="K789" s="113"/>
      <c r="L789" s="113"/>
      <c r="N789" s="117"/>
      <c r="O789" s="113"/>
      <c r="P789" s="114"/>
      <c r="Q789" s="116"/>
      <c r="R789" s="116"/>
      <c r="S789" s="114"/>
    </row>
    <row r="790" spans="6:20">
      <c r="F790" s="111" t="s">
        <v>293</v>
      </c>
      <c r="G790" s="136">
        <v>3.7132350000000002E-4</v>
      </c>
      <c r="H790" s="103">
        <f>ROUND(+G790*Totals!$H$28,2)</f>
        <v>0</v>
      </c>
      <c r="I790" s="103">
        <f t="shared" si="35"/>
        <v>0</v>
      </c>
      <c r="J790" s="103">
        <f t="shared" si="36"/>
        <v>0</v>
      </c>
      <c r="K790" s="113"/>
      <c r="L790" s="113"/>
      <c r="N790" s="117"/>
      <c r="O790" s="117"/>
      <c r="P790" s="114"/>
      <c r="Q790" s="118"/>
      <c r="R790" s="116"/>
      <c r="S790" s="114"/>
    </row>
    <row r="791" spans="6:20">
      <c r="F791" s="111" t="s">
        <v>292</v>
      </c>
      <c r="G791" s="136">
        <v>1.9029845000000001E-3</v>
      </c>
      <c r="H791" s="103">
        <f>ROUND(+G791*Totals!$H$28,2)</f>
        <v>0</v>
      </c>
      <c r="I791" s="103">
        <f t="shared" si="35"/>
        <v>0</v>
      </c>
      <c r="J791" s="103">
        <f t="shared" si="36"/>
        <v>0</v>
      </c>
      <c r="K791" s="113"/>
      <c r="L791" s="113"/>
      <c r="N791" s="117"/>
      <c r="O791" s="117"/>
      <c r="P791" s="114"/>
      <c r="Q791" s="118"/>
      <c r="R791" s="116"/>
      <c r="S791" s="114"/>
    </row>
    <row r="792" spans="6:20">
      <c r="F792" s="111" t="s">
        <v>1048</v>
      </c>
      <c r="G792" s="136">
        <v>7.3028199999999993E-5</v>
      </c>
      <c r="H792" s="103">
        <f>ROUND(+G792*Totals!$H$28,2)</f>
        <v>0</v>
      </c>
      <c r="I792" s="103">
        <f t="shared" si="35"/>
        <v>0</v>
      </c>
      <c r="J792" s="103">
        <f t="shared" si="36"/>
        <v>0</v>
      </c>
      <c r="K792" s="113"/>
      <c r="L792" s="113"/>
      <c r="N792" s="117"/>
      <c r="O792" s="113" t="s">
        <v>1159</v>
      </c>
      <c r="P792" s="114"/>
      <c r="Q792" s="118"/>
      <c r="R792" s="116"/>
      <c r="S792" s="114"/>
    </row>
    <row r="793" spans="6:20">
      <c r="F793" s="111" t="s">
        <v>291</v>
      </c>
      <c r="G793" s="136">
        <v>2.8245309999999998E-4</v>
      </c>
      <c r="H793" s="103">
        <f>ROUND(+G793*Totals!$H$28,2)</f>
        <v>0</v>
      </c>
      <c r="I793" s="103">
        <f t="shared" si="35"/>
        <v>0</v>
      </c>
      <c r="J793" s="103">
        <f t="shared" si="36"/>
        <v>0</v>
      </c>
      <c r="K793" s="113" t="s">
        <v>291</v>
      </c>
      <c r="L793" s="113" t="s">
        <v>86</v>
      </c>
      <c r="M793" s="138">
        <v>0.50188679245283019</v>
      </c>
      <c r="N793" s="117">
        <f>+H793*M793</f>
        <v>0</v>
      </c>
      <c r="O793" s="113" t="s">
        <v>1159</v>
      </c>
      <c r="P793" s="114"/>
      <c r="Q793" s="118"/>
      <c r="R793" s="116"/>
      <c r="S793" s="114"/>
    </row>
    <row r="794" spans="6:20">
      <c r="F794" s="111" t="s">
        <v>290</v>
      </c>
      <c r="G794" s="136">
        <v>1.1050833999999999E-3</v>
      </c>
      <c r="H794" s="103">
        <f>ROUND(+G794*Totals!$H$28,2)</f>
        <v>0</v>
      </c>
      <c r="I794" s="103">
        <f t="shared" si="35"/>
        <v>0</v>
      </c>
      <c r="J794" s="103">
        <f t="shared" si="36"/>
        <v>0</v>
      </c>
      <c r="K794" s="113"/>
      <c r="L794" s="113"/>
      <c r="N794" s="117"/>
      <c r="O794" s="113"/>
      <c r="P794" s="114"/>
      <c r="Q794" s="118"/>
      <c r="R794" s="116"/>
      <c r="S794" s="114"/>
    </row>
    <row r="795" spans="6:20">
      <c r="F795" s="111" t="s">
        <v>289</v>
      </c>
      <c r="G795" s="136">
        <v>4.1344029999999999E-4</v>
      </c>
      <c r="H795" s="103">
        <f>ROUND(+G795*Totals!$H$28,2)</f>
        <v>0</v>
      </c>
      <c r="I795" s="103">
        <f t="shared" si="35"/>
        <v>0</v>
      </c>
      <c r="J795" s="103">
        <f t="shared" si="36"/>
        <v>0</v>
      </c>
      <c r="K795" s="113"/>
      <c r="L795" s="113"/>
      <c r="N795" s="117"/>
      <c r="O795" s="117"/>
      <c r="P795" s="114"/>
      <c r="Q795" s="118"/>
      <c r="R795" s="116"/>
      <c r="S795" s="114"/>
    </row>
    <row r="796" spans="6:20">
      <c r="F796" s="111" t="s">
        <v>288</v>
      </c>
      <c r="G796" s="136">
        <v>7.7433119999999992E-4</v>
      </c>
      <c r="H796" s="103">
        <f>ROUND(+G796*Totals!$H$28,2)</f>
        <v>0</v>
      </c>
      <c r="I796" s="103">
        <f t="shared" si="35"/>
        <v>0</v>
      </c>
      <c r="J796" s="103">
        <f t="shared" si="36"/>
        <v>0</v>
      </c>
      <c r="K796" s="113"/>
      <c r="L796" s="113"/>
      <c r="N796" s="117"/>
      <c r="O796" s="113"/>
      <c r="P796" s="114"/>
      <c r="Q796" s="118"/>
      <c r="R796" s="116"/>
      <c r="S796" s="114"/>
    </row>
    <row r="797" spans="6:20">
      <c r="F797" s="111" t="s">
        <v>287</v>
      </c>
      <c r="G797" s="136">
        <v>9.4666200000000005E-5</v>
      </c>
      <c r="H797" s="103">
        <f>ROUND(+G797*Totals!$H$28,2)</f>
        <v>0</v>
      </c>
      <c r="I797" s="103">
        <f t="shared" si="35"/>
        <v>0</v>
      </c>
      <c r="J797" s="103">
        <f t="shared" si="36"/>
        <v>0</v>
      </c>
      <c r="K797" s="113" t="s">
        <v>287</v>
      </c>
      <c r="L797" s="113" t="s">
        <v>99</v>
      </c>
      <c r="M797" s="138">
        <v>0.19648093841642228</v>
      </c>
      <c r="N797" s="117">
        <f>+H797*M797</f>
        <v>0</v>
      </c>
      <c r="O797" s="113" t="s">
        <v>1159</v>
      </c>
      <c r="P797" s="114"/>
      <c r="Q797" s="118"/>
      <c r="R797" s="116"/>
      <c r="S797" s="114"/>
    </row>
    <row r="798" spans="6:20">
      <c r="F798" s="111" t="s">
        <v>286</v>
      </c>
      <c r="G798" s="136">
        <v>3.1796263000000002E-3</v>
      </c>
      <c r="H798" s="103">
        <f>ROUND(+G798*Totals!$H$28,2)</f>
        <v>0</v>
      </c>
      <c r="I798" s="103">
        <f t="shared" si="35"/>
        <v>0</v>
      </c>
      <c r="J798" s="103">
        <f t="shared" si="36"/>
        <v>0</v>
      </c>
      <c r="K798" s="113"/>
      <c r="L798" s="113"/>
      <c r="N798" s="117"/>
      <c r="O798" s="113"/>
      <c r="P798" s="114"/>
      <c r="Q798" s="118"/>
      <c r="R798" s="116"/>
      <c r="S798" s="114"/>
    </row>
    <row r="799" spans="6:20">
      <c r="F799" s="111" t="s">
        <v>285</v>
      </c>
      <c r="G799" s="136">
        <v>3.3151342299999997E-2</v>
      </c>
      <c r="H799" s="103">
        <f>ROUND(+G799*Totals!$H$28,2)</f>
        <v>0</v>
      </c>
      <c r="I799" s="103">
        <f t="shared" si="35"/>
        <v>0</v>
      </c>
      <c r="J799" s="103">
        <f t="shared" si="36"/>
        <v>0</v>
      </c>
      <c r="K799" s="113"/>
      <c r="L799" s="113"/>
      <c r="N799" s="117"/>
      <c r="O799" s="113"/>
      <c r="P799" s="114"/>
      <c r="Q799" s="118"/>
      <c r="R799" s="116"/>
      <c r="S799" s="114"/>
    </row>
    <row r="800" spans="6:20">
      <c r="F800" s="111" t="s">
        <v>284</v>
      </c>
      <c r="G800" s="136">
        <v>2.8902179999999998E-4</v>
      </c>
      <c r="H800" s="103">
        <f>ROUND(+G800*Totals!$H$28,2)</f>
        <v>0</v>
      </c>
      <c r="I800" s="103">
        <f t="shared" si="35"/>
        <v>0</v>
      </c>
      <c r="J800" s="103">
        <f t="shared" si="36"/>
        <v>0</v>
      </c>
      <c r="K800" s="113"/>
      <c r="L800" s="113"/>
      <c r="N800" s="117"/>
      <c r="O800" s="113"/>
      <c r="P800" s="114"/>
      <c r="Q800" s="118"/>
      <c r="R800" s="116"/>
      <c r="S800" s="114"/>
    </row>
    <row r="801" spans="6:19">
      <c r="F801" s="111" t="s">
        <v>283</v>
      </c>
      <c r="G801" s="136">
        <v>5.9620409999999995E-4</v>
      </c>
      <c r="H801" s="103">
        <f>ROUND(+G801*Totals!$H$28,2)</f>
        <v>0</v>
      </c>
      <c r="I801" s="103">
        <f t="shared" si="35"/>
        <v>0</v>
      </c>
      <c r="J801" s="103">
        <f t="shared" si="36"/>
        <v>0</v>
      </c>
      <c r="K801" s="113"/>
      <c r="L801" s="113"/>
      <c r="N801" s="117"/>
      <c r="O801" s="117"/>
      <c r="P801" s="114"/>
      <c r="Q801" s="118"/>
      <c r="R801" s="116"/>
      <c r="S801" s="114"/>
    </row>
    <row r="802" spans="6:19">
      <c r="F802" s="111" t="s">
        <v>282</v>
      </c>
      <c r="G802" s="136">
        <v>4.0262130000000003E-4</v>
      </c>
      <c r="H802" s="103">
        <f>ROUND(+G802*Totals!$H$28,2)</f>
        <v>0</v>
      </c>
      <c r="I802" s="103">
        <f t="shared" si="35"/>
        <v>0</v>
      </c>
      <c r="J802" s="103">
        <f t="shared" si="36"/>
        <v>0</v>
      </c>
      <c r="K802" s="113"/>
      <c r="L802" s="113"/>
      <c r="N802" s="117"/>
      <c r="O802" s="113"/>
      <c r="P802" s="114"/>
      <c r="Q802" s="118"/>
      <c r="R802" s="116"/>
      <c r="S802" s="114"/>
    </row>
    <row r="803" spans="6:19">
      <c r="F803" s="111" t="s">
        <v>281</v>
      </c>
      <c r="G803" s="136">
        <v>6.9937099999999998E-5</v>
      </c>
      <c r="H803" s="103">
        <f>ROUND(+G803*Totals!$H$28,2)</f>
        <v>0</v>
      </c>
      <c r="I803" s="103">
        <f t="shared" si="35"/>
        <v>0</v>
      </c>
      <c r="J803" s="103">
        <f t="shared" si="36"/>
        <v>0</v>
      </c>
      <c r="K803" s="113" t="s">
        <v>281</v>
      </c>
      <c r="L803" s="113" t="s">
        <v>130</v>
      </c>
      <c r="M803" s="138">
        <v>0.14516129032258066</v>
      </c>
      <c r="N803" s="117">
        <f>+H803*M803</f>
        <v>0</v>
      </c>
      <c r="O803" s="113" t="s">
        <v>1159</v>
      </c>
      <c r="P803" s="114"/>
      <c r="Q803" s="118"/>
      <c r="R803" s="116"/>
      <c r="S803" s="114"/>
    </row>
    <row r="804" spans="6:19">
      <c r="F804" s="111" t="s">
        <v>280</v>
      </c>
      <c r="G804" s="136">
        <v>7.1096299999999992E-5</v>
      </c>
      <c r="H804" s="103">
        <f>ROUND(+G804*Totals!$H$28,2)</f>
        <v>0</v>
      </c>
      <c r="I804" s="103">
        <f t="shared" si="35"/>
        <v>0</v>
      </c>
      <c r="J804" s="103">
        <f t="shared" si="36"/>
        <v>0</v>
      </c>
      <c r="K804" s="113"/>
      <c r="L804" s="113"/>
      <c r="N804" s="117"/>
      <c r="O804" s="117"/>
      <c r="P804" s="114"/>
      <c r="Q804" s="118"/>
      <c r="R804" s="116"/>
      <c r="S804" s="114"/>
    </row>
    <row r="805" spans="6:19">
      <c r="F805" s="111" t="s">
        <v>279</v>
      </c>
      <c r="G805" s="136">
        <v>1.1661333999999999E-3</v>
      </c>
      <c r="H805" s="103">
        <f>ROUND(+G805*Totals!$H$28,2)</f>
        <v>0</v>
      </c>
      <c r="I805" s="103">
        <f t="shared" si="35"/>
        <v>0</v>
      </c>
      <c r="J805" s="103">
        <f t="shared" si="36"/>
        <v>0</v>
      </c>
      <c r="K805" s="113"/>
      <c r="L805" s="113"/>
      <c r="N805" s="117"/>
      <c r="O805" s="117"/>
      <c r="P805" s="114"/>
      <c r="Q805" s="118"/>
      <c r="R805" s="116"/>
      <c r="S805" s="114"/>
    </row>
    <row r="806" spans="6:19">
      <c r="F806" s="111" t="s">
        <v>278</v>
      </c>
      <c r="G806" s="136">
        <v>4.94583E-5</v>
      </c>
      <c r="H806" s="103">
        <f>ROUND(+G806*Totals!$H$28,2)</f>
        <v>0</v>
      </c>
      <c r="I806" s="103">
        <f t="shared" si="35"/>
        <v>0</v>
      </c>
      <c r="J806" s="103">
        <f t="shared" si="36"/>
        <v>0</v>
      </c>
      <c r="K806" s="113" t="s">
        <v>278</v>
      </c>
      <c r="L806" s="113" t="s">
        <v>47</v>
      </c>
      <c r="M806" s="138">
        <v>0.31284916201117319</v>
      </c>
      <c r="N806" s="117">
        <f>+H806*M806</f>
        <v>0</v>
      </c>
      <c r="O806" s="113" t="s">
        <v>1159</v>
      </c>
      <c r="P806" s="114"/>
      <c r="Q806" s="118"/>
      <c r="R806" s="116"/>
      <c r="S806" s="114"/>
    </row>
    <row r="807" spans="6:19">
      <c r="F807" s="111" t="s">
        <v>277</v>
      </c>
      <c r="G807" s="136">
        <v>7.8051300000000009E-5</v>
      </c>
      <c r="H807" s="103">
        <f>ROUND(+G807*Totals!$H$28,2)</f>
        <v>0</v>
      </c>
      <c r="I807" s="103">
        <f t="shared" si="35"/>
        <v>0</v>
      </c>
      <c r="J807" s="103">
        <f t="shared" si="36"/>
        <v>0</v>
      </c>
      <c r="K807" s="113" t="s">
        <v>277</v>
      </c>
      <c r="L807" s="113" t="s">
        <v>88</v>
      </c>
      <c r="M807" s="138">
        <v>0.1032258064516129</v>
      </c>
      <c r="N807" s="117">
        <f>+H807*M807</f>
        <v>0</v>
      </c>
      <c r="O807" s="117" t="s">
        <v>1159</v>
      </c>
      <c r="P807" s="114"/>
      <c r="Q807" s="118"/>
      <c r="R807" s="116"/>
      <c r="S807" s="114"/>
    </row>
    <row r="808" spans="6:19">
      <c r="F808" s="111" t="s">
        <v>276</v>
      </c>
      <c r="G808" s="136">
        <v>4.3758983999999997E-3</v>
      </c>
      <c r="H808" s="103">
        <f>ROUND(+G808*Totals!$H$28,2)</f>
        <v>0</v>
      </c>
      <c r="I808" s="103">
        <f t="shared" si="35"/>
        <v>0</v>
      </c>
      <c r="J808" s="103">
        <f t="shared" si="36"/>
        <v>0</v>
      </c>
      <c r="K808" s="113"/>
      <c r="L808" s="113"/>
      <c r="N808" s="117"/>
      <c r="O808" s="113"/>
      <c r="P808" s="114"/>
      <c r="Q808" s="118"/>
      <c r="R808" s="116"/>
      <c r="S808" s="114"/>
    </row>
    <row r="809" spans="6:19">
      <c r="F809" s="111" t="s">
        <v>275</v>
      </c>
      <c r="G809" s="136">
        <v>1.4876120000000001E-4</v>
      </c>
      <c r="H809" s="103">
        <f>ROUND(+G809*Totals!$H$28,2)</f>
        <v>0</v>
      </c>
      <c r="I809" s="103">
        <f t="shared" si="35"/>
        <v>0</v>
      </c>
      <c r="J809" s="103">
        <f t="shared" si="36"/>
        <v>0</v>
      </c>
      <c r="K809" s="113" t="s">
        <v>275</v>
      </c>
      <c r="L809" s="113" t="s">
        <v>129</v>
      </c>
      <c r="M809" s="138">
        <v>0.41987179487179488</v>
      </c>
      <c r="N809" s="117">
        <f>+H809*M809</f>
        <v>0</v>
      </c>
      <c r="O809" s="117" t="s">
        <v>1159</v>
      </c>
      <c r="P809" s="114"/>
      <c r="Q809" s="118"/>
      <c r="R809" s="116"/>
      <c r="S809" s="114"/>
    </row>
    <row r="810" spans="6:19">
      <c r="F810" s="111" t="s">
        <v>274</v>
      </c>
      <c r="G810" s="136">
        <v>2.1015904000000001E-3</v>
      </c>
      <c r="H810" s="103">
        <f>ROUND(+G810*Totals!$H$28,2)</f>
        <v>0</v>
      </c>
      <c r="I810" s="103">
        <f t="shared" si="35"/>
        <v>0</v>
      </c>
      <c r="J810" s="103">
        <f t="shared" si="36"/>
        <v>0</v>
      </c>
      <c r="K810" s="113"/>
      <c r="L810" s="113"/>
      <c r="N810" s="117"/>
      <c r="O810" s="117"/>
      <c r="P810" s="114"/>
      <c r="Q810" s="118"/>
      <c r="R810" s="116"/>
      <c r="S810" s="114"/>
    </row>
    <row r="811" spans="6:19">
      <c r="F811" s="111" t="s">
        <v>1049</v>
      </c>
      <c r="G811" s="136">
        <v>3.5548099999999999E-5</v>
      </c>
      <c r="H811" s="103">
        <f>ROUND(+G811*Totals!$H$28,2)</f>
        <v>0</v>
      </c>
      <c r="I811" s="103">
        <f t="shared" si="35"/>
        <v>0</v>
      </c>
      <c r="J811" s="103">
        <f t="shared" si="36"/>
        <v>0</v>
      </c>
      <c r="K811" s="113"/>
      <c r="L811" s="113"/>
      <c r="N811" s="117"/>
      <c r="O811" s="117" t="s">
        <v>1159</v>
      </c>
      <c r="P811" s="114"/>
      <c r="Q811" s="118"/>
      <c r="R811" s="116"/>
      <c r="S811" s="114"/>
    </row>
    <row r="812" spans="6:19">
      <c r="F812" s="111" t="s">
        <v>272</v>
      </c>
      <c r="G812" s="136">
        <v>5.5254199999999997E-5</v>
      </c>
      <c r="H812" s="103">
        <f>ROUND(+G812*Totals!$H$28,2)</f>
        <v>0</v>
      </c>
      <c r="I812" s="103">
        <f t="shared" si="35"/>
        <v>0</v>
      </c>
      <c r="J812" s="103">
        <f t="shared" si="36"/>
        <v>0</v>
      </c>
      <c r="K812" s="113" t="s">
        <v>272</v>
      </c>
      <c r="L812" s="113" t="s">
        <v>124</v>
      </c>
      <c r="M812" s="138">
        <v>7.407407407407407E-2</v>
      </c>
      <c r="N812" s="117">
        <f>+H812*M812</f>
        <v>0</v>
      </c>
      <c r="O812" s="113" t="s">
        <v>1159</v>
      </c>
      <c r="P812" s="114"/>
      <c r="Q812" s="118"/>
      <c r="R812" s="116"/>
      <c r="S812" s="114"/>
    </row>
    <row r="813" spans="6:19">
      <c r="F813" s="111" t="s">
        <v>273</v>
      </c>
      <c r="G813" s="136">
        <v>2.6274699999999998E-5</v>
      </c>
      <c r="H813" s="103">
        <f>ROUND(+G813*Totals!$H$28,2)</f>
        <v>0</v>
      </c>
      <c r="I813" s="103">
        <f t="shared" si="35"/>
        <v>0</v>
      </c>
      <c r="J813" s="103">
        <f t="shared" si="36"/>
        <v>0</v>
      </c>
      <c r="K813" s="113" t="s">
        <v>273</v>
      </c>
      <c r="L813" s="113" t="s">
        <v>83</v>
      </c>
      <c r="M813" s="138">
        <v>0.76168224299065412</v>
      </c>
      <c r="N813" s="117">
        <f>+H813*M813</f>
        <v>0</v>
      </c>
      <c r="O813" s="117" t="s">
        <v>1159</v>
      </c>
      <c r="P813" s="114"/>
      <c r="Q813" s="118"/>
      <c r="R813" s="116"/>
      <c r="S813" s="114"/>
    </row>
    <row r="814" spans="6:19">
      <c r="F814" s="111" t="s">
        <v>271</v>
      </c>
      <c r="G814" s="136">
        <v>4.458973E-4</v>
      </c>
      <c r="H814" s="103">
        <f>ROUND(+G814*Totals!$H$28,2)</f>
        <v>0</v>
      </c>
      <c r="I814" s="103">
        <f t="shared" si="35"/>
        <v>0</v>
      </c>
      <c r="J814" s="103">
        <f t="shared" si="36"/>
        <v>0</v>
      </c>
      <c r="K814" s="113"/>
      <c r="L814" s="113"/>
      <c r="N814" s="117"/>
      <c r="O814" s="113"/>
      <c r="P814" s="114"/>
      <c r="Q814" s="118"/>
      <c r="R814" s="116"/>
      <c r="S814" s="114"/>
    </row>
    <row r="815" spans="6:19">
      <c r="F815" s="111" t="s">
        <v>270</v>
      </c>
      <c r="G815" s="136">
        <v>1.769679E-4</v>
      </c>
      <c r="H815" s="103">
        <f>ROUND(+G815*Totals!$H$28,2)</f>
        <v>0</v>
      </c>
      <c r="I815" s="103">
        <f t="shared" si="35"/>
        <v>0</v>
      </c>
      <c r="J815" s="103">
        <f t="shared" si="36"/>
        <v>0</v>
      </c>
      <c r="K815" s="113" t="s">
        <v>270</v>
      </c>
      <c r="L815" s="113" t="s">
        <v>100</v>
      </c>
      <c r="M815" s="138">
        <v>0.19772403982930298</v>
      </c>
      <c r="N815" s="117">
        <f>+H815*M815</f>
        <v>0</v>
      </c>
      <c r="O815" s="113" t="s">
        <v>1159</v>
      </c>
      <c r="P815" s="114"/>
      <c r="Q815" s="118"/>
      <c r="R815" s="116"/>
      <c r="S815" s="114"/>
    </row>
    <row r="816" spans="6:19">
      <c r="F816" s="111" t="s">
        <v>269</v>
      </c>
      <c r="G816" s="136">
        <v>1.4064699999999998E-4</v>
      </c>
      <c r="H816" s="103">
        <f>ROUND(+G816*Totals!$H$28,2)</f>
        <v>0</v>
      </c>
      <c r="I816" s="103">
        <f t="shared" si="35"/>
        <v>0</v>
      </c>
      <c r="J816" s="103">
        <f t="shared" si="36"/>
        <v>0</v>
      </c>
      <c r="K816" s="113"/>
      <c r="L816" s="113"/>
      <c r="N816" s="117"/>
      <c r="O816" s="113"/>
      <c r="P816" s="114"/>
      <c r="Q816" s="118"/>
      <c r="R816" s="116"/>
      <c r="S816" s="114"/>
    </row>
    <row r="817" spans="6:19">
      <c r="F817" s="111" t="s">
        <v>268</v>
      </c>
      <c r="G817" s="136">
        <v>3.1297799999999997E-5</v>
      </c>
      <c r="H817" s="103">
        <f>ROUND(+G817*Totals!$H$28,2)</f>
        <v>0</v>
      </c>
      <c r="I817" s="103">
        <f t="shared" si="35"/>
        <v>0</v>
      </c>
      <c r="J817" s="103">
        <f t="shared" si="36"/>
        <v>0</v>
      </c>
      <c r="K817" s="113" t="s">
        <v>268</v>
      </c>
      <c r="L817" s="113" t="s">
        <v>44</v>
      </c>
      <c r="M817" s="138">
        <v>0.27011494252873564</v>
      </c>
      <c r="N817" s="117">
        <f>+H817*M817</f>
        <v>0</v>
      </c>
      <c r="O817" s="113" t="s">
        <v>67</v>
      </c>
      <c r="P817" s="138">
        <v>0.14942528735632185</v>
      </c>
      <c r="Q817" s="118">
        <f>H817*P817</f>
        <v>0</v>
      </c>
      <c r="R817" s="116" t="s">
        <v>1159</v>
      </c>
      <c r="S817" s="114"/>
    </row>
    <row r="818" spans="6:19">
      <c r="F818" s="111" t="s">
        <v>267</v>
      </c>
      <c r="G818" s="136">
        <v>2.6197429999999999E-4</v>
      </c>
      <c r="H818" s="103">
        <f>ROUND(+G818*Totals!$H$28,2)</f>
        <v>0</v>
      </c>
      <c r="I818" s="103">
        <f t="shared" si="35"/>
        <v>0</v>
      </c>
      <c r="J818" s="103">
        <f t="shared" si="36"/>
        <v>0</v>
      </c>
      <c r="K818" s="113"/>
      <c r="L818" s="113"/>
      <c r="N818" s="117"/>
      <c r="O818" s="113"/>
      <c r="P818" s="114"/>
      <c r="Q818" s="118"/>
      <c r="R818" s="116"/>
      <c r="S818" s="114"/>
    </row>
    <row r="819" spans="6:19">
      <c r="F819" s="111" t="s">
        <v>266</v>
      </c>
      <c r="G819" s="136">
        <v>2.4613219999999999E-4</v>
      </c>
      <c r="H819" s="103">
        <f>ROUND(+G819*Totals!$H$28,2)</f>
        <v>0</v>
      </c>
      <c r="I819" s="103">
        <f t="shared" si="35"/>
        <v>0</v>
      </c>
      <c r="J819" s="103">
        <f t="shared" si="36"/>
        <v>0</v>
      </c>
      <c r="K819" s="113"/>
      <c r="L819" s="113"/>
      <c r="N819" s="117"/>
      <c r="O819" s="117"/>
      <c r="P819" s="114"/>
      <c r="Q819" s="118"/>
      <c r="R819" s="116"/>
      <c r="S819" s="114"/>
    </row>
    <row r="820" spans="6:19">
      <c r="F820" s="111" t="s">
        <v>265</v>
      </c>
      <c r="G820" s="136">
        <v>5.3747240000000002E-4</v>
      </c>
      <c r="H820" s="103">
        <f>ROUND(+G820*Totals!$H$28,2)</f>
        <v>0</v>
      </c>
      <c r="I820" s="103">
        <f t="shared" si="35"/>
        <v>0</v>
      </c>
      <c r="J820" s="103">
        <f t="shared" si="36"/>
        <v>0</v>
      </c>
      <c r="K820" s="113"/>
      <c r="L820" s="113"/>
      <c r="N820" s="117"/>
      <c r="O820" s="117"/>
      <c r="P820" s="114"/>
      <c r="Q820" s="118"/>
      <c r="R820" s="116"/>
      <c r="S820" s="114"/>
    </row>
    <row r="821" spans="6:19" ht="37.5">
      <c r="F821" s="111" t="s">
        <v>264</v>
      </c>
      <c r="G821" s="136">
        <v>1.020077E-4</v>
      </c>
      <c r="H821" s="103">
        <f>ROUND(+G821*Totals!$H$28,2)</f>
        <v>0</v>
      </c>
      <c r="I821" s="103">
        <f t="shared" si="35"/>
        <v>0</v>
      </c>
      <c r="J821" s="103">
        <f t="shared" si="36"/>
        <v>0</v>
      </c>
      <c r="K821" s="113" t="s">
        <v>264</v>
      </c>
      <c r="L821" s="113" t="s">
        <v>76</v>
      </c>
      <c r="M821" s="138">
        <v>0.36964285714285716</v>
      </c>
      <c r="N821" s="117">
        <f>+H821*M821</f>
        <v>0</v>
      </c>
      <c r="O821" s="117" t="s">
        <v>1159</v>
      </c>
      <c r="P821" s="114"/>
      <c r="Q821" s="118"/>
      <c r="R821" s="116"/>
      <c r="S821" s="114"/>
    </row>
    <row r="822" spans="6:19">
      <c r="F822" s="111" t="s">
        <v>263</v>
      </c>
      <c r="G822" s="136">
        <v>1.0509879999999999E-4</v>
      </c>
      <c r="H822" s="103">
        <f>ROUND(+G822*Totals!$H$28,2)</f>
        <v>0</v>
      </c>
      <c r="I822" s="103">
        <f t="shared" si="35"/>
        <v>0</v>
      </c>
      <c r="J822" s="103">
        <f t="shared" si="36"/>
        <v>0</v>
      </c>
      <c r="K822" s="113" t="s">
        <v>263</v>
      </c>
      <c r="L822" s="113" t="s">
        <v>122</v>
      </c>
      <c r="M822" s="138">
        <v>0.40591397849462363</v>
      </c>
      <c r="N822" s="117">
        <f>+H822*M822</f>
        <v>0</v>
      </c>
      <c r="O822" s="113" t="s">
        <v>1159</v>
      </c>
      <c r="P822" s="114"/>
      <c r="Q822" s="118"/>
      <c r="R822" s="116"/>
      <c r="S822" s="114"/>
    </row>
    <row r="823" spans="6:19">
      <c r="F823" s="111" t="s">
        <v>262</v>
      </c>
      <c r="G823" s="136">
        <v>6.8005100000000004E-5</v>
      </c>
      <c r="H823" s="103">
        <f>ROUND(+G823*Totals!$H$28,2)</f>
        <v>0</v>
      </c>
      <c r="I823" s="103">
        <f t="shared" si="35"/>
        <v>0</v>
      </c>
      <c r="J823" s="103">
        <f t="shared" si="36"/>
        <v>0</v>
      </c>
      <c r="K823" s="113" t="s">
        <v>262</v>
      </c>
      <c r="L823" s="113" t="s">
        <v>104</v>
      </c>
      <c r="M823" s="138">
        <v>0.25663716814159293</v>
      </c>
      <c r="N823" s="117">
        <f>+H823*M823</f>
        <v>0</v>
      </c>
      <c r="O823" s="113" t="s">
        <v>1159</v>
      </c>
      <c r="P823" s="114"/>
      <c r="Q823" s="118"/>
      <c r="R823" s="116"/>
      <c r="S823" s="114"/>
    </row>
    <row r="824" spans="6:19">
      <c r="F824" s="111" t="s">
        <v>261</v>
      </c>
      <c r="G824" s="136">
        <v>4.3542604000000006E-3</v>
      </c>
      <c r="H824" s="103">
        <f>ROUND(+G824*Totals!$H$28,2)</f>
        <v>0</v>
      </c>
      <c r="I824" s="103">
        <f t="shared" si="35"/>
        <v>0</v>
      </c>
      <c r="J824" s="103">
        <f t="shared" si="36"/>
        <v>0</v>
      </c>
      <c r="K824" s="113"/>
      <c r="L824" s="113"/>
      <c r="N824" s="117"/>
      <c r="O824" s="117"/>
      <c r="P824" s="114"/>
      <c r="Q824" s="118"/>
      <c r="R824" s="116"/>
      <c r="S824" s="114"/>
    </row>
    <row r="825" spans="6:19">
      <c r="F825" s="111" t="s">
        <v>260</v>
      </c>
      <c r="G825" s="136">
        <v>1.2951886000000001E-3</v>
      </c>
      <c r="H825" s="103">
        <f>ROUND(+G825*Totals!$H$28,2)</f>
        <v>0</v>
      </c>
      <c r="I825" s="103">
        <f t="shared" si="35"/>
        <v>0</v>
      </c>
      <c r="J825" s="103">
        <f t="shared" si="36"/>
        <v>0</v>
      </c>
      <c r="K825" s="113"/>
      <c r="L825" s="113"/>
      <c r="N825" s="117"/>
      <c r="O825" s="113"/>
      <c r="P825" s="114"/>
      <c r="Q825" s="118"/>
      <c r="R825" s="116"/>
      <c r="S825" s="114"/>
    </row>
    <row r="826" spans="6:19">
      <c r="F826" s="111" t="s">
        <v>259</v>
      </c>
      <c r="G826" s="136">
        <v>7.3800999999999994E-5</v>
      </c>
      <c r="H826" s="103">
        <f>ROUND(+G826*Totals!$H$28,2)</f>
        <v>0</v>
      </c>
      <c r="I826" s="103">
        <f t="shared" si="35"/>
        <v>0</v>
      </c>
      <c r="J826" s="103">
        <f t="shared" si="36"/>
        <v>0</v>
      </c>
      <c r="K826" s="113" t="s">
        <v>259</v>
      </c>
      <c r="L826" s="113" t="s">
        <v>72</v>
      </c>
      <c r="M826" s="138">
        <v>0.38559322033898308</v>
      </c>
      <c r="N826" s="117">
        <f>+H826*M826</f>
        <v>0</v>
      </c>
      <c r="O826" s="113" t="s">
        <v>1159</v>
      </c>
      <c r="P826" s="114"/>
      <c r="Q826" s="118"/>
      <c r="R826" s="116"/>
      <c r="S826" s="114"/>
    </row>
    <row r="827" spans="6:19">
      <c r="F827" s="111" t="s">
        <v>258</v>
      </c>
      <c r="G827" s="136">
        <v>2.7317969999999999E-4</v>
      </c>
      <c r="H827" s="103">
        <f>ROUND(+G827*Totals!$H$28,2)</f>
        <v>0</v>
      </c>
      <c r="I827" s="103">
        <f t="shared" si="35"/>
        <v>0</v>
      </c>
      <c r="J827" s="103">
        <f t="shared" si="36"/>
        <v>0</v>
      </c>
      <c r="K827" s="113"/>
      <c r="L827" s="113"/>
      <c r="N827" s="117"/>
      <c r="O827" s="117"/>
      <c r="P827" s="114"/>
      <c r="Q827" s="118"/>
      <c r="R827" s="116"/>
      <c r="S827" s="114"/>
    </row>
    <row r="828" spans="6:19" ht="37.5">
      <c r="F828" s="111" t="s">
        <v>257</v>
      </c>
      <c r="G828" s="136">
        <v>4.4628370000000003E-4</v>
      </c>
      <c r="H828" s="103">
        <f>ROUND(+G828*Totals!$H$28,2)</f>
        <v>0</v>
      </c>
      <c r="I828" s="103">
        <f t="shared" si="35"/>
        <v>0</v>
      </c>
      <c r="J828" s="103">
        <f t="shared" si="36"/>
        <v>0</v>
      </c>
      <c r="K828" s="113"/>
      <c r="L828" s="113"/>
      <c r="N828" s="117"/>
      <c r="O828" s="113"/>
      <c r="P828" s="114"/>
      <c r="Q828" s="118"/>
      <c r="R828" s="116"/>
      <c r="S828" s="114"/>
    </row>
    <row r="829" spans="6:19">
      <c r="F829" s="111" t="s">
        <v>256</v>
      </c>
      <c r="G829" s="136">
        <v>2.5888299999999997E-5</v>
      </c>
      <c r="H829" s="103">
        <f>ROUND(+G829*Totals!$H$28,2)</f>
        <v>0</v>
      </c>
      <c r="I829" s="103">
        <f t="shared" si="35"/>
        <v>0</v>
      </c>
      <c r="J829" s="103">
        <f t="shared" si="36"/>
        <v>0</v>
      </c>
      <c r="K829" s="113" t="s">
        <v>256</v>
      </c>
      <c r="L829" s="113" t="s">
        <v>108</v>
      </c>
      <c r="M829" s="138">
        <v>0.3048780487804878</v>
      </c>
      <c r="N829" s="117">
        <f>+H829*M829</f>
        <v>0</v>
      </c>
      <c r="O829" s="113" t="s">
        <v>1159</v>
      </c>
      <c r="P829" s="114"/>
      <c r="Q829" s="118"/>
      <c r="R829" s="116"/>
      <c r="S829" s="114"/>
    </row>
    <row r="830" spans="6:19">
      <c r="F830" s="111" t="s">
        <v>255</v>
      </c>
      <c r="G830" s="136">
        <v>6.8855200000000004E-4</v>
      </c>
      <c r="H830" s="103">
        <f>ROUND(+G830*Totals!$H$28,2)</f>
        <v>0</v>
      </c>
      <c r="I830" s="103">
        <f t="shared" si="35"/>
        <v>0</v>
      </c>
      <c r="J830" s="103">
        <f t="shared" si="36"/>
        <v>0</v>
      </c>
      <c r="K830" s="113"/>
      <c r="L830" s="113"/>
      <c r="N830" s="117"/>
      <c r="O830" s="113"/>
      <c r="P830" s="114"/>
      <c r="Q830" s="118"/>
      <c r="R830" s="116"/>
      <c r="S830" s="114"/>
    </row>
    <row r="831" spans="6:19">
      <c r="F831" s="111" t="s">
        <v>254</v>
      </c>
      <c r="G831" s="136">
        <v>3.4041200000000001E-4</v>
      </c>
      <c r="H831" s="103">
        <f>ROUND(+G831*Totals!$H$28,2)</f>
        <v>0</v>
      </c>
      <c r="I831" s="103">
        <f t="shared" si="35"/>
        <v>0</v>
      </c>
      <c r="J831" s="103">
        <f t="shared" si="36"/>
        <v>0</v>
      </c>
      <c r="K831" s="113"/>
      <c r="L831" s="113"/>
      <c r="N831" s="117"/>
      <c r="O831" s="117"/>
      <c r="P831" s="114"/>
      <c r="Q831" s="118"/>
      <c r="R831" s="116"/>
      <c r="S831" s="114"/>
    </row>
    <row r="832" spans="6:19">
      <c r="F832" s="111" t="s">
        <v>253</v>
      </c>
      <c r="G832" s="136">
        <v>7.8437740000000008E-4</v>
      </c>
      <c r="H832" s="103">
        <f>ROUND(+G832*Totals!$H$28,2)</f>
        <v>0</v>
      </c>
      <c r="I832" s="103">
        <f t="shared" si="35"/>
        <v>0</v>
      </c>
      <c r="J832" s="103">
        <f t="shared" si="36"/>
        <v>0</v>
      </c>
      <c r="K832" s="113"/>
      <c r="L832" s="113"/>
      <c r="N832" s="117"/>
      <c r="O832" s="113"/>
      <c r="P832" s="114"/>
      <c r="Q832" s="118"/>
      <c r="R832" s="116"/>
      <c r="S832" s="114"/>
    </row>
    <row r="833" spans="6:19">
      <c r="F833" s="111" t="s">
        <v>252</v>
      </c>
      <c r="G833" s="136">
        <v>5.1003800000000001E-5</v>
      </c>
      <c r="H833" s="103">
        <f>ROUND(+G833*Totals!$H$28,2)</f>
        <v>0</v>
      </c>
      <c r="I833" s="103">
        <f t="shared" si="35"/>
        <v>0</v>
      </c>
      <c r="J833" s="103">
        <f t="shared" si="36"/>
        <v>0</v>
      </c>
      <c r="K833" s="113" t="s">
        <v>252</v>
      </c>
      <c r="L833" s="113" t="s">
        <v>64</v>
      </c>
      <c r="M833" s="138">
        <v>8.9928057553956844E-2</v>
      </c>
      <c r="N833" s="117">
        <f>+H833*M833</f>
        <v>0</v>
      </c>
      <c r="O833" s="117" t="s">
        <v>1159</v>
      </c>
      <c r="P833" s="114"/>
      <c r="Q833" s="118"/>
      <c r="R833" s="116"/>
      <c r="S833" s="114"/>
    </row>
    <row r="834" spans="6:19">
      <c r="F834" s="111" t="s">
        <v>251</v>
      </c>
      <c r="G834" s="136">
        <v>2.430411E-4</v>
      </c>
      <c r="H834" s="103">
        <f>ROUND(+G834*Totals!$H$28,2)</f>
        <v>0</v>
      </c>
      <c r="I834" s="103">
        <f t="shared" si="35"/>
        <v>0</v>
      </c>
      <c r="J834" s="103">
        <f t="shared" si="36"/>
        <v>0</v>
      </c>
      <c r="K834" s="113"/>
      <c r="L834" s="113"/>
      <c r="N834" s="117"/>
      <c r="O834" s="117"/>
      <c r="P834" s="114"/>
      <c r="Q834" s="118"/>
      <c r="R834" s="116"/>
      <c r="S834" s="114"/>
    </row>
    <row r="835" spans="6:19">
      <c r="F835" s="111" t="s">
        <v>250</v>
      </c>
      <c r="G835" s="136">
        <v>5.5640599999999997E-5</v>
      </c>
      <c r="H835" s="103">
        <f>ROUND(+G835*Totals!$H$28,2)</f>
        <v>0</v>
      </c>
      <c r="I835" s="103">
        <f t="shared" si="35"/>
        <v>0</v>
      </c>
      <c r="J835" s="103">
        <f t="shared" si="36"/>
        <v>0</v>
      </c>
      <c r="K835" s="113" t="s">
        <v>250</v>
      </c>
      <c r="L835" s="113" t="s">
        <v>51</v>
      </c>
      <c r="M835" s="138">
        <v>0.15337423312883436</v>
      </c>
      <c r="N835" s="117">
        <f>+H835*M835</f>
        <v>0</v>
      </c>
      <c r="O835" s="113" t="s">
        <v>1159</v>
      </c>
      <c r="P835" s="114"/>
      <c r="Q835" s="118"/>
      <c r="R835" s="116"/>
      <c r="S835" s="114"/>
    </row>
    <row r="836" spans="6:19">
      <c r="F836" s="111" t="s">
        <v>249</v>
      </c>
      <c r="G836" s="136">
        <v>2.9365900000000003E-5</v>
      </c>
      <c r="H836" s="103">
        <f>ROUND(+G836*Totals!$H$28,2)</f>
        <v>0</v>
      </c>
      <c r="I836" s="103">
        <f t="shared" si="35"/>
        <v>0</v>
      </c>
      <c r="J836" s="103">
        <f t="shared" si="36"/>
        <v>0</v>
      </c>
      <c r="K836" s="113" t="s">
        <v>249</v>
      </c>
      <c r="L836" s="113" t="s">
        <v>97</v>
      </c>
      <c r="M836" s="138">
        <v>0.11009174311926605</v>
      </c>
      <c r="N836" s="117">
        <f>+H836*M836</f>
        <v>0</v>
      </c>
      <c r="O836" s="113" t="s">
        <v>1159</v>
      </c>
      <c r="P836" s="114"/>
      <c r="Q836" s="118"/>
      <c r="R836" s="116"/>
      <c r="S836" s="114"/>
    </row>
    <row r="837" spans="6:19">
      <c r="F837" s="111" t="s">
        <v>248</v>
      </c>
      <c r="G837" s="136">
        <v>2.1869829999999999E-4</v>
      </c>
      <c r="H837" s="103">
        <f>ROUND(+G837*Totals!$H$28,2)</f>
        <v>0</v>
      </c>
      <c r="I837" s="103">
        <f t="shared" si="35"/>
        <v>0</v>
      </c>
      <c r="J837" s="103">
        <f t="shared" si="36"/>
        <v>0</v>
      </c>
      <c r="K837" s="113"/>
      <c r="L837" s="113"/>
      <c r="N837" s="117"/>
      <c r="O837" s="113"/>
      <c r="P837" s="114"/>
      <c r="Q837" s="118"/>
      <c r="R837" s="116"/>
      <c r="S837" s="114"/>
    </row>
    <row r="838" spans="6:19">
      <c r="F838" s="111" t="s">
        <v>247</v>
      </c>
      <c r="G838" s="136">
        <v>3.5432220000000003E-4</v>
      </c>
      <c r="H838" s="103">
        <f>ROUND(+G838*Totals!$H$28,2)</f>
        <v>0</v>
      </c>
      <c r="I838" s="103">
        <f t="shared" si="35"/>
        <v>0</v>
      </c>
      <c r="J838" s="103">
        <f t="shared" si="36"/>
        <v>0</v>
      </c>
      <c r="K838" s="113"/>
      <c r="L838" s="113"/>
      <c r="N838" s="117"/>
      <c r="O838" s="113"/>
      <c r="P838" s="114"/>
      <c r="Q838" s="118"/>
      <c r="R838" s="116"/>
      <c r="S838" s="114"/>
    </row>
    <row r="839" spans="6:19">
      <c r="F839" s="111" t="s">
        <v>246</v>
      </c>
      <c r="G839" s="136">
        <v>3.9180230000000001E-4</v>
      </c>
      <c r="H839" s="103">
        <f>ROUND(+G839*Totals!$H$28,2)</f>
        <v>0</v>
      </c>
      <c r="I839" s="103">
        <f t="shared" ref="I839:I902" si="37">+N839+Q839+T839</f>
        <v>0</v>
      </c>
      <c r="J839" s="103">
        <f t="shared" ref="J839:J902" si="38">+H839-I839</f>
        <v>0</v>
      </c>
      <c r="K839" s="113"/>
      <c r="L839" s="113"/>
      <c r="N839" s="117"/>
      <c r="O839" s="117"/>
      <c r="P839" s="114"/>
      <c r="Q839" s="118"/>
      <c r="R839" s="116"/>
      <c r="S839" s="114"/>
    </row>
    <row r="840" spans="6:19">
      <c r="F840" s="111" t="s">
        <v>119</v>
      </c>
      <c r="G840" s="136">
        <v>1.2094094E-3</v>
      </c>
      <c r="H840" s="103">
        <f>ROUND(+G840*Totals!$H$28,2)</f>
        <v>0</v>
      </c>
      <c r="I840" s="103">
        <f t="shared" si="37"/>
        <v>0</v>
      </c>
      <c r="J840" s="103">
        <f t="shared" si="38"/>
        <v>0</v>
      </c>
      <c r="K840" s="113"/>
      <c r="L840" s="113"/>
      <c r="N840" s="117"/>
      <c r="O840" s="117"/>
      <c r="P840" s="114"/>
      <c r="Q840" s="118"/>
      <c r="R840" s="116"/>
      <c r="S840" s="114"/>
    </row>
    <row r="841" spans="6:19">
      <c r="F841" s="111" t="s">
        <v>245</v>
      </c>
      <c r="G841" s="136">
        <v>1.3601029999999999E-4</v>
      </c>
      <c r="H841" s="103">
        <f>ROUND(+G841*Totals!$H$28,2)</f>
        <v>0</v>
      </c>
      <c r="I841" s="103">
        <f t="shared" si="37"/>
        <v>0</v>
      </c>
      <c r="J841" s="103">
        <f t="shared" si="38"/>
        <v>0</v>
      </c>
      <c r="K841" s="113" t="s">
        <v>245</v>
      </c>
      <c r="L841" s="113" t="s">
        <v>48</v>
      </c>
      <c r="M841" s="138">
        <v>0.24290780141843976</v>
      </c>
      <c r="N841" s="117">
        <f>+H841*M841</f>
        <v>0</v>
      </c>
      <c r="O841" s="117" t="s">
        <v>1159</v>
      </c>
      <c r="P841" s="114"/>
      <c r="Q841" s="118"/>
      <c r="R841" s="116"/>
      <c r="S841" s="114"/>
    </row>
    <row r="842" spans="6:19">
      <c r="F842" s="111" t="s">
        <v>244</v>
      </c>
      <c r="G842" s="136">
        <v>3.0138600000000003E-5</v>
      </c>
      <c r="H842" s="103">
        <f>ROUND(+G842*Totals!$H$28,2)</f>
        <v>0</v>
      </c>
      <c r="I842" s="103">
        <f t="shared" si="37"/>
        <v>0</v>
      </c>
      <c r="J842" s="103">
        <f t="shared" si="38"/>
        <v>0</v>
      </c>
      <c r="K842" s="113" t="s">
        <v>244</v>
      </c>
      <c r="L842" s="113" t="s">
        <v>116</v>
      </c>
      <c r="M842" s="138">
        <v>0.36494252873563221</v>
      </c>
      <c r="N842" s="117">
        <f>+H842*M842</f>
        <v>0</v>
      </c>
      <c r="O842" s="117" t="s">
        <v>1159</v>
      </c>
      <c r="P842" s="114"/>
      <c r="Q842" s="118"/>
      <c r="R842" s="116"/>
      <c r="S842" s="114"/>
    </row>
    <row r="843" spans="6:19">
      <c r="F843" s="111" t="s">
        <v>243</v>
      </c>
      <c r="G843" s="136">
        <v>1.290552E-4</v>
      </c>
      <c r="H843" s="103">
        <f>ROUND(+G843*Totals!$H$28,2)</f>
        <v>0</v>
      </c>
      <c r="I843" s="103">
        <f t="shared" si="37"/>
        <v>0</v>
      </c>
      <c r="J843" s="103">
        <f t="shared" si="38"/>
        <v>0</v>
      </c>
      <c r="K843" s="113" t="s">
        <v>243</v>
      </c>
      <c r="L843" s="113" t="s">
        <v>64</v>
      </c>
      <c r="M843" s="138">
        <v>0.16928446771378708</v>
      </c>
      <c r="N843" s="117">
        <f>+H843*M843</f>
        <v>0</v>
      </c>
      <c r="O843" s="113" t="s">
        <v>1159</v>
      </c>
      <c r="P843" s="114"/>
      <c r="Q843" s="118"/>
      <c r="R843" s="116"/>
      <c r="S843" s="114"/>
    </row>
    <row r="844" spans="6:19">
      <c r="F844" s="111" t="s">
        <v>242</v>
      </c>
      <c r="G844" s="136">
        <v>1.9705999999999997E-5</v>
      </c>
      <c r="H844" s="103">
        <f>ROUND(+G844*Totals!$H$28,2)</f>
        <v>0</v>
      </c>
      <c r="I844" s="103">
        <f t="shared" si="37"/>
        <v>0</v>
      </c>
      <c r="J844" s="103">
        <f t="shared" si="38"/>
        <v>0</v>
      </c>
      <c r="K844" s="113" t="s">
        <v>242</v>
      </c>
      <c r="L844" s="113" t="s">
        <v>121</v>
      </c>
      <c r="M844" s="138">
        <v>0.26219512195121952</v>
      </c>
      <c r="N844" s="117">
        <f>+H844*M844</f>
        <v>0</v>
      </c>
      <c r="O844" s="117" t="s">
        <v>1159</v>
      </c>
      <c r="P844" s="114"/>
      <c r="Q844" s="118"/>
      <c r="R844" s="116"/>
      <c r="S844" s="114"/>
    </row>
    <row r="845" spans="6:19">
      <c r="F845" s="111" t="s">
        <v>241</v>
      </c>
      <c r="G845" s="136">
        <v>1.9126440000000002E-4</v>
      </c>
      <c r="H845" s="103">
        <f>ROUND(+G845*Totals!$H$28,2)</f>
        <v>0</v>
      </c>
      <c r="I845" s="103">
        <f t="shared" si="37"/>
        <v>0</v>
      </c>
      <c r="J845" s="103">
        <f t="shared" si="38"/>
        <v>0</v>
      </c>
      <c r="K845" s="137" t="s">
        <v>241</v>
      </c>
      <c r="L845" s="137" t="s">
        <v>128</v>
      </c>
      <c r="M845" s="138">
        <v>0.14307692307692307</v>
      </c>
      <c r="N845" s="117"/>
      <c r="O845" s="113"/>
      <c r="P845" s="114"/>
      <c r="Q845" s="118"/>
      <c r="R845" s="116"/>
      <c r="S845" s="114"/>
    </row>
    <row r="846" spans="6:19">
      <c r="F846" s="111" t="s">
        <v>240</v>
      </c>
      <c r="G846" s="136">
        <v>6.9937099999999998E-5</v>
      </c>
      <c r="H846" s="103">
        <f>ROUND(+G846*Totals!$H$28,2)</f>
        <v>0</v>
      </c>
      <c r="I846" s="103">
        <f t="shared" si="37"/>
        <v>0</v>
      </c>
      <c r="J846" s="103">
        <f t="shared" si="38"/>
        <v>0</v>
      </c>
      <c r="K846" s="113" t="s">
        <v>240</v>
      </c>
      <c r="L846" s="113" t="s">
        <v>80</v>
      </c>
      <c r="M846" s="138">
        <v>0.62974683544303789</v>
      </c>
      <c r="N846" s="117">
        <f>+H846*M846</f>
        <v>0</v>
      </c>
      <c r="O846" s="117" t="s">
        <v>1159</v>
      </c>
      <c r="P846" s="114"/>
      <c r="Q846" s="118"/>
      <c r="R846" s="116"/>
      <c r="S846" s="114"/>
    </row>
    <row r="847" spans="6:19">
      <c r="F847" s="111" t="s">
        <v>239</v>
      </c>
      <c r="G847" s="136">
        <v>1.73877E-5</v>
      </c>
      <c r="H847" s="103">
        <f>ROUND(+G847*Totals!$H$28,2)</f>
        <v>0</v>
      </c>
      <c r="I847" s="103">
        <f t="shared" si="37"/>
        <v>0</v>
      </c>
      <c r="J847" s="103">
        <f t="shared" si="38"/>
        <v>0</v>
      </c>
      <c r="K847" s="113"/>
      <c r="L847" s="113"/>
      <c r="N847" s="117"/>
      <c r="O847" s="117"/>
      <c r="P847" s="114"/>
      <c r="Q847" s="118"/>
      <c r="R847" s="116"/>
      <c r="S847" s="114"/>
    </row>
    <row r="848" spans="6:19">
      <c r="F848" s="111" t="s">
        <v>238</v>
      </c>
      <c r="G848" s="136">
        <v>1.545571E-4</v>
      </c>
      <c r="H848" s="103">
        <f>ROUND(+G848*Totals!$H$28,2)</f>
        <v>0</v>
      </c>
      <c r="I848" s="103">
        <f t="shared" si="37"/>
        <v>0</v>
      </c>
      <c r="J848" s="103">
        <f t="shared" si="38"/>
        <v>0</v>
      </c>
      <c r="K848" s="113" t="s">
        <v>238</v>
      </c>
      <c r="L848" s="113" t="s">
        <v>51</v>
      </c>
      <c r="M848" s="138">
        <v>0.29566360052562418</v>
      </c>
      <c r="N848" s="117">
        <f>+H848*M848</f>
        <v>0</v>
      </c>
      <c r="O848" s="113" t="s">
        <v>1159</v>
      </c>
      <c r="P848" s="114"/>
      <c r="Q848" s="118"/>
      <c r="R848" s="116"/>
      <c r="S848" s="114"/>
    </row>
    <row r="849" spans="6:19">
      <c r="F849" s="111" t="s">
        <v>237</v>
      </c>
      <c r="G849" s="136">
        <v>6.4527600000000002E-5</v>
      </c>
      <c r="H849" s="103">
        <f>ROUND(+G849*Totals!$H$28,2)</f>
        <v>0</v>
      </c>
      <c r="I849" s="103">
        <f t="shared" si="37"/>
        <v>0</v>
      </c>
      <c r="J849" s="103">
        <f t="shared" si="38"/>
        <v>0</v>
      </c>
      <c r="K849" s="113" t="s">
        <v>237</v>
      </c>
      <c r="L849" s="113" t="s">
        <v>70</v>
      </c>
      <c r="M849" s="138">
        <v>0.34552845528455284</v>
      </c>
      <c r="N849" s="117">
        <f>+H849*M849</f>
        <v>0</v>
      </c>
      <c r="O849" s="117" t="s">
        <v>1159</v>
      </c>
      <c r="P849" s="114"/>
      <c r="Q849" s="118"/>
      <c r="R849" s="116"/>
      <c r="S849" s="114"/>
    </row>
    <row r="850" spans="6:19">
      <c r="F850" s="111" t="s">
        <v>236</v>
      </c>
      <c r="G850" s="136">
        <v>1.7434042999999999E-3</v>
      </c>
      <c r="H850" s="103">
        <f>ROUND(+G850*Totals!$H$28,2)</f>
        <v>0</v>
      </c>
      <c r="I850" s="103">
        <f t="shared" si="37"/>
        <v>0</v>
      </c>
      <c r="J850" s="103">
        <f t="shared" si="38"/>
        <v>0</v>
      </c>
      <c r="K850" s="113"/>
      <c r="L850" s="113"/>
      <c r="N850" s="117"/>
      <c r="O850" s="113"/>
      <c r="P850" s="114"/>
      <c r="Q850" s="118"/>
      <c r="R850" s="116"/>
      <c r="S850" s="114"/>
    </row>
    <row r="851" spans="6:19">
      <c r="F851" s="111" t="s">
        <v>235</v>
      </c>
      <c r="G851" s="136">
        <v>5.2549399999999995E-5</v>
      </c>
      <c r="H851" s="103">
        <f>ROUND(+G851*Totals!$H$28,2)</f>
        <v>0</v>
      </c>
      <c r="I851" s="103">
        <f t="shared" si="37"/>
        <v>0</v>
      </c>
      <c r="J851" s="103">
        <f t="shared" si="38"/>
        <v>0</v>
      </c>
      <c r="K851" s="113" t="s">
        <v>235</v>
      </c>
      <c r="L851" s="113" t="s">
        <v>113</v>
      </c>
      <c r="M851" s="138">
        <v>0.2105263157894737</v>
      </c>
      <c r="N851" s="117">
        <f>+H851*M851</f>
        <v>0</v>
      </c>
      <c r="O851" s="117" t="s">
        <v>1159</v>
      </c>
      <c r="P851" s="114"/>
      <c r="Q851" s="118"/>
      <c r="R851" s="116"/>
      <c r="S851" s="114"/>
    </row>
    <row r="852" spans="6:19">
      <c r="F852" s="111" t="s">
        <v>234</v>
      </c>
      <c r="G852" s="136">
        <v>1.2167509E-3</v>
      </c>
      <c r="H852" s="103">
        <f>ROUND(+G852*Totals!$H$28,2)</f>
        <v>0</v>
      </c>
      <c r="I852" s="103">
        <f t="shared" si="37"/>
        <v>0</v>
      </c>
      <c r="J852" s="103">
        <f t="shared" si="38"/>
        <v>0</v>
      </c>
      <c r="K852" s="113"/>
      <c r="L852" s="113"/>
      <c r="N852" s="117"/>
      <c r="O852" s="113"/>
      <c r="P852" s="114"/>
      <c r="Q852" s="118"/>
      <c r="R852" s="116"/>
      <c r="S852" s="114"/>
    </row>
    <row r="853" spans="6:19">
      <c r="F853" s="111" t="s">
        <v>233</v>
      </c>
      <c r="G853" s="136">
        <v>1.9744669999999999E-4</v>
      </c>
      <c r="H853" s="103">
        <f>ROUND(+G853*Totals!$H$28,2)</f>
        <v>0</v>
      </c>
      <c r="I853" s="103">
        <f t="shared" si="37"/>
        <v>0</v>
      </c>
      <c r="J853" s="103">
        <f t="shared" si="38"/>
        <v>0</v>
      </c>
      <c r="K853" s="113" t="s">
        <v>233</v>
      </c>
      <c r="L853" s="113" t="s">
        <v>89</v>
      </c>
      <c r="M853" s="138">
        <v>0.12893553223388307</v>
      </c>
      <c r="N853" s="117">
        <f>+H853*M853</f>
        <v>0</v>
      </c>
      <c r="O853" s="117" t="s">
        <v>1159</v>
      </c>
      <c r="P853" s="114"/>
      <c r="Q853" s="118"/>
      <c r="R853" s="116"/>
      <c r="S853" s="114"/>
    </row>
    <row r="854" spans="6:19">
      <c r="F854" s="111" t="s">
        <v>232</v>
      </c>
      <c r="G854" s="136">
        <v>9.1536450000000006E-4</v>
      </c>
      <c r="H854" s="103">
        <f>ROUND(+G854*Totals!$H$28,2)</f>
        <v>0</v>
      </c>
      <c r="I854" s="103">
        <f t="shared" si="37"/>
        <v>0</v>
      </c>
      <c r="J854" s="103">
        <f t="shared" si="38"/>
        <v>0</v>
      </c>
      <c r="K854" s="113"/>
      <c r="L854" s="113"/>
      <c r="N854" s="117"/>
      <c r="O854" s="113"/>
      <c r="P854" s="114"/>
      <c r="Q854" s="118"/>
      <c r="R854" s="116"/>
      <c r="S854" s="114"/>
    </row>
    <row r="855" spans="6:19">
      <c r="F855" s="111" t="s">
        <v>231</v>
      </c>
      <c r="G855" s="136">
        <v>3.9412099999999995E-5</v>
      </c>
      <c r="H855" s="103">
        <f>ROUND(+G855*Totals!$H$28,2)</f>
        <v>0</v>
      </c>
      <c r="I855" s="103">
        <f t="shared" si="37"/>
        <v>0</v>
      </c>
      <c r="J855" s="103">
        <f t="shared" si="38"/>
        <v>0</v>
      </c>
      <c r="K855" s="113" t="s">
        <v>231</v>
      </c>
      <c r="L855" s="113" t="s">
        <v>57</v>
      </c>
      <c r="M855" s="138">
        <v>0.25909090909090904</v>
      </c>
      <c r="N855" s="117">
        <f>+H855*M855</f>
        <v>0</v>
      </c>
      <c r="O855" s="113" t="s">
        <v>1159</v>
      </c>
      <c r="P855" s="114"/>
      <c r="Q855" s="118"/>
      <c r="R855" s="116"/>
      <c r="S855" s="114"/>
    </row>
    <row r="856" spans="6:19">
      <c r="F856" s="111" t="s">
        <v>230</v>
      </c>
      <c r="G856" s="136">
        <v>6.1165980000000002E-4</v>
      </c>
      <c r="H856" s="103">
        <f>ROUND(+G856*Totals!$H$28,2)</f>
        <v>0</v>
      </c>
      <c r="I856" s="103">
        <f t="shared" si="37"/>
        <v>0</v>
      </c>
      <c r="J856" s="103">
        <f t="shared" si="38"/>
        <v>0</v>
      </c>
      <c r="K856" s="113"/>
      <c r="L856" s="113"/>
      <c r="N856" s="117"/>
      <c r="O856" s="113"/>
      <c r="P856" s="114"/>
      <c r="Q856" s="118"/>
      <c r="R856" s="116"/>
      <c r="S856" s="114"/>
    </row>
    <row r="857" spans="6:19">
      <c r="F857" s="111" t="s">
        <v>229</v>
      </c>
      <c r="G857" s="136">
        <v>3.9875739999999999E-4</v>
      </c>
      <c r="H857" s="103">
        <f>ROUND(+G857*Totals!$H$28,2)</f>
        <v>0</v>
      </c>
      <c r="I857" s="103">
        <f t="shared" si="37"/>
        <v>0</v>
      </c>
      <c r="J857" s="103">
        <f t="shared" si="38"/>
        <v>0</v>
      </c>
      <c r="K857" s="113"/>
      <c r="L857" s="113"/>
      <c r="N857" s="117"/>
      <c r="O857" s="117"/>
      <c r="P857" s="114"/>
      <c r="Q857" s="118"/>
      <c r="R857" s="116"/>
      <c r="S857" s="114"/>
    </row>
    <row r="858" spans="6:19">
      <c r="F858" s="111" t="s">
        <v>228</v>
      </c>
      <c r="G858" s="136">
        <v>4.6019379999999996E-4</v>
      </c>
      <c r="H858" s="103">
        <f>ROUND(+G858*Totals!$H$28,2)</f>
        <v>0</v>
      </c>
      <c r="I858" s="103">
        <f t="shared" si="37"/>
        <v>0</v>
      </c>
      <c r="J858" s="103">
        <f t="shared" si="38"/>
        <v>0</v>
      </c>
      <c r="K858" s="113"/>
      <c r="L858" s="113"/>
      <c r="N858" s="117"/>
      <c r="O858" s="117"/>
      <c r="P858" s="114"/>
      <c r="Q858" s="118"/>
      <c r="R858" s="116"/>
      <c r="S858" s="114"/>
    </row>
    <row r="859" spans="6:19">
      <c r="F859" s="111" t="s">
        <v>227</v>
      </c>
      <c r="G859" s="136">
        <v>2.6661100000000001E-5</v>
      </c>
      <c r="H859" s="103">
        <f>ROUND(+G859*Totals!$H$28,2)</f>
        <v>0</v>
      </c>
      <c r="I859" s="103">
        <f t="shared" si="37"/>
        <v>0</v>
      </c>
      <c r="J859" s="103">
        <f t="shared" si="38"/>
        <v>0</v>
      </c>
      <c r="K859" s="113" t="s">
        <v>227</v>
      </c>
      <c r="L859" s="113" t="s">
        <v>45</v>
      </c>
      <c r="M859" s="138">
        <v>0.34042553191489361</v>
      </c>
      <c r="N859" s="117">
        <f>+H859*M859</f>
        <v>0</v>
      </c>
      <c r="O859" s="117" t="s">
        <v>1159</v>
      </c>
      <c r="P859" s="114"/>
      <c r="Q859" s="118"/>
      <c r="R859" s="116"/>
      <c r="S859" s="114"/>
    </row>
    <row r="860" spans="6:19">
      <c r="F860" s="111" t="s">
        <v>226</v>
      </c>
      <c r="G860" s="136">
        <v>1.966739E-4</v>
      </c>
      <c r="H860" s="103">
        <f>ROUND(+G860*Totals!$H$28,2)</f>
        <v>0</v>
      </c>
      <c r="I860" s="103">
        <f t="shared" si="37"/>
        <v>0</v>
      </c>
      <c r="J860" s="103">
        <f t="shared" si="38"/>
        <v>0</v>
      </c>
      <c r="K860" s="113" t="s">
        <v>226</v>
      </c>
      <c r="L860" s="113" t="s">
        <v>95</v>
      </c>
      <c r="M860" s="138">
        <v>0.2983751846381093</v>
      </c>
      <c r="N860" s="117">
        <f>+H860*M860</f>
        <v>0</v>
      </c>
      <c r="O860" s="117" t="s">
        <v>1159</v>
      </c>
      <c r="P860" s="114"/>
      <c r="Q860" s="118"/>
      <c r="R860" s="116"/>
      <c r="S860" s="114"/>
    </row>
    <row r="861" spans="6:19">
      <c r="F861" s="111" t="s">
        <v>225</v>
      </c>
      <c r="G861" s="136">
        <v>2.7820299999999999E-5</v>
      </c>
      <c r="H861" s="103">
        <f>ROUND(+G861*Totals!$H$28,2)</f>
        <v>0</v>
      </c>
      <c r="I861" s="103">
        <f t="shared" si="37"/>
        <v>0</v>
      </c>
      <c r="J861" s="103">
        <f t="shared" si="38"/>
        <v>0</v>
      </c>
      <c r="K861" s="113" t="s">
        <v>225</v>
      </c>
      <c r="L861" s="113" t="s">
        <v>101</v>
      </c>
      <c r="M861" s="138">
        <v>0.2608695652173913</v>
      </c>
      <c r="N861" s="117">
        <f>+H861*M861</f>
        <v>0</v>
      </c>
      <c r="O861" s="113" t="s">
        <v>1159</v>
      </c>
      <c r="P861" s="114"/>
      <c r="Q861" s="118"/>
      <c r="R861" s="116"/>
      <c r="S861" s="114"/>
    </row>
    <row r="862" spans="6:19">
      <c r="F862" s="111" t="s">
        <v>224</v>
      </c>
      <c r="G862" s="136">
        <v>1.0818999999999999E-5</v>
      </c>
      <c r="H862" s="103">
        <f>ROUND(+G862*Totals!$H$28,2)</f>
        <v>0</v>
      </c>
      <c r="I862" s="103">
        <f t="shared" si="37"/>
        <v>0</v>
      </c>
      <c r="J862" s="103">
        <f t="shared" si="38"/>
        <v>0</v>
      </c>
      <c r="K862" s="113" t="s">
        <v>224</v>
      </c>
      <c r="L862" s="113" t="s">
        <v>39</v>
      </c>
      <c r="M862" s="138">
        <v>8.8967971530249115E-2</v>
      </c>
      <c r="N862" s="117">
        <f>+H862*M862</f>
        <v>0</v>
      </c>
      <c r="O862" s="117" t="s">
        <v>1159</v>
      </c>
      <c r="P862" s="114"/>
      <c r="Q862" s="118"/>
      <c r="R862" s="116"/>
      <c r="S862" s="114"/>
    </row>
    <row r="863" spans="6:19">
      <c r="F863" s="111" t="s">
        <v>223</v>
      </c>
      <c r="G863" s="136">
        <v>3.6861869999999999E-4</v>
      </c>
      <c r="H863" s="103">
        <f>ROUND(+G863*Totals!$H$28,2)</f>
        <v>0</v>
      </c>
      <c r="I863" s="103">
        <f t="shared" si="37"/>
        <v>0</v>
      </c>
      <c r="J863" s="103">
        <f t="shared" si="38"/>
        <v>0</v>
      </c>
      <c r="K863" s="113"/>
      <c r="L863" s="113"/>
      <c r="N863" s="117"/>
      <c r="O863" s="117"/>
      <c r="P863" s="114"/>
      <c r="Q863" s="118"/>
      <c r="R863" s="116"/>
      <c r="S863" s="114"/>
    </row>
    <row r="864" spans="6:19">
      <c r="F864" s="111" t="s">
        <v>121</v>
      </c>
      <c r="G864" s="136">
        <v>1.5417069999999999E-4</v>
      </c>
      <c r="H864" s="103">
        <f>ROUND(+G864*Totals!$H$28,2)</f>
        <v>0</v>
      </c>
      <c r="I864" s="103">
        <f t="shared" si="37"/>
        <v>0</v>
      </c>
      <c r="J864" s="103">
        <f t="shared" si="38"/>
        <v>0</v>
      </c>
      <c r="K864" s="113" t="s">
        <v>121</v>
      </c>
      <c r="L864" s="113" t="s">
        <v>76</v>
      </c>
      <c r="M864" s="138">
        <v>0.195822454308094</v>
      </c>
      <c r="N864" s="117">
        <f>+H864*M864</f>
        <v>0</v>
      </c>
      <c r="O864" s="113"/>
      <c r="P864" s="114"/>
      <c r="Q864" s="118"/>
      <c r="R864" s="116"/>
      <c r="S864" s="114"/>
    </row>
    <row r="865" spans="6:19">
      <c r="F865" s="111" t="s">
        <v>222</v>
      </c>
      <c r="G865" s="136">
        <v>2.8979499999999999E-5</v>
      </c>
      <c r="H865" s="103">
        <f>ROUND(+G865*Totals!$H$28,2)</f>
        <v>0</v>
      </c>
      <c r="I865" s="103">
        <f t="shared" si="37"/>
        <v>0</v>
      </c>
      <c r="J865" s="103">
        <f t="shared" si="38"/>
        <v>0</v>
      </c>
      <c r="K865" s="113" t="s">
        <v>222</v>
      </c>
      <c r="L865" s="113" t="s">
        <v>39</v>
      </c>
      <c r="M865" s="138">
        <v>0.67326732673267331</v>
      </c>
      <c r="N865" s="117">
        <f>+H865*M865</f>
        <v>0</v>
      </c>
      <c r="O865" s="117"/>
      <c r="P865" s="114"/>
      <c r="Q865" s="118"/>
      <c r="R865" s="116"/>
      <c r="S865" s="114"/>
    </row>
    <row r="866" spans="6:19" ht="37.5">
      <c r="F866" s="111" t="s">
        <v>221</v>
      </c>
      <c r="G866" s="136">
        <v>4.7449030000000004E-4</v>
      </c>
      <c r="H866" s="103">
        <f>ROUND(+G866*Totals!$H$28,2)</f>
        <v>0</v>
      </c>
      <c r="I866" s="103">
        <f t="shared" si="37"/>
        <v>0</v>
      </c>
      <c r="J866" s="103">
        <f t="shared" si="38"/>
        <v>0</v>
      </c>
      <c r="K866" s="113"/>
      <c r="L866" s="113"/>
      <c r="N866" s="117"/>
      <c r="O866" s="113"/>
      <c r="P866" s="114"/>
      <c r="Q866" s="118"/>
      <c r="R866" s="116"/>
      <c r="S866" s="114"/>
    </row>
    <row r="867" spans="6:19" ht="37.5">
      <c r="F867" s="111" t="s">
        <v>220</v>
      </c>
      <c r="G867" s="136">
        <v>1.881733E-4</v>
      </c>
      <c r="H867" s="103">
        <f>ROUND(+G867*Totals!$H$28,2)</f>
        <v>0</v>
      </c>
      <c r="I867" s="103">
        <f t="shared" si="37"/>
        <v>0</v>
      </c>
      <c r="J867" s="103">
        <f t="shared" si="38"/>
        <v>0</v>
      </c>
      <c r="K867" s="113" t="s">
        <v>220</v>
      </c>
      <c r="L867" s="113" t="s">
        <v>96</v>
      </c>
      <c r="M867" s="138">
        <v>0.20460358056265984</v>
      </c>
      <c r="N867" s="117">
        <f>+H867*M867</f>
        <v>0</v>
      </c>
      <c r="O867" s="113"/>
      <c r="P867" s="114"/>
      <c r="Q867" s="118"/>
      <c r="R867" s="116"/>
      <c r="S867" s="114"/>
    </row>
    <row r="868" spans="6:19">
      <c r="F868" s="111" t="s">
        <v>219</v>
      </c>
      <c r="G868" s="136">
        <v>6.0045439999999997E-4</v>
      </c>
      <c r="H868" s="103">
        <f>ROUND(+G868*Totals!$H$28,2)</f>
        <v>0</v>
      </c>
      <c r="I868" s="103">
        <f t="shared" si="37"/>
        <v>0</v>
      </c>
      <c r="J868" s="103">
        <f t="shared" si="38"/>
        <v>0</v>
      </c>
      <c r="K868" s="113"/>
      <c r="L868" s="113"/>
      <c r="N868" s="117"/>
      <c r="O868" s="113"/>
      <c r="P868" s="114"/>
      <c r="Q868" s="118"/>
      <c r="R868" s="116"/>
      <c r="S868" s="114"/>
    </row>
    <row r="869" spans="6:19">
      <c r="F869" s="111" t="s">
        <v>218</v>
      </c>
      <c r="G869" s="136">
        <v>1.7611783400000001E-2</v>
      </c>
      <c r="H869" s="103">
        <f>ROUND(+G869*Totals!$H$28,2)</f>
        <v>0</v>
      </c>
      <c r="I869" s="103">
        <f t="shared" si="37"/>
        <v>0</v>
      </c>
      <c r="J869" s="103">
        <f t="shared" si="38"/>
        <v>0</v>
      </c>
      <c r="K869" s="113"/>
      <c r="L869" s="113"/>
      <c r="N869" s="117"/>
      <c r="O869" s="117"/>
      <c r="P869" s="114"/>
      <c r="Q869" s="118"/>
      <c r="R869" s="116"/>
      <c r="S869" s="114"/>
    </row>
    <row r="870" spans="6:19">
      <c r="F870" s="111" t="s">
        <v>217</v>
      </c>
      <c r="G870" s="136">
        <v>1.306008E-4</v>
      </c>
      <c r="H870" s="103">
        <f>ROUND(+G870*Totals!$H$28,2)</f>
        <v>0</v>
      </c>
      <c r="I870" s="103">
        <f t="shared" si="37"/>
        <v>0</v>
      </c>
      <c r="J870" s="103">
        <f t="shared" si="38"/>
        <v>0</v>
      </c>
      <c r="K870" s="113"/>
      <c r="L870" s="113"/>
      <c r="N870" s="117"/>
      <c r="O870" s="117"/>
      <c r="P870" s="114"/>
      <c r="Q870" s="118"/>
      <c r="R870" s="116"/>
      <c r="S870" s="114"/>
    </row>
    <row r="871" spans="6:19">
      <c r="F871" s="111" t="s">
        <v>216</v>
      </c>
      <c r="G871" s="136">
        <v>1.530115E-4</v>
      </c>
      <c r="H871" s="103">
        <f>ROUND(+G871*Totals!$H$28,2)</f>
        <v>0</v>
      </c>
      <c r="I871" s="103">
        <f t="shared" si="37"/>
        <v>0</v>
      </c>
      <c r="J871" s="103">
        <f t="shared" si="38"/>
        <v>0</v>
      </c>
      <c r="K871" s="113" t="s">
        <v>216</v>
      </c>
      <c r="L871" s="113" t="s">
        <v>58</v>
      </c>
      <c r="M871" s="138">
        <v>0.24007220216606498</v>
      </c>
      <c r="N871" s="117">
        <f>+H871*M871</f>
        <v>0</v>
      </c>
      <c r="O871" s="113"/>
      <c r="P871" s="114"/>
      <c r="Q871" s="118"/>
      <c r="R871" s="116"/>
      <c r="S871" s="114"/>
    </row>
    <row r="872" spans="6:19">
      <c r="F872" s="111" t="s">
        <v>215</v>
      </c>
      <c r="G872" s="136">
        <v>1.5069300000000002E-5</v>
      </c>
      <c r="H872" s="103">
        <f>ROUND(+G872*Totals!$H$28,2)</f>
        <v>0</v>
      </c>
      <c r="I872" s="103">
        <f t="shared" si="37"/>
        <v>0</v>
      </c>
      <c r="J872" s="103">
        <f t="shared" si="38"/>
        <v>0</v>
      </c>
      <c r="K872" s="113" t="s">
        <v>215</v>
      </c>
      <c r="L872" s="113" t="s">
        <v>84</v>
      </c>
      <c r="M872" s="138">
        <v>7.5949367088607583E-2</v>
      </c>
      <c r="N872" s="117">
        <f>+H872*M872</f>
        <v>0</v>
      </c>
      <c r="O872" s="113"/>
      <c r="P872" s="114"/>
      <c r="Q872" s="118"/>
      <c r="R872" s="116"/>
      <c r="S872" s="114"/>
    </row>
    <row r="873" spans="6:19">
      <c r="F873" s="111" t="s">
        <v>214</v>
      </c>
      <c r="G873" s="136">
        <v>2.9906799999999999E-4</v>
      </c>
      <c r="H873" s="103">
        <f>ROUND(+G873*Totals!$H$28,2)</f>
        <v>0</v>
      </c>
      <c r="I873" s="103">
        <f t="shared" si="37"/>
        <v>0</v>
      </c>
      <c r="J873" s="103">
        <f t="shared" si="38"/>
        <v>0</v>
      </c>
      <c r="K873" s="113"/>
      <c r="L873" s="113"/>
      <c r="N873" s="117"/>
      <c r="O873" s="117"/>
      <c r="P873" s="114"/>
      <c r="Q873" s="118"/>
      <c r="R873" s="116"/>
      <c r="S873" s="114"/>
    </row>
    <row r="874" spans="6:19">
      <c r="F874" s="111" t="s">
        <v>213</v>
      </c>
      <c r="G874" s="136">
        <v>5.7340690000000003E-4</v>
      </c>
      <c r="H874" s="103">
        <f>ROUND(+G874*Totals!$H$28,2)</f>
        <v>0</v>
      </c>
      <c r="I874" s="103">
        <f t="shared" si="37"/>
        <v>0</v>
      </c>
      <c r="J874" s="103">
        <f t="shared" si="38"/>
        <v>0</v>
      </c>
      <c r="K874" s="113"/>
      <c r="L874" s="113"/>
      <c r="N874" s="117"/>
      <c r="O874" s="117"/>
      <c r="P874" s="114"/>
      <c r="Q874" s="118"/>
      <c r="R874" s="116"/>
      <c r="S874" s="114"/>
    </row>
    <row r="875" spans="6:19">
      <c r="F875" s="111" t="s">
        <v>212</v>
      </c>
      <c r="G875" s="136">
        <v>6.8777900000000004E-5</v>
      </c>
      <c r="H875" s="103">
        <f>ROUND(+G875*Totals!$H$28,2)</f>
        <v>0</v>
      </c>
      <c r="I875" s="103">
        <f t="shared" si="37"/>
        <v>0</v>
      </c>
      <c r="J875" s="103">
        <f t="shared" si="38"/>
        <v>0</v>
      </c>
      <c r="K875" s="113" t="s">
        <v>212</v>
      </c>
      <c r="L875" s="113" t="s">
        <v>61</v>
      </c>
      <c r="M875" s="138">
        <v>0.1630434782608696</v>
      </c>
      <c r="N875" s="117">
        <f>+H875*M875</f>
        <v>0</v>
      </c>
      <c r="O875" s="117"/>
      <c r="P875" s="114"/>
      <c r="Q875" s="118"/>
      <c r="R875" s="116"/>
      <c r="S875" s="114"/>
    </row>
    <row r="876" spans="6:19">
      <c r="F876" s="111" t="s">
        <v>211</v>
      </c>
      <c r="G876" s="136">
        <v>2.6274699999999998E-5</v>
      </c>
      <c r="H876" s="103">
        <f>ROUND(+G876*Totals!$H$28,2)</f>
        <v>0</v>
      </c>
      <c r="I876" s="103">
        <f t="shared" si="37"/>
        <v>0</v>
      </c>
      <c r="J876" s="103">
        <f t="shared" si="38"/>
        <v>0</v>
      </c>
      <c r="K876" s="113" t="s">
        <v>211</v>
      </c>
      <c r="L876" s="113" t="s">
        <v>109</v>
      </c>
      <c r="M876" s="138">
        <v>0.15488215488215487</v>
      </c>
      <c r="N876" s="117">
        <f>+H876*M876</f>
        <v>0</v>
      </c>
      <c r="O876" s="113"/>
      <c r="P876" s="114"/>
      <c r="Q876" s="118"/>
      <c r="R876" s="116"/>
      <c r="S876" s="114"/>
    </row>
    <row r="877" spans="6:19">
      <c r="F877" s="111" t="s">
        <v>210</v>
      </c>
      <c r="G877" s="136">
        <v>1.070308E-4</v>
      </c>
      <c r="H877" s="103">
        <f>ROUND(+G877*Totals!$H$28,2)</f>
        <v>0</v>
      </c>
      <c r="I877" s="103">
        <f t="shared" si="37"/>
        <v>0</v>
      </c>
      <c r="J877" s="103">
        <f t="shared" si="38"/>
        <v>0</v>
      </c>
      <c r="K877" s="137" t="s">
        <v>210</v>
      </c>
      <c r="L877" s="137" t="s">
        <v>85</v>
      </c>
      <c r="M877" s="138">
        <v>0.14012738853503184</v>
      </c>
      <c r="N877" s="117">
        <f>+H877*M877</f>
        <v>0</v>
      </c>
      <c r="O877" s="113"/>
      <c r="P877" s="114"/>
      <c r="Q877" s="118"/>
      <c r="R877" s="116"/>
      <c r="S877" s="114"/>
    </row>
    <row r="878" spans="6:19">
      <c r="F878" s="111" t="s">
        <v>209</v>
      </c>
      <c r="G878" s="136">
        <v>2.7472529999999996E-4</v>
      </c>
      <c r="H878" s="103">
        <f>ROUND(+G878*Totals!$H$28,2)</f>
        <v>0</v>
      </c>
      <c r="I878" s="103">
        <f t="shared" si="37"/>
        <v>0</v>
      </c>
      <c r="J878" s="103">
        <f t="shared" si="38"/>
        <v>0</v>
      </c>
      <c r="K878" s="113"/>
      <c r="L878" s="113"/>
      <c r="N878" s="117"/>
      <c r="O878" s="113"/>
      <c r="P878" s="114"/>
      <c r="Q878" s="118"/>
      <c r="R878" s="116"/>
      <c r="S878" s="114"/>
    </row>
    <row r="879" spans="6:19">
      <c r="F879" s="111" t="s">
        <v>208</v>
      </c>
      <c r="G879" s="136">
        <v>3.380937E-4</v>
      </c>
      <c r="H879" s="103">
        <f>ROUND(+G879*Totals!$H$28,2)</f>
        <v>0</v>
      </c>
      <c r="I879" s="103">
        <f t="shared" si="37"/>
        <v>0</v>
      </c>
      <c r="J879" s="103">
        <f t="shared" si="38"/>
        <v>0</v>
      </c>
      <c r="K879" s="113"/>
      <c r="L879" s="113"/>
      <c r="N879" s="117"/>
      <c r="O879" s="117"/>
      <c r="P879" s="114"/>
      <c r="Q879" s="118"/>
      <c r="R879" s="116"/>
      <c r="S879" s="114"/>
    </row>
    <row r="880" spans="6:19">
      <c r="F880" s="111" t="s">
        <v>207</v>
      </c>
      <c r="G880" s="136">
        <v>4.3739659999999999E-4</v>
      </c>
      <c r="H880" s="103">
        <f>ROUND(+G880*Totals!$H$28,2)</f>
        <v>0</v>
      </c>
      <c r="I880" s="103">
        <f t="shared" si="37"/>
        <v>0</v>
      </c>
      <c r="J880" s="103">
        <f t="shared" si="38"/>
        <v>0</v>
      </c>
      <c r="K880" s="113"/>
      <c r="L880" s="113"/>
      <c r="N880" s="117"/>
      <c r="O880" s="117"/>
      <c r="P880" s="114"/>
      <c r="Q880" s="118"/>
      <c r="R880" s="116"/>
      <c r="S880" s="114"/>
    </row>
    <row r="881" spans="6:19">
      <c r="F881" s="111" t="s">
        <v>206</v>
      </c>
      <c r="G881" s="136">
        <v>5.0231100000000001E-5</v>
      </c>
      <c r="H881" s="103">
        <f>ROUND(+G881*Totals!$H$28,2)</f>
        <v>0</v>
      </c>
      <c r="I881" s="103">
        <f t="shared" si="37"/>
        <v>0</v>
      </c>
      <c r="J881" s="103">
        <f t="shared" si="38"/>
        <v>0</v>
      </c>
      <c r="K881" s="113" t="s">
        <v>206</v>
      </c>
      <c r="L881" s="113" t="s">
        <v>127</v>
      </c>
      <c r="M881" s="138">
        <v>0.27147766323024053</v>
      </c>
      <c r="N881" s="117">
        <f>+H881*M881</f>
        <v>0</v>
      </c>
      <c r="O881" s="113"/>
      <c r="P881" s="114"/>
      <c r="Q881" s="118"/>
      <c r="R881" s="116"/>
      <c r="S881" s="114"/>
    </row>
    <row r="882" spans="6:19">
      <c r="F882" s="111" t="s">
        <v>205</v>
      </c>
      <c r="G882" s="136">
        <v>2.0865200000000001E-5</v>
      </c>
      <c r="H882" s="103">
        <f>ROUND(+G882*Totals!$H$28,2)</f>
        <v>0</v>
      </c>
      <c r="I882" s="103">
        <f t="shared" si="37"/>
        <v>0</v>
      </c>
      <c r="J882" s="103">
        <f t="shared" si="38"/>
        <v>0</v>
      </c>
      <c r="K882" s="113" t="s">
        <v>205</v>
      </c>
      <c r="L882" s="113" t="s">
        <v>119</v>
      </c>
      <c r="M882" s="138">
        <v>0.43989071038251365</v>
      </c>
      <c r="N882" s="117">
        <f>+H882*M882</f>
        <v>0</v>
      </c>
      <c r="O882" s="117"/>
      <c r="P882" s="114"/>
      <c r="Q882" s="118"/>
      <c r="R882" s="116"/>
      <c r="S882" s="114"/>
    </row>
    <row r="883" spans="6:19">
      <c r="F883" s="111" t="s">
        <v>204</v>
      </c>
      <c r="G883" s="136">
        <v>1.9080076000000002E-3</v>
      </c>
      <c r="H883" s="103">
        <f>ROUND(+G883*Totals!$H$28,2)</f>
        <v>0</v>
      </c>
      <c r="I883" s="103">
        <f t="shared" si="37"/>
        <v>0</v>
      </c>
      <c r="J883" s="103">
        <f t="shared" si="38"/>
        <v>0</v>
      </c>
      <c r="K883" s="113"/>
      <c r="L883" s="113"/>
      <c r="N883" s="117"/>
      <c r="O883" s="117"/>
      <c r="P883" s="114"/>
      <c r="Q883" s="118"/>
      <c r="R883" s="116"/>
      <c r="S883" s="114"/>
    </row>
    <row r="884" spans="6:19">
      <c r="F884" s="111" t="s">
        <v>203</v>
      </c>
      <c r="G884" s="136">
        <v>7.8437700000000003E-5</v>
      </c>
      <c r="H884" s="103">
        <f>ROUND(+G884*Totals!$H$28,2)</f>
        <v>0</v>
      </c>
      <c r="I884" s="103">
        <f t="shared" si="37"/>
        <v>0</v>
      </c>
      <c r="J884" s="103">
        <f t="shared" si="38"/>
        <v>0</v>
      </c>
      <c r="K884" s="113" t="s">
        <v>203</v>
      </c>
      <c r="L884" s="113" t="s">
        <v>56</v>
      </c>
      <c r="M884" s="138">
        <v>0.31378299120234604</v>
      </c>
      <c r="N884" s="117">
        <f>+H884*M884</f>
        <v>0</v>
      </c>
      <c r="O884" s="117"/>
      <c r="P884" s="114"/>
      <c r="Q884" s="118"/>
      <c r="R884" s="116"/>
      <c r="S884" s="114"/>
    </row>
    <row r="885" spans="6:19">
      <c r="F885" s="111" t="s">
        <v>202</v>
      </c>
      <c r="G885" s="136">
        <v>8.0756100000000004E-5</v>
      </c>
      <c r="H885" s="103">
        <f>ROUND(+G885*Totals!$H$28,2)</f>
        <v>0</v>
      </c>
      <c r="I885" s="103">
        <f t="shared" si="37"/>
        <v>0</v>
      </c>
      <c r="J885" s="103">
        <f t="shared" si="38"/>
        <v>0</v>
      </c>
      <c r="K885" s="113" t="s">
        <v>202</v>
      </c>
      <c r="L885" s="113" t="s">
        <v>67</v>
      </c>
      <c r="M885" s="138">
        <v>0.39622641509433959</v>
      </c>
      <c r="N885" s="117">
        <f>+H885*M885</f>
        <v>0</v>
      </c>
      <c r="O885" s="113"/>
      <c r="P885" s="114"/>
      <c r="Q885" s="118"/>
      <c r="R885" s="116"/>
      <c r="S885" s="114"/>
    </row>
    <row r="886" spans="6:19">
      <c r="F886" s="111" t="s">
        <v>201</v>
      </c>
      <c r="G886" s="136">
        <v>1.3330549999999999E-4</v>
      </c>
      <c r="H886" s="103">
        <f>ROUND(+G886*Totals!$H$28,2)</f>
        <v>0</v>
      </c>
      <c r="I886" s="103">
        <f t="shared" si="37"/>
        <v>0</v>
      </c>
      <c r="J886" s="103">
        <f t="shared" si="38"/>
        <v>0</v>
      </c>
      <c r="K886" s="113" t="s">
        <v>201</v>
      </c>
      <c r="L886" s="113" t="s">
        <v>64</v>
      </c>
      <c r="M886" s="138">
        <v>7.6252723311546851E-3</v>
      </c>
      <c r="N886" s="117">
        <f>+H886*M886</f>
        <v>0</v>
      </c>
      <c r="O886" s="113"/>
      <c r="P886" s="114"/>
      <c r="Q886" s="118"/>
      <c r="R886" s="116"/>
      <c r="S886" s="114"/>
    </row>
    <row r="887" spans="6:19">
      <c r="F887" s="111" t="s">
        <v>200</v>
      </c>
      <c r="G887" s="136">
        <v>5.9929519999999997E-4</v>
      </c>
      <c r="H887" s="103">
        <f>ROUND(+G887*Totals!$H$28,2)</f>
        <v>0</v>
      </c>
      <c r="I887" s="103">
        <f t="shared" si="37"/>
        <v>0</v>
      </c>
      <c r="J887" s="103">
        <f t="shared" si="38"/>
        <v>0</v>
      </c>
      <c r="K887" s="113"/>
      <c r="L887" s="113"/>
      <c r="N887" s="117"/>
      <c r="O887" s="113"/>
      <c r="P887" s="114"/>
      <c r="Q887" s="118"/>
      <c r="R887" s="116"/>
      <c r="S887" s="114"/>
    </row>
    <row r="888" spans="6:19">
      <c r="F888" s="111" t="s">
        <v>199</v>
      </c>
      <c r="G888" s="136">
        <v>5.278126E-4</v>
      </c>
      <c r="H888" s="103">
        <f>ROUND(+G888*Totals!$H$28,2)</f>
        <v>0</v>
      </c>
      <c r="I888" s="103">
        <f t="shared" si="37"/>
        <v>0</v>
      </c>
      <c r="J888" s="103">
        <f t="shared" si="38"/>
        <v>0</v>
      </c>
      <c r="K888" s="113"/>
      <c r="L888" s="113"/>
      <c r="N888" s="117"/>
      <c r="O888" s="113"/>
      <c r="P888" s="114"/>
      <c r="Q888" s="118"/>
      <c r="R888" s="116"/>
      <c r="S888" s="114"/>
    </row>
    <row r="889" spans="6:19">
      <c r="F889" s="111" t="s">
        <v>198</v>
      </c>
      <c r="G889" s="136">
        <v>2.6583820000000003E-4</v>
      </c>
      <c r="H889" s="103">
        <f>ROUND(+G889*Totals!$H$28,2)</f>
        <v>0</v>
      </c>
      <c r="I889" s="103">
        <f t="shared" si="37"/>
        <v>0</v>
      </c>
      <c r="J889" s="103">
        <f t="shared" si="38"/>
        <v>0</v>
      </c>
      <c r="K889" s="113"/>
      <c r="L889" s="113"/>
      <c r="N889" s="117"/>
      <c r="O889" s="117"/>
      <c r="P889" s="114"/>
      <c r="Q889" s="118"/>
      <c r="R889" s="116"/>
      <c r="S889" s="114"/>
    </row>
    <row r="890" spans="6:19">
      <c r="F890" s="111" t="s">
        <v>197</v>
      </c>
      <c r="G890" s="136">
        <v>2.9172660000000001E-4</v>
      </c>
      <c r="H890" s="103">
        <f>ROUND(+G890*Totals!$H$28,2)</f>
        <v>0</v>
      </c>
      <c r="I890" s="103">
        <f t="shared" si="37"/>
        <v>0</v>
      </c>
      <c r="J890" s="103">
        <f t="shared" si="38"/>
        <v>0</v>
      </c>
      <c r="K890" s="113"/>
      <c r="L890" s="113"/>
      <c r="N890" s="117"/>
      <c r="O890" s="113"/>
      <c r="P890" s="114"/>
      <c r="Q890" s="118"/>
      <c r="R890" s="116"/>
      <c r="S890" s="114"/>
    </row>
    <row r="891" spans="6:19">
      <c r="F891" s="111" t="s">
        <v>196</v>
      </c>
      <c r="G891" s="136">
        <v>6.3754800000000002E-5</v>
      </c>
      <c r="H891" s="103">
        <f>ROUND(+G891*Totals!$H$28,2)</f>
        <v>0</v>
      </c>
      <c r="I891" s="103">
        <f t="shared" si="37"/>
        <v>0</v>
      </c>
      <c r="J891" s="103">
        <f t="shared" si="38"/>
        <v>0</v>
      </c>
      <c r="K891" s="113" t="s">
        <v>196</v>
      </c>
      <c r="L891" s="113" t="s">
        <v>66</v>
      </c>
      <c r="M891" s="138">
        <v>0.40492957746478875</v>
      </c>
      <c r="N891" s="117">
        <f>+H891*M891</f>
        <v>0</v>
      </c>
      <c r="O891" s="113"/>
      <c r="P891" s="114"/>
      <c r="Q891" s="118"/>
      <c r="R891" s="116"/>
      <c r="S891" s="114"/>
    </row>
    <row r="892" spans="6:19">
      <c r="F892" s="111" t="s">
        <v>195</v>
      </c>
      <c r="G892" s="136">
        <v>2.886354E-4</v>
      </c>
      <c r="H892" s="103">
        <f>ROUND(+G892*Totals!$H$28,2)</f>
        <v>0</v>
      </c>
      <c r="I892" s="103">
        <f t="shared" si="37"/>
        <v>0</v>
      </c>
      <c r="J892" s="103">
        <f t="shared" si="38"/>
        <v>0</v>
      </c>
      <c r="K892" s="113"/>
      <c r="L892" s="113"/>
      <c r="N892" s="117"/>
      <c r="O892" s="113"/>
      <c r="P892" s="114"/>
      <c r="Q892" s="118"/>
      <c r="R892" s="116"/>
      <c r="S892" s="114"/>
    </row>
    <row r="893" spans="6:19">
      <c r="F893" s="111" t="s">
        <v>123</v>
      </c>
      <c r="G893" s="136">
        <v>8.0524260000000005E-4</v>
      </c>
      <c r="H893" s="103">
        <f>ROUND(+G893*Totals!$H$28,2)</f>
        <v>0</v>
      </c>
      <c r="I893" s="103">
        <f t="shared" si="37"/>
        <v>0</v>
      </c>
      <c r="J893" s="103">
        <f t="shared" si="38"/>
        <v>0</v>
      </c>
      <c r="K893" s="113"/>
      <c r="L893" s="113"/>
      <c r="N893" s="117"/>
      <c r="O893" s="117"/>
      <c r="P893" s="114"/>
      <c r="Q893" s="118"/>
      <c r="R893" s="116"/>
      <c r="S893" s="114"/>
    </row>
    <row r="894" spans="6:19">
      <c r="F894" s="111" t="s">
        <v>125</v>
      </c>
      <c r="G894" s="136">
        <v>2.8407598000000003E-3</v>
      </c>
      <c r="H894" s="103">
        <f>ROUND(+G894*Totals!$H$28,2)</f>
        <v>0</v>
      </c>
      <c r="I894" s="103">
        <f t="shared" si="37"/>
        <v>0</v>
      </c>
      <c r="J894" s="103">
        <f t="shared" si="38"/>
        <v>0</v>
      </c>
      <c r="K894" s="113"/>
      <c r="L894" s="113"/>
      <c r="N894" s="117"/>
      <c r="O894" s="113"/>
      <c r="P894" s="114"/>
      <c r="Q894" s="118"/>
      <c r="R894" s="116"/>
      <c r="S894" s="114"/>
    </row>
    <row r="895" spans="6:19">
      <c r="F895" s="111" t="s">
        <v>194</v>
      </c>
      <c r="G895" s="136">
        <v>8.0756100000000004E-5</v>
      </c>
      <c r="H895" s="103">
        <f>ROUND(+G895*Totals!$H$28,2)</f>
        <v>0</v>
      </c>
      <c r="I895" s="103">
        <f t="shared" si="37"/>
        <v>0</v>
      </c>
      <c r="J895" s="103">
        <f t="shared" si="38"/>
        <v>0</v>
      </c>
      <c r="K895" s="113" t="s">
        <v>194</v>
      </c>
      <c r="L895" s="113" t="s">
        <v>52</v>
      </c>
      <c r="M895" s="138">
        <v>0.29691211401425177</v>
      </c>
      <c r="N895" s="117">
        <f>+H895*M895</f>
        <v>0</v>
      </c>
      <c r="O895" s="117"/>
      <c r="P895" s="114"/>
      <c r="Q895" s="118"/>
      <c r="R895" s="116"/>
      <c r="S895" s="114"/>
    </row>
    <row r="896" spans="6:19">
      <c r="F896" s="111" t="s">
        <v>193</v>
      </c>
      <c r="G896" s="136">
        <v>2.6003075699999999E-2</v>
      </c>
      <c r="H896" s="103">
        <f>ROUND(+G896*Totals!$H$28,2)</f>
        <v>0</v>
      </c>
      <c r="I896" s="103">
        <f t="shared" si="37"/>
        <v>0</v>
      </c>
      <c r="J896" s="103">
        <f t="shared" si="38"/>
        <v>0</v>
      </c>
      <c r="K896" s="113"/>
      <c r="L896" s="113"/>
      <c r="N896" s="117"/>
      <c r="O896" s="117"/>
      <c r="P896" s="114"/>
      <c r="Q896" s="118"/>
      <c r="R896" s="116"/>
      <c r="S896" s="114"/>
    </row>
    <row r="897" spans="6:19">
      <c r="F897" s="111" t="s">
        <v>192</v>
      </c>
      <c r="G897" s="136">
        <v>4.2116799999999996E-5</v>
      </c>
      <c r="H897" s="103">
        <f>ROUND(+G897*Totals!$H$28,2)</f>
        <v>0</v>
      </c>
      <c r="I897" s="103">
        <f t="shared" si="37"/>
        <v>0</v>
      </c>
      <c r="J897" s="103">
        <f t="shared" si="38"/>
        <v>0</v>
      </c>
      <c r="K897" s="113" t="s">
        <v>192</v>
      </c>
      <c r="L897" s="113" t="s">
        <v>38</v>
      </c>
      <c r="M897" s="138">
        <v>0.32203389830508478</v>
      </c>
      <c r="N897" s="117">
        <f>+H897*M897</f>
        <v>0</v>
      </c>
      <c r="O897" s="113"/>
      <c r="P897" s="114"/>
      <c r="Q897" s="118"/>
      <c r="R897" s="116"/>
      <c r="S897" s="114"/>
    </row>
    <row r="898" spans="6:19">
      <c r="F898" s="111" t="s">
        <v>191</v>
      </c>
      <c r="G898" s="136">
        <v>8.8483899999999995E-5</v>
      </c>
      <c r="H898" s="103">
        <f>ROUND(+G898*Totals!$H$28,2)</f>
        <v>0</v>
      </c>
      <c r="I898" s="103">
        <f t="shared" si="37"/>
        <v>0</v>
      </c>
      <c r="J898" s="103">
        <f t="shared" si="38"/>
        <v>0</v>
      </c>
      <c r="K898" s="113" t="s">
        <v>191</v>
      </c>
      <c r="L898" s="113" t="s">
        <v>67</v>
      </c>
      <c r="M898" s="138">
        <v>0.27744510978043913</v>
      </c>
      <c r="N898" s="117">
        <f>+H898*M898</f>
        <v>0</v>
      </c>
      <c r="O898" s="113"/>
      <c r="P898" s="114"/>
      <c r="Q898" s="118"/>
      <c r="R898" s="116"/>
      <c r="S898" s="114"/>
    </row>
    <row r="899" spans="6:19">
      <c r="F899" s="111" t="s">
        <v>190</v>
      </c>
      <c r="G899" s="136">
        <v>1.22961778E-2</v>
      </c>
      <c r="H899" s="103">
        <f>ROUND(+G899*Totals!$H$28,2)</f>
        <v>0</v>
      </c>
      <c r="I899" s="103">
        <f t="shared" si="37"/>
        <v>0</v>
      </c>
      <c r="J899" s="103">
        <f t="shared" si="38"/>
        <v>0</v>
      </c>
      <c r="K899" s="113"/>
      <c r="L899" s="113"/>
      <c r="N899" s="117"/>
      <c r="O899" s="113"/>
      <c r="P899" s="114"/>
      <c r="Q899" s="118"/>
      <c r="R899" s="116"/>
      <c r="S899" s="114"/>
    </row>
    <row r="900" spans="6:19">
      <c r="F900" s="111" t="s">
        <v>189</v>
      </c>
      <c r="G900" s="136">
        <v>1.4787252E-3</v>
      </c>
      <c r="H900" s="103">
        <f>ROUND(+G900*Totals!$H$28,2)</f>
        <v>0</v>
      </c>
      <c r="I900" s="103">
        <f t="shared" si="37"/>
        <v>0</v>
      </c>
      <c r="J900" s="103">
        <f t="shared" si="38"/>
        <v>0</v>
      </c>
      <c r="K900" s="113"/>
      <c r="L900" s="113"/>
      <c r="N900" s="117"/>
      <c r="O900" s="113"/>
      <c r="P900" s="114"/>
      <c r="Q900" s="118"/>
      <c r="R900" s="116"/>
      <c r="S900" s="114"/>
    </row>
    <row r="901" spans="6:19">
      <c r="F901" s="111" t="s">
        <v>188</v>
      </c>
      <c r="G901" s="136">
        <v>4.0161667000000005E-3</v>
      </c>
      <c r="H901" s="103">
        <f>ROUND(+G901*Totals!$H$28,2)</f>
        <v>0</v>
      </c>
      <c r="I901" s="103">
        <f t="shared" si="37"/>
        <v>0</v>
      </c>
      <c r="J901" s="103">
        <f t="shared" si="38"/>
        <v>0</v>
      </c>
      <c r="K901" s="113"/>
      <c r="L901" s="113"/>
      <c r="N901" s="117"/>
      <c r="O901" s="117"/>
      <c r="P901" s="114"/>
      <c r="Q901" s="118"/>
      <c r="R901" s="116"/>
      <c r="S901" s="114"/>
    </row>
    <row r="902" spans="6:19">
      <c r="F902" s="111" t="s">
        <v>187</v>
      </c>
      <c r="G902" s="136">
        <v>3.7325539999999999E-4</v>
      </c>
      <c r="H902" s="103">
        <f>ROUND(+G902*Totals!$H$28,2)</f>
        <v>0</v>
      </c>
      <c r="I902" s="103">
        <f t="shared" si="37"/>
        <v>0</v>
      </c>
      <c r="J902" s="103">
        <f t="shared" si="38"/>
        <v>0</v>
      </c>
      <c r="K902" s="113"/>
      <c r="L902" s="113"/>
      <c r="N902" s="117"/>
      <c r="O902" s="113"/>
      <c r="P902" s="114"/>
      <c r="Q902" s="118"/>
      <c r="R902" s="116"/>
      <c r="S902" s="114"/>
    </row>
    <row r="903" spans="6:19">
      <c r="F903" s="111" t="s">
        <v>186</v>
      </c>
      <c r="G903" s="136">
        <v>5.3322200000000003E-5</v>
      </c>
      <c r="H903" s="103">
        <f>ROUND(+G903*Totals!$H$28,2)</f>
        <v>0</v>
      </c>
      <c r="I903" s="103">
        <f t="shared" ref="I903:I951" si="39">+N903+Q903+T903</f>
        <v>0</v>
      </c>
      <c r="J903" s="103">
        <f t="shared" ref="J903:J951" si="40">+H903-I903</f>
        <v>0</v>
      </c>
      <c r="K903" s="113" t="s">
        <v>186</v>
      </c>
      <c r="L903" s="113" t="s">
        <v>55</v>
      </c>
      <c r="M903" s="138">
        <v>0.31269349845201239</v>
      </c>
      <c r="N903" s="117">
        <f>+H903*M903</f>
        <v>0</v>
      </c>
      <c r="O903" s="117"/>
      <c r="P903" s="114"/>
      <c r="Q903" s="118"/>
      <c r="R903" s="116"/>
      <c r="S903" s="114"/>
    </row>
    <row r="904" spans="6:19">
      <c r="F904" s="111" t="s">
        <v>127</v>
      </c>
      <c r="G904" s="136">
        <v>3.63209E-5</v>
      </c>
      <c r="H904" s="103">
        <f>ROUND(+G904*Totals!$H$28,2)</f>
        <v>0</v>
      </c>
      <c r="I904" s="103">
        <f t="shared" si="39"/>
        <v>0</v>
      </c>
      <c r="J904" s="103">
        <f t="shared" si="40"/>
        <v>0</v>
      </c>
      <c r="K904" s="113" t="s">
        <v>127</v>
      </c>
      <c r="L904" s="113" t="s">
        <v>88</v>
      </c>
      <c r="M904" s="138">
        <v>0.16049382716049382</v>
      </c>
      <c r="N904" s="117">
        <f>+H904*M904</f>
        <v>0</v>
      </c>
      <c r="O904" s="117"/>
      <c r="P904" s="114"/>
      <c r="Q904" s="118"/>
      <c r="R904" s="116"/>
      <c r="S904" s="114"/>
    </row>
    <row r="905" spans="6:19">
      <c r="F905" s="111" t="s">
        <v>185</v>
      </c>
      <c r="G905" s="136">
        <v>3.0235236E-3</v>
      </c>
      <c r="H905" s="103">
        <f>ROUND(+G905*Totals!$H$28,2)</f>
        <v>0</v>
      </c>
      <c r="I905" s="103">
        <f t="shared" si="39"/>
        <v>0</v>
      </c>
      <c r="J905" s="103">
        <f t="shared" si="40"/>
        <v>0</v>
      </c>
      <c r="K905" s="113"/>
      <c r="L905" s="113"/>
      <c r="N905" s="117"/>
      <c r="O905" s="113"/>
      <c r="P905" s="114"/>
      <c r="Q905" s="118"/>
      <c r="R905" s="116"/>
      <c r="S905" s="114"/>
    </row>
    <row r="906" spans="6:19">
      <c r="F906" s="111" t="s">
        <v>184</v>
      </c>
      <c r="G906" s="136">
        <v>5.2549399999999995E-5</v>
      </c>
      <c r="H906" s="103">
        <f>ROUND(+G906*Totals!$H$28,2)</f>
        <v>0</v>
      </c>
      <c r="I906" s="103">
        <f t="shared" si="39"/>
        <v>0</v>
      </c>
      <c r="J906" s="103">
        <f t="shared" si="40"/>
        <v>0</v>
      </c>
      <c r="K906" s="143" t="s">
        <v>184</v>
      </c>
      <c r="L906" s="143" t="s">
        <v>54</v>
      </c>
      <c r="M906" s="140">
        <v>4.3360433604336043E-2</v>
      </c>
      <c r="N906" s="144">
        <f>+H906*M906</f>
        <v>0</v>
      </c>
      <c r="O906" s="142" t="s">
        <v>61</v>
      </c>
      <c r="P906" s="140">
        <v>0.10298102981029811</v>
      </c>
      <c r="Q906" s="118">
        <f>H906*P906</f>
        <v>0</v>
      </c>
      <c r="R906" s="116"/>
      <c r="S906" s="114"/>
    </row>
    <row r="907" spans="6:19">
      <c r="F907" s="111" t="s">
        <v>183</v>
      </c>
      <c r="G907" s="136">
        <v>5.8886259999999999E-4</v>
      </c>
      <c r="H907" s="103">
        <f>ROUND(+G907*Totals!$H$28,2)</f>
        <v>0</v>
      </c>
      <c r="I907" s="103">
        <f t="shared" si="39"/>
        <v>0</v>
      </c>
      <c r="J907" s="103">
        <f t="shared" si="40"/>
        <v>0</v>
      </c>
      <c r="K907" s="113"/>
      <c r="L907" s="113"/>
      <c r="N907" s="117"/>
      <c r="O907" s="117"/>
      <c r="P907" s="114"/>
      <c r="Q907" s="118"/>
      <c r="R907" s="116"/>
      <c r="S907" s="114"/>
    </row>
    <row r="908" spans="6:19">
      <c r="F908" s="111" t="s">
        <v>182</v>
      </c>
      <c r="G908" s="136">
        <v>2.7820280000000002E-4</v>
      </c>
      <c r="H908" s="103">
        <f>ROUND(+G908*Totals!$H$28,2)</f>
        <v>0</v>
      </c>
      <c r="I908" s="103">
        <f t="shared" si="39"/>
        <v>0</v>
      </c>
      <c r="J908" s="103">
        <f t="shared" si="40"/>
        <v>0</v>
      </c>
      <c r="K908" s="113"/>
      <c r="L908" s="113"/>
      <c r="N908" s="117"/>
      <c r="O908" s="117"/>
      <c r="P908" s="114"/>
      <c r="Q908" s="118"/>
      <c r="R908" s="116"/>
      <c r="S908" s="114"/>
    </row>
    <row r="909" spans="6:19">
      <c r="F909" s="111" t="s">
        <v>181</v>
      </c>
      <c r="G909" s="136">
        <v>4.6753499999999999E-5</v>
      </c>
      <c r="H909" s="103">
        <f>ROUND(+G909*Totals!$H$28,2)</f>
        <v>0</v>
      </c>
      <c r="I909" s="103">
        <f t="shared" si="39"/>
        <v>0</v>
      </c>
      <c r="J909" s="103">
        <f t="shared" si="40"/>
        <v>0</v>
      </c>
      <c r="K909" s="113" t="s">
        <v>181</v>
      </c>
      <c r="L909" s="113" t="s">
        <v>57</v>
      </c>
      <c r="M909" s="138">
        <v>6.0085836909871251E-2</v>
      </c>
      <c r="N909" s="117">
        <f>+H909*M909</f>
        <v>0</v>
      </c>
      <c r="O909" s="113"/>
      <c r="P909" s="114"/>
      <c r="Q909" s="118"/>
      <c r="R909" s="116"/>
      <c r="S909" s="114"/>
    </row>
    <row r="910" spans="6:19">
      <c r="F910" s="111" t="s">
        <v>180</v>
      </c>
      <c r="G910" s="136">
        <v>1.510796E-4</v>
      </c>
      <c r="H910" s="103">
        <f>ROUND(+G910*Totals!$H$28,2)</f>
        <v>0</v>
      </c>
      <c r="I910" s="103">
        <f t="shared" si="39"/>
        <v>0</v>
      </c>
      <c r="J910" s="103">
        <f t="shared" si="40"/>
        <v>0</v>
      </c>
      <c r="K910" s="113" t="s">
        <v>180</v>
      </c>
      <c r="L910" s="113" t="s">
        <v>89</v>
      </c>
      <c r="M910" s="138">
        <v>9.727626459143969E-2</v>
      </c>
      <c r="N910" s="117">
        <f>+H910*M910</f>
        <v>0</v>
      </c>
      <c r="O910" s="113"/>
      <c r="P910" s="114"/>
      <c r="Q910" s="118"/>
      <c r="R910" s="116"/>
      <c r="S910" s="114"/>
    </row>
    <row r="911" spans="6:19">
      <c r="F911" s="111" t="s">
        <v>179</v>
      </c>
      <c r="G911" s="136">
        <v>3.0563669999999999E-4</v>
      </c>
      <c r="H911" s="103">
        <f>ROUND(+G911*Totals!$H$28,2)</f>
        <v>0</v>
      </c>
      <c r="I911" s="103">
        <f t="shared" si="39"/>
        <v>0</v>
      </c>
      <c r="J911" s="103">
        <f t="shared" si="40"/>
        <v>0</v>
      </c>
      <c r="K911" s="113"/>
      <c r="L911" s="113"/>
      <c r="N911" s="117"/>
      <c r="O911" s="113"/>
      <c r="P911" s="114"/>
      <c r="Q911" s="118"/>
      <c r="R911" s="116"/>
      <c r="S911" s="114"/>
    </row>
    <row r="912" spans="6:19">
      <c r="F912" s="111" t="s">
        <v>178</v>
      </c>
      <c r="G912" s="136">
        <v>9.6945950000000005E-4</v>
      </c>
      <c r="H912" s="103">
        <f>ROUND(+G912*Totals!$H$28,2)</f>
        <v>0</v>
      </c>
      <c r="I912" s="103">
        <f t="shared" si="39"/>
        <v>0</v>
      </c>
      <c r="J912" s="103">
        <f t="shared" si="40"/>
        <v>0</v>
      </c>
      <c r="K912" s="113"/>
      <c r="L912" s="113"/>
      <c r="N912" s="117"/>
      <c r="O912" s="117"/>
      <c r="P912" s="114"/>
      <c r="Q912" s="118"/>
      <c r="R912" s="116"/>
      <c r="S912" s="114"/>
    </row>
    <row r="913" spans="6:19" ht="19.5" customHeight="1">
      <c r="F913" s="111" t="s">
        <v>177</v>
      </c>
      <c r="G913" s="136">
        <v>1.2352978000000001E-3</v>
      </c>
      <c r="H913" s="103">
        <f>ROUND(+G913*Totals!$H$28,2)</f>
        <v>0</v>
      </c>
      <c r="I913" s="103">
        <f t="shared" si="39"/>
        <v>0</v>
      </c>
      <c r="J913" s="103">
        <f t="shared" si="40"/>
        <v>0</v>
      </c>
      <c r="K913" s="113"/>
      <c r="L913" s="113"/>
      <c r="N913" s="117"/>
      <c r="O913" s="113"/>
      <c r="P913" s="114"/>
      <c r="Q913" s="118"/>
      <c r="R913" s="116"/>
      <c r="S913" s="114"/>
    </row>
    <row r="914" spans="6:19">
      <c r="F914" s="111" t="s">
        <v>176</v>
      </c>
      <c r="G914" s="136">
        <v>5.5640599999999997E-5</v>
      </c>
      <c r="H914" s="103">
        <f>ROUND(+G914*Totals!$H$28,2)</f>
        <v>0</v>
      </c>
      <c r="I914" s="103">
        <f t="shared" si="39"/>
        <v>0</v>
      </c>
      <c r="J914" s="103">
        <f t="shared" si="40"/>
        <v>0</v>
      </c>
      <c r="K914" s="113" t="s">
        <v>176</v>
      </c>
      <c r="L914" s="113" t="s">
        <v>125</v>
      </c>
      <c r="M914" s="138">
        <v>0.2232142857142857</v>
      </c>
      <c r="N914" s="117">
        <f>+H914*M914</f>
        <v>0</v>
      </c>
      <c r="O914" s="113"/>
      <c r="P914" s="114"/>
      <c r="Q914" s="118"/>
      <c r="R914" s="116"/>
      <c r="S914" s="114"/>
    </row>
    <row r="915" spans="6:19" ht="37.5">
      <c r="F915" s="111" t="s">
        <v>175</v>
      </c>
      <c r="G915" s="136">
        <v>2.6554071800000002E-2</v>
      </c>
      <c r="H915" s="103">
        <f>ROUND(+G915*Totals!$H$28,2)</f>
        <v>0</v>
      </c>
      <c r="I915" s="103">
        <f t="shared" si="39"/>
        <v>0</v>
      </c>
      <c r="J915" s="103">
        <f t="shared" si="40"/>
        <v>0</v>
      </c>
      <c r="K915" s="113"/>
      <c r="L915" s="113"/>
      <c r="N915" s="117"/>
      <c r="O915" s="113"/>
      <c r="P915" s="114"/>
      <c r="Q915" s="118"/>
      <c r="R915" s="116"/>
      <c r="S915" s="114"/>
    </row>
    <row r="916" spans="6:19">
      <c r="F916" s="111" t="s">
        <v>174</v>
      </c>
      <c r="G916" s="136">
        <v>1.4907034E-3</v>
      </c>
      <c r="H916" s="103">
        <f>ROUND(+G916*Totals!$H$28,2)</f>
        <v>0</v>
      </c>
      <c r="I916" s="103">
        <f t="shared" si="39"/>
        <v>0</v>
      </c>
      <c r="J916" s="103">
        <f t="shared" si="40"/>
        <v>0</v>
      </c>
      <c r="K916" s="113"/>
      <c r="L916" s="113"/>
      <c r="N916" s="117"/>
      <c r="O916" s="113"/>
      <c r="P916" s="114"/>
      <c r="Q916" s="118"/>
      <c r="R916" s="116"/>
      <c r="S916" s="114"/>
    </row>
    <row r="917" spans="6:19">
      <c r="F917" s="111" t="s">
        <v>173</v>
      </c>
      <c r="G917" s="136">
        <v>1.1900900000000001E-4</v>
      </c>
      <c r="H917" s="103">
        <f>ROUND(+G917*Totals!$H$28,2)</f>
        <v>0</v>
      </c>
      <c r="I917" s="103">
        <f t="shared" si="39"/>
        <v>0</v>
      </c>
      <c r="J917" s="103">
        <f t="shared" si="40"/>
        <v>0</v>
      </c>
      <c r="K917" s="113"/>
      <c r="L917" s="113"/>
      <c r="N917" s="117"/>
      <c r="O917" s="113"/>
      <c r="P917" s="114"/>
      <c r="Q917" s="118"/>
      <c r="R917" s="116"/>
      <c r="S917" s="114"/>
    </row>
    <row r="918" spans="6:19">
      <c r="F918" s="111" t="s">
        <v>172</v>
      </c>
      <c r="G918" s="136">
        <v>3.558678E-4</v>
      </c>
      <c r="H918" s="103">
        <f>ROUND(+G918*Totals!$H$28,2)</f>
        <v>0</v>
      </c>
      <c r="I918" s="103">
        <f t="shared" si="39"/>
        <v>0</v>
      </c>
      <c r="J918" s="103">
        <f t="shared" si="40"/>
        <v>0</v>
      </c>
      <c r="K918" s="113"/>
      <c r="L918" s="113"/>
      <c r="N918" s="117"/>
      <c r="O918" s="113"/>
      <c r="P918" s="114"/>
      <c r="Q918" s="118"/>
      <c r="R918" s="116"/>
      <c r="S918" s="114"/>
    </row>
    <row r="919" spans="6:19">
      <c r="F919" s="111" t="s">
        <v>171</v>
      </c>
      <c r="G919" s="136">
        <v>9.621180999999999E-4</v>
      </c>
      <c r="H919" s="103">
        <f>ROUND(+G919*Totals!$H$28,2)</f>
        <v>0</v>
      </c>
      <c r="I919" s="103">
        <f t="shared" si="39"/>
        <v>0</v>
      </c>
      <c r="J919" s="103">
        <f t="shared" si="40"/>
        <v>0</v>
      </c>
      <c r="K919" s="113"/>
      <c r="L919" s="113"/>
      <c r="N919" s="117"/>
      <c r="O919" s="117"/>
      <c r="P919" s="114"/>
      <c r="Q919" s="118"/>
      <c r="R919" s="116"/>
      <c r="S919" s="114"/>
    </row>
    <row r="920" spans="6:19">
      <c r="F920" s="111" t="s">
        <v>170</v>
      </c>
      <c r="G920" s="136">
        <v>4.7526299999999999E-5</v>
      </c>
      <c r="H920" s="103">
        <f>ROUND(+G920*Totals!$H$28,2)</f>
        <v>0</v>
      </c>
      <c r="I920" s="103">
        <f t="shared" si="39"/>
        <v>0</v>
      </c>
      <c r="J920" s="103">
        <f t="shared" si="40"/>
        <v>0</v>
      </c>
      <c r="K920" s="113"/>
      <c r="L920" s="113"/>
      <c r="N920" s="117"/>
      <c r="O920" s="117"/>
      <c r="P920" s="114"/>
      <c r="Q920" s="118"/>
      <c r="R920" s="116"/>
      <c r="S920" s="114"/>
    </row>
    <row r="921" spans="6:19">
      <c r="F921" s="111" t="s">
        <v>169</v>
      </c>
      <c r="G921" s="136">
        <v>7.4187400000000001E-5</v>
      </c>
      <c r="H921" s="103">
        <f>ROUND(+G921*Totals!$H$28,2)</f>
        <v>0</v>
      </c>
      <c r="I921" s="103">
        <f t="shared" si="39"/>
        <v>0</v>
      </c>
      <c r="J921" s="103">
        <f t="shared" si="40"/>
        <v>0</v>
      </c>
      <c r="K921" s="113" t="s">
        <v>169</v>
      </c>
      <c r="L921" s="113" t="s">
        <v>67</v>
      </c>
      <c r="M921" s="138">
        <v>0.24755700325732902</v>
      </c>
      <c r="N921" s="117">
        <f>+H921*M921</f>
        <v>0</v>
      </c>
      <c r="O921" s="117"/>
      <c r="P921" s="114"/>
      <c r="Q921" s="118"/>
      <c r="R921" s="116"/>
      <c r="S921" s="114"/>
    </row>
    <row r="922" spans="6:19">
      <c r="F922" s="111" t="s">
        <v>168</v>
      </c>
      <c r="G922" s="136">
        <v>4.86855E-5</v>
      </c>
      <c r="H922" s="103">
        <f>ROUND(+G922*Totals!$H$28,2)</f>
        <v>0</v>
      </c>
      <c r="I922" s="103">
        <f t="shared" si="39"/>
        <v>0</v>
      </c>
      <c r="J922" s="103">
        <f t="shared" si="40"/>
        <v>0</v>
      </c>
      <c r="K922" s="113" t="s">
        <v>168</v>
      </c>
      <c r="L922" s="113" t="s">
        <v>116</v>
      </c>
      <c r="M922" s="138">
        <v>0.21256038647342998</v>
      </c>
      <c r="N922" s="117">
        <f>+H922*M922</f>
        <v>0</v>
      </c>
      <c r="O922" s="113"/>
      <c r="P922" s="114"/>
      <c r="Q922" s="118"/>
      <c r="R922" s="116"/>
      <c r="S922" s="114"/>
    </row>
    <row r="923" spans="6:19">
      <c r="F923" s="111" t="s">
        <v>167</v>
      </c>
      <c r="G923" s="136">
        <v>1.1012189999999999E-4</v>
      </c>
      <c r="H923" s="103">
        <f>ROUND(+G923*Totals!$H$28,2)</f>
        <v>0</v>
      </c>
      <c r="I923" s="103">
        <f t="shared" si="39"/>
        <v>0</v>
      </c>
      <c r="J923" s="103">
        <f t="shared" si="40"/>
        <v>0</v>
      </c>
      <c r="K923" s="143" t="s">
        <v>167</v>
      </c>
      <c r="L923" s="143" t="s">
        <v>48</v>
      </c>
      <c r="M923" s="140">
        <v>5.7993730407523508E-2</v>
      </c>
      <c r="N923" s="144">
        <f>+H923*M923</f>
        <v>0</v>
      </c>
      <c r="O923" s="142" t="s">
        <v>58</v>
      </c>
      <c r="P923" s="140">
        <v>0.22100313479623823</v>
      </c>
      <c r="Q923" s="118">
        <f>H923*P923</f>
        <v>0</v>
      </c>
      <c r="R923" s="116"/>
      <c r="S923" s="114"/>
    </row>
    <row r="924" spans="6:19">
      <c r="F924" s="111" t="s">
        <v>166</v>
      </c>
      <c r="G924" s="136">
        <v>3.9025700000000001E-5</v>
      </c>
      <c r="H924" s="103">
        <f>ROUND(+G924*Totals!$H$28,2)</f>
        <v>0</v>
      </c>
      <c r="I924" s="103">
        <f t="shared" si="39"/>
        <v>0</v>
      </c>
      <c r="J924" s="103">
        <f t="shared" si="40"/>
        <v>0</v>
      </c>
      <c r="K924" s="143"/>
      <c r="L924" s="143"/>
      <c r="M924" s="140"/>
      <c r="N924" s="144"/>
      <c r="O924" s="143"/>
      <c r="P924" s="146"/>
      <c r="Q924" s="145"/>
      <c r="R924" s="116"/>
      <c r="S924" s="114"/>
    </row>
    <row r="925" spans="6:19">
      <c r="F925" s="111" t="s">
        <v>165</v>
      </c>
      <c r="G925" s="136">
        <v>2.3454039999999999E-4</v>
      </c>
      <c r="H925" s="103">
        <f>ROUND(+G925*Totals!$H$28,2)</f>
        <v>0</v>
      </c>
      <c r="I925" s="103">
        <f t="shared" si="39"/>
        <v>0</v>
      </c>
      <c r="J925" s="103">
        <f t="shared" si="40"/>
        <v>0</v>
      </c>
      <c r="K925" s="113"/>
      <c r="L925" s="113"/>
      <c r="N925" s="117"/>
      <c r="O925" s="113"/>
      <c r="P925" s="114"/>
      <c r="Q925" s="118"/>
      <c r="R925" s="116"/>
      <c r="S925" s="114"/>
    </row>
    <row r="926" spans="6:19">
      <c r="F926" s="111" t="s">
        <v>164</v>
      </c>
      <c r="G926" s="136">
        <v>2.9945440000000002E-4</v>
      </c>
      <c r="H926" s="103">
        <f>ROUND(+G926*Totals!$H$28,2)</f>
        <v>0</v>
      </c>
      <c r="I926" s="103">
        <f t="shared" si="39"/>
        <v>0</v>
      </c>
      <c r="J926" s="103">
        <f t="shared" si="40"/>
        <v>0</v>
      </c>
      <c r="K926" s="113"/>
      <c r="L926" s="113"/>
      <c r="N926" s="117"/>
      <c r="O926" s="113"/>
      <c r="P926" s="114"/>
      <c r="Q926" s="118"/>
      <c r="R926" s="116"/>
      <c r="S926" s="114"/>
    </row>
    <row r="927" spans="6:19">
      <c r="F927" s="111" t="s">
        <v>163</v>
      </c>
      <c r="G927" s="136">
        <v>2.8786259999999999E-4</v>
      </c>
      <c r="H927" s="103">
        <f>ROUND(+G927*Totals!$H$28,2)</f>
        <v>0</v>
      </c>
      <c r="I927" s="103">
        <f t="shared" si="39"/>
        <v>0</v>
      </c>
      <c r="J927" s="103">
        <f t="shared" si="40"/>
        <v>0</v>
      </c>
      <c r="K927" s="113"/>
      <c r="L927" s="113"/>
      <c r="N927" s="117"/>
      <c r="O927" s="117"/>
      <c r="P927" s="114"/>
      <c r="Q927" s="118"/>
      <c r="R927" s="116"/>
      <c r="S927" s="114"/>
    </row>
    <row r="928" spans="6:19">
      <c r="F928" s="111" t="s">
        <v>162</v>
      </c>
      <c r="G928" s="136">
        <v>1.9203720000000001E-4</v>
      </c>
      <c r="H928" s="103">
        <f>ROUND(+G928*Totals!$H$28,2)</f>
        <v>0</v>
      </c>
      <c r="I928" s="103">
        <f t="shared" si="39"/>
        <v>0</v>
      </c>
      <c r="J928" s="103">
        <f t="shared" si="40"/>
        <v>0</v>
      </c>
      <c r="K928" s="137" t="s">
        <v>162</v>
      </c>
      <c r="L928" s="137" t="s">
        <v>89</v>
      </c>
      <c r="M928" s="138">
        <v>0.14613778705636743</v>
      </c>
      <c r="N928" s="117"/>
      <c r="O928" s="117"/>
      <c r="P928" s="114"/>
      <c r="Q928" s="118"/>
      <c r="R928" s="116"/>
      <c r="S928" s="114"/>
    </row>
    <row r="929" spans="6:19">
      <c r="F929" s="111" t="s">
        <v>161</v>
      </c>
      <c r="G929" s="136">
        <v>3.8639300000000001E-5</v>
      </c>
      <c r="H929" s="103">
        <f>ROUND(+G929*Totals!$H$28,2)</f>
        <v>0</v>
      </c>
      <c r="I929" s="103">
        <f t="shared" si="39"/>
        <v>0</v>
      </c>
      <c r="J929" s="103">
        <f t="shared" si="40"/>
        <v>0</v>
      </c>
      <c r="K929" s="143" t="s">
        <v>161</v>
      </c>
      <c r="L929" s="143" t="s">
        <v>72</v>
      </c>
      <c r="M929" s="140">
        <v>7.3359073359073365E-2</v>
      </c>
      <c r="N929" s="144">
        <f>+H929*M929</f>
        <v>0</v>
      </c>
      <c r="O929" s="142" t="s">
        <v>76</v>
      </c>
      <c r="P929" s="149">
        <v>0.26640926640926638</v>
      </c>
      <c r="Q929" s="118">
        <f>H929*P929</f>
        <v>0</v>
      </c>
      <c r="R929" s="116"/>
      <c r="S929" s="114"/>
    </row>
    <row r="930" spans="6:19">
      <c r="F930" s="111" t="s">
        <v>160</v>
      </c>
      <c r="G930" s="136">
        <v>2.8206699999999999E-5</v>
      </c>
      <c r="H930" s="103">
        <f>ROUND(+G930*Totals!$H$28,2)</f>
        <v>0</v>
      </c>
      <c r="I930" s="103">
        <f t="shared" si="39"/>
        <v>0</v>
      </c>
      <c r="J930" s="103">
        <f t="shared" si="40"/>
        <v>0</v>
      </c>
      <c r="K930" s="143" t="s">
        <v>160</v>
      </c>
      <c r="L930" s="143" t="s">
        <v>48</v>
      </c>
      <c r="M930" s="140">
        <v>0.5</v>
      </c>
      <c r="N930" s="144">
        <f>+H930*M930</f>
        <v>0</v>
      </c>
      <c r="O930" s="143"/>
      <c r="P930" s="146"/>
      <c r="Q930" s="145"/>
      <c r="R930" s="116"/>
      <c r="S930" s="114"/>
    </row>
    <row r="931" spans="6:19">
      <c r="F931" s="111" t="s">
        <v>159</v>
      </c>
      <c r="G931" s="136">
        <v>1.1862259999999999E-4</v>
      </c>
      <c r="H931" s="103">
        <f>ROUND(+G931*Totals!$H$28,2)</f>
        <v>0</v>
      </c>
      <c r="I931" s="103">
        <f t="shared" si="39"/>
        <v>0</v>
      </c>
      <c r="J931" s="103">
        <f t="shared" si="40"/>
        <v>0</v>
      </c>
      <c r="K931" s="113" t="s">
        <v>159</v>
      </c>
      <c r="L931" s="113" t="s">
        <v>74</v>
      </c>
      <c r="M931" s="138">
        <v>0.14199999999999999</v>
      </c>
      <c r="N931" s="117">
        <f>+H931*M931</f>
        <v>0</v>
      </c>
      <c r="O931" s="117"/>
      <c r="P931" s="114"/>
      <c r="Q931" s="118"/>
      <c r="R931" s="116"/>
      <c r="S931" s="114"/>
    </row>
    <row r="932" spans="6:19">
      <c r="F932" s="111" t="s">
        <v>158</v>
      </c>
      <c r="G932" s="136">
        <v>1.2928702999999999E-3</v>
      </c>
      <c r="H932" s="103">
        <f>ROUND(+G932*Totals!$H$28,2)</f>
        <v>0</v>
      </c>
      <c r="I932" s="103">
        <f t="shared" si="39"/>
        <v>0</v>
      </c>
      <c r="J932" s="103">
        <f t="shared" si="40"/>
        <v>0</v>
      </c>
      <c r="K932" s="113"/>
      <c r="L932" s="113"/>
      <c r="N932" s="117"/>
      <c r="O932" s="113"/>
      <c r="P932" s="114"/>
      <c r="Q932" s="118"/>
      <c r="R932" s="116"/>
      <c r="S932" s="114"/>
    </row>
    <row r="933" spans="6:19">
      <c r="F933" s="111" t="s">
        <v>157</v>
      </c>
      <c r="G933" s="136">
        <v>4.6367099999999999E-5</v>
      </c>
      <c r="H933" s="103">
        <f>ROUND(+G933*Totals!$H$28,2)</f>
        <v>0</v>
      </c>
      <c r="I933" s="103">
        <f t="shared" si="39"/>
        <v>0</v>
      </c>
      <c r="J933" s="103">
        <f t="shared" si="40"/>
        <v>0</v>
      </c>
      <c r="K933" s="113" t="s">
        <v>157</v>
      </c>
      <c r="L933" s="113" t="s">
        <v>93</v>
      </c>
      <c r="M933" s="138">
        <v>0.20323325635103925</v>
      </c>
      <c r="N933" s="117">
        <f>+H933*M933</f>
        <v>0</v>
      </c>
      <c r="O933" s="113"/>
      <c r="P933" s="114"/>
      <c r="Q933" s="118"/>
      <c r="R933" s="116"/>
      <c r="S933" s="114"/>
    </row>
    <row r="934" spans="6:19">
      <c r="F934" s="111" t="s">
        <v>156</v>
      </c>
      <c r="G934" s="136">
        <v>1.1298125E-3</v>
      </c>
      <c r="H934" s="103">
        <f>ROUND(+G934*Totals!$H$28,2)</f>
        <v>0</v>
      </c>
      <c r="I934" s="103">
        <f t="shared" si="39"/>
        <v>0</v>
      </c>
      <c r="J934" s="103">
        <f t="shared" si="40"/>
        <v>0</v>
      </c>
      <c r="K934" s="113"/>
      <c r="L934" s="113"/>
      <c r="N934" s="117"/>
      <c r="O934" s="113"/>
      <c r="P934" s="114"/>
      <c r="Q934" s="118"/>
      <c r="R934" s="116"/>
      <c r="S934" s="114"/>
    </row>
    <row r="935" spans="6:19" ht="19.5" customHeight="1">
      <c r="F935" s="111" t="s">
        <v>155</v>
      </c>
      <c r="G935" s="136">
        <v>2.0293349000000001E-3</v>
      </c>
      <c r="H935" s="103">
        <f>ROUND(+G935*Totals!$H$28,2)</f>
        <v>0</v>
      </c>
      <c r="I935" s="103">
        <f t="shared" si="39"/>
        <v>0</v>
      </c>
      <c r="J935" s="103">
        <f t="shared" si="40"/>
        <v>0</v>
      </c>
      <c r="K935" s="113"/>
      <c r="L935" s="113"/>
      <c r="N935" s="117"/>
      <c r="O935" s="113"/>
      <c r="P935" s="114"/>
      <c r="Q935" s="118"/>
      <c r="R935" s="116"/>
      <c r="S935" s="114"/>
    </row>
    <row r="936" spans="6:19">
      <c r="F936" s="111" t="s">
        <v>154</v>
      </c>
      <c r="G936" s="136">
        <v>3.9914379999999997E-4</v>
      </c>
      <c r="H936" s="103">
        <f>ROUND(+G936*Totals!$H$28,2)</f>
        <v>0</v>
      </c>
      <c r="I936" s="103">
        <f t="shared" si="39"/>
        <v>0</v>
      </c>
      <c r="J936" s="103">
        <f t="shared" si="40"/>
        <v>0</v>
      </c>
      <c r="K936" s="113"/>
      <c r="L936" s="113"/>
      <c r="N936" s="117"/>
      <c r="O936" s="113"/>
      <c r="P936" s="114"/>
      <c r="Q936" s="118"/>
      <c r="R936" s="116"/>
      <c r="S936" s="114"/>
    </row>
    <row r="937" spans="6:19">
      <c r="F937" s="111" t="s">
        <v>153</v>
      </c>
      <c r="G937" s="136">
        <v>2.0683605999999998E-3</v>
      </c>
      <c r="H937" s="103">
        <f>ROUND(+G937*Totals!$H$28,2)</f>
        <v>0</v>
      </c>
      <c r="I937" s="103">
        <f t="shared" si="39"/>
        <v>0</v>
      </c>
      <c r="J937" s="103">
        <f t="shared" si="40"/>
        <v>0</v>
      </c>
      <c r="K937" s="113"/>
      <c r="L937" s="113"/>
      <c r="N937" s="117"/>
      <c r="O937" s="113"/>
      <c r="P937" s="114"/>
      <c r="Q937" s="118"/>
      <c r="R937" s="116"/>
      <c r="S937" s="114"/>
    </row>
    <row r="938" spans="6:19">
      <c r="F938" s="111" t="s">
        <v>152</v>
      </c>
      <c r="G938" s="136">
        <v>3.1800130000000004E-4</v>
      </c>
      <c r="H938" s="103">
        <f>ROUND(+G938*Totals!$H$28,2)</f>
        <v>0</v>
      </c>
      <c r="I938" s="103">
        <f t="shared" si="39"/>
        <v>0</v>
      </c>
      <c r="J938" s="103">
        <f t="shared" si="40"/>
        <v>0</v>
      </c>
      <c r="K938" s="113"/>
      <c r="L938" s="113"/>
      <c r="N938" s="117"/>
      <c r="O938" s="117"/>
      <c r="P938" s="114"/>
      <c r="Q938" s="118"/>
      <c r="R938" s="116"/>
      <c r="S938" s="114"/>
    </row>
    <row r="939" spans="6:19">
      <c r="F939" s="111" t="s">
        <v>151</v>
      </c>
      <c r="G939" s="136">
        <v>3.5161699999999999E-5</v>
      </c>
      <c r="H939" s="103">
        <f>ROUND(+G939*Totals!$H$28,2)</f>
        <v>0</v>
      </c>
      <c r="I939" s="103">
        <f t="shared" si="39"/>
        <v>0</v>
      </c>
      <c r="J939" s="103">
        <f t="shared" si="40"/>
        <v>0</v>
      </c>
      <c r="N939" s="117"/>
      <c r="Q939" s="112"/>
      <c r="R939" s="112"/>
    </row>
    <row r="940" spans="6:19">
      <c r="F940" s="111" t="s">
        <v>150</v>
      </c>
      <c r="G940" s="136">
        <v>7.26418E-5</v>
      </c>
      <c r="H940" s="103">
        <f>ROUND(+G940*Totals!$H$28,2)</f>
        <v>0</v>
      </c>
      <c r="I940" s="103">
        <f t="shared" si="39"/>
        <v>0</v>
      </c>
      <c r="J940" s="103">
        <f t="shared" si="40"/>
        <v>0</v>
      </c>
      <c r="K940" s="113" t="s">
        <v>150</v>
      </c>
      <c r="L940" s="113" t="s">
        <v>75</v>
      </c>
      <c r="M940" s="138">
        <v>0.22110552763819097</v>
      </c>
      <c r="N940" s="117">
        <f>+H940*M940</f>
        <v>0</v>
      </c>
      <c r="O940" s="117"/>
      <c r="P940" s="114"/>
      <c r="Q940" s="118"/>
      <c r="R940" s="116"/>
      <c r="S940" s="114"/>
    </row>
    <row r="941" spans="6:19">
      <c r="F941" s="111" t="s">
        <v>149</v>
      </c>
      <c r="G941" s="136">
        <v>6.2788830000000005E-4</v>
      </c>
      <c r="H941" s="103">
        <f>ROUND(+G941*Totals!$H$28,2)</f>
        <v>0</v>
      </c>
      <c r="I941" s="103">
        <f t="shared" si="39"/>
        <v>0</v>
      </c>
      <c r="J941" s="103">
        <f t="shared" si="40"/>
        <v>0</v>
      </c>
      <c r="N941" s="117"/>
      <c r="Q941" s="112"/>
      <c r="R941" s="112"/>
    </row>
    <row r="942" spans="6:19">
      <c r="F942" s="111" t="s">
        <v>148</v>
      </c>
      <c r="G942" s="136">
        <v>5.6413299999999997E-5</v>
      </c>
      <c r="H942" s="103">
        <f>ROUND(+G942*Totals!$H$28,2)</f>
        <v>0</v>
      </c>
      <c r="I942" s="103">
        <f t="shared" si="39"/>
        <v>0</v>
      </c>
      <c r="J942" s="103">
        <f t="shared" si="40"/>
        <v>0</v>
      </c>
      <c r="K942" s="113" t="s">
        <v>148</v>
      </c>
      <c r="L942" s="113" t="s">
        <v>54</v>
      </c>
      <c r="M942" s="138">
        <v>0.20567375886524822</v>
      </c>
      <c r="N942" s="117">
        <f>+H942*M942</f>
        <v>0</v>
      </c>
      <c r="O942" s="117"/>
      <c r="P942" s="114"/>
      <c r="Q942" s="118"/>
      <c r="R942" s="116"/>
      <c r="S942" s="114"/>
    </row>
    <row r="943" spans="6:19">
      <c r="F943" s="111" t="s">
        <v>147</v>
      </c>
      <c r="G943" s="136">
        <v>5.200847E-4</v>
      </c>
      <c r="H943" s="103">
        <f>ROUND(+G943*Totals!$H$28,2)</f>
        <v>0</v>
      </c>
      <c r="I943" s="103">
        <f t="shared" si="39"/>
        <v>0</v>
      </c>
      <c r="J943" s="103">
        <f t="shared" si="40"/>
        <v>0</v>
      </c>
      <c r="K943" s="113"/>
      <c r="L943" s="113"/>
      <c r="N943" s="117"/>
      <c r="O943" s="117"/>
      <c r="P943" s="114"/>
      <c r="Q943" s="118"/>
      <c r="R943" s="116"/>
      <c r="S943" s="114"/>
    </row>
    <row r="944" spans="6:19">
      <c r="F944" s="111" t="s">
        <v>146</v>
      </c>
      <c r="G944" s="136">
        <v>5.5640599999999997E-5</v>
      </c>
      <c r="H944" s="103">
        <f>ROUND(+G944*Totals!$H$28,2)</f>
        <v>0</v>
      </c>
      <c r="I944" s="103">
        <f t="shared" si="39"/>
        <v>0</v>
      </c>
      <c r="J944" s="103">
        <f t="shared" si="40"/>
        <v>0</v>
      </c>
      <c r="K944" s="103" t="s">
        <v>146</v>
      </c>
      <c r="L944" s="103" t="s">
        <v>132</v>
      </c>
      <c r="M944" s="138">
        <v>0.17303370786516853</v>
      </c>
      <c r="N944" s="117">
        <f>+H944*M944</f>
        <v>0</v>
      </c>
      <c r="Q944" s="112"/>
      <c r="R944" s="112"/>
    </row>
    <row r="945" spans="6:20">
      <c r="F945" s="111" t="s">
        <v>145</v>
      </c>
      <c r="G945" s="136">
        <v>1.4760199999999999E-4</v>
      </c>
      <c r="H945" s="103">
        <f>ROUND(+G945*Totals!$H$28,2)</f>
        <v>0</v>
      </c>
      <c r="I945" s="103">
        <f t="shared" si="39"/>
        <v>0</v>
      </c>
      <c r="J945" s="103">
        <f t="shared" si="40"/>
        <v>0</v>
      </c>
      <c r="K945" s="113" t="s">
        <v>145</v>
      </c>
      <c r="L945" s="113" t="s">
        <v>65</v>
      </c>
      <c r="M945" s="138">
        <v>0.29965156794425085</v>
      </c>
      <c r="N945" s="117">
        <f>+H945*M945</f>
        <v>0</v>
      </c>
      <c r="O945" s="117"/>
      <c r="P945" s="114"/>
      <c r="Q945" s="118"/>
      <c r="R945" s="116"/>
      <c r="S945" s="114"/>
    </row>
    <row r="946" spans="6:20">
      <c r="F946" s="111" t="s">
        <v>144</v>
      </c>
      <c r="G946" s="136">
        <v>2.0208340000000001E-4</v>
      </c>
      <c r="H946" s="103">
        <f>ROUND(+G946*Totals!$H$28,2)</f>
        <v>0</v>
      </c>
      <c r="I946" s="103">
        <f t="shared" si="39"/>
        <v>0</v>
      </c>
      <c r="J946" s="103">
        <f t="shared" si="40"/>
        <v>0</v>
      </c>
      <c r="K946" s="113"/>
      <c r="L946" s="113"/>
      <c r="N946" s="117"/>
      <c r="O946" s="117"/>
      <c r="P946" s="114"/>
      <c r="Q946" s="118"/>
      <c r="R946" s="116"/>
      <c r="S946" s="114"/>
    </row>
    <row r="947" spans="6:20">
      <c r="F947" s="111" t="s">
        <v>143</v>
      </c>
      <c r="G947" s="136">
        <v>1.031669E-4</v>
      </c>
      <c r="H947" s="103">
        <f>ROUND(+G947*Totals!$H$28,2)</f>
        <v>0</v>
      </c>
      <c r="I947" s="103">
        <f t="shared" si="39"/>
        <v>0</v>
      </c>
      <c r="J947" s="103">
        <f t="shared" si="40"/>
        <v>0</v>
      </c>
      <c r="K947" s="113" t="s">
        <v>143</v>
      </c>
      <c r="L947" s="113" t="s">
        <v>73</v>
      </c>
      <c r="M947" s="138">
        <v>0.14488636363636365</v>
      </c>
      <c r="N947" s="117">
        <f>+H947*M947</f>
        <v>0</v>
      </c>
      <c r="O947" s="117"/>
      <c r="P947" s="114"/>
      <c r="Q947" s="118"/>
      <c r="R947" s="116"/>
      <c r="S947" s="114"/>
    </row>
    <row r="948" spans="6:20">
      <c r="F948" s="111" t="s">
        <v>142</v>
      </c>
      <c r="G948" s="136">
        <v>7.3415000000000008E-6</v>
      </c>
      <c r="H948" s="103">
        <f>ROUND(+G948*Totals!$H$28,2)</f>
        <v>0</v>
      </c>
      <c r="I948" s="103">
        <f t="shared" si="39"/>
        <v>0</v>
      </c>
      <c r="J948" s="103">
        <f t="shared" si="40"/>
        <v>0</v>
      </c>
      <c r="K948" s="103" t="s">
        <v>142</v>
      </c>
      <c r="L948" s="103" t="s">
        <v>47</v>
      </c>
      <c r="M948" s="138">
        <v>0.30399999999999999</v>
      </c>
      <c r="N948" s="117">
        <f>+H948*M948</f>
        <v>0</v>
      </c>
      <c r="Q948" s="112"/>
      <c r="R948" s="112"/>
    </row>
    <row r="949" spans="6:20">
      <c r="F949" s="111" t="s">
        <v>141</v>
      </c>
      <c r="G949" s="136">
        <v>2.3183600000000003E-5</v>
      </c>
      <c r="H949" s="103">
        <f>ROUND(+G949*Totals!$H$28,2)</f>
        <v>0</v>
      </c>
      <c r="I949" s="103">
        <f t="shared" si="39"/>
        <v>0</v>
      </c>
      <c r="J949" s="103">
        <f t="shared" si="40"/>
        <v>0</v>
      </c>
      <c r="K949" s="113" t="s">
        <v>141</v>
      </c>
      <c r="L949" s="113" t="s">
        <v>106</v>
      </c>
      <c r="M949" s="138">
        <v>0.25327510917030566</v>
      </c>
      <c r="N949" s="117">
        <f>+H949*M949</f>
        <v>0</v>
      </c>
      <c r="O949" s="113"/>
      <c r="P949" s="114"/>
      <c r="Q949" s="118"/>
      <c r="R949" s="116"/>
      <c r="S949" s="114"/>
    </row>
    <row r="950" spans="6:20">
      <c r="F950" s="111" t="s">
        <v>140</v>
      </c>
      <c r="G950" s="136">
        <v>2.0401539999999999E-4</v>
      </c>
      <c r="H950" s="103">
        <f>ROUND(+G950*Totals!$H$28,2)</f>
        <v>0</v>
      </c>
      <c r="I950" s="103">
        <f t="shared" si="39"/>
        <v>0</v>
      </c>
      <c r="J950" s="103">
        <f t="shared" si="40"/>
        <v>0</v>
      </c>
      <c r="N950" s="117"/>
      <c r="Q950" s="120"/>
      <c r="R950" s="112"/>
    </row>
    <row r="951" spans="6:20">
      <c r="F951" s="111" t="s">
        <v>139</v>
      </c>
      <c r="G951" s="136">
        <v>3.2456999999999998E-5</v>
      </c>
      <c r="H951" s="103">
        <f>ROUND(+G951*Totals!$H$28,2)</f>
        <v>0</v>
      </c>
      <c r="I951" s="103">
        <f t="shared" si="39"/>
        <v>0</v>
      </c>
      <c r="J951" s="103">
        <f t="shared" si="40"/>
        <v>0</v>
      </c>
      <c r="K951" s="103" t="s">
        <v>139</v>
      </c>
      <c r="L951" s="103" t="s">
        <v>65</v>
      </c>
      <c r="M951" s="138">
        <v>0.11111111111111112</v>
      </c>
      <c r="N951" s="117">
        <f>+H951*M951</f>
        <v>0</v>
      </c>
      <c r="O951" s="103" t="s">
        <v>83</v>
      </c>
      <c r="P951" s="138">
        <v>0.15079365079365079</v>
      </c>
      <c r="Q951" s="118">
        <f>H951*P951</f>
        <v>0</v>
      </c>
      <c r="R951" s="112"/>
    </row>
    <row r="952" spans="6:20">
      <c r="F952" s="103" t="s">
        <v>36</v>
      </c>
      <c r="J952" s="121">
        <f>+N952+Q952+T952</f>
        <v>0</v>
      </c>
      <c r="N952" s="120">
        <f t="shared" ref="N952:N983" si="41">SUMIF(L$7:L$951,$F952,N$7:N$951)</f>
        <v>0</v>
      </c>
      <c r="Q952" s="120">
        <f t="shared" ref="Q952:Q983" si="42">SUMIF(O$7:O$951,$F952,Q$7:Q$951)</f>
        <v>0</v>
      </c>
      <c r="R952" s="112"/>
      <c r="T952" s="120">
        <f t="shared" ref="T952:T983" si="43">SUMIF(R$7:R$951,$F952,T$7:T$951)</f>
        <v>0</v>
      </c>
    </row>
    <row r="953" spans="6:20">
      <c r="F953" s="103" t="s">
        <v>37</v>
      </c>
      <c r="J953" s="121">
        <f t="shared" ref="J953:J1016" si="44">+N953+Q953+T953</f>
        <v>0</v>
      </c>
      <c r="N953" s="120">
        <f t="shared" si="41"/>
        <v>0</v>
      </c>
      <c r="Q953" s="120">
        <f t="shared" si="42"/>
        <v>0</v>
      </c>
      <c r="R953" s="112"/>
      <c r="T953" s="120">
        <f t="shared" si="43"/>
        <v>0</v>
      </c>
    </row>
    <row r="954" spans="6:20">
      <c r="F954" s="103" t="s">
        <v>38</v>
      </c>
      <c r="J954" s="121">
        <f t="shared" si="44"/>
        <v>0</v>
      </c>
      <c r="N954" s="120">
        <f t="shared" si="41"/>
        <v>0</v>
      </c>
      <c r="Q954" s="120">
        <f t="shared" si="42"/>
        <v>0</v>
      </c>
      <c r="R954" s="112"/>
      <c r="T954" s="120">
        <f t="shared" si="43"/>
        <v>0</v>
      </c>
    </row>
    <row r="955" spans="6:20">
      <c r="F955" s="103" t="s">
        <v>39</v>
      </c>
      <c r="J955" s="121">
        <f t="shared" si="44"/>
        <v>0</v>
      </c>
      <c r="N955" s="120">
        <f t="shared" si="41"/>
        <v>0</v>
      </c>
      <c r="Q955" s="120">
        <f t="shared" si="42"/>
        <v>0</v>
      </c>
      <c r="R955" s="112"/>
      <c r="T955" s="120">
        <f t="shared" si="43"/>
        <v>0</v>
      </c>
    </row>
    <row r="956" spans="6:20">
      <c r="F956" s="103" t="s">
        <v>40</v>
      </c>
      <c r="J956" s="121">
        <f t="shared" si="44"/>
        <v>0</v>
      </c>
      <c r="N956" s="120">
        <f t="shared" si="41"/>
        <v>0</v>
      </c>
      <c r="Q956" s="120">
        <f t="shared" si="42"/>
        <v>0</v>
      </c>
      <c r="R956" s="112"/>
      <c r="T956" s="120">
        <f t="shared" si="43"/>
        <v>0</v>
      </c>
    </row>
    <row r="957" spans="6:20">
      <c r="F957" s="103" t="s">
        <v>41</v>
      </c>
      <c r="J957" s="121">
        <f t="shared" si="44"/>
        <v>0</v>
      </c>
      <c r="N957" s="120">
        <f t="shared" si="41"/>
        <v>0</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0</v>
      </c>
      <c r="N959" s="120">
        <f t="shared" si="41"/>
        <v>0</v>
      </c>
      <c r="Q959" s="120">
        <f t="shared" si="42"/>
        <v>0</v>
      </c>
      <c r="R959" s="112"/>
      <c r="T959" s="120">
        <f t="shared" si="43"/>
        <v>0</v>
      </c>
    </row>
    <row r="960" spans="6:20">
      <c r="F960" s="103" t="s">
        <v>43</v>
      </c>
      <c r="J960" s="121">
        <f t="shared" si="44"/>
        <v>0</v>
      </c>
      <c r="N960" s="120">
        <f t="shared" si="41"/>
        <v>0</v>
      </c>
      <c r="Q960" s="120">
        <f t="shared" si="42"/>
        <v>0</v>
      </c>
      <c r="R960" s="112"/>
      <c r="T960" s="120">
        <f t="shared" si="43"/>
        <v>0</v>
      </c>
    </row>
    <row r="961" spans="6:20">
      <c r="F961" s="103" t="s">
        <v>44</v>
      </c>
      <c r="J961" s="121">
        <f t="shared" si="44"/>
        <v>0</v>
      </c>
      <c r="N961" s="120">
        <f t="shared" si="41"/>
        <v>0</v>
      </c>
      <c r="Q961" s="120">
        <f t="shared" si="42"/>
        <v>0</v>
      </c>
      <c r="R961" s="112"/>
      <c r="T961" s="120">
        <f t="shared" si="43"/>
        <v>0</v>
      </c>
    </row>
    <row r="962" spans="6:20">
      <c r="F962" s="103" t="s">
        <v>45</v>
      </c>
      <c r="J962" s="121">
        <f t="shared" si="44"/>
        <v>0</v>
      </c>
      <c r="N962" s="120">
        <f t="shared" si="41"/>
        <v>0</v>
      </c>
      <c r="Q962" s="120">
        <f t="shared" si="42"/>
        <v>0</v>
      </c>
      <c r="R962" s="112"/>
      <c r="T962" s="120">
        <f t="shared" si="43"/>
        <v>0</v>
      </c>
    </row>
    <row r="963" spans="6:20">
      <c r="F963" s="103" t="s">
        <v>46</v>
      </c>
      <c r="J963" s="121">
        <f t="shared" si="44"/>
        <v>0</v>
      </c>
      <c r="N963" s="120">
        <f t="shared" si="41"/>
        <v>0</v>
      </c>
      <c r="Q963" s="120">
        <f t="shared" si="42"/>
        <v>0</v>
      </c>
      <c r="R963" s="112"/>
      <c r="T963" s="120">
        <f t="shared" si="43"/>
        <v>0</v>
      </c>
    </row>
    <row r="964" spans="6:20">
      <c r="F964" s="103" t="s">
        <v>47</v>
      </c>
      <c r="J964" s="121">
        <f t="shared" si="44"/>
        <v>0</v>
      </c>
      <c r="N964" s="120">
        <f t="shared" si="41"/>
        <v>0</v>
      </c>
      <c r="Q964" s="120">
        <f t="shared" si="42"/>
        <v>0</v>
      </c>
      <c r="R964" s="112"/>
      <c r="T964" s="120">
        <f t="shared" si="43"/>
        <v>0</v>
      </c>
    </row>
    <row r="965" spans="6:20">
      <c r="F965" s="103" t="s">
        <v>48</v>
      </c>
      <c r="J965" s="121">
        <f t="shared" si="44"/>
        <v>0</v>
      </c>
      <c r="N965" s="120">
        <f t="shared" si="41"/>
        <v>0</v>
      </c>
      <c r="Q965" s="120">
        <f t="shared" si="42"/>
        <v>0</v>
      </c>
      <c r="R965" s="112"/>
      <c r="T965" s="120">
        <f t="shared" si="43"/>
        <v>0</v>
      </c>
    </row>
    <row r="966" spans="6:20">
      <c r="F966" s="103" t="s">
        <v>49</v>
      </c>
      <c r="J966" s="121">
        <f t="shared" si="44"/>
        <v>0</v>
      </c>
      <c r="N966" s="120">
        <f t="shared" si="41"/>
        <v>0</v>
      </c>
      <c r="Q966" s="120">
        <f t="shared" si="42"/>
        <v>0</v>
      </c>
      <c r="R966" s="112"/>
      <c r="T966" s="120">
        <f t="shared" si="43"/>
        <v>0</v>
      </c>
    </row>
    <row r="967" spans="6:20">
      <c r="F967" s="103" t="s">
        <v>50</v>
      </c>
      <c r="J967" s="121">
        <f t="shared" si="44"/>
        <v>0</v>
      </c>
      <c r="N967" s="120">
        <f t="shared" si="41"/>
        <v>0</v>
      </c>
      <c r="Q967" s="120">
        <f t="shared" si="42"/>
        <v>0</v>
      </c>
      <c r="R967" s="112"/>
      <c r="T967" s="120">
        <f t="shared" si="43"/>
        <v>0</v>
      </c>
    </row>
    <row r="968" spans="6:20">
      <c r="F968" s="103" t="s">
        <v>51</v>
      </c>
      <c r="J968" s="121">
        <f t="shared" si="44"/>
        <v>0</v>
      </c>
      <c r="N968" s="120">
        <f t="shared" si="41"/>
        <v>0</v>
      </c>
      <c r="Q968" s="120">
        <f t="shared" si="42"/>
        <v>0</v>
      </c>
      <c r="R968" s="112"/>
      <c r="T968" s="120">
        <f t="shared" si="43"/>
        <v>0</v>
      </c>
    </row>
    <row r="969" spans="6:20">
      <c r="F969" s="103" t="s">
        <v>52</v>
      </c>
      <c r="J969" s="121">
        <f t="shared" si="44"/>
        <v>0</v>
      </c>
      <c r="N969" s="120">
        <f t="shared" si="41"/>
        <v>0</v>
      </c>
      <c r="Q969" s="120">
        <f t="shared" si="42"/>
        <v>0</v>
      </c>
      <c r="R969" s="112"/>
      <c r="T969" s="120">
        <f t="shared" si="43"/>
        <v>0</v>
      </c>
    </row>
    <row r="970" spans="6:20">
      <c r="F970" s="103" t="s">
        <v>53</v>
      </c>
      <c r="J970" s="121">
        <f t="shared" si="44"/>
        <v>0</v>
      </c>
      <c r="N970" s="120">
        <f t="shared" si="41"/>
        <v>0</v>
      </c>
      <c r="Q970" s="120">
        <f t="shared" si="42"/>
        <v>0</v>
      </c>
      <c r="R970" s="112"/>
      <c r="T970" s="120">
        <f t="shared" si="43"/>
        <v>0</v>
      </c>
    </row>
    <row r="971" spans="6:20">
      <c r="F971" s="103" t="s">
        <v>54</v>
      </c>
      <c r="J971" s="121">
        <f t="shared" si="44"/>
        <v>0</v>
      </c>
      <c r="N971" s="120">
        <f t="shared" si="41"/>
        <v>0</v>
      </c>
      <c r="Q971" s="120">
        <f t="shared" si="42"/>
        <v>0</v>
      </c>
      <c r="R971" s="112"/>
      <c r="T971" s="120">
        <f t="shared" si="43"/>
        <v>0</v>
      </c>
    </row>
    <row r="972" spans="6:20">
      <c r="F972" s="103" t="s">
        <v>55</v>
      </c>
      <c r="J972" s="121">
        <f t="shared" si="44"/>
        <v>0</v>
      </c>
      <c r="N972" s="120">
        <f t="shared" si="41"/>
        <v>0</v>
      </c>
      <c r="Q972" s="120">
        <f t="shared" si="42"/>
        <v>0</v>
      </c>
      <c r="R972" s="112"/>
      <c r="T972" s="120">
        <f t="shared" si="43"/>
        <v>0</v>
      </c>
    </row>
    <row r="973" spans="6:20">
      <c r="F973" s="103" t="s">
        <v>56</v>
      </c>
      <c r="J973" s="121">
        <f t="shared" si="44"/>
        <v>0</v>
      </c>
      <c r="N973" s="120">
        <f t="shared" si="41"/>
        <v>0</v>
      </c>
      <c r="Q973" s="120">
        <f t="shared" si="42"/>
        <v>0</v>
      </c>
      <c r="R973" s="112"/>
      <c r="T973" s="120">
        <f t="shared" si="43"/>
        <v>0</v>
      </c>
    </row>
    <row r="974" spans="6:20">
      <c r="F974" s="103" t="s">
        <v>57</v>
      </c>
      <c r="J974" s="121">
        <f t="shared" si="44"/>
        <v>0</v>
      </c>
      <c r="N974" s="120">
        <f t="shared" si="41"/>
        <v>0</v>
      </c>
      <c r="Q974" s="120">
        <f t="shared" si="42"/>
        <v>0</v>
      </c>
      <c r="R974" s="112"/>
      <c r="T974" s="120">
        <f t="shared" si="43"/>
        <v>0</v>
      </c>
    </row>
    <row r="975" spans="6:20">
      <c r="F975" s="103" t="s">
        <v>58</v>
      </c>
      <c r="J975" s="121">
        <f t="shared" si="44"/>
        <v>0</v>
      </c>
      <c r="N975" s="120">
        <f t="shared" si="41"/>
        <v>0</v>
      </c>
      <c r="Q975" s="120">
        <f t="shared" si="42"/>
        <v>0</v>
      </c>
      <c r="R975" s="112"/>
      <c r="T975" s="120">
        <f t="shared" si="43"/>
        <v>0</v>
      </c>
    </row>
    <row r="976" spans="6:20">
      <c r="F976" s="103" t="s">
        <v>59</v>
      </c>
      <c r="J976" s="121">
        <f t="shared" si="44"/>
        <v>0</v>
      </c>
      <c r="N976" s="120">
        <f t="shared" si="41"/>
        <v>0</v>
      </c>
      <c r="Q976" s="120">
        <f t="shared" si="42"/>
        <v>0</v>
      </c>
      <c r="R976" s="112"/>
      <c r="T976" s="120">
        <f t="shared" si="43"/>
        <v>0</v>
      </c>
    </row>
    <row r="977" spans="6:20">
      <c r="F977" s="103" t="s">
        <v>60</v>
      </c>
      <c r="J977" s="121">
        <f t="shared" si="44"/>
        <v>0</v>
      </c>
      <c r="N977" s="120">
        <f t="shared" si="41"/>
        <v>0</v>
      </c>
      <c r="Q977" s="120">
        <f t="shared" si="42"/>
        <v>0</v>
      </c>
      <c r="R977" s="112"/>
      <c r="T977" s="120">
        <f t="shared" si="43"/>
        <v>0</v>
      </c>
    </row>
    <row r="978" spans="6:20">
      <c r="F978" s="103" t="s">
        <v>61</v>
      </c>
      <c r="J978" s="121">
        <f t="shared" si="44"/>
        <v>0</v>
      </c>
      <c r="N978" s="120">
        <f t="shared" si="41"/>
        <v>0</v>
      </c>
      <c r="Q978" s="120">
        <f t="shared" si="42"/>
        <v>0</v>
      </c>
      <c r="R978" s="112"/>
      <c r="T978" s="120">
        <f t="shared" si="43"/>
        <v>0</v>
      </c>
    </row>
    <row r="979" spans="6:20">
      <c r="F979" s="103" t="s">
        <v>62</v>
      </c>
      <c r="J979" s="121">
        <f t="shared" si="44"/>
        <v>0</v>
      </c>
      <c r="N979" s="120">
        <f t="shared" si="41"/>
        <v>0</v>
      </c>
      <c r="Q979" s="120">
        <f t="shared" si="42"/>
        <v>0</v>
      </c>
      <c r="R979" s="112"/>
      <c r="T979" s="120">
        <f t="shared" si="43"/>
        <v>0</v>
      </c>
    </row>
    <row r="980" spans="6:20">
      <c r="F980" s="103" t="s">
        <v>63</v>
      </c>
      <c r="J980" s="121">
        <f t="shared" si="44"/>
        <v>0</v>
      </c>
      <c r="N980" s="120">
        <f t="shared" si="41"/>
        <v>0</v>
      </c>
      <c r="Q980" s="120">
        <f t="shared" si="42"/>
        <v>0</v>
      </c>
      <c r="R980" s="112"/>
      <c r="T980" s="120">
        <f t="shared" si="43"/>
        <v>0</v>
      </c>
    </row>
    <row r="981" spans="6:20">
      <c r="F981" s="103" t="s">
        <v>64</v>
      </c>
      <c r="J981" s="121">
        <f t="shared" si="44"/>
        <v>0</v>
      </c>
      <c r="N981" s="120">
        <f t="shared" si="41"/>
        <v>0</v>
      </c>
      <c r="Q981" s="120">
        <f t="shared" si="42"/>
        <v>0</v>
      </c>
      <c r="R981" s="112"/>
      <c r="T981" s="120">
        <f t="shared" si="43"/>
        <v>0</v>
      </c>
    </row>
    <row r="982" spans="6:20">
      <c r="F982" s="103" t="s">
        <v>65</v>
      </c>
      <c r="J982" s="121">
        <f t="shared" si="44"/>
        <v>0</v>
      </c>
      <c r="N982" s="120">
        <f t="shared" si="41"/>
        <v>0</v>
      </c>
      <c r="Q982" s="120">
        <f t="shared" si="42"/>
        <v>0</v>
      </c>
      <c r="R982" s="112"/>
      <c r="T982" s="120">
        <f t="shared" si="43"/>
        <v>0</v>
      </c>
    </row>
    <row r="983" spans="6:20">
      <c r="F983" s="103" t="s">
        <v>66</v>
      </c>
      <c r="J983" s="121">
        <f t="shared" si="44"/>
        <v>0</v>
      </c>
      <c r="N983" s="120">
        <f t="shared" si="41"/>
        <v>0</v>
      </c>
      <c r="Q983" s="120">
        <f t="shared" si="42"/>
        <v>0</v>
      </c>
      <c r="R983" s="112"/>
      <c r="T983" s="120">
        <f t="shared" si="43"/>
        <v>0</v>
      </c>
    </row>
    <row r="984" spans="6:20">
      <c r="F984" s="103" t="s">
        <v>67</v>
      </c>
      <c r="J984" s="121">
        <f t="shared" si="44"/>
        <v>0</v>
      </c>
      <c r="N984" s="120">
        <f t="shared" ref="N984:N1015" si="45">SUMIF(L$7:L$951,$F984,N$7:N$951)</f>
        <v>0</v>
      </c>
      <c r="Q984" s="120">
        <f t="shared" ref="Q984:Q1015" si="46">SUMIF(O$7:O$951,$F984,Q$7:Q$951)</f>
        <v>0</v>
      </c>
      <c r="R984" s="112"/>
      <c r="T984" s="120">
        <f t="shared" ref="T984:T1015" si="47">SUMIF(R$7:R$951,$F984,T$7:T$951)</f>
        <v>0</v>
      </c>
    </row>
    <row r="985" spans="6:20">
      <c r="F985" s="103" t="s">
        <v>68</v>
      </c>
      <c r="J985" s="121">
        <f t="shared" si="44"/>
        <v>0</v>
      </c>
      <c r="N985" s="120">
        <f t="shared" si="45"/>
        <v>0</v>
      </c>
      <c r="Q985" s="120">
        <f t="shared" si="46"/>
        <v>0</v>
      </c>
      <c r="R985" s="112"/>
      <c r="T985" s="120">
        <f t="shared" si="47"/>
        <v>0</v>
      </c>
    </row>
    <row r="986" spans="6:20">
      <c r="F986" s="103" t="s">
        <v>69</v>
      </c>
      <c r="J986" s="121">
        <f t="shared" si="44"/>
        <v>0</v>
      </c>
      <c r="N986" s="120">
        <f t="shared" si="45"/>
        <v>0</v>
      </c>
      <c r="Q986" s="120">
        <f t="shared" si="46"/>
        <v>0</v>
      </c>
      <c r="R986" s="112"/>
      <c r="T986" s="120">
        <f t="shared" si="47"/>
        <v>0</v>
      </c>
    </row>
    <row r="987" spans="6:20">
      <c r="F987" s="103" t="s">
        <v>70</v>
      </c>
      <c r="J987" s="121">
        <f t="shared" si="44"/>
        <v>0</v>
      </c>
      <c r="N987" s="120">
        <f t="shared" si="45"/>
        <v>0</v>
      </c>
      <c r="Q987" s="120">
        <f t="shared" si="46"/>
        <v>0</v>
      </c>
      <c r="R987" s="112"/>
      <c r="T987" s="120">
        <f t="shared" si="47"/>
        <v>0</v>
      </c>
    </row>
    <row r="988" spans="6:20">
      <c r="F988" s="103" t="s">
        <v>71</v>
      </c>
      <c r="J988" s="121">
        <f t="shared" si="44"/>
        <v>0</v>
      </c>
      <c r="N988" s="120">
        <f t="shared" si="45"/>
        <v>0</v>
      </c>
      <c r="Q988" s="120">
        <f t="shared" si="46"/>
        <v>0</v>
      </c>
      <c r="R988" s="112"/>
      <c r="T988" s="120">
        <f t="shared" si="47"/>
        <v>0</v>
      </c>
    </row>
    <row r="989" spans="6:20">
      <c r="F989" s="103" t="s">
        <v>72</v>
      </c>
      <c r="J989" s="121">
        <f t="shared" si="44"/>
        <v>0</v>
      </c>
      <c r="N989" s="120">
        <f t="shared" si="45"/>
        <v>0</v>
      </c>
      <c r="Q989" s="120">
        <f t="shared" si="46"/>
        <v>0</v>
      </c>
      <c r="R989" s="112"/>
      <c r="T989" s="120">
        <f t="shared" si="47"/>
        <v>0</v>
      </c>
    </row>
    <row r="990" spans="6:20">
      <c r="F990" s="103" t="s">
        <v>73</v>
      </c>
      <c r="J990" s="121">
        <f t="shared" si="44"/>
        <v>0</v>
      </c>
      <c r="N990" s="120">
        <f t="shared" si="45"/>
        <v>0</v>
      </c>
      <c r="Q990" s="120">
        <f t="shared" si="46"/>
        <v>0</v>
      </c>
      <c r="R990" s="112"/>
      <c r="T990" s="120">
        <f t="shared" si="47"/>
        <v>0</v>
      </c>
    </row>
    <row r="991" spans="6:20">
      <c r="F991" s="103" t="s">
        <v>74</v>
      </c>
      <c r="J991" s="121">
        <f t="shared" si="44"/>
        <v>0</v>
      </c>
      <c r="N991" s="120">
        <f t="shared" si="45"/>
        <v>0</v>
      </c>
      <c r="Q991" s="120">
        <f t="shared" si="46"/>
        <v>0</v>
      </c>
      <c r="R991" s="112"/>
      <c r="T991" s="120">
        <f t="shared" si="47"/>
        <v>0</v>
      </c>
    </row>
    <row r="992" spans="6:20">
      <c r="F992" s="103" t="s">
        <v>75</v>
      </c>
      <c r="J992" s="121">
        <f t="shared" si="44"/>
        <v>0</v>
      </c>
      <c r="N992" s="120">
        <f t="shared" si="45"/>
        <v>0</v>
      </c>
      <c r="Q992" s="120">
        <f t="shared" si="46"/>
        <v>0</v>
      </c>
      <c r="R992" s="112"/>
      <c r="T992" s="120">
        <f t="shared" si="47"/>
        <v>0</v>
      </c>
    </row>
    <row r="993" spans="6:20">
      <c r="F993" s="103" t="s">
        <v>76</v>
      </c>
      <c r="J993" s="121">
        <f t="shared" si="44"/>
        <v>0</v>
      </c>
      <c r="N993" s="120">
        <f t="shared" si="45"/>
        <v>0</v>
      </c>
      <c r="Q993" s="120">
        <f t="shared" si="46"/>
        <v>0</v>
      </c>
      <c r="R993" s="112"/>
      <c r="T993" s="120">
        <f t="shared" si="47"/>
        <v>0</v>
      </c>
    </row>
    <row r="994" spans="6:20">
      <c r="F994" s="103" t="s">
        <v>77</v>
      </c>
      <c r="J994" s="121">
        <f t="shared" si="44"/>
        <v>0</v>
      </c>
      <c r="N994" s="120">
        <f t="shared" si="45"/>
        <v>0</v>
      </c>
      <c r="Q994" s="120">
        <f t="shared" si="46"/>
        <v>0</v>
      </c>
      <c r="R994" s="112"/>
      <c r="T994" s="120">
        <f t="shared" si="47"/>
        <v>0</v>
      </c>
    </row>
    <row r="995" spans="6:20">
      <c r="F995" s="103" t="s">
        <v>78</v>
      </c>
      <c r="J995" s="121">
        <f t="shared" si="44"/>
        <v>0</v>
      </c>
      <c r="N995" s="120">
        <f t="shared" si="45"/>
        <v>0</v>
      </c>
      <c r="Q995" s="120">
        <f t="shared" si="46"/>
        <v>0</v>
      </c>
      <c r="R995" s="112"/>
      <c r="T995" s="120">
        <f t="shared" si="47"/>
        <v>0</v>
      </c>
    </row>
    <row r="996" spans="6:20">
      <c r="F996" s="103" t="s">
        <v>79</v>
      </c>
      <c r="J996" s="121">
        <f t="shared" si="44"/>
        <v>0</v>
      </c>
      <c r="N996" s="120">
        <f t="shared" si="45"/>
        <v>0</v>
      </c>
      <c r="Q996" s="120">
        <f t="shared" si="46"/>
        <v>0</v>
      </c>
      <c r="R996" s="112"/>
      <c r="T996" s="120">
        <f t="shared" si="47"/>
        <v>0</v>
      </c>
    </row>
    <row r="997" spans="6:20">
      <c r="F997" s="103" t="s">
        <v>80</v>
      </c>
      <c r="J997" s="121">
        <f t="shared" si="44"/>
        <v>0</v>
      </c>
      <c r="N997" s="120">
        <f t="shared" si="45"/>
        <v>0</v>
      </c>
      <c r="Q997" s="120">
        <f t="shared" si="46"/>
        <v>0</v>
      </c>
      <c r="R997" s="112"/>
      <c r="T997" s="120">
        <f t="shared" si="47"/>
        <v>0</v>
      </c>
    </row>
    <row r="998" spans="6:20">
      <c r="F998" s="103" t="s">
        <v>81</v>
      </c>
      <c r="J998" s="121">
        <f t="shared" si="44"/>
        <v>0</v>
      </c>
      <c r="N998" s="120">
        <f t="shared" si="45"/>
        <v>0</v>
      </c>
      <c r="Q998" s="120">
        <f t="shared" si="46"/>
        <v>0</v>
      </c>
      <c r="R998" s="112"/>
      <c r="T998" s="120">
        <f t="shared" si="47"/>
        <v>0</v>
      </c>
    </row>
    <row r="999" spans="6:20">
      <c r="F999" s="103" t="s">
        <v>82</v>
      </c>
      <c r="J999" s="121">
        <f t="shared" si="44"/>
        <v>0</v>
      </c>
      <c r="N999" s="120">
        <f t="shared" si="45"/>
        <v>0</v>
      </c>
      <c r="Q999" s="120">
        <f t="shared" si="46"/>
        <v>0</v>
      </c>
      <c r="R999" s="112"/>
      <c r="T999" s="120">
        <f t="shared" si="47"/>
        <v>0</v>
      </c>
    </row>
    <row r="1000" spans="6:20">
      <c r="F1000" s="103" t="s">
        <v>83</v>
      </c>
      <c r="J1000" s="121">
        <f t="shared" si="44"/>
        <v>0</v>
      </c>
      <c r="N1000" s="120">
        <f t="shared" si="45"/>
        <v>0</v>
      </c>
      <c r="Q1000" s="120">
        <f t="shared" si="46"/>
        <v>0</v>
      </c>
      <c r="R1000" s="112"/>
      <c r="T1000" s="120">
        <f t="shared" si="47"/>
        <v>0</v>
      </c>
    </row>
    <row r="1001" spans="6:20">
      <c r="F1001" s="103" t="s">
        <v>84</v>
      </c>
      <c r="J1001" s="121">
        <f t="shared" si="44"/>
        <v>0</v>
      </c>
      <c r="N1001" s="120">
        <f t="shared" si="45"/>
        <v>0</v>
      </c>
      <c r="Q1001" s="120">
        <f t="shared" si="46"/>
        <v>0</v>
      </c>
      <c r="R1001" s="112"/>
      <c r="T1001" s="120">
        <f t="shared" si="47"/>
        <v>0</v>
      </c>
    </row>
    <row r="1002" spans="6:20">
      <c r="F1002" s="103" t="s">
        <v>85</v>
      </c>
      <c r="J1002" s="121">
        <f t="shared" si="44"/>
        <v>0</v>
      </c>
      <c r="N1002" s="120">
        <f t="shared" si="45"/>
        <v>0</v>
      </c>
      <c r="Q1002" s="120">
        <f t="shared" si="46"/>
        <v>0</v>
      </c>
      <c r="R1002" s="112"/>
      <c r="T1002" s="120">
        <f t="shared" si="47"/>
        <v>0</v>
      </c>
    </row>
    <row r="1003" spans="6:20">
      <c r="F1003" s="103" t="s">
        <v>86</v>
      </c>
      <c r="J1003" s="121">
        <f t="shared" si="44"/>
        <v>0</v>
      </c>
      <c r="N1003" s="120">
        <f t="shared" si="45"/>
        <v>0</v>
      </c>
      <c r="Q1003" s="120">
        <f t="shared" si="46"/>
        <v>0</v>
      </c>
      <c r="R1003" s="112"/>
      <c r="T1003" s="120">
        <f t="shared" si="47"/>
        <v>0</v>
      </c>
    </row>
    <row r="1004" spans="6:20">
      <c r="F1004" s="103" t="s">
        <v>87</v>
      </c>
      <c r="J1004" s="121">
        <f t="shared" si="44"/>
        <v>0</v>
      </c>
      <c r="N1004" s="120">
        <f t="shared" si="45"/>
        <v>0</v>
      </c>
      <c r="Q1004" s="120">
        <f t="shared" si="46"/>
        <v>0</v>
      </c>
      <c r="R1004" s="112"/>
      <c r="T1004" s="120">
        <f t="shared" si="47"/>
        <v>0</v>
      </c>
    </row>
    <row r="1005" spans="6:20">
      <c r="F1005" s="103" t="s">
        <v>88</v>
      </c>
      <c r="J1005" s="121">
        <f t="shared" si="44"/>
        <v>0</v>
      </c>
      <c r="N1005" s="120">
        <f t="shared" si="45"/>
        <v>0</v>
      </c>
      <c r="Q1005" s="120">
        <f t="shared" si="46"/>
        <v>0</v>
      </c>
      <c r="R1005" s="112"/>
      <c r="T1005" s="120">
        <f t="shared" si="47"/>
        <v>0</v>
      </c>
    </row>
    <row r="1006" spans="6:20">
      <c r="F1006" s="103" t="s">
        <v>89</v>
      </c>
      <c r="J1006" s="121">
        <f t="shared" si="44"/>
        <v>0</v>
      </c>
      <c r="N1006" s="120">
        <f t="shared" si="45"/>
        <v>0</v>
      </c>
      <c r="Q1006" s="120">
        <f t="shared" si="46"/>
        <v>0</v>
      </c>
      <c r="R1006" s="112"/>
      <c r="T1006" s="120">
        <f t="shared" si="47"/>
        <v>0</v>
      </c>
    </row>
    <row r="1007" spans="6:20">
      <c r="F1007" s="103" t="s">
        <v>90</v>
      </c>
      <c r="J1007" s="121">
        <f t="shared" si="44"/>
        <v>0</v>
      </c>
      <c r="N1007" s="120">
        <f t="shared" si="45"/>
        <v>0</v>
      </c>
      <c r="Q1007" s="120">
        <f t="shared" si="46"/>
        <v>0</v>
      </c>
      <c r="R1007" s="112"/>
      <c r="T1007" s="120">
        <f t="shared" si="47"/>
        <v>0</v>
      </c>
    </row>
    <row r="1008" spans="6:20">
      <c r="F1008" s="103" t="s">
        <v>91</v>
      </c>
      <c r="J1008" s="121">
        <f t="shared" si="44"/>
        <v>0</v>
      </c>
      <c r="N1008" s="120">
        <f t="shared" si="45"/>
        <v>0</v>
      </c>
      <c r="Q1008" s="120">
        <f t="shared" si="46"/>
        <v>0</v>
      </c>
      <c r="R1008" s="112"/>
      <c r="T1008" s="120">
        <f t="shared" si="47"/>
        <v>0</v>
      </c>
    </row>
    <row r="1009" spans="6:20">
      <c r="F1009" s="103" t="s">
        <v>92</v>
      </c>
      <c r="J1009" s="121">
        <f t="shared" si="44"/>
        <v>0</v>
      </c>
      <c r="N1009" s="120">
        <f t="shared" si="45"/>
        <v>0</v>
      </c>
      <c r="Q1009" s="120">
        <f t="shared" si="46"/>
        <v>0</v>
      </c>
      <c r="R1009" s="112"/>
      <c r="T1009" s="120">
        <f t="shared" si="47"/>
        <v>0</v>
      </c>
    </row>
    <row r="1010" spans="6:20">
      <c r="F1010" s="103" t="s">
        <v>93</v>
      </c>
      <c r="J1010" s="121">
        <f t="shared" si="44"/>
        <v>0</v>
      </c>
      <c r="N1010" s="120">
        <f t="shared" si="45"/>
        <v>0</v>
      </c>
      <c r="Q1010" s="120">
        <f t="shared" si="46"/>
        <v>0</v>
      </c>
      <c r="R1010" s="112"/>
      <c r="T1010" s="120">
        <f t="shared" si="47"/>
        <v>0</v>
      </c>
    </row>
    <row r="1011" spans="6:20">
      <c r="F1011" s="103" t="s">
        <v>94</v>
      </c>
      <c r="J1011" s="121">
        <f t="shared" si="44"/>
        <v>0</v>
      </c>
      <c r="N1011" s="120">
        <f t="shared" si="45"/>
        <v>0</v>
      </c>
      <c r="Q1011" s="120">
        <f t="shared" si="46"/>
        <v>0</v>
      </c>
      <c r="R1011" s="112"/>
      <c r="T1011" s="120">
        <f t="shared" si="47"/>
        <v>0</v>
      </c>
    </row>
    <row r="1012" spans="6:20">
      <c r="F1012" s="103" t="s">
        <v>95</v>
      </c>
      <c r="J1012" s="121">
        <f t="shared" si="44"/>
        <v>0</v>
      </c>
      <c r="N1012" s="120">
        <f t="shared" si="45"/>
        <v>0</v>
      </c>
      <c r="Q1012" s="120">
        <f t="shared" si="46"/>
        <v>0</v>
      </c>
      <c r="R1012" s="112"/>
      <c r="T1012" s="120">
        <f t="shared" si="47"/>
        <v>0</v>
      </c>
    </row>
    <row r="1013" spans="6:20">
      <c r="F1013" s="103" t="s">
        <v>96</v>
      </c>
      <c r="J1013" s="121">
        <f t="shared" si="44"/>
        <v>0</v>
      </c>
      <c r="N1013" s="120">
        <f t="shared" si="45"/>
        <v>0</v>
      </c>
      <c r="Q1013" s="120">
        <f t="shared" si="46"/>
        <v>0</v>
      </c>
      <c r="R1013" s="112"/>
      <c r="T1013" s="120">
        <f t="shared" si="47"/>
        <v>0</v>
      </c>
    </row>
    <row r="1014" spans="6:20">
      <c r="F1014" s="103" t="s">
        <v>97</v>
      </c>
      <c r="J1014" s="121">
        <f t="shared" si="44"/>
        <v>0</v>
      </c>
      <c r="N1014" s="120">
        <f t="shared" si="45"/>
        <v>0</v>
      </c>
      <c r="Q1014" s="120">
        <f t="shared" si="46"/>
        <v>0</v>
      </c>
      <c r="R1014" s="112"/>
      <c r="T1014" s="120">
        <f t="shared" si="47"/>
        <v>0</v>
      </c>
    </row>
    <row r="1015" spans="6:20">
      <c r="F1015" s="103" t="s">
        <v>98</v>
      </c>
      <c r="J1015" s="121">
        <f t="shared" si="44"/>
        <v>0</v>
      </c>
      <c r="N1015" s="120">
        <f t="shared" si="45"/>
        <v>0</v>
      </c>
      <c r="Q1015" s="120">
        <f t="shared" si="46"/>
        <v>0</v>
      </c>
      <c r="R1015" s="112"/>
      <c r="T1015" s="120">
        <f t="shared" si="47"/>
        <v>0</v>
      </c>
    </row>
    <row r="1016" spans="6:20">
      <c r="F1016" s="103" t="s">
        <v>99</v>
      </c>
      <c r="J1016" s="121">
        <f t="shared" si="44"/>
        <v>0</v>
      </c>
      <c r="N1016" s="120">
        <f t="shared" ref="N1016:N1050" si="48">SUMIF(L$7:L$951,$F1016,N$7:N$951)</f>
        <v>0</v>
      </c>
      <c r="Q1016" s="120">
        <f t="shared" ref="Q1016:Q1050" si="49">SUMIF(O$7:O$951,$F1016,Q$7:Q$951)</f>
        <v>0</v>
      </c>
      <c r="R1016" s="112"/>
      <c r="T1016" s="120">
        <f t="shared" ref="T1016:T1050" si="50">SUMIF(R$7:R$951,$F1016,T$7:T$951)</f>
        <v>0</v>
      </c>
    </row>
    <row r="1017" spans="6:20">
      <c r="F1017" s="103" t="s">
        <v>100</v>
      </c>
      <c r="J1017" s="121">
        <f t="shared" ref="J1017:J1050" si="51">+N1017+Q1017+T1017</f>
        <v>0</v>
      </c>
      <c r="N1017" s="120">
        <f t="shared" si="48"/>
        <v>0</v>
      </c>
      <c r="Q1017" s="120">
        <f t="shared" si="49"/>
        <v>0</v>
      </c>
      <c r="R1017" s="112"/>
      <c r="T1017" s="120">
        <f t="shared" si="50"/>
        <v>0</v>
      </c>
    </row>
    <row r="1018" spans="6:20">
      <c r="F1018" s="103" t="s">
        <v>101</v>
      </c>
      <c r="J1018" s="121">
        <f t="shared" si="51"/>
        <v>0</v>
      </c>
      <c r="N1018" s="120">
        <f t="shared" si="48"/>
        <v>0</v>
      </c>
      <c r="Q1018" s="120">
        <f t="shared" si="49"/>
        <v>0</v>
      </c>
      <c r="R1018" s="112"/>
      <c r="T1018" s="120">
        <f t="shared" si="50"/>
        <v>0</v>
      </c>
    </row>
    <row r="1019" spans="6:20">
      <c r="F1019" s="103" t="s">
        <v>102</v>
      </c>
      <c r="J1019" s="121">
        <f t="shared" si="51"/>
        <v>0</v>
      </c>
      <c r="N1019" s="120">
        <f t="shared" si="48"/>
        <v>0</v>
      </c>
      <c r="Q1019" s="120">
        <f t="shared" si="49"/>
        <v>0</v>
      </c>
      <c r="R1019" s="112"/>
      <c r="T1019" s="120">
        <f t="shared" si="50"/>
        <v>0</v>
      </c>
    </row>
    <row r="1020" spans="6:20">
      <c r="F1020" s="103" t="s">
        <v>103</v>
      </c>
      <c r="J1020" s="121">
        <f t="shared" si="51"/>
        <v>0</v>
      </c>
      <c r="N1020" s="120">
        <f t="shared" si="48"/>
        <v>0</v>
      </c>
      <c r="Q1020" s="120">
        <f t="shared" si="49"/>
        <v>0</v>
      </c>
      <c r="R1020" s="112"/>
      <c r="T1020" s="120">
        <f t="shared" si="50"/>
        <v>0</v>
      </c>
    </row>
    <row r="1021" spans="6:20">
      <c r="F1021" s="103" t="s">
        <v>104</v>
      </c>
      <c r="J1021" s="121">
        <f t="shared" si="51"/>
        <v>0</v>
      </c>
      <c r="N1021" s="120">
        <f t="shared" si="48"/>
        <v>0</v>
      </c>
      <c r="Q1021" s="120">
        <f t="shared" si="49"/>
        <v>0</v>
      </c>
      <c r="R1021" s="112"/>
      <c r="T1021" s="120">
        <f t="shared" si="50"/>
        <v>0</v>
      </c>
    </row>
    <row r="1022" spans="6:20">
      <c r="F1022" s="103" t="s">
        <v>138</v>
      </c>
      <c r="J1022" s="121">
        <f t="shared" si="51"/>
        <v>0</v>
      </c>
      <c r="N1022" s="120">
        <f t="shared" si="48"/>
        <v>0</v>
      </c>
      <c r="Q1022" s="120">
        <f t="shared" si="49"/>
        <v>0</v>
      </c>
      <c r="R1022" s="112"/>
      <c r="T1022" s="120">
        <f t="shared" si="50"/>
        <v>0</v>
      </c>
    </row>
    <row r="1023" spans="6:20">
      <c r="F1023" s="103" t="s">
        <v>105</v>
      </c>
      <c r="J1023" s="121">
        <f t="shared" si="51"/>
        <v>0</v>
      </c>
      <c r="N1023" s="120">
        <f t="shared" si="48"/>
        <v>0</v>
      </c>
      <c r="Q1023" s="120">
        <f t="shared" si="49"/>
        <v>0</v>
      </c>
      <c r="R1023" s="112"/>
      <c r="T1023" s="120">
        <f t="shared" si="50"/>
        <v>0</v>
      </c>
    </row>
    <row r="1024" spans="6:20">
      <c r="F1024" s="103" t="s">
        <v>106</v>
      </c>
      <c r="J1024" s="121">
        <f t="shared" si="51"/>
        <v>0</v>
      </c>
      <c r="N1024" s="120">
        <f t="shared" si="48"/>
        <v>0</v>
      </c>
      <c r="Q1024" s="120">
        <f t="shared" si="49"/>
        <v>0</v>
      </c>
      <c r="R1024" s="112"/>
      <c r="T1024" s="120">
        <f t="shared" si="50"/>
        <v>0</v>
      </c>
    </row>
    <row r="1025" spans="6:20">
      <c r="F1025" s="103" t="s">
        <v>107</v>
      </c>
      <c r="J1025" s="121">
        <f t="shared" si="51"/>
        <v>0</v>
      </c>
      <c r="N1025" s="120">
        <f t="shared" si="48"/>
        <v>0</v>
      </c>
      <c r="Q1025" s="120">
        <f t="shared" si="49"/>
        <v>0</v>
      </c>
      <c r="R1025" s="112"/>
      <c r="T1025" s="120">
        <f t="shared" si="50"/>
        <v>0</v>
      </c>
    </row>
    <row r="1026" spans="6:20">
      <c r="F1026" s="103" t="s">
        <v>108</v>
      </c>
      <c r="J1026" s="121">
        <f t="shared" si="51"/>
        <v>0</v>
      </c>
      <c r="N1026" s="120">
        <f t="shared" si="48"/>
        <v>0</v>
      </c>
      <c r="Q1026" s="120">
        <f t="shared" si="49"/>
        <v>0</v>
      </c>
      <c r="R1026" s="112"/>
      <c r="T1026" s="120">
        <f t="shared" si="50"/>
        <v>0</v>
      </c>
    </row>
    <row r="1027" spans="6:20">
      <c r="F1027" s="103" t="s">
        <v>109</v>
      </c>
      <c r="J1027" s="121">
        <f t="shared" si="51"/>
        <v>0</v>
      </c>
      <c r="N1027" s="120">
        <f t="shared" si="48"/>
        <v>0</v>
      </c>
      <c r="Q1027" s="120">
        <f t="shared" si="49"/>
        <v>0</v>
      </c>
      <c r="R1027" s="112"/>
      <c r="T1027" s="120">
        <f t="shared" si="50"/>
        <v>0</v>
      </c>
    </row>
    <row r="1028" spans="6:20">
      <c r="F1028" s="103" t="s">
        <v>110</v>
      </c>
      <c r="J1028" s="121">
        <f t="shared" si="51"/>
        <v>0</v>
      </c>
      <c r="N1028" s="120">
        <f t="shared" si="48"/>
        <v>0</v>
      </c>
      <c r="Q1028" s="120">
        <f t="shared" si="49"/>
        <v>0</v>
      </c>
      <c r="R1028" s="112"/>
      <c r="T1028" s="120">
        <f t="shared" si="50"/>
        <v>0</v>
      </c>
    </row>
    <row r="1029" spans="6:20">
      <c r="F1029" s="103" t="s">
        <v>111</v>
      </c>
      <c r="J1029" s="121">
        <f t="shared" si="51"/>
        <v>0</v>
      </c>
      <c r="N1029" s="120">
        <f t="shared" si="48"/>
        <v>0</v>
      </c>
      <c r="Q1029" s="120">
        <f t="shared" si="49"/>
        <v>0</v>
      </c>
      <c r="R1029" s="112"/>
      <c r="T1029" s="120">
        <f t="shared" si="50"/>
        <v>0</v>
      </c>
    </row>
    <row r="1030" spans="6:20">
      <c r="F1030" s="103" t="s">
        <v>112</v>
      </c>
      <c r="J1030" s="121">
        <f t="shared" si="51"/>
        <v>0</v>
      </c>
      <c r="N1030" s="120">
        <f t="shared" si="48"/>
        <v>0</v>
      </c>
      <c r="Q1030" s="120">
        <f t="shared" si="49"/>
        <v>0</v>
      </c>
      <c r="R1030" s="112"/>
      <c r="T1030" s="120">
        <f t="shared" si="50"/>
        <v>0</v>
      </c>
    </row>
    <row r="1031" spans="6:20">
      <c r="F1031" s="103" t="s">
        <v>113</v>
      </c>
      <c r="J1031" s="121">
        <f t="shared" si="51"/>
        <v>0</v>
      </c>
      <c r="N1031" s="120">
        <f t="shared" si="48"/>
        <v>0</v>
      </c>
      <c r="Q1031" s="120">
        <f t="shared" si="49"/>
        <v>0</v>
      </c>
      <c r="R1031" s="112"/>
      <c r="T1031" s="120">
        <f t="shared" si="50"/>
        <v>0</v>
      </c>
    </row>
    <row r="1032" spans="6:20">
      <c r="F1032" s="103" t="s">
        <v>114</v>
      </c>
      <c r="J1032" s="121">
        <f t="shared" si="51"/>
        <v>0</v>
      </c>
      <c r="N1032" s="120">
        <f t="shared" si="48"/>
        <v>0</v>
      </c>
      <c r="Q1032" s="120">
        <f t="shared" si="49"/>
        <v>0</v>
      </c>
      <c r="R1032" s="112"/>
      <c r="T1032" s="120">
        <f t="shared" si="50"/>
        <v>0</v>
      </c>
    </row>
    <row r="1033" spans="6:20">
      <c r="F1033" s="103" t="s">
        <v>115</v>
      </c>
      <c r="J1033" s="121">
        <f t="shared" si="51"/>
        <v>0</v>
      </c>
      <c r="N1033" s="120">
        <f t="shared" si="48"/>
        <v>0</v>
      </c>
      <c r="Q1033" s="120">
        <f t="shared" si="49"/>
        <v>0</v>
      </c>
      <c r="R1033" s="112"/>
      <c r="T1033" s="120">
        <f t="shared" si="50"/>
        <v>0</v>
      </c>
    </row>
    <row r="1034" spans="6:20">
      <c r="F1034" s="103" t="s">
        <v>116</v>
      </c>
      <c r="J1034" s="121">
        <f t="shared" si="51"/>
        <v>0</v>
      </c>
      <c r="N1034" s="120">
        <f t="shared" si="48"/>
        <v>0</v>
      </c>
      <c r="Q1034" s="120">
        <f t="shared" si="49"/>
        <v>0</v>
      </c>
      <c r="R1034" s="112"/>
      <c r="T1034" s="120">
        <f t="shared" si="50"/>
        <v>0</v>
      </c>
    </row>
    <row r="1035" spans="6:20">
      <c r="F1035" s="103" t="s">
        <v>117</v>
      </c>
      <c r="J1035" s="121">
        <f t="shared" si="51"/>
        <v>0</v>
      </c>
      <c r="N1035" s="120">
        <f t="shared" si="48"/>
        <v>0</v>
      </c>
      <c r="Q1035" s="120">
        <f t="shared" si="49"/>
        <v>0</v>
      </c>
      <c r="R1035" s="112"/>
      <c r="T1035" s="120">
        <f t="shared" si="50"/>
        <v>0</v>
      </c>
    </row>
    <row r="1036" spans="6:20">
      <c r="F1036" s="103" t="s">
        <v>118</v>
      </c>
      <c r="J1036" s="121">
        <f t="shared" si="51"/>
        <v>0</v>
      </c>
      <c r="N1036" s="120">
        <f t="shared" si="48"/>
        <v>0</v>
      </c>
      <c r="Q1036" s="120">
        <f t="shared" si="49"/>
        <v>0</v>
      </c>
      <c r="R1036" s="112"/>
      <c r="T1036" s="120">
        <f t="shared" si="50"/>
        <v>0</v>
      </c>
    </row>
    <row r="1037" spans="6:20">
      <c r="F1037" s="103" t="s">
        <v>119</v>
      </c>
      <c r="J1037" s="121">
        <f t="shared" si="51"/>
        <v>0</v>
      </c>
      <c r="N1037" s="120">
        <f t="shared" si="48"/>
        <v>0</v>
      </c>
      <c r="Q1037" s="120">
        <f t="shared" si="49"/>
        <v>0</v>
      </c>
      <c r="R1037" s="112"/>
      <c r="T1037" s="120">
        <f t="shared" si="50"/>
        <v>0</v>
      </c>
    </row>
    <row r="1038" spans="6:20">
      <c r="F1038" s="103" t="s">
        <v>120</v>
      </c>
      <c r="J1038" s="121">
        <f t="shared" si="51"/>
        <v>0</v>
      </c>
      <c r="N1038" s="120">
        <f t="shared" si="48"/>
        <v>0</v>
      </c>
      <c r="Q1038" s="120">
        <f t="shared" si="49"/>
        <v>0</v>
      </c>
      <c r="R1038" s="112"/>
      <c r="T1038" s="120">
        <f t="shared" si="50"/>
        <v>0</v>
      </c>
    </row>
    <row r="1039" spans="6:20">
      <c r="F1039" s="103" t="s">
        <v>121</v>
      </c>
      <c r="J1039" s="121">
        <f t="shared" si="51"/>
        <v>0</v>
      </c>
      <c r="N1039" s="120">
        <f t="shared" si="48"/>
        <v>0</v>
      </c>
      <c r="Q1039" s="120">
        <f t="shared" si="49"/>
        <v>0</v>
      </c>
      <c r="R1039" s="112"/>
      <c r="T1039" s="120">
        <f t="shared" si="50"/>
        <v>0</v>
      </c>
    </row>
    <row r="1040" spans="6:20">
      <c r="F1040" s="103" t="s">
        <v>122</v>
      </c>
      <c r="J1040" s="121">
        <f t="shared" si="51"/>
        <v>0</v>
      </c>
      <c r="N1040" s="120">
        <f t="shared" si="48"/>
        <v>0</v>
      </c>
      <c r="Q1040" s="120">
        <f t="shared" si="49"/>
        <v>0</v>
      </c>
      <c r="R1040" s="112"/>
      <c r="T1040" s="120">
        <f t="shared" si="50"/>
        <v>0</v>
      </c>
    </row>
    <row r="1041" spans="6:20">
      <c r="F1041" s="103" t="s">
        <v>123</v>
      </c>
      <c r="J1041" s="121">
        <f t="shared" si="51"/>
        <v>0</v>
      </c>
      <c r="N1041" s="120">
        <f t="shared" si="48"/>
        <v>0</v>
      </c>
      <c r="Q1041" s="120">
        <f t="shared" si="49"/>
        <v>0</v>
      </c>
      <c r="R1041" s="112"/>
      <c r="T1041" s="120">
        <f t="shared" si="50"/>
        <v>0</v>
      </c>
    </row>
    <row r="1042" spans="6:20">
      <c r="F1042" s="103" t="s">
        <v>124</v>
      </c>
      <c r="J1042" s="121">
        <f t="shared" si="51"/>
        <v>0</v>
      </c>
      <c r="N1042" s="120">
        <f t="shared" si="48"/>
        <v>0</v>
      </c>
      <c r="Q1042" s="120">
        <f t="shared" si="49"/>
        <v>0</v>
      </c>
      <c r="R1042" s="112"/>
      <c r="T1042" s="120">
        <f t="shared" si="50"/>
        <v>0</v>
      </c>
    </row>
    <row r="1043" spans="6:20">
      <c r="F1043" s="103" t="s">
        <v>125</v>
      </c>
      <c r="J1043" s="121">
        <f t="shared" si="51"/>
        <v>0</v>
      </c>
      <c r="N1043" s="120">
        <f t="shared" si="48"/>
        <v>0</v>
      </c>
      <c r="Q1043" s="120">
        <f t="shared" si="49"/>
        <v>0</v>
      </c>
      <c r="R1043" s="112"/>
      <c r="T1043" s="120">
        <f t="shared" si="50"/>
        <v>0</v>
      </c>
    </row>
    <row r="1044" spans="6:20">
      <c r="F1044" s="103" t="s">
        <v>126</v>
      </c>
      <c r="J1044" s="121">
        <f t="shared" si="51"/>
        <v>0</v>
      </c>
      <c r="N1044" s="120">
        <f t="shared" si="48"/>
        <v>0</v>
      </c>
      <c r="Q1044" s="120">
        <f t="shared" si="49"/>
        <v>0</v>
      </c>
      <c r="R1044" s="112"/>
      <c r="T1044" s="120">
        <f t="shared" si="50"/>
        <v>0</v>
      </c>
    </row>
    <row r="1045" spans="6:20">
      <c r="F1045" s="103" t="s">
        <v>127</v>
      </c>
      <c r="J1045" s="121">
        <f t="shared" si="51"/>
        <v>0</v>
      </c>
      <c r="N1045" s="120">
        <f t="shared" si="48"/>
        <v>0</v>
      </c>
      <c r="Q1045" s="120">
        <f t="shared" si="49"/>
        <v>0</v>
      </c>
      <c r="R1045" s="112"/>
      <c r="T1045" s="120">
        <f t="shared" si="50"/>
        <v>0</v>
      </c>
    </row>
    <row r="1046" spans="6:20">
      <c r="F1046" s="103" t="s">
        <v>128</v>
      </c>
      <c r="J1046" s="121">
        <f t="shared" si="51"/>
        <v>0</v>
      </c>
      <c r="N1046" s="120">
        <f t="shared" si="48"/>
        <v>0</v>
      </c>
      <c r="Q1046" s="120">
        <f t="shared" si="49"/>
        <v>0</v>
      </c>
      <c r="R1046" s="112"/>
      <c r="T1046" s="120">
        <f t="shared" si="50"/>
        <v>0</v>
      </c>
    </row>
    <row r="1047" spans="6:20">
      <c r="F1047" s="103" t="s">
        <v>129</v>
      </c>
      <c r="J1047" s="121">
        <f t="shared" si="51"/>
        <v>0</v>
      </c>
      <c r="N1047" s="120">
        <f t="shared" si="48"/>
        <v>0</v>
      </c>
      <c r="Q1047" s="120">
        <f t="shared" si="49"/>
        <v>0</v>
      </c>
      <c r="T1047" s="120">
        <f t="shared" si="50"/>
        <v>0</v>
      </c>
    </row>
    <row r="1048" spans="6:20">
      <c r="F1048" s="103" t="s">
        <v>130</v>
      </c>
      <c r="J1048" s="121">
        <f t="shared" si="51"/>
        <v>0</v>
      </c>
      <c r="N1048" s="120">
        <f t="shared" si="48"/>
        <v>0</v>
      </c>
      <c r="Q1048" s="120">
        <f t="shared" si="49"/>
        <v>0</v>
      </c>
      <c r="T1048" s="120">
        <f t="shared" si="50"/>
        <v>0</v>
      </c>
    </row>
    <row r="1049" spans="6:20">
      <c r="F1049" s="103" t="s">
        <v>131</v>
      </c>
      <c r="J1049" s="121">
        <f t="shared" si="51"/>
        <v>0</v>
      </c>
      <c r="N1049" s="120">
        <f t="shared" si="48"/>
        <v>0</v>
      </c>
      <c r="Q1049" s="120">
        <f t="shared" si="49"/>
        <v>0</v>
      </c>
      <c r="T1049" s="120">
        <f t="shared" si="50"/>
        <v>0</v>
      </c>
    </row>
    <row r="1050" spans="6:20">
      <c r="F1050" s="103" t="s">
        <v>132</v>
      </c>
      <c r="J1050" s="121">
        <f t="shared" si="51"/>
        <v>0</v>
      </c>
      <c r="N1050" s="120">
        <f t="shared" si="48"/>
        <v>0</v>
      </c>
      <c r="Q1050" s="120">
        <f t="shared" si="49"/>
        <v>0</v>
      </c>
      <c r="T1050" s="120">
        <f t="shared" si="50"/>
        <v>0</v>
      </c>
    </row>
    <row r="1051" spans="6:20">
      <c r="H1051" s="103">
        <f>SUM(H7:H951)</f>
        <v>0</v>
      </c>
      <c r="I1051" s="103">
        <f>SUM(I7:I951)</f>
        <v>0</v>
      </c>
      <c r="J1051" s="120">
        <f>SUM(J7:J1050)</f>
        <v>0</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54C8-3464-46DF-8397-B5F1DD8F4C4F}">
  <dimension ref="A1:T1051"/>
  <sheetViews>
    <sheetView zoomScale="60" zoomScaleNormal="60" workbookViewId="0">
      <selection activeCell="C7" sqref="C7:C104"/>
    </sheetView>
  </sheetViews>
  <sheetFormatPr defaultColWidth="8.88671875" defaultRowHeight="18.75"/>
  <cols>
    <col min="1" max="1" width="5.44140625" style="107" customWidth="1"/>
    <col min="2" max="2" width="16" style="103" bestFit="1" customWidth="1"/>
    <col min="3" max="3" width="14" style="106" customWidth="1"/>
    <col min="4" max="4" width="13.6640625" style="103" customWidth="1"/>
    <col min="5" max="5" width="5.44140625" style="103" customWidth="1"/>
    <col min="6" max="6" width="16" style="103" bestFit="1" customWidth="1"/>
    <col min="7" max="7" width="14.21875" style="106" bestFit="1" customWidth="1"/>
    <col min="8" max="8" width="13.88671875" style="103" bestFit="1" customWidth="1"/>
    <col min="9" max="9" width="11" style="103" bestFit="1" customWidth="1"/>
    <col min="10" max="10" width="13.88671875" style="103" bestFit="1" customWidth="1"/>
    <col min="11" max="11" width="20.109375" style="103" bestFit="1" customWidth="1"/>
    <col min="12" max="12" width="16" style="103" bestFit="1"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9"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1180</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+C7*Totals!$G$30</f>
        <v>0</v>
      </c>
      <c r="E7" s="107"/>
      <c r="F7" s="111" t="s">
        <v>1046</v>
      </c>
      <c r="G7" s="136">
        <v>6.1784209999999999E-4</v>
      </c>
      <c r="H7" s="103">
        <f>ROUND(+G7*Totals!$H$30,2)</f>
        <v>0</v>
      </c>
      <c r="I7" s="103">
        <f t="shared" ref="I7:I70" si="0">+N7+Q7+T7</f>
        <v>0</v>
      </c>
      <c r="J7" s="103">
        <f t="shared" ref="J7:J70" si="1">+H7-I7</f>
        <v>0</v>
      </c>
      <c r="Q7" s="112"/>
      <c r="R7" s="112"/>
    </row>
    <row r="8" spans="1:18">
      <c r="A8" s="107">
        <v>2</v>
      </c>
      <c r="B8" s="110" t="s">
        <v>37</v>
      </c>
      <c r="C8" s="141">
        <v>6.6297112999999996E-3</v>
      </c>
      <c r="D8" s="103">
        <f>+C8*Totals!$G$30</f>
        <v>0</v>
      </c>
      <c r="E8" s="107"/>
      <c r="F8" s="111" t="s">
        <v>1045</v>
      </c>
      <c r="G8" s="136">
        <v>4.4435200000000004E-5</v>
      </c>
      <c r="H8" s="103">
        <f>ROUND(+G8*Totals!$H$30,2)</f>
        <v>0</v>
      </c>
      <c r="I8" s="103">
        <f t="shared" si="0"/>
        <v>0</v>
      </c>
      <c r="J8" s="103">
        <f t="shared" si="1"/>
        <v>0</v>
      </c>
      <c r="Q8" s="112"/>
      <c r="R8" s="112"/>
    </row>
    <row r="9" spans="1:18">
      <c r="A9" s="107">
        <v>3</v>
      </c>
      <c r="B9" s="110" t="s">
        <v>38</v>
      </c>
      <c r="C9" s="141">
        <v>1.0103484899999999E-2</v>
      </c>
      <c r="D9" s="103">
        <f>+C9*Totals!$G$30</f>
        <v>0</v>
      </c>
      <c r="E9" s="107"/>
      <c r="F9" s="111" t="s">
        <v>36</v>
      </c>
      <c r="G9" s="136">
        <v>3.0563669999999999E-4</v>
      </c>
      <c r="H9" s="103">
        <f>ROUND(+G9*Totals!$H$30,2)</f>
        <v>0</v>
      </c>
      <c r="I9" s="103">
        <f t="shared" si="0"/>
        <v>0</v>
      </c>
      <c r="J9" s="103">
        <f t="shared" si="1"/>
        <v>0</v>
      </c>
      <c r="Q9" s="112"/>
      <c r="R9" s="112"/>
    </row>
    <row r="10" spans="1:18">
      <c r="A10" s="107">
        <v>4</v>
      </c>
      <c r="B10" s="110" t="s">
        <v>39</v>
      </c>
      <c r="C10" s="141">
        <v>8.045389699999999E-3</v>
      </c>
      <c r="D10" s="103">
        <f>+C10*Totals!$G$30</f>
        <v>0</v>
      </c>
      <c r="E10" s="107"/>
      <c r="F10" s="111" t="s">
        <v>1044</v>
      </c>
      <c r="G10" s="136">
        <v>2.3774747999999999E-3</v>
      </c>
      <c r="H10" s="103">
        <f>ROUND(+G10*Totals!$H$30,2)</f>
        <v>0</v>
      </c>
      <c r="I10" s="103">
        <f t="shared" si="0"/>
        <v>0</v>
      </c>
      <c r="J10" s="103">
        <f t="shared" si="1"/>
        <v>0</v>
      </c>
      <c r="Q10" s="112"/>
      <c r="R10" s="112"/>
    </row>
    <row r="11" spans="1:18">
      <c r="A11" s="107">
        <v>5</v>
      </c>
      <c r="B11" s="110" t="s">
        <v>40</v>
      </c>
      <c r="C11" s="141">
        <v>7.1203205999999996E-3</v>
      </c>
      <c r="D11" s="103">
        <f>+C11*Totals!$G$30</f>
        <v>0</v>
      </c>
      <c r="E11" s="107"/>
      <c r="F11" s="111" t="s">
        <v>1043</v>
      </c>
      <c r="G11" s="136">
        <v>3.3770729999999996E-4</v>
      </c>
      <c r="H11" s="103">
        <f>ROUND(+G11*Totals!$H$30,2)</f>
        <v>0</v>
      </c>
      <c r="I11" s="103">
        <f t="shared" si="0"/>
        <v>0</v>
      </c>
      <c r="J11" s="103">
        <f t="shared" si="1"/>
        <v>0</v>
      </c>
      <c r="Q11" s="112"/>
      <c r="R11" s="112"/>
    </row>
    <row r="12" spans="1:18">
      <c r="A12" s="107">
        <v>6</v>
      </c>
      <c r="B12" s="110" t="s">
        <v>41</v>
      </c>
      <c r="C12" s="141">
        <v>1.37704321E-2</v>
      </c>
      <c r="D12" s="103">
        <f>+C12*Totals!$G$30</f>
        <v>0</v>
      </c>
      <c r="E12" s="107"/>
      <c r="F12" s="111" t="s">
        <v>1042</v>
      </c>
      <c r="G12" s="136">
        <v>2.3956350000000002E-4</v>
      </c>
      <c r="H12" s="103">
        <f>ROUND(+G12*Totals!$H$30,2)</f>
        <v>0</v>
      </c>
      <c r="I12" s="103">
        <f t="shared" si="0"/>
        <v>0</v>
      </c>
      <c r="J12" s="103">
        <f t="shared" si="1"/>
        <v>0</v>
      </c>
      <c r="Q12" s="112"/>
      <c r="R12" s="112"/>
    </row>
    <row r="13" spans="1:18">
      <c r="A13" s="107">
        <v>7</v>
      </c>
      <c r="B13" s="110" t="s">
        <v>1158</v>
      </c>
      <c r="C13" s="141">
        <v>1.20666082E-2</v>
      </c>
      <c r="D13" s="103">
        <f>+C13*Totals!$G$30</f>
        <v>0</v>
      </c>
      <c r="E13" s="107"/>
      <c r="F13" s="111" t="s">
        <v>1041</v>
      </c>
      <c r="G13" s="136">
        <v>1.9744669999999999E-4</v>
      </c>
      <c r="H13" s="103">
        <f>ROUND(+G13*Totals!$H$30,2)</f>
        <v>0</v>
      </c>
      <c r="I13" s="103">
        <f t="shared" si="0"/>
        <v>0</v>
      </c>
      <c r="J13" s="103">
        <f t="shared" si="1"/>
        <v>0</v>
      </c>
      <c r="Q13" s="112"/>
      <c r="R13" s="112"/>
    </row>
    <row r="14" spans="1:18">
      <c r="A14" s="107">
        <v>8</v>
      </c>
      <c r="B14" s="110" t="s">
        <v>42</v>
      </c>
      <c r="C14" s="141">
        <v>1.05818493E-2</v>
      </c>
      <c r="D14" s="103">
        <f>+C14*Totals!$G$30</f>
        <v>0</v>
      </c>
      <c r="E14" s="107"/>
      <c r="F14" s="111" t="s">
        <v>1040</v>
      </c>
      <c r="G14" s="136">
        <v>6.02E-4</v>
      </c>
      <c r="H14" s="103">
        <f>ROUND(+G14*Totals!$H$30,2)</f>
        <v>0</v>
      </c>
      <c r="I14" s="103">
        <f t="shared" si="0"/>
        <v>0</v>
      </c>
      <c r="J14" s="103">
        <f t="shared" si="1"/>
        <v>0</v>
      </c>
      <c r="Q14" s="112"/>
      <c r="R14" s="112"/>
    </row>
    <row r="15" spans="1:18">
      <c r="A15" s="107">
        <v>9</v>
      </c>
      <c r="B15" s="110" t="s">
        <v>43</v>
      </c>
      <c r="C15" s="141">
        <v>8.8938986999999997E-3</v>
      </c>
      <c r="D15" s="103">
        <f>+C15*Totals!$G$30</f>
        <v>0</v>
      </c>
      <c r="E15" s="107"/>
      <c r="F15" s="111" t="s">
        <v>1039</v>
      </c>
      <c r="G15" s="136">
        <v>2.6158790000000001E-4</v>
      </c>
      <c r="H15" s="103">
        <f>ROUND(+G15*Totals!$H$30,2)</f>
        <v>0</v>
      </c>
      <c r="I15" s="103">
        <f t="shared" si="0"/>
        <v>0</v>
      </c>
      <c r="J15" s="103">
        <f t="shared" si="1"/>
        <v>0</v>
      </c>
      <c r="Q15" s="112"/>
      <c r="R15" s="112"/>
    </row>
    <row r="16" spans="1:18">
      <c r="A16" s="107">
        <v>10</v>
      </c>
      <c r="B16" s="110" t="s">
        <v>44</v>
      </c>
      <c r="C16" s="141">
        <v>1.1664171699999998E-2</v>
      </c>
      <c r="D16" s="103">
        <f>+C16*Totals!$G$30</f>
        <v>0</v>
      </c>
      <c r="E16" s="107"/>
      <c r="F16" s="111" t="s">
        <v>1038</v>
      </c>
      <c r="G16" s="136">
        <v>1.4377675999999999E-3</v>
      </c>
      <c r="H16" s="103">
        <f>ROUND(+G16*Totals!$H$30,2)</f>
        <v>0</v>
      </c>
      <c r="I16" s="103">
        <f t="shared" si="0"/>
        <v>0</v>
      </c>
      <c r="J16" s="103">
        <f t="shared" si="1"/>
        <v>0</v>
      </c>
      <c r="Q16" s="112"/>
      <c r="R16" s="112"/>
    </row>
    <row r="17" spans="1:19">
      <c r="A17" s="107">
        <v>11</v>
      </c>
      <c r="B17" s="110" t="s">
        <v>45</v>
      </c>
      <c r="C17" s="141">
        <v>9.6119438999999994E-3</v>
      </c>
      <c r="D17" s="103">
        <f>+C17*Totals!$G$30</f>
        <v>0</v>
      </c>
      <c r="E17" s="107"/>
      <c r="F17" s="111" t="s">
        <v>1037</v>
      </c>
      <c r="G17" s="136">
        <v>3.4543520000000002E-4</v>
      </c>
      <c r="H17" s="103">
        <f>ROUND(+G17*Totals!$H$30,2)</f>
        <v>0</v>
      </c>
      <c r="I17" s="103">
        <f t="shared" si="0"/>
        <v>0</v>
      </c>
      <c r="J17" s="103">
        <f t="shared" si="1"/>
        <v>0</v>
      </c>
      <c r="K17" s="113"/>
      <c r="L17" s="113"/>
      <c r="N17" s="117"/>
      <c r="Q17" s="112"/>
      <c r="R17" s="112"/>
    </row>
    <row r="18" spans="1:19">
      <c r="A18" s="107">
        <v>12</v>
      </c>
      <c r="B18" s="110" t="s">
        <v>46</v>
      </c>
      <c r="C18" s="141">
        <v>1.0738150799999999E-2</v>
      </c>
      <c r="D18" s="103">
        <f>+C18*Totals!$G$30</f>
        <v>0</v>
      </c>
      <c r="E18" s="107"/>
      <c r="F18" s="111" t="s">
        <v>1036</v>
      </c>
      <c r="G18" s="136">
        <v>2.608151E-4</v>
      </c>
      <c r="H18" s="103">
        <f>ROUND(+G18*Totals!$H$30,2)</f>
        <v>0</v>
      </c>
      <c r="I18" s="103">
        <f t="shared" si="0"/>
        <v>0</v>
      </c>
      <c r="J18" s="103">
        <f t="shared" si="1"/>
        <v>0</v>
      </c>
      <c r="Q18" s="112"/>
      <c r="R18" s="112"/>
    </row>
    <row r="19" spans="1:19">
      <c r="A19" s="107">
        <v>13</v>
      </c>
      <c r="B19" s="110" t="s">
        <v>47</v>
      </c>
      <c r="C19" s="141">
        <v>9.4141681000000001E-3</v>
      </c>
      <c r="D19" s="103">
        <f>+C19*Totals!$G$30</f>
        <v>0</v>
      </c>
      <c r="E19" s="107"/>
      <c r="F19" s="111" t="s">
        <v>1035</v>
      </c>
      <c r="G19" s="136">
        <v>2.9481770000000003E-4</v>
      </c>
      <c r="H19" s="103">
        <f>ROUND(+G19*Totals!$H$30,2)</f>
        <v>0</v>
      </c>
      <c r="I19" s="103">
        <f t="shared" si="0"/>
        <v>0</v>
      </c>
      <c r="J19" s="103">
        <f t="shared" si="1"/>
        <v>0</v>
      </c>
      <c r="K19" s="113"/>
      <c r="L19" s="113"/>
      <c r="N19" s="117"/>
      <c r="O19" s="115"/>
      <c r="P19" s="114"/>
      <c r="Q19" s="116"/>
      <c r="R19" s="116"/>
      <c r="S19" s="114"/>
    </row>
    <row r="20" spans="1:19">
      <c r="A20" s="107">
        <v>14</v>
      </c>
      <c r="B20" s="110" t="s">
        <v>48</v>
      </c>
      <c r="C20" s="141">
        <v>1.01526181E-2</v>
      </c>
      <c r="D20" s="103">
        <f>+C20*Totals!$G$30</f>
        <v>0</v>
      </c>
      <c r="E20" s="107"/>
      <c r="F20" s="111" t="s">
        <v>1034</v>
      </c>
      <c r="G20" s="136">
        <v>6.3368399999999995E-5</v>
      </c>
      <c r="H20" s="103">
        <f>ROUND(+G20*Totals!$H$30,2)</f>
        <v>0</v>
      </c>
      <c r="I20" s="103">
        <f t="shared" si="0"/>
        <v>0</v>
      </c>
      <c r="J20" s="103">
        <f t="shared" si="1"/>
        <v>0</v>
      </c>
      <c r="K20" s="113" t="s">
        <v>1034</v>
      </c>
      <c r="L20" s="113" t="s">
        <v>69</v>
      </c>
      <c r="M20" s="138">
        <v>0.49639423076923073</v>
      </c>
      <c r="N20" s="117">
        <f>H20*M20</f>
        <v>0</v>
      </c>
      <c r="O20" s="117" t="s">
        <v>1159</v>
      </c>
      <c r="P20" s="114"/>
      <c r="Q20" s="118"/>
      <c r="R20" s="116"/>
      <c r="S20" s="114"/>
    </row>
    <row r="21" spans="1:19">
      <c r="A21" s="107">
        <v>15</v>
      </c>
      <c r="B21" s="110" t="s">
        <v>49</v>
      </c>
      <c r="C21" s="141">
        <v>8.8385312000000011E-3</v>
      </c>
      <c r="D21" s="103">
        <f>+C21*Totals!$G$30</f>
        <v>0</v>
      </c>
      <c r="E21" s="107"/>
      <c r="F21" s="111" t="s">
        <v>1033</v>
      </c>
      <c r="G21" s="136">
        <v>2.1201371999999999E-3</v>
      </c>
      <c r="H21" s="103">
        <f>ROUND(+G21*Totals!$H$30,2)</f>
        <v>0</v>
      </c>
      <c r="I21" s="103">
        <f t="shared" si="0"/>
        <v>0</v>
      </c>
      <c r="J21" s="103">
        <f t="shared" si="1"/>
        <v>0</v>
      </c>
      <c r="K21" s="113"/>
      <c r="L21" s="113"/>
      <c r="N21" s="117"/>
      <c r="O21" s="117" t="s">
        <v>1159</v>
      </c>
      <c r="P21" s="114"/>
      <c r="Q21" s="118"/>
      <c r="R21" s="116"/>
      <c r="S21" s="114"/>
    </row>
    <row r="22" spans="1:19">
      <c r="A22" s="107">
        <v>16</v>
      </c>
      <c r="B22" s="110" t="s">
        <v>50</v>
      </c>
      <c r="C22" s="141">
        <v>1.0843522100000001E-2</v>
      </c>
      <c r="D22" s="103">
        <f>+C22*Totals!$G$30</f>
        <v>0</v>
      </c>
      <c r="E22" s="107"/>
      <c r="F22" s="111" t="s">
        <v>1032</v>
      </c>
      <c r="G22" s="136">
        <v>1.6344419999999999E-4</v>
      </c>
      <c r="H22" s="103">
        <f>ROUND(+G22*Totals!$H$30,2)</f>
        <v>0</v>
      </c>
      <c r="I22" s="103">
        <f t="shared" si="0"/>
        <v>0</v>
      </c>
      <c r="J22" s="103">
        <f t="shared" si="1"/>
        <v>0</v>
      </c>
      <c r="K22" s="113" t="s">
        <v>1032</v>
      </c>
      <c r="L22" s="113" t="s">
        <v>110</v>
      </c>
      <c r="M22" s="138">
        <v>0.52504038772213246</v>
      </c>
      <c r="N22" s="117">
        <f>H22*M22</f>
        <v>0</v>
      </c>
      <c r="O22" s="117" t="s">
        <v>1159</v>
      </c>
      <c r="P22" s="114"/>
      <c r="Q22" s="118"/>
      <c r="R22" s="116"/>
      <c r="S22" s="114"/>
    </row>
    <row r="23" spans="1:19">
      <c r="A23" s="107">
        <v>17</v>
      </c>
      <c r="B23" s="110" t="s">
        <v>51</v>
      </c>
      <c r="C23" s="141">
        <v>1.0624188999999999E-2</v>
      </c>
      <c r="D23" s="103">
        <f>+C23*Totals!$G$30</f>
        <v>0</v>
      </c>
      <c r="E23" s="107"/>
      <c r="F23" s="111" t="s">
        <v>1031</v>
      </c>
      <c r="G23" s="136">
        <v>1.661489E-4</v>
      </c>
      <c r="H23" s="103">
        <f>ROUND(+G23*Totals!$H$30,2)</f>
        <v>0</v>
      </c>
      <c r="I23" s="103">
        <f t="shared" si="0"/>
        <v>0</v>
      </c>
      <c r="J23" s="103">
        <f t="shared" si="1"/>
        <v>0</v>
      </c>
      <c r="K23" s="137" t="s">
        <v>1031</v>
      </c>
      <c r="L23" s="137" t="s">
        <v>126</v>
      </c>
      <c r="M23" s="138">
        <v>0.20648967551622419</v>
      </c>
      <c r="N23" s="117">
        <f>H23*M23</f>
        <v>0</v>
      </c>
      <c r="O23" s="113" t="s">
        <v>1159</v>
      </c>
      <c r="P23" s="114"/>
      <c r="Q23" s="118"/>
      <c r="R23" s="116"/>
      <c r="S23" s="114"/>
    </row>
    <row r="24" spans="1:19">
      <c r="A24" s="107">
        <v>18</v>
      </c>
      <c r="B24" s="110" t="s">
        <v>52</v>
      </c>
      <c r="C24" s="141">
        <v>9.766703199999999E-3</v>
      </c>
      <c r="D24" s="103">
        <f>+C24*Totals!$G$30</f>
        <v>0</v>
      </c>
      <c r="E24" s="107"/>
      <c r="F24" s="111" t="s">
        <v>1030</v>
      </c>
      <c r="G24" s="136">
        <v>3.7325539999999999E-4</v>
      </c>
      <c r="H24" s="103">
        <f>ROUND(+G24*Totals!$H$30,2)</f>
        <v>0</v>
      </c>
      <c r="I24" s="103">
        <f t="shared" si="0"/>
        <v>0</v>
      </c>
      <c r="J24" s="103">
        <f t="shared" si="1"/>
        <v>0</v>
      </c>
      <c r="K24" s="113"/>
      <c r="L24" s="113"/>
      <c r="N24" s="117"/>
      <c r="O24" s="113"/>
      <c r="P24" s="114"/>
      <c r="Q24" s="118"/>
      <c r="R24" s="116"/>
      <c r="S24" s="114"/>
    </row>
    <row r="25" spans="1:19">
      <c r="A25" s="107">
        <v>19</v>
      </c>
      <c r="B25" s="110" t="s">
        <v>53</v>
      </c>
      <c r="C25" s="141">
        <v>9.3544664000000007E-3</v>
      </c>
      <c r="D25" s="103">
        <f>+C25*Totals!$G$30</f>
        <v>0</v>
      </c>
      <c r="E25" s="107"/>
      <c r="F25" s="111" t="s">
        <v>1029</v>
      </c>
      <c r="G25" s="136">
        <v>8.0640180000000005E-4</v>
      </c>
      <c r="H25" s="103">
        <f>ROUND(+G25*Totals!$H$30,2)</f>
        <v>0</v>
      </c>
      <c r="I25" s="103">
        <f t="shared" si="0"/>
        <v>0</v>
      </c>
      <c r="J25" s="103">
        <f t="shared" si="1"/>
        <v>0</v>
      </c>
      <c r="K25" s="113"/>
      <c r="L25" s="113"/>
      <c r="N25" s="117">
        <v>0</v>
      </c>
      <c r="O25" s="113" t="s">
        <v>1159</v>
      </c>
      <c r="P25" s="114"/>
      <c r="Q25" s="118"/>
      <c r="R25" s="116"/>
      <c r="S25" s="114"/>
    </row>
    <row r="26" spans="1:19">
      <c r="A26" s="107">
        <v>20</v>
      </c>
      <c r="B26" s="110" t="s">
        <v>54</v>
      </c>
      <c r="C26" s="141">
        <v>6.2624808000000002E-3</v>
      </c>
      <c r="D26" s="103">
        <f>+C26*Totals!$G$30</f>
        <v>0</v>
      </c>
      <c r="E26" s="107"/>
      <c r="F26" s="111" t="s">
        <v>1028</v>
      </c>
      <c r="G26" s="136">
        <v>8.7711200000000001E-5</v>
      </c>
      <c r="H26" s="103">
        <f>ROUND(+G26*Totals!$H$30,2)</f>
        <v>0</v>
      </c>
      <c r="I26" s="103">
        <f t="shared" si="0"/>
        <v>0</v>
      </c>
      <c r="J26" s="103">
        <f t="shared" si="1"/>
        <v>0</v>
      </c>
      <c r="K26" s="113" t="s">
        <v>1028</v>
      </c>
      <c r="L26" s="113" t="s">
        <v>53</v>
      </c>
      <c r="M26" s="138">
        <v>0.46875</v>
      </c>
      <c r="N26" s="117">
        <f>H26*M26</f>
        <v>0</v>
      </c>
      <c r="O26" s="117" t="s">
        <v>1159</v>
      </c>
      <c r="P26" s="114"/>
      <c r="Q26" s="118"/>
      <c r="R26" s="116"/>
      <c r="S26" s="114"/>
    </row>
    <row r="27" spans="1:19">
      <c r="A27" s="107">
        <v>21</v>
      </c>
      <c r="B27" s="110" t="s">
        <v>55</v>
      </c>
      <c r="C27" s="141">
        <v>9.8328212999999991E-3</v>
      </c>
      <c r="D27" s="103">
        <f>+C27*Totals!$G$30</f>
        <v>0</v>
      </c>
      <c r="E27" s="107"/>
      <c r="F27" s="111" t="s">
        <v>1027</v>
      </c>
      <c r="G27" s="136">
        <v>4.8221819999999998E-4</v>
      </c>
      <c r="H27" s="103">
        <f>ROUND(+G27*Totals!$H$30,2)</f>
        <v>0</v>
      </c>
      <c r="I27" s="103">
        <f t="shared" si="0"/>
        <v>0</v>
      </c>
      <c r="J27" s="103">
        <f t="shared" si="1"/>
        <v>0</v>
      </c>
      <c r="K27" s="113"/>
      <c r="L27" s="113"/>
      <c r="N27" s="117">
        <v>0</v>
      </c>
      <c r="O27" s="113" t="s">
        <v>1159</v>
      </c>
      <c r="P27" s="114"/>
      <c r="Q27" s="118"/>
      <c r="R27" s="116"/>
      <c r="S27" s="114"/>
    </row>
    <row r="28" spans="1:19" ht="19.5" customHeight="1">
      <c r="A28" s="107">
        <v>22</v>
      </c>
      <c r="B28" s="110" t="s">
        <v>56</v>
      </c>
      <c r="C28" s="141">
        <v>1.2209533E-2</v>
      </c>
      <c r="D28" s="103">
        <f>+C28*Totals!$G$30</f>
        <v>0</v>
      </c>
      <c r="E28" s="107"/>
      <c r="F28" s="111" t="s">
        <v>1026</v>
      </c>
      <c r="G28" s="136">
        <v>7.5744579000000005E-3</v>
      </c>
      <c r="H28" s="103">
        <f>ROUND(+G28*Totals!$H$30,2)</f>
        <v>0</v>
      </c>
      <c r="I28" s="103">
        <f t="shared" si="0"/>
        <v>0</v>
      </c>
      <c r="J28" s="103">
        <f t="shared" si="1"/>
        <v>0</v>
      </c>
      <c r="K28" s="113"/>
      <c r="L28" s="113"/>
      <c r="N28" s="117">
        <v>0</v>
      </c>
      <c r="O28" s="113" t="s">
        <v>1159</v>
      </c>
      <c r="P28" s="114"/>
      <c r="Q28" s="118"/>
      <c r="R28" s="116"/>
      <c r="S28" s="114"/>
    </row>
    <row r="29" spans="1:19">
      <c r="A29" s="107">
        <v>23</v>
      </c>
      <c r="B29" s="110" t="s">
        <v>57</v>
      </c>
      <c r="C29" s="141">
        <v>1.2359282100000001E-2</v>
      </c>
      <c r="D29" s="103">
        <f>+C29*Totals!$G$30</f>
        <v>0</v>
      </c>
      <c r="E29" s="107"/>
      <c r="F29" s="111" t="s">
        <v>1025</v>
      </c>
      <c r="G29" s="136">
        <v>7.9596899999999997E-5</v>
      </c>
      <c r="H29" s="103">
        <f>ROUND(+G29*Totals!$H$30,2)</f>
        <v>0</v>
      </c>
      <c r="I29" s="103">
        <f t="shared" si="0"/>
        <v>0</v>
      </c>
      <c r="J29" s="103">
        <f t="shared" si="1"/>
        <v>0</v>
      </c>
      <c r="K29" s="113" t="s">
        <v>1025</v>
      </c>
      <c r="L29" s="113" t="s">
        <v>94</v>
      </c>
      <c r="M29" s="138">
        <v>0.19506172839506175</v>
      </c>
      <c r="N29" s="117">
        <f>H29*M29</f>
        <v>0</v>
      </c>
      <c r="O29" s="117" t="s">
        <v>1159</v>
      </c>
      <c r="P29" s="114"/>
      <c r="Q29" s="118"/>
      <c r="R29" s="116"/>
      <c r="S29" s="114"/>
    </row>
    <row r="30" spans="1:19" ht="19.5" customHeight="1">
      <c r="A30" s="107">
        <v>24</v>
      </c>
      <c r="B30" s="110" t="s">
        <v>58</v>
      </c>
      <c r="C30" s="141">
        <v>1.10073033E-2</v>
      </c>
      <c r="D30" s="103">
        <f>+C30*Totals!$G$30</f>
        <v>0</v>
      </c>
      <c r="E30" s="107"/>
      <c r="F30" s="111" t="s">
        <v>1024</v>
      </c>
      <c r="G30" s="136">
        <v>5.9813599999999998E-4</v>
      </c>
      <c r="H30" s="103">
        <f>ROUND(+G30*Totals!$H$30,2)</f>
        <v>0</v>
      </c>
      <c r="I30" s="103">
        <f t="shared" si="0"/>
        <v>0</v>
      </c>
      <c r="J30" s="103">
        <f t="shared" si="1"/>
        <v>0</v>
      </c>
      <c r="K30" s="113"/>
      <c r="L30" s="113"/>
      <c r="N30" s="117">
        <v>0</v>
      </c>
      <c r="O30" s="113" t="s">
        <v>1159</v>
      </c>
      <c r="P30" s="114"/>
      <c r="Q30" s="118"/>
      <c r="R30" s="116"/>
      <c r="S30" s="114"/>
    </row>
    <row r="31" spans="1:19">
      <c r="A31" s="107">
        <v>25</v>
      </c>
      <c r="B31" s="110" t="s">
        <v>59</v>
      </c>
      <c r="C31" s="141">
        <v>1.1376687000000002E-2</v>
      </c>
      <c r="D31" s="103">
        <f>+C31*Totals!$G$30</f>
        <v>0</v>
      </c>
      <c r="E31" s="107"/>
      <c r="F31" s="111" t="s">
        <v>1023</v>
      </c>
      <c r="G31" s="136">
        <v>2.5673868999999998E-2</v>
      </c>
      <c r="H31" s="103">
        <f>ROUND(+G31*Totals!$H$30,2)</f>
        <v>0</v>
      </c>
      <c r="I31" s="103">
        <f t="shared" si="0"/>
        <v>0</v>
      </c>
      <c r="J31" s="103">
        <f t="shared" si="1"/>
        <v>0</v>
      </c>
      <c r="K31" s="113"/>
      <c r="L31" s="113"/>
      <c r="N31" s="117">
        <v>0</v>
      </c>
      <c r="O31" s="113" t="s">
        <v>1159</v>
      </c>
      <c r="P31" s="114"/>
      <c r="Q31" s="118"/>
      <c r="R31" s="116"/>
      <c r="S31" s="114"/>
    </row>
    <row r="32" spans="1:19">
      <c r="A32" s="107">
        <v>26</v>
      </c>
      <c r="B32" s="110" t="s">
        <v>60</v>
      </c>
      <c r="C32" s="141">
        <v>8.2024656000000001E-3</v>
      </c>
      <c r="D32" s="103">
        <f>+C32*Totals!$G$30</f>
        <v>0</v>
      </c>
      <c r="E32" s="107"/>
      <c r="F32" s="111" t="s">
        <v>1022</v>
      </c>
      <c r="G32" s="136">
        <v>2.1058407000000001E-3</v>
      </c>
      <c r="H32" s="103">
        <f>ROUND(+G32*Totals!$H$30,2)</f>
        <v>0</v>
      </c>
      <c r="I32" s="103">
        <f t="shared" si="0"/>
        <v>0</v>
      </c>
      <c r="J32" s="103">
        <f t="shared" si="1"/>
        <v>0</v>
      </c>
      <c r="K32" s="113"/>
      <c r="L32" s="113"/>
      <c r="N32" s="117">
        <v>0</v>
      </c>
      <c r="O32" s="113" t="s">
        <v>1159</v>
      </c>
      <c r="P32" s="114"/>
      <c r="Q32" s="118"/>
      <c r="R32" s="116"/>
      <c r="S32" s="114"/>
    </row>
    <row r="33" spans="1:19">
      <c r="A33" s="107">
        <v>27</v>
      </c>
      <c r="B33" s="110" t="s">
        <v>61</v>
      </c>
      <c r="C33" s="141">
        <v>7.9155505999999997E-3</v>
      </c>
      <c r="D33" s="103">
        <f>+C33*Totals!$G$30</f>
        <v>0</v>
      </c>
      <c r="E33" s="107"/>
      <c r="F33" s="111" t="s">
        <v>1021</v>
      </c>
      <c r="G33" s="136">
        <v>4.2116799999999996E-5</v>
      </c>
      <c r="H33" s="103">
        <f>ROUND(+G33*Totals!$H$30,2)</f>
        <v>0</v>
      </c>
      <c r="I33" s="103">
        <f t="shared" si="0"/>
        <v>0</v>
      </c>
      <c r="J33" s="103">
        <f t="shared" si="1"/>
        <v>0</v>
      </c>
      <c r="K33" s="113" t="s">
        <v>1021</v>
      </c>
      <c r="L33" s="113" t="s">
        <v>57</v>
      </c>
      <c r="M33" s="138">
        <v>0.45</v>
      </c>
      <c r="N33" s="117">
        <f>H33*M33</f>
        <v>0</v>
      </c>
      <c r="O33" s="117" t="s">
        <v>1159</v>
      </c>
      <c r="P33" s="114"/>
      <c r="Q33" s="118"/>
      <c r="R33" s="116"/>
      <c r="S33" s="114"/>
    </row>
    <row r="34" spans="1:19">
      <c r="A34" s="107">
        <v>28</v>
      </c>
      <c r="B34" s="110" t="s">
        <v>62</v>
      </c>
      <c r="C34" s="141">
        <v>1.1337944900000001E-2</v>
      </c>
      <c r="D34" s="103">
        <f>+C34*Totals!$G$30</f>
        <v>0</v>
      </c>
      <c r="E34" s="107"/>
      <c r="F34" s="111" t="s">
        <v>1020</v>
      </c>
      <c r="G34" s="136">
        <v>1.4682930000000001E-4</v>
      </c>
      <c r="H34" s="103">
        <f>ROUND(+G34*Totals!$H$30,2)</f>
        <v>0</v>
      </c>
      <c r="I34" s="103">
        <f t="shared" si="0"/>
        <v>0</v>
      </c>
      <c r="J34" s="103">
        <f t="shared" si="1"/>
        <v>0</v>
      </c>
      <c r="K34" s="113" t="s">
        <v>1020</v>
      </c>
      <c r="L34" s="113" t="s">
        <v>83</v>
      </c>
      <c r="M34" s="138">
        <v>9.417040358744394E-2</v>
      </c>
      <c r="N34" s="117">
        <f>H34*M34</f>
        <v>0</v>
      </c>
      <c r="O34" s="117" t="s">
        <v>1159</v>
      </c>
      <c r="P34" s="114"/>
      <c r="Q34" s="118"/>
      <c r="R34" s="116"/>
      <c r="S34" s="114"/>
    </row>
    <row r="35" spans="1:19">
      <c r="A35" s="107">
        <v>29</v>
      </c>
      <c r="B35" s="110" t="s">
        <v>63</v>
      </c>
      <c r="C35" s="141">
        <v>8.0837596000000005E-3</v>
      </c>
      <c r="D35" s="103">
        <f>+C35*Totals!$G$30</f>
        <v>0</v>
      </c>
      <c r="E35" s="107"/>
      <c r="F35" s="111" t="s">
        <v>1019</v>
      </c>
      <c r="G35" s="136">
        <v>3.7209630000000003E-4</v>
      </c>
      <c r="H35" s="103">
        <f>ROUND(+G35*Totals!$H$30,2)</f>
        <v>0</v>
      </c>
      <c r="I35" s="103">
        <f t="shared" si="0"/>
        <v>0</v>
      </c>
      <c r="J35" s="103">
        <f t="shared" si="1"/>
        <v>0</v>
      </c>
      <c r="K35" s="113"/>
      <c r="L35" s="113"/>
      <c r="N35" s="117">
        <v>0</v>
      </c>
      <c r="O35" s="113" t="s">
        <v>1159</v>
      </c>
      <c r="P35" s="114"/>
      <c r="Q35" s="118"/>
      <c r="R35" s="116"/>
      <c r="S35" s="114"/>
    </row>
    <row r="36" spans="1:19">
      <c r="A36" s="107">
        <v>30</v>
      </c>
      <c r="B36" s="110" t="s">
        <v>64</v>
      </c>
      <c r="C36" s="141">
        <v>7.2857872999999998E-3</v>
      </c>
      <c r="D36" s="103">
        <f>+C36*Totals!$G$30</f>
        <v>0</v>
      </c>
      <c r="E36" s="107"/>
      <c r="F36" s="111" t="s">
        <v>1018</v>
      </c>
      <c r="G36" s="136">
        <v>2.94462219E-2</v>
      </c>
      <c r="H36" s="103">
        <f>ROUND(+G36*Totals!$H$30,2)</f>
        <v>0</v>
      </c>
      <c r="I36" s="103">
        <f t="shared" si="0"/>
        <v>0</v>
      </c>
      <c r="J36" s="103">
        <f t="shared" si="1"/>
        <v>0</v>
      </c>
      <c r="K36" s="113"/>
      <c r="L36" s="113"/>
      <c r="N36" s="117">
        <v>0</v>
      </c>
      <c r="O36" s="113" t="s">
        <v>1159</v>
      </c>
      <c r="P36" s="114"/>
      <c r="Q36" s="118"/>
      <c r="R36" s="116"/>
      <c r="S36" s="114"/>
    </row>
    <row r="37" spans="1:19">
      <c r="A37" s="107">
        <v>31</v>
      </c>
      <c r="B37" s="110" t="s">
        <v>65</v>
      </c>
      <c r="C37" s="141">
        <v>1.4244237200000001E-2</v>
      </c>
      <c r="D37" s="103">
        <f>+C37*Totals!$G$30</f>
        <v>0</v>
      </c>
      <c r="E37" s="107"/>
      <c r="F37" s="111" t="s">
        <v>1017</v>
      </c>
      <c r="G37" s="136">
        <v>2.105841E-4</v>
      </c>
      <c r="H37" s="103">
        <f>ROUND(+G37*Totals!$H$30,2)</f>
        <v>0</v>
      </c>
      <c r="I37" s="103">
        <f t="shared" si="0"/>
        <v>0</v>
      </c>
      <c r="J37" s="103">
        <f t="shared" si="1"/>
        <v>0</v>
      </c>
      <c r="K37" s="113"/>
      <c r="L37" s="113"/>
      <c r="N37" s="117">
        <v>0</v>
      </c>
      <c r="O37" s="113" t="s">
        <v>1159</v>
      </c>
      <c r="P37" s="114"/>
      <c r="Q37" s="118"/>
      <c r="R37" s="116"/>
      <c r="S37" s="114"/>
    </row>
    <row r="38" spans="1:19">
      <c r="A38" s="107">
        <v>32</v>
      </c>
      <c r="B38" s="110" t="s">
        <v>66</v>
      </c>
      <c r="C38" s="141">
        <v>6.1797747000000005E-3</v>
      </c>
      <c r="D38" s="103">
        <f>+C38*Totals!$G$30</f>
        <v>0</v>
      </c>
      <c r="E38" s="107"/>
      <c r="F38" s="111" t="s">
        <v>1016</v>
      </c>
      <c r="G38" s="136">
        <v>4.312144E-4</v>
      </c>
      <c r="H38" s="103">
        <f>ROUND(+G38*Totals!$H$30,2)</f>
        <v>0</v>
      </c>
      <c r="I38" s="103">
        <f t="shared" si="0"/>
        <v>0</v>
      </c>
      <c r="J38" s="103">
        <f t="shared" si="1"/>
        <v>0</v>
      </c>
      <c r="K38" s="113"/>
      <c r="L38" s="113"/>
      <c r="N38" s="117">
        <v>0</v>
      </c>
      <c r="O38" s="113" t="s">
        <v>1159</v>
      </c>
      <c r="P38" s="114"/>
      <c r="Q38" s="118"/>
      <c r="R38" s="116"/>
      <c r="S38" s="114"/>
    </row>
    <row r="39" spans="1:19">
      <c r="A39" s="107">
        <v>33</v>
      </c>
      <c r="B39" s="110" t="s">
        <v>67</v>
      </c>
      <c r="C39" s="141">
        <v>1.24803651E-2</v>
      </c>
      <c r="D39" s="103">
        <f>+C39*Totals!$G$30</f>
        <v>0</v>
      </c>
      <c r="E39" s="107"/>
      <c r="F39" s="111" t="s">
        <v>1015</v>
      </c>
      <c r="G39" s="136">
        <v>2.028562E-4</v>
      </c>
      <c r="H39" s="103">
        <f>ROUND(+G39*Totals!$H$30,2)</f>
        <v>0</v>
      </c>
      <c r="I39" s="103">
        <f t="shared" si="0"/>
        <v>0</v>
      </c>
      <c r="J39" s="103">
        <f t="shared" si="1"/>
        <v>0</v>
      </c>
      <c r="K39" s="113" t="s">
        <v>1015</v>
      </c>
      <c r="L39" s="113" t="s">
        <v>48</v>
      </c>
      <c r="M39" s="138">
        <v>0.20405209840810418</v>
      </c>
      <c r="N39" s="117">
        <f t="shared" ref="N39:N44" si="2">H39*M39</f>
        <v>0</v>
      </c>
      <c r="O39" s="117" t="s">
        <v>1159</v>
      </c>
      <c r="P39" s="114"/>
      <c r="Q39" s="118"/>
      <c r="R39" s="116"/>
      <c r="S39" s="114"/>
    </row>
    <row r="40" spans="1:19">
      <c r="A40" s="107">
        <v>34</v>
      </c>
      <c r="B40" s="110" t="s">
        <v>68</v>
      </c>
      <c r="C40" s="141">
        <v>9.3760053999999999E-3</v>
      </c>
      <c r="D40" s="103">
        <f>+C40*Totals!$G$30</f>
        <v>0</v>
      </c>
      <c r="E40" s="107"/>
      <c r="F40" s="111" t="s">
        <v>1014</v>
      </c>
      <c r="G40" s="136">
        <v>4.5208000000000005E-5</v>
      </c>
      <c r="H40" s="103">
        <f>ROUND(+G40*Totals!$H$30,2)</f>
        <v>0</v>
      </c>
      <c r="I40" s="103">
        <f t="shared" si="0"/>
        <v>0</v>
      </c>
      <c r="J40" s="103">
        <f t="shared" si="1"/>
        <v>0</v>
      </c>
      <c r="K40" s="113" t="s">
        <v>1014</v>
      </c>
      <c r="L40" s="113" t="s">
        <v>138</v>
      </c>
      <c r="M40" s="138">
        <v>0.18556701030927836</v>
      </c>
      <c r="N40" s="117">
        <f t="shared" si="2"/>
        <v>0</v>
      </c>
      <c r="O40" s="117" t="s">
        <v>1159</v>
      </c>
      <c r="P40" s="114"/>
      <c r="Q40" s="118"/>
      <c r="R40" s="116"/>
      <c r="S40" s="114"/>
    </row>
    <row r="41" spans="1:19">
      <c r="A41" s="107">
        <v>35</v>
      </c>
      <c r="B41" s="110" t="s">
        <v>69</v>
      </c>
      <c r="C41" s="141">
        <v>9.852182499999999E-3</v>
      </c>
      <c r="D41" s="103">
        <f>+C41*Totals!$G$30</f>
        <v>0</v>
      </c>
      <c r="E41" s="107"/>
      <c r="F41" s="111" t="s">
        <v>1013</v>
      </c>
      <c r="G41" s="136">
        <v>2.39564E-5</v>
      </c>
      <c r="H41" s="103">
        <f>ROUND(+G41*Totals!$H$30,2)</f>
        <v>0</v>
      </c>
      <c r="I41" s="103">
        <f t="shared" si="0"/>
        <v>0</v>
      </c>
      <c r="J41" s="103">
        <f t="shared" si="1"/>
        <v>0</v>
      </c>
      <c r="K41" s="113" t="s">
        <v>1013</v>
      </c>
      <c r="L41" s="113" t="s">
        <v>46</v>
      </c>
      <c r="M41" s="138">
        <v>0.44023323615160348</v>
      </c>
      <c r="N41" s="117">
        <f t="shared" si="2"/>
        <v>0</v>
      </c>
      <c r="O41" s="117" t="s">
        <v>1159</v>
      </c>
      <c r="P41" s="114"/>
      <c r="Q41" s="118"/>
      <c r="R41" s="116"/>
      <c r="S41" s="114"/>
    </row>
    <row r="42" spans="1:19">
      <c r="A42" s="107">
        <v>36</v>
      </c>
      <c r="B42" s="110" t="s">
        <v>70</v>
      </c>
      <c r="C42" s="141">
        <v>7.9343492000000012E-3</v>
      </c>
      <c r="D42" s="103">
        <f>+C42*Totals!$G$30</f>
        <v>0</v>
      </c>
      <c r="E42" s="107"/>
      <c r="F42" s="111" t="s">
        <v>1012</v>
      </c>
      <c r="G42" s="136">
        <v>3.7480100000000001E-5</v>
      </c>
      <c r="H42" s="103">
        <f>ROUND(+G42*Totals!$H$30,2)</f>
        <v>0</v>
      </c>
      <c r="I42" s="103">
        <f t="shared" si="0"/>
        <v>0</v>
      </c>
      <c r="J42" s="103">
        <f t="shared" si="1"/>
        <v>0</v>
      </c>
      <c r="K42" s="113" t="s">
        <v>1012</v>
      </c>
      <c r="L42" s="113" t="s">
        <v>58</v>
      </c>
      <c r="M42" s="138">
        <v>0.11643835616438357</v>
      </c>
      <c r="N42" s="117">
        <f t="shared" si="2"/>
        <v>0</v>
      </c>
      <c r="O42" s="117"/>
      <c r="P42" s="114"/>
      <c r="Q42" s="118"/>
      <c r="R42" s="116"/>
      <c r="S42" s="114"/>
    </row>
    <row r="43" spans="1:19">
      <c r="A43" s="107">
        <v>37</v>
      </c>
      <c r="B43" s="110" t="s">
        <v>71</v>
      </c>
      <c r="C43" s="141">
        <v>9.0753230999999993E-3</v>
      </c>
      <c r="D43" s="103">
        <f>+C43*Totals!$G$30</f>
        <v>0</v>
      </c>
      <c r="E43" s="107"/>
      <c r="F43" s="111" t="s">
        <v>1011</v>
      </c>
      <c r="G43" s="136">
        <v>3.70937E-5</v>
      </c>
      <c r="H43" s="103">
        <f>ROUND(+G43*Totals!$H$30,2)</f>
        <v>0</v>
      </c>
      <c r="I43" s="103">
        <f t="shared" si="0"/>
        <v>0</v>
      </c>
      <c r="J43" s="103">
        <f t="shared" si="1"/>
        <v>0</v>
      </c>
      <c r="K43" s="113" t="s">
        <v>1011</v>
      </c>
      <c r="L43" s="113" t="s">
        <v>121</v>
      </c>
      <c r="M43" s="138">
        <v>0.35350318471337583</v>
      </c>
      <c r="N43" s="117">
        <f t="shared" si="2"/>
        <v>0</v>
      </c>
      <c r="O43" s="117" t="s">
        <v>1159</v>
      </c>
      <c r="P43" s="114"/>
      <c r="Q43" s="118"/>
      <c r="R43" s="116"/>
      <c r="S43" s="114"/>
    </row>
    <row r="44" spans="1:19">
      <c r="A44" s="107">
        <v>38</v>
      </c>
      <c r="B44" s="110" t="s">
        <v>72</v>
      </c>
      <c r="C44" s="141">
        <v>9.2893613E-3</v>
      </c>
      <c r="D44" s="103">
        <f>+C44*Totals!$G$30</f>
        <v>0</v>
      </c>
      <c r="E44" s="107"/>
      <c r="F44" s="111" t="s">
        <v>1010</v>
      </c>
      <c r="G44" s="136">
        <v>1.6189860000000002E-4</v>
      </c>
      <c r="H44" s="103">
        <f>ROUND(+G44*Totals!$H$30,2)</f>
        <v>0</v>
      </c>
      <c r="I44" s="103">
        <f t="shared" si="0"/>
        <v>0</v>
      </c>
      <c r="J44" s="103">
        <f t="shared" si="1"/>
        <v>0</v>
      </c>
      <c r="K44" s="113" t="s">
        <v>1010</v>
      </c>
      <c r="L44" s="113" t="s">
        <v>67</v>
      </c>
      <c r="M44" s="138">
        <v>0.23400936037441497</v>
      </c>
      <c r="N44" s="117">
        <f t="shared" si="2"/>
        <v>0</v>
      </c>
      <c r="O44" s="117" t="s">
        <v>1159</v>
      </c>
      <c r="P44" s="114"/>
      <c r="Q44" s="118"/>
      <c r="R44" s="116"/>
      <c r="S44" s="114"/>
    </row>
    <row r="45" spans="1:19">
      <c r="A45" s="107">
        <v>39</v>
      </c>
      <c r="B45" s="110" t="s">
        <v>73</v>
      </c>
      <c r="C45" s="141">
        <v>9.9508109000000008E-3</v>
      </c>
      <c r="D45" s="103">
        <f>+C45*Totals!$G$30</f>
        <v>0</v>
      </c>
      <c r="E45" s="107"/>
      <c r="F45" s="111" t="s">
        <v>1009</v>
      </c>
      <c r="G45" s="136">
        <v>3.380937E-4</v>
      </c>
      <c r="H45" s="103">
        <f>ROUND(+G45*Totals!$H$30,2)</f>
        <v>0</v>
      </c>
      <c r="I45" s="103">
        <f t="shared" si="0"/>
        <v>0</v>
      </c>
      <c r="J45" s="103">
        <f t="shared" si="1"/>
        <v>0</v>
      </c>
      <c r="K45" s="113"/>
      <c r="L45" s="113"/>
      <c r="N45" s="117">
        <v>0</v>
      </c>
      <c r="O45" s="113" t="s">
        <v>1159</v>
      </c>
      <c r="P45" s="114"/>
      <c r="Q45" s="118"/>
      <c r="R45" s="116"/>
      <c r="S45" s="114"/>
    </row>
    <row r="46" spans="1:19">
      <c r="A46" s="107">
        <v>40</v>
      </c>
      <c r="B46" s="110" t="s">
        <v>74</v>
      </c>
      <c r="C46" s="141">
        <v>9.1626846999999997E-3</v>
      </c>
      <c r="D46" s="103">
        <f>+C46*Totals!$G$30</f>
        <v>0</v>
      </c>
      <c r="E46" s="107"/>
      <c r="F46" s="111" t="s">
        <v>1008</v>
      </c>
      <c r="G46" s="136">
        <v>4.2966879999999997E-4</v>
      </c>
      <c r="H46" s="103">
        <f>ROUND(+G46*Totals!$H$30,2)</f>
        <v>0</v>
      </c>
      <c r="I46" s="103">
        <f t="shared" si="0"/>
        <v>0</v>
      </c>
      <c r="J46" s="103">
        <f t="shared" si="1"/>
        <v>0</v>
      </c>
      <c r="K46" s="113"/>
      <c r="L46" s="113"/>
      <c r="N46" s="117">
        <v>0</v>
      </c>
      <c r="O46" s="113" t="s">
        <v>1159</v>
      </c>
      <c r="P46" s="114"/>
      <c r="Q46" s="118"/>
      <c r="R46" s="116"/>
      <c r="S46" s="114"/>
    </row>
    <row r="47" spans="1:19">
      <c r="A47" s="107">
        <v>41</v>
      </c>
      <c r="B47" s="110" t="s">
        <v>75</v>
      </c>
      <c r="C47" s="141">
        <v>9.6567214000000002E-3</v>
      </c>
      <c r="D47" s="103">
        <f>+C47*Totals!$G$30</f>
        <v>0</v>
      </c>
      <c r="E47" s="107"/>
      <c r="F47" s="111" t="s">
        <v>1007</v>
      </c>
      <c r="G47" s="136">
        <v>8.5779199999999993E-5</v>
      </c>
      <c r="H47" s="103">
        <f>ROUND(+G47*Totals!$H$30,2)</f>
        <v>0</v>
      </c>
      <c r="I47" s="103">
        <f t="shared" si="0"/>
        <v>0</v>
      </c>
      <c r="J47" s="103">
        <f t="shared" si="1"/>
        <v>0</v>
      </c>
      <c r="K47" s="113" t="s">
        <v>1007</v>
      </c>
      <c r="L47" s="113" t="s">
        <v>81</v>
      </c>
      <c r="M47" s="138">
        <v>0.13278008298755187</v>
      </c>
      <c r="N47" s="117">
        <f>H47*M47</f>
        <v>0</v>
      </c>
      <c r="O47" s="117" t="s">
        <v>1159</v>
      </c>
      <c r="P47" s="114"/>
      <c r="Q47" s="118"/>
      <c r="R47" s="116"/>
      <c r="S47" s="114"/>
    </row>
    <row r="48" spans="1:19">
      <c r="A48" s="107">
        <v>42</v>
      </c>
      <c r="B48" s="110" t="s">
        <v>76</v>
      </c>
      <c r="C48" s="141">
        <v>1.02657766E-2</v>
      </c>
      <c r="D48" s="103">
        <f>+C48*Totals!$G$30</f>
        <v>0</v>
      </c>
      <c r="E48" s="107"/>
      <c r="F48" s="111" t="s">
        <v>1006</v>
      </c>
      <c r="G48" s="136">
        <v>2.2963324E-3</v>
      </c>
      <c r="H48" s="103">
        <f>ROUND(+G48*Totals!$H$30,2)</f>
        <v>0</v>
      </c>
      <c r="I48" s="103">
        <f t="shared" si="0"/>
        <v>0</v>
      </c>
      <c r="J48" s="103">
        <f t="shared" si="1"/>
        <v>0</v>
      </c>
      <c r="K48" s="113"/>
      <c r="L48" s="113"/>
      <c r="N48" s="117">
        <v>0</v>
      </c>
      <c r="O48" s="113" t="s">
        <v>1159</v>
      </c>
      <c r="P48" s="114"/>
      <c r="Q48" s="118"/>
      <c r="R48" s="116"/>
      <c r="S48" s="114"/>
    </row>
    <row r="49" spans="1:19">
      <c r="A49" s="107">
        <v>43</v>
      </c>
      <c r="B49" s="110" t="s">
        <v>77</v>
      </c>
      <c r="C49" s="141">
        <v>1.07585545E-2</v>
      </c>
      <c r="D49" s="103">
        <f>+C49*Totals!$G$30</f>
        <v>0</v>
      </c>
      <c r="E49" s="107"/>
      <c r="F49" s="111" t="s">
        <v>1005</v>
      </c>
      <c r="G49" s="136">
        <v>1.6846730000000002E-4</v>
      </c>
      <c r="H49" s="103">
        <f>ROUND(+G49*Totals!$H$30,2)</f>
        <v>0</v>
      </c>
      <c r="I49" s="103">
        <f t="shared" si="0"/>
        <v>0</v>
      </c>
      <c r="J49" s="103">
        <f t="shared" si="1"/>
        <v>0</v>
      </c>
      <c r="K49" s="113" t="s">
        <v>1005</v>
      </c>
      <c r="L49" s="113" t="s">
        <v>105</v>
      </c>
      <c r="M49" s="138">
        <v>0.22932330827067668</v>
      </c>
      <c r="N49" s="117">
        <f>H49*M49</f>
        <v>0</v>
      </c>
      <c r="O49" s="117" t="s">
        <v>1159</v>
      </c>
      <c r="P49" s="114"/>
      <c r="Q49" s="118"/>
      <c r="R49" s="116"/>
      <c r="S49" s="114"/>
    </row>
    <row r="50" spans="1:19">
      <c r="A50" s="107">
        <v>44</v>
      </c>
      <c r="B50" s="110" t="s">
        <v>78</v>
      </c>
      <c r="C50" s="141">
        <v>8.4083179999999997E-3</v>
      </c>
      <c r="D50" s="103">
        <f>+C50*Totals!$G$30</f>
        <v>0</v>
      </c>
      <c r="E50" s="107"/>
      <c r="F50" s="111" t="s">
        <v>1004</v>
      </c>
      <c r="G50" s="136">
        <v>1.2750999999999999E-5</v>
      </c>
      <c r="H50" s="103">
        <f>ROUND(+G50*Totals!$H$30,2)</f>
        <v>0</v>
      </c>
      <c r="I50" s="103">
        <f t="shared" si="0"/>
        <v>0</v>
      </c>
      <c r="J50" s="103">
        <f t="shared" si="1"/>
        <v>0</v>
      </c>
      <c r="K50" s="113" t="s">
        <v>1004</v>
      </c>
      <c r="L50" s="113" t="s">
        <v>58</v>
      </c>
      <c r="M50" s="138">
        <v>0.10638297872340426</v>
      </c>
      <c r="N50" s="117">
        <f>H50*M50</f>
        <v>0</v>
      </c>
      <c r="O50" s="117" t="s">
        <v>1159</v>
      </c>
      <c r="P50" s="114"/>
      <c r="Q50" s="118"/>
      <c r="R50" s="116"/>
      <c r="S50" s="114"/>
    </row>
    <row r="51" spans="1:19">
      <c r="A51" s="107">
        <v>45</v>
      </c>
      <c r="B51" s="110" t="s">
        <v>79</v>
      </c>
      <c r="C51" s="141">
        <v>7.9642476999999996E-3</v>
      </c>
      <c r="D51" s="103">
        <f>+C51*Totals!$G$30</f>
        <v>0</v>
      </c>
      <c r="E51" s="107"/>
      <c r="F51" s="111" t="s">
        <v>1003</v>
      </c>
      <c r="G51" s="136">
        <v>1.143723E-4</v>
      </c>
      <c r="H51" s="103">
        <f>ROUND(+G51*Totals!$H$30,2)</f>
        <v>0</v>
      </c>
      <c r="I51" s="103">
        <f t="shared" si="0"/>
        <v>0</v>
      </c>
      <c r="J51" s="103">
        <f t="shared" si="1"/>
        <v>0</v>
      </c>
      <c r="K51" s="113" t="s">
        <v>1003</v>
      </c>
      <c r="L51" s="113" t="s">
        <v>104</v>
      </c>
      <c r="M51" s="138">
        <v>0.11182108626198083</v>
      </c>
      <c r="N51" s="117">
        <f>H51*M51</f>
        <v>0</v>
      </c>
      <c r="O51" s="117" t="s">
        <v>1159</v>
      </c>
      <c r="P51" s="114"/>
      <c r="Q51" s="118"/>
      <c r="R51" s="116"/>
      <c r="S51" s="114"/>
    </row>
    <row r="52" spans="1:19">
      <c r="A52" s="107">
        <v>46</v>
      </c>
      <c r="B52" s="110" t="s">
        <v>80</v>
      </c>
      <c r="C52" s="141">
        <v>6.9277330999999998E-3</v>
      </c>
      <c r="D52" s="103">
        <f>+C52*Totals!$G$30</f>
        <v>0</v>
      </c>
      <c r="E52" s="107"/>
      <c r="F52" s="111" t="s">
        <v>1002</v>
      </c>
      <c r="G52" s="136">
        <v>7.9442360000000004E-4</v>
      </c>
      <c r="H52" s="103">
        <f>ROUND(+G52*Totals!$H$30,2)</f>
        <v>0</v>
      </c>
      <c r="I52" s="103">
        <f t="shared" si="0"/>
        <v>0</v>
      </c>
      <c r="J52" s="103">
        <f t="shared" si="1"/>
        <v>0</v>
      </c>
      <c r="K52" s="113"/>
      <c r="L52" s="113"/>
      <c r="N52" s="117">
        <v>0</v>
      </c>
      <c r="O52" s="113"/>
      <c r="P52" s="114"/>
      <c r="Q52" s="118"/>
      <c r="R52" s="116"/>
      <c r="S52" s="114"/>
    </row>
    <row r="53" spans="1:19">
      <c r="A53" s="107">
        <v>47</v>
      </c>
      <c r="B53" s="110" t="s">
        <v>81</v>
      </c>
      <c r="C53" s="141">
        <v>6.7044050000000001E-3</v>
      </c>
      <c r="D53" s="103">
        <f>+C53*Totals!$G$30</f>
        <v>0</v>
      </c>
      <c r="E53" s="107"/>
      <c r="F53" s="111" t="s">
        <v>1001</v>
      </c>
      <c r="G53" s="136">
        <v>2.6243798000000003E-3</v>
      </c>
      <c r="H53" s="103">
        <f>ROUND(+G53*Totals!$H$30,2)</f>
        <v>0</v>
      </c>
      <c r="I53" s="103">
        <f t="shared" si="0"/>
        <v>0</v>
      </c>
      <c r="J53" s="103">
        <f t="shared" si="1"/>
        <v>0</v>
      </c>
      <c r="K53" s="113"/>
      <c r="L53" s="113"/>
      <c r="N53" s="117">
        <v>0</v>
      </c>
      <c r="O53" s="113" t="s">
        <v>1159</v>
      </c>
      <c r="P53" s="114"/>
      <c r="Q53" s="118"/>
      <c r="R53" s="116"/>
      <c r="S53" s="114"/>
    </row>
    <row r="54" spans="1:19">
      <c r="A54" s="107">
        <v>48</v>
      </c>
      <c r="B54" s="110" t="s">
        <v>82</v>
      </c>
      <c r="C54" s="141">
        <v>1.0239309299999999E-2</v>
      </c>
      <c r="D54" s="103">
        <f>+C54*Totals!$G$30</f>
        <v>0</v>
      </c>
      <c r="E54" s="107"/>
      <c r="F54" s="111" t="s">
        <v>1000</v>
      </c>
      <c r="G54" s="136">
        <v>1.0239409999999999E-4</v>
      </c>
      <c r="H54" s="103">
        <f>ROUND(+G54*Totals!$H$30,2)</f>
        <v>0</v>
      </c>
      <c r="I54" s="103">
        <f t="shared" si="0"/>
        <v>0</v>
      </c>
      <c r="J54" s="103">
        <f t="shared" si="1"/>
        <v>0</v>
      </c>
      <c r="K54" s="113"/>
      <c r="L54" s="113"/>
      <c r="N54" s="117">
        <v>0</v>
      </c>
      <c r="O54" s="113" t="s">
        <v>1159</v>
      </c>
      <c r="P54" s="114"/>
      <c r="Q54" s="118"/>
      <c r="R54" s="116"/>
      <c r="S54" s="114"/>
    </row>
    <row r="55" spans="1:19">
      <c r="A55" s="107">
        <v>49</v>
      </c>
      <c r="B55" s="110" t="s">
        <v>83</v>
      </c>
      <c r="C55" s="141">
        <v>1.0588107899999999E-2</v>
      </c>
      <c r="D55" s="103">
        <f>+C55*Totals!$G$30</f>
        <v>0</v>
      </c>
      <c r="E55" s="107"/>
      <c r="F55" s="111" t="s">
        <v>40</v>
      </c>
      <c r="G55" s="136">
        <v>7.9326439999999993E-4</v>
      </c>
      <c r="H55" s="103">
        <f>ROUND(+G55*Totals!$H$30,2)</f>
        <v>0</v>
      </c>
      <c r="I55" s="103">
        <f t="shared" si="0"/>
        <v>0</v>
      </c>
      <c r="J55" s="103">
        <f t="shared" si="1"/>
        <v>0</v>
      </c>
      <c r="K55" s="113"/>
      <c r="L55" s="113"/>
      <c r="N55" s="117">
        <v>0</v>
      </c>
      <c r="O55" s="113" t="s">
        <v>1159</v>
      </c>
      <c r="P55" s="114"/>
      <c r="Q55" s="118"/>
      <c r="R55" s="116"/>
      <c r="S55" s="114"/>
    </row>
    <row r="56" spans="1:19">
      <c r="A56" s="107">
        <v>50</v>
      </c>
      <c r="B56" s="110" t="s">
        <v>84</v>
      </c>
      <c r="C56" s="141">
        <v>1.4496311900000001E-2</v>
      </c>
      <c r="D56" s="103">
        <f>+C56*Totals!$G$30</f>
        <v>0</v>
      </c>
      <c r="E56" s="107"/>
      <c r="F56" s="111" t="s">
        <v>999</v>
      </c>
      <c r="G56" s="136">
        <v>3.7402820000000006E-4</v>
      </c>
      <c r="H56" s="103">
        <f>ROUND(+G56*Totals!$H$30,2)</f>
        <v>0</v>
      </c>
      <c r="I56" s="103">
        <f t="shared" si="0"/>
        <v>0</v>
      </c>
      <c r="J56" s="103">
        <f t="shared" si="1"/>
        <v>0</v>
      </c>
      <c r="K56" s="113"/>
      <c r="L56" s="113"/>
      <c r="N56" s="117">
        <v>0</v>
      </c>
      <c r="O56" s="113" t="s">
        <v>1159</v>
      </c>
      <c r="P56" s="114"/>
      <c r="Q56" s="118"/>
      <c r="R56" s="116"/>
      <c r="S56" s="114"/>
    </row>
    <row r="57" spans="1:19">
      <c r="A57" s="107">
        <v>51</v>
      </c>
      <c r="B57" s="110" t="s">
        <v>85</v>
      </c>
      <c r="C57" s="141">
        <v>7.7042261000000003E-3</v>
      </c>
      <c r="D57" s="103">
        <f>+C57*Totals!$G$30</f>
        <v>0</v>
      </c>
      <c r="E57" s="107"/>
      <c r="F57" s="111" t="s">
        <v>998</v>
      </c>
      <c r="G57" s="136">
        <v>6.5300400000000002E-5</v>
      </c>
      <c r="H57" s="103">
        <f>ROUND(+G57*Totals!$H$30,2)</f>
        <v>0</v>
      </c>
      <c r="I57" s="103">
        <f t="shared" si="0"/>
        <v>0</v>
      </c>
      <c r="J57" s="103">
        <f t="shared" si="1"/>
        <v>0</v>
      </c>
      <c r="K57" s="113" t="s">
        <v>998</v>
      </c>
      <c r="L57" s="113" t="s">
        <v>44</v>
      </c>
      <c r="M57" s="138">
        <v>0.40406976744186046</v>
      </c>
      <c r="N57" s="117">
        <f>H57*M57</f>
        <v>0</v>
      </c>
      <c r="O57" s="117" t="s">
        <v>1159</v>
      </c>
      <c r="P57" s="114"/>
      <c r="Q57" s="118"/>
      <c r="R57" s="116"/>
      <c r="S57" s="114"/>
    </row>
    <row r="58" spans="1:19">
      <c r="A58" s="107">
        <v>52</v>
      </c>
      <c r="B58" s="110" t="s">
        <v>86</v>
      </c>
      <c r="C58" s="141">
        <v>1.58861873E-2</v>
      </c>
      <c r="D58" s="103">
        <f>+C58*Totals!$G$30</f>
        <v>0</v>
      </c>
      <c r="E58" s="107"/>
      <c r="F58" s="111" t="s">
        <v>997</v>
      </c>
      <c r="G58" s="136">
        <v>6.5029909999999994E-4</v>
      </c>
      <c r="H58" s="103">
        <f>ROUND(+G58*Totals!$H$30,2)</f>
        <v>0</v>
      </c>
      <c r="I58" s="103">
        <f t="shared" si="0"/>
        <v>0</v>
      </c>
      <c r="J58" s="103">
        <f t="shared" si="1"/>
        <v>0</v>
      </c>
      <c r="K58" s="113"/>
      <c r="L58" s="113"/>
      <c r="N58" s="117">
        <v>0</v>
      </c>
      <c r="O58" s="117"/>
      <c r="P58" s="114"/>
      <c r="Q58" s="118"/>
      <c r="R58" s="116"/>
      <c r="S58" s="114"/>
    </row>
    <row r="59" spans="1:19">
      <c r="A59" s="107">
        <v>53</v>
      </c>
      <c r="B59" s="110" t="s">
        <v>87</v>
      </c>
      <c r="C59" s="141">
        <v>9.8871332000000003E-3</v>
      </c>
      <c r="D59" s="103">
        <f>+C59*Totals!$G$30</f>
        <v>0</v>
      </c>
      <c r="E59" s="107"/>
      <c r="F59" s="111" t="s">
        <v>996</v>
      </c>
      <c r="G59" s="136">
        <v>5.1390200000000001E-5</v>
      </c>
      <c r="H59" s="103">
        <f>ROUND(+G59*Totals!$H$30,2)</f>
        <v>0</v>
      </c>
      <c r="I59" s="103">
        <f t="shared" si="0"/>
        <v>0</v>
      </c>
      <c r="J59" s="103">
        <f t="shared" si="1"/>
        <v>0</v>
      </c>
      <c r="K59" s="113" t="s">
        <v>996</v>
      </c>
      <c r="L59" s="113" t="s">
        <v>107</v>
      </c>
      <c r="M59" s="138">
        <v>0.3392857142857143</v>
      </c>
      <c r="N59" s="117">
        <f>H59*M59</f>
        <v>0</v>
      </c>
      <c r="O59" s="113" t="s">
        <v>1159</v>
      </c>
      <c r="P59" s="114"/>
      <c r="Q59" s="118"/>
      <c r="R59" s="116"/>
      <c r="S59" s="114"/>
    </row>
    <row r="60" spans="1:19">
      <c r="A60" s="107">
        <v>54</v>
      </c>
      <c r="B60" s="110" t="s">
        <v>88</v>
      </c>
      <c r="C60" s="141">
        <v>8.5957672999999995E-3</v>
      </c>
      <c r="D60" s="103">
        <f>+C60*Totals!$G$30</f>
        <v>0</v>
      </c>
      <c r="E60" s="107"/>
      <c r="F60" s="111" t="s">
        <v>995</v>
      </c>
      <c r="G60" s="136">
        <v>2.0169699999999998E-4</v>
      </c>
      <c r="H60" s="103">
        <f>ROUND(+G60*Totals!$H$30,2)</f>
        <v>0</v>
      </c>
      <c r="I60" s="103">
        <f t="shared" si="0"/>
        <v>0</v>
      </c>
      <c r="J60" s="103">
        <f t="shared" si="1"/>
        <v>0</v>
      </c>
      <c r="K60" s="113"/>
      <c r="L60" s="113"/>
      <c r="N60" s="117">
        <v>0</v>
      </c>
      <c r="O60" s="113" t="s">
        <v>1159</v>
      </c>
      <c r="P60" s="114"/>
      <c r="Q60" s="118"/>
      <c r="R60" s="116"/>
      <c r="S60" s="114"/>
    </row>
    <row r="61" spans="1:19">
      <c r="A61" s="107">
        <v>55</v>
      </c>
      <c r="B61" s="110" t="s">
        <v>89</v>
      </c>
      <c r="C61" s="141">
        <v>1.6672009099999999E-2</v>
      </c>
      <c r="D61" s="103">
        <f>+C61*Totals!$G$30</f>
        <v>0</v>
      </c>
      <c r="E61" s="107"/>
      <c r="F61" s="111" t="s">
        <v>994</v>
      </c>
      <c r="G61" s="136">
        <v>9.0029499999999996E-5</v>
      </c>
      <c r="H61" s="103">
        <f>ROUND(+G61*Totals!$H$30,2)</f>
        <v>0</v>
      </c>
      <c r="I61" s="103">
        <f t="shared" si="0"/>
        <v>0</v>
      </c>
      <c r="J61" s="103">
        <f>+H61-I61</f>
        <v>0</v>
      </c>
      <c r="K61" s="113" t="s">
        <v>994</v>
      </c>
      <c r="L61" s="113" t="s">
        <v>73</v>
      </c>
      <c r="M61" s="138">
        <v>8.1081081081081072E-2</v>
      </c>
      <c r="N61" s="117">
        <f>H61*M61</f>
        <v>0</v>
      </c>
      <c r="O61" s="117" t="s">
        <v>1159</v>
      </c>
      <c r="P61" s="114"/>
      <c r="Q61" s="118"/>
      <c r="R61" s="116"/>
      <c r="S61" s="114"/>
    </row>
    <row r="62" spans="1:19">
      <c r="A62" s="107">
        <v>56</v>
      </c>
      <c r="B62" s="110" t="s">
        <v>90</v>
      </c>
      <c r="C62" s="141">
        <v>1.0170492200000001E-2</v>
      </c>
      <c r="D62" s="103">
        <f>+C62*Totals!$G$30</f>
        <v>0</v>
      </c>
      <c r="E62" s="107"/>
      <c r="F62" s="111" t="s">
        <v>993</v>
      </c>
      <c r="G62" s="136">
        <v>3.8252900000000001E-5</v>
      </c>
      <c r="H62" s="103">
        <f>ROUND(+G62*Totals!$H$30,2)</f>
        <v>0</v>
      </c>
      <c r="I62" s="103">
        <f t="shared" si="0"/>
        <v>0</v>
      </c>
      <c r="J62" s="103">
        <f t="shared" si="1"/>
        <v>0</v>
      </c>
      <c r="K62" s="113" t="s">
        <v>993</v>
      </c>
      <c r="L62" s="113" t="s">
        <v>83</v>
      </c>
      <c r="M62" s="138">
        <v>0.30120481927710846</v>
      </c>
      <c r="N62" s="117">
        <f>H62*M62</f>
        <v>0</v>
      </c>
      <c r="O62" s="117" t="s">
        <v>1159</v>
      </c>
      <c r="P62" s="114"/>
      <c r="Q62" s="118"/>
      <c r="R62" s="116"/>
      <c r="S62" s="114"/>
    </row>
    <row r="63" spans="1:19">
      <c r="A63" s="107">
        <v>57</v>
      </c>
      <c r="B63" s="110" t="s">
        <v>91</v>
      </c>
      <c r="C63" s="141">
        <v>1.8388178799999998E-2</v>
      </c>
      <c r="D63" s="103">
        <f>+C63*Totals!$G$30</f>
        <v>0</v>
      </c>
      <c r="E63" s="107"/>
      <c r="F63" s="111" t="s">
        <v>992</v>
      </c>
      <c r="G63" s="136">
        <v>3.0525000000000003E-5</v>
      </c>
      <c r="H63" s="103">
        <f>ROUND(+G63*Totals!$H$30,2)</f>
        <v>0</v>
      </c>
      <c r="I63" s="103">
        <f t="shared" si="0"/>
        <v>0</v>
      </c>
      <c r="J63" s="103">
        <f t="shared" si="1"/>
        <v>0</v>
      </c>
      <c r="K63" s="113" t="s">
        <v>992</v>
      </c>
      <c r="L63" s="113" t="s">
        <v>65</v>
      </c>
      <c r="M63" s="138">
        <v>0.5714285714285714</v>
      </c>
      <c r="N63" s="117">
        <f>H63*M63</f>
        <v>0</v>
      </c>
      <c r="O63" s="113" t="s">
        <v>1159</v>
      </c>
      <c r="P63" s="114"/>
      <c r="Q63" s="118"/>
      <c r="R63" s="116"/>
      <c r="S63" s="114"/>
    </row>
    <row r="64" spans="1:19">
      <c r="A64" s="107">
        <v>58</v>
      </c>
      <c r="B64" s="110" t="s">
        <v>92</v>
      </c>
      <c r="C64" s="141">
        <v>7.0157882999999999E-3</v>
      </c>
      <c r="D64" s="103">
        <f>+C64*Totals!$G$30</f>
        <v>0</v>
      </c>
      <c r="E64" s="107"/>
      <c r="F64" s="111" t="s">
        <v>991</v>
      </c>
      <c r="G64" s="136">
        <v>2.7008859999999997E-4</v>
      </c>
      <c r="H64" s="103">
        <f>ROUND(+G64*Totals!$H$30,2)</f>
        <v>0</v>
      </c>
      <c r="I64" s="103">
        <f t="shared" si="0"/>
        <v>0</v>
      </c>
      <c r="J64" s="103">
        <f t="shared" si="1"/>
        <v>0</v>
      </c>
      <c r="K64" s="113"/>
      <c r="L64" s="113"/>
      <c r="N64" s="117">
        <v>0</v>
      </c>
      <c r="O64" s="117" t="s">
        <v>1159</v>
      </c>
      <c r="P64" s="114"/>
      <c r="Q64" s="118"/>
      <c r="R64" s="116"/>
      <c r="S64" s="114"/>
    </row>
    <row r="65" spans="1:19">
      <c r="A65" s="107">
        <v>59</v>
      </c>
      <c r="B65" s="110" t="s">
        <v>93</v>
      </c>
      <c r="C65" s="141">
        <v>6.5145689E-3</v>
      </c>
      <c r="D65" s="103">
        <f>+C65*Totals!$G$30</f>
        <v>0</v>
      </c>
      <c r="E65" s="107"/>
      <c r="F65" s="111" t="s">
        <v>990</v>
      </c>
      <c r="G65" s="136">
        <v>8.8869999999999998E-6</v>
      </c>
      <c r="H65" s="103">
        <f>ROUND(+G65*Totals!$H$30,2)</f>
        <v>0</v>
      </c>
      <c r="I65" s="103">
        <f t="shared" si="0"/>
        <v>0</v>
      </c>
      <c r="J65" s="103">
        <f t="shared" si="1"/>
        <v>0</v>
      </c>
      <c r="K65" s="113" t="s">
        <v>990</v>
      </c>
      <c r="L65" s="113" t="s">
        <v>65</v>
      </c>
      <c r="M65" s="138">
        <v>0.53703703703703698</v>
      </c>
      <c r="N65" s="117">
        <f>H65*M65</f>
        <v>0</v>
      </c>
      <c r="O65" s="117" t="s">
        <v>1159</v>
      </c>
      <c r="P65" s="114"/>
      <c r="Q65" s="118"/>
      <c r="R65" s="116"/>
      <c r="S65" s="114"/>
    </row>
    <row r="66" spans="1:19">
      <c r="A66" s="107">
        <v>60</v>
      </c>
      <c r="B66" s="110" t="s">
        <v>94</v>
      </c>
      <c r="C66" s="141">
        <v>1.1208698999999999E-2</v>
      </c>
      <c r="D66" s="103">
        <f>+C66*Totals!$G$30</f>
        <v>0</v>
      </c>
      <c r="E66" s="107"/>
      <c r="F66" s="111" t="s">
        <v>989</v>
      </c>
      <c r="G66" s="136">
        <v>6.02773E-5</v>
      </c>
      <c r="H66" s="103">
        <f>ROUND(+G66*Totals!$H$30,2)</f>
        <v>0</v>
      </c>
      <c r="I66" s="103">
        <f t="shared" si="0"/>
        <v>0</v>
      </c>
      <c r="J66" s="103">
        <f t="shared" si="1"/>
        <v>0</v>
      </c>
      <c r="K66" s="113" t="s">
        <v>989</v>
      </c>
      <c r="L66" s="113" t="s">
        <v>96</v>
      </c>
      <c r="M66" s="138">
        <v>0.26600000000000001</v>
      </c>
      <c r="N66" s="117">
        <f>H66*M66</f>
        <v>0</v>
      </c>
      <c r="O66" s="113" t="s">
        <v>112</v>
      </c>
      <c r="P66" s="136">
        <v>5.4000000000000006E-2</v>
      </c>
      <c r="Q66" s="118">
        <f>H66*P66</f>
        <v>0</v>
      </c>
      <c r="R66" s="116" t="s">
        <v>1159</v>
      </c>
      <c r="S66" s="114"/>
    </row>
    <row r="67" spans="1:19">
      <c r="A67" s="107">
        <v>61</v>
      </c>
      <c r="B67" s="110" t="s">
        <v>95</v>
      </c>
      <c r="C67" s="141">
        <v>1.0273724E-2</v>
      </c>
      <c r="D67" s="103">
        <f>+C67*Totals!$G$30</f>
        <v>0</v>
      </c>
      <c r="E67" s="107"/>
      <c r="F67" s="111" t="s">
        <v>988</v>
      </c>
      <c r="G67" s="136">
        <v>6.7618699999999997E-5</v>
      </c>
      <c r="H67" s="103">
        <f>ROUND(+G67*Totals!$H$30,2)</f>
        <v>0</v>
      </c>
      <c r="I67" s="103">
        <f t="shared" si="0"/>
        <v>0</v>
      </c>
      <c r="J67" s="103">
        <f t="shared" si="1"/>
        <v>0</v>
      </c>
      <c r="K67" s="113"/>
      <c r="L67" s="113"/>
      <c r="N67" s="117">
        <v>0</v>
      </c>
      <c r="O67" s="117" t="s">
        <v>1159</v>
      </c>
      <c r="P67" s="114"/>
      <c r="Q67" s="118"/>
      <c r="R67" s="116"/>
      <c r="S67" s="114"/>
    </row>
    <row r="68" spans="1:19">
      <c r="A68" s="107">
        <v>62</v>
      </c>
      <c r="B68" s="110" t="s">
        <v>96</v>
      </c>
      <c r="C68" s="141">
        <v>1.00433489E-2</v>
      </c>
      <c r="D68" s="103">
        <f>+C68*Totals!$G$30</f>
        <v>0</v>
      </c>
      <c r="E68" s="107"/>
      <c r="F68" s="111" t="s">
        <v>987</v>
      </c>
      <c r="G68" s="136">
        <v>1.73877E-5</v>
      </c>
      <c r="H68" s="103">
        <f>ROUND(+G68*Totals!$H$30,2)</f>
        <v>0</v>
      </c>
      <c r="I68" s="103">
        <f t="shared" si="0"/>
        <v>0</v>
      </c>
      <c r="J68" s="103">
        <f t="shared" si="1"/>
        <v>0</v>
      </c>
      <c r="K68" s="113" t="s">
        <v>987</v>
      </c>
      <c r="L68" s="113" t="s">
        <v>53</v>
      </c>
      <c r="M68" s="138">
        <v>0.52447552447552448</v>
      </c>
      <c r="N68" s="117">
        <f>H68*M68</f>
        <v>0</v>
      </c>
      <c r="O68" s="117" t="s">
        <v>1159</v>
      </c>
      <c r="P68" s="114"/>
      <c r="Q68" s="118"/>
      <c r="R68" s="116"/>
      <c r="S68" s="114"/>
    </row>
    <row r="69" spans="1:19">
      <c r="A69" s="107">
        <v>63</v>
      </c>
      <c r="B69" s="110" t="s">
        <v>97</v>
      </c>
      <c r="C69" s="141">
        <v>1.1477196700000001E-2</v>
      </c>
      <c r="D69" s="103">
        <f>+C69*Totals!$G$30</f>
        <v>0</v>
      </c>
      <c r="E69" s="107"/>
      <c r="F69" s="111" t="s">
        <v>986</v>
      </c>
      <c r="G69" s="136">
        <v>1.661489E-4</v>
      </c>
      <c r="H69" s="103">
        <f>ROUND(+G69*Totals!$H$30,2)</f>
        <v>0</v>
      </c>
      <c r="I69" s="103">
        <f t="shared" si="0"/>
        <v>0</v>
      </c>
      <c r="J69" s="103">
        <f t="shared" si="1"/>
        <v>0</v>
      </c>
      <c r="K69" s="113" t="s">
        <v>986</v>
      </c>
      <c r="L69" s="113" t="s">
        <v>85</v>
      </c>
      <c r="M69" s="138">
        <v>0.2161820480404551</v>
      </c>
      <c r="N69" s="117">
        <f>H69*M69</f>
        <v>0</v>
      </c>
      <c r="O69" s="113" t="s">
        <v>1159</v>
      </c>
      <c r="P69" s="114"/>
      <c r="Q69" s="118"/>
      <c r="R69" s="116"/>
      <c r="S69" s="114"/>
    </row>
    <row r="70" spans="1:19">
      <c r="A70" s="107">
        <v>64</v>
      </c>
      <c r="B70" s="110" t="s">
        <v>98</v>
      </c>
      <c r="C70" s="141">
        <v>1.0926811199999999E-2</v>
      </c>
      <c r="D70" s="103">
        <f>+C70*Totals!$G$30</f>
        <v>0</v>
      </c>
      <c r="E70" s="107"/>
      <c r="F70" s="111" t="s">
        <v>985</v>
      </c>
      <c r="G70" s="136">
        <v>2.70475E-4</v>
      </c>
      <c r="H70" s="103">
        <f>ROUND(+G70*Totals!$H$30,2)</f>
        <v>0</v>
      </c>
      <c r="I70" s="103">
        <f t="shared" si="0"/>
        <v>0</v>
      </c>
      <c r="J70" s="103">
        <f t="shared" si="1"/>
        <v>0</v>
      </c>
      <c r="K70" s="113"/>
      <c r="L70" s="113"/>
      <c r="N70" s="117">
        <v>0</v>
      </c>
      <c r="O70" s="113" t="s">
        <v>1159</v>
      </c>
      <c r="P70" s="114"/>
      <c r="Q70" s="118"/>
      <c r="R70" s="116"/>
      <c r="S70" s="114"/>
    </row>
    <row r="71" spans="1:19">
      <c r="A71" s="107">
        <v>65</v>
      </c>
      <c r="B71" s="110" t="s">
        <v>99</v>
      </c>
      <c r="C71" s="141">
        <v>8.5481417000000011E-3</v>
      </c>
      <c r="D71" s="103">
        <f>+C71*Totals!$G$30</f>
        <v>0</v>
      </c>
      <c r="E71" s="107"/>
      <c r="F71" s="111" t="s">
        <v>984</v>
      </c>
      <c r="G71" s="136">
        <v>3.717099E-4</v>
      </c>
      <c r="H71" s="103">
        <f>ROUND(+G71*Totals!$H$30,2)</f>
        <v>0</v>
      </c>
      <c r="I71" s="103">
        <f t="shared" ref="I71:I134" si="3">+N71+Q71+T71</f>
        <v>0</v>
      </c>
      <c r="J71" s="103">
        <f t="shared" ref="J71:J134" si="4">+H71-I71</f>
        <v>0</v>
      </c>
      <c r="K71" s="113"/>
      <c r="L71" s="113"/>
      <c r="N71" s="117">
        <v>0</v>
      </c>
      <c r="O71" s="117" t="s">
        <v>1159</v>
      </c>
      <c r="P71" s="114"/>
      <c r="Q71" s="118"/>
      <c r="R71" s="116"/>
      <c r="S71" s="114"/>
    </row>
    <row r="72" spans="1:19">
      <c r="A72" s="107">
        <v>66</v>
      </c>
      <c r="B72" s="110" t="s">
        <v>100</v>
      </c>
      <c r="C72" s="141">
        <v>8.3837931999999997E-3</v>
      </c>
      <c r="D72" s="103">
        <f>+C72*Totals!$G$30</f>
        <v>0</v>
      </c>
      <c r="E72" s="107"/>
      <c r="F72" s="111" t="s">
        <v>983</v>
      </c>
      <c r="G72" s="136">
        <v>1.5648909999999998E-4</v>
      </c>
      <c r="H72" s="103">
        <f>ROUND(+G72*Totals!$H$30,2)</f>
        <v>0</v>
      </c>
      <c r="I72" s="103">
        <f t="shared" si="3"/>
        <v>0</v>
      </c>
      <c r="J72" s="103">
        <f t="shared" si="4"/>
        <v>0</v>
      </c>
      <c r="K72" s="113" t="s">
        <v>983</v>
      </c>
      <c r="L72" s="113" t="s">
        <v>73</v>
      </c>
      <c r="M72" s="138">
        <v>1.391304347826087E-2</v>
      </c>
      <c r="N72" s="117">
        <f>H72*M72</f>
        <v>0</v>
      </c>
      <c r="O72" s="117" t="s">
        <v>1159</v>
      </c>
      <c r="P72" s="114"/>
      <c r="Q72" s="118"/>
      <c r="R72" s="116"/>
      <c r="S72" s="114"/>
    </row>
    <row r="73" spans="1:19">
      <c r="A73" s="107">
        <v>67</v>
      </c>
      <c r="B73" s="110" t="s">
        <v>101</v>
      </c>
      <c r="C73" s="141">
        <v>9.9492577999999998E-3</v>
      </c>
      <c r="D73" s="103">
        <f>+C73*Totals!$G$30</f>
        <v>0</v>
      </c>
      <c r="E73" s="107"/>
      <c r="F73" s="111" t="s">
        <v>982</v>
      </c>
      <c r="G73" s="136">
        <v>1.7194480000000002E-4</v>
      </c>
      <c r="H73" s="103">
        <f>ROUND(+G73*Totals!$H$30,2)</f>
        <v>0</v>
      </c>
      <c r="I73" s="103">
        <f t="shared" si="3"/>
        <v>0</v>
      </c>
      <c r="J73" s="103">
        <f t="shared" si="4"/>
        <v>0</v>
      </c>
      <c r="K73" s="113" t="s">
        <v>982</v>
      </c>
      <c r="L73" s="113" t="s">
        <v>96</v>
      </c>
      <c r="M73" s="138">
        <v>0.33043478260869569</v>
      </c>
      <c r="N73" s="117">
        <f>H73*M73</f>
        <v>0</v>
      </c>
      <c r="O73" s="117" t="s">
        <v>1159</v>
      </c>
      <c r="P73" s="114"/>
      <c r="Q73" s="118"/>
      <c r="R73" s="116"/>
      <c r="S73" s="114"/>
    </row>
    <row r="74" spans="1:19">
      <c r="A74" s="107">
        <v>68</v>
      </c>
      <c r="B74" s="110" t="s">
        <v>102</v>
      </c>
      <c r="C74" s="141">
        <v>6.1873251999999997E-3</v>
      </c>
      <c r="D74" s="103">
        <f>+C74*Totals!$G$30</f>
        <v>0</v>
      </c>
      <c r="E74" s="107"/>
      <c r="F74" s="111" t="s">
        <v>981</v>
      </c>
      <c r="G74" s="136">
        <v>5.7959000000000007E-6</v>
      </c>
      <c r="H74" s="103">
        <f>ROUND(+G74*Totals!$H$30,2)</f>
        <v>0</v>
      </c>
      <c r="I74" s="103">
        <f t="shared" si="3"/>
        <v>0</v>
      </c>
      <c r="J74" s="103">
        <f t="shared" si="4"/>
        <v>0</v>
      </c>
      <c r="K74" s="113"/>
      <c r="L74" s="113"/>
      <c r="N74" s="117"/>
      <c r="O74" s="117" t="s">
        <v>1159</v>
      </c>
      <c r="P74" s="114"/>
      <c r="Q74" s="118"/>
      <c r="R74" s="116"/>
      <c r="S74" s="114"/>
    </row>
    <row r="75" spans="1:19">
      <c r="A75" s="107">
        <v>69</v>
      </c>
      <c r="B75" s="110" t="s">
        <v>103</v>
      </c>
      <c r="C75" s="141">
        <v>7.0979933999999996E-3</v>
      </c>
      <c r="D75" s="103">
        <f>+C75*Totals!$G$30</f>
        <v>0</v>
      </c>
      <c r="E75" s="107"/>
      <c r="F75" s="111" t="s">
        <v>980</v>
      </c>
      <c r="G75" s="136">
        <v>6.2209200000000001E-5</v>
      </c>
      <c r="H75" s="103">
        <f>ROUND(+G75*Totals!$H$30,2)</f>
        <v>0</v>
      </c>
      <c r="I75" s="103">
        <f t="shared" si="3"/>
        <v>0</v>
      </c>
      <c r="J75" s="103">
        <f t="shared" si="4"/>
        <v>0</v>
      </c>
      <c r="K75" s="113" t="s">
        <v>980</v>
      </c>
      <c r="L75" s="113" t="s">
        <v>72</v>
      </c>
      <c r="M75" s="138">
        <v>0.1167192429022082</v>
      </c>
      <c r="N75" s="117">
        <f>H75*M75</f>
        <v>0</v>
      </c>
      <c r="O75" s="117" t="s">
        <v>1159</v>
      </c>
      <c r="P75" s="114"/>
      <c r="Q75" s="118"/>
      <c r="R75" s="116"/>
      <c r="S75" s="114"/>
    </row>
    <row r="76" spans="1:19">
      <c r="A76" s="107">
        <v>70</v>
      </c>
      <c r="B76" s="110" t="s">
        <v>104</v>
      </c>
      <c r="C76" s="141">
        <v>8.8962353000000011E-3</v>
      </c>
      <c r="D76" s="103">
        <f>+C76*Totals!$G$30</f>
        <v>0</v>
      </c>
      <c r="E76" s="107"/>
      <c r="F76" s="111" t="s">
        <v>979</v>
      </c>
      <c r="G76" s="136">
        <v>1.77741E-5</v>
      </c>
      <c r="H76" s="103">
        <f>ROUND(+G76*Totals!$H$30,2)</f>
        <v>0</v>
      </c>
      <c r="I76" s="103">
        <f t="shared" si="3"/>
        <v>0</v>
      </c>
      <c r="J76" s="103">
        <f t="shared" si="4"/>
        <v>0</v>
      </c>
      <c r="K76" s="113" t="s">
        <v>979</v>
      </c>
      <c r="L76" s="113" t="s">
        <v>42</v>
      </c>
      <c r="M76" s="138">
        <v>0.16447368421052633</v>
      </c>
      <c r="N76" s="117">
        <f>H76*M76</f>
        <v>0</v>
      </c>
      <c r="O76" s="113" t="s">
        <v>1159</v>
      </c>
      <c r="P76" s="114"/>
      <c r="Q76" s="118"/>
      <c r="R76" s="116"/>
      <c r="S76" s="114"/>
    </row>
    <row r="77" spans="1:19">
      <c r="A77" s="107">
        <v>71</v>
      </c>
      <c r="B77" s="110" t="s">
        <v>138</v>
      </c>
      <c r="C77" s="141">
        <v>1.0081781999999999E-2</v>
      </c>
      <c r="D77" s="103">
        <f>+C77*Totals!$G$30</f>
        <v>0</v>
      </c>
      <c r="E77" s="107"/>
      <c r="F77" s="111" t="s">
        <v>978</v>
      </c>
      <c r="G77" s="136">
        <v>5.8268030000000002E-4</v>
      </c>
      <c r="H77" s="103">
        <f>ROUND(+G77*Totals!$H$30,2)</f>
        <v>0</v>
      </c>
      <c r="I77" s="103">
        <f t="shared" si="3"/>
        <v>0</v>
      </c>
      <c r="J77" s="103">
        <f t="shared" si="4"/>
        <v>0</v>
      </c>
      <c r="K77" s="113"/>
      <c r="L77" s="113"/>
      <c r="N77" s="117">
        <v>0</v>
      </c>
      <c r="O77" s="113" t="s">
        <v>1159</v>
      </c>
      <c r="P77" s="114"/>
      <c r="Q77" s="118"/>
      <c r="R77" s="116"/>
      <c r="S77" s="114"/>
    </row>
    <row r="78" spans="1:19">
      <c r="A78" s="107">
        <v>72</v>
      </c>
      <c r="B78" s="110" t="s">
        <v>105</v>
      </c>
      <c r="C78" s="141">
        <v>7.2664826000000005E-3</v>
      </c>
      <c r="D78" s="103">
        <f>+C78*Totals!$G$30</f>
        <v>0</v>
      </c>
      <c r="E78" s="107"/>
      <c r="F78" s="111" t="s">
        <v>977</v>
      </c>
      <c r="G78" s="136">
        <v>9.0029520000000003E-4</v>
      </c>
      <c r="H78" s="103">
        <f>ROUND(+G78*Totals!$H$30,2)</f>
        <v>0</v>
      </c>
      <c r="I78" s="103">
        <f t="shared" si="3"/>
        <v>0</v>
      </c>
      <c r="J78" s="103">
        <f t="shared" si="4"/>
        <v>0</v>
      </c>
      <c r="K78" s="113"/>
      <c r="L78" s="113"/>
      <c r="N78" s="117">
        <v>0</v>
      </c>
      <c r="O78" s="113" t="s">
        <v>1159</v>
      </c>
      <c r="P78" s="114"/>
      <c r="Q78" s="118"/>
      <c r="R78" s="116"/>
      <c r="S78" s="114"/>
    </row>
    <row r="79" spans="1:19">
      <c r="A79" s="107">
        <v>73</v>
      </c>
      <c r="B79" s="110" t="s">
        <v>106</v>
      </c>
      <c r="C79" s="141">
        <v>9.1328060000000003E-3</v>
      </c>
      <c r="D79" s="103">
        <f>+C79*Totals!$G$30</f>
        <v>0</v>
      </c>
      <c r="E79" s="107"/>
      <c r="F79" s="111" t="s">
        <v>976</v>
      </c>
      <c r="G79" s="136">
        <v>9.130462E-4</v>
      </c>
      <c r="H79" s="103">
        <f>ROUND(+G79*Totals!$H$30,2)</f>
        <v>0</v>
      </c>
      <c r="I79" s="103">
        <f t="shared" si="3"/>
        <v>0</v>
      </c>
      <c r="J79" s="103">
        <f t="shared" si="4"/>
        <v>0</v>
      </c>
      <c r="K79" s="113"/>
      <c r="L79" s="113"/>
      <c r="N79" s="117">
        <v>0</v>
      </c>
      <c r="O79" s="113" t="s">
        <v>1159</v>
      </c>
      <c r="P79" s="114"/>
      <c r="Q79" s="118"/>
      <c r="R79" s="116"/>
      <c r="S79" s="114"/>
    </row>
    <row r="80" spans="1:19">
      <c r="A80" s="107">
        <v>74</v>
      </c>
      <c r="B80" s="110" t="s">
        <v>107</v>
      </c>
      <c r="C80" s="141">
        <v>8.7882628999999997E-3</v>
      </c>
      <c r="D80" s="103">
        <f>+C80*Totals!$G$30</f>
        <v>0</v>
      </c>
      <c r="E80" s="107"/>
      <c r="F80" s="111" t="s">
        <v>975</v>
      </c>
      <c r="G80" s="136">
        <v>9.5168539999999999E-4</v>
      </c>
      <c r="H80" s="103">
        <f>ROUND(+G80*Totals!$H$30,2)</f>
        <v>0</v>
      </c>
      <c r="I80" s="103">
        <f t="shared" si="3"/>
        <v>0</v>
      </c>
      <c r="J80" s="103">
        <f t="shared" si="4"/>
        <v>0</v>
      </c>
      <c r="K80" s="113"/>
      <c r="L80" s="113"/>
      <c r="N80" s="117">
        <v>0</v>
      </c>
      <c r="O80" s="117"/>
      <c r="P80" s="114"/>
      <c r="Q80" s="118"/>
      <c r="R80" s="116"/>
      <c r="S80" s="114"/>
    </row>
    <row r="81" spans="1:19">
      <c r="A81" s="107">
        <v>75</v>
      </c>
      <c r="B81" s="110" t="s">
        <v>108</v>
      </c>
      <c r="C81" s="141">
        <v>1.6376473900000001E-2</v>
      </c>
      <c r="D81" s="103">
        <f>+C81*Totals!$G$30</f>
        <v>0</v>
      </c>
      <c r="E81" s="107"/>
      <c r="F81" s="111" t="s">
        <v>974</v>
      </c>
      <c r="G81" s="136">
        <v>1.3407830000000001E-4</v>
      </c>
      <c r="H81" s="103">
        <f>ROUND(+G81*Totals!$H$30,2)</f>
        <v>0</v>
      </c>
      <c r="I81" s="103">
        <f t="shared" si="3"/>
        <v>0</v>
      </c>
      <c r="J81" s="103">
        <f t="shared" si="4"/>
        <v>0</v>
      </c>
      <c r="K81" s="113" t="s">
        <v>974</v>
      </c>
      <c r="L81" s="113" t="s">
        <v>50</v>
      </c>
      <c r="M81" s="138">
        <v>0.13496932515337423</v>
      </c>
      <c r="N81" s="117">
        <f>H81*M81</f>
        <v>0</v>
      </c>
      <c r="O81" s="113" t="s">
        <v>1159</v>
      </c>
      <c r="P81" s="114"/>
      <c r="Q81" s="118"/>
      <c r="R81" s="116"/>
      <c r="S81" s="114"/>
    </row>
    <row r="82" spans="1:19">
      <c r="A82" s="107">
        <v>76</v>
      </c>
      <c r="B82" s="110" t="s">
        <v>109</v>
      </c>
      <c r="C82" s="141">
        <v>9.2350542000000004E-3</v>
      </c>
      <c r="D82" s="103">
        <f>+C82*Totals!$G$30</f>
        <v>0</v>
      </c>
      <c r="E82" s="107"/>
      <c r="F82" s="111" t="s">
        <v>41</v>
      </c>
      <c r="G82" s="136">
        <v>1.5069300000000002E-5</v>
      </c>
      <c r="H82" s="103">
        <f>ROUND(+G82*Totals!$H$30,2)</f>
        <v>0</v>
      </c>
      <c r="I82" s="103">
        <f t="shared" si="3"/>
        <v>0</v>
      </c>
      <c r="J82" s="103">
        <f t="shared" si="4"/>
        <v>0</v>
      </c>
      <c r="K82" s="113"/>
      <c r="L82" s="113"/>
      <c r="N82" s="117">
        <v>0</v>
      </c>
      <c r="O82" s="117" t="s">
        <v>1159</v>
      </c>
      <c r="P82" s="114"/>
      <c r="Q82" s="118"/>
      <c r="R82" s="116"/>
      <c r="S82" s="114"/>
    </row>
    <row r="83" spans="1:19">
      <c r="A83" s="107">
        <v>77</v>
      </c>
      <c r="B83" s="110" t="s">
        <v>110</v>
      </c>
      <c r="C83" s="141">
        <v>1.79415902E-2</v>
      </c>
      <c r="D83" s="103">
        <f>+C83*Totals!$G$30</f>
        <v>0</v>
      </c>
      <c r="E83" s="107"/>
      <c r="F83" s="111" t="s">
        <v>973</v>
      </c>
      <c r="G83" s="136">
        <v>8.8869999999999998E-6</v>
      </c>
      <c r="H83" s="103">
        <f>ROUND(+G83*Totals!$H$30,2)</f>
        <v>0</v>
      </c>
      <c r="I83" s="103">
        <f t="shared" si="3"/>
        <v>0</v>
      </c>
      <c r="J83" s="103">
        <f t="shared" si="4"/>
        <v>0</v>
      </c>
      <c r="K83" s="113" t="s">
        <v>973</v>
      </c>
      <c r="L83" s="113" t="s">
        <v>42</v>
      </c>
      <c r="M83" s="138">
        <v>0.42639593908629442</v>
      </c>
      <c r="N83" s="117">
        <f>H83*M83</f>
        <v>0</v>
      </c>
      <c r="O83" s="117" t="s">
        <v>1159</v>
      </c>
      <c r="P83" s="114"/>
      <c r="Q83" s="118"/>
      <c r="R83" s="116"/>
      <c r="S83" s="114"/>
    </row>
    <row r="84" spans="1:19" ht="37.5">
      <c r="A84" s="107">
        <v>78</v>
      </c>
      <c r="B84" s="110" t="s">
        <v>111</v>
      </c>
      <c r="C84" s="141">
        <v>1.8946176299999999E-2</v>
      </c>
      <c r="D84" s="103">
        <f>+C84*Totals!$G$30</f>
        <v>0</v>
      </c>
      <c r="E84" s="107"/>
      <c r="F84" s="111" t="s">
        <v>972</v>
      </c>
      <c r="G84" s="136">
        <v>4.4048799999999997E-5</v>
      </c>
      <c r="H84" s="103">
        <f>ROUND(+G84*Totals!$H$30,2)</f>
        <v>0</v>
      </c>
      <c r="I84" s="103">
        <f t="shared" si="3"/>
        <v>0</v>
      </c>
      <c r="J84" s="103">
        <f t="shared" si="4"/>
        <v>0</v>
      </c>
      <c r="K84" s="113" t="s">
        <v>972</v>
      </c>
      <c r="L84" s="113" t="s">
        <v>65</v>
      </c>
      <c r="M84" s="138">
        <v>0.38709677419354838</v>
      </c>
      <c r="N84" s="117">
        <f>H84*M84</f>
        <v>0</v>
      </c>
      <c r="O84" s="113" t="s">
        <v>1159</v>
      </c>
      <c r="P84" s="114"/>
      <c r="Q84" s="118"/>
      <c r="R84" s="116"/>
      <c r="S84" s="114"/>
    </row>
    <row r="85" spans="1:19">
      <c r="A85" s="107">
        <v>79</v>
      </c>
      <c r="B85" s="110" t="s">
        <v>112</v>
      </c>
      <c r="C85" s="141">
        <v>9.2641042999999992E-3</v>
      </c>
      <c r="D85" s="103">
        <f>+C85*Totals!$G$30</f>
        <v>0</v>
      </c>
      <c r="E85" s="107"/>
      <c r="F85" s="111" t="s">
        <v>971</v>
      </c>
      <c r="G85" s="136">
        <v>1.039397E-4</v>
      </c>
      <c r="H85" s="103">
        <f>ROUND(+G85*Totals!$H$30,2)</f>
        <v>0</v>
      </c>
      <c r="I85" s="103">
        <f t="shared" si="3"/>
        <v>0</v>
      </c>
      <c r="J85" s="103">
        <f t="shared" si="4"/>
        <v>0</v>
      </c>
      <c r="K85" s="113"/>
      <c r="L85" s="113"/>
      <c r="N85" s="117">
        <v>0</v>
      </c>
      <c r="O85" s="113" t="s">
        <v>1159</v>
      </c>
      <c r="P85" s="114"/>
      <c r="Q85" s="118"/>
      <c r="R85" s="116"/>
      <c r="S85" s="114"/>
    </row>
    <row r="86" spans="1:19">
      <c r="A86" s="107">
        <v>80</v>
      </c>
      <c r="B86" s="110" t="s">
        <v>113</v>
      </c>
      <c r="C86" s="141">
        <v>7.9202879999999993E-3</v>
      </c>
      <c r="D86" s="103">
        <f>+C86*Totals!$G$30</f>
        <v>0</v>
      </c>
      <c r="E86" s="107"/>
      <c r="F86" s="111" t="s">
        <v>970</v>
      </c>
      <c r="G86" s="136">
        <v>1.5108730900000001E-2</v>
      </c>
      <c r="H86" s="103">
        <f>ROUND(+G86*Totals!$H$30,2)</f>
        <v>0</v>
      </c>
      <c r="I86" s="103">
        <f t="shared" si="3"/>
        <v>0</v>
      </c>
      <c r="J86" s="103">
        <f t="shared" si="4"/>
        <v>0</v>
      </c>
      <c r="K86" s="113"/>
      <c r="L86" s="113"/>
      <c r="N86" s="117">
        <v>0</v>
      </c>
      <c r="O86" s="113" t="s">
        <v>1159</v>
      </c>
      <c r="P86" s="114"/>
      <c r="Q86" s="118"/>
      <c r="R86" s="116"/>
      <c r="S86" s="114"/>
    </row>
    <row r="87" spans="1:19">
      <c r="A87" s="107">
        <v>81</v>
      </c>
      <c r="B87" s="110" t="s">
        <v>114</v>
      </c>
      <c r="C87" s="141">
        <v>9.7816435999999989E-3</v>
      </c>
      <c r="D87" s="103">
        <f>+C87*Totals!$G$30</f>
        <v>0</v>
      </c>
      <c r="E87" s="107"/>
      <c r="F87" s="111" t="s">
        <v>969</v>
      </c>
      <c r="G87" s="136">
        <v>2.2024399999999999E-5</v>
      </c>
      <c r="H87" s="103">
        <f>ROUND(+G87*Totals!$H$30,2)</f>
        <v>0</v>
      </c>
      <c r="I87" s="103">
        <f t="shared" si="3"/>
        <v>0</v>
      </c>
      <c r="J87" s="103">
        <f t="shared" si="4"/>
        <v>0</v>
      </c>
      <c r="K87" s="113" t="s">
        <v>969</v>
      </c>
      <c r="L87" s="113" t="s">
        <v>95</v>
      </c>
      <c r="M87" s="138">
        <v>0.10714285714285715</v>
      </c>
      <c r="N87" s="117">
        <f>H87*M87</f>
        <v>0</v>
      </c>
      <c r="O87" s="117" t="s">
        <v>124</v>
      </c>
      <c r="P87" s="138">
        <v>0.10714285714285715</v>
      </c>
      <c r="Q87" s="118">
        <f>H87*P87</f>
        <v>0</v>
      </c>
      <c r="R87" s="116" t="s">
        <v>1159</v>
      </c>
      <c r="S87" s="114"/>
    </row>
    <row r="88" spans="1:19">
      <c r="A88" s="107">
        <v>82</v>
      </c>
      <c r="B88" s="110" t="s">
        <v>115</v>
      </c>
      <c r="C88" s="141">
        <v>1.0811474000000001E-2</v>
      </c>
      <c r="D88" s="103">
        <f>+C88*Totals!$G$30</f>
        <v>0</v>
      </c>
      <c r="E88" s="107"/>
      <c r="F88" s="111" t="s">
        <v>968</v>
      </c>
      <c r="G88" s="136">
        <v>1.418062E-4</v>
      </c>
      <c r="H88" s="103">
        <f>ROUND(+G88*Totals!$H$30,2)</f>
        <v>0</v>
      </c>
      <c r="I88" s="103">
        <f t="shared" si="3"/>
        <v>0</v>
      </c>
      <c r="J88" s="103">
        <f t="shared" si="4"/>
        <v>0</v>
      </c>
      <c r="K88" s="113" t="s">
        <v>968</v>
      </c>
      <c r="L88" s="113" t="s">
        <v>122</v>
      </c>
      <c r="M88" s="138">
        <v>0.26691042047531993</v>
      </c>
      <c r="N88" s="117">
        <f>H88*M88</f>
        <v>0</v>
      </c>
      <c r="O88" s="117" t="s">
        <v>1159</v>
      </c>
      <c r="P88" s="114"/>
      <c r="Q88" s="118"/>
      <c r="R88" s="116"/>
      <c r="S88" s="114"/>
    </row>
    <row r="89" spans="1:19">
      <c r="A89" s="107">
        <v>83</v>
      </c>
      <c r="B89" s="110" t="s">
        <v>116</v>
      </c>
      <c r="C89" s="141">
        <v>9.3754547000000008E-3</v>
      </c>
      <c r="D89" s="103">
        <f>+C89*Totals!$G$30</f>
        <v>0</v>
      </c>
      <c r="E89" s="107"/>
      <c r="F89" s="111" t="s">
        <v>967</v>
      </c>
      <c r="G89" s="136">
        <v>6.8005100000000004E-5</v>
      </c>
      <c r="H89" s="103">
        <f>ROUND(+G89*Totals!$H$30,2)</f>
        <v>0</v>
      </c>
      <c r="I89" s="103">
        <f t="shared" si="3"/>
        <v>0</v>
      </c>
      <c r="J89" s="103">
        <f t="shared" si="4"/>
        <v>0</v>
      </c>
      <c r="K89" s="113" t="s">
        <v>967</v>
      </c>
      <c r="L89" s="113" t="s">
        <v>74</v>
      </c>
      <c r="M89" s="138">
        <v>0.13262599469496023</v>
      </c>
      <c r="N89" s="117">
        <f>H89*M89</f>
        <v>0</v>
      </c>
      <c r="O89" s="113" t="s">
        <v>1159</v>
      </c>
      <c r="P89" s="114"/>
      <c r="Q89" s="118"/>
      <c r="R89" s="116"/>
      <c r="S89" s="114"/>
    </row>
    <row r="90" spans="1:19">
      <c r="A90" s="107">
        <v>84</v>
      </c>
      <c r="B90" s="110" t="s">
        <v>117</v>
      </c>
      <c r="C90" s="141">
        <v>1.5764684099999999E-2</v>
      </c>
      <c r="D90" s="103">
        <f>+C90*Totals!$G$30</f>
        <v>0</v>
      </c>
      <c r="E90" s="107"/>
      <c r="F90" s="111" t="s">
        <v>966</v>
      </c>
      <c r="G90" s="136">
        <v>2.7549810000000003E-4</v>
      </c>
      <c r="H90" s="103">
        <f>ROUND(+G90*Totals!$H$30,2)</f>
        <v>0</v>
      </c>
      <c r="I90" s="103">
        <f t="shared" si="3"/>
        <v>0</v>
      </c>
      <c r="J90" s="103">
        <f t="shared" si="4"/>
        <v>0</v>
      </c>
      <c r="K90" s="113"/>
      <c r="L90" s="113"/>
      <c r="N90" s="117">
        <v>0</v>
      </c>
      <c r="O90" s="117" t="s">
        <v>1159</v>
      </c>
      <c r="P90" s="114"/>
      <c r="Q90" s="118"/>
      <c r="R90" s="116"/>
      <c r="S90" s="114"/>
    </row>
    <row r="91" spans="1:19">
      <c r="A91" s="107">
        <v>85</v>
      </c>
      <c r="B91" s="110" t="s">
        <v>118</v>
      </c>
      <c r="C91" s="141">
        <v>1.1401374299999999E-2</v>
      </c>
      <c r="D91" s="103">
        <f>+C91*Totals!$G$30</f>
        <v>0</v>
      </c>
      <c r="E91" s="107"/>
      <c r="F91" s="111" t="s">
        <v>965</v>
      </c>
      <c r="G91" s="136">
        <v>1.058716E-4</v>
      </c>
      <c r="H91" s="103">
        <f>ROUND(+G91*Totals!$H$30,2)</f>
        <v>0</v>
      </c>
      <c r="I91" s="103">
        <f t="shared" si="3"/>
        <v>0</v>
      </c>
      <c r="J91" s="103">
        <f t="shared" si="4"/>
        <v>0</v>
      </c>
      <c r="K91" s="143" t="s">
        <v>965</v>
      </c>
      <c r="L91" s="143" t="s">
        <v>102</v>
      </c>
      <c r="M91" s="140">
        <v>6.4516129032258056E-3</v>
      </c>
      <c r="N91" s="144">
        <f>H91*M91</f>
        <v>0</v>
      </c>
      <c r="O91" s="143" t="s">
        <v>123</v>
      </c>
      <c r="P91" s="140">
        <v>0.29032258064516131</v>
      </c>
      <c r="Q91" s="118">
        <f>H91*P91</f>
        <v>0</v>
      </c>
      <c r="R91" s="116"/>
      <c r="S91" s="114"/>
    </row>
    <row r="92" spans="1:19">
      <c r="A92" s="107">
        <v>86</v>
      </c>
      <c r="B92" s="110" t="s">
        <v>119</v>
      </c>
      <c r="C92" s="141">
        <v>1.20491769E-2</v>
      </c>
      <c r="D92" s="103">
        <f>+C92*Totals!$G$30</f>
        <v>0</v>
      </c>
      <c r="E92" s="107"/>
      <c r="F92" s="111" t="s">
        <v>964</v>
      </c>
      <c r="G92" s="136">
        <v>1.1205399999999999E-5</v>
      </c>
      <c r="H92" s="103">
        <f>ROUND(+G92*Totals!$H$30,2)</f>
        <v>0</v>
      </c>
      <c r="I92" s="103">
        <f t="shared" si="3"/>
        <v>0</v>
      </c>
      <c r="J92" s="103">
        <f t="shared" si="4"/>
        <v>0</v>
      </c>
      <c r="K92" s="113" t="s">
        <v>964</v>
      </c>
      <c r="L92" s="113" t="s">
        <v>106</v>
      </c>
      <c r="M92" s="138">
        <v>0.34246575342465752</v>
      </c>
      <c r="N92" s="117">
        <f>H92*M92</f>
        <v>0</v>
      </c>
      <c r="O92" s="117" t="s">
        <v>1159</v>
      </c>
      <c r="P92" s="138"/>
      <c r="Q92" s="118"/>
      <c r="R92" s="116"/>
      <c r="S92" s="114"/>
    </row>
    <row r="93" spans="1:19">
      <c r="A93" s="107">
        <v>87</v>
      </c>
      <c r="B93" s="110" t="s">
        <v>120</v>
      </c>
      <c r="C93" s="141">
        <v>8.1133587999999996E-3</v>
      </c>
      <c r="D93" s="103">
        <f>+C93*Totals!$G$30</f>
        <v>0</v>
      </c>
      <c r="E93" s="107"/>
      <c r="F93" s="111" t="s">
        <v>963</v>
      </c>
      <c r="G93" s="136">
        <v>9.0029499999999996E-5</v>
      </c>
      <c r="H93" s="103">
        <f>ROUND(+G93*Totals!$H$30,2)</f>
        <v>0</v>
      </c>
      <c r="I93" s="103">
        <f t="shared" si="3"/>
        <v>0</v>
      </c>
      <c r="J93" s="103">
        <f t="shared" si="4"/>
        <v>0</v>
      </c>
      <c r="K93" s="113" t="s">
        <v>963</v>
      </c>
      <c r="L93" s="113" t="s">
        <v>101</v>
      </c>
      <c r="M93" s="138">
        <v>0.27490039840637448</v>
      </c>
      <c r="N93" s="117">
        <f>H93*M93</f>
        <v>0</v>
      </c>
      <c r="O93" s="117" t="s">
        <v>1159</v>
      </c>
      <c r="P93" s="138"/>
      <c r="Q93" s="118"/>
      <c r="R93" s="116"/>
      <c r="S93" s="114"/>
    </row>
    <row r="94" spans="1:19">
      <c r="A94" s="107">
        <v>88</v>
      </c>
      <c r="B94" s="110" t="s">
        <v>121</v>
      </c>
      <c r="C94" s="141">
        <v>6.6834490000000002E-3</v>
      </c>
      <c r="D94" s="103">
        <f>+C94*Totals!$G$30</f>
        <v>0</v>
      </c>
      <c r="E94" s="107"/>
      <c r="F94" s="111" t="s">
        <v>962</v>
      </c>
      <c r="G94" s="136">
        <v>4.82991E-5</v>
      </c>
      <c r="H94" s="103">
        <f>ROUND(+G94*Totals!$H$30,2)</f>
        <v>0</v>
      </c>
      <c r="I94" s="103">
        <f t="shared" si="3"/>
        <v>0</v>
      </c>
      <c r="J94" s="103">
        <f t="shared" si="4"/>
        <v>0</v>
      </c>
      <c r="K94" s="113" t="s">
        <v>962</v>
      </c>
      <c r="L94" s="113" t="s">
        <v>113</v>
      </c>
      <c r="M94" s="138">
        <v>4.1118421052631582E-2</v>
      </c>
      <c r="N94" s="117">
        <f>H94*M94</f>
        <v>0</v>
      </c>
      <c r="O94" s="113" t="s">
        <v>120</v>
      </c>
      <c r="P94" s="138">
        <v>0.13651315789473684</v>
      </c>
      <c r="Q94" s="118">
        <f>H94*P94</f>
        <v>0</v>
      </c>
      <c r="R94" s="116" t="s">
        <v>1159</v>
      </c>
      <c r="S94" s="114"/>
    </row>
    <row r="95" spans="1:19">
      <c r="A95" s="107">
        <v>89</v>
      </c>
      <c r="B95" s="110" t="s">
        <v>122</v>
      </c>
      <c r="C95" s="141">
        <v>7.7474712999999994E-3</v>
      </c>
      <c r="D95" s="103">
        <f>+C95*Totals!$G$30</f>
        <v>0</v>
      </c>
      <c r="E95" s="107"/>
      <c r="F95" s="111" t="s">
        <v>961</v>
      </c>
      <c r="G95" s="136">
        <v>1.0363055000000001E-3</v>
      </c>
      <c r="H95" s="103">
        <f>ROUND(+G95*Totals!$H$30,2)</f>
        <v>0</v>
      </c>
      <c r="I95" s="103">
        <f t="shared" si="3"/>
        <v>0</v>
      </c>
      <c r="J95" s="103">
        <f t="shared" si="4"/>
        <v>0</v>
      </c>
      <c r="K95" s="113"/>
      <c r="L95" s="113"/>
      <c r="N95" s="117">
        <v>0</v>
      </c>
      <c r="O95" s="113"/>
      <c r="P95" s="114"/>
      <c r="Q95" s="118"/>
      <c r="R95" s="116"/>
      <c r="S95" s="114"/>
    </row>
    <row r="96" spans="1:19">
      <c r="A96" s="107">
        <v>90</v>
      </c>
      <c r="B96" s="110" t="s">
        <v>123</v>
      </c>
      <c r="C96" s="141">
        <v>8.485768900000001E-3</v>
      </c>
      <c r="D96" s="103">
        <f>+C96*Totals!$G$30</f>
        <v>0</v>
      </c>
      <c r="E96" s="107"/>
      <c r="F96" s="111" t="s">
        <v>960</v>
      </c>
      <c r="G96" s="136">
        <v>6.4373040000000005E-4</v>
      </c>
      <c r="H96" s="103">
        <f>ROUND(+G96*Totals!$H$30,2)</f>
        <v>0</v>
      </c>
      <c r="I96" s="103">
        <f t="shared" si="3"/>
        <v>0</v>
      </c>
      <c r="J96" s="103">
        <f t="shared" si="4"/>
        <v>0</v>
      </c>
      <c r="K96" s="113"/>
      <c r="L96" s="113"/>
      <c r="N96" s="117">
        <v>0</v>
      </c>
      <c r="O96" s="117"/>
      <c r="P96" s="114"/>
      <c r="Q96" s="118"/>
      <c r="R96" s="116"/>
      <c r="S96" s="114"/>
    </row>
    <row r="97" spans="1:19">
      <c r="A97" s="107">
        <v>91</v>
      </c>
      <c r="B97" s="110" t="s">
        <v>124</v>
      </c>
      <c r="C97" s="141">
        <v>1.23204453E-2</v>
      </c>
      <c r="D97" s="103">
        <f>+C97*Totals!$G$30</f>
        <v>0</v>
      </c>
      <c r="E97" s="107"/>
      <c r="F97" s="111" t="s">
        <v>959</v>
      </c>
      <c r="G97" s="136">
        <v>1.166906E-4</v>
      </c>
      <c r="H97" s="103">
        <f>ROUND(+G97*Totals!$H$30,2)</f>
        <v>0</v>
      </c>
      <c r="I97" s="103">
        <f t="shared" si="3"/>
        <v>0</v>
      </c>
      <c r="J97" s="103">
        <f t="shared" si="4"/>
        <v>0</v>
      </c>
      <c r="K97" s="113" t="s">
        <v>959</v>
      </c>
      <c r="L97" s="113" t="s">
        <v>80</v>
      </c>
      <c r="M97" s="138">
        <v>0.29473684210526313</v>
      </c>
      <c r="N97" s="117">
        <f>H97*M97</f>
        <v>0</v>
      </c>
      <c r="O97" s="117" t="s">
        <v>1159</v>
      </c>
      <c r="P97" s="114"/>
      <c r="Q97" s="118"/>
      <c r="R97" s="116"/>
      <c r="S97" s="114"/>
    </row>
    <row r="98" spans="1:19">
      <c r="A98" s="107">
        <v>92</v>
      </c>
      <c r="B98" s="110" t="s">
        <v>125</v>
      </c>
      <c r="C98" s="141">
        <v>1.0202721100000001E-2</v>
      </c>
      <c r="D98" s="103">
        <f>+C98*Totals!$G$30</f>
        <v>0</v>
      </c>
      <c r="E98" s="107"/>
      <c r="F98" s="111" t="s">
        <v>958</v>
      </c>
      <c r="G98" s="136">
        <v>1.38715E-4</v>
      </c>
      <c r="H98" s="103">
        <f>ROUND(+G98*Totals!$H$30,2)</f>
        <v>0</v>
      </c>
      <c r="I98" s="103">
        <f t="shared" si="3"/>
        <v>0</v>
      </c>
      <c r="J98" s="103">
        <f t="shared" si="4"/>
        <v>0</v>
      </c>
      <c r="K98" s="113" t="s">
        <v>958</v>
      </c>
      <c r="L98" s="113" t="s">
        <v>122</v>
      </c>
      <c r="M98" s="138">
        <v>0.25426944971537008</v>
      </c>
      <c r="N98" s="117">
        <f>H98*M98</f>
        <v>0</v>
      </c>
      <c r="O98" s="113" t="s">
        <v>1159</v>
      </c>
      <c r="P98" s="114"/>
      <c r="Q98" s="118"/>
      <c r="R98" s="116"/>
      <c r="S98" s="114"/>
    </row>
    <row r="99" spans="1:19">
      <c r="A99" s="107">
        <v>93</v>
      </c>
      <c r="B99" s="110" t="s">
        <v>126</v>
      </c>
      <c r="C99" s="141">
        <v>7.4894877000000002E-3</v>
      </c>
      <c r="D99" s="103">
        <f>+C99*Totals!$G$30</f>
        <v>0</v>
      </c>
      <c r="E99" s="107"/>
      <c r="F99" s="111" t="s">
        <v>957</v>
      </c>
      <c r="G99" s="136">
        <v>3.6293874999999997E-3</v>
      </c>
      <c r="H99" s="103">
        <f>ROUND(+G99*Totals!$H$30,2)</f>
        <v>0</v>
      </c>
      <c r="I99" s="103">
        <f t="shared" si="3"/>
        <v>0</v>
      </c>
      <c r="J99" s="103">
        <f t="shared" si="4"/>
        <v>0</v>
      </c>
      <c r="K99" s="113"/>
      <c r="L99" s="113"/>
      <c r="N99" s="117">
        <v>0</v>
      </c>
      <c r="O99" s="113"/>
      <c r="P99" s="114"/>
      <c r="Q99" s="118"/>
      <c r="R99" s="116"/>
      <c r="S99" s="114"/>
    </row>
    <row r="100" spans="1:19">
      <c r="A100" s="107">
        <v>94</v>
      </c>
      <c r="B100" s="110" t="s">
        <v>127</v>
      </c>
      <c r="C100" s="141">
        <v>1.3323130700000001E-2</v>
      </c>
      <c r="D100" s="103">
        <f>+C100*Totals!$G$30</f>
        <v>0</v>
      </c>
      <c r="E100" s="107"/>
      <c r="F100" s="111" t="s">
        <v>42</v>
      </c>
      <c r="G100" s="136">
        <v>4.8144542000000002E-3</v>
      </c>
      <c r="H100" s="103">
        <f>ROUND(+G100*Totals!$H$30,2)</f>
        <v>0</v>
      </c>
      <c r="I100" s="103">
        <f t="shared" si="3"/>
        <v>0</v>
      </c>
      <c r="J100" s="103">
        <f t="shared" si="4"/>
        <v>0</v>
      </c>
      <c r="K100" s="113"/>
      <c r="L100" s="113"/>
      <c r="N100" s="117">
        <v>0</v>
      </c>
      <c r="O100" s="117"/>
      <c r="P100" s="114"/>
      <c r="Q100" s="118"/>
      <c r="R100" s="116"/>
      <c r="S100" s="114"/>
    </row>
    <row r="101" spans="1:19">
      <c r="A101" s="107">
        <v>95</v>
      </c>
      <c r="B101" s="110" t="s">
        <v>128</v>
      </c>
      <c r="C101" s="141">
        <v>6.3186138000000001E-3</v>
      </c>
      <c r="D101" s="103">
        <f>+C101*Totals!$G$30</f>
        <v>0</v>
      </c>
      <c r="E101" s="107"/>
      <c r="F101" s="111" t="s">
        <v>956</v>
      </c>
      <c r="G101" s="136">
        <v>4.9071899999999993E-5</v>
      </c>
      <c r="H101" s="103">
        <f>ROUND(+G101*Totals!$H$30,2)</f>
        <v>0</v>
      </c>
      <c r="I101" s="103">
        <f t="shared" si="3"/>
        <v>0</v>
      </c>
      <c r="J101" s="103">
        <f t="shared" si="4"/>
        <v>0</v>
      </c>
      <c r="K101" s="113" t="s">
        <v>956</v>
      </c>
      <c r="L101" s="113" t="s">
        <v>59</v>
      </c>
      <c r="M101" s="138">
        <v>0.2711864406779661</v>
      </c>
      <c r="N101" s="117">
        <f>H101*M101</f>
        <v>0</v>
      </c>
      <c r="O101" s="117" t="s">
        <v>1159</v>
      </c>
      <c r="P101" s="114"/>
      <c r="Q101" s="118"/>
      <c r="R101" s="116"/>
      <c r="S101" s="114"/>
    </row>
    <row r="102" spans="1:19">
      <c r="A102" s="107">
        <v>96</v>
      </c>
      <c r="B102" s="110" t="s">
        <v>129</v>
      </c>
      <c r="C102" s="141">
        <v>1.28964033E-2</v>
      </c>
      <c r="D102" s="103">
        <f>+C102*Totals!$G$30</f>
        <v>0</v>
      </c>
      <c r="E102" s="107"/>
      <c r="F102" s="111" t="s">
        <v>955</v>
      </c>
      <c r="G102" s="136">
        <v>6.9937099999999998E-5</v>
      </c>
      <c r="H102" s="103">
        <f>ROUND(+G102*Totals!$H$30,2)</f>
        <v>0</v>
      </c>
      <c r="I102" s="103">
        <f t="shared" si="3"/>
        <v>0</v>
      </c>
      <c r="J102" s="103">
        <f t="shared" si="4"/>
        <v>0</v>
      </c>
      <c r="K102" s="113" t="s">
        <v>955</v>
      </c>
      <c r="L102" s="113" t="s">
        <v>42</v>
      </c>
      <c r="M102" s="138">
        <v>0.13698630136986301</v>
      </c>
      <c r="N102" s="117">
        <f>H102*M102</f>
        <v>0</v>
      </c>
      <c r="O102" s="113" t="s">
        <v>1159</v>
      </c>
      <c r="P102" s="114"/>
      <c r="Q102" s="118"/>
      <c r="R102" s="116"/>
      <c r="S102" s="114"/>
    </row>
    <row r="103" spans="1:19">
      <c r="A103" s="107">
        <v>97</v>
      </c>
      <c r="B103" s="110" t="s">
        <v>130</v>
      </c>
      <c r="C103" s="141">
        <v>1.5474697799999999E-2</v>
      </c>
      <c r="D103" s="103">
        <f>+C103*Totals!$G$30</f>
        <v>0</v>
      </c>
      <c r="E103" s="107"/>
      <c r="F103" s="111" t="s">
        <v>954</v>
      </c>
      <c r="G103" s="136">
        <v>2.708613E-4</v>
      </c>
      <c r="H103" s="103">
        <f>ROUND(+G103*Totals!$H$30,2)</f>
        <v>0</v>
      </c>
      <c r="I103" s="103">
        <f t="shared" si="3"/>
        <v>0</v>
      </c>
      <c r="J103" s="103">
        <f t="shared" si="4"/>
        <v>0</v>
      </c>
      <c r="K103" s="113"/>
      <c r="L103" s="113"/>
      <c r="N103" s="117">
        <v>0</v>
      </c>
      <c r="O103" s="117"/>
      <c r="P103" s="114"/>
      <c r="Q103" s="118"/>
      <c r="R103" s="116"/>
      <c r="S103" s="114"/>
    </row>
    <row r="104" spans="1:19">
      <c r="A104" s="107">
        <v>98</v>
      </c>
      <c r="B104" s="110" t="s">
        <v>131</v>
      </c>
      <c r="C104" s="141">
        <v>6.8143408000000006E-3</v>
      </c>
      <c r="D104" s="103">
        <f>+C104*Totals!$G$30</f>
        <v>0</v>
      </c>
      <c r="E104" s="107"/>
      <c r="F104" s="111" t="s">
        <v>953</v>
      </c>
      <c r="G104" s="136">
        <v>5.6799700000000004E-5</v>
      </c>
      <c r="H104" s="103">
        <f>ROUND(+G104*Totals!$H$30,2)</f>
        <v>0</v>
      </c>
      <c r="I104" s="103">
        <f t="shared" si="3"/>
        <v>0</v>
      </c>
      <c r="J104" s="103">
        <f t="shared" si="4"/>
        <v>0</v>
      </c>
      <c r="K104" s="113" t="s">
        <v>953</v>
      </c>
      <c r="L104" s="113" t="s">
        <v>106</v>
      </c>
      <c r="M104" s="138">
        <v>0.12012012012012012</v>
      </c>
      <c r="N104" s="117">
        <f>H104*M104</f>
        <v>0</v>
      </c>
      <c r="O104" s="117" t="s">
        <v>1159</v>
      </c>
      <c r="P104" s="114"/>
      <c r="Q104" s="118"/>
      <c r="R104" s="116"/>
      <c r="S104" s="114"/>
    </row>
    <row r="105" spans="1:19">
      <c r="A105" s="107">
        <v>99</v>
      </c>
      <c r="B105" s="110" t="s">
        <v>132</v>
      </c>
      <c r="C105" s="141">
        <v>9.2972011999999989E-3</v>
      </c>
      <c r="D105" s="103">
        <f>+C105*Totals!$G$30</f>
        <v>0</v>
      </c>
      <c r="E105" s="107"/>
      <c r="F105" s="111" t="s">
        <v>952</v>
      </c>
      <c r="G105" s="136">
        <v>2.8979499999999999E-5</v>
      </c>
      <c r="H105" s="103">
        <f>ROUND(+G105*Totals!$H$30,2)</f>
        <v>0</v>
      </c>
      <c r="I105" s="103">
        <f t="shared" si="3"/>
        <v>0</v>
      </c>
      <c r="J105" s="103">
        <f t="shared" si="4"/>
        <v>0</v>
      </c>
      <c r="K105" s="113" t="s">
        <v>952</v>
      </c>
      <c r="L105" s="113" t="s">
        <v>80</v>
      </c>
      <c r="M105" s="138">
        <v>0.36056338028169016</v>
      </c>
      <c r="N105" s="117">
        <f t="shared" ref="N105:N113" si="5">H105*M105</f>
        <v>0</v>
      </c>
      <c r="O105" s="117" t="s">
        <v>1159</v>
      </c>
      <c r="P105" s="114"/>
      <c r="Q105" s="118"/>
      <c r="R105" s="116"/>
      <c r="S105" s="114"/>
    </row>
    <row r="106" spans="1:19">
      <c r="C106" s="119">
        <f>SUM(C7:C105)</f>
        <v>0.99999999999999989</v>
      </c>
      <c r="D106" s="120">
        <f>SUM(D7:D105)</f>
        <v>0</v>
      </c>
      <c r="F106" s="111" t="s">
        <v>951</v>
      </c>
      <c r="G106" s="136">
        <v>1.3175989999999999E-4</v>
      </c>
      <c r="H106" s="103">
        <f>ROUND(+G106*Totals!$H$30,2)</f>
        <v>0</v>
      </c>
      <c r="I106" s="103">
        <f t="shared" si="3"/>
        <v>0</v>
      </c>
      <c r="J106" s="103">
        <f t="shared" si="4"/>
        <v>0</v>
      </c>
      <c r="K106" s="113" t="s">
        <v>951</v>
      </c>
      <c r="L106" s="113" t="s">
        <v>44</v>
      </c>
      <c r="M106" s="138">
        <v>0.24345549738219899</v>
      </c>
      <c r="N106" s="117">
        <f t="shared" si="5"/>
        <v>0</v>
      </c>
      <c r="O106" s="117" t="s">
        <v>1159</v>
      </c>
      <c r="P106" s="114"/>
      <c r="Q106" s="118"/>
      <c r="R106" s="116"/>
      <c r="S106" s="114"/>
    </row>
    <row r="107" spans="1:19">
      <c r="F107" s="111" t="s">
        <v>950</v>
      </c>
      <c r="G107" s="136">
        <v>5.5254199999999997E-5</v>
      </c>
      <c r="H107" s="103">
        <f>ROUND(+G107*Totals!$H$30,2)</f>
        <v>0</v>
      </c>
      <c r="I107" s="103">
        <f t="shared" si="3"/>
        <v>0</v>
      </c>
      <c r="J107" s="103">
        <f t="shared" si="4"/>
        <v>0</v>
      </c>
      <c r="K107" s="113" t="s">
        <v>950</v>
      </c>
      <c r="L107" s="113" t="s">
        <v>40</v>
      </c>
      <c r="M107" s="138">
        <v>0.41232227488151663</v>
      </c>
      <c r="N107" s="117">
        <f t="shared" si="5"/>
        <v>0</v>
      </c>
      <c r="O107" s="117" t="s">
        <v>1159</v>
      </c>
      <c r="P107" s="114"/>
      <c r="Q107" s="118"/>
      <c r="R107" s="116"/>
      <c r="S107" s="114"/>
    </row>
    <row r="108" spans="1:19">
      <c r="F108" s="111" t="s">
        <v>949</v>
      </c>
      <c r="G108" s="136">
        <v>1.931964E-4</v>
      </c>
      <c r="H108" s="103">
        <f>ROUND(+G108*Totals!$H$30,2)</f>
        <v>0</v>
      </c>
      <c r="I108" s="103">
        <f t="shared" si="3"/>
        <v>0</v>
      </c>
      <c r="J108" s="103">
        <f t="shared" si="4"/>
        <v>0</v>
      </c>
      <c r="K108" s="113" t="s">
        <v>949</v>
      </c>
      <c r="L108" s="113" t="s">
        <v>48</v>
      </c>
      <c r="M108" s="138">
        <v>0.16636528028933092</v>
      </c>
      <c r="N108" s="117">
        <f t="shared" si="5"/>
        <v>0</v>
      </c>
      <c r="O108" s="117" t="s">
        <v>1159</v>
      </c>
      <c r="P108" s="114"/>
      <c r="Q108" s="118"/>
      <c r="R108" s="116"/>
      <c r="S108" s="114"/>
    </row>
    <row r="109" spans="1:19">
      <c r="F109" s="111" t="s">
        <v>948</v>
      </c>
      <c r="G109" s="136">
        <v>5.7186099999999998E-5</v>
      </c>
      <c r="H109" s="103">
        <f>ROUND(+G109*Totals!$H$30,2)</f>
        <v>0</v>
      </c>
      <c r="I109" s="103">
        <f t="shared" si="3"/>
        <v>0</v>
      </c>
      <c r="J109" s="103">
        <f t="shared" si="4"/>
        <v>0</v>
      </c>
      <c r="K109" s="143" t="s">
        <v>948</v>
      </c>
      <c r="L109" s="143" t="s">
        <v>36</v>
      </c>
      <c r="M109" s="140">
        <v>0.30240549828178692</v>
      </c>
      <c r="N109" s="144">
        <f t="shared" si="5"/>
        <v>0</v>
      </c>
      <c r="O109" s="143" t="s">
        <v>1159</v>
      </c>
      <c r="P109" s="146"/>
      <c r="Q109" s="145"/>
      <c r="R109" s="116"/>
      <c r="S109" s="114"/>
    </row>
    <row r="110" spans="1:19">
      <c r="F110" s="111" t="s">
        <v>947</v>
      </c>
      <c r="G110" s="136">
        <v>2.318357E-4</v>
      </c>
      <c r="H110" s="103">
        <f>ROUND(+G110*Totals!$H$30,2)</f>
        <v>0</v>
      </c>
      <c r="I110" s="103">
        <f t="shared" si="3"/>
        <v>0</v>
      </c>
      <c r="J110" s="103">
        <f t="shared" si="4"/>
        <v>0</v>
      </c>
      <c r="K110" s="113"/>
      <c r="L110" s="113"/>
      <c r="N110" s="117">
        <v>0</v>
      </c>
      <c r="O110" s="117"/>
      <c r="P110" s="114"/>
      <c r="Q110" s="118"/>
      <c r="R110" s="116"/>
      <c r="S110" s="114"/>
    </row>
    <row r="111" spans="1:19">
      <c r="F111" s="111" t="s">
        <v>946</v>
      </c>
      <c r="G111" s="136">
        <v>5.6027000000000004E-5</v>
      </c>
      <c r="H111" s="103">
        <f>ROUND(+G111*Totals!$H$30,2)</f>
        <v>0</v>
      </c>
      <c r="I111" s="103">
        <f t="shared" si="3"/>
        <v>0</v>
      </c>
      <c r="J111" s="103">
        <f t="shared" si="4"/>
        <v>0</v>
      </c>
      <c r="K111" s="113" t="s">
        <v>946</v>
      </c>
      <c r="L111" s="113" t="s">
        <v>46</v>
      </c>
      <c r="M111" s="138">
        <v>0.39511201629327902</v>
      </c>
      <c r="N111" s="117">
        <f t="shared" si="5"/>
        <v>0</v>
      </c>
      <c r="O111" s="113" t="s">
        <v>1159</v>
      </c>
      <c r="P111" s="114"/>
      <c r="Q111" s="118"/>
      <c r="R111" s="116"/>
      <c r="S111" s="114"/>
    </row>
    <row r="112" spans="1:19">
      <c r="F112" s="111" t="s">
        <v>945</v>
      </c>
      <c r="G112" s="136">
        <v>7.8978690000000009E-4</v>
      </c>
      <c r="H112" s="103">
        <f>ROUND(+G112*Totals!$H$30,2)</f>
        <v>0</v>
      </c>
      <c r="I112" s="103">
        <f t="shared" si="3"/>
        <v>0</v>
      </c>
      <c r="J112" s="103">
        <f t="shared" si="4"/>
        <v>0</v>
      </c>
      <c r="K112" s="113"/>
      <c r="L112" s="113"/>
      <c r="N112" s="117">
        <v>0</v>
      </c>
      <c r="O112" s="117"/>
      <c r="P112" s="114"/>
      <c r="Q112" s="118"/>
      <c r="R112" s="116"/>
      <c r="S112" s="114"/>
    </row>
    <row r="113" spans="6:19">
      <c r="F113" s="111" t="s">
        <v>944</v>
      </c>
      <c r="G113" s="136">
        <v>1.135995E-4</v>
      </c>
      <c r="H113" s="103">
        <f>ROUND(+G113*Totals!$H$30,2)</f>
        <v>0</v>
      </c>
      <c r="I113" s="103">
        <f t="shared" si="3"/>
        <v>0</v>
      </c>
      <c r="J113" s="103">
        <f t="shared" si="4"/>
        <v>0</v>
      </c>
      <c r="K113" s="113" t="s">
        <v>944</v>
      </c>
      <c r="L113" s="113" t="s">
        <v>130</v>
      </c>
      <c r="M113" s="138">
        <v>0.21084337349397589</v>
      </c>
      <c r="N113" s="117">
        <f t="shared" si="5"/>
        <v>0</v>
      </c>
      <c r="O113" s="113" t="s">
        <v>1159</v>
      </c>
      <c r="P113" s="114"/>
      <c r="Q113" s="118"/>
      <c r="R113" s="116"/>
      <c r="S113" s="114"/>
    </row>
    <row r="114" spans="6:19">
      <c r="F114" s="111" t="s">
        <v>943</v>
      </c>
      <c r="G114" s="136">
        <v>5.8036200000000007E-4</v>
      </c>
      <c r="H114" s="103">
        <f>ROUND(+G114*Totals!$H$30,2)</f>
        <v>0</v>
      </c>
      <c r="I114" s="103">
        <f t="shared" si="3"/>
        <v>0</v>
      </c>
      <c r="J114" s="103">
        <f t="shared" si="4"/>
        <v>0</v>
      </c>
      <c r="K114" s="113"/>
      <c r="L114" s="113"/>
      <c r="N114" s="117">
        <v>0</v>
      </c>
      <c r="O114" s="113"/>
      <c r="P114" s="114"/>
      <c r="Q114" s="118"/>
      <c r="R114" s="116"/>
      <c r="S114" s="114"/>
    </row>
    <row r="115" spans="6:19">
      <c r="F115" s="111" t="s">
        <v>942</v>
      </c>
      <c r="G115" s="136">
        <v>4.9844700000000001E-5</v>
      </c>
      <c r="H115" s="103">
        <f>ROUND(+G115*Totals!$H$30,2)</f>
        <v>0</v>
      </c>
      <c r="I115" s="103">
        <f t="shared" si="3"/>
        <v>0</v>
      </c>
      <c r="J115" s="103">
        <f t="shared" si="4"/>
        <v>0</v>
      </c>
      <c r="K115" s="113"/>
      <c r="L115" s="113"/>
      <c r="N115" s="117">
        <v>0</v>
      </c>
      <c r="O115" s="117"/>
      <c r="P115" s="114"/>
      <c r="Q115" s="118"/>
      <c r="R115" s="116"/>
      <c r="S115" s="114"/>
    </row>
    <row r="116" spans="6:19">
      <c r="F116" s="111" t="s">
        <v>941</v>
      </c>
      <c r="G116" s="136">
        <v>1.3137400000000001E-5</v>
      </c>
      <c r="H116" s="103">
        <f>ROUND(+G116*Totals!$H$30,2)</f>
        <v>0</v>
      </c>
      <c r="I116" s="103">
        <f t="shared" si="3"/>
        <v>0</v>
      </c>
      <c r="J116" s="103">
        <f t="shared" si="4"/>
        <v>0</v>
      </c>
      <c r="K116" s="113" t="s">
        <v>941</v>
      </c>
      <c r="L116" s="113" t="s">
        <v>58</v>
      </c>
      <c r="M116" s="138">
        <v>0.27802690582959644</v>
      </c>
      <c r="N116" s="117">
        <f>H116*M116</f>
        <v>0</v>
      </c>
      <c r="O116" s="117"/>
      <c r="P116" s="114"/>
      <c r="Q116" s="118"/>
      <c r="R116" s="116"/>
      <c r="S116" s="114"/>
    </row>
    <row r="117" spans="6:19">
      <c r="F117" s="111" t="s">
        <v>940</v>
      </c>
      <c r="G117" s="136">
        <v>3.3229799999999998E-5</v>
      </c>
      <c r="H117" s="103">
        <f>ROUND(+G117*Totals!$H$30,2)</f>
        <v>0</v>
      </c>
      <c r="I117" s="103">
        <f t="shared" si="3"/>
        <v>0</v>
      </c>
      <c r="J117" s="103">
        <f t="shared" si="4"/>
        <v>0</v>
      </c>
      <c r="K117" s="113" t="s">
        <v>940</v>
      </c>
      <c r="L117" s="113" t="s">
        <v>76</v>
      </c>
      <c r="M117" s="138">
        <v>0.48774509803921567</v>
      </c>
      <c r="N117" s="117">
        <f>H117*M117</f>
        <v>0</v>
      </c>
      <c r="O117" s="113" t="s">
        <v>1159</v>
      </c>
      <c r="P117" s="114"/>
      <c r="Q117" s="118"/>
      <c r="R117" s="116"/>
      <c r="S117" s="114"/>
    </row>
    <row r="118" spans="6:19">
      <c r="F118" s="111" t="s">
        <v>939</v>
      </c>
      <c r="G118" s="136">
        <v>4.5439790000000003E-4</v>
      </c>
      <c r="H118" s="103">
        <f>ROUND(+G118*Totals!$H$30,2)</f>
        <v>0</v>
      </c>
      <c r="I118" s="103">
        <f t="shared" si="3"/>
        <v>0</v>
      </c>
      <c r="J118" s="103">
        <f t="shared" si="4"/>
        <v>0</v>
      </c>
      <c r="K118" s="113"/>
      <c r="L118" s="113"/>
      <c r="N118" s="117">
        <v>0</v>
      </c>
      <c r="O118" s="113"/>
      <c r="P118" s="114"/>
      <c r="Q118" s="118"/>
      <c r="R118" s="116"/>
      <c r="S118" s="114"/>
    </row>
    <row r="119" spans="6:19" ht="37.5">
      <c r="F119" s="111" t="s">
        <v>938</v>
      </c>
      <c r="G119" s="136">
        <v>3.3113860000000001E-4</v>
      </c>
      <c r="H119" s="103">
        <f>ROUND(+G119*Totals!$H$30,2)</f>
        <v>0</v>
      </c>
      <c r="I119" s="103">
        <f t="shared" si="3"/>
        <v>0</v>
      </c>
      <c r="J119" s="103">
        <f t="shared" si="4"/>
        <v>0</v>
      </c>
      <c r="K119" s="113"/>
      <c r="L119" s="113"/>
      <c r="N119" s="117">
        <v>0</v>
      </c>
      <c r="O119" s="113"/>
      <c r="P119" s="114"/>
      <c r="Q119" s="118"/>
      <c r="R119" s="116"/>
      <c r="S119" s="114"/>
    </row>
    <row r="120" spans="6:19">
      <c r="F120" s="111" t="s">
        <v>937</v>
      </c>
      <c r="G120" s="136">
        <v>9.2803820999999998E-3</v>
      </c>
      <c r="H120" s="103">
        <f>ROUND(+G120*Totals!$H$30,2)</f>
        <v>0</v>
      </c>
      <c r="I120" s="103">
        <f t="shared" si="3"/>
        <v>0</v>
      </c>
      <c r="J120" s="103">
        <f t="shared" si="4"/>
        <v>0</v>
      </c>
      <c r="K120" s="113"/>
      <c r="L120" s="113"/>
      <c r="N120" s="117"/>
      <c r="O120" s="113"/>
      <c r="P120" s="114"/>
      <c r="Q120" s="118"/>
      <c r="R120" s="116"/>
      <c r="S120" s="114"/>
    </row>
    <row r="121" spans="6:19">
      <c r="F121" s="111" t="s">
        <v>936</v>
      </c>
      <c r="G121" s="136">
        <v>1.6151220000000001E-4</v>
      </c>
      <c r="H121" s="103">
        <f>ROUND(+G121*Totals!$H$30,2)</f>
        <v>0</v>
      </c>
      <c r="I121" s="103">
        <f t="shared" si="3"/>
        <v>0</v>
      </c>
      <c r="J121" s="103">
        <f t="shared" si="4"/>
        <v>0</v>
      </c>
      <c r="K121" s="137" t="s">
        <v>936</v>
      </c>
      <c r="L121" s="137" t="s">
        <v>89</v>
      </c>
      <c r="M121" s="138">
        <v>0.15384615384615385</v>
      </c>
      <c r="N121" s="117">
        <f>H121*M121</f>
        <v>0</v>
      </c>
      <c r="O121" s="117"/>
      <c r="P121" s="114"/>
      <c r="Q121" s="118"/>
      <c r="R121" s="116"/>
      <c r="S121" s="114"/>
    </row>
    <row r="122" spans="6:19">
      <c r="F122" s="111" t="s">
        <v>935</v>
      </c>
      <c r="G122" s="136">
        <v>1.49534E-4</v>
      </c>
      <c r="H122" s="103">
        <f>ROUND(+G122*Totals!$H$30,2)</f>
        <v>0</v>
      </c>
      <c r="I122" s="103">
        <f t="shared" si="3"/>
        <v>0</v>
      </c>
      <c r="J122" s="103">
        <f t="shared" si="4"/>
        <v>0</v>
      </c>
      <c r="K122" s="113" t="s">
        <v>935</v>
      </c>
      <c r="L122" s="113" t="s">
        <v>97</v>
      </c>
      <c r="M122" s="138">
        <v>0.19507575757575757</v>
      </c>
      <c r="N122" s="117">
        <f>H122*M122</f>
        <v>0</v>
      </c>
      <c r="O122" s="117" t="s">
        <v>1159</v>
      </c>
      <c r="P122" s="114"/>
      <c r="Q122" s="118"/>
      <c r="R122" s="116"/>
      <c r="S122" s="114"/>
    </row>
    <row r="123" spans="6:19">
      <c r="F123" s="111" t="s">
        <v>934</v>
      </c>
      <c r="G123" s="136">
        <v>1.3755580000000001E-4</v>
      </c>
      <c r="H123" s="103">
        <f>ROUND(+G123*Totals!$H$30,2)</f>
        <v>0</v>
      </c>
      <c r="I123" s="103">
        <f t="shared" si="3"/>
        <v>0</v>
      </c>
      <c r="J123" s="103">
        <f t="shared" si="4"/>
        <v>0</v>
      </c>
      <c r="K123" s="113" t="s">
        <v>934</v>
      </c>
      <c r="L123" s="113" t="s">
        <v>57</v>
      </c>
      <c r="M123" s="138">
        <v>0.25</v>
      </c>
      <c r="N123" s="117">
        <f>H123*M123</f>
        <v>0</v>
      </c>
      <c r="O123" s="117" t="s">
        <v>1159</v>
      </c>
      <c r="P123" s="114"/>
      <c r="Q123" s="118"/>
      <c r="R123" s="116"/>
      <c r="S123" s="114"/>
    </row>
    <row r="124" spans="6:19">
      <c r="F124" s="111" t="s">
        <v>933</v>
      </c>
      <c r="G124" s="136">
        <v>1.421925E-4</v>
      </c>
      <c r="H124" s="103">
        <f>ROUND(+G124*Totals!$H$30,2)</f>
        <v>0</v>
      </c>
      <c r="I124" s="103">
        <f t="shared" si="3"/>
        <v>0</v>
      </c>
      <c r="J124" s="103">
        <f t="shared" si="4"/>
        <v>0</v>
      </c>
      <c r="K124" s="113" t="s">
        <v>933</v>
      </c>
      <c r="L124" s="113" t="s">
        <v>127</v>
      </c>
      <c r="M124" s="138">
        <v>0.2708757637474542</v>
      </c>
      <c r="N124" s="117">
        <f>H124*M124</f>
        <v>0</v>
      </c>
      <c r="O124" s="113" t="s">
        <v>1159</v>
      </c>
      <c r="P124" s="114"/>
      <c r="Q124" s="118"/>
      <c r="R124" s="116"/>
      <c r="S124" s="114"/>
    </row>
    <row r="125" spans="6:19">
      <c r="F125" s="111" t="s">
        <v>932</v>
      </c>
      <c r="G125" s="136">
        <v>4.346919E-4</v>
      </c>
      <c r="H125" s="103">
        <f>ROUND(+G125*Totals!$H$30,2)</f>
        <v>0</v>
      </c>
      <c r="I125" s="103">
        <f t="shared" si="3"/>
        <v>0</v>
      </c>
      <c r="J125" s="103">
        <f t="shared" si="4"/>
        <v>0</v>
      </c>
      <c r="K125" s="113"/>
      <c r="L125" s="113"/>
      <c r="N125" s="117"/>
      <c r="O125" s="117"/>
      <c r="P125" s="114"/>
      <c r="Q125" s="118"/>
      <c r="R125" s="116"/>
      <c r="S125" s="114"/>
    </row>
    <row r="126" spans="6:19">
      <c r="F126" s="111" t="s">
        <v>931</v>
      </c>
      <c r="G126" s="136">
        <v>5.6413299999999997E-5</v>
      </c>
      <c r="H126" s="103">
        <f>ROUND(+G126*Totals!$H$30,2)</f>
        <v>0</v>
      </c>
      <c r="I126" s="103">
        <f t="shared" si="3"/>
        <v>0</v>
      </c>
      <c r="J126" s="103">
        <f t="shared" si="4"/>
        <v>0</v>
      </c>
      <c r="K126" s="113" t="s">
        <v>931</v>
      </c>
      <c r="L126" s="113" t="s">
        <v>138</v>
      </c>
      <c r="M126" s="138">
        <v>0.15047021943573669</v>
      </c>
      <c r="N126" s="117">
        <f>H126*M126</f>
        <v>0</v>
      </c>
      <c r="O126" s="113" t="s">
        <v>1159</v>
      </c>
      <c r="P126" s="114"/>
      <c r="Q126" s="118"/>
      <c r="R126" s="116"/>
      <c r="S126" s="114"/>
    </row>
    <row r="127" spans="6:19">
      <c r="F127" s="111" t="s">
        <v>930</v>
      </c>
      <c r="G127" s="136">
        <v>1.7658151E-3</v>
      </c>
      <c r="H127" s="103">
        <f>ROUND(+G127*Totals!$H$30,2)</f>
        <v>0</v>
      </c>
      <c r="I127" s="103">
        <f t="shared" si="3"/>
        <v>0</v>
      </c>
      <c r="J127" s="103">
        <f t="shared" si="4"/>
        <v>0</v>
      </c>
      <c r="K127" s="113"/>
      <c r="L127" s="113"/>
      <c r="N127" s="117"/>
      <c r="O127" s="113"/>
      <c r="P127" s="114"/>
      <c r="Q127" s="118"/>
      <c r="R127" s="116"/>
      <c r="S127" s="114"/>
    </row>
    <row r="128" spans="6:19">
      <c r="F128" s="111" t="s">
        <v>929</v>
      </c>
      <c r="G128" s="136">
        <v>3.1954679999999998E-4</v>
      </c>
      <c r="H128" s="103">
        <f>ROUND(+G128*Totals!$H$30,2)</f>
        <v>0</v>
      </c>
      <c r="I128" s="103">
        <f t="shared" si="3"/>
        <v>0</v>
      </c>
      <c r="J128" s="103">
        <f t="shared" si="4"/>
        <v>0</v>
      </c>
      <c r="K128" s="113"/>
      <c r="L128" s="113"/>
      <c r="N128" s="117"/>
      <c r="O128" s="117"/>
      <c r="P128" s="114"/>
      <c r="Q128" s="118"/>
      <c r="R128" s="116"/>
      <c r="S128" s="114"/>
    </row>
    <row r="129" spans="6:19">
      <c r="F129" s="111" t="s">
        <v>928</v>
      </c>
      <c r="G129" s="136">
        <v>8.6551999999999994E-5</v>
      </c>
      <c r="H129" s="103">
        <f>ROUND(+G129*Totals!$H$30,2)</f>
        <v>0</v>
      </c>
      <c r="I129" s="103">
        <f t="shared" si="3"/>
        <v>0</v>
      </c>
      <c r="J129" s="103">
        <f t="shared" si="4"/>
        <v>0</v>
      </c>
      <c r="K129" s="113" t="s">
        <v>928</v>
      </c>
      <c r="L129" s="113" t="s">
        <v>122</v>
      </c>
      <c r="M129" s="138">
        <v>0.22120658135283364</v>
      </c>
      <c r="N129" s="117">
        <f>H129*M129</f>
        <v>0</v>
      </c>
      <c r="O129" s="117" t="s">
        <v>1159</v>
      </c>
      <c r="P129" s="114"/>
      <c r="Q129" s="118"/>
      <c r="R129" s="116"/>
      <c r="S129" s="114"/>
    </row>
    <row r="130" spans="6:19">
      <c r="F130" s="111" t="s">
        <v>927</v>
      </c>
      <c r="G130" s="136">
        <v>1.3910100000000001E-5</v>
      </c>
      <c r="H130" s="103">
        <f>ROUND(+G130*Totals!$H$30,2)</f>
        <v>0</v>
      </c>
      <c r="I130" s="103">
        <f t="shared" si="3"/>
        <v>0</v>
      </c>
      <c r="J130" s="103">
        <f t="shared" si="4"/>
        <v>0</v>
      </c>
      <c r="K130" s="113" t="s">
        <v>927</v>
      </c>
      <c r="L130" s="113" t="s">
        <v>37</v>
      </c>
      <c r="M130" s="138">
        <v>0.41743119266055045</v>
      </c>
      <c r="N130" s="117">
        <f>H130*M130</f>
        <v>0</v>
      </c>
      <c r="O130" s="113" t="s">
        <v>1159</v>
      </c>
      <c r="P130" s="114"/>
      <c r="Q130" s="118"/>
      <c r="R130" s="116"/>
      <c r="S130" s="114"/>
    </row>
    <row r="131" spans="6:19">
      <c r="F131" s="111" t="s">
        <v>926</v>
      </c>
      <c r="G131" s="136">
        <v>1.6073940000000001E-3</v>
      </c>
      <c r="H131" s="103">
        <f>ROUND(+G131*Totals!$H$30,2)</f>
        <v>0</v>
      </c>
      <c r="I131" s="103">
        <f t="shared" si="3"/>
        <v>0</v>
      </c>
      <c r="J131" s="103">
        <f t="shared" si="4"/>
        <v>0</v>
      </c>
      <c r="K131" s="113"/>
      <c r="L131" s="113"/>
      <c r="N131" s="117"/>
      <c r="O131" s="117"/>
      <c r="P131" s="114"/>
      <c r="Q131" s="118"/>
      <c r="R131" s="116"/>
      <c r="S131" s="114"/>
    </row>
    <row r="132" spans="6:19">
      <c r="F132" s="111" t="s">
        <v>925</v>
      </c>
      <c r="G132" s="136">
        <v>3.3616199999999998E-5</v>
      </c>
      <c r="H132" s="103">
        <f>ROUND(+G132*Totals!$H$30,2)</f>
        <v>0</v>
      </c>
      <c r="I132" s="103">
        <f t="shared" si="3"/>
        <v>0</v>
      </c>
      <c r="J132" s="103">
        <f t="shared" si="4"/>
        <v>0</v>
      </c>
      <c r="K132" s="113" t="s">
        <v>925</v>
      </c>
      <c r="L132" s="113" t="s">
        <v>100</v>
      </c>
      <c r="M132" s="138">
        <v>0.33920704845814981</v>
      </c>
      <c r="N132" s="117">
        <f>H132*M132</f>
        <v>0</v>
      </c>
      <c r="O132" s="137" t="s">
        <v>131</v>
      </c>
      <c r="P132" s="138">
        <v>2.6431718061674006E-2</v>
      </c>
      <c r="Q132" s="118">
        <f>H132*P132</f>
        <v>0</v>
      </c>
      <c r="R132" s="116"/>
      <c r="S132" s="114"/>
    </row>
    <row r="133" spans="6:19">
      <c r="F133" s="111" t="s">
        <v>48</v>
      </c>
      <c r="G133" s="136">
        <v>3.9879599999999996E-3</v>
      </c>
      <c r="H133" s="103">
        <f>ROUND(+G133*Totals!$H$30,2)</f>
        <v>0</v>
      </c>
      <c r="I133" s="103">
        <f t="shared" si="3"/>
        <v>0</v>
      </c>
      <c r="J133" s="103">
        <f t="shared" si="4"/>
        <v>0</v>
      </c>
      <c r="K133" s="113"/>
      <c r="L133" s="113"/>
      <c r="N133" s="117"/>
      <c r="O133" s="113"/>
      <c r="P133" s="114"/>
      <c r="Q133" s="118"/>
      <c r="R133" s="116"/>
      <c r="S133" s="114"/>
    </row>
    <row r="134" spans="6:19">
      <c r="F134" s="111" t="s">
        <v>924</v>
      </c>
      <c r="G134" s="136">
        <v>2.9597689999999997E-4</v>
      </c>
      <c r="H134" s="103">
        <f>ROUND(+G134*Totals!$H$30,2)</f>
        <v>0</v>
      </c>
      <c r="I134" s="103">
        <f t="shared" si="3"/>
        <v>0</v>
      </c>
      <c r="J134" s="103">
        <f t="shared" si="4"/>
        <v>0</v>
      </c>
      <c r="K134" s="113"/>
      <c r="L134" s="113"/>
      <c r="N134" s="117"/>
      <c r="O134" s="113"/>
      <c r="P134" s="114"/>
      <c r="Q134" s="118"/>
      <c r="R134" s="116"/>
      <c r="S134" s="114"/>
    </row>
    <row r="135" spans="6:19">
      <c r="F135" s="111" t="s">
        <v>923</v>
      </c>
      <c r="G135" s="136">
        <v>1.4648151E-3</v>
      </c>
      <c r="H135" s="103">
        <f>ROUND(+G135*Totals!$H$30,2)</f>
        <v>0</v>
      </c>
      <c r="I135" s="103">
        <f t="shared" ref="I135:I198" si="6">+N135+Q135+T135</f>
        <v>0</v>
      </c>
      <c r="J135" s="103">
        <f t="shared" ref="J135:J198" si="7">+H135-I135</f>
        <v>0</v>
      </c>
      <c r="K135" s="113"/>
      <c r="L135" s="113"/>
      <c r="N135" s="117"/>
      <c r="O135" s="113"/>
      <c r="P135" s="114"/>
      <c r="Q135" s="118"/>
      <c r="R135" s="116"/>
      <c r="S135" s="114"/>
    </row>
    <row r="136" spans="6:19">
      <c r="F136" s="111" t="s">
        <v>922</v>
      </c>
      <c r="G136" s="136">
        <v>9.2193319999999996E-4</v>
      </c>
      <c r="H136" s="103">
        <f>ROUND(+G136*Totals!$H$30,2)</f>
        <v>0</v>
      </c>
      <c r="I136" s="103">
        <f t="shared" si="6"/>
        <v>0</v>
      </c>
      <c r="J136" s="103">
        <f t="shared" si="7"/>
        <v>0</v>
      </c>
      <c r="K136" s="113"/>
      <c r="L136" s="113"/>
      <c r="N136" s="117"/>
      <c r="O136" s="117"/>
      <c r="P136" s="114"/>
      <c r="Q136" s="118"/>
      <c r="R136" s="116"/>
      <c r="S136" s="114"/>
    </row>
    <row r="137" spans="6:19">
      <c r="F137" s="111" t="s">
        <v>921</v>
      </c>
      <c r="G137" s="136">
        <v>1.49534E-4</v>
      </c>
      <c r="H137" s="103">
        <f>ROUND(+G137*Totals!$H$30,2)</f>
        <v>0</v>
      </c>
      <c r="I137" s="103">
        <f t="shared" si="6"/>
        <v>0</v>
      </c>
      <c r="J137" s="103">
        <f t="shared" si="7"/>
        <v>0</v>
      </c>
      <c r="K137" s="113" t="s">
        <v>921</v>
      </c>
      <c r="L137" s="113" t="s">
        <v>36</v>
      </c>
      <c r="M137" s="138">
        <v>3.117206982543641E-2</v>
      </c>
      <c r="N137" s="117">
        <f>H137*M137</f>
        <v>0</v>
      </c>
      <c r="O137" s="117" t="s">
        <v>73</v>
      </c>
      <c r="P137" s="138">
        <v>0.10972568578553617</v>
      </c>
      <c r="Q137" s="118">
        <f>H137*P137</f>
        <v>0</v>
      </c>
      <c r="R137" s="116" t="s">
        <v>1159</v>
      </c>
      <c r="S137" s="114"/>
    </row>
    <row r="138" spans="6:19">
      <c r="F138" s="111" t="s">
        <v>920</v>
      </c>
      <c r="G138" s="136">
        <v>5.6027000000000004E-5</v>
      </c>
      <c r="H138" s="103">
        <f>ROUND(+G138*Totals!$H$30,2)</f>
        <v>0</v>
      </c>
      <c r="I138" s="103">
        <f t="shared" si="6"/>
        <v>0</v>
      </c>
      <c r="J138" s="103">
        <f t="shared" si="7"/>
        <v>0</v>
      </c>
      <c r="K138" s="113" t="s">
        <v>920</v>
      </c>
      <c r="L138" s="113" t="s">
        <v>129</v>
      </c>
      <c r="M138" s="138">
        <v>0.40000000000000008</v>
      </c>
      <c r="N138" s="117">
        <f>H138*M138</f>
        <v>0</v>
      </c>
      <c r="O138" s="113" t="s">
        <v>1159</v>
      </c>
      <c r="P138" s="114"/>
      <c r="Q138" s="118"/>
      <c r="R138" s="116"/>
      <c r="S138" s="114"/>
    </row>
    <row r="139" spans="6:19">
      <c r="F139" s="111" t="s">
        <v>919</v>
      </c>
      <c r="G139" s="136">
        <v>4.1343999999999996E-5</v>
      </c>
      <c r="H139" s="103">
        <f>ROUND(+G139*Totals!$H$30,2)</f>
        <v>0</v>
      </c>
      <c r="I139" s="103">
        <f t="shared" si="6"/>
        <v>0</v>
      </c>
      <c r="J139" s="103">
        <f t="shared" si="7"/>
        <v>0</v>
      </c>
      <c r="K139" s="113" t="s">
        <v>919</v>
      </c>
      <c r="L139" s="113" t="s">
        <v>101</v>
      </c>
      <c r="M139" s="138">
        <v>0.14913957934990438</v>
      </c>
      <c r="N139" s="117">
        <f>H139*M139</f>
        <v>0</v>
      </c>
      <c r="O139" s="113" t="s">
        <v>1159</v>
      </c>
      <c r="P139" s="114"/>
      <c r="Q139" s="118"/>
      <c r="R139" s="116"/>
      <c r="S139" s="114"/>
    </row>
    <row r="140" spans="6:19">
      <c r="F140" s="111" t="s">
        <v>918</v>
      </c>
      <c r="G140" s="136">
        <v>1.5731982499999998E-2</v>
      </c>
      <c r="H140" s="103">
        <f>ROUND(+G140*Totals!$H$30,2)</f>
        <v>0</v>
      </c>
      <c r="I140" s="103">
        <f t="shared" si="6"/>
        <v>0</v>
      </c>
      <c r="J140" s="103">
        <f t="shared" si="7"/>
        <v>0</v>
      </c>
      <c r="K140" s="113"/>
      <c r="L140" s="113"/>
      <c r="N140" s="117"/>
      <c r="O140" s="113"/>
      <c r="P140" s="114"/>
      <c r="Q140" s="118"/>
      <c r="R140" s="116"/>
      <c r="S140" s="114"/>
    </row>
    <row r="141" spans="6:19">
      <c r="F141" s="111" t="s">
        <v>917</v>
      </c>
      <c r="G141" s="136">
        <v>5.3210151300000001E-2</v>
      </c>
      <c r="H141" s="103">
        <f>ROUND(+G141*Totals!$H$30,2)</f>
        <v>0</v>
      </c>
      <c r="I141" s="103">
        <f t="shared" si="6"/>
        <v>0</v>
      </c>
      <c r="J141" s="103">
        <f t="shared" si="7"/>
        <v>0</v>
      </c>
      <c r="K141" s="113"/>
      <c r="L141" s="113"/>
      <c r="N141" s="117"/>
      <c r="O141" s="113"/>
      <c r="P141" s="114"/>
      <c r="Q141" s="118"/>
      <c r="R141" s="116"/>
      <c r="S141" s="114"/>
    </row>
    <row r="142" spans="6:19">
      <c r="F142" s="111" t="s">
        <v>916</v>
      </c>
      <c r="G142" s="136">
        <v>9.9650699999999999E-4</v>
      </c>
      <c r="H142" s="103">
        <f>ROUND(+G142*Totals!$H$30,2)</f>
        <v>0</v>
      </c>
      <c r="I142" s="103">
        <f t="shared" si="6"/>
        <v>0</v>
      </c>
      <c r="J142" s="103">
        <f t="shared" si="7"/>
        <v>0</v>
      </c>
      <c r="K142" s="113"/>
      <c r="L142" s="113"/>
      <c r="N142" s="117"/>
      <c r="O142" s="113"/>
      <c r="P142" s="114"/>
      <c r="Q142" s="118"/>
      <c r="R142" s="116"/>
      <c r="S142" s="114"/>
    </row>
    <row r="143" spans="6:19">
      <c r="F143" s="111" t="s">
        <v>915</v>
      </c>
      <c r="G143" s="136">
        <v>2.0930898000000001E-3</v>
      </c>
      <c r="H143" s="103">
        <f>ROUND(+G143*Totals!$H$30,2)</f>
        <v>0</v>
      </c>
      <c r="I143" s="103">
        <f t="shared" si="6"/>
        <v>0</v>
      </c>
      <c r="J143" s="103">
        <f t="shared" si="7"/>
        <v>0</v>
      </c>
      <c r="K143" s="113"/>
      <c r="L143" s="113"/>
      <c r="N143" s="117"/>
      <c r="O143" s="117"/>
      <c r="P143" s="114"/>
      <c r="Q143" s="118"/>
      <c r="R143" s="116"/>
      <c r="S143" s="114"/>
    </row>
    <row r="144" spans="6:19">
      <c r="F144" s="111" t="s">
        <v>914</v>
      </c>
      <c r="G144" s="136">
        <v>4.8840050000000001E-4</v>
      </c>
      <c r="H144" s="103">
        <f>ROUND(+G144*Totals!$H$30,2)</f>
        <v>0</v>
      </c>
      <c r="I144" s="103">
        <f t="shared" si="6"/>
        <v>0</v>
      </c>
      <c r="J144" s="103">
        <f t="shared" si="7"/>
        <v>0</v>
      </c>
      <c r="K144" s="113"/>
      <c r="L144" s="113"/>
      <c r="N144" s="117"/>
      <c r="O144" s="117"/>
      <c r="P144" s="114"/>
      <c r="Q144" s="118"/>
      <c r="R144" s="116"/>
      <c r="S144" s="114"/>
    </row>
    <row r="145" spans="6:19">
      <c r="F145" s="111" t="s">
        <v>913</v>
      </c>
      <c r="G145" s="136">
        <v>4.4821599999999998E-5</v>
      </c>
      <c r="H145" s="103">
        <f>ROUND(+G145*Totals!$H$30,2)</f>
        <v>0</v>
      </c>
      <c r="I145" s="103">
        <f t="shared" si="6"/>
        <v>0</v>
      </c>
      <c r="J145" s="103">
        <f t="shared" si="7"/>
        <v>0</v>
      </c>
      <c r="K145" s="113" t="s">
        <v>913</v>
      </c>
      <c r="L145" s="113" t="s">
        <v>65</v>
      </c>
      <c r="M145" s="138">
        <v>0.56024096385542177</v>
      </c>
      <c r="N145" s="117">
        <f>H145*M145</f>
        <v>0</v>
      </c>
      <c r="O145" s="113" t="s">
        <v>1159</v>
      </c>
      <c r="P145" s="114"/>
      <c r="Q145" s="118"/>
      <c r="R145" s="116"/>
      <c r="S145" s="114"/>
    </row>
    <row r="146" spans="6:19">
      <c r="F146" s="111" t="s">
        <v>912</v>
      </c>
      <c r="G146" s="136">
        <v>1.6201450000000001E-3</v>
      </c>
      <c r="H146" s="103">
        <f>ROUND(+G146*Totals!$H$30,2)</f>
        <v>0</v>
      </c>
      <c r="I146" s="103">
        <f t="shared" si="6"/>
        <v>0</v>
      </c>
      <c r="J146" s="103">
        <f>+H146-I146</f>
        <v>0</v>
      </c>
      <c r="O146" s="113" t="s">
        <v>1159</v>
      </c>
      <c r="P146" s="114"/>
      <c r="Q146" s="118"/>
      <c r="R146" s="116"/>
      <c r="S146" s="114"/>
    </row>
    <row r="147" spans="6:19">
      <c r="F147" s="111" t="s">
        <v>911</v>
      </c>
      <c r="G147" s="136">
        <v>2.8577611000000004E-3</v>
      </c>
      <c r="H147" s="103">
        <f>ROUND(+G147*Totals!$H$30,2)</f>
        <v>0</v>
      </c>
      <c r="I147" s="103">
        <f t="shared" si="6"/>
        <v>0</v>
      </c>
      <c r="J147" s="103">
        <f>+H147-I147</f>
        <v>0</v>
      </c>
      <c r="K147" s="113"/>
      <c r="L147" s="113"/>
      <c r="N147" s="117"/>
      <c r="O147" s="113"/>
      <c r="P147" s="114"/>
      <c r="Q147" s="118"/>
      <c r="R147" s="116"/>
      <c r="S147" s="114"/>
    </row>
    <row r="148" spans="6:19">
      <c r="F148" s="111" t="s">
        <v>910</v>
      </c>
      <c r="G148" s="136">
        <v>1.5030679999999998E-4</v>
      </c>
      <c r="H148" s="103">
        <f>ROUND(+G148*Totals!$H$30,2)</f>
        <v>0</v>
      </c>
      <c r="I148" s="103">
        <f t="shared" si="6"/>
        <v>0</v>
      </c>
      <c r="J148" s="103">
        <f>+H148-I148</f>
        <v>0</v>
      </c>
      <c r="K148" s="113" t="s">
        <v>910</v>
      </c>
      <c r="L148" s="113" t="s">
        <v>57</v>
      </c>
      <c r="M148" s="138">
        <v>0.32765957446808508</v>
      </c>
      <c r="N148" s="117">
        <f>+H148*M148</f>
        <v>0</v>
      </c>
      <c r="O148" s="117"/>
      <c r="P148" s="114"/>
      <c r="Q148" s="118"/>
      <c r="R148" s="116"/>
      <c r="S148" s="114"/>
    </row>
    <row r="149" spans="6:19">
      <c r="F149" s="111" t="s">
        <v>909</v>
      </c>
      <c r="G149" s="136">
        <v>2.0672010000000001E-4</v>
      </c>
      <c r="H149" s="103">
        <f>ROUND(+G149*Totals!$H$30,2)</f>
        <v>0</v>
      </c>
      <c r="I149" s="103">
        <f t="shared" si="6"/>
        <v>0</v>
      </c>
      <c r="J149" s="103">
        <f>+H149-I149</f>
        <v>0</v>
      </c>
      <c r="K149" s="113"/>
      <c r="L149" s="113"/>
      <c r="N149" s="117"/>
      <c r="O149" s="117"/>
      <c r="P149" s="114"/>
      <c r="Q149" s="118"/>
      <c r="R149" s="116"/>
      <c r="S149" s="114"/>
    </row>
    <row r="150" spans="6:19">
      <c r="F150" s="111" t="s">
        <v>908</v>
      </c>
      <c r="G150" s="136">
        <v>2.8979499999999999E-5</v>
      </c>
      <c r="H150" s="103">
        <f>ROUND(+G150*Totals!$H$30,2)</f>
        <v>0</v>
      </c>
      <c r="I150" s="103">
        <f t="shared" si="6"/>
        <v>0</v>
      </c>
      <c r="J150" s="103">
        <f t="shared" si="7"/>
        <v>0</v>
      </c>
      <c r="K150" s="113" t="s">
        <v>908</v>
      </c>
      <c r="L150" s="113" t="s">
        <v>117</v>
      </c>
      <c r="M150" s="138">
        <v>7.1729957805907171E-2</v>
      </c>
      <c r="N150" s="117">
        <f>H150*M150</f>
        <v>0</v>
      </c>
      <c r="O150" s="113" t="s">
        <v>1159</v>
      </c>
      <c r="P150" s="114"/>
      <c r="Q150" s="118"/>
      <c r="R150" s="116"/>
      <c r="S150" s="114"/>
    </row>
    <row r="151" spans="6:19">
      <c r="F151" s="111" t="s">
        <v>907</v>
      </c>
      <c r="G151" s="136">
        <v>8.8483899999999995E-5</v>
      </c>
      <c r="H151" s="103">
        <f>ROUND(+G151*Totals!$H$30,2)</f>
        <v>0</v>
      </c>
      <c r="I151" s="103">
        <f t="shared" si="6"/>
        <v>0</v>
      </c>
      <c r="J151" s="103">
        <f t="shared" si="7"/>
        <v>0</v>
      </c>
      <c r="K151" s="113" t="s">
        <v>907</v>
      </c>
      <c r="L151" s="113" t="s">
        <v>119</v>
      </c>
      <c r="M151" s="138">
        <v>0.40943683409436832</v>
      </c>
      <c r="N151" s="117">
        <f>H151*M151</f>
        <v>0</v>
      </c>
      <c r="O151" s="117" t="s">
        <v>1159</v>
      </c>
      <c r="P151" s="114"/>
      <c r="Q151" s="118"/>
      <c r="R151" s="116"/>
      <c r="S151" s="114"/>
    </row>
    <row r="152" spans="6:19">
      <c r="F152" s="111" t="s">
        <v>52</v>
      </c>
      <c r="G152" s="136">
        <v>2.0088560999999999E-3</v>
      </c>
      <c r="H152" s="103">
        <f>ROUND(+G152*Totals!$H$30,2)</f>
        <v>0</v>
      </c>
      <c r="I152" s="103">
        <f t="shared" si="6"/>
        <v>0</v>
      </c>
      <c r="J152" s="103">
        <f t="shared" si="7"/>
        <v>0</v>
      </c>
      <c r="K152" s="113"/>
      <c r="L152" s="113"/>
      <c r="N152" s="117"/>
      <c r="O152" s="117"/>
      <c r="P152" s="114"/>
      <c r="Q152" s="118"/>
      <c r="R152" s="116"/>
      <c r="S152" s="114"/>
    </row>
    <row r="153" spans="6:19">
      <c r="F153" s="111" t="s">
        <v>906</v>
      </c>
      <c r="G153" s="136">
        <v>5.3708599999999996E-5</v>
      </c>
      <c r="H153" s="103">
        <f>ROUND(+G153*Totals!$H$30,2)</f>
        <v>0</v>
      </c>
      <c r="I153" s="103">
        <f t="shared" si="6"/>
        <v>0</v>
      </c>
      <c r="J153" s="103">
        <f t="shared" si="7"/>
        <v>0</v>
      </c>
      <c r="K153" s="113" t="s">
        <v>906</v>
      </c>
      <c r="L153" s="113" t="s">
        <v>79</v>
      </c>
      <c r="M153" s="138">
        <v>0.42675159235668791</v>
      </c>
      <c r="N153" s="117">
        <f>H153*M153</f>
        <v>0</v>
      </c>
      <c r="O153" s="117" t="s">
        <v>1159</v>
      </c>
      <c r="P153" s="114"/>
      <c r="Q153" s="118"/>
      <c r="R153" s="116"/>
      <c r="S153" s="114"/>
    </row>
    <row r="154" spans="6:19">
      <c r="F154" s="111" t="s">
        <v>905</v>
      </c>
      <c r="G154" s="136">
        <v>2.9365900000000003E-5</v>
      </c>
      <c r="H154" s="103">
        <f>ROUND(+G154*Totals!$H$30,2)</f>
        <v>0</v>
      </c>
      <c r="I154" s="103">
        <f t="shared" si="6"/>
        <v>0</v>
      </c>
      <c r="J154" s="103">
        <f t="shared" si="7"/>
        <v>0</v>
      </c>
      <c r="K154" s="113" t="s">
        <v>905</v>
      </c>
      <c r="L154" s="113" t="s">
        <v>123</v>
      </c>
      <c r="M154" s="138">
        <v>0.60638297872340419</v>
      </c>
      <c r="N154" s="117">
        <f>H154*M154</f>
        <v>0</v>
      </c>
      <c r="O154" s="117" t="s">
        <v>1159</v>
      </c>
      <c r="P154" s="114"/>
      <c r="Q154" s="118"/>
      <c r="R154" s="116"/>
      <c r="S154" s="114"/>
    </row>
    <row r="155" spans="6:19">
      <c r="F155" s="111" t="s">
        <v>904</v>
      </c>
      <c r="G155" s="136">
        <v>1.4103340000000002E-4</v>
      </c>
      <c r="H155" s="103">
        <f>ROUND(+G155*Totals!$H$30,2)</f>
        <v>0</v>
      </c>
      <c r="I155" s="103">
        <f t="shared" si="6"/>
        <v>0</v>
      </c>
      <c r="J155" s="103">
        <f t="shared" si="7"/>
        <v>0</v>
      </c>
      <c r="K155" s="113" t="s">
        <v>904</v>
      </c>
      <c r="L155" s="113" t="s">
        <v>71</v>
      </c>
      <c r="M155" s="138">
        <v>0.24619289340101522</v>
      </c>
      <c r="N155" s="117">
        <f>H155*M155</f>
        <v>0</v>
      </c>
      <c r="O155" s="117" t="s">
        <v>1159</v>
      </c>
      <c r="P155" s="114"/>
      <c r="Q155" s="118"/>
      <c r="R155" s="116"/>
      <c r="S155" s="114"/>
    </row>
    <row r="156" spans="6:19">
      <c r="F156" s="111" t="s">
        <v>903</v>
      </c>
      <c r="G156" s="136">
        <v>1.1205390000000001E-4</v>
      </c>
      <c r="H156" s="103">
        <f>ROUND(+G156*Totals!$H$30,2)</f>
        <v>0</v>
      </c>
      <c r="I156" s="103">
        <f t="shared" si="6"/>
        <v>0</v>
      </c>
      <c r="J156" s="103">
        <f t="shared" si="7"/>
        <v>0</v>
      </c>
      <c r="K156" s="113" t="s">
        <v>903</v>
      </c>
      <c r="L156" s="113" t="s">
        <v>39</v>
      </c>
      <c r="M156" s="138">
        <v>0.2582897033158813</v>
      </c>
      <c r="N156" s="117">
        <f>H156*M156</f>
        <v>0</v>
      </c>
      <c r="O156" s="113" t="s">
        <v>1159</v>
      </c>
      <c r="P156" s="114"/>
      <c r="Q156" s="118"/>
      <c r="R156" s="116"/>
      <c r="S156" s="114"/>
    </row>
    <row r="157" spans="6:19">
      <c r="F157" s="111" t="s">
        <v>902</v>
      </c>
      <c r="G157" s="136">
        <v>5.2549399999999995E-5</v>
      </c>
      <c r="H157" s="103">
        <f>ROUND(+G157*Totals!$H$30,2)</f>
        <v>0</v>
      </c>
      <c r="I157" s="103">
        <f t="shared" si="6"/>
        <v>0</v>
      </c>
      <c r="J157" s="103">
        <f t="shared" si="7"/>
        <v>0</v>
      </c>
      <c r="K157" s="113" t="s">
        <v>902</v>
      </c>
      <c r="L157" s="113" t="s">
        <v>127</v>
      </c>
      <c r="M157" s="138">
        <v>0.57421875</v>
      </c>
      <c r="N157" s="117">
        <f>H157*M157</f>
        <v>0</v>
      </c>
      <c r="O157" s="113" t="s">
        <v>1159</v>
      </c>
      <c r="P157" s="114"/>
      <c r="Q157" s="118"/>
      <c r="R157" s="116"/>
      <c r="S157" s="114"/>
    </row>
    <row r="158" spans="6:19">
      <c r="F158" s="111" t="s">
        <v>901</v>
      </c>
      <c r="G158" s="136">
        <v>4.0146210000000003E-4</v>
      </c>
      <c r="H158" s="103">
        <f>ROUND(+G158*Totals!$H$30,2)</f>
        <v>0</v>
      </c>
      <c r="I158" s="103">
        <f t="shared" si="6"/>
        <v>0</v>
      </c>
      <c r="J158" s="103">
        <f t="shared" si="7"/>
        <v>0</v>
      </c>
      <c r="K158" s="113"/>
      <c r="L158" s="113"/>
      <c r="N158" s="117"/>
      <c r="O158" s="113"/>
      <c r="P158" s="114"/>
      <c r="Q158" s="118"/>
      <c r="R158" s="116"/>
      <c r="S158" s="114"/>
    </row>
    <row r="159" spans="6:19">
      <c r="F159" s="111" t="s">
        <v>900</v>
      </c>
      <c r="G159" s="136">
        <v>2.0745429000000003E-3</v>
      </c>
      <c r="H159" s="103">
        <f>ROUND(+G159*Totals!$H$30,2)</f>
        <v>0</v>
      </c>
      <c r="I159" s="103">
        <f t="shared" si="6"/>
        <v>0</v>
      </c>
      <c r="J159" s="103">
        <f t="shared" si="7"/>
        <v>0</v>
      </c>
      <c r="K159" s="113"/>
      <c r="L159" s="113"/>
      <c r="N159" s="117"/>
      <c r="O159" s="113"/>
      <c r="P159" s="114"/>
      <c r="Q159" s="118"/>
      <c r="R159" s="116"/>
      <c r="S159" s="114"/>
    </row>
    <row r="160" spans="6:19">
      <c r="F160" s="111" t="s">
        <v>899</v>
      </c>
      <c r="G160" s="136">
        <v>1.0857637E-3</v>
      </c>
      <c r="H160" s="103">
        <f>ROUND(+G160*Totals!$H$30,2)</f>
        <v>0</v>
      </c>
      <c r="I160" s="103">
        <f t="shared" si="6"/>
        <v>0</v>
      </c>
      <c r="J160" s="103">
        <f t="shared" si="7"/>
        <v>0</v>
      </c>
      <c r="K160" s="113"/>
      <c r="L160" s="113"/>
      <c r="N160" s="117"/>
      <c r="O160" s="117"/>
      <c r="P160" s="114"/>
      <c r="Q160" s="118"/>
      <c r="R160" s="116"/>
      <c r="S160" s="114"/>
    </row>
    <row r="161" spans="6:19">
      <c r="F161" s="111" t="s">
        <v>898</v>
      </c>
      <c r="G161" s="136">
        <v>4.8840050000000001E-4</v>
      </c>
      <c r="H161" s="103">
        <f>ROUND(+G161*Totals!$H$30,2)</f>
        <v>0</v>
      </c>
      <c r="I161" s="103">
        <f t="shared" si="6"/>
        <v>0</v>
      </c>
      <c r="J161" s="103">
        <f t="shared" si="7"/>
        <v>0</v>
      </c>
      <c r="K161" s="113"/>
      <c r="L161" s="113"/>
      <c r="N161" s="117"/>
      <c r="O161" s="113"/>
      <c r="P161" s="114"/>
      <c r="Q161" s="118"/>
      <c r="R161" s="116"/>
      <c r="S161" s="114"/>
    </row>
    <row r="162" spans="6:19">
      <c r="F162" s="111" t="s">
        <v>56</v>
      </c>
      <c r="G162" s="136">
        <v>1.73877E-5</v>
      </c>
      <c r="H162" s="103">
        <f>ROUND(+G162*Totals!$H$30,2)</f>
        <v>0</v>
      </c>
      <c r="I162" s="103">
        <f t="shared" si="6"/>
        <v>0</v>
      </c>
      <c r="J162" s="103">
        <f t="shared" si="7"/>
        <v>0</v>
      </c>
      <c r="K162" s="113" t="s">
        <v>56</v>
      </c>
      <c r="L162" s="113" t="s">
        <v>56</v>
      </c>
      <c r="M162" s="138">
        <v>0.35416666666666669</v>
      </c>
      <c r="N162" s="117">
        <f>H162*M162</f>
        <v>0</v>
      </c>
      <c r="O162" s="117" t="s">
        <v>1159</v>
      </c>
      <c r="P162" s="114"/>
      <c r="Q162" s="118"/>
      <c r="R162" s="116"/>
      <c r="S162" s="114"/>
    </row>
    <row r="163" spans="6:19">
      <c r="F163" s="111" t="s">
        <v>897</v>
      </c>
      <c r="G163" s="136">
        <v>2.9702013999999997E-3</v>
      </c>
      <c r="H163" s="103">
        <f>ROUND(+G163*Totals!$H$30,2)</f>
        <v>0</v>
      </c>
      <c r="I163" s="103">
        <f t="shared" si="6"/>
        <v>0</v>
      </c>
      <c r="J163" s="103">
        <f t="shared" si="7"/>
        <v>0</v>
      </c>
      <c r="K163" s="113"/>
      <c r="L163" s="113"/>
      <c r="N163" s="117"/>
      <c r="O163" s="117"/>
      <c r="P163" s="114"/>
      <c r="Q163" s="118"/>
      <c r="R163" s="116"/>
      <c r="S163" s="114"/>
    </row>
    <row r="164" spans="6:19">
      <c r="F164" s="111" t="s">
        <v>896</v>
      </c>
      <c r="G164" s="136">
        <v>1.0741719999999999E-4</v>
      </c>
      <c r="H164" s="103">
        <f>ROUND(+G164*Totals!$H$30,2)</f>
        <v>0</v>
      </c>
      <c r="I164" s="103">
        <f t="shared" si="6"/>
        <v>0</v>
      </c>
      <c r="J164" s="103">
        <f t="shared" si="7"/>
        <v>0</v>
      </c>
      <c r="K164" s="113" t="s">
        <v>896</v>
      </c>
      <c r="L164" s="113" t="s">
        <v>120</v>
      </c>
      <c r="M164" s="138">
        <v>0.15279361459521096</v>
      </c>
      <c r="N164" s="117">
        <f>H164*M164</f>
        <v>0</v>
      </c>
      <c r="O164" s="117" t="s">
        <v>1159</v>
      </c>
      <c r="P164" s="114"/>
      <c r="Q164" s="118"/>
      <c r="R164" s="116"/>
      <c r="S164" s="114"/>
    </row>
    <row r="165" spans="6:19">
      <c r="F165" s="111" t="s">
        <v>895</v>
      </c>
      <c r="G165" s="136">
        <v>9.2734299999999991E-5</v>
      </c>
      <c r="H165" s="103">
        <f>ROUND(+G165*Totals!$H$30,2)</f>
        <v>0</v>
      </c>
      <c r="I165" s="103">
        <f t="shared" si="6"/>
        <v>0</v>
      </c>
      <c r="J165" s="103">
        <f t="shared" si="7"/>
        <v>0</v>
      </c>
      <c r="K165" s="113" t="s">
        <v>895</v>
      </c>
      <c r="L165" s="113" t="s">
        <v>52</v>
      </c>
      <c r="M165" s="138">
        <v>2.7667984189723323E-2</v>
      </c>
      <c r="N165" s="117">
        <f>H165*M165</f>
        <v>0</v>
      </c>
      <c r="O165" s="113" t="s">
        <v>1159</v>
      </c>
      <c r="P165" s="114"/>
      <c r="Q165" s="118"/>
      <c r="R165" s="116"/>
      <c r="S165" s="114"/>
    </row>
    <row r="166" spans="6:19">
      <c r="F166" s="111" t="s">
        <v>894</v>
      </c>
      <c r="G166" s="136">
        <v>5.4095000000000003E-5</v>
      </c>
      <c r="H166" s="103">
        <f>ROUND(+G166*Totals!$H$30,2)</f>
        <v>0</v>
      </c>
      <c r="I166" s="103">
        <f t="shared" si="6"/>
        <v>0</v>
      </c>
      <c r="J166" s="103">
        <f t="shared" si="7"/>
        <v>0</v>
      </c>
      <c r="K166" s="113" t="s">
        <v>894</v>
      </c>
      <c r="L166" s="113" t="s">
        <v>98</v>
      </c>
      <c r="M166" s="138">
        <v>0.25531914893617019</v>
      </c>
      <c r="N166" s="117">
        <f>H166*M166</f>
        <v>0</v>
      </c>
      <c r="O166" s="113" t="s">
        <v>1159</v>
      </c>
      <c r="P166" s="114"/>
      <c r="Q166" s="118"/>
      <c r="R166" s="116"/>
      <c r="S166" s="114"/>
    </row>
    <row r="167" spans="6:19">
      <c r="F167" s="111" t="s">
        <v>893</v>
      </c>
      <c r="G167" s="136">
        <v>2.2642619999999999E-4</v>
      </c>
      <c r="H167" s="103">
        <f>ROUND(+G167*Totals!$H$30,2)</f>
        <v>0</v>
      </c>
      <c r="I167" s="103">
        <f t="shared" si="6"/>
        <v>0</v>
      </c>
      <c r="J167" s="103">
        <f t="shared" si="7"/>
        <v>0</v>
      </c>
      <c r="K167" s="113"/>
      <c r="L167" s="113"/>
      <c r="N167" s="117"/>
      <c r="O167" s="117"/>
      <c r="P167" s="114"/>
      <c r="Q167" s="118"/>
      <c r="R167" s="116"/>
      <c r="S167" s="114"/>
    </row>
    <row r="168" spans="6:19">
      <c r="F168" s="111" t="s">
        <v>57</v>
      </c>
      <c r="G168" s="136">
        <v>9.4546452000000003E-3</v>
      </c>
      <c r="H168" s="103">
        <f>ROUND(+G168*Totals!$H$30,2)</f>
        <v>0</v>
      </c>
      <c r="I168" s="103">
        <f t="shared" si="6"/>
        <v>0</v>
      </c>
      <c r="J168" s="103">
        <f t="shared" si="7"/>
        <v>0</v>
      </c>
      <c r="K168" s="113"/>
      <c r="L168" s="113"/>
      <c r="N168" s="117"/>
      <c r="O168" s="113"/>
      <c r="P168" s="114"/>
      <c r="Q168" s="118"/>
      <c r="R168" s="116"/>
      <c r="S168" s="114"/>
    </row>
    <row r="169" spans="6:19">
      <c r="F169" s="111" t="s">
        <v>892</v>
      </c>
      <c r="G169" s="136">
        <v>2.5888299999999997E-5</v>
      </c>
      <c r="H169" s="103">
        <f>ROUND(+G169*Totals!$H$30,2)</f>
        <v>0</v>
      </c>
      <c r="I169" s="103">
        <f t="shared" si="6"/>
        <v>0</v>
      </c>
      <c r="J169" s="103">
        <f t="shared" si="7"/>
        <v>0</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ROUND(+G170*Totals!$H$30,2)</f>
        <v>0</v>
      </c>
      <c r="I170" s="103">
        <f t="shared" si="6"/>
        <v>0</v>
      </c>
      <c r="J170" s="103">
        <f t="shared" si="7"/>
        <v>0</v>
      </c>
      <c r="K170" s="113"/>
      <c r="L170" s="113"/>
      <c r="N170" s="117"/>
      <c r="O170" s="117"/>
      <c r="P170" s="114"/>
      <c r="Q170" s="118"/>
      <c r="R170" s="116"/>
      <c r="S170" s="114"/>
    </row>
    <row r="171" spans="6:19">
      <c r="F171" s="111" t="s">
        <v>890</v>
      </c>
      <c r="G171" s="136">
        <v>8.2301700000000005E-5</v>
      </c>
      <c r="H171" s="103">
        <f>ROUND(+G171*Totals!$H$30,2)</f>
        <v>0</v>
      </c>
      <c r="I171" s="103">
        <f t="shared" si="6"/>
        <v>0</v>
      </c>
      <c r="J171" s="103">
        <f t="shared" si="7"/>
        <v>0</v>
      </c>
      <c r="K171" s="113" t="s">
        <v>890</v>
      </c>
      <c r="L171" s="113" t="s">
        <v>119</v>
      </c>
      <c r="M171" s="138">
        <v>0.34332425068119893</v>
      </c>
      <c r="N171" s="117">
        <f>H171*M171</f>
        <v>0</v>
      </c>
      <c r="O171" s="113" t="s">
        <v>1159</v>
      </c>
      <c r="P171" s="114"/>
      <c r="Q171" s="118"/>
      <c r="R171" s="116"/>
      <c r="S171" s="114"/>
    </row>
    <row r="172" spans="6:19">
      <c r="F172" s="111" t="s">
        <v>889</v>
      </c>
      <c r="G172" s="136">
        <v>1.0046199999999999E-5</v>
      </c>
      <c r="H172" s="103">
        <f>ROUND(+G172*Totals!$H$30,2)</f>
        <v>0</v>
      </c>
      <c r="I172" s="103">
        <f t="shared" si="6"/>
        <v>0</v>
      </c>
      <c r="J172" s="103">
        <f t="shared" si="7"/>
        <v>0</v>
      </c>
      <c r="K172" s="113" t="s">
        <v>889</v>
      </c>
      <c r="L172" s="113" t="s">
        <v>103</v>
      </c>
      <c r="M172" s="138">
        <v>0.20499999999999999</v>
      </c>
      <c r="N172" s="117">
        <f>H172*M172</f>
        <v>0</v>
      </c>
      <c r="O172" s="117" t="s">
        <v>1159</v>
      </c>
      <c r="P172" s="114"/>
      <c r="Q172" s="118"/>
      <c r="R172" s="116"/>
      <c r="S172" s="114"/>
    </row>
    <row r="173" spans="6:19">
      <c r="F173" s="111" t="s">
        <v>888</v>
      </c>
      <c r="G173" s="136">
        <v>2.7163410000000002E-4</v>
      </c>
      <c r="H173" s="103">
        <f>ROUND(+G173*Totals!$H$30,2)</f>
        <v>0</v>
      </c>
      <c r="I173" s="103">
        <f t="shared" si="6"/>
        <v>0</v>
      </c>
      <c r="J173" s="103">
        <f t="shared" si="7"/>
        <v>0</v>
      </c>
      <c r="K173" s="113"/>
      <c r="L173" s="113"/>
      <c r="N173" s="117"/>
      <c r="O173" s="117"/>
      <c r="P173" s="114"/>
      <c r="Q173" s="118"/>
      <c r="R173" s="116"/>
      <c r="S173" s="114"/>
    </row>
    <row r="174" spans="6:19">
      <c r="F174" s="111" t="s">
        <v>887</v>
      </c>
      <c r="G174" s="136">
        <v>6.8005100000000004E-5</v>
      </c>
      <c r="H174" s="103">
        <f>ROUND(+G174*Totals!$H$30,2)</f>
        <v>0</v>
      </c>
      <c r="I174" s="103">
        <f t="shared" si="6"/>
        <v>0</v>
      </c>
      <c r="J174" s="103">
        <f t="shared" si="7"/>
        <v>0</v>
      </c>
      <c r="K174" s="113" t="s">
        <v>887</v>
      </c>
      <c r="L174" s="113" t="s">
        <v>106</v>
      </c>
      <c r="M174" s="138">
        <v>0.27507598784194531</v>
      </c>
      <c r="N174" s="117">
        <f>H174*M174</f>
        <v>0</v>
      </c>
      <c r="O174" s="113" t="s">
        <v>1159</v>
      </c>
      <c r="P174" s="114"/>
      <c r="Q174" s="118"/>
      <c r="R174" s="116"/>
      <c r="S174" s="114"/>
    </row>
    <row r="175" spans="6:19">
      <c r="F175" s="111" t="s">
        <v>886</v>
      </c>
      <c r="G175" s="136">
        <v>1.4914760000000002E-4</v>
      </c>
      <c r="H175" s="103">
        <f>ROUND(+G175*Totals!$H$30,2)</f>
        <v>0</v>
      </c>
      <c r="I175" s="103">
        <f t="shared" si="6"/>
        <v>0</v>
      </c>
      <c r="J175" s="147">
        <f t="shared" si="7"/>
        <v>0</v>
      </c>
      <c r="K175" s="143" t="s">
        <v>886</v>
      </c>
      <c r="L175" s="143" t="s">
        <v>56</v>
      </c>
      <c r="M175" s="140">
        <v>5.3191489361702135E-3</v>
      </c>
      <c r="N175" s="144">
        <f>H175*M175</f>
        <v>0</v>
      </c>
      <c r="O175" s="113" t="s">
        <v>62</v>
      </c>
      <c r="P175" s="140">
        <v>0.24734042553191493</v>
      </c>
      <c r="Q175" s="118">
        <f>H175*P175</f>
        <v>0</v>
      </c>
      <c r="R175" s="148"/>
      <c r="S175" s="114"/>
    </row>
    <row r="176" spans="6:19">
      <c r="F176" s="111" t="s">
        <v>885</v>
      </c>
      <c r="G176" s="136">
        <v>8.7131570000000002E-4</v>
      </c>
      <c r="H176" s="103">
        <f>ROUND(+G176*Totals!$H$30,2)</f>
        <v>0</v>
      </c>
      <c r="I176" s="103">
        <f t="shared" si="6"/>
        <v>0</v>
      </c>
      <c r="J176" s="103">
        <f t="shared" si="7"/>
        <v>0</v>
      </c>
      <c r="K176" s="113"/>
      <c r="L176" s="113"/>
      <c r="N176" s="117"/>
      <c r="O176" s="117"/>
      <c r="P176" s="114"/>
      <c r="Q176" s="118"/>
      <c r="R176" s="116"/>
      <c r="S176" s="114"/>
    </row>
    <row r="177" spans="6:19" ht="37.5">
      <c r="F177" s="111" t="s">
        <v>884</v>
      </c>
      <c r="G177" s="136">
        <v>6.6459599999999996E-5</v>
      </c>
      <c r="H177" s="103">
        <f>ROUND(+G177*Totals!$H$30,2)</f>
        <v>0</v>
      </c>
      <c r="I177" s="103">
        <f t="shared" si="6"/>
        <v>0</v>
      </c>
      <c r="J177" s="103">
        <f t="shared" si="7"/>
        <v>0</v>
      </c>
      <c r="K177" s="113" t="s">
        <v>884</v>
      </c>
      <c r="L177" s="113" t="s">
        <v>106</v>
      </c>
      <c r="M177" s="138">
        <v>0.25265392781316348</v>
      </c>
      <c r="N177" s="117">
        <f>H177*M177</f>
        <v>0</v>
      </c>
      <c r="O177" s="113" t="s">
        <v>1159</v>
      </c>
      <c r="P177" s="114"/>
      <c r="Q177" s="118"/>
      <c r="R177" s="116"/>
      <c r="S177" s="114"/>
    </row>
    <row r="178" spans="6:19">
      <c r="F178" s="111" t="s">
        <v>883</v>
      </c>
      <c r="G178" s="136">
        <v>1.9126440000000002E-4</v>
      </c>
      <c r="H178" s="103">
        <f>ROUND(+G178*Totals!$H$30,2)</f>
        <v>0</v>
      </c>
      <c r="I178" s="103">
        <f t="shared" si="6"/>
        <v>0</v>
      </c>
      <c r="J178" s="103">
        <f t="shared" si="7"/>
        <v>0</v>
      </c>
      <c r="K178" s="113" t="s">
        <v>883</v>
      </c>
      <c r="L178" s="113" t="s">
        <v>118</v>
      </c>
      <c r="M178" s="138">
        <v>6.2034739454094288E-2</v>
      </c>
      <c r="N178" s="117">
        <f>H178*M178</f>
        <v>0</v>
      </c>
      <c r="O178" s="117" t="s">
        <v>1159</v>
      </c>
      <c r="P178" s="114"/>
      <c r="Q178" s="118"/>
      <c r="R178" s="116"/>
      <c r="S178" s="114"/>
    </row>
    <row r="179" spans="6:19">
      <c r="F179" s="111" t="s">
        <v>882</v>
      </c>
      <c r="G179" s="136">
        <v>3.2650190000000002E-4</v>
      </c>
      <c r="H179" s="103">
        <f>ROUND(+G179*Totals!$H$30,2)</f>
        <v>0</v>
      </c>
      <c r="I179" s="103">
        <f t="shared" si="6"/>
        <v>0</v>
      </c>
      <c r="J179" s="103">
        <f t="shared" si="7"/>
        <v>0</v>
      </c>
      <c r="K179" s="113"/>
      <c r="L179" s="113"/>
      <c r="N179" s="117"/>
      <c r="O179" s="113"/>
      <c r="P179" s="114"/>
      <c r="Q179" s="118"/>
      <c r="R179" s="116"/>
      <c r="S179" s="114"/>
    </row>
    <row r="180" spans="6:19">
      <c r="F180" s="111" t="s">
        <v>881</v>
      </c>
      <c r="G180" s="136">
        <v>1.51466E-4</v>
      </c>
      <c r="H180" s="103">
        <f>ROUND(+G180*Totals!$H$30,2)</f>
        <v>0</v>
      </c>
      <c r="I180" s="103">
        <f t="shared" si="6"/>
        <v>0</v>
      </c>
      <c r="J180" s="103">
        <f t="shared" si="7"/>
        <v>0</v>
      </c>
      <c r="K180" s="113" t="s">
        <v>881</v>
      </c>
      <c r="L180" s="113" t="s">
        <v>92</v>
      </c>
      <c r="M180" s="138">
        <v>0.23106796116504852</v>
      </c>
      <c r="N180" s="117">
        <f>H180*M180</f>
        <v>0</v>
      </c>
      <c r="O180" s="117" t="s">
        <v>1159</v>
      </c>
      <c r="P180" s="114"/>
      <c r="Q180" s="118"/>
      <c r="R180" s="116"/>
      <c r="S180" s="114"/>
    </row>
    <row r="181" spans="6:19" ht="37.5">
      <c r="F181" s="111" t="s">
        <v>880</v>
      </c>
      <c r="G181" s="136">
        <v>7.0709880000000003E-4</v>
      </c>
      <c r="H181" s="103">
        <f>ROUND(+G181*Totals!$H$30,2)</f>
        <v>0</v>
      </c>
      <c r="I181" s="103">
        <f t="shared" si="6"/>
        <v>0</v>
      </c>
      <c r="J181" s="103">
        <f t="shared" si="7"/>
        <v>0</v>
      </c>
      <c r="K181" s="113"/>
      <c r="L181" s="113"/>
      <c r="N181" s="117"/>
      <c r="O181" s="117"/>
      <c r="P181" s="114"/>
      <c r="Q181" s="118"/>
      <c r="R181" s="116"/>
      <c r="S181" s="114"/>
    </row>
    <row r="182" spans="6:19">
      <c r="F182" s="111" t="s">
        <v>879</v>
      </c>
      <c r="G182" s="136">
        <v>2.1251600000000002E-5</v>
      </c>
      <c r="H182" s="103">
        <f>ROUND(+G182*Totals!$H$30,2)</f>
        <v>0</v>
      </c>
      <c r="I182" s="103">
        <f t="shared" si="6"/>
        <v>0</v>
      </c>
      <c r="J182" s="103">
        <f t="shared" si="7"/>
        <v>0</v>
      </c>
      <c r="K182" s="113" t="s">
        <v>879</v>
      </c>
      <c r="L182" s="113" t="s">
        <v>68</v>
      </c>
      <c r="M182" s="138">
        <v>0.56551724137931036</v>
      </c>
      <c r="N182" s="117">
        <f>H182*M182</f>
        <v>0</v>
      </c>
      <c r="O182" s="117" t="s">
        <v>1159</v>
      </c>
      <c r="P182" s="114"/>
      <c r="Q182" s="118"/>
      <c r="R182" s="116"/>
      <c r="S182" s="114"/>
    </row>
    <row r="183" spans="6:19">
      <c r="F183" s="111" t="s">
        <v>878</v>
      </c>
      <c r="G183" s="136">
        <v>1.3601029999999999E-4</v>
      </c>
      <c r="H183" s="103">
        <f>ROUND(+G183*Totals!$H$30,2)</f>
        <v>0</v>
      </c>
      <c r="I183" s="103">
        <f t="shared" si="6"/>
        <v>0</v>
      </c>
      <c r="J183" s="103">
        <f t="shared" si="7"/>
        <v>0</v>
      </c>
      <c r="K183" s="113" t="s">
        <v>878</v>
      </c>
      <c r="L183" s="113" t="s">
        <v>104</v>
      </c>
      <c r="M183" s="138">
        <v>4.7008547008547015E-2</v>
      </c>
      <c r="N183" s="117">
        <f>H183*M183</f>
        <v>0</v>
      </c>
      <c r="O183" s="113" t="s">
        <v>1159</v>
      </c>
      <c r="P183" s="114"/>
      <c r="Q183" s="118"/>
      <c r="R183" s="116"/>
      <c r="S183" s="114"/>
    </row>
    <row r="184" spans="6:19">
      <c r="F184" s="111" t="s">
        <v>877</v>
      </c>
      <c r="G184" s="136">
        <v>4.223273E-4</v>
      </c>
      <c r="H184" s="103">
        <f>ROUND(+G184*Totals!$H$30,2)</f>
        <v>0</v>
      </c>
      <c r="I184" s="103">
        <f t="shared" si="6"/>
        <v>0</v>
      </c>
      <c r="J184" s="103">
        <f>+H184-I184</f>
        <v>0</v>
      </c>
      <c r="O184" s="113" t="s">
        <v>1159</v>
      </c>
      <c r="P184" s="114"/>
      <c r="Q184" s="118"/>
      <c r="R184" s="116"/>
      <c r="S184" s="114"/>
    </row>
    <row r="185" spans="6:19">
      <c r="F185" s="111" t="s">
        <v>876</v>
      </c>
      <c r="G185" s="136">
        <v>6.5687000000000003E-6</v>
      </c>
      <c r="H185" s="103">
        <f>ROUND(+G185*Totals!$H$30,2)</f>
        <v>0</v>
      </c>
      <c r="I185" s="103">
        <f t="shared" si="6"/>
        <v>0</v>
      </c>
      <c r="J185" s="103">
        <f>+H185-I185</f>
        <v>0</v>
      </c>
      <c r="K185" s="113" t="s">
        <v>876</v>
      </c>
      <c r="L185" s="113" t="s">
        <v>120</v>
      </c>
      <c r="M185" s="138">
        <v>0.35272727272727272</v>
      </c>
      <c r="N185" s="117">
        <f>+H185*M185</f>
        <v>0</v>
      </c>
      <c r="O185" s="117"/>
      <c r="P185" s="114"/>
      <c r="Q185" s="118"/>
      <c r="R185" s="116"/>
      <c r="S185" s="114"/>
    </row>
    <row r="186" spans="6:19">
      <c r="F186" s="111" t="s">
        <v>875</v>
      </c>
      <c r="G186" s="136">
        <v>5.0231060000000005E-4</v>
      </c>
      <c r="H186" s="103">
        <f>ROUND(+G186*Totals!$H$30,2)</f>
        <v>0</v>
      </c>
      <c r="I186" s="103">
        <f t="shared" si="6"/>
        <v>0</v>
      </c>
      <c r="J186" s="103">
        <f t="shared" si="7"/>
        <v>0</v>
      </c>
      <c r="K186" s="113"/>
      <c r="L186" s="113"/>
      <c r="N186" s="117"/>
      <c r="O186" s="113"/>
      <c r="P186" s="114"/>
      <c r="Q186" s="118"/>
      <c r="R186" s="116"/>
      <c r="S186" s="114"/>
    </row>
    <row r="187" spans="6:19">
      <c r="F187" s="111" t="s">
        <v>874</v>
      </c>
      <c r="G187" s="136">
        <v>1.3910100000000001E-5</v>
      </c>
      <c r="H187" s="103">
        <f>ROUND(+G187*Totals!$H$30,2)</f>
        <v>0</v>
      </c>
      <c r="I187" s="103">
        <f t="shared" si="6"/>
        <v>0</v>
      </c>
      <c r="J187" s="103">
        <f t="shared" si="7"/>
        <v>0</v>
      </c>
      <c r="K187" s="113" t="s">
        <v>874</v>
      </c>
      <c r="L187" s="113" t="s">
        <v>78</v>
      </c>
      <c r="M187" s="138">
        <v>0.1393939393939394</v>
      </c>
      <c r="N187" s="117">
        <f>H187*M187</f>
        <v>0</v>
      </c>
      <c r="O187" s="113" t="s">
        <v>125</v>
      </c>
      <c r="P187" s="138">
        <v>0.15757575757575759</v>
      </c>
      <c r="Q187" s="118">
        <f>H187*P187</f>
        <v>0</v>
      </c>
      <c r="R187" s="116" t="s">
        <v>1159</v>
      </c>
      <c r="S187" s="114"/>
    </row>
    <row r="188" spans="6:19">
      <c r="F188" s="111" t="s">
        <v>873</v>
      </c>
      <c r="G188" s="136">
        <v>8.6235143000000011E-3</v>
      </c>
      <c r="H188" s="103">
        <f>ROUND(+G188*Totals!$H$30,2)</f>
        <v>0</v>
      </c>
      <c r="I188" s="103">
        <f t="shared" si="6"/>
        <v>0</v>
      </c>
      <c r="J188" s="103">
        <f t="shared" si="7"/>
        <v>0</v>
      </c>
      <c r="K188" s="113"/>
      <c r="L188" s="113"/>
      <c r="N188" s="117"/>
      <c r="O188" s="113"/>
      <c r="P188" s="114"/>
      <c r="Q188" s="118"/>
      <c r="R188" s="116"/>
      <c r="S188" s="114"/>
    </row>
    <row r="189" spans="6:19">
      <c r="F189" s="111" t="s">
        <v>872</v>
      </c>
      <c r="G189" s="136">
        <v>6.0431829999999995E-4</v>
      </c>
      <c r="H189" s="103">
        <f>ROUND(+G189*Totals!$H$30,2)</f>
        <v>0</v>
      </c>
      <c r="I189" s="103">
        <f t="shared" si="6"/>
        <v>0</v>
      </c>
      <c r="J189" s="103">
        <f t="shared" si="7"/>
        <v>0</v>
      </c>
      <c r="K189" s="113"/>
      <c r="L189" s="113"/>
      <c r="N189" s="117"/>
      <c r="O189" s="117"/>
      <c r="P189" s="114"/>
      <c r="Q189" s="118"/>
      <c r="R189" s="116"/>
      <c r="S189" s="114"/>
    </row>
    <row r="190" spans="6:19" ht="37.5">
      <c r="F190" s="111" t="s">
        <v>871</v>
      </c>
      <c r="G190" s="136">
        <v>2.9597689999999997E-4</v>
      </c>
      <c r="H190" s="103">
        <f>ROUND(+G190*Totals!$H$30,2)</f>
        <v>0</v>
      </c>
      <c r="I190" s="103">
        <f t="shared" si="6"/>
        <v>0</v>
      </c>
      <c r="J190" s="103">
        <f t="shared" si="7"/>
        <v>0</v>
      </c>
      <c r="K190" s="113"/>
      <c r="L190" s="113"/>
      <c r="N190" s="117"/>
      <c r="O190" s="113"/>
      <c r="P190" s="114"/>
      <c r="Q190" s="118"/>
      <c r="R190" s="116"/>
      <c r="S190" s="114"/>
    </row>
    <row r="191" spans="6:19">
      <c r="F191" s="111" t="s">
        <v>870</v>
      </c>
      <c r="G191" s="136">
        <v>1.0278050000000001E-4</v>
      </c>
      <c r="H191" s="103">
        <f>ROUND(+G191*Totals!$H$30,2)</f>
        <v>0</v>
      </c>
      <c r="I191" s="103">
        <f t="shared" si="6"/>
        <v>0</v>
      </c>
      <c r="J191" s="103">
        <f t="shared" si="7"/>
        <v>0</v>
      </c>
      <c r="K191" s="113" t="s">
        <v>870</v>
      </c>
      <c r="L191" s="113" t="s">
        <v>75</v>
      </c>
      <c r="M191" s="138">
        <v>0.38636363636363635</v>
      </c>
      <c r="N191" s="117">
        <f>H191*M191</f>
        <v>0</v>
      </c>
      <c r="O191" s="117" t="s">
        <v>1159</v>
      </c>
      <c r="P191" s="114"/>
      <c r="Q191" s="118"/>
      <c r="R191" s="116"/>
      <c r="S191" s="114"/>
    </row>
    <row r="192" spans="6:19">
      <c r="F192" s="111" t="s">
        <v>869</v>
      </c>
      <c r="G192" s="136">
        <v>5.8963540000000006E-4</v>
      </c>
      <c r="H192" s="103">
        <f>ROUND(+G192*Totals!$H$30,2)</f>
        <v>0</v>
      </c>
      <c r="I192" s="103">
        <f t="shared" si="6"/>
        <v>0</v>
      </c>
      <c r="J192" s="103">
        <f t="shared" si="7"/>
        <v>0</v>
      </c>
      <c r="K192" s="113"/>
      <c r="L192" s="113"/>
      <c r="N192" s="117"/>
      <c r="O192" s="117"/>
      <c r="P192" s="114"/>
      <c r="Q192" s="118"/>
      <c r="R192" s="116"/>
      <c r="S192" s="114"/>
    </row>
    <row r="193" spans="6:19">
      <c r="F193" s="111" t="s">
        <v>868</v>
      </c>
      <c r="G193" s="136">
        <v>1.5069300000000002E-5</v>
      </c>
      <c r="H193" s="103">
        <f>ROUND(+G193*Totals!$H$30,2)</f>
        <v>0</v>
      </c>
      <c r="I193" s="103">
        <f t="shared" si="6"/>
        <v>0</v>
      </c>
      <c r="J193" s="103">
        <f t="shared" si="7"/>
        <v>0</v>
      </c>
      <c r="K193" s="113" t="s">
        <v>868</v>
      </c>
      <c r="L193" s="113" t="s">
        <v>92</v>
      </c>
      <c r="M193" s="138">
        <v>0.3</v>
      </c>
      <c r="N193" s="117">
        <f>H193*M193</f>
        <v>0</v>
      </c>
      <c r="O193" s="113" t="s">
        <v>1159</v>
      </c>
      <c r="P193" s="114"/>
      <c r="Q193" s="118"/>
      <c r="R193" s="116"/>
      <c r="S193" s="114"/>
    </row>
    <row r="194" spans="6:19">
      <c r="F194" s="111" t="s">
        <v>867</v>
      </c>
      <c r="G194" s="136">
        <v>8.4620000000000013E-5</v>
      </c>
      <c r="H194" s="103">
        <f>ROUND(+G194*Totals!$H$30,2)</f>
        <v>0</v>
      </c>
      <c r="I194" s="103">
        <f t="shared" si="6"/>
        <v>0</v>
      </c>
      <c r="J194" s="103">
        <f t="shared" si="7"/>
        <v>0</v>
      </c>
      <c r="K194" s="113" t="s">
        <v>867</v>
      </c>
      <c r="L194" s="113" t="s">
        <v>69</v>
      </c>
      <c r="M194" s="138">
        <v>0.29265091863517062</v>
      </c>
      <c r="N194" s="117">
        <f>H194*M194</f>
        <v>0</v>
      </c>
      <c r="O194" s="117" t="s">
        <v>1159</v>
      </c>
      <c r="P194" s="114"/>
      <c r="Q194" s="118"/>
      <c r="R194" s="116"/>
      <c r="S194" s="114"/>
    </row>
    <row r="195" spans="6:19">
      <c r="F195" s="111" t="s">
        <v>866</v>
      </c>
      <c r="G195" s="136">
        <v>2.42650809E-2</v>
      </c>
      <c r="H195" s="103">
        <f>ROUND(+G195*Totals!$H$30,2)</f>
        <v>0</v>
      </c>
      <c r="I195" s="103">
        <f t="shared" si="6"/>
        <v>0</v>
      </c>
      <c r="J195" s="103">
        <f t="shared" si="7"/>
        <v>0</v>
      </c>
      <c r="K195" s="113"/>
      <c r="L195" s="113"/>
      <c r="N195" s="117"/>
      <c r="O195" s="117"/>
      <c r="P195" s="114"/>
      <c r="Q195" s="118"/>
      <c r="R195" s="116"/>
      <c r="S195" s="114"/>
    </row>
    <row r="196" spans="6:19">
      <c r="F196" s="111" t="s">
        <v>865</v>
      </c>
      <c r="G196" s="136">
        <v>3.0525000000000003E-5</v>
      </c>
      <c r="H196" s="103">
        <f>ROUND(+G196*Totals!$H$30,2)</f>
        <v>0</v>
      </c>
      <c r="I196" s="103">
        <f t="shared" si="6"/>
        <v>0</v>
      </c>
      <c r="J196" s="103">
        <f t="shared" si="7"/>
        <v>0</v>
      </c>
      <c r="K196" s="113" t="s">
        <v>865</v>
      </c>
      <c r="L196" s="113" t="s">
        <v>108</v>
      </c>
      <c r="M196" s="138">
        <v>0.27631578947368418</v>
      </c>
      <c r="N196" s="117">
        <f>H196*M196</f>
        <v>0</v>
      </c>
      <c r="O196" s="113" t="s">
        <v>1159</v>
      </c>
      <c r="P196" s="114"/>
      <c r="Q196" s="118"/>
      <c r="R196" s="116"/>
      <c r="S196" s="114"/>
    </row>
    <row r="197" spans="6:19" ht="37.5">
      <c r="F197" s="111" t="s">
        <v>864</v>
      </c>
      <c r="G197" s="136">
        <v>1.070308E-4</v>
      </c>
      <c r="H197" s="103">
        <f>ROUND(+G197*Totals!$H$30,2)</f>
        <v>0</v>
      </c>
      <c r="I197" s="103">
        <f t="shared" si="6"/>
        <v>0</v>
      </c>
      <c r="J197" s="103">
        <f t="shared" si="7"/>
        <v>0</v>
      </c>
      <c r="K197" s="113" t="s">
        <v>864</v>
      </c>
      <c r="L197" s="113" t="s">
        <v>125</v>
      </c>
      <c r="M197" s="138">
        <v>0.38053097345132741</v>
      </c>
      <c r="N197" s="117">
        <f>H197*M197</f>
        <v>0</v>
      </c>
      <c r="O197" s="113" t="s">
        <v>1159</v>
      </c>
      <c r="P197" s="114"/>
      <c r="Q197" s="118"/>
      <c r="R197" s="116"/>
      <c r="S197" s="114"/>
    </row>
    <row r="198" spans="6:19">
      <c r="F198" s="111" t="s">
        <v>863</v>
      </c>
      <c r="G198" s="136">
        <v>2.4265470000000002E-4</v>
      </c>
      <c r="H198" s="103">
        <f>ROUND(+G198*Totals!$H$30,2)</f>
        <v>0</v>
      </c>
      <c r="I198" s="103">
        <f t="shared" si="6"/>
        <v>0</v>
      </c>
      <c r="J198" s="103">
        <f t="shared" si="7"/>
        <v>0</v>
      </c>
      <c r="K198" s="113"/>
      <c r="L198" s="113"/>
      <c r="N198" s="117"/>
      <c r="O198" s="113"/>
      <c r="P198" s="114"/>
      <c r="Q198" s="118"/>
      <c r="R198" s="116"/>
      <c r="S198" s="114"/>
    </row>
    <row r="199" spans="6:19">
      <c r="F199" s="111" t="s">
        <v>862</v>
      </c>
      <c r="G199" s="136">
        <v>1.5022952000000001E-3</v>
      </c>
      <c r="H199" s="103">
        <f>ROUND(+G199*Totals!$H$30,2)</f>
        <v>0</v>
      </c>
      <c r="I199" s="103">
        <f t="shared" ref="I199:I262" si="8">+N199+Q199+T199</f>
        <v>0</v>
      </c>
      <c r="J199" s="103">
        <f t="shared" ref="J199:J262" si="9">+H199-I199</f>
        <v>0</v>
      </c>
      <c r="K199" s="113"/>
      <c r="L199" s="113"/>
      <c r="N199" s="117"/>
      <c r="O199" s="117"/>
      <c r="P199" s="114"/>
      <c r="Q199" s="118"/>
      <c r="R199" s="116"/>
      <c r="S199" s="114"/>
    </row>
    <row r="200" spans="6:19">
      <c r="F200" s="111" t="s">
        <v>861</v>
      </c>
      <c r="G200" s="136">
        <v>2.9118561E-3</v>
      </c>
      <c r="H200" s="103">
        <f>ROUND(+G200*Totals!$H$30,2)</f>
        <v>0</v>
      </c>
      <c r="I200" s="103">
        <f t="shared" si="8"/>
        <v>0</v>
      </c>
      <c r="J200" s="103">
        <f t="shared" si="9"/>
        <v>0</v>
      </c>
      <c r="K200" s="113"/>
      <c r="L200" s="113"/>
      <c r="N200" s="117"/>
      <c r="O200" s="117"/>
      <c r="P200" s="114"/>
      <c r="Q200" s="118"/>
      <c r="R200" s="116"/>
      <c r="S200" s="114"/>
    </row>
    <row r="201" spans="6:19">
      <c r="F201" s="111" t="s">
        <v>860</v>
      </c>
      <c r="G201" s="136">
        <v>4.0571200000000002E-5</v>
      </c>
      <c r="H201" s="103">
        <f>ROUND(+G201*Totals!$H$30,2)</f>
        <v>0</v>
      </c>
      <c r="I201" s="103">
        <f t="shared" si="8"/>
        <v>0</v>
      </c>
      <c r="J201" s="103">
        <f t="shared" si="9"/>
        <v>0</v>
      </c>
      <c r="K201" s="113" t="s">
        <v>860</v>
      </c>
      <c r="L201" s="113" t="s">
        <v>121</v>
      </c>
      <c r="M201" s="138">
        <v>0.27762803234501349</v>
      </c>
      <c r="N201" s="117">
        <f t="shared" ref="N201:N206" si="10">H201*M201</f>
        <v>0</v>
      </c>
      <c r="O201" s="117" t="s">
        <v>1159</v>
      </c>
      <c r="P201" s="114"/>
      <c r="Q201" s="118"/>
      <c r="R201" s="116"/>
      <c r="S201" s="114"/>
    </row>
    <row r="202" spans="6:19">
      <c r="F202" s="111" t="s">
        <v>859</v>
      </c>
      <c r="G202" s="136">
        <v>9.7757399999999993E-5</v>
      </c>
      <c r="H202" s="103">
        <f>ROUND(+G202*Totals!$H$30,2)</f>
        <v>0</v>
      </c>
      <c r="I202" s="103">
        <f t="shared" si="8"/>
        <v>0</v>
      </c>
      <c r="J202" s="103">
        <f t="shared" si="9"/>
        <v>0</v>
      </c>
      <c r="K202" s="113" t="s">
        <v>859</v>
      </c>
      <c r="L202" s="113" t="s">
        <v>75</v>
      </c>
      <c r="M202" s="138">
        <v>0.31722054380664655</v>
      </c>
      <c r="N202" s="117">
        <f t="shared" si="10"/>
        <v>0</v>
      </c>
      <c r="O202" s="117" t="s">
        <v>1159</v>
      </c>
      <c r="P202" s="114"/>
      <c r="Q202" s="118"/>
      <c r="R202" s="116"/>
      <c r="S202" s="114"/>
    </row>
    <row r="203" spans="6:19">
      <c r="F203" s="111" t="s">
        <v>858</v>
      </c>
      <c r="G203" s="136">
        <v>9.6984600000000007E-5</v>
      </c>
      <c r="H203" s="103">
        <f>ROUND(+G203*Totals!$H$30,2)</f>
        <v>0</v>
      </c>
      <c r="I203" s="103">
        <f t="shared" si="8"/>
        <v>0</v>
      </c>
      <c r="J203" s="103">
        <f t="shared" si="9"/>
        <v>0</v>
      </c>
      <c r="K203" s="113" t="s">
        <v>858</v>
      </c>
      <c r="L203" s="113" t="s">
        <v>49</v>
      </c>
      <c r="M203" s="138">
        <v>0.20649651972157776</v>
      </c>
      <c r="N203" s="117">
        <f t="shared" si="10"/>
        <v>0</v>
      </c>
      <c r="O203" s="117"/>
      <c r="P203" s="114"/>
      <c r="Q203" s="118"/>
      <c r="R203" s="116"/>
      <c r="S203" s="114"/>
    </row>
    <row r="204" spans="6:19">
      <c r="F204" s="111" t="s">
        <v>857</v>
      </c>
      <c r="G204" s="136">
        <v>1.7001280000000001E-4</v>
      </c>
      <c r="H204" s="103">
        <f>ROUND(+G204*Totals!$H$30,2)</f>
        <v>0</v>
      </c>
      <c r="I204" s="103">
        <f t="shared" si="8"/>
        <v>0</v>
      </c>
      <c r="J204" s="147">
        <f t="shared" si="9"/>
        <v>0</v>
      </c>
      <c r="K204" s="143" t="s">
        <v>857</v>
      </c>
      <c r="L204" s="143" t="s">
        <v>95</v>
      </c>
      <c r="M204" s="140">
        <v>1.7288444040036398E-2</v>
      </c>
      <c r="N204" s="144">
        <f t="shared" si="10"/>
        <v>0</v>
      </c>
      <c r="O204" s="142" t="s">
        <v>124</v>
      </c>
      <c r="P204" s="140">
        <v>0.31119199272065512</v>
      </c>
      <c r="Q204" s="118">
        <f>H204*P204</f>
        <v>0</v>
      </c>
      <c r="R204" s="116"/>
      <c r="S204" s="114"/>
    </row>
    <row r="205" spans="6:19">
      <c r="F205" s="111" t="s">
        <v>856</v>
      </c>
      <c r="G205" s="136">
        <v>1.4296499999999999E-5</v>
      </c>
      <c r="H205" s="103">
        <f>ROUND(+G205*Totals!$H$30,2)</f>
        <v>0</v>
      </c>
      <c r="I205" s="103">
        <f t="shared" si="8"/>
        <v>0</v>
      </c>
      <c r="J205" s="147">
        <f t="shared" si="9"/>
        <v>0</v>
      </c>
      <c r="K205" s="143" t="s">
        <v>856</v>
      </c>
      <c r="L205" s="143" t="s">
        <v>107</v>
      </c>
      <c r="M205" s="140">
        <v>0.63503649635036497</v>
      </c>
      <c r="N205" s="144">
        <f t="shared" si="10"/>
        <v>0</v>
      </c>
      <c r="O205" s="143"/>
      <c r="P205" s="146"/>
      <c r="Q205" s="145"/>
      <c r="R205" s="116"/>
      <c r="S205" s="114"/>
    </row>
    <row r="206" spans="6:19">
      <c r="F206" s="111" t="s">
        <v>855</v>
      </c>
      <c r="G206" s="136">
        <v>8.8870300000000002E-5</v>
      </c>
      <c r="H206" s="103">
        <f>ROUND(+G206*Totals!$H$30,2)</f>
        <v>0</v>
      </c>
      <c r="I206" s="103">
        <f t="shared" si="8"/>
        <v>0</v>
      </c>
      <c r="J206" s="103">
        <f t="shared" si="9"/>
        <v>0</v>
      </c>
      <c r="K206" s="113" t="s">
        <v>855</v>
      </c>
      <c r="L206" s="113" t="s">
        <v>130</v>
      </c>
      <c r="M206" s="138">
        <v>0.28990228013029318</v>
      </c>
      <c r="N206" s="144">
        <f t="shared" si="10"/>
        <v>0</v>
      </c>
      <c r="O206" s="113" t="s">
        <v>1159</v>
      </c>
      <c r="P206" s="114"/>
      <c r="Q206" s="118"/>
      <c r="R206" s="116"/>
      <c r="S206" s="114"/>
    </row>
    <row r="207" spans="6:19">
      <c r="F207" s="111" t="s">
        <v>854</v>
      </c>
      <c r="G207" s="136">
        <v>3.3616199999999998E-5</v>
      </c>
      <c r="H207" s="103">
        <f>ROUND(+G207*Totals!$H$30,2)</f>
        <v>0</v>
      </c>
      <c r="I207" s="103">
        <f t="shared" si="8"/>
        <v>0</v>
      </c>
      <c r="J207" s="103">
        <f t="shared" si="9"/>
        <v>0</v>
      </c>
      <c r="K207" s="142"/>
      <c r="L207" s="142"/>
      <c r="M207" s="140"/>
      <c r="N207" s="117"/>
      <c r="O207" s="113"/>
      <c r="P207" s="114"/>
      <c r="Q207" s="118"/>
      <c r="R207" s="116"/>
      <c r="S207" s="114"/>
    </row>
    <row r="208" spans="6:19">
      <c r="F208" s="111" t="s">
        <v>853</v>
      </c>
      <c r="G208" s="136">
        <v>2.932721E-4</v>
      </c>
      <c r="H208" s="103">
        <f>ROUND(+G208*Totals!$H$30,2)</f>
        <v>0</v>
      </c>
      <c r="I208" s="103">
        <f t="shared" si="8"/>
        <v>0</v>
      </c>
      <c r="J208" s="103">
        <f t="shared" si="9"/>
        <v>0</v>
      </c>
      <c r="K208" s="113"/>
      <c r="L208" s="113"/>
      <c r="N208" s="117"/>
      <c r="O208" s="117"/>
      <c r="P208" s="114"/>
      <c r="Q208" s="118"/>
      <c r="R208" s="116"/>
      <c r="S208" s="114"/>
    </row>
    <row r="209" spans="6:19">
      <c r="F209" s="111" t="s">
        <v>852</v>
      </c>
      <c r="G209" s="136">
        <v>7.345327E-4</v>
      </c>
      <c r="H209" s="103">
        <f>ROUND(+G209*Totals!$H$30,2)</f>
        <v>0</v>
      </c>
      <c r="I209" s="103">
        <f t="shared" si="8"/>
        <v>0</v>
      </c>
      <c r="J209" s="103">
        <f t="shared" si="9"/>
        <v>0</v>
      </c>
      <c r="K209" s="113"/>
      <c r="L209" s="113"/>
      <c r="N209" s="117"/>
      <c r="O209" s="117"/>
      <c r="P209" s="114"/>
      <c r="Q209" s="118"/>
      <c r="R209" s="116"/>
      <c r="S209" s="114"/>
    </row>
    <row r="210" spans="6:19">
      <c r="F210" s="111" t="s">
        <v>851</v>
      </c>
      <c r="G210" s="136">
        <v>1.46829E-5</v>
      </c>
      <c r="H210" s="103">
        <f>ROUND(+G210*Totals!$H$30,2)</f>
        <v>0</v>
      </c>
      <c r="I210" s="103">
        <f t="shared" si="8"/>
        <v>0</v>
      </c>
      <c r="J210" s="103">
        <f t="shared" si="9"/>
        <v>0</v>
      </c>
      <c r="K210" s="113" t="s">
        <v>851</v>
      </c>
      <c r="L210" s="113" t="s">
        <v>71</v>
      </c>
      <c r="M210" s="138">
        <v>0.35087719298245612</v>
      </c>
      <c r="N210" s="117">
        <f>H210*M210</f>
        <v>0</v>
      </c>
      <c r="O210" s="113" t="s">
        <v>1159</v>
      </c>
      <c r="P210" s="114"/>
      <c r="Q210" s="118"/>
      <c r="R210" s="116"/>
      <c r="S210" s="114"/>
    </row>
    <row r="211" spans="6:19">
      <c r="F211" s="111" t="s">
        <v>850</v>
      </c>
      <c r="G211" s="136">
        <v>1.2364569999999999E-4</v>
      </c>
      <c r="H211" s="103">
        <f>ROUND(+G211*Totals!$H$30,2)</f>
        <v>0</v>
      </c>
      <c r="I211" s="103">
        <f t="shared" si="8"/>
        <v>0</v>
      </c>
      <c r="J211" s="103">
        <f t="shared" si="9"/>
        <v>0</v>
      </c>
      <c r="K211" s="113" t="s">
        <v>850</v>
      </c>
      <c r="L211" s="113" t="s">
        <v>130</v>
      </c>
      <c r="M211" s="138">
        <v>0.27433628318584075</v>
      </c>
      <c r="N211" s="117">
        <f>H211*M211</f>
        <v>0</v>
      </c>
      <c r="O211" s="113" t="s">
        <v>1159</v>
      </c>
      <c r="P211" s="114"/>
      <c r="Q211" s="118"/>
      <c r="R211" s="116"/>
      <c r="S211" s="114"/>
    </row>
    <row r="212" spans="6:19">
      <c r="F212" s="111" t="s">
        <v>849</v>
      </c>
      <c r="G212" s="136">
        <v>3.5818610000000001E-4</v>
      </c>
      <c r="H212" s="103">
        <f>ROUND(+G212*Totals!$H$30,2)</f>
        <v>0</v>
      </c>
      <c r="I212" s="103">
        <f t="shared" si="8"/>
        <v>0</v>
      </c>
      <c r="J212" s="103">
        <f t="shared" si="9"/>
        <v>0</v>
      </c>
      <c r="K212" s="113"/>
      <c r="L212" s="113"/>
      <c r="N212" s="117"/>
      <c r="O212" s="117"/>
      <c r="P212" s="114"/>
      <c r="Q212" s="118"/>
      <c r="R212" s="116"/>
      <c r="S212" s="114"/>
    </row>
    <row r="213" spans="6:19">
      <c r="F213" s="111" t="s">
        <v>848</v>
      </c>
      <c r="G213" s="136">
        <v>3.9305420299999998E-2</v>
      </c>
      <c r="H213" s="103">
        <f>ROUND(+G213*Totals!$H$30,2)</f>
        <v>0</v>
      </c>
      <c r="I213" s="103">
        <f t="shared" si="8"/>
        <v>0</v>
      </c>
      <c r="J213" s="103">
        <f t="shared" si="9"/>
        <v>0</v>
      </c>
      <c r="K213" s="113"/>
      <c r="L213" s="113"/>
      <c r="N213" s="117"/>
      <c r="O213" s="117"/>
      <c r="P213" s="114"/>
      <c r="Q213" s="118"/>
      <c r="R213" s="116"/>
      <c r="S213" s="114"/>
    </row>
    <row r="214" spans="6:19">
      <c r="F214" s="111" t="s">
        <v>847</v>
      </c>
      <c r="G214" s="136">
        <v>6.9164299999999998E-5</v>
      </c>
      <c r="H214" s="103">
        <f>ROUND(+G214*Totals!$H$30,2)</f>
        <v>0</v>
      </c>
      <c r="I214" s="103">
        <f t="shared" si="8"/>
        <v>0</v>
      </c>
      <c r="J214" s="103">
        <f t="shared" si="9"/>
        <v>0</v>
      </c>
      <c r="K214" s="113" t="s">
        <v>847</v>
      </c>
      <c r="L214" s="113" t="s">
        <v>61</v>
      </c>
      <c r="M214" s="138">
        <v>0.14612676056338028</v>
      </c>
      <c r="N214" s="117">
        <f>H214*M214</f>
        <v>0</v>
      </c>
      <c r="O214" s="113" t="s">
        <v>1159</v>
      </c>
      <c r="P214" s="114"/>
      <c r="Q214" s="118"/>
      <c r="R214" s="116"/>
      <c r="S214" s="114"/>
    </row>
    <row r="215" spans="6:19">
      <c r="F215" s="111" t="s">
        <v>846</v>
      </c>
      <c r="G215" s="136">
        <v>4.4821599999999998E-5</v>
      </c>
      <c r="H215" s="103">
        <f>ROUND(+G215*Totals!$H$30,2)</f>
        <v>0</v>
      </c>
      <c r="I215" s="103">
        <f t="shared" si="8"/>
        <v>0</v>
      </c>
      <c r="J215" s="103">
        <f t="shared" si="9"/>
        <v>0</v>
      </c>
      <c r="K215" s="113" t="s">
        <v>846</v>
      </c>
      <c r="L215" s="113" t="s">
        <v>59</v>
      </c>
      <c r="M215" s="138">
        <v>0.42633228840125398</v>
      </c>
      <c r="N215" s="117">
        <f>H215*M215</f>
        <v>0</v>
      </c>
      <c r="O215" s="113" t="s">
        <v>1159</v>
      </c>
      <c r="P215" s="114"/>
      <c r="Q215" s="118"/>
      <c r="R215" s="116"/>
      <c r="S215" s="114"/>
    </row>
    <row r="216" spans="6:19">
      <c r="F216" s="111" t="s">
        <v>845</v>
      </c>
      <c r="G216" s="136">
        <v>2.9829520000000003E-4</v>
      </c>
      <c r="H216" s="103">
        <f>ROUND(+G216*Totals!$H$30,2)</f>
        <v>0</v>
      </c>
      <c r="I216" s="103">
        <f t="shared" si="8"/>
        <v>0</v>
      </c>
      <c r="J216" s="103">
        <f t="shared" si="9"/>
        <v>0</v>
      </c>
      <c r="K216" s="113"/>
      <c r="L216" s="113"/>
      <c r="N216" s="117"/>
      <c r="O216" s="113"/>
      <c r="P216" s="114"/>
      <c r="Q216" s="118"/>
      <c r="R216" s="116"/>
      <c r="S216" s="114"/>
    </row>
    <row r="217" spans="6:19">
      <c r="F217" s="111" t="s">
        <v>844</v>
      </c>
      <c r="G217" s="136">
        <v>3.5354940000000001E-4</v>
      </c>
      <c r="H217" s="103">
        <f>ROUND(+G217*Totals!$H$30,2)</f>
        <v>0</v>
      </c>
      <c r="I217" s="103">
        <f t="shared" si="8"/>
        <v>0</v>
      </c>
      <c r="J217" s="103">
        <f t="shared" si="9"/>
        <v>0</v>
      </c>
      <c r="K217" s="113"/>
      <c r="L217" s="113"/>
      <c r="N217" s="117"/>
      <c r="O217" s="117"/>
      <c r="P217" s="114"/>
      <c r="Q217" s="118"/>
      <c r="R217" s="116"/>
      <c r="S217" s="114"/>
    </row>
    <row r="218" spans="6:19">
      <c r="F218" s="111" t="s">
        <v>843</v>
      </c>
      <c r="G218" s="136">
        <v>2.1305699E-3</v>
      </c>
      <c r="H218" s="103">
        <f>ROUND(+G218*Totals!$H$30,2)</f>
        <v>0</v>
      </c>
      <c r="I218" s="103">
        <f t="shared" si="8"/>
        <v>0</v>
      </c>
      <c r="J218" s="103">
        <f t="shared" si="9"/>
        <v>0</v>
      </c>
      <c r="K218" s="113"/>
      <c r="L218" s="113"/>
      <c r="N218" s="117"/>
      <c r="O218" s="113"/>
      <c r="P218" s="114"/>
      <c r="Q218" s="118"/>
      <c r="R218" s="116"/>
      <c r="S218" s="114"/>
    </row>
    <row r="219" spans="6:19">
      <c r="F219" s="111" t="s">
        <v>61</v>
      </c>
      <c r="G219" s="136">
        <v>6.7618699999999997E-5</v>
      </c>
      <c r="H219" s="103">
        <f>ROUND(+G219*Totals!$H$30,2)</f>
        <v>0</v>
      </c>
      <c r="I219" s="103">
        <f t="shared" si="8"/>
        <v>0</v>
      </c>
      <c r="J219" s="103">
        <f t="shared" si="9"/>
        <v>0</v>
      </c>
      <c r="K219" s="113" t="s">
        <v>61</v>
      </c>
      <c r="L219" s="113" t="s">
        <v>61</v>
      </c>
      <c r="M219" s="138">
        <v>0.15313225058004643</v>
      </c>
      <c r="N219" s="117">
        <f>H219*M219</f>
        <v>0</v>
      </c>
      <c r="O219" s="117" t="s">
        <v>1159</v>
      </c>
      <c r="P219" s="114"/>
      <c r="Q219" s="118"/>
      <c r="R219" s="116"/>
      <c r="S219" s="114"/>
    </row>
    <row r="220" spans="6:19">
      <c r="F220" s="111" t="s">
        <v>842</v>
      </c>
      <c r="G220" s="136">
        <v>2.9315620999999996E-3</v>
      </c>
      <c r="H220" s="103">
        <f>ROUND(+G220*Totals!$H$30,2)</f>
        <v>0</v>
      </c>
      <c r="I220" s="103">
        <f t="shared" si="8"/>
        <v>0</v>
      </c>
      <c r="J220" s="103">
        <f t="shared" si="9"/>
        <v>0</v>
      </c>
      <c r="K220" s="113"/>
      <c r="L220" s="113"/>
      <c r="N220" s="117"/>
      <c r="O220" s="117"/>
      <c r="P220" s="114"/>
      <c r="Q220" s="118"/>
      <c r="R220" s="116"/>
      <c r="S220" s="114"/>
    </row>
    <row r="221" spans="6:19">
      <c r="F221" s="111" t="s">
        <v>841</v>
      </c>
      <c r="G221" s="136">
        <v>8.6551999999999994E-5</v>
      </c>
      <c r="H221" s="103">
        <f>ROUND(+G221*Totals!$H$30,2)</f>
        <v>0</v>
      </c>
      <c r="I221" s="103">
        <f t="shared" si="8"/>
        <v>0</v>
      </c>
      <c r="J221" s="103">
        <f t="shared" si="9"/>
        <v>0</v>
      </c>
      <c r="K221" s="113" t="s">
        <v>841</v>
      </c>
      <c r="L221" s="113" t="s">
        <v>48</v>
      </c>
      <c r="M221" s="138">
        <v>0.37083333333333335</v>
      </c>
      <c r="N221" s="117">
        <f>H221*M221</f>
        <v>0</v>
      </c>
      <c r="O221" s="117" t="s">
        <v>1159</v>
      </c>
      <c r="P221" s="114"/>
      <c r="Q221" s="118"/>
      <c r="R221" s="116"/>
      <c r="S221" s="114"/>
    </row>
    <row r="222" spans="6:19">
      <c r="F222" s="111" t="s">
        <v>840</v>
      </c>
      <c r="G222" s="136">
        <v>9.6211800000000006E-5</v>
      </c>
      <c r="H222" s="103">
        <f>ROUND(+G222*Totals!$H$30,2)</f>
        <v>0</v>
      </c>
      <c r="I222" s="103">
        <f t="shared" si="8"/>
        <v>0</v>
      </c>
      <c r="J222" s="103">
        <f t="shared" si="9"/>
        <v>0</v>
      </c>
      <c r="K222" s="113" t="s">
        <v>840</v>
      </c>
      <c r="L222" s="113" t="s">
        <v>112</v>
      </c>
      <c r="M222" s="138">
        <v>8.744394618834081E-2</v>
      </c>
      <c r="N222" s="117">
        <f>H222*M222</f>
        <v>0</v>
      </c>
      <c r="O222" s="113" t="s">
        <v>1159</v>
      </c>
      <c r="P222" s="114"/>
      <c r="Q222" s="118"/>
      <c r="R222" s="116"/>
      <c r="S222" s="114"/>
    </row>
    <row r="223" spans="6:19">
      <c r="F223" s="111" t="s">
        <v>839</v>
      </c>
      <c r="G223" s="136">
        <v>9.4666200000000005E-5</v>
      </c>
      <c r="H223" s="103">
        <f>ROUND(+G223*Totals!$H$30,2)</f>
        <v>0</v>
      </c>
      <c r="I223" s="103">
        <f t="shared" si="8"/>
        <v>0</v>
      </c>
      <c r="J223" s="103">
        <f t="shared" si="9"/>
        <v>0</v>
      </c>
      <c r="K223" s="113" t="s">
        <v>839</v>
      </c>
      <c r="L223" s="113" t="s">
        <v>116</v>
      </c>
      <c r="M223" s="138">
        <v>8.0645161290322592E-2</v>
      </c>
      <c r="N223" s="117">
        <f>H223*M223</f>
        <v>0</v>
      </c>
      <c r="O223" s="117" t="s">
        <v>1159</v>
      </c>
      <c r="P223" s="114"/>
      <c r="Q223" s="118"/>
      <c r="R223" s="116"/>
      <c r="S223" s="114"/>
    </row>
    <row r="224" spans="6:19">
      <c r="F224" s="111" t="s">
        <v>62</v>
      </c>
      <c r="G224" s="136">
        <v>5.4867800000000003E-5</v>
      </c>
      <c r="H224" s="103">
        <f>ROUND(+G224*Totals!$H$30,2)</f>
        <v>0</v>
      </c>
      <c r="I224" s="103">
        <f t="shared" si="8"/>
        <v>0</v>
      </c>
      <c r="J224" s="103">
        <f t="shared" si="9"/>
        <v>0</v>
      </c>
      <c r="K224" s="113"/>
      <c r="L224" s="113"/>
      <c r="N224" s="117"/>
      <c r="O224" s="113"/>
      <c r="P224" s="114"/>
      <c r="Q224" s="118"/>
      <c r="R224" s="116"/>
      <c r="S224" s="114"/>
    </row>
    <row r="225" spans="6:19">
      <c r="F225" s="111" t="s">
        <v>838</v>
      </c>
      <c r="G225" s="136">
        <v>1.62285E-4</v>
      </c>
      <c r="H225" s="103">
        <f>ROUND(+G225*Totals!$H$30,2)</f>
        <v>0</v>
      </c>
      <c r="I225" s="103">
        <f t="shared" si="8"/>
        <v>0</v>
      </c>
      <c r="J225" s="103">
        <f t="shared" si="9"/>
        <v>0</v>
      </c>
      <c r="K225" s="113" t="s">
        <v>838</v>
      </c>
      <c r="L225" s="113" t="s">
        <v>62</v>
      </c>
      <c r="M225" s="138">
        <v>0.25211505922165822</v>
      </c>
      <c r="N225" s="117">
        <f>H225*M225</f>
        <v>0</v>
      </c>
      <c r="O225" s="117" t="s">
        <v>1159</v>
      </c>
      <c r="P225" s="114"/>
      <c r="Q225" s="118"/>
      <c r="R225" s="116"/>
      <c r="S225" s="114"/>
    </row>
    <row r="226" spans="6:19">
      <c r="F226" s="111" t="s">
        <v>837</v>
      </c>
      <c r="G226" s="136">
        <v>2.094249E-4</v>
      </c>
      <c r="H226" s="103">
        <f>ROUND(+G226*Totals!$H$30,2)</f>
        <v>0</v>
      </c>
      <c r="I226" s="103">
        <f t="shared" si="8"/>
        <v>0</v>
      </c>
      <c r="J226" s="103">
        <f t="shared" si="9"/>
        <v>0</v>
      </c>
      <c r="K226" s="113"/>
      <c r="L226" s="113"/>
      <c r="N226" s="117"/>
      <c r="O226" s="117"/>
      <c r="P226" s="114"/>
      <c r="Q226" s="118"/>
      <c r="R226" s="116"/>
      <c r="S226" s="114"/>
    </row>
    <row r="227" spans="6:19">
      <c r="F227" s="111" t="s">
        <v>836</v>
      </c>
      <c r="G227" s="136">
        <v>9.65982E-5</v>
      </c>
      <c r="H227" s="103">
        <f>ROUND(+G227*Totals!$H$30,2)</f>
        <v>0</v>
      </c>
      <c r="I227" s="103">
        <f t="shared" si="8"/>
        <v>0</v>
      </c>
      <c r="J227" s="103">
        <f t="shared" si="9"/>
        <v>0</v>
      </c>
      <c r="K227" s="113" t="s">
        <v>836</v>
      </c>
      <c r="L227" s="113" t="s">
        <v>58</v>
      </c>
      <c r="M227" s="138">
        <v>0.2813852813852814</v>
      </c>
      <c r="N227" s="117">
        <f>H227*M227</f>
        <v>0</v>
      </c>
      <c r="O227" s="117" t="s">
        <v>1159</v>
      </c>
      <c r="P227" s="114"/>
      <c r="Q227" s="118"/>
      <c r="R227" s="116"/>
      <c r="S227" s="114"/>
    </row>
    <row r="228" spans="6:19">
      <c r="F228" s="111" t="s">
        <v>835</v>
      </c>
      <c r="G228" s="136">
        <v>0</v>
      </c>
      <c r="H228" s="103">
        <f>ROUND(+G228*Totals!$H$30,2)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ROUND(+G229*Totals!$H$30,2)</f>
        <v>0</v>
      </c>
      <c r="I229" s="103">
        <f t="shared" si="8"/>
        <v>0</v>
      </c>
      <c r="J229" s="103">
        <f t="shared" si="9"/>
        <v>0</v>
      </c>
      <c r="K229" s="113" t="s">
        <v>834</v>
      </c>
      <c r="L229" s="113" t="s">
        <v>88</v>
      </c>
      <c r="M229" s="138">
        <v>0.26988636363636365</v>
      </c>
      <c r="N229" s="117">
        <f>H229*M229</f>
        <v>0</v>
      </c>
      <c r="O229" s="113" t="s">
        <v>1159</v>
      </c>
      <c r="P229" s="114"/>
      <c r="Q229" s="118"/>
      <c r="R229" s="116"/>
      <c r="S229" s="114"/>
    </row>
    <row r="230" spans="6:19">
      <c r="F230" s="111" t="s">
        <v>833</v>
      </c>
      <c r="G230" s="136">
        <v>3.2352667999999999E-3</v>
      </c>
      <c r="H230" s="103">
        <f>ROUND(+G230*Totals!$H$30,2)</f>
        <v>0</v>
      </c>
      <c r="I230" s="103">
        <f t="shared" si="8"/>
        <v>0</v>
      </c>
      <c r="J230" s="103">
        <f t="shared" si="9"/>
        <v>0</v>
      </c>
      <c r="K230" s="113"/>
      <c r="L230" s="113"/>
      <c r="N230" s="117"/>
      <c r="O230" s="117"/>
      <c r="P230" s="114"/>
      <c r="Q230" s="118"/>
      <c r="R230" s="116"/>
      <c r="S230" s="114"/>
    </row>
    <row r="231" spans="6:19">
      <c r="F231" s="111" t="s">
        <v>832</v>
      </c>
      <c r="G231" s="136">
        <v>7.4148779999999993E-4</v>
      </c>
      <c r="H231" s="103">
        <f>ROUND(+G231*Totals!$H$30,2)</f>
        <v>0</v>
      </c>
      <c r="I231" s="103">
        <f t="shared" si="8"/>
        <v>0</v>
      </c>
      <c r="J231" s="103">
        <f t="shared" si="9"/>
        <v>0</v>
      </c>
      <c r="K231" s="113"/>
      <c r="L231" s="113"/>
      <c r="N231" s="117"/>
      <c r="O231" s="113"/>
      <c r="P231" s="114"/>
      <c r="Q231" s="118"/>
      <c r="R231" s="116"/>
      <c r="S231" s="114"/>
    </row>
    <row r="232" spans="6:19">
      <c r="F232" s="111" t="s">
        <v>831</v>
      </c>
      <c r="G232" s="136">
        <v>3.4775399999999999E-5</v>
      </c>
      <c r="H232" s="103">
        <f>ROUND(+G232*Totals!$H$30,2)</f>
        <v>0</v>
      </c>
      <c r="I232" s="103">
        <f t="shared" si="8"/>
        <v>0</v>
      </c>
      <c r="J232" s="103">
        <f t="shared" si="9"/>
        <v>0</v>
      </c>
      <c r="K232" s="113" t="s">
        <v>831</v>
      </c>
      <c r="L232" s="113" t="s">
        <v>93</v>
      </c>
      <c r="M232" s="138">
        <v>0.17548076923076922</v>
      </c>
      <c r="N232" s="117">
        <f>H232*M232</f>
        <v>0</v>
      </c>
      <c r="O232" s="113" t="s">
        <v>1159</v>
      </c>
      <c r="P232" s="114"/>
      <c r="Q232" s="118"/>
      <c r="R232" s="116"/>
      <c r="S232" s="114"/>
    </row>
    <row r="233" spans="6:19">
      <c r="F233" s="111" t="s">
        <v>63</v>
      </c>
      <c r="G233" s="136">
        <v>8.2739448600000001E-2</v>
      </c>
      <c r="H233" s="103">
        <f>ROUND(+G233*Totals!$H$30,2)</f>
        <v>0</v>
      </c>
      <c r="I233" s="103">
        <f t="shared" si="8"/>
        <v>0</v>
      </c>
      <c r="J233" s="103">
        <f t="shared" si="9"/>
        <v>0</v>
      </c>
      <c r="K233" s="113"/>
      <c r="L233" s="113"/>
      <c r="N233" s="117"/>
      <c r="O233" s="117"/>
      <c r="P233" s="114"/>
      <c r="Q233" s="118"/>
      <c r="R233" s="116"/>
      <c r="S233" s="114"/>
    </row>
    <row r="234" spans="6:19">
      <c r="F234" s="111" t="s">
        <v>830</v>
      </c>
      <c r="G234" s="136">
        <v>2.4729139999999999E-4</v>
      </c>
      <c r="H234" s="103">
        <f>ROUND(+G234*Totals!$H$30,2)</f>
        <v>0</v>
      </c>
      <c r="I234" s="103">
        <f t="shared" si="8"/>
        <v>0</v>
      </c>
      <c r="J234" s="103">
        <f t="shared" si="9"/>
        <v>0</v>
      </c>
      <c r="K234" s="113"/>
      <c r="L234" s="113"/>
      <c r="N234" s="117"/>
      <c r="O234" s="117"/>
      <c r="P234" s="114"/>
      <c r="Q234" s="118"/>
      <c r="R234" s="116"/>
      <c r="S234" s="114"/>
    </row>
    <row r="235" spans="6:19">
      <c r="F235" s="111" t="s">
        <v>829</v>
      </c>
      <c r="G235" s="136">
        <v>1.3291910000000001E-4</v>
      </c>
      <c r="H235" s="103">
        <f>ROUND(+G235*Totals!$H$30,2)</f>
        <v>0</v>
      </c>
      <c r="I235" s="103">
        <f t="shared" si="8"/>
        <v>0</v>
      </c>
      <c r="J235" s="103">
        <f t="shared" si="9"/>
        <v>0</v>
      </c>
      <c r="K235" s="113" t="s">
        <v>829</v>
      </c>
      <c r="L235" s="113" t="s">
        <v>113</v>
      </c>
      <c r="M235" s="138">
        <v>0.24514991181657847</v>
      </c>
      <c r="N235" s="117">
        <f>H235*M235</f>
        <v>0</v>
      </c>
      <c r="O235" s="113" t="s">
        <v>1159</v>
      </c>
      <c r="P235" s="114"/>
      <c r="Q235" s="118"/>
      <c r="R235" s="116"/>
      <c r="S235" s="114"/>
    </row>
    <row r="236" spans="6:19">
      <c r="F236" s="111" t="s">
        <v>828</v>
      </c>
      <c r="G236" s="136">
        <v>5.6413299999999997E-5</v>
      </c>
      <c r="H236" s="103">
        <f>ROUND(+G236*Totals!$H$30,2)</f>
        <v>0</v>
      </c>
      <c r="I236" s="103">
        <f t="shared" si="8"/>
        <v>0</v>
      </c>
      <c r="J236" s="103">
        <f t="shared" si="9"/>
        <v>0</v>
      </c>
      <c r="K236" s="113" t="s">
        <v>828</v>
      </c>
      <c r="L236" s="113" t="s">
        <v>55</v>
      </c>
      <c r="M236" s="138">
        <v>0.30947368421052629</v>
      </c>
      <c r="N236" s="117">
        <f>H236*M236</f>
        <v>0</v>
      </c>
      <c r="O236" s="117" t="s">
        <v>1159</v>
      </c>
      <c r="P236" s="114"/>
      <c r="Q236" s="118"/>
      <c r="R236" s="116"/>
      <c r="S236" s="114"/>
    </row>
    <row r="237" spans="6:19">
      <c r="F237" s="111" t="s">
        <v>827</v>
      </c>
      <c r="G237" s="136">
        <v>5.0385619999999997E-4</v>
      </c>
      <c r="H237" s="103">
        <f>ROUND(+G237*Totals!$H$30,2)</f>
        <v>0</v>
      </c>
      <c r="I237" s="103">
        <f t="shared" si="8"/>
        <v>0</v>
      </c>
      <c r="J237" s="103">
        <f t="shared" si="9"/>
        <v>0</v>
      </c>
      <c r="K237" s="113"/>
      <c r="L237" s="113"/>
      <c r="N237" s="117"/>
      <c r="O237" s="117"/>
      <c r="P237" s="114"/>
      <c r="Q237" s="118"/>
      <c r="R237" s="116"/>
      <c r="S237" s="114"/>
    </row>
    <row r="238" spans="6:19">
      <c r="F238" s="111" t="s">
        <v>826</v>
      </c>
      <c r="G238" s="136">
        <v>7.8051300000000009E-5</v>
      </c>
      <c r="H238" s="103">
        <f>ROUND(+G238*Totals!$H$30,2)</f>
        <v>0</v>
      </c>
      <c r="I238" s="103">
        <f t="shared" si="8"/>
        <v>0</v>
      </c>
      <c r="J238" s="103">
        <f t="shared" si="9"/>
        <v>0</v>
      </c>
      <c r="K238" s="113" t="s">
        <v>826</v>
      </c>
      <c r="L238" s="113" t="s">
        <v>115</v>
      </c>
      <c r="M238" s="138">
        <v>0.30803571428571425</v>
      </c>
      <c r="N238" s="117">
        <f>H238*M238</f>
        <v>0</v>
      </c>
      <c r="O238" s="117" t="s">
        <v>1159</v>
      </c>
      <c r="P238" s="114"/>
      <c r="Q238" s="118"/>
      <c r="R238" s="116"/>
      <c r="S238" s="114"/>
    </row>
    <row r="239" spans="6:19">
      <c r="F239" s="111" t="s">
        <v>825</v>
      </c>
      <c r="G239" s="136">
        <v>2.51155E-5</v>
      </c>
      <c r="H239" s="103">
        <f>ROUND(+G239*Totals!$H$30,2)</f>
        <v>0</v>
      </c>
      <c r="I239" s="103">
        <f t="shared" si="8"/>
        <v>0</v>
      </c>
      <c r="J239" s="103">
        <f t="shared" si="9"/>
        <v>0</v>
      </c>
      <c r="K239" s="113" t="s">
        <v>825</v>
      </c>
      <c r="L239" s="113" t="s">
        <v>66</v>
      </c>
      <c r="M239" s="138">
        <v>0.34322033898305088</v>
      </c>
      <c r="N239" s="117">
        <f>H239*M239</f>
        <v>0</v>
      </c>
      <c r="O239" s="113" t="s">
        <v>1159</v>
      </c>
      <c r="P239" s="114"/>
      <c r="Q239" s="118"/>
      <c r="R239" s="116"/>
      <c r="S239" s="114"/>
    </row>
    <row r="240" spans="6:19">
      <c r="F240" s="111" t="s">
        <v>824</v>
      </c>
      <c r="G240" s="136">
        <v>1.2944159999999998E-4</v>
      </c>
      <c r="H240" s="103">
        <f>ROUND(+G240*Totals!$H$30,2)</f>
        <v>0</v>
      </c>
      <c r="I240" s="103">
        <f t="shared" si="8"/>
        <v>0</v>
      </c>
      <c r="J240" s="103">
        <f t="shared" si="9"/>
        <v>0</v>
      </c>
      <c r="K240" s="113" t="s">
        <v>824</v>
      </c>
      <c r="L240" s="113" t="s">
        <v>115</v>
      </c>
      <c r="M240" s="138">
        <v>0.44802867383512546</v>
      </c>
      <c r="N240" s="117">
        <f>H240*M240</f>
        <v>0</v>
      </c>
      <c r="O240" s="113" t="s">
        <v>1159</v>
      </c>
      <c r="P240" s="114"/>
      <c r="Q240" s="118"/>
      <c r="R240" s="116"/>
      <c r="S240" s="114"/>
    </row>
    <row r="241" spans="6:19">
      <c r="F241" s="111" t="s">
        <v>823</v>
      </c>
      <c r="G241" s="136">
        <v>3.4195759999999998E-4</v>
      </c>
      <c r="H241" s="103">
        <f>ROUND(+G241*Totals!$H$30,2)</f>
        <v>0</v>
      </c>
      <c r="I241" s="103">
        <f t="shared" si="8"/>
        <v>0</v>
      </c>
      <c r="J241" s="103">
        <f t="shared" si="9"/>
        <v>0</v>
      </c>
      <c r="K241" s="113"/>
      <c r="L241" s="113"/>
      <c r="N241" s="117"/>
      <c r="O241" s="117"/>
      <c r="P241" s="114"/>
      <c r="Q241" s="118"/>
      <c r="R241" s="116"/>
      <c r="S241" s="114"/>
    </row>
    <row r="242" spans="6:19">
      <c r="F242" s="111" t="s">
        <v>822</v>
      </c>
      <c r="G242" s="136">
        <v>2.3917709999999998E-4</v>
      </c>
      <c r="H242" s="103">
        <f>ROUND(+G242*Totals!$H$30,2)</f>
        <v>0</v>
      </c>
      <c r="I242" s="103">
        <f t="shared" si="8"/>
        <v>0</v>
      </c>
      <c r="J242" s="103">
        <f t="shared" si="9"/>
        <v>0</v>
      </c>
      <c r="K242" s="113"/>
      <c r="L242" s="113"/>
      <c r="N242" s="117"/>
      <c r="O242" s="113"/>
      <c r="P242" s="114"/>
      <c r="Q242" s="118"/>
      <c r="R242" s="116"/>
      <c r="S242" s="114"/>
    </row>
    <row r="243" spans="6:19">
      <c r="F243" s="111" t="s">
        <v>821</v>
      </c>
      <c r="G243" s="136">
        <v>2.39564E-5</v>
      </c>
      <c r="H243" s="103">
        <f>ROUND(+G243*Totals!$H$30,2)</f>
        <v>0</v>
      </c>
      <c r="I243" s="103">
        <f t="shared" si="8"/>
        <v>0</v>
      </c>
      <c r="J243" s="103">
        <f t="shared" si="9"/>
        <v>0</v>
      </c>
      <c r="K243" s="113" t="s">
        <v>821</v>
      </c>
      <c r="L243" s="113" t="s">
        <v>51</v>
      </c>
      <c r="M243" s="138">
        <v>0.54295532646048106</v>
      </c>
      <c r="N243" s="117">
        <f>H243*M243</f>
        <v>0</v>
      </c>
      <c r="O243" s="113" t="s">
        <v>1159</v>
      </c>
      <c r="P243" s="114"/>
      <c r="Q243" s="118"/>
      <c r="R243" s="116"/>
      <c r="S243" s="114"/>
    </row>
    <row r="244" spans="6:19">
      <c r="F244" s="111" t="s">
        <v>820</v>
      </c>
      <c r="G244" s="136">
        <v>1.8740050000000001E-4</v>
      </c>
      <c r="H244" s="103">
        <f>ROUND(+G244*Totals!$H$30,2)</f>
        <v>0</v>
      </c>
      <c r="I244" s="103">
        <f t="shared" si="8"/>
        <v>0</v>
      </c>
      <c r="J244" s="103">
        <f t="shared" si="9"/>
        <v>0</v>
      </c>
      <c r="K244" s="137" t="s">
        <v>820</v>
      </c>
      <c r="L244" s="137" t="s">
        <v>58</v>
      </c>
      <c r="M244" s="138">
        <v>0.19285714285714287</v>
      </c>
      <c r="N244" s="117">
        <f>H244*M244</f>
        <v>0</v>
      </c>
      <c r="O244" s="117"/>
      <c r="P244" s="114"/>
      <c r="Q244" s="118"/>
      <c r="R244" s="116"/>
      <c r="S244" s="114"/>
    </row>
    <row r="245" spans="6:19">
      <c r="F245" s="111" t="s">
        <v>819</v>
      </c>
      <c r="G245" s="136">
        <v>2.013106E-4</v>
      </c>
      <c r="H245" s="103">
        <f>ROUND(+G245*Totals!$H$30,2)</f>
        <v>0</v>
      </c>
      <c r="I245" s="103">
        <f t="shared" si="8"/>
        <v>0</v>
      </c>
      <c r="J245" s="103">
        <f t="shared" si="9"/>
        <v>0</v>
      </c>
      <c r="K245" s="113"/>
      <c r="L245" s="113"/>
      <c r="N245" s="117"/>
      <c r="O245" s="113"/>
      <c r="P245" s="114"/>
      <c r="Q245" s="118"/>
      <c r="R245" s="116"/>
      <c r="S245" s="114"/>
    </row>
    <row r="246" spans="6:19">
      <c r="F246" s="111" t="s">
        <v>818</v>
      </c>
      <c r="G246" s="136">
        <v>6.3368399999999995E-5</v>
      </c>
      <c r="H246" s="103">
        <f>ROUND(+G246*Totals!$H$30,2)</f>
        <v>0</v>
      </c>
      <c r="I246" s="103">
        <f t="shared" si="8"/>
        <v>0</v>
      </c>
      <c r="J246" s="103">
        <f t="shared" si="9"/>
        <v>0</v>
      </c>
      <c r="K246" s="113" t="s">
        <v>818</v>
      </c>
      <c r="L246" s="113" t="s">
        <v>60</v>
      </c>
      <c r="M246" s="138">
        <v>0.31192660550458717</v>
      </c>
      <c r="N246" s="117">
        <f>H246*M246</f>
        <v>0</v>
      </c>
      <c r="O246" s="113" t="s">
        <v>1159</v>
      </c>
      <c r="P246" s="114"/>
      <c r="Q246" s="118"/>
      <c r="R246" s="116"/>
      <c r="S246" s="114"/>
    </row>
    <row r="247" spans="6:19">
      <c r="F247" s="111" t="s">
        <v>65</v>
      </c>
      <c r="G247" s="136">
        <v>2.3054898700000003E-2</v>
      </c>
      <c r="H247" s="103">
        <f>ROUND(+G247*Totals!$H$30,2)</f>
        <v>0</v>
      </c>
      <c r="I247" s="103">
        <f t="shared" si="8"/>
        <v>0</v>
      </c>
      <c r="J247" s="103">
        <f t="shared" si="9"/>
        <v>0</v>
      </c>
      <c r="K247" s="113"/>
      <c r="L247" s="113"/>
      <c r="N247" s="117"/>
      <c r="O247" s="117"/>
      <c r="P247" s="114"/>
      <c r="Q247" s="118"/>
      <c r="R247" s="116"/>
      <c r="S247" s="114"/>
    </row>
    <row r="248" spans="6:19">
      <c r="F248" s="111" t="s">
        <v>817</v>
      </c>
      <c r="G248" s="136">
        <v>2.44973E-4</v>
      </c>
      <c r="H248" s="103">
        <f>ROUND(+G248*Totals!$H$30,2)</f>
        <v>0</v>
      </c>
      <c r="I248" s="103">
        <f t="shared" si="8"/>
        <v>0</v>
      </c>
      <c r="J248" s="103">
        <f t="shared" si="9"/>
        <v>0</v>
      </c>
      <c r="K248" s="113"/>
      <c r="L248" s="113"/>
      <c r="N248" s="117"/>
      <c r="O248" s="117"/>
      <c r="P248" s="114"/>
      <c r="Q248" s="118"/>
      <c r="R248" s="116"/>
      <c r="S248" s="114"/>
    </row>
    <row r="249" spans="6:19">
      <c r="F249" s="111" t="s">
        <v>816</v>
      </c>
      <c r="G249" s="136">
        <v>1.4721569999999999E-4</v>
      </c>
      <c r="H249" s="103">
        <f>ROUND(+G249*Totals!$H$30,2)</f>
        <v>0</v>
      </c>
      <c r="I249" s="103">
        <f t="shared" si="8"/>
        <v>0</v>
      </c>
      <c r="J249" s="103">
        <f t="shared" si="9"/>
        <v>0</v>
      </c>
      <c r="K249" s="113" t="s">
        <v>816</v>
      </c>
      <c r="L249" s="113" t="s">
        <v>127</v>
      </c>
      <c r="M249" s="138">
        <v>0.26395939086294418</v>
      </c>
      <c r="N249" s="117">
        <f>H249*M249</f>
        <v>0</v>
      </c>
      <c r="O249" s="113" t="s">
        <v>1159</v>
      </c>
      <c r="P249" s="114"/>
      <c r="Q249" s="118"/>
      <c r="R249" s="116"/>
      <c r="S249" s="114"/>
    </row>
    <row r="250" spans="6:19">
      <c r="F250" s="111" t="s">
        <v>815</v>
      </c>
      <c r="G250" s="136">
        <v>7.6505800000000002E-5</v>
      </c>
      <c r="H250" s="103">
        <f>ROUND(+G250*Totals!$H$30,2)</f>
        <v>0</v>
      </c>
      <c r="I250" s="103">
        <f t="shared" si="8"/>
        <v>0</v>
      </c>
      <c r="J250" s="103">
        <f t="shared" si="9"/>
        <v>0</v>
      </c>
      <c r="K250" s="113" t="s">
        <v>815</v>
      </c>
      <c r="L250" s="113" t="s">
        <v>62</v>
      </c>
      <c r="M250" s="138">
        <v>0.34121621621621623</v>
      </c>
      <c r="N250" s="117">
        <f>H250*M250</f>
        <v>0</v>
      </c>
      <c r="O250" s="113" t="s">
        <v>1159</v>
      </c>
      <c r="P250" s="114"/>
      <c r="Q250" s="118"/>
      <c r="R250" s="116"/>
      <c r="S250" s="114"/>
    </row>
    <row r="251" spans="6:19">
      <c r="F251" s="111" t="s">
        <v>814</v>
      </c>
      <c r="G251" s="136">
        <v>3.2534269999999997E-4</v>
      </c>
      <c r="H251" s="103">
        <f>ROUND(+G251*Totals!$H$30,2)</f>
        <v>0</v>
      </c>
      <c r="I251" s="103">
        <f t="shared" si="8"/>
        <v>0</v>
      </c>
      <c r="J251" s="103">
        <f t="shared" si="9"/>
        <v>0</v>
      </c>
      <c r="K251" s="113"/>
      <c r="L251" s="113"/>
      <c r="N251" s="117"/>
      <c r="O251" s="117"/>
      <c r="P251" s="114"/>
      <c r="Q251" s="118"/>
      <c r="R251" s="116"/>
      <c r="S251" s="114"/>
    </row>
    <row r="252" spans="6:19">
      <c r="F252" s="111" t="s">
        <v>813</v>
      </c>
      <c r="G252" s="136">
        <v>4.010757E-4</v>
      </c>
      <c r="H252" s="103">
        <f>ROUND(+G252*Totals!$H$30,2)</f>
        <v>0</v>
      </c>
      <c r="I252" s="103">
        <f t="shared" si="8"/>
        <v>0</v>
      </c>
      <c r="J252" s="103">
        <f t="shared" si="9"/>
        <v>0</v>
      </c>
      <c r="K252" s="113"/>
      <c r="L252" s="113"/>
      <c r="N252" s="117"/>
      <c r="O252" s="113"/>
      <c r="P252" s="114"/>
      <c r="Q252" s="118"/>
      <c r="R252" s="116"/>
      <c r="S252" s="114"/>
    </row>
    <row r="253" spans="6:19">
      <c r="F253" s="111" t="s">
        <v>812</v>
      </c>
      <c r="G253" s="136">
        <v>7.7278999999999993E-6</v>
      </c>
      <c r="H253" s="103">
        <f>ROUND(+G253*Totals!$H$30,2)</f>
        <v>0</v>
      </c>
      <c r="I253" s="103">
        <f t="shared" si="8"/>
        <v>0</v>
      </c>
      <c r="J253" s="103">
        <f t="shared" si="9"/>
        <v>0</v>
      </c>
      <c r="K253" s="113" t="s">
        <v>812</v>
      </c>
      <c r="L253" s="113" t="s">
        <v>65</v>
      </c>
      <c r="M253" s="138">
        <v>0.36842105263157898</v>
      </c>
      <c r="N253" s="117">
        <f>H253*M253</f>
        <v>0</v>
      </c>
      <c r="O253" s="113" t="s">
        <v>1159</v>
      </c>
      <c r="P253" s="114"/>
      <c r="Q253" s="118"/>
      <c r="R253" s="116"/>
      <c r="S253" s="114"/>
    </row>
    <row r="254" spans="6:19">
      <c r="F254" s="111" t="s">
        <v>811</v>
      </c>
      <c r="G254" s="136">
        <v>7.2294090000000002E-4</v>
      </c>
      <c r="H254" s="103">
        <f>ROUND(+G254*Totals!$H$30,2)</f>
        <v>0</v>
      </c>
      <c r="I254" s="103">
        <f t="shared" si="8"/>
        <v>0</v>
      </c>
      <c r="J254" s="103">
        <f t="shared" si="9"/>
        <v>0</v>
      </c>
      <c r="K254" s="113"/>
      <c r="L254" s="113"/>
      <c r="N254" s="117"/>
      <c r="O254" s="113"/>
      <c r="P254" s="114"/>
      <c r="Q254" s="118"/>
      <c r="R254" s="116"/>
      <c r="S254" s="114"/>
    </row>
    <row r="255" spans="6:19">
      <c r="F255" s="111" t="s">
        <v>810</v>
      </c>
      <c r="G255" s="136">
        <v>1.7298805E-3</v>
      </c>
      <c r="H255" s="103">
        <f>ROUND(+G255*Totals!$H$30,2)</f>
        <v>0</v>
      </c>
      <c r="I255" s="103">
        <f t="shared" si="8"/>
        <v>0</v>
      </c>
      <c r="J255" s="103">
        <f t="shared" si="9"/>
        <v>0</v>
      </c>
      <c r="K255" s="113"/>
      <c r="L255" s="113"/>
      <c r="N255" s="117"/>
      <c r="O255" s="113"/>
      <c r="P255" s="114"/>
      <c r="Q255" s="118"/>
      <c r="R255" s="116"/>
      <c r="S255" s="114"/>
    </row>
    <row r="256" spans="6:19">
      <c r="F256" s="111" t="s">
        <v>809</v>
      </c>
      <c r="G256" s="136">
        <v>4.9496920000000001E-4</v>
      </c>
      <c r="H256" s="103">
        <f>ROUND(+G256*Totals!$H$30,2)</f>
        <v>0</v>
      </c>
      <c r="I256" s="103">
        <f t="shared" si="8"/>
        <v>0</v>
      </c>
      <c r="J256" s="103">
        <f t="shared" si="9"/>
        <v>0</v>
      </c>
      <c r="K256" s="113"/>
      <c r="L256" s="113"/>
      <c r="N256" s="117"/>
      <c r="O256" s="113"/>
      <c r="P256" s="114"/>
      <c r="Q256" s="118"/>
      <c r="R256" s="116"/>
      <c r="S256" s="114"/>
    </row>
    <row r="257" spans="6:19">
      <c r="F257" s="111" t="s">
        <v>808</v>
      </c>
      <c r="G257" s="136">
        <v>1.3914004E-3</v>
      </c>
      <c r="H257" s="103">
        <f>ROUND(+G257*Totals!$H$30,2)</f>
        <v>0</v>
      </c>
      <c r="I257" s="103">
        <f t="shared" si="8"/>
        <v>0</v>
      </c>
      <c r="J257" s="103">
        <f t="shared" si="9"/>
        <v>0</v>
      </c>
      <c r="K257" s="113"/>
      <c r="L257" s="113"/>
      <c r="N257" s="117"/>
      <c r="O257" s="117"/>
      <c r="P257" s="114"/>
      <c r="Q257" s="118"/>
      <c r="R257" s="116"/>
      <c r="S257" s="114"/>
    </row>
    <row r="258" spans="6:19">
      <c r="F258" s="111" t="s">
        <v>807</v>
      </c>
      <c r="G258" s="136">
        <v>5.4481380000000006E-4</v>
      </c>
      <c r="H258" s="103">
        <f>ROUND(+G258*Totals!$H$30,2)</f>
        <v>0</v>
      </c>
      <c r="I258" s="103">
        <f t="shared" si="8"/>
        <v>0</v>
      </c>
      <c r="J258" s="103">
        <f t="shared" si="9"/>
        <v>0</v>
      </c>
      <c r="K258" s="113"/>
      <c r="L258" s="113"/>
      <c r="N258" s="117"/>
      <c r="O258" s="113"/>
      <c r="P258" s="114"/>
      <c r="Q258" s="118"/>
      <c r="R258" s="116"/>
      <c r="S258" s="114"/>
    </row>
    <row r="259" spans="6:19">
      <c r="F259" s="111" t="s">
        <v>806</v>
      </c>
      <c r="G259" s="136">
        <v>1.533979E-4</v>
      </c>
      <c r="H259" s="103">
        <f>ROUND(+G259*Totals!$H$30,2)</f>
        <v>0</v>
      </c>
      <c r="I259" s="103">
        <f t="shared" si="8"/>
        <v>0</v>
      </c>
      <c r="J259" s="103">
        <f t="shared" si="9"/>
        <v>0</v>
      </c>
      <c r="K259" s="113" t="s">
        <v>806</v>
      </c>
      <c r="L259" s="113" t="s">
        <v>116</v>
      </c>
      <c r="M259" s="138">
        <v>0.18491484184914841</v>
      </c>
      <c r="N259" s="117">
        <f>H259*M259</f>
        <v>0</v>
      </c>
      <c r="O259" s="113" t="s">
        <v>1159</v>
      </c>
      <c r="P259" s="114"/>
      <c r="Q259" s="118"/>
      <c r="R259" s="116"/>
      <c r="S259" s="114"/>
    </row>
    <row r="260" spans="6:19">
      <c r="F260" s="111" t="s">
        <v>805</v>
      </c>
      <c r="G260" s="136">
        <v>2.7665719999999999E-4</v>
      </c>
      <c r="H260" s="103">
        <f>ROUND(+G260*Totals!$H$30,2)</f>
        <v>0</v>
      </c>
      <c r="I260" s="103">
        <f t="shared" si="8"/>
        <v>0</v>
      </c>
      <c r="J260" s="103">
        <f t="shared" si="9"/>
        <v>0</v>
      </c>
      <c r="K260" s="113"/>
      <c r="L260" s="113"/>
      <c r="N260" s="117"/>
      <c r="O260" s="117"/>
      <c r="P260" s="114"/>
      <c r="Q260" s="118"/>
      <c r="R260" s="116"/>
      <c r="S260" s="114"/>
    </row>
    <row r="261" spans="6:19">
      <c r="F261" s="111" t="s">
        <v>804</v>
      </c>
      <c r="G261" s="136">
        <v>2.2681260000000002E-4</v>
      </c>
      <c r="H261" s="103">
        <f>ROUND(+G261*Totals!$H$30,2)</f>
        <v>0</v>
      </c>
      <c r="I261" s="103">
        <f t="shared" si="8"/>
        <v>0</v>
      </c>
      <c r="J261" s="103">
        <f t="shared" si="9"/>
        <v>0</v>
      </c>
      <c r="K261" s="113"/>
      <c r="L261" s="113"/>
      <c r="N261" s="117"/>
      <c r="O261" s="113"/>
      <c r="P261" s="114"/>
      <c r="Q261" s="118"/>
      <c r="R261" s="116"/>
      <c r="S261" s="114"/>
    </row>
    <row r="262" spans="6:19">
      <c r="F262" s="111" t="s">
        <v>803</v>
      </c>
      <c r="G262" s="136">
        <v>4.4435200000000004E-5</v>
      </c>
      <c r="H262" s="103">
        <f>ROUND(+G262*Totals!$H$30,2)</f>
        <v>0</v>
      </c>
      <c r="I262" s="103">
        <f t="shared" si="8"/>
        <v>0</v>
      </c>
      <c r="J262" s="103">
        <f t="shared" si="9"/>
        <v>0</v>
      </c>
      <c r="K262" s="113" t="s">
        <v>803</v>
      </c>
      <c r="L262" s="113" t="s">
        <v>95</v>
      </c>
      <c r="M262" s="138">
        <v>0.68324607329842935</v>
      </c>
      <c r="N262" s="117">
        <f>H262*M262</f>
        <v>0</v>
      </c>
      <c r="O262" s="113" t="s">
        <v>1159</v>
      </c>
      <c r="P262" s="114"/>
      <c r="Q262" s="118"/>
      <c r="R262" s="116"/>
      <c r="S262" s="114"/>
    </row>
    <row r="263" spans="6:19">
      <c r="F263" s="111" t="s">
        <v>802</v>
      </c>
      <c r="G263" s="136">
        <v>3.7480100000000002E-4</v>
      </c>
      <c r="H263" s="103">
        <f>ROUND(+G263*Totals!$H$30,2)</f>
        <v>0</v>
      </c>
      <c r="I263" s="103">
        <f t="shared" ref="I263:I326" si="11">+N263+Q263+T263</f>
        <v>0</v>
      </c>
      <c r="J263" s="103">
        <f t="shared" ref="J263:J326" si="12">+H263-I263</f>
        <v>0</v>
      </c>
      <c r="K263" s="113"/>
      <c r="L263" s="113"/>
      <c r="N263" s="117"/>
      <c r="O263" s="117"/>
      <c r="P263" s="114"/>
      <c r="Q263" s="118"/>
      <c r="R263" s="116"/>
      <c r="S263" s="114"/>
    </row>
    <row r="264" spans="6:19">
      <c r="F264" s="111" t="s">
        <v>801</v>
      </c>
      <c r="G264" s="136">
        <v>3.5123099999999997E-4</v>
      </c>
      <c r="H264" s="103">
        <f>ROUND(+G264*Totals!$H$30,2)</f>
        <v>0</v>
      </c>
      <c r="I264" s="103">
        <f t="shared" si="11"/>
        <v>0</v>
      </c>
      <c r="J264" s="103">
        <f t="shared" si="12"/>
        <v>0</v>
      </c>
      <c r="K264" s="113"/>
      <c r="L264" s="113"/>
      <c r="N264" s="117"/>
      <c r="O264" s="113"/>
      <c r="P264" s="114"/>
      <c r="Q264" s="118"/>
      <c r="R264" s="116"/>
      <c r="S264" s="114"/>
    </row>
    <row r="265" spans="6:19">
      <c r="F265" s="111" t="s">
        <v>800</v>
      </c>
      <c r="G265" s="136">
        <v>7.1096299999999992E-5</v>
      </c>
      <c r="H265" s="103">
        <f>ROUND(+G265*Totals!$H$30,2)</f>
        <v>0</v>
      </c>
      <c r="I265" s="103">
        <f t="shared" si="11"/>
        <v>0</v>
      </c>
      <c r="J265" s="103">
        <f t="shared" si="12"/>
        <v>0</v>
      </c>
      <c r="K265" s="113" t="s">
        <v>800</v>
      </c>
      <c r="L265" s="113" t="s">
        <v>119</v>
      </c>
      <c r="M265" s="138">
        <v>0.21759259259259256</v>
      </c>
      <c r="N265" s="117">
        <f>H265*M265</f>
        <v>0</v>
      </c>
      <c r="O265" s="113" t="s">
        <v>1159</v>
      </c>
      <c r="P265" s="114"/>
      <c r="Q265" s="118"/>
      <c r="R265" s="116"/>
      <c r="S265" s="114"/>
    </row>
    <row r="266" spans="6:19">
      <c r="F266" s="111" t="s">
        <v>799</v>
      </c>
      <c r="G266" s="136">
        <v>3.0254559999999997E-4</v>
      </c>
      <c r="H266" s="103">
        <f>ROUND(+G266*Totals!$H$30,2)</f>
        <v>0</v>
      </c>
      <c r="I266" s="103">
        <f t="shared" si="11"/>
        <v>0</v>
      </c>
      <c r="J266" s="103">
        <f t="shared" si="12"/>
        <v>0</v>
      </c>
      <c r="K266" s="113"/>
      <c r="L266" s="113"/>
      <c r="N266" s="117"/>
      <c r="O266" s="113"/>
      <c r="P266" s="114"/>
      <c r="Q266" s="118"/>
      <c r="R266" s="116"/>
      <c r="S266" s="114"/>
    </row>
    <row r="267" spans="6:19">
      <c r="F267" s="111" t="s">
        <v>798</v>
      </c>
      <c r="G267" s="136">
        <v>1.0289640000000001E-3</v>
      </c>
      <c r="H267" s="103">
        <f>ROUND(+G267*Totals!$H$30,2)</f>
        <v>0</v>
      </c>
      <c r="I267" s="103">
        <f t="shared" si="11"/>
        <v>0</v>
      </c>
      <c r="J267" s="103">
        <f t="shared" si="12"/>
        <v>0</v>
      </c>
      <c r="K267" s="113"/>
      <c r="L267" s="113"/>
      <c r="N267" s="117"/>
      <c r="O267" s="113"/>
      <c r="P267" s="114"/>
      <c r="Q267" s="118"/>
      <c r="R267" s="116"/>
      <c r="S267" s="114"/>
    </row>
    <row r="268" spans="6:19">
      <c r="F268" s="111" t="s">
        <v>797</v>
      </c>
      <c r="G268" s="136">
        <v>2.5988779000000002E-3</v>
      </c>
      <c r="H268" s="103">
        <f>ROUND(+G268*Totals!$H$30,2)</f>
        <v>0</v>
      </c>
      <c r="I268" s="103">
        <f t="shared" si="11"/>
        <v>0</v>
      </c>
      <c r="J268" s="103">
        <f t="shared" si="12"/>
        <v>0</v>
      </c>
      <c r="K268" s="113"/>
      <c r="L268" s="113"/>
      <c r="N268" s="117"/>
      <c r="O268" s="113"/>
      <c r="P268" s="114"/>
      <c r="Q268" s="118"/>
      <c r="R268" s="116"/>
      <c r="S268" s="114"/>
    </row>
    <row r="269" spans="6:19">
      <c r="F269" s="111" t="s">
        <v>796</v>
      </c>
      <c r="G269" s="136">
        <v>2.6467910000000001E-4</v>
      </c>
      <c r="H269" s="103">
        <f>ROUND(+G269*Totals!$H$30,2)</f>
        <v>0</v>
      </c>
      <c r="I269" s="103">
        <f t="shared" si="11"/>
        <v>0</v>
      </c>
      <c r="J269" s="103">
        <f t="shared" si="12"/>
        <v>0</v>
      </c>
      <c r="K269" s="113"/>
      <c r="L269" s="113"/>
      <c r="N269" s="117"/>
      <c r="O269" s="113"/>
      <c r="P269" s="114"/>
      <c r="Q269" s="118"/>
      <c r="R269" s="116"/>
      <c r="S269" s="114"/>
    </row>
    <row r="270" spans="6:19">
      <c r="F270" s="111" t="s">
        <v>795</v>
      </c>
      <c r="G270" s="136">
        <v>2.3222210000000001E-4</v>
      </c>
      <c r="H270" s="103">
        <f>ROUND(+G270*Totals!$H$30,2)</f>
        <v>0</v>
      </c>
      <c r="I270" s="103">
        <f t="shared" si="11"/>
        <v>0</v>
      </c>
      <c r="J270" s="103">
        <f t="shared" si="12"/>
        <v>0</v>
      </c>
      <c r="K270" s="113"/>
      <c r="L270" s="113"/>
      <c r="N270" s="117"/>
      <c r="O270" s="113"/>
      <c r="P270" s="114"/>
      <c r="Q270" s="118"/>
      <c r="R270" s="116"/>
      <c r="S270" s="114"/>
    </row>
    <row r="271" spans="6:19" ht="37.5">
      <c r="F271" s="111" t="s">
        <v>794</v>
      </c>
      <c r="G271" s="136">
        <v>4.1305389999999996E-4</v>
      </c>
      <c r="H271" s="103">
        <f>ROUND(+G271*Totals!$H$30,2)</f>
        <v>0</v>
      </c>
      <c r="I271" s="103">
        <f t="shared" si="11"/>
        <v>0</v>
      </c>
      <c r="J271" s="103">
        <f t="shared" si="12"/>
        <v>0</v>
      </c>
      <c r="K271" s="113"/>
      <c r="L271" s="113"/>
      <c r="N271" s="117"/>
      <c r="O271" s="117"/>
      <c r="P271" s="114"/>
      <c r="Q271" s="118"/>
      <c r="R271" s="116"/>
      <c r="S271" s="114"/>
    </row>
    <row r="272" spans="6:19">
      <c r="F272" s="111" t="s">
        <v>793</v>
      </c>
      <c r="G272" s="136">
        <v>4.671489E-4</v>
      </c>
      <c r="H272" s="103">
        <f>ROUND(+G272*Totals!$H$30,2)</f>
        <v>0</v>
      </c>
      <c r="I272" s="103">
        <f t="shared" si="11"/>
        <v>0</v>
      </c>
      <c r="J272" s="103">
        <f t="shared" si="12"/>
        <v>0</v>
      </c>
      <c r="K272" s="113"/>
      <c r="L272" s="113"/>
      <c r="N272" s="117"/>
      <c r="O272" s="117"/>
      <c r="P272" s="114"/>
      <c r="Q272" s="118"/>
      <c r="R272" s="116"/>
      <c r="S272" s="114"/>
    </row>
    <row r="273" spans="6:19">
      <c r="F273" s="111" t="s">
        <v>792</v>
      </c>
      <c r="G273" s="136">
        <v>3.4079839999999999E-4</v>
      </c>
      <c r="H273" s="103">
        <f>ROUND(+G273*Totals!$H$30,2)</f>
        <v>0</v>
      </c>
      <c r="I273" s="103">
        <f t="shared" si="11"/>
        <v>0</v>
      </c>
      <c r="J273" s="103">
        <f t="shared" si="12"/>
        <v>0</v>
      </c>
      <c r="K273" s="113"/>
      <c r="L273" s="113"/>
      <c r="N273" s="117"/>
      <c r="O273" s="117" t="s">
        <v>1159</v>
      </c>
      <c r="P273" s="114"/>
      <c r="Q273" s="118"/>
      <c r="R273" s="116"/>
      <c r="S273" s="114"/>
    </row>
    <row r="274" spans="6:19">
      <c r="F274" s="111" t="s">
        <v>791</v>
      </c>
      <c r="G274" s="136">
        <v>1.1205399999999999E-5</v>
      </c>
      <c r="H274" s="103">
        <f>ROUND(+G274*Totals!$H$30,2)</f>
        <v>0</v>
      </c>
      <c r="I274" s="103">
        <f t="shared" si="11"/>
        <v>0</v>
      </c>
      <c r="J274" s="103">
        <f t="shared" si="12"/>
        <v>0</v>
      </c>
      <c r="K274" s="113" t="s">
        <v>791</v>
      </c>
      <c r="L274" s="113" t="s">
        <v>56</v>
      </c>
      <c r="M274" s="138">
        <v>0.52</v>
      </c>
      <c r="N274" s="117">
        <f>H274*M274</f>
        <v>0</v>
      </c>
      <c r="O274" s="117" t="s">
        <v>1159</v>
      </c>
      <c r="P274" s="114"/>
      <c r="Q274" s="118"/>
      <c r="R274" s="116"/>
      <c r="S274" s="114"/>
    </row>
    <row r="275" spans="6:19">
      <c r="F275" s="111" t="s">
        <v>790</v>
      </c>
      <c r="G275" s="136">
        <v>1.306008E-4</v>
      </c>
      <c r="H275" s="103">
        <f>ROUND(+G275*Totals!$H$30,2)</f>
        <v>0</v>
      </c>
      <c r="I275" s="103">
        <f t="shared" si="11"/>
        <v>0</v>
      </c>
      <c r="J275" s="103">
        <f t="shared" si="12"/>
        <v>0</v>
      </c>
      <c r="K275" s="113" t="s">
        <v>790</v>
      </c>
      <c r="L275" s="113" t="s">
        <v>103</v>
      </c>
      <c r="M275" s="138">
        <v>0.10526315789473685</v>
      </c>
      <c r="N275" s="117">
        <f>H275*M275</f>
        <v>0</v>
      </c>
      <c r="O275" s="113" t="s">
        <v>1159</v>
      </c>
      <c r="P275" s="114"/>
      <c r="Q275" s="118"/>
      <c r="R275" s="116"/>
      <c r="S275" s="114"/>
    </row>
    <row r="276" spans="6:19">
      <c r="F276" s="111" t="s">
        <v>789</v>
      </c>
      <c r="G276" s="136">
        <v>7.3415000000000008E-6</v>
      </c>
      <c r="H276" s="103">
        <f>ROUND(+G276*Totals!$H$30,2)</f>
        <v>0</v>
      </c>
      <c r="I276" s="103">
        <f t="shared" si="11"/>
        <v>0</v>
      </c>
      <c r="J276" s="103">
        <f t="shared" si="12"/>
        <v>0</v>
      </c>
      <c r="K276" s="113" t="s">
        <v>789</v>
      </c>
      <c r="L276" s="113" t="s">
        <v>113</v>
      </c>
      <c r="M276" s="138">
        <v>0.36249999999999999</v>
      </c>
      <c r="N276" s="117">
        <f>H276*M276</f>
        <v>0</v>
      </c>
      <c r="O276" s="113" t="s">
        <v>1159</v>
      </c>
      <c r="P276" s="114"/>
      <c r="Q276" s="118"/>
      <c r="R276" s="116"/>
      <c r="S276" s="114"/>
    </row>
    <row r="277" spans="6:19">
      <c r="F277" s="111" t="s">
        <v>788</v>
      </c>
      <c r="G277" s="136">
        <v>1.9628749999999999E-4</v>
      </c>
      <c r="H277" s="103">
        <f>ROUND(+G277*Totals!$H$30,2)</f>
        <v>0</v>
      </c>
      <c r="I277" s="103">
        <f t="shared" si="11"/>
        <v>0</v>
      </c>
      <c r="J277" s="103">
        <f t="shared" si="12"/>
        <v>0</v>
      </c>
      <c r="K277" s="113"/>
      <c r="L277" s="113"/>
      <c r="N277" s="117"/>
      <c r="O277" s="113"/>
      <c r="P277" s="114"/>
      <c r="Q277" s="118"/>
      <c r="R277" s="116"/>
      <c r="S277" s="114"/>
    </row>
    <row r="278" spans="6:19">
      <c r="F278" s="111" t="s">
        <v>787</v>
      </c>
      <c r="G278" s="136">
        <v>1.9512840000000001E-4</v>
      </c>
      <c r="H278" s="103">
        <f>ROUND(+G278*Totals!$H$30,2)</f>
        <v>0</v>
      </c>
      <c r="I278" s="103">
        <f t="shared" si="11"/>
        <v>0</v>
      </c>
      <c r="J278" s="103">
        <f t="shared" si="12"/>
        <v>0</v>
      </c>
      <c r="K278" s="113"/>
      <c r="L278" s="113"/>
      <c r="N278" s="117"/>
      <c r="O278" s="117"/>
      <c r="P278" s="114"/>
      <c r="Q278" s="118"/>
      <c r="R278" s="116"/>
      <c r="S278" s="114"/>
    </row>
    <row r="279" spans="6:19">
      <c r="F279" s="111" t="s">
        <v>786</v>
      </c>
      <c r="G279" s="136">
        <v>8.9952240000000007E-4</v>
      </c>
      <c r="H279" s="103">
        <f>ROUND(+G279*Totals!$H$30,2)</f>
        <v>0</v>
      </c>
      <c r="I279" s="103">
        <f t="shared" si="11"/>
        <v>0</v>
      </c>
      <c r="J279" s="103">
        <f t="shared" si="12"/>
        <v>0</v>
      </c>
      <c r="K279" s="113"/>
      <c r="L279" s="113"/>
      <c r="N279" s="117"/>
      <c r="O279" s="113"/>
      <c r="P279" s="114"/>
      <c r="Q279" s="118"/>
      <c r="R279" s="116"/>
      <c r="S279" s="114"/>
    </row>
    <row r="280" spans="6:19">
      <c r="F280" s="111" t="s">
        <v>785</v>
      </c>
      <c r="G280" s="136">
        <v>1.5571629999999999E-4</v>
      </c>
      <c r="H280" s="103">
        <f>ROUND(+G280*Totals!$H$30,2)</f>
        <v>0</v>
      </c>
      <c r="I280" s="103">
        <f t="shared" si="11"/>
        <v>0</v>
      </c>
      <c r="J280" s="103">
        <f t="shared" si="12"/>
        <v>0</v>
      </c>
      <c r="K280" s="113" t="s">
        <v>785</v>
      </c>
      <c r="L280" s="113" t="s">
        <v>99</v>
      </c>
      <c r="M280" s="138">
        <v>0.1155378486055777</v>
      </c>
      <c r="N280" s="117">
        <f>H280*M280</f>
        <v>0</v>
      </c>
      <c r="O280" s="113" t="s">
        <v>1159</v>
      </c>
      <c r="P280" s="114"/>
      <c r="Q280" s="118"/>
      <c r="R280" s="116"/>
      <c r="S280" s="114"/>
    </row>
    <row r="281" spans="6:19">
      <c r="F281" s="111" t="s">
        <v>784</v>
      </c>
      <c r="G281" s="136">
        <v>1.4319717000000002E-3</v>
      </c>
      <c r="H281" s="103">
        <f>ROUND(+G281*Totals!$H$30,2)</f>
        <v>0</v>
      </c>
      <c r="I281" s="103">
        <f t="shared" si="11"/>
        <v>0</v>
      </c>
      <c r="J281" s="103">
        <f t="shared" si="12"/>
        <v>0</v>
      </c>
      <c r="K281" s="113"/>
      <c r="L281" s="113"/>
      <c r="N281" s="117"/>
      <c r="O281" s="113"/>
      <c r="P281" s="114"/>
      <c r="Q281" s="118"/>
      <c r="R281" s="116"/>
      <c r="S281" s="114"/>
    </row>
    <row r="282" spans="6:19">
      <c r="F282" s="111" t="s">
        <v>783</v>
      </c>
      <c r="G282" s="136">
        <v>7.8167260000000006E-4</v>
      </c>
      <c r="H282" s="103">
        <f>ROUND(+G282*Totals!$H$30,2)</f>
        <v>0</v>
      </c>
      <c r="I282" s="103">
        <f t="shared" si="11"/>
        <v>0</v>
      </c>
      <c r="J282" s="103">
        <f t="shared" si="12"/>
        <v>0</v>
      </c>
      <c r="K282" s="113"/>
      <c r="L282" s="113"/>
      <c r="N282" s="117"/>
      <c r="O282" s="113"/>
      <c r="P282" s="114"/>
      <c r="Q282" s="118"/>
      <c r="R282" s="116"/>
      <c r="S282" s="114"/>
    </row>
    <row r="283" spans="6:19">
      <c r="F283" s="111" t="s">
        <v>782</v>
      </c>
      <c r="G283" s="136">
        <v>2.7897559999999998E-4</v>
      </c>
      <c r="H283" s="103">
        <f>ROUND(+G283*Totals!$H$30,2)</f>
        <v>0</v>
      </c>
      <c r="I283" s="103">
        <f t="shared" si="11"/>
        <v>0</v>
      </c>
      <c r="J283" s="103">
        <f t="shared" si="12"/>
        <v>0</v>
      </c>
      <c r="K283" s="113"/>
      <c r="L283" s="113"/>
      <c r="N283" s="117"/>
      <c r="O283" s="113"/>
      <c r="P283" s="114"/>
      <c r="Q283" s="118"/>
      <c r="R283" s="116"/>
      <c r="S283" s="114"/>
    </row>
    <row r="284" spans="6:19">
      <c r="F284" s="111" t="s">
        <v>781</v>
      </c>
      <c r="G284" s="136">
        <v>2.281263E-3</v>
      </c>
      <c r="H284" s="103">
        <f>ROUND(+G284*Totals!$H$30,2)</f>
        <v>0</v>
      </c>
      <c r="I284" s="103">
        <f t="shared" si="11"/>
        <v>0</v>
      </c>
      <c r="J284" s="103">
        <f t="shared" si="12"/>
        <v>0</v>
      </c>
      <c r="K284" s="113"/>
      <c r="L284" s="113"/>
      <c r="N284" s="117"/>
      <c r="O284" s="113"/>
      <c r="P284" s="114"/>
      <c r="Q284" s="118"/>
      <c r="R284" s="116"/>
      <c r="S284" s="114"/>
    </row>
    <row r="285" spans="6:19">
      <c r="F285" s="111" t="s">
        <v>780</v>
      </c>
      <c r="G285" s="136">
        <v>1.7623374999999998E-3</v>
      </c>
      <c r="H285" s="103">
        <f>ROUND(+G285*Totals!$H$30,2)</f>
        <v>0</v>
      </c>
      <c r="I285" s="103">
        <f t="shared" si="11"/>
        <v>0</v>
      </c>
      <c r="J285" s="103">
        <f t="shared" si="12"/>
        <v>0</v>
      </c>
      <c r="K285" s="113"/>
      <c r="L285" s="113"/>
      <c r="N285" s="117"/>
      <c r="O285" s="113"/>
      <c r="P285" s="114"/>
      <c r="Q285" s="118"/>
      <c r="R285" s="116"/>
      <c r="S285" s="114"/>
    </row>
    <row r="286" spans="6:19">
      <c r="F286" s="111" t="s">
        <v>779</v>
      </c>
      <c r="G286" s="136">
        <v>2.221759E-4</v>
      </c>
      <c r="H286" s="103">
        <f>ROUND(+G286*Totals!$H$30,2)</f>
        <v>0</v>
      </c>
      <c r="I286" s="103">
        <f t="shared" si="11"/>
        <v>0</v>
      </c>
      <c r="J286" s="103">
        <f t="shared" si="12"/>
        <v>0</v>
      </c>
      <c r="K286" s="113"/>
      <c r="L286" s="113"/>
      <c r="N286" s="117"/>
      <c r="O286" s="117"/>
      <c r="P286" s="114"/>
      <c r="Q286" s="118"/>
      <c r="R286" s="116"/>
      <c r="S286" s="114"/>
    </row>
    <row r="287" spans="6:19">
      <c r="F287" s="111" t="s">
        <v>778</v>
      </c>
      <c r="G287" s="136">
        <v>3.0409110000000002E-4</v>
      </c>
      <c r="H287" s="103">
        <f>ROUND(+G287*Totals!$H$30,2)</f>
        <v>0</v>
      </c>
      <c r="I287" s="103">
        <f t="shared" si="11"/>
        <v>0</v>
      </c>
      <c r="J287" s="103">
        <f t="shared" si="12"/>
        <v>0</v>
      </c>
      <c r="K287" s="113"/>
      <c r="L287" s="113"/>
      <c r="N287" s="117"/>
      <c r="O287" s="113"/>
      <c r="P287" s="114"/>
      <c r="Q287" s="118"/>
      <c r="R287" s="116"/>
      <c r="S287" s="114"/>
    </row>
    <row r="288" spans="6:19">
      <c r="F288" s="111" t="s">
        <v>777</v>
      </c>
      <c r="G288" s="136">
        <v>6.1822800000000007E-5</v>
      </c>
      <c r="H288" s="103">
        <f>ROUND(+G288*Totals!$H$30,2)</f>
        <v>0</v>
      </c>
      <c r="I288" s="103">
        <f t="shared" si="11"/>
        <v>0</v>
      </c>
      <c r="J288" s="103">
        <f t="shared" si="12"/>
        <v>0</v>
      </c>
      <c r="K288" s="113" t="s">
        <v>777</v>
      </c>
      <c r="L288" s="113" t="s">
        <v>39</v>
      </c>
      <c r="M288" s="138">
        <v>0.4299424184261037</v>
      </c>
      <c r="N288" s="117">
        <f>H288*M288</f>
        <v>0</v>
      </c>
      <c r="O288" s="113" t="s">
        <v>1159</v>
      </c>
      <c r="P288" s="114"/>
      <c r="Q288" s="118"/>
      <c r="R288" s="116"/>
      <c r="S288" s="114"/>
    </row>
    <row r="289" spans="6:19">
      <c r="F289" s="111" t="s">
        <v>776</v>
      </c>
      <c r="G289" s="136">
        <v>4.2928239999999999E-4</v>
      </c>
      <c r="H289" s="103">
        <f>ROUND(+G289*Totals!$H$30,2)</f>
        <v>0</v>
      </c>
      <c r="I289" s="103">
        <f t="shared" si="11"/>
        <v>0</v>
      </c>
      <c r="J289" s="103">
        <f t="shared" si="12"/>
        <v>0</v>
      </c>
      <c r="K289" s="113"/>
      <c r="L289" s="113"/>
      <c r="N289" s="117"/>
      <c r="O289" s="113"/>
      <c r="P289" s="114"/>
      <c r="Q289" s="118"/>
      <c r="R289" s="116"/>
      <c r="S289" s="114"/>
    </row>
    <row r="290" spans="6:19">
      <c r="F290" s="111" t="s">
        <v>775</v>
      </c>
      <c r="G290" s="136">
        <v>1.0927188E-3</v>
      </c>
      <c r="H290" s="103">
        <f>ROUND(+G290*Totals!$H$30,2)</f>
        <v>0</v>
      </c>
      <c r="I290" s="103">
        <f t="shared" si="11"/>
        <v>0</v>
      </c>
      <c r="J290" s="103">
        <f t="shared" si="12"/>
        <v>0</v>
      </c>
      <c r="K290" s="113"/>
      <c r="L290" s="113"/>
      <c r="N290" s="117"/>
      <c r="O290" s="113"/>
      <c r="P290" s="114"/>
      <c r="Q290" s="118"/>
      <c r="R290" s="116"/>
      <c r="S290" s="114"/>
    </row>
    <row r="291" spans="6:19">
      <c r="F291" s="111" t="s">
        <v>774</v>
      </c>
      <c r="G291" s="136">
        <v>3.6382745000000001E-3</v>
      </c>
      <c r="H291" s="103">
        <f>ROUND(+G291*Totals!$H$30,2)</f>
        <v>0</v>
      </c>
      <c r="I291" s="103">
        <f t="shared" si="11"/>
        <v>0</v>
      </c>
      <c r="J291" s="103">
        <f t="shared" si="12"/>
        <v>0</v>
      </c>
      <c r="K291" s="113"/>
      <c r="L291" s="113"/>
      <c r="N291" s="117"/>
      <c r="O291" s="117"/>
      <c r="P291" s="114"/>
      <c r="Q291" s="118"/>
      <c r="R291" s="116"/>
      <c r="S291" s="114"/>
    </row>
    <row r="292" spans="6:19">
      <c r="F292" s="111" t="s">
        <v>773</v>
      </c>
      <c r="G292" s="136">
        <v>6.8236969999999997E-4</v>
      </c>
      <c r="H292" s="103">
        <f>ROUND(+G292*Totals!$H$30,2)</f>
        <v>0</v>
      </c>
      <c r="I292" s="103">
        <f t="shared" si="11"/>
        <v>0</v>
      </c>
      <c r="J292" s="103">
        <f t="shared" si="12"/>
        <v>0</v>
      </c>
      <c r="K292" s="113"/>
      <c r="L292" s="113"/>
      <c r="N292" s="117"/>
      <c r="O292" s="113"/>
      <c r="P292" s="114"/>
      <c r="Q292" s="118"/>
      <c r="R292" s="116"/>
      <c r="S292" s="114"/>
    </row>
    <row r="293" spans="6:19">
      <c r="F293" s="111" t="s">
        <v>772</v>
      </c>
      <c r="G293" s="136">
        <v>1.047124E-4</v>
      </c>
      <c r="H293" s="103">
        <f>ROUND(+G293*Totals!$H$30,2)</f>
        <v>0</v>
      </c>
      <c r="I293" s="103">
        <f t="shared" si="11"/>
        <v>0</v>
      </c>
      <c r="J293" s="103">
        <f t="shared" si="12"/>
        <v>0</v>
      </c>
      <c r="K293" s="113" t="s">
        <v>772</v>
      </c>
      <c r="L293" s="113" t="s">
        <v>56</v>
      </c>
      <c r="M293" s="138">
        <v>0.34508816120906805</v>
      </c>
      <c r="N293" s="117">
        <f>H293*M293</f>
        <v>0</v>
      </c>
      <c r="O293" s="117" t="s">
        <v>1159</v>
      </c>
      <c r="P293" s="114"/>
      <c r="Q293" s="118"/>
      <c r="R293" s="116"/>
      <c r="S293" s="114"/>
    </row>
    <row r="294" spans="6:19">
      <c r="F294" s="111" t="s">
        <v>771</v>
      </c>
      <c r="G294" s="136">
        <v>2.237214E-4</v>
      </c>
      <c r="H294" s="103">
        <f>ROUND(+G294*Totals!$H$30,2)</f>
        <v>0</v>
      </c>
      <c r="I294" s="103">
        <f t="shared" si="11"/>
        <v>0</v>
      </c>
      <c r="J294" s="103">
        <f t="shared" si="12"/>
        <v>0</v>
      </c>
      <c r="K294" s="113"/>
      <c r="L294" s="113"/>
      <c r="N294" s="117"/>
      <c r="O294" s="117"/>
      <c r="P294" s="114"/>
      <c r="Q294" s="118"/>
      <c r="R294" s="116"/>
      <c r="S294" s="114"/>
    </row>
    <row r="295" spans="6:19">
      <c r="F295" s="111" t="s">
        <v>770</v>
      </c>
      <c r="G295" s="136">
        <v>1.4798839999999999E-4</v>
      </c>
      <c r="H295" s="103">
        <f>ROUND(+G295*Totals!$H$30,2)</f>
        <v>0</v>
      </c>
      <c r="I295" s="103">
        <f t="shared" si="11"/>
        <v>0</v>
      </c>
      <c r="J295" s="103">
        <f t="shared" si="12"/>
        <v>0</v>
      </c>
      <c r="K295" s="113" t="s">
        <v>770</v>
      </c>
      <c r="L295" s="113" t="s">
        <v>47</v>
      </c>
      <c r="M295" s="138">
        <v>0.15454545454545457</v>
      </c>
      <c r="N295" s="117">
        <f>H295*M295</f>
        <v>0</v>
      </c>
      <c r="O295" s="113" t="s">
        <v>127</v>
      </c>
      <c r="P295" s="138">
        <v>4.5454545454545452E-3</v>
      </c>
      <c r="Q295" s="118">
        <f>H295*P295</f>
        <v>0</v>
      </c>
      <c r="R295" s="116" t="s">
        <v>1159</v>
      </c>
      <c r="S295" s="114"/>
    </row>
    <row r="296" spans="6:19">
      <c r="F296" s="111" t="s">
        <v>769</v>
      </c>
      <c r="G296" s="136">
        <v>1.8933249999999999E-4</v>
      </c>
      <c r="H296" s="103">
        <f>ROUND(+G296*Totals!$H$30,2)</f>
        <v>0</v>
      </c>
      <c r="I296" s="103">
        <f t="shared" si="11"/>
        <v>0</v>
      </c>
      <c r="J296" s="103">
        <f t="shared" si="12"/>
        <v>0</v>
      </c>
      <c r="K296" s="113" t="s">
        <v>769</v>
      </c>
      <c r="L296" s="113" t="s">
        <v>70</v>
      </c>
      <c r="M296" s="138">
        <v>0.19559228650137742</v>
      </c>
      <c r="N296" s="117">
        <f>H296*M296</f>
        <v>0</v>
      </c>
      <c r="O296" s="117" t="s">
        <v>1159</v>
      </c>
      <c r="P296" s="114"/>
      <c r="Q296" s="118"/>
      <c r="R296" s="116"/>
      <c r="S296" s="114"/>
    </row>
    <row r="297" spans="6:19">
      <c r="F297" s="111" t="s">
        <v>67</v>
      </c>
      <c r="G297" s="136">
        <v>4.8530930000000001E-4</v>
      </c>
      <c r="H297" s="103">
        <f>ROUND(+G297*Totals!$H$30,2)</f>
        <v>0</v>
      </c>
      <c r="I297" s="103">
        <f t="shared" si="11"/>
        <v>0</v>
      </c>
      <c r="J297" s="103">
        <f t="shared" si="12"/>
        <v>0</v>
      </c>
      <c r="K297" s="113"/>
      <c r="L297" s="113"/>
      <c r="N297" s="117"/>
      <c r="O297" s="117"/>
      <c r="P297" s="114"/>
      <c r="Q297" s="118"/>
      <c r="R297" s="116"/>
      <c r="S297" s="114"/>
    </row>
    <row r="298" spans="6:19">
      <c r="F298" s="111" t="s">
        <v>768</v>
      </c>
      <c r="G298" s="136">
        <v>1.047124E-4</v>
      </c>
      <c r="H298" s="103">
        <f>ROUND(+G298*Totals!$H$30,2)</f>
        <v>0</v>
      </c>
      <c r="I298" s="103">
        <f t="shared" si="11"/>
        <v>0</v>
      </c>
      <c r="J298" s="103">
        <f t="shared" si="12"/>
        <v>0</v>
      </c>
      <c r="K298" s="113" t="s">
        <v>768</v>
      </c>
      <c r="L298" s="113" t="s">
        <v>89</v>
      </c>
      <c r="M298" s="138">
        <v>4.1758241758241763E-2</v>
      </c>
      <c r="N298" s="117">
        <f>H298*M298</f>
        <v>0</v>
      </c>
      <c r="O298" s="117" t="s">
        <v>1159</v>
      </c>
      <c r="P298" s="114"/>
      <c r="Q298" s="118"/>
      <c r="R298" s="116"/>
      <c r="S298" s="114"/>
    </row>
    <row r="299" spans="6:19">
      <c r="F299" s="111" t="s">
        <v>767</v>
      </c>
      <c r="G299" s="136">
        <v>3.7480100000000001E-5</v>
      </c>
      <c r="H299" s="103">
        <f>ROUND(+G299*Totals!$H$30,2)</f>
        <v>0</v>
      </c>
      <c r="I299" s="103">
        <f t="shared" si="11"/>
        <v>0</v>
      </c>
      <c r="J299" s="103">
        <f t="shared" si="12"/>
        <v>0</v>
      </c>
      <c r="K299" s="113" t="s">
        <v>767</v>
      </c>
      <c r="L299" s="113" t="s">
        <v>98</v>
      </c>
      <c r="M299" s="138">
        <v>0.30452674897119342</v>
      </c>
      <c r="N299" s="117">
        <f>H299*M299</f>
        <v>0</v>
      </c>
      <c r="O299" s="117" t="s">
        <v>1159</v>
      </c>
      <c r="P299" s="114"/>
      <c r="Q299" s="118"/>
      <c r="R299" s="116"/>
      <c r="S299" s="114"/>
    </row>
    <row r="300" spans="6:19">
      <c r="F300" s="111" t="s">
        <v>766</v>
      </c>
      <c r="G300" s="136">
        <v>1.178498E-4</v>
      </c>
      <c r="H300" s="103">
        <f>ROUND(+G300*Totals!$H$30,2)</f>
        <v>0</v>
      </c>
      <c r="I300" s="103">
        <f t="shared" si="11"/>
        <v>0</v>
      </c>
      <c r="J300" s="103">
        <f t="shared" si="12"/>
        <v>0</v>
      </c>
      <c r="K300" s="113" t="s">
        <v>766</v>
      </c>
      <c r="L300" s="113" t="s">
        <v>131</v>
      </c>
      <c r="M300" s="138">
        <v>0.4732620320855615</v>
      </c>
      <c r="N300" s="117">
        <f>H300*M300</f>
        <v>0</v>
      </c>
      <c r="O300" s="117" t="s">
        <v>1159</v>
      </c>
      <c r="P300" s="114"/>
      <c r="Q300" s="118"/>
      <c r="R300" s="116"/>
      <c r="S300" s="114"/>
    </row>
    <row r="301" spans="6:19">
      <c r="F301" s="111" t="s">
        <v>765</v>
      </c>
      <c r="G301" s="136">
        <v>4.4821599999999998E-5</v>
      </c>
      <c r="H301" s="103">
        <f>ROUND(+G301*Totals!$H$30,2)</f>
        <v>0</v>
      </c>
      <c r="I301" s="103">
        <f t="shared" si="11"/>
        <v>0</v>
      </c>
      <c r="J301" s="103">
        <f t="shared" si="12"/>
        <v>0</v>
      </c>
      <c r="K301" s="113" t="s">
        <v>765</v>
      </c>
      <c r="L301" s="113" t="s">
        <v>60</v>
      </c>
      <c r="M301" s="138">
        <v>0.40714285714285714</v>
      </c>
      <c r="N301" s="117">
        <f>H301*M301</f>
        <v>0</v>
      </c>
      <c r="O301" s="113" t="s">
        <v>1159</v>
      </c>
      <c r="P301" s="114"/>
      <c r="Q301" s="118"/>
      <c r="R301" s="116"/>
      <c r="S301" s="114"/>
    </row>
    <row r="302" spans="6:19">
      <c r="F302" s="111" t="s">
        <v>68</v>
      </c>
      <c r="G302" s="136">
        <v>1.209409E-4</v>
      </c>
      <c r="H302" s="103">
        <f>ROUND(+G302*Totals!$H$30,2)</f>
        <v>0</v>
      </c>
      <c r="I302" s="103">
        <f t="shared" si="11"/>
        <v>0</v>
      </c>
      <c r="J302" s="103">
        <f t="shared" si="12"/>
        <v>0</v>
      </c>
      <c r="K302" s="113" t="s">
        <v>68</v>
      </c>
      <c r="L302" s="113" t="s">
        <v>68</v>
      </c>
      <c r="M302" s="138">
        <v>0.125</v>
      </c>
      <c r="N302" s="117">
        <f>H302*M302</f>
        <v>0</v>
      </c>
      <c r="O302" s="113" t="s">
        <v>1159</v>
      </c>
      <c r="P302" s="114"/>
      <c r="Q302" s="118"/>
      <c r="R302" s="116"/>
      <c r="S302" s="114"/>
    </row>
    <row r="303" spans="6:19">
      <c r="F303" s="111" t="s">
        <v>764</v>
      </c>
      <c r="G303" s="136">
        <v>2.4574579999999996E-4</v>
      </c>
      <c r="H303" s="103">
        <f>ROUND(+G303*Totals!$H$30,2)</f>
        <v>0</v>
      </c>
      <c r="I303" s="103">
        <f t="shared" si="11"/>
        <v>0</v>
      </c>
      <c r="J303" s="103">
        <f t="shared" si="12"/>
        <v>0</v>
      </c>
      <c r="K303" s="113"/>
      <c r="L303" s="113"/>
      <c r="N303" s="117"/>
      <c r="O303" s="113"/>
      <c r="P303" s="114"/>
      <c r="Q303" s="118"/>
      <c r="R303" s="116"/>
      <c r="S303" s="114"/>
    </row>
    <row r="304" spans="6:19">
      <c r="F304" s="111" t="s">
        <v>763</v>
      </c>
      <c r="G304" s="136">
        <v>2.6120150000000003E-4</v>
      </c>
      <c r="H304" s="103">
        <f>ROUND(+G304*Totals!$H$30,2)</f>
        <v>0</v>
      </c>
      <c r="I304" s="103">
        <f t="shared" si="11"/>
        <v>0</v>
      </c>
      <c r="J304" s="103">
        <f t="shared" si="12"/>
        <v>0</v>
      </c>
      <c r="K304" s="113"/>
      <c r="L304" s="113"/>
      <c r="N304" s="117"/>
      <c r="O304" s="117"/>
      <c r="P304" s="114"/>
      <c r="Q304" s="118"/>
      <c r="R304" s="116"/>
      <c r="S304" s="114"/>
    </row>
    <row r="305" spans="6:19">
      <c r="F305" s="111" t="s">
        <v>762</v>
      </c>
      <c r="G305" s="136">
        <v>1.6556931E-3</v>
      </c>
      <c r="H305" s="103">
        <f>ROUND(+G305*Totals!$H$30,2)</f>
        <v>0</v>
      </c>
      <c r="I305" s="103">
        <f t="shared" si="11"/>
        <v>0</v>
      </c>
      <c r="J305" s="103">
        <f t="shared" si="12"/>
        <v>0</v>
      </c>
      <c r="K305" s="113"/>
      <c r="L305" s="113"/>
      <c r="N305" s="117"/>
      <c r="O305" s="113"/>
      <c r="P305" s="114"/>
      <c r="Q305" s="118"/>
      <c r="R305" s="116"/>
      <c r="S305" s="114"/>
    </row>
    <row r="306" spans="6:19">
      <c r="F306" s="111" t="s">
        <v>761</v>
      </c>
      <c r="G306" s="136">
        <v>1.205546E-4</v>
      </c>
      <c r="H306" s="103">
        <f>ROUND(+G306*Totals!$H$30,2)</f>
        <v>0</v>
      </c>
      <c r="I306" s="103">
        <f t="shared" si="11"/>
        <v>0</v>
      </c>
      <c r="J306" s="103">
        <f t="shared" si="12"/>
        <v>0</v>
      </c>
      <c r="K306" s="113" t="s">
        <v>761</v>
      </c>
      <c r="L306" s="113" t="s">
        <v>129</v>
      </c>
      <c r="M306" s="138">
        <v>0.1174934725848564</v>
      </c>
      <c r="N306" s="117">
        <f>H306*M306</f>
        <v>0</v>
      </c>
      <c r="O306" s="113" t="s">
        <v>1159</v>
      </c>
      <c r="P306" s="114"/>
      <c r="Q306" s="118"/>
      <c r="R306" s="116"/>
      <c r="S306" s="114"/>
    </row>
    <row r="307" spans="6:19">
      <c r="F307" s="111" t="s">
        <v>760</v>
      </c>
      <c r="G307" s="136">
        <v>9.6099750999999994E-3</v>
      </c>
      <c r="H307" s="103">
        <f>ROUND(+G307*Totals!$H$30,2)</f>
        <v>0</v>
      </c>
      <c r="I307" s="103">
        <f t="shared" si="11"/>
        <v>0</v>
      </c>
      <c r="J307" s="103">
        <f t="shared" si="12"/>
        <v>0</v>
      </c>
      <c r="K307" s="113"/>
      <c r="L307" s="113"/>
      <c r="N307" s="117"/>
      <c r="O307" s="117"/>
      <c r="P307" s="114"/>
      <c r="Q307" s="118"/>
      <c r="R307" s="116"/>
      <c r="S307" s="114"/>
    </row>
    <row r="308" spans="6:19">
      <c r="F308" s="111" t="s">
        <v>759</v>
      </c>
      <c r="G308" s="136">
        <v>3.9902784E-3</v>
      </c>
      <c r="H308" s="103">
        <f>ROUND(+G308*Totals!$H$30,2)</f>
        <v>0</v>
      </c>
      <c r="I308" s="103">
        <f t="shared" si="11"/>
        <v>0</v>
      </c>
      <c r="J308" s="103">
        <f t="shared" si="12"/>
        <v>0</v>
      </c>
      <c r="K308" s="113"/>
      <c r="L308" s="113"/>
      <c r="N308" s="117"/>
      <c r="O308" s="117"/>
      <c r="P308" s="114"/>
      <c r="Q308" s="118"/>
      <c r="R308" s="116"/>
      <c r="S308" s="114"/>
    </row>
    <row r="309" spans="6:19">
      <c r="F309" s="111" t="s">
        <v>758</v>
      </c>
      <c r="G309" s="136">
        <v>8.8870300000000002E-5</v>
      </c>
      <c r="H309" s="103">
        <f>ROUND(+G309*Totals!$H$30,2)</f>
        <v>0</v>
      </c>
      <c r="I309" s="103">
        <f t="shared" si="11"/>
        <v>0</v>
      </c>
      <c r="J309" s="103">
        <f t="shared" si="12"/>
        <v>0</v>
      </c>
      <c r="K309" s="113" t="s">
        <v>758</v>
      </c>
      <c r="L309" s="113" t="s">
        <v>55</v>
      </c>
      <c r="M309" s="138">
        <v>0.19762845849802374</v>
      </c>
      <c r="N309" s="117">
        <f>H309*M309</f>
        <v>0</v>
      </c>
      <c r="O309" s="117" t="s">
        <v>1159</v>
      </c>
      <c r="P309" s="114"/>
      <c r="Q309" s="118"/>
      <c r="R309" s="116"/>
      <c r="S309" s="114"/>
    </row>
    <row r="310" spans="6:19">
      <c r="F310" s="111" t="s">
        <v>69</v>
      </c>
      <c r="G310" s="136">
        <v>5.0617500000000001E-5</v>
      </c>
      <c r="H310" s="103">
        <f>ROUND(+G310*Totals!$H$30,2)</f>
        <v>0</v>
      </c>
      <c r="I310" s="103">
        <f t="shared" si="11"/>
        <v>0</v>
      </c>
      <c r="J310" s="103">
        <f t="shared" si="12"/>
        <v>0</v>
      </c>
      <c r="K310" s="113" t="s">
        <v>69</v>
      </c>
      <c r="L310" s="113" t="s">
        <v>90</v>
      </c>
      <c r="M310" s="138">
        <v>0.15656565656565657</v>
      </c>
      <c r="N310" s="117">
        <f>H310*M310</f>
        <v>0</v>
      </c>
      <c r="O310" s="113" t="s">
        <v>1159</v>
      </c>
      <c r="P310" s="114"/>
      <c r="Q310" s="118"/>
      <c r="R310" s="116"/>
      <c r="S310" s="114"/>
    </row>
    <row r="311" spans="6:19">
      <c r="F311" s="111" t="s">
        <v>757</v>
      </c>
      <c r="G311" s="136">
        <v>3.9025700000000001E-5</v>
      </c>
      <c r="H311" s="103">
        <f>ROUND(+G311*Totals!$H$30,2)</f>
        <v>0</v>
      </c>
      <c r="I311" s="103">
        <f t="shared" si="11"/>
        <v>0</v>
      </c>
      <c r="J311" s="103">
        <f t="shared" si="12"/>
        <v>0</v>
      </c>
      <c r="K311" s="113" t="s">
        <v>757</v>
      </c>
      <c r="L311" s="113" t="s">
        <v>42</v>
      </c>
      <c r="M311" s="138">
        <v>0.39713774597495533</v>
      </c>
      <c r="N311" s="117">
        <f>H311*M311</f>
        <v>0</v>
      </c>
      <c r="O311" s="117" t="s">
        <v>1159</v>
      </c>
      <c r="P311" s="114"/>
      <c r="Q311" s="118"/>
      <c r="R311" s="116"/>
      <c r="S311" s="114"/>
    </row>
    <row r="312" spans="6:19" ht="37.5">
      <c r="F312" s="111" t="s">
        <v>756</v>
      </c>
      <c r="G312" s="136">
        <v>3.8136969999999997E-4</v>
      </c>
      <c r="H312" s="103">
        <f>ROUND(+G312*Totals!$H$30,2)</f>
        <v>0</v>
      </c>
      <c r="I312" s="103">
        <f t="shared" si="11"/>
        <v>0</v>
      </c>
      <c r="J312" s="103">
        <f t="shared" si="12"/>
        <v>0</v>
      </c>
      <c r="K312" s="113"/>
      <c r="L312" s="113"/>
      <c r="N312" s="117"/>
      <c r="O312" s="117"/>
      <c r="P312" s="114"/>
      <c r="Q312" s="118"/>
      <c r="R312" s="116"/>
      <c r="S312" s="114"/>
    </row>
    <row r="313" spans="6:19">
      <c r="F313" s="111" t="s">
        <v>755</v>
      </c>
      <c r="G313" s="136">
        <v>7.8824099999999996E-5</v>
      </c>
      <c r="H313" s="103">
        <f>ROUND(+G313*Totals!$H$30,2)</f>
        <v>0</v>
      </c>
      <c r="I313" s="103">
        <f t="shared" si="11"/>
        <v>0</v>
      </c>
      <c r="J313" s="103">
        <f t="shared" si="12"/>
        <v>0</v>
      </c>
      <c r="K313" s="113" t="s">
        <v>755</v>
      </c>
      <c r="L313" s="113" t="s">
        <v>43</v>
      </c>
      <c r="M313" s="138">
        <v>0.27595628415300544</v>
      </c>
      <c r="N313" s="117">
        <f>H313*M313</f>
        <v>0</v>
      </c>
      <c r="O313" s="113" t="s">
        <v>1159</v>
      </c>
      <c r="P313" s="114"/>
      <c r="Q313" s="118"/>
      <c r="R313" s="116"/>
      <c r="S313" s="114"/>
    </row>
    <row r="314" spans="6:19">
      <c r="F314" s="111" t="s">
        <v>754</v>
      </c>
      <c r="G314" s="136">
        <v>8.5779199999999993E-5</v>
      </c>
      <c r="H314" s="103">
        <f>ROUND(+G314*Totals!$H$30,2)</f>
        <v>0</v>
      </c>
      <c r="I314" s="103">
        <f t="shared" si="11"/>
        <v>0</v>
      </c>
      <c r="J314" s="103">
        <f t="shared" si="12"/>
        <v>0</v>
      </c>
      <c r="K314" s="113" t="s">
        <v>754</v>
      </c>
      <c r="L314" s="113" t="s">
        <v>92</v>
      </c>
      <c r="M314" s="138">
        <v>0.14478114478114476</v>
      </c>
      <c r="N314" s="117">
        <f>H314*M314</f>
        <v>0</v>
      </c>
      <c r="O314" s="113" t="s">
        <v>1159</v>
      </c>
      <c r="P314" s="114"/>
      <c r="Q314" s="118"/>
      <c r="R314" s="116"/>
      <c r="S314" s="114"/>
    </row>
    <row r="315" spans="6:19">
      <c r="F315" s="111" t="s">
        <v>70</v>
      </c>
      <c r="G315" s="136">
        <v>2.7356610000000002E-4</v>
      </c>
      <c r="H315" s="103">
        <f>ROUND(+G315*Totals!$H$30,2)</f>
        <v>0</v>
      </c>
      <c r="I315" s="103">
        <f t="shared" si="11"/>
        <v>0</v>
      </c>
      <c r="J315" s="103">
        <f t="shared" si="12"/>
        <v>0</v>
      </c>
      <c r="K315" s="113"/>
      <c r="L315" s="113"/>
      <c r="N315" s="117"/>
      <c r="O315" s="117"/>
      <c r="P315" s="114"/>
      <c r="Q315" s="118"/>
      <c r="R315" s="116"/>
      <c r="S315" s="114"/>
    </row>
    <row r="316" spans="6:19">
      <c r="F316" s="111" t="s">
        <v>753</v>
      </c>
      <c r="G316" s="136">
        <v>3.7209630000000003E-4</v>
      </c>
      <c r="H316" s="103">
        <f>ROUND(+G316*Totals!$H$30,2)</f>
        <v>0</v>
      </c>
      <c r="I316" s="103">
        <f t="shared" si="11"/>
        <v>0</v>
      </c>
      <c r="J316" s="103">
        <f t="shared" si="12"/>
        <v>0</v>
      </c>
      <c r="K316" s="113"/>
      <c r="L316" s="113"/>
      <c r="N316" s="117"/>
      <c r="O316" s="117"/>
      <c r="P316" s="114"/>
      <c r="Q316" s="118"/>
      <c r="R316" s="116"/>
      <c r="S316" s="114"/>
    </row>
    <row r="317" spans="6:19">
      <c r="F317" s="111" t="s">
        <v>752</v>
      </c>
      <c r="G317" s="136">
        <v>1.0046199999999999E-5</v>
      </c>
      <c r="H317" s="103">
        <f>ROUND(+G317*Totals!$H$30,2)</f>
        <v>0</v>
      </c>
      <c r="I317" s="103">
        <f t="shared" si="11"/>
        <v>0</v>
      </c>
      <c r="J317" s="103">
        <f t="shared" si="12"/>
        <v>0</v>
      </c>
      <c r="K317" s="113" t="s">
        <v>752</v>
      </c>
      <c r="L317" s="113" t="s">
        <v>132</v>
      </c>
      <c r="M317" s="138">
        <v>0.25679758308157097</v>
      </c>
      <c r="N317" s="117">
        <f>H317*M317</f>
        <v>0</v>
      </c>
      <c r="O317" s="117" t="s">
        <v>1159</v>
      </c>
      <c r="P317" s="114"/>
      <c r="Q317" s="118"/>
      <c r="R317" s="116"/>
      <c r="S317" s="114"/>
    </row>
    <row r="318" spans="6:19">
      <c r="F318" s="111" t="s">
        <v>751</v>
      </c>
      <c r="G318" s="136">
        <v>1.6808090000000001E-4</v>
      </c>
      <c r="H318" s="103">
        <f>ROUND(+G318*Totals!$H$30,2)</f>
        <v>0</v>
      </c>
      <c r="I318" s="103">
        <f t="shared" si="11"/>
        <v>0</v>
      </c>
      <c r="J318" s="103">
        <f t="shared" si="12"/>
        <v>0</v>
      </c>
      <c r="K318" s="113" t="s">
        <v>751</v>
      </c>
      <c r="L318" s="113" t="s">
        <v>81</v>
      </c>
      <c r="M318" s="138">
        <v>0.26357827476038337</v>
      </c>
      <c r="N318" s="117">
        <f>H318*M318</f>
        <v>0</v>
      </c>
      <c r="O318" s="117" t="s">
        <v>1159</v>
      </c>
      <c r="P318" s="114"/>
      <c r="Q318" s="118"/>
      <c r="R318" s="116"/>
      <c r="S318" s="114"/>
    </row>
    <row r="319" spans="6:19">
      <c r="F319" s="111" t="s">
        <v>750</v>
      </c>
      <c r="G319" s="136">
        <v>2.9365900000000003E-5</v>
      </c>
      <c r="H319" s="103">
        <f>ROUND(+G319*Totals!$H$30,2)</f>
        <v>0</v>
      </c>
      <c r="I319" s="103">
        <f t="shared" si="11"/>
        <v>0</v>
      </c>
      <c r="J319" s="103">
        <f t="shared" si="12"/>
        <v>0</v>
      </c>
      <c r="K319" s="113" t="s">
        <v>750</v>
      </c>
      <c r="L319" s="113" t="s">
        <v>56</v>
      </c>
      <c r="M319" s="138">
        <v>0.30630630630630629</v>
      </c>
      <c r="N319" s="117">
        <f>H319*M319</f>
        <v>0</v>
      </c>
      <c r="O319" s="113" t="s">
        <v>1159</v>
      </c>
      <c r="P319" s="114"/>
      <c r="Q319" s="118"/>
      <c r="R319" s="116"/>
      <c r="S319" s="114"/>
    </row>
    <row r="320" spans="6:19">
      <c r="F320" s="111" t="s">
        <v>749</v>
      </c>
      <c r="G320" s="136">
        <v>6.7232300000000003E-5</v>
      </c>
      <c r="H320" s="103">
        <f>ROUND(+G320*Totals!$H$30,2)</f>
        <v>0</v>
      </c>
      <c r="I320" s="103">
        <f t="shared" si="11"/>
        <v>0</v>
      </c>
      <c r="J320" s="103">
        <f t="shared" si="12"/>
        <v>0</v>
      </c>
      <c r="K320" s="113" t="s">
        <v>749</v>
      </c>
      <c r="L320" s="113" t="s">
        <v>61</v>
      </c>
      <c r="M320" s="138">
        <v>0.26442307692307693</v>
      </c>
      <c r="N320" s="117">
        <f>H320*M320</f>
        <v>0</v>
      </c>
      <c r="O320" s="113" t="s">
        <v>1159</v>
      </c>
      <c r="P320" s="114"/>
      <c r="Q320" s="118"/>
      <c r="R320" s="116"/>
      <c r="S320" s="114"/>
    </row>
    <row r="321" spans="6:19">
      <c r="F321" s="111" t="s">
        <v>748</v>
      </c>
      <c r="G321" s="136">
        <v>2.9481770000000003E-4</v>
      </c>
      <c r="H321" s="103">
        <f>ROUND(+G321*Totals!$H$30,2)</f>
        <v>0</v>
      </c>
      <c r="I321" s="103">
        <f t="shared" si="11"/>
        <v>0</v>
      </c>
      <c r="J321" s="103">
        <f t="shared" si="12"/>
        <v>0</v>
      </c>
      <c r="K321" s="113"/>
      <c r="L321" s="113"/>
      <c r="N321" s="117"/>
      <c r="O321" s="117"/>
      <c r="P321" s="114"/>
      <c r="Q321" s="118"/>
      <c r="R321" s="116"/>
      <c r="S321" s="114"/>
    </row>
    <row r="322" spans="6:19">
      <c r="F322" s="111" t="s">
        <v>747</v>
      </c>
      <c r="G322" s="136">
        <v>1.1842939E-3</v>
      </c>
      <c r="H322" s="103">
        <f>ROUND(+G322*Totals!$H$30,2)</f>
        <v>0</v>
      </c>
      <c r="I322" s="103">
        <f t="shared" si="11"/>
        <v>0</v>
      </c>
      <c r="J322" s="103">
        <f t="shared" si="12"/>
        <v>0</v>
      </c>
      <c r="K322" s="113"/>
      <c r="L322" s="113"/>
      <c r="N322" s="117"/>
      <c r="O322" s="113"/>
      <c r="P322" s="114"/>
      <c r="Q322" s="118"/>
      <c r="R322" s="116"/>
      <c r="S322" s="114"/>
    </row>
    <row r="323" spans="6:19">
      <c r="F323" s="111" t="s">
        <v>746</v>
      </c>
      <c r="G323" s="136">
        <v>1.3291910000000001E-4</v>
      </c>
      <c r="H323" s="103">
        <f>ROUND(+G323*Totals!$H$30,2)</f>
        <v>0</v>
      </c>
      <c r="I323" s="103">
        <f t="shared" si="11"/>
        <v>0</v>
      </c>
      <c r="J323" s="103">
        <f t="shared" si="12"/>
        <v>0</v>
      </c>
      <c r="K323" s="113" t="s">
        <v>746</v>
      </c>
      <c r="L323" s="113" t="s">
        <v>41</v>
      </c>
      <c r="M323" s="138">
        <v>0.12935323383084579</v>
      </c>
      <c r="N323" s="117">
        <f>H323*M323</f>
        <v>0</v>
      </c>
      <c r="O323" s="117" t="s">
        <v>1159</v>
      </c>
      <c r="P323" s="114"/>
      <c r="Q323" s="118"/>
      <c r="R323" s="116"/>
      <c r="S323" s="114"/>
    </row>
    <row r="324" spans="6:19">
      <c r="F324" s="111" t="s">
        <v>745</v>
      </c>
      <c r="G324" s="136">
        <v>1.8585490000000001E-4</v>
      </c>
      <c r="H324" s="103">
        <f>ROUND(+G324*Totals!$H$30,2)</f>
        <v>0</v>
      </c>
      <c r="I324" s="103">
        <f t="shared" si="11"/>
        <v>0</v>
      </c>
      <c r="J324" s="103">
        <f t="shared" si="12"/>
        <v>0</v>
      </c>
      <c r="K324" s="137" t="s">
        <v>745</v>
      </c>
      <c r="L324" s="137" t="s">
        <v>119</v>
      </c>
      <c r="M324" s="138">
        <v>0.26637554585152839</v>
      </c>
      <c r="N324" s="117">
        <f>H324*M324</f>
        <v>0</v>
      </c>
      <c r="O324" s="113"/>
      <c r="P324" s="114"/>
      <c r="Q324" s="118"/>
      <c r="R324" s="116"/>
      <c r="S324" s="114"/>
    </row>
    <row r="325" spans="6:19">
      <c r="F325" s="111" t="s">
        <v>744</v>
      </c>
      <c r="G325" s="136">
        <v>5.2549399999999995E-5</v>
      </c>
      <c r="H325" s="103">
        <f>ROUND(+G325*Totals!$H$30,2)</f>
        <v>0</v>
      </c>
      <c r="I325" s="103">
        <f t="shared" si="11"/>
        <v>0</v>
      </c>
      <c r="J325" s="103">
        <f t="shared" si="12"/>
        <v>0</v>
      </c>
      <c r="K325" s="113" t="s">
        <v>744</v>
      </c>
      <c r="L325" s="113" t="s">
        <v>69</v>
      </c>
      <c r="M325" s="138">
        <v>0.38380281690140849</v>
      </c>
      <c r="N325" s="117">
        <f>H325*M325</f>
        <v>0</v>
      </c>
      <c r="O325" s="117" t="s">
        <v>1159</v>
      </c>
      <c r="P325" s="114"/>
      <c r="Q325" s="118"/>
      <c r="R325" s="116"/>
      <c r="S325" s="114"/>
    </row>
    <row r="326" spans="6:19">
      <c r="F326" s="111" t="s">
        <v>743</v>
      </c>
      <c r="G326" s="136">
        <v>4.1614499999999998E-4</v>
      </c>
      <c r="H326" s="103">
        <f>ROUND(+G326*Totals!$H$30,2)</f>
        <v>0</v>
      </c>
      <c r="I326" s="103">
        <f t="shared" si="11"/>
        <v>0</v>
      </c>
      <c r="J326" s="103">
        <f t="shared" si="12"/>
        <v>0</v>
      </c>
      <c r="K326" s="113"/>
      <c r="L326" s="113"/>
      <c r="N326" s="117"/>
      <c r="O326" s="113"/>
      <c r="P326" s="114"/>
      <c r="Q326" s="118"/>
      <c r="R326" s="116"/>
      <c r="S326" s="114"/>
    </row>
    <row r="327" spans="6:19">
      <c r="F327" s="111" t="s">
        <v>742</v>
      </c>
      <c r="G327" s="136">
        <v>2.43427E-5</v>
      </c>
      <c r="H327" s="103">
        <f>ROUND(+G327*Totals!$H$30,2)</f>
        <v>0</v>
      </c>
      <c r="I327" s="103">
        <f t="shared" ref="I327:I390" si="13">+N327+Q327+T327</f>
        <v>0</v>
      </c>
      <c r="J327" s="103">
        <f t="shared" ref="J327:J390" si="14">+H327-I327</f>
        <v>0</v>
      </c>
      <c r="K327" s="113" t="s">
        <v>742</v>
      </c>
      <c r="L327" s="113" t="s">
        <v>88</v>
      </c>
      <c r="M327" s="138">
        <v>0.47222222222222221</v>
      </c>
      <c r="N327" s="117">
        <f>H327*M327</f>
        <v>0</v>
      </c>
      <c r="O327" s="113" t="s">
        <v>1159</v>
      </c>
      <c r="P327" s="114"/>
      <c r="Q327" s="118"/>
      <c r="R327" s="116"/>
      <c r="S327" s="114"/>
    </row>
    <row r="328" spans="6:19">
      <c r="F328" s="111" t="s">
        <v>741</v>
      </c>
      <c r="G328" s="136">
        <v>4.6792170000000002E-4</v>
      </c>
      <c r="H328" s="103">
        <f>ROUND(+G328*Totals!$H$30,2)</f>
        <v>0</v>
      </c>
      <c r="I328" s="103">
        <f t="shared" si="13"/>
        <v>0</v>
      </c>
      <c r="J328" s="103">
        <f t="shared" si="14"/>
        <v>0</v>
      </c>
      <c r="K328" s="113"/>
      <c r="L328" s="113"/>
      <c r="N328" s="117"/>
      <c r="O328" s="117"/>
      <c r="P328" s="114"/>
      <c r="Q328" s="118"/>
      <c r="R328" s="116"/>
      <c r="S328" s="114"/>
    </row>
    <row r="329" spans="6:19">
      <c r="F329" s="111" t="s">
        <v>740</v>
      </c>
      <c r="G329" s="136">
        <v>3.0679589999999999E-4</v>
      </c>
      <c r="H329" s="103">
        <f>ROUND(+G329*Totals!$H$30,2)</f>
        <v>0</v>
      </c>
      <c r="I329" s="103">
        <f t="shared" si="13"/>
        <v>0</v>
      </c>
      <c r="J329" s="103">
        <f t="shared" si="14"/>
        <v>0</v>
      </c>
      <c r="K329" s="113"/>
      <c r="L329" s="113"/>
      <c r="N329" s="117"/>
      <c r="O329" s="113"/>
      <c r="P329" s="114"/>
      <c r="Q329" s="118"/>
      <c r="R329" s="116"/>
      <c r="S329" s="114"/>
    </row>
    <row r="330" spans="6:19">
      <c r="F330" s="111" t="s">
        <v>739</v>
      </c>
      <c r="G330" s="136">
        <v>1.1591800000000001E-5</v>
      </c>
      <c r="H330" s="103">
        <f>ROUND(+G330*Totals!$H$30,2)</f>
        <v>0</v>
      </c>
      <c r="I330" s="103">
        <f t="shared" si="13"/>
        <v>0</v>
      </c>
      <c r="J330" s="103">
        <f t="shared" si="14"/>
        <v>0</v>
      </c>
      <c r="K330" s="113" t="s">
        <v>739</v>
      </c>
      <c r="L330" s="113" t="s">
        <v>55</v>
      </c>
      <c r="M330" s="138">
        <v>0.45945945945945943</v>
      </c>
      <c r="N330" s="117">
        <f>H330*M330</f>
        <v>0</v>
      </c>
      <c r="O330" s="113" t="s">
        <v>1159</v>
      </c>
      <c r="P330" s="114"/>
      <c r="Q330" s="118"/>
      <c r="R330" s="116"/>
      <c r="S330" s="114"/>
    </row>
    <row r="331" spans="6:19">
      <c r="F331" s="111" t="s">
        <v>738</v>
      </c>
      <c r="G331" s="136">
        <v>2.094249E-4</v>
      </c>
      <c r="H331" s="103">
        <f>ROUND(+G331*Totals!$H$30,2)</f>
        <v>0</v>
      </c>
      <c r="I331" s="103">
        <f t="shared" si="13"/>
        <v>0</v>
      </c>
      <c r="J331" s="103">
        <f t="shared" si="14"/>
        <v>0</v>
      </c>
      <c r="K331" s="113"/>
      <c r="L331" s="113"/>
      <c r="N331" s="117"/>
      <c r="O331" s="113"/>
      <c r="P331" s="114"/>
      <c r="Q331" s="118"/>
      <c r="R331" s="116"/>
      <c r="S331" s="114"/>
    </row>
    <row r="332" spans="6:19">
      <c r="F332" s="111" t="s">
        <v>737</v>
      </c>
      <c r="G332" s="136">
        <v>1.881733E-4</v>
      </c>
      <c r="H332" s="103">
        <f>ROUND(+G332*Totals!$H$30,2)</f>
        <v>0</v>
      </c>
      <c r="I332" s="103">
        <f t="shared" si="13"/>
        <v>0</v>
      </c>
      <c r="J332" s="103">
        <f t="shared" si="14"/>
        <v>0</v>
      </c>
      <c r="K332" s="137" t="s">
        <v>737</v>
      </c>
      <c r="L332" s="137" t="s">
        <v>80</v>
      </c>
      <c r="M332" s="138">
        <v>5.142231947483588E-2</v>
      </c>
      <c r="N332" s="117">
        <f>H332*M332</f>
        <v>0</v>
      </c>
      <c r="O332" s="137" t="s">
        <v>109</v>
      </c>
      <c r="P332" s="138">
        <v>7.7680525164113778E-2</v>
      </c>
      <c r="Q332" s="118">
        <f>H332*P332</f>
        <v>0</v>
      </c>
      <c r="R332" s="116"/>
      <c r="S332" s="114"/>
    </row>
    <row r="333" spans="6:19">
      <c r="F333" s="111" t="s">
        <v>736</v>
      </c>
      <c r="G333" s="136">
        <v>3.0872780000000002E-4</v>
      </c>
      <c r="H333" s="103">
        <f>ROUND(+G333*Totals!$H$30,2)</f>
        <v>0</v>
      </c>
      <c r="I333" s="103">
        <f t="shared" si="13"/>
        <v>0</v>
      </c>
      <c r="J333" s="103">
        <f t="shared" si="14"/>
        <v>0</v>
      </c>
      <c r="K333" s="113"/>
      <c r="L333" s="113"/>
      <c r="N333" s="117"/>
      <c r="O333" s="113"/>
      <c r="P333" s="114"/>
      <c r="Q333" s="118"/>
      <c r="R333" s="116"/>
      <c r="S333" s="114"/>
    </row>
    <row r="334" spans="6:19">
      <c r="F334" s="111" t="s">
        <v>735</v>
      </c>
      <c r="G334" s="136">
        <v>1.9601706E-3</v>
      </c>
      <c r="H334" s="103">
        <f>ROUND(+G334*Totals!$H$30,2)</f>
        <v>0</v>
      </c>
      <c r="I334" s="103">
        <f t="shared" si="13"/>
        <v>0</v>
      </c>
      <c r="J334" s="103">
        <f t="shared" si="14"/>
        <v>0</v>
      </c>
      <c r="K334" s="113"/>
      <c r="L334" s="113"/>
      <c r="N334" s="117"/>
      <c r="O334" s="113"/>
      <c r="P334" s="114"/>
      <c r="Q334" s="118"/>
      <c r="R334" s="116"/>
      <c r="S334" s="114"/>
    </row>
    <row r="335" spans="6:19">
      <c r="F335" s="111" t="s">
        <v>734</v>
      </c>
      <c r="G335" s="136">
        <v>4.447381E-4</v>
      </c>
      <c r="H335" s="103">
        <f>ROUND(+G335*Totals!$H$30,2)</f>
        <v>0</v>
      </c>
      <c r="I335" s="103">
        <f t="shared" si="13"/>
        <v>0</v>
      </c>
      <c r="J335" s="103">
        <f t="shared" si="14"/>
        <v>0</v>
      </c>
      <c r="K335" s="113"/>
      <c r="L335" s="113"/>
      <c r="N335" s="117"/>
      <c r="O335" s="117"/>
      <c r="P335" s="114"/>
      <c r="Q335" s="118"/>
      <c r="R335" s="116"/>
      <c r="S335" s="114"/>
    </row>
    <row r="336" spans="6:19">
      <c r="F336" s="111" t="s">
        <v>733</v>
      </c>
      <c r="G336" s="136">
        <v>2.44973E-4</v>
      </c>
      <c r="H336" s="103">
        <f>ROUND(+G336*Totals!$H$30,2)</f>
        <v>0</v>
      </c>
      <c r="I336" s="103">
        <f t="shared" si="13"/>
        <v>0</v>
      </c>
      <c r="J336" s="103">
        <f t="shared" si="14"/>
        <v>0</v>
      </c>
      <c r="K336" s="113"/>
      <c r="L336" s="113"/>
      <c r="N336" s="117"/>
      <c r="O336" s="117"/>
      <c r="P336" s="114"/>
      <c r="Q336" s="118"/>
      <c r="R336" s="116"/>
      <c r="S336" s="114"/>
    </row>
    <row r="337" spans="6:19">
      <c r="F337" s="111" t="s">
        <v>732</v>
      </c>
      <c r="G337" s="136">
        <v>5.4095000000000003E-5</v>
      </c>
      <c r="H337" s="103">
        <f>ROUND(+G337*Totals!$H$30,2)</f>
        <v>0</v>
      </c>
      <c r="I337" s="103">
        <f t="shared" si="13"/>
        <v>0</v>
      </c>
      <c r="J337" s="103">
        <f t="shared" si="14"/>
        <v>0</v>
      </c>
      <c r="K337" s="113" t="s">
        <v>732</v>
      </c>
      <c r="L337" s="113" t="s">
        <v>75</v>
      </c>
      <c r="M337" s="138">
        <v>0.26587301587301587</v>
      </c>
      <c r="N337" s="117">
        <f>H337*M337</f>
        <v>0</v>
      </c>
      <c r="O337" s="113" t="s">
        <v>1159</v>
      </c>
      <c r="P337" s="114"/>
      <c r="Q337" s="118"/>
      <c r="R337" s="116"/>
      <c r="S337" s="114"/>
    </row>
    <row r="338" spans="6:19">
      <c r="F338" s="111" t="s">
        <v>731</v>
      </c>
      <c r="G338" s="136">
        <v>9.2347899999999997E-5</v>
      </c>
      <c r="H338" s="103">
        <f>ROUND(+G338*Totals!$H$30,2)</f>
        <v>0</v>
      </c>
      <c r="I338" s="103">
        <f t="shared" si="13"/>
        <v>0</v>
      </c>
      <c r="J338" s="103">
        <f t="shared" si="14"/>
        <v>0</v>
      </c>
      <c r="K338" s="113" t="s">
        <v>731</v>
      </c>
      <c r="L338" s="113" t="s">
        <v>57</v>
      </c>
      <c r="M338" s="138">
        <v>0.29268292682926828</v>
      </c>
      <c r="N338" s="117">
        <f>H338*M338</f>
        <v>0</v>
      </c>
      <c r="O338" s="113" t="s">
        <v>1159</v>
      </c>
      <c r="P338" s="114"/>
      <c r="Q338" s="118"/>
      <c r="R338" s="116"/>
      <c r="S338" s="114"/>
    </row>
    <row r="339" spans="6:19">
      <c r="F339" s="111" t="s">
        <v>730</v>
      </c>
      <c r="G339" s="136">
        <v>3.6784589999999998E-4</v>
      </c>
      <c r="H339" s="103">
        <f>ROUND(+G339*Totals!$H$30,2)</f>
        <v>0</v>
      </c>
      <c r="I339" s="103">
        <f t="shared" si="13"/>
        <v>0</v>
      </c>
      <c r="J339" s="103">
        <f t="shared" si="14"/>
        <v>0</v>
      </c>
      <c r="K339" s="113"/>
      <c r="L339" s="113"/>
      <c r="N339" s="117"/>
      <c r="O339" s="117"/>
      <c r="P339" s="114"/>
      <c r="Q339" s="118"/>
      <c r="R339" s="116"/>
      <c r="S339" s="114"/>
    </row>
    <row r="340" spans="6:19">
      <c r="F340" s="111" t="s">
        <v>729</v>
      </c>
      <c r="G340" s="136">
        <v>3.2147879999999999E-4</v>
      </c>
      <c r="H340" s="103">
        <f>ROUND(+G340*Totals!$H$30,2)</f>
        <v>0</v>
      </c>
      <c r="I340" s="103">
        <f t="shared" si="13"/>
        <v>0</v>
      </c>
      <c r="J340" s="103">
        <f t="shared" si="14"/>
        <v>0</v>
      </c>
      <c r="K340" s="113"/>
      <c r="L340" s="113"/>
      <c r="N340" s="117"/>
      <c r="O340" s="117"/>
      <c r="P340" s="114"/>
      <c r="Q340" s="118"/>
      <c r="R340" s="116"/>
      <c r="S340" s="114"/>
    </row>
    <row r="341" spans="6:19">
      <c r="F341" s="111" t="s">
        <v>728</v>
      </c>
      <c r="G341" s="136">
        <v>2.9365900000000003E-5</v>
      </c>
      <c r="H341" s="103">
        <f>ROUND(+G341*Totals!$H$30,2)</f>
        <v>0</v>
      </c>
      <c r="I341" s="103">
        <f t="shared" si="13"/>
        <v>0</v>
      </c>
      <c r="J341" s="103">
        <f t="shared" si="14"/>
        <v>0</v>
      </c>
      <c r="K341" s="113" t="s">
        <v>728</v>
      </c>
      <c r="L341" s="113" t="s">
        <v>65</v>
      </c>
      <c r="M341" s="138">
        <v>0.53246753246753242</v>
      </c>
      <c r="N341" s="117">
        <f>H341*M341</f>
        <v>0</v>
      </c>
      <c r="O341" s="113" t="s">
        <v>1159</v>
      </c>
      <c r="P341" s="114"/>
      <c r="Q341" s="118"/>
      <c r="R341" s="116"/>
      <c r="S341" s="114"/>
    </row>
    <row r="342" spans="6:19">
      <c r="F342" s="111" t="s">
        <v>727</v>
      </c>
      <c r="G342" s="136">
        <v>8.3460800000000006E-5</v>
      </c>
      <c r="H342" s="103">
        <f>ROUND(+G342*Totals!$H$30,2)</f>
        <v>0</v>
      </c>
      <c r="I342" s="103">
        <f t="shared" si="13"/>
        <v>0</v>
      </c>
      <c r="J342" s="103">
        <f t="shared" si="14"/>
        <v>0</v>
      </c>
      <c r="K342" s="113" t="s">
        <v>727</v>
      </c>
      <c r="L342" s="113" t="s">
        <v>131</v>
      </c>
      <c r="M342" s="138">
        <v>0.39820359281437129</v>
      </c>
      <c r="N342" s="117">
        <f>H342*M342</f>
        <v>0</v>
      </c>
      <c r="O342" s="113" t="s">
        <v>1159</v>
      </c>
      <c r="P342" s="114"/>
      <c r="Q342" s="118"/>
      <c r="R342" s="116"/>
      <c r="S342" s="114"/>
    </row>
    <row r="343" spans="6:19" ht="37.5">
      <c r="F343" s="111" t="s">
        <v>726</v>
      </c>
      <c r="G343" s="136">
        <v>2.8013480000000003E-4</v>
      </c>
      <c r="H343" s="103">
        <f>ROUND(+G343*Totals!$H$30,2)</f>
        <v>0</v>
      </c>
      <c r="I343" s="103">
        <f t="shared" si="13"/>
        <v>0</v>
      </c>
      <c r="J343" s="103">
        <f t="shared" si="14"/>
        <v>0</v>
      </c>
      <c r="K343" s="113"/>
      <c r="L343" s="113"/>
      <c r="N343" s="117"/>
      <c r="O343" s="117"/>
      <c r="P343" s="114"/>
      <c r="Q343" s="118"/>
      <c r="R343" s="116"/>
      <c r="S343" s="114"/>
    </row>
    <row r="344" spans="6:19">
      <c r="F344" s="111" t="s">
        <v>725</v>
      </c>
      <c r="G344" s="136">
        <v>2.3763159999999999E-4</v>
      </c>
      <c r="H344" s="103">
        <f>ROUND(+G344*Totals!$H$30,2)</f>
        <v>0</v>
      </c>
      <c r="I344" s="103">
        <f t="shared" si="13"/>
        <v>0</v>
      </c>
      <c r="J344" s="103">
        <f t="shared" si="14"/>
        <v>0</v>
      </c>
      <c r="K344" s="113"/>
      <c r="L344" s="113"/>
      <c r="N344" s="117"/>
      <c r="O344" s="113"/>
      <c r="P344" s="114"/>
      <c r="Q344" s="118"/>
      <c r="R344" s="116"/>
      <c r="S344" s="114"/>
    </row>
    <row r="345" spans="6:19">
      <c r="F345" s="111" t="s">
        <v>724</v>
      </c>
      <c r="G345" s="136">
        <v>7.5733000000000001E-5</v>
      </c>
      <c r="H345" s="103">
        <f>ROUND(+G345*Totals!$H$30,2)</f>
        <v>0</v>
      </c>
      <c r="I345" s="103">
        <f t="shared" si="13"/>
        <v>0</v>
      </c>
      <c r="J345" s="103">
        <f t="shared" si="14"/>
        <v>0</v>
      </c>
      <c r="K345" s="113" t="s">
        <v>724</v>
      </c>
      <c r="L345" s="113" t="s">
        <v>61</v>
      </c>
      <c r="M345" s="138">
        <v>0.18648018648018649</v>
      </c>
      <c r="N345" s="117">
        <f>H345*M345</f>
        <v>0</v>
      </c>
      <c r="O345" s="113" t="s">
        <v>1159</v>
      </c>
      <c r="P345" s="114"/>
      <c r="Q345" s="118"/>
      <c r="R345" s="116"/>
      <c r="S345" s="114"/>
    </row>
    <row r="346" spans="6:19">
      <c r="F346" s="111" t="s">
        <v>723</v>
      </c>
      <c r="G346" s="136">
        <v>1.6885359999999999E-4</v>
      </c>
      <c r="H346" s="103">
        <f>ROUND(+G346*Totals!$H$30,2)</f>
        <v>0</v>
      </c>
      <c r="I346" s="103">
        <f t="shared" si="13"/>
        <v>0</v>
      </c>
      <c r="J346" s="103">
        <f t="shared" si="14"/>
        <v>0</v>
      </c>
      <c r="K346" s="137" t="s">
        <v>723</v>
      </c>
      <c r="L346" s="137" t="s">
        <v>92</v>
      </c>
      <c r="M346" s="138">
        <v>0.13527851458885942</v>
      </c>
      <c r="N346" s="117">
        <f>H346*M346</f>
        <v>0</v>
      </c>
      <c r="O346" s="117"/>
      <c r="P346" s="114"/>
      <c r="Q346" s="118"/>
      <c r="R346" s="116"/>
      <c r="S346" s="114"/>
    </row>
    <row r="347" spans="6:19">
      <c r="F347" s="111" t="s">
        <v>722</v>
      </c>
      <c r="G347" s="136">
        <v>6.3909369999999989E-4</v>
      </c>
      <c r="H347" s="103">
        <f>ROUND(+G347*Totals!$H$30,2)</f>
        <v>0</v>
      </c>
      <c r="I347" s="103">
        <f t="shared" si="13"/>
        <v>0</v>
      </c>
      <c r="J347" s="103">
        <f t="shared" si="14"/>
        <v>0</v>
      </c>
      <c r="K347" s="113"/>
      <c r="L347" s="113"/>
      <c r="N347" s="117"/>
      <c r="O347" s="117"/>
      <c r="P347" s="114"/>
      <c r="Q347" s="118"/>
      <c r="R347" s="116"/>
      <c r="S347" s="114"/>
    </row>
    <row r="348" spans="6:19">
      <c r="F348" s="111" t="s">
        <v>721</v>
      </c>
      <c r="G348" s="136">
        <v>3.3229799999999998E-5</v>
      </c>
      <c r="H348" s="103">
        <f>ROUND(+G348*Totals!$H$30,2)</f>
        <v>0</v>
      </c>
      <c r="I348" s="103">
        <f t="shared" si="13"/>
        <v>0</v>
      </c>
      <c r="J348" s="103">
        <f t="shared" si="14"/>
        <v>0</v>
      </c>
      <c r="K348" s="113" t="s">
        <v>721</v>
      </c>
      <c r="L348" s="113" t="s">
        <v>103</v>
      </c>
      <c r="M348" s="138">
        <v>0.22675736961451246</v>
      </c>
      <c r="N348" s="117">
        <f>H348*M348</f>
        <v>0</v>
      </c>
      <c r="O348" s="117" t="s">
        <v>1159</v>
      </c>
      <c r="P348" s="114"/>
      <c r="Q348" s="118"/>
      <c r="R348" s="116"/>
      <c r="S348" s="114"/>
    </row>
    <row r="349" spans="6:19">
      <c r="F349" s="111" t="s">
        <v>720</v>
      </c>
      <c r="G349" s="136">
        <v>1.197818E-4</v>
      </c>
      <c r="H349" s="103">
        <f>ROUND(+G349*Totals!$H$30,2)</f>
        <v>0</v>
      </c>
      <c r="I349" s="103">
        <f t="shared" si="13"/>
        <v>0</v>
      </c>
      <c r="J349" s="103">
        <f t="shared" si="14"/>
        <v>0</v>
      </c>
      <c r="K349" s="113" t="s">
        <v>720</v>
      </c>
      <c r="L349" s="113" t="s">
        <v>117</v>
      </c>
      <c r="M349" s="138">
        <v>1.092896174863388E-2</v>
      </c>
      <c r="N349" s="117">
        <f>H349*M349</f>
        <v>0</v>
      </c>
      <c r="O349" s="117" t="s">
        <v>1159</v>
      </c>
      <c r="P349" s="114"/>
      <c r="Q349" s="118"/>
      <c r="R349" s="116"/>
      <c r="S349" s="114"/>
    </row>
    <row r="350" spans="6:19">
      <c r="F350" s="111" t="s">
        <v>719</v>
      </c>
      <c r="G350" s="136">
        <v>5.9504500000000006E-5</v>
      </c>
      <c r="H350" s="103">
        <f>ROUND(+G350*Totals!$H$30,2)</f>
        <v>0</v>
      </c>
      <c r="I350" s="103">
        <f t="shared" si="13"/>
        <v>0</v>
      </c>
      <c r="J350" s="103">
        <f t="shared" si="14"/>
        <v>0</v>
      </c>
      <c r="K350" s="113" t="s">
        <v>719</v>
      </c>
      <c r="L350" s="113" t="s">
        <v>120</v>
      </c>
      <c r="M350" s="138">
        <v>0.22222222222222221</v>
      </c>
      <c r="N350" s="117">
        <f>H350*M350</f>
        <v>0</v>
      </c>
      <c r="O350" s="113" t="s">
        <v>1159</v>
      </c>
      <c r="P350" s="114"/>
      <c r="Q350" s="118"/>
      <c r="R350" s="116"/>
      <c r="S350" s="114"/>
    </row>
    <row r="351" spans="6:19">
      <c r="F351" s="111" t="s">
        <v>718</v>
      </c>
      <c r="G351" s="136">
        <v>2.3570000000000003E-5</v>
      </c>
      <c r="H351" s="103">
        <f>ROUND(+G351*Totals!$H$30,2)</f>
        <v>0</v>
      </c>
      <c r="I351" s="103">
        <f t="shared" si="13"/>
        <v>0</v>
      </c>
      <c r="J351" s="103">
        <f t="shared" si="14"/>
        <v>0</v>
      </c>
      <c r="K351" s="113" t="s">
        <v>718</v>
      </c>
      <c r="L351" s="113" t="s">
        <v>40</v>
      </c>
      <c r="M351" s="138">
        <v>0.43121693121693122</v>
      </c>
      <c r="N351" s="117">
        <f>H351*M351</f>
        <v>0</v>
      </c>
      <c r="O351" s="113" t="s">
        <v>1159</v>
      </c>
      <c r="P351" s="114"/>
      <c r="Q351" s="118"/>
      <c r="R351" s="116"/>
      <c r="S351" s="114"/>
    </row>
    <row r="352" spans="6:19">
      <c r="F352" s="111" t="s">
        <v>717</v>
      </c>
      <c r="G352" s="136">
        <v>8.3847199999999999E-5</v>
      </c>
      <c r="H352" s="103">
        <f>ROUND(+G352*Totals!$H$30,2)</f>
        <v>0</v>
      </c>
      <c r="I352" s="103">
        <f t="shared" si="13"/>
        <v>0</v>
      </c>
      <c r="J352" s="103">
        <f t="shared" si="14"/>
        <v>0</v>
      </c>
      <c r="K352" s="113"/>
      <c r="L352" s="113"/>
      <c r="N352" s="117"/>
      <c r="O352" s="113"/>
      <c r="P352" s="114"/>
      <c r="Q352" s="118"/>
      <c r="R352" s="116"/>
      <c r="S352" s="114"/>
    </row>
    <row r="353" spans="6:19">
      <c r="F353" s="111" t="s">
        <v>71</v>
      </c>
      <c r="G353" s="136">
        <v>3.8252889999999996E-4</v>
      </c>
      <c r="H353" s="103">
        <f>ROUND(+G353*Totals!$H$30,2)</f>
        <v>0</v>
      </c>
      <c r="I353" s="103">
        <f t="shared" si="13"/>
        <v>0</v>
      </c>
      <c r="J353" s="103">
        <f t="shared" si="14"/>
        <v>0</v>
      </c>
      <c r="K353" s="113"/>
      <c r="L353" s="113"/>
      <c r="N353" s="117"/>
      <c r="O353" s="117"/>
      <c r="P353" s="114"/>
      <c r="Q353" s="118"/>
      <c r="R353" s="116"/>
      <c r="S353" s="114"/>
    </row>
    <row r="354" spans="6:19">
      <c r="F354" s="111" t="s">
        <v>716</v>
      </c>
      <c r="G354" s="136">
        <v>7.967419000000001E-4</v>
      </c>
      <c r="H354" s="103">
        <f>ROUND(+G354*Totals!$H$30,2)</f>
        <v>0</v>
      </c>
      <c r="I354" s="103">
        <f t="shared" si="13"/>
        <v>0</v>
      </c>
      <c r="J354" s="103">
        <f t="shared" si="14"/>
        <v>0</v>
      </c>
      <c r="K354" s="113"/>
      <c r="L354" s="113"/>
      <c r="N354" s="117"/>
      <c r="O354" s="113"/>
      <c r="P354" s="114"/>
      <c r="Q354" s="118"/>
      <c r="R354" s="116"/>
      <c r="S354" s="114"/>
    </row>
    <row r="355" spans="6:19">
      <c r="F355" s="111" t="s">
        <v>715</v>
      </c>
      <c r="G355" s="136">
        <v>2.7433900000000002E-5</v>
      </c>
      <c r="H355" s="103">
        <f>ROUND(+G355*Totals!$H$30,2)</f>
        <v>0</v>
      </c>
      <c r="I355" s="103">
        <f t="shared" si="13"/>
        <v>0</v>
      </c>
      <c r="J355" s="103">
        <f>+H355-I355</f>
        <v>0</v>
      </c>
      <c r="K355" s="113" t="s">
        <v>715</v>
      </c>
      <c r="L355" s="113" t="s">
        <v>55</v>
      </c>
      <c r="M355" s="138">
        <v>0.25263157894736843</v>
      </c>
      <c r="N355" s="117">
        <f>H355*M355</f>
        <v>0</v>
      </c>
      <c r="O355" s="113"/>
      <c r="P355" s="114"/>
      <c r="Q355" s="118"/>
      <c r="R355" s="116"/>
      <c r="S355" s="114"/>
    </row>
    <row r="356" spans="6:19">
      <c r="F356" s="111" t="s">
        <v>714</v>
      </c>
      <c r="G356" s="136">
        <v>5.9500626000000001E-3</v>
      </c>
      <c r="H356" s="103">
        <f>ROUND(+G356*Totals!$H$30,2)</f>
        <v>0</v>
      </c>
      <c r="I356" s="103">
        <f t="shared" si="13"/>
        <v>0</v>
      </c>
      <c r="J356" s="103">
        <f>+H356-I356</f>
        <v>0</v>
      </c>
      <c r="K356" s="113"/>
      <c r="L356" s="113"/>
      <c r="N356" s="117"/>
      <c r="O356" s="113" t="s">
        <v>1159</v>
      </c>
      <c r="P356" s="114"/>
      <c r="Q356" s="118"/>
      <c r="R356" s="116"/>
      <c r="S356" s="114"/>
    </row>
    <row r="357" spans="6:19">
      <c r="F357" s="111" t="s">
        <v>713</v>
      </c>
      <c r="G357" s="136">
        <v>3.6954607E-3</v>
      </c>
      <c r="H357" s="103">
        <f>ROUND(+G357*Totals!$H$30,2)</f>
        <v>0</v>
      </c>
      <c r="I357" s="103">
        <f t="shared" si="13"/>
        <v>0</v>
      </c>
      <c r="J357" s="103">
        <f t="shared" si="14"/>
        <v>0</v>
      </c>
      <c r="K357" s="113"/>
      <c r="L357" s="113"/>
      <c r="N357" s="117"/>
      <c r="O357" s="113"/>
      <c r="P357" s="114"/>
      <c r="Q357" s="118"/>
      <c r="R357" s="116"/>
      <c r="S357" s="114"/>
    </row>
    <row r="358" spans="6:19">
      <c r="F358" s="111" t="s">
        <v>712</v>
      </c>
      <c r="G358" s="136">
        <v>3.8407440000000001E-4</v>
      </c>
      <c r="H358" s="103">
        <f>ROUND(+G358*Totals!$H$30,2)</f>
        <v>0</v>
      </c>
      <c r="I358" s="103">
        <f t="shared" si="13"/>
        <v>0</v>
      </c>
      <c r="J358" s="103">
        <f t="shared" si="14"/>
        <v>0</v>
      </c>
      <c r="K358" s="113"/>
      <c r="L358" s="113"/>
      <c r="N358" s="117"/>
      <c r="O358" s="117"/>
      <c r="P358" s="114"/>
      <c r="Q358" s="118"/>
      <c r="R358" s="116"/>
      <c r="S358" s="114"/>
    </row>
    <row r="359" spans="6:19">
      <c r="F359" s="111" t="s">
        <v>711</v>
      </c>
      <c r="G359" s="136">
        <v>1.0803542E-3</v>
      </c>
      <c r="H359" s="103">
        <f>ROUND(+G359*Totals!$H$30,2)</f>
        <v>0</v>
      </c>
      <c r="I359" s="103">
        <f t="shared" si="13"/>
        <v>0</v>
      </c>
      <c r="J359" s="103">
        <f t="shared" si="14"/>
        <v>0</v>
      </c>
      <c r="K359" s="113"/>
      <c r="L359" s="113"/>
      <c r="N359" s="117"/>
      <c r="O359" s="117"/>
      <c r="P359" s="114"/>
      <c r="Q359" s="118"/>
      <c r="R359" s="116"/>
      <c r="S359" s="114"/>
    </row>
    <row r="360" spans="6:19">
      <c r="F360" s="111" t="s">
        <v>710</v>
      </c>
      <c r="G360" s="136">
        <v>2.43427E-5</v>
      </c>
      <c r="H360" s="103">
        <f>ROUND(+G360*Totals!$H$30,2)</f>
        <v>0</v>
      </c>
      <c r="I360" s="103">
        <f t="shared" si="13"/>
        <v>0</v>
      </c>
      <c r="J360" s="103">
        <f>+H360-I360</f>
        <v>0</v>
      </c>
      <c r="K360" s="113" t="s">
        <v>710</v>
      </c>
      <c r="L360" s="113" t="s">
        <v>66</v>
      </c>
      <c r="M360" s="138">
        <v>4.7619047619047616E-2</v>
      </c>
      <c r="N360" s="117">
        <f>+H360*M360</f>
        <v>0</v>
      </c>
      <c r="O360" s="113"/>
      <c r="P360" s="114"/>
      <c r="Q360" s="118"/>
      <c r="R360" s="116"/>
      <c r="S360" s="114"/>
    </row>
    <row r="361" spans="6:19">
      <c r="F361" s="111" t="s">
        <v>709</v>
      </c>
      <c r="G361" s="136">
        <v>2.43427E-5</v>
      </c>
      <c r="H361" s="103">
        <f>ROUND(+G361*Totals!$H$30,2)</f>
        <v>0</v>
      </c>
      <c r="I361" s="103">
        <f t="shared" si="13"/>
        <v>0</v>
      </c>
      <c r="J361" s="103">
        <f>+H361-I361</f>
        <v>0</v>
      </c>
      <c r="K361" s="113" t="s">
        <v>709</v>
      </c>
      <c r="L361" s="113" t="s">
        <v>112</v>
      </c>
      <c r="M361" s="138">
        <v>0.34532374100719426</v>
      </c>
      <c r="N361" s="117">
        <f>+H361*M361</f>
        <v>0</v>
      </c>
      <c r="O361" s="113" t="s">
        <v>1159</v>
      </c>
      <c r="P361" s="114"/>
      <c r="Q361" s="118"/>
      <c r="R361" s="116"/>
      <c r="S361" s="114"/>
    </row>
    <row r="362" spans="6:19">
      <c r="F362" s="111" t="s">
        <v>708</v>
      </c>
      <c r="G362" s="136">
        <v>6.155237E-4</v>
      </c>
      <c r="H362" s="103">
        <f>ROUND(+G362*Totals!$H$30,2)</f>
        <v>0</v>
      </c>
      <c r="I362" s="103">
        <f t="shared" si="13"/>
        <v>0</v>
      </c>
      <c r="J362" s="103">
        <f>+H362-I362</f>
        <v>0</v>
      </c>
      <c r="O362" s="117" t="s">
        <v>1159</v>
      </c>
      <c r="P362" s="114"/>
      <c r="Q362" s="118"/>
      <c r="R362" s="116"/>
      <c r="S362" s="114"/>
    </row>
    <row r="363" spans="6:19">
      <c r="F363" s="111" t="s">
        <v>707</v>
      </c>
      <c r="G363" s="136">
        <v>7.0207569999999994E-4</v>
      </c>
      <c r="H363" s="103">
        <f>ROUND(+G363*Totals!$H$30,2)</f>
        <v>0</v>
      </c>
      <c r="I363" s="103">
        <f t="shared" si="13"/>
        <v>0</v>
      </c>
      <c r="J363" s="103">
        <f>+H363-I363</f>
        <v>0</v>
      </c>
      <c r="K363" s="113"/>
      <c r="L363" s="113"/>
      <c r="N363" s="117"/>
      <c r="O363" s="113"/>
      <c r="P363" s="114"/>
      <c r="Q363" s="118"/>
      <c r="R363" s="116"/>
      <c r="S363" s="114"/>
    </row>
    <row r="364" spans="6:19">
      <c r="F364" s="111" t="s">
        <v>706</v>
      </c>
      <c r="G364" s="136">
        <v>9.3893399999999991E-5</v>
      </c>
      <c r="H364" s="103">
        <f>ROUND(+G364*Totals!$H$30,2)</f>
        <v>0</v>
      </c>
      <c r="I364" s="103">
        <f t="shared" si="13"/>
        <v>0</v>
      </c>
      <c r="J364" s="103">
        <f t="shared" si="14"/>
        <v>0</v>
      </c>
      <c r="K364" s="113" t="s">
        <v>706</v>
      </c>
      <c r="L364" s="113" t="s">
        <v>48</v>
      </c>
      <c r="M364" s="138">
        <v>0.29577464788732394</v>
      </c>
      <c r="N364" s="117">
        <f>H364*M364</f>
        <v>0</v>
      </c>
      <c r="O364" s="117"/>
      <c r="P364" s="114"/>
      <c r="Q364" s="118"/>
      <c r="R364" s="116"/>
      <c r="S364" s="114"/>
    </row>
    <row r="365" spans="6:19">
      <c r="F365" s="111" t="s">
        <v>705</v>
      </c>
      <c r="G365" s="136">
        <v>3.4388960000000004E-4</v>
      </c>
      <c r="H365" s="103">
        <f>ROUND(+G365*Totals!$H$30,2)</f>
        <v>0</v>
      </c>
      <c r="I365" s="103">
        <f t="shared" si="13"/>
        <v>0</v>
      </c>
      <c r="J365" s="103">
        <f t="shared" si="14"/>
        <v>0</v>
      </c>
      <c r="K365" s="113"/>
      <c r="L365" s="113"/>
      <c r="N365" s="117"/>
      <c r="O365" s="113" t="s">
        <v>1159</v>
      </c>
      <c r="P365" s="114"/>
      <c r="Q365" s="118"/>
      <c r="R365" s="116"/>
      <c r="S365" s="114"/>
    </row>
    <row r="366" spans="6:19">
      <c r="F366" s="111" t="s">
        <v>74</v>
      </c>
      <c r="G366" s="136">
        <v>4.5980699999999998E-5</v>
      </c>
      <c r="H366" s="103">
        <f>ROUND(+G366*Totals!$H$30,2)</f>
        <v>0</v>
      </c>
      <c r="I366" s="103">
        <f t="shared" si="13"/>
        <v>0</v>
      </c>
      <c r="J366" s="103">
        <f t="shared" si="14"/>
        <v>0</v>
      </c>
      <c r="K366" s="113" t="s">
        <v>74</v>
      </c>
      <c r="L366" s="113" t="s">
        <v>97</v>
      </c>
      <c r="M366" s="138">
        <v>0.36026200873362441</v>
      </c>
      <c r="N366" s="117">
        <f>H366*M366</f>
        <v>0</v>
      </c>
      <c r="O366" s="117"/>
      <c r="P366" s="114"/>
      <c r="Q366" s="118"/>
      <c r="R366" s="116"/>
      <c r="S366" s="114"/>
    </row>
    <row r="367" spans="6:19">
      <c r="F367" s="111" t="s">
        <v>704</v>
      </c>
      <c r="G367" s="136">
        <v>1.6757854999999999E-3</v>
      </c>
      <c r="H367" s="103">
        <f>ROUND(+G367*Totals!$H$30,2)</f>
        <v>0</v>
      </c>
      <c r="I367" s="103">
        <f t="shared" si="13"/>
        <v>0</v>
      </c>
      <c r="J367" s="103">
        <f t="shared" si="14"/>
        <v>0</v>
      </c>
      <c r="K367" s="113"/>
      <c r="L367" s="113"/>
      <c r="N367" s="117"/>
      <c r="O367" s="117" t="s">
        <v>1159</v>
      </c>
      <c r="P367" s="114"/>
      <c r="Q367" s="118"/>
      <c r="R367" s="116"/>
      <c r="S367" s="114"/>
    </row>
    <row r="368" spans="6:19">
      <c r="F368" s="111" t="s">
        <v>75</v>
      </c>
      <c r="G368" s="136">
        <v>7.7278600000000002E-5</v>
      </c>
      <c r="H368" s="103">
        <f>ROUND(+G368*Totals!$H$30,2)</f>
        <v>0</v>
      </c>
      <c r="I368" s="103">
        <f t="shared" si="13"/>
        <v>0</v>
      </c>
      <c r="J368" s="103">
        <f t="shared" ref="J368:J373" si="15">+H368-I368</f>
        <v>0</v>
      </c>
      <c r="K368" s="113" t="s">
        <v>75</v>
      </c>
      <c r="L368" s="113" t="s">
        <v>111</v>
      </c>
      <c r="M368" s="138">
        <v>0.18143459915611812</v>
      </c>
      <c r="N368" s="117">
        <f>+H368*M368</f>
        <v>0</v>
      </c>
      <c r="O368" s="117"/>
      <c r="P368" s="114"/>
      <c r="Q368" s="118"/>
      <c r="R368" s="116"/>
      <c r="S368" s="114"/>
    </row>
    <row r="369" spans="6:19">
      <c r="F369" s="111" t="s">
        <v>703</v>
      </c>
      <c r="G369" s="136">
        <v>7.9596899999999997E-5</v>
      </c>
      <c r="H369" s="103">
        <f>ROUND(+G369*Totals!$H$30,2)</f>
        <v>0</v>
      </c>
      <c r="I369" s="103">
        <f t="shared" si="13"/>
        <v>0</v>
      </c>
      <c r="J369" s="103">
        <f t="shared" si="15"/>
        <v>0</v>
      </c>
      <c r="K369" s="113" t="s">
        <v>703</v>
      </c>
      <c r="L369" s="113" t="s">
        <v>131</v>
      </c>
      <c r="M369" s="138">
        <v>0.18198874296435272</v>
      </c>
      <c r="N369" s="117">
        <f>+H369*M369</f>
        <v>0</v>
      </c>
      <c r="O369" s="117" t="s">
        <v>1159</v>
      </c>
      <c r="P369" s="114"/>
      <c r="Q369" s="118"/>
      <c r="R369" s="116"/>
      <c r="S369" s="114"/>
    </row>
    <row r="370" spans="6:19">
      <c r="F370" s="111" t="s">
        <v>702</v>
      </c>
      <c r="G370" s="136">
        <v>3.1684199999999997E-5</v>
      </c>
      <c r="H370" s="103">
        <f>ROUND(+G370*Totals!$H$30,2)</f>
        <v>0</v>
      </c>
      <c r="I370" s="103">
        <f t="shared" si="13"/>
        <v>0</v>
      </c>
      <c r="J370" s="103">
        <f t="shared" si="15"/>
        <v>0</v>
      </c>
      <c r="K370" s="113" t="s">
        <v>702</v>
      </c>
      <c r="L370" s="113" t="s">
        <v>69</v>
      </c>
      <c r="M370" s="138">
        <v>0.58918918918918917</v>
      </c>
      <c r="N370" s="117">
        <f>+H370*M370</f>
        <v>0</v>
      </c>
      <c r="O370" s="117" t="s">
        <v>1159</v>
      </c>
      <c r="P370" s="114"/>
      <c r="Q370" s="118"/>
      <c r="R370" s="116"/>
      <c r="S370" s="114"/>
    </row>
    <row r="371" spans="6:19">
      <c r="F371" s="111" t="s">
        <v>701</v>
      </c>
      <c r="G371" s="136">
        <v>1.020077E-4</v>
      </c>
      <c r="H371" s="103">
        <f>ROUND(+G371*Totals!$H$30,2)</f>
        <v>0</v>
      </c>
      <c r="I371" s="103">
        <f t="shared" si="13"/>
        <v>0</v>
      </c>
      <c r="J371" s="103">
        <f t="shared" si="15"/>
        <v>0</v>
      </c>
      <c r="K371" s="113" t="s">
        <v>701</v>
      </c>
      <c r="L371" s="113" t="s">
        <v>127</v>
      </c>
      <c r="M371" s="138">
        <v>9.4517958412098299E-2</v>
      </c>
      <c r="N371" s="117">
        <f>+H371*M371</f>
        <v>0</v>
      </c>
      <c r="O371" s="113" t="s">
        <v>1159</v>
      </c>
      <c r="P371" s="114"/>
      <c r="Q371" s="118"/>
      <c r="R371" s="116"/>
      <c r="S371" s="114"/>
    </row>
    <row r="372" spans="6:19">
      <c r="F372" s="111" t="s">
        <v>700</v>
      </c>
      <c r="G372" s="136">
        <v>2.2024399999999999E-5</v>
      </c>
      <c r="H372" s="103">
        <f>ROUND(+G372*Totals!$H$30,2)</f>
        <v>0</v>
      </c>
      <c r="I372" s="103">
        <f t="shared" si="13"/>
        <v>0</v>
      </c>
      <c r="J372" s="103">
        <f t="shared" si="15"/>
        <v>0</v>
      </c>
      <c r="K372" s="113" t="s">
        <v>700</v>
      </c>
      <c r="L372" s="113" t="s">
        <v>80</v>
      </c>
      <c r="M372" s="138">
        <v>0.49565217391304345</v>
      </c>
      <c r="N372" s="117">
        <f>+H372*M372</f>
        <v>0</v>
      </c>
      <c r="O372" s="117" t="s">
        <v>1159</v>
      </c>
      <c r="P372" s="114"/>
      <c r="Q372" s="118"/>
      <c r="R372" s="116"/>
      <c r="S372" s="114"/>
    </row>
    <row r="373" spans="6:19">
      <c r="F373" s="111" t="s">
        <v>699</v>
      </c>
      <c r="G373" s="136">
        <v>1.8906199000000002E-3</v>
      </c>
      <c r="H373" s="103">
        <f>ROUND(+G373*Totals!$H$30,2)</f>
        <v>0</v>
      </c>
      <c r="I373" s="103">
        <f t="shared" si="13"/>
        <v>0</v>
      </c>
      <c r="J373" s="103">
        <f t="shared" si="15"/>
        <v>0</v>
      </c>
      <c r="O373" s="117" t="s">
        <v>1159</v>
      </c>
      <c r="P373" s="114"/>
      <c r="Q373" s="118"/>
      <c r="R373" s="116"/>
      <c r="S373" s="114"/>
    </row>
    <row r="374" spans="6:19">
      <c r="F374" s="111" t="s">
        <v>698</v>
      </c>
      <c r="G374" s="136">
        <v>4.5594299999999998E-5</v>
      </c>
      <c r="H374" s="103">
        <f>ROUND(+G374*Totals!$H$30,2)</f>
        <v>0</v>
      </c>
      <c r="I374" s="103">
        <f t="shared" si="13"/>
        <v>0</v>
      </c>
      <c r="J374" s="103">
        <f>+H374-I374</f>
        <v>0</v>
      </c>
      <c r="K374" s="113" t="s">
        <v>698</v>
      </c>
      <c r="L374" s="113" t="s">
        <v>88</v>
      </c>
      <c r="M374" s="138">
        <v>0.29743589743589743</v>
      </c>
      <c r="N374" s="117">
        <f>+H374*M374</f>
        <v>0</v>
      </c>
      <c r="O374" s="117"/>
      <c r="P374" s="114"/>
      <c r="Q374" s="118"/>
      <c r="R374" s="116"/>
      <c r="S374" s="114"/>
    </row>
    <row r="375" spans="6:19">
      <c r="F375" s="111" t="s">
        <v>697</v>
      </c>
      <c r="G375" s="136">
        <v>1.0123490000000001E-4</v>
      </c>
      <c r="H375" s="103">
        <f>ROUND(+G375*Totals!$H$30,2)</f>
        <v>0</v>
      </c>
      <c r="I375" s="103">
        <f t="shared" si="13"/>
        <v>0</v>
      </c>
      <c r="J375" s="103">
        <f>+H375-I375</f>
        <v>0</v>
      </c>
      <c r="K375" s="113" t="s">
        <v>697</v>
      </c>
      <c r="L375" s="113" t="s">
        <v>38</v>
      </c>
      <c r="M375" s="138">
        <v>0.15287517531556805</v>
      </c>
      <c r="N375" s="117">
        <f>+H375*M375</f>
        <v>0</v>
      </c>
      <c r="O375" s="113" t="s">
        <v>1159</v>
      </c>
      <c r="P375" s="114"/>
      <c r="Q375" s="118"/>
      <c r="R375" s="116"/>
      <c r="S375" s="114"/>
    </row>
    <row r="376" spans="6:19">
      <c r="F376" s="111" t="s">
        <v>696</v>
      </c>
      <c r="G376" s="136">
        <v>5.8345299999999999E-5</v>
      </c>
      <c r="H376" s="103">
        <f>ROUND(+G376*Totals!$H$30,2)</f>
        <v>0</v>
      </c>
      <c r="I376" s="103">
        <f t="shared" si="13"/>
        <v>0</v>
      </c>
      <c r="J376" s="103">
        <f>+H376-I376</f>
        <v>0</v>
      </c>
      <c r="K376" s="113" t="s">
        <v>696</v>
      </c>
      <c r="L376" s="113" t="s">
        <v>105</v>
      </c>
      <c r="M376" s="138">
        <v>0.41588785046728971</v>
      </c>
      <c r="N376" s="117">
        <f>+H376*M376</f>
        <v>0</v>
      </c>
      <c r="O376" s="113" t="s">
        <v>1159</v>
      </c>
      <c r="P376" s="114"/>
      <c r="Q376" s="118"/>
      <c r="R376" s="116"/>
      <c r="S376" s="114"/>
    </row>
    <row r="377" spans="6:19">
      <c r="F377" s="111" t="s">
        <v>695</v>
      </c>
      <c r="G377" s="136">
        <v>2.8322589999999999E-4</v>
      </c>
      <c r="H377" s="103">
        <f>ROUND(+G377*Totals!$H$30,2)</f>
        <v>0</v>
      </c>
      <c r="I377" s="103">
        <f t="shared" si="13"/>
        <v>0</v>
      </c>
      <c r="J377" s="103">
        <f>+H377-I377</f>
        <v>0</v>
      </c>
      <c r="O377" s="117" t="s">
        <v>1159</v>
      </c>
      <c r="P377" s="114"/>
      <c r="Q377" s="118"/>
      <c r="R377" s="116"/>
      <c r="S377" s="114"/>
    </row>
    <row r="378" spans="6:19">
      <c r="F378" s="111" t="s">
        <v>694</v>
      </c>
      <c r="G378" s="136">
        <v>6.2016040000000005E-4</v>
      </c>
      <c r="H378" s="103">
        <f>ROUND(+G378*Totals!$H$30,2)</f>
        <v>0</v>
      </c>
      <c r="I378" s="103">
        <f t="shared" si="13"/>
        <v>0</v>
      </c>
      <c r="J378" s="103">
        <f t="shared" si="14"/>
        <v>0</v>
      </c>
      <c r="K378" s="113"/>
      <c r="L378" s="113"/>
      <c r="N378" s="117"/>
      <c r="O378" s="117"/>
      <c r="P378" s="114"/>
      <c r="Q378" s="118"/>
      <c r="R378" s="116"/>
      <c r="S378" s="114"/>
    </row>
    <row r="379" spans="6:19">
      <c r="F379" s="111" t="s">
        <v>693</v>
      </c>
      <c r="G379" s="136">
        <v>3.5548099999999999E-5</v>
      </c>
      <c r="H379" s="103">
        <f>ROUND(+G379*Totals!$H$30,2)</f>
        <v>0</v>
      </c>
      <c r="I379" s="103">
        <f t="shared" si="13"/>
        <v>0</v>
      </c>
      <c r="J379" s="103">
        <f t="shared" ref="J379:J384" si="16">+H379-I379</f>
        <v>0</v>
      </c>
      <c r="K379" s="113" t="s">
        <v>693</v>
      </c>
      <c r="L379" s="113" t="s">
        <v>112</v>
      </c>
      <c r="M379" s="138">
        <v>0.33474576271186446</v>
      </c>
      <c r="N379" s="117">
        <f>+H379*M379</f>
        <v>0</v>
      </c>
      <c r="O379" s="117"/>
      <c r="P379" s="114"/>
      <c r="Q379" s="118"/>
      <c r="R379" s="116"/>
      <c r="S379" s="114"/>
    </row>
    <row r="380" spans="6:19">
      <c r="F380" s="111" t="s">
        <v>692</v>
      </c>
      <c r="G380" s="136">
        <v>9.118869999999999E-5</v>
      </c>
      <c r="H380" s="103">
        <f>ROUND(+G380*Totals!$H$30,2)</f>
        <v>0</v>
      </c>
      <c r="I380" s="103">
        <f t="shared" si="13"/>
        <v>0</v>
      </c>
      <c r="J380" s="103">
        <f t="shared" si="16"/>
        <v>0</v>
      </c>
      <c r="K380" s="113" t="s">
        <v>692</v>
      </c>
      <c r="L380" s="113" t="s">
        <v>97</v>
      </c>
      <c r="M380" s="138">
        <v>7.2398190045248875E-2</v>
      </c>
      <c r="N380" s="117">
        <f>+H380*M380</f>
        <v>0</v>
      </c>
      <c r="O380" s="117" t="s">
        <v>1159</v>
      </c>
      <c r="P380" s="114"/>
      <c r="Q380" s="118"/>
      <c r="R380" s="116"/>
      <c r="S380" s="114"/>
    </row>
    <row r="381" spans="6:19">
      <c r="F381" s="111" t="s">
        <v>691</v>
      </c>
      <c r="G381" s="136">
        <v>5.8731699999999999E-5</v>
      </c>
      <c r="H381" s="103">
        <f>ROUND(+G381*Totals!$H$30,2)</f>
        <v>0</v>
      </c>
      <c r="I381" s="103">
        <f t="shared" si="13"/>
        <v>0</v>
      </c>
      <c r="J381" s="103">
        <f t="shared" si="16"/>
        <v>0</v>
      </c>
      <c r="K381" s="113" t="s">
        <v>691</v>
      </c>
      <c r="L381" s="113" t="s">
        <v>99</v>
      </c>
      <c r="M381" s="138">
        <v>0.13397129186602874</v>
      </c>
      <c r="N381" s="117">
        <f>+H381*M381</f>
        <v>0</v>
      </c>
      <c r="O381" s="117" t="s">
        <v>1159</v>
      </c>
      <c r="P381" s="114"/>
      <c r="Q381" s="118"/>
      <c r="R381" s="116"/>
      <c r="S381" s="114"/>
    </row>
    <row r="382" spans="6:19">
      <c r="F382" s="111" t="s">
        <v>690</v>
      </c>
      <c r="G382" s="136">
        <v>5.0231100000000001E-5</v>
      </c>
      <c r="H382" s="103">
        <f>ROUND(+G382*Totals!$H$30,2)</f>
        <v>0</v>
      </c>
      <c r="I382" s="103">
        <f t="shared" si="13"/>
        <v>0</v>
      </c>
      <c r="J382" s="103">
        <f t="shared" si="16"/>
        <v>0</v>
      </c>
      <c r="K382" s="113" t="s">
        <v>690</v>
      </c>
      <c r="L382" s="113" t="s">
        <v>109</v>
      </c>
      <c r="M382" s="138">
        <v>0.1728110599078341</v>
      </c>
      <c r="N382" s="117">
        <f>+H382*M382</f>
        <v>0</v>
      </c>
      <c r="O382" s="113" t="s">
        <v>1159</v>
      </c>
      <c r="P382" s="114"/>
      <c r="Q382" s="118"/>
      <c r="R382" s="116"/>
      <c r="S382" s="114"/>
    </row>
    <row r="383" spans="6:19">
      <c r="F383" s="111" t="s">
        <v>689</v>
      </c>
      <c r="G383" s="136">
        <v>6.3754800000000002E-5</v>
      </c>
      <c r="H383" s="103">
        <f>ROUND(+G383*Totals!$H$30,2)</f>
        <v>0</v>
      </c>
      <c r="I383" s="103">
        <f t="shared" si="13"/>
        <v>0</v>
      </c>
      <c r="J383" s="103">
        <f t="shared" si="16"/>
        <v>0</v>
      </c>
      <c r="K383" s="113" t="s">
        <v>689</v>
      </c>
      <c r="L383" s="113" t="s">
        <v>98</v>
      </c>
      <c r="M383" s="138">
        <v>0.18562874251497008</v>
      </c>
      <c r="N383" s="117">
        <f>+H383*M383</f>
        <v>0</v>
      </c>
      <c r="O383" s="117" t="s">
        <v>1159</v>
      </c>
      <c r="P383" s="114"/>
      <c r="Q383" s="118"/>
      <c r="R383" s="116"/>
      <c r="S383" s="114"/>
    </row>
    <row r="384" spans="6:19">
      <c r="F384" s="111" t="s">
        <v>688</v>
      </c>
      <c r="G384" s="136">
        <v>1.0432605E-3</v>
      </c>
      <c r="H384" s="103">
        <f>ROUND(+G384*Totals!$H$30,2)</f>
        <v>0</v>
      </c>
      <c r="I384" s="103">
        <f t="shared" si="13"/>
        <v>0</v>
      </c>
      <c r="J384" s="103">
        <f t="shared" si="16"/>
        <v>0</v>
      </c>
      <c r="O384" s="117" t="s">
        <v>1159</v>
      </c>
      <c r="P384" s="114"/>
      <c r="Q384" s="118"/>
      <c r="R384" s="116"/>
      <c r="S384" s="114"/>
    </row>
    <row r="385" spans="6:19">
      <c r="F385" s="111" t="s">
        <v>687</v>
      </c>
      <c r="G385" s="136">
        <v>1.6924000000000003E-4</v>
      </c>
      <c r="H385" s="103">
        <f>ROUND(+G385*Totals!$H$30,2)</f>
        <v>0</v>
      </c>
      <c r="I385" s="103">
        <f t="shared" si="13"/>
        <v>0</v>
      </c>
      <c r="J385" s="103">
        <f>+H385-I385</f>
        <v>0</v>
      </c>
      <c r="K385" s="113" t="s">
        <v>687</v>
      </c>
      <c r="L385" s="113" t="s">
        <v>67</v>
      </c>
      <c r="M385" s="138">
        <v>0.25383304940374785</v>
      </c>
      <c r="N385" s="117">
        <f>+H385*M385</f>
        <v>0</v>
      </c>
      <c r="O385" s="113"/>
      <c r="P385" s="114"/>
      <c r="Q385" s="118"/>
      <c r="R385" s="116"/>
      <c r="S385" s="114"/>
    </row>
    <row r="386" spans="6:19">
      <c r="F386" s="111" t="s">
        <v>686</v>
      </c>
      <c r="G386" s="136">
        <v>1.5842099999999999E-5</v>
      </c>
      <c r="H386" s="103">
        <f>ROUND(+G386*Totals!$H$30,2)</f>
        <v>0</v>
      </c>
      <c r="I386" s="103">
        <f t="shared" si="13"/>
        <v>0</v>
      </c>
      <c r="J386" s="103">
        <f>+H386-I386</f>
        <v>0</v>
      </c>
      <c r="K386" s="113" t="s">
        <v>686</v>
      </c>
      <c r="L386" s="113" t="s">
        <v>88</v>
      </c>
      <c r="M386" s="138">
        <v>0.34482758620689657</v>
      </c>
      <c r="N386" s="117">
        <f>+H386*M386</f>
        <v>0</v>
      </c>
      <c r="O386" s="113" t="s">
        <v>1159</v>
      </c>
      <c r="P386" s="114"/>
      <c r="Q386" s="118"/>
      <c r="R386" s="116"/>
      <c r="S386" s="114"/>
    </row>
    <row r="387" spans="6:19">
      <c r="F387" s="111" t="s">
        <v>685</v>
      </c>
      <c r="G387" s="136">
        <v>2.7549810000000003E-4</v>
      </c>
      <c r="H387" s="103">
        <f>ROUND(+G387*Totals!$H$30,2)</f>
        <v>0</v>
      </c>
      <c r="I387" s="103">
        <f t="shared" si="13"/>
        <v>0</v>
      </c>
      <c r="J387" s="103">
        <f>+H387-I387</f>
        <v>0</v>
      </c>
      <c r="O387" s="117" t="s">
        <v>1159</v>
      </c>
      <c r="P387" s="114"/>
      <c r="Q387" s="118"/>
      <c r="R387" s="116"/>
      <c r="S387" s="114"/>
    </row>
    <row r="388" spans="6:19">
      <c r="F388" s="111" t="s">
        <v>684</v>
      </c>
      <c r="G388" s="136">
        <v>2.8129399999999997E-4</v>
      </c>
      <c r="H388" s="103">
        <f>ROUND(+G388*Totals!$H$30,2)</f>
        <v>0</v>
      </c>
      <c r="I388" s="103">
        <f t="shared" si="13"/>
        <v>0</v>
      </c>
      <c r="J388" s="103">
        <f t="shared" si="14"/>
        <v>0</v>
      </c>
      <c r="K388" s="113"/>
      <c r="L388" s="113"/>
      <c r="N388" s="117"/>
      <c r="O388" s="117"/>
      <c r="P388" s="114"/>
      <c r="Q388" s="118"/>
      <c r="R388" s="116"/>
      <c r="S388" s="114"/>
    </row>
    <row r="389" spans="6:19">
      <c r="F389" s="111" t="s">
        <v>683</v>
      </c>
      <c r="G389" s="136">
        <v>5.5640599999999997E-5</v>
      </c>
      <c r="H389" s="103">
        <f>ROUND(+G389*Totals!$H$30,2)</f>
        <v>0</v>
      </c>
      <c r="I389" s="103">
        <f t="shared" si="13"/>
        <v>0</v>
      </c>
      <c r="J389" s="103">
        <f t="shared" si="14"/>
        <v>0</v>
      </c>
      <c r="K389" s="113" t="s">
        <v>683</v>
      </c>
      <c r="L389" s="113" t="s">
        <v>99</v>
      </c>
      <c r="M389" s="138">
        <v>0.23045267489711935</v>
      </c>
      <c r="N389" s="117">
        <f>H389*M389</f>
        <v>0</v>
      </c>
      <c r="O389" s="113"/>
      <c r="P389" s="114"/>
      <c r="Q389" s="118"/>
      <c r="R389" s="116"/>
      <c r="S389" s="114"/>
    </row>
    <row r="390" spans="6:19">
      <c r="F390" s="111" t="s">
        <v>682</v>
      </c>
      <c r="G390" s="136">
        <v>0</v>
      </c>
      <c r="H390" s="103">
        <f>ROUND(+G390*Totals!$H$30,2)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ROUND(+G391*Totals!$H$30,2)</f>
        <v>0</v>
      </c>
      <c r="I391" s="103">
        <f t="shared" ref="I391:I454" si="17">+N391+Q391+T391</f>
        <v>0</v>
      </c>
      <c r="J391" s="103">
        <f t="shared" ref="J391:J454" si="18">+H391-I391</f>
        <v>0</v>
      </c>
      <c r="K391" s="113"/>
      <c r="L391" s="113"/>
      <c r="N391" s="117"/>
      <c r="O391" s="117" t="s">
        <v>1159</v>
      </c>
      <c r="P391" s="114"/>
      <c r="Q391" s="118"/>
      <c r="R391" s="116"/>
      <c r="S391" s="114"/>
    </row>
    <row r="392" spans="6:19">
      <c r="F392" s="111" t="s">
        <v>680</v>
      </c>
      <c r="G392" s="136">
        <v>3.33457E-4</v>
      </c>
      <c r="H392" s="103">
        <f>ROUND(+G392*Totals!$H$30,2)</f>
        <v>0</v>
      </c>
      <c r="I392" s="103">
        <f t="shared" si="17"/>
        <v>0</v>
      </c>
      <c r="J392" s="103">
        <f t="shared" si="18"/>
        <v>0</v>
      </c>
      <c r="K392" s="113"/>
      <c r="L392" s="113"/>
      <c r="N392" s="117"/>
      <c r="O392" s="113"/>
      <c r="P392" s="114"/>
      <c r="Q392" s="118"/>
      <c r="R392" s="116"/>
      <c r="S392" s="114"/>
    </row>
    <row r="393" spans="6:19">
      <c r="F393" s="111" t="s">
        <v>679</v>
      </c>
      <c r="G393" s="136">
        <v>6.2982000000000001E-5</v>
      </c>
      <c r="H393" s="103">
        <f>ROUND(+G393*Totals!$H$30,2)</f>
        <v>0</v>
      </c>
      <c r="I393" s="103">
        <f t="shared" si="17"/>
        <v>0</v>
      </c>
      <c r="J393" s="103">
        <f t="shared" si="18"/>
        <v>0</v>
      </c>
      <c r="K393" s="113" t="s">
        <v>679</v>
      </c>
      <c r="L393" s="113" t="s">
        <v>78</v>
      </c>
      <c r="M393" s="138">
        <v>0.26902173913043476</v>
      </c>
      <c r="N393" s="117">
        <f>H393*M393</f>
        <v>0</v>
      </c>
      <c r="O393" s="117"/>
      <c r="P393" s="114"/>
      <c r="Q393" s="118"/>
      <c r="R393" s="116"/>
      <c r="S393" s="114"/>
    </row>
    <row r="394" spans="6:19">
      <c r="F394" s="111" t="s">
        <v>678</v>
      </c>
      <c r="G394" s="136">
        <v>3.6127729999999996E-4</v>
      </c>
      <c r="H394" s="103">
        <f>ROUND(+G394*Totals!$H$30,2)</f>
        <v>0</v>
      </c>
      <c r="I394" s="103">
        <f t="shared" si="17"/>
        <v>0</v>
      </c>
      <c r="J394" s="103">
        <f t="shared" si="18"/>
        <v>0</v>
      </c>
      <c r="K394" s="113"/>
      <c r="L394" s="113"/>
      <c r="N394" s="117"/>
      <c r="O394" s="113" t="s">
        <v>1159</v>
      </c>
      <c r="P394" s="114"/>
      <c r="Q394" s="118"/>
      <c r="R394" s="116"/>
      <c r="S394" s="114"/>
    </row>
    <row r="395" spans="6:19">
      <c r="F395" s="111" t="s">
        <v>677</v>
      </c>
      <c r="G395" s="136">
        <v>1.039397E-4</v>
      </c>
      <c r="H395" s="103">
        <f>ROUND(+G395*Totals!$H$30,2)</f>
        <v>0</v>
      </c>
      <c r="I395" s="103">
        <f t="shared" si="17"/>
        <v>0</v>
      </c>
      <c r="J395" s="103">
        <f t="shared" si="18"/>
        <v>0</v>
      </c>
      <c r="K395" s="113" t="s">
        <v>677</v>
      </c>
      <c r="L395" s="113" t="s">
        <v>72</v>
      </c>
      <c r="M395" s="138">
        <v>0.23648648648648649</v>
      </c>
      <c r="N395" s="117">
        <f>H395*M395</f>
        <v>0</v>
      </c>
      <c r="O395" s="117"/>
      <c r="P395" s="114"/>
      <c r="Q395" s="118"/>
      <c r="R395" s="116"/>
      <c r="S395" s="114"/>
    </row>
    <row r="396" spans="6:19">
      <c r="F396" s="111" t="s">
        <v>676</v>
      </c>
      <c r="G396" s="136">
        <v>5.7997559999999992E-4</v>
      </c>
      <c r="H396" s="103">
        <f>ROUND(+G396*Totals!$H$30,2)</f>
        <v>0</v>
      </c>
      <c r="I396" s="103">
        <f t="shared" si="17"/>
        <v>0</v>
      </c>
      <c r="J396" s="103">
        <f t="shared" si="18"/>
        <v>0</v>
      </c>
      <c r="K396" s="113"/>
      <c r="L396" s="113"/>
      <c r="N396" s="117"/>
      <c r="O396" s="113" t="s">
        <v>1159</v>
      </c>
      <c r="P396" s="114"/>
      <c r="Q396" s="118"/>
      <c r="R396" s="116"/>
      <c r="S396" s="114"/>
    </row>
    <row r="397" spans="6:19">
      <c r="F397" s="111" t="s">
        <v>675</v>
      </c>
      <c r="G397" s="136">
        <v>1.3755580000000001E-4</v>
      </c>
      <c r="H397" s="103">
        <f>ROUND(+G397*Totals!$H$30,2)</f>
        <v>0</v>
      </c>
      <c r="I397" s="103">
        <f t="shared" si="17"/>
        <v>0</v>
      </c>
      <c r="J397" s="103">
        <f t="shared" si="18"/>
        <v>0</v>
      </c>
      <c r="K397" s="113" t="s">
        <v>675</v>
      </c>
      <c r="L397" s="113" t="s">
        <v>65</v>
      </c>
      <c r="M397" s="138">
        <v>0.30991735537190085</v>
      </c>
      <c r="N397" s="117">
        <f>H397*M397</f>
        <v>0</v>
      </c>
      <c r="O397" s="117"/>
      <c r="P397" s="114"/>
      <c r="Q397" s="118"/>
      <c r="R397" s="116"/>
      <c r="S397" s="114"/>
    </row>
    <row r="398" spans="6:19">
      <c r="F398" s="111" t="s">
        <v>674</v>
      </c>
      <c r="G398" s="136">
        <v>2.403363E-4</v>
      </c>
      <c r="H398" s="103">
        <f>ROUND(+G398*Totals!$H$30,2)</f>
        <v>0</v>
      </c>
      <c r="I398" s="103">
        <f t="shared" si="17"/>
        <v>0</v>
      </c>
      <c r="J398" s="103">
        <f t="shared" si="18"/>
        <v>0</v>
      </c>
      <c r="K398" s="113"/>
      <c r="L398" s="113"/>
      <c r="N398" s="117"/>
      <c r="O398" s="113" t="s">
        <v>1159</v>
      </c>
      <c r="P398" s="114"/>
      <c r="Q398" s="118"/>
      <c r="R398" s="116"/>
      <c r="S398" s="114"/>
    </row>
    <row r="399" spans="6:19">
      <c r="F399" s="111" t="s">
        <v>673</v>
      </c>
      <c r="G399" s="136">
        <v>9.8530200000000007E-5</v>
      </c>
      <c r="H399" s="103">
        <f>ROUND(+G399*Totals!$H$30,2)</f>
        <v>0</v>
      </c>
      <c r="I399" s="103">
        <f t="shared" si="17"/>
        <v>0</v>
      </c>
      <c r="J399" s="103">
        <f t="shared" si="18"/>
        <v>0</v>
      </c>
      <c r="K399" s="113" t="s">
        <v>673</v>
      </c>
      <c r="L399" s="113" t="s">
        <v>130</v>
      </c>
      <c r="M399" s="138">
        <v>0.18768328445747801</v>
      </c>
      <c r="N399" s="117">
        <f>H399*M399</f>
        <v>0</v>
      </c>
      <c r="O399" s="117"/>
      <c r="P399" s="114"/>
      <c r="Q399" s="118"/>
      <c r="R399" s="116"/>
      <c r="S399" s="114"/>
    </row>
    <row r="400" spans="6:19">
      <c r="F400" s="111" t="s">
        <v>672</v>
      </c>
      <c r="G400" s="136">
        <v>2.7897559999999998E-4</v>
      </c>
      <c r="H400" s="103">
        <f>ROUND(+G400*Totals!$H$30,2)</f>
        <v>0</v>
      </c>
      <c r="I400" s="103">
        <f t="shared" si="17"/>
        <v>0</v>
      </c>
      <c r="J400" s="103">
        <f t="shared" si="18"/>
        <v>0</v>
      </c>
      <c r="K400" s="113"/>
      <c r="L400" s="113"/>
      <c r="N400" s="117"/>
      <c r="O400" s="113" t="s">
        <v>1159</v>
      </c>
      <c r="P400" s="114"/>
      <c r="Q400" s="118"/>
      <c r="R400" s="116"/>
      <c r="S400" s="114"/>
    </row>
    <row r="401" spans="6:19">
      <c r="F401" s="111" t="s">
        <v>671</v>
      </c>
      <c r="G401" s="136">
        <v>5.4481399999999996E-5</v>
      </c>
      <c r="H401" s="103">
        <f>ROUND(+G401*Totals!$H$30,2)</f>
        <v>0</v>
      </c>
      <c r="I401" s="103">
        <f t="shared" si="17"/>
        <v>0</v>
      </c>
      <c r="J401" s="103">
        <f t="shared" si="18"/>
        <v>0</v>
      </c>
      <c r="K401" s="113" t="s">
        <v>671</v>
      </c>
      <c r="L401" s="113" t="s">
        <v>90</v>
      </c>
      <c r="M401" s="138">
        <v>0.13372093023255816</v>
      </c>
      <c r="N401" s="117">
        <f>+H401*M401</f>
        <v>0</v>
      </c>
      <c r="O401" s="113"/>
      <c r="P401" s="114"/>
      <c r="Q401" s="118"/>
      <c r="R401" s="116"/>
      <c r="S401" s="114"/>
    </row>
    <row r="402" spans="6:19">
      <c r="F402" s="111" t="s">
        <v>670</v>
      </c>
      <c r="G402" s="136">
        <v>3.3229780000000001E-4</v>
      </c>
      <c r="H402" s="103">
        <f>ROUND(+G402*Totals!$H$30,2)</f>
        <v>0</v>
      </c>
      <c r="I402" s="103">
        <f t="shared" si="17"/>
        <v>0</v>
      </c>
      <c r="J402" s="103">
        <f t="shared" si="18"/>
        <v>0</v>
      </c>
      <c r="K402" s="113"/>
      <c r="L402" s="113"/>
      <c r="N402" s="117"/>
      <c r="O402" s="113" t="s">
        <v>1159</v>
      </c>
      <c r="P402" s="114"/>
      <c r="Q402" s="118"/>
      <c r="R402" s="116"/>
      <c r="S402" s="114"/>
    </row>
    <row r="403" spans="6:19">
      <c r="F403" s="111" t="s">
        <v>669</v>
      </c>
      <c r="G403" s="136">
        <v>9.8452879999999998E-4</v>
      </c>
      <c r="H403" s="103">
        <f>ROUND(+G403*Totals!$H$30,2)</f>
        <v>0</v>
      </c>
      <c r="I403" s="103">
        <f t="shared" si="17"/>
        <v>0</v>
      </c>
      <c r="J403" s="103">
        <f t="shared" si="18"/>
        <v>0</v>
      </c>
      <c r="K403" s="113"/>
      <c r="L403" s="113"/>
      <c r="N403" s="117"/>
      <c r="O403" s="113"/>
      <c r="P403" s="114"/>
      <c r="Q403" s="118"/>
      <c r="R403" s="116"/>
      <c r="S403" s="114"/>
    </row>
    <row r="404" spans="6:19">
      <c r="F404" s="111" t="s">
        <v>668</v>
      </c>
      <c r="G404" s="136">
        <v>9.2347879999999999E-4</v>
      </c>
      <c r="H404" s="103">
        <f>ROUND(+G404*Totals!$H$30,2)</f>
        <v>0</v>
      </c>
      <c r="I404" s="103">
        <f t="shared" si="17"/>
        <v>0</v>
      </c>
      <c r="J404" s="103">
        <f t="shared" si="18"/>
        <v>0</v>
      </c>
      <c r="K404" s="113"/>
      <c r="L404" s="113"/>
      <c r="N404" s="117"/>
      <c r="O404" s="117"/>
      <c r="P404" s="114"/>
      <c r="Q404" s="118"/>
      <c r="R404" s="116"/>
      <c r="S404" s="114"/>
    </row>
    <row r="405" spans="6:19">
      <c r="F405" s="111" t="s">
        <v>80</v>
      </c>
      <c r="G405" s="136">
        <v>1.8515943000000001E-3</v>
      </c>
      <c r="H405" s="103">
        <f>ROUND(+G405*Totals!$H$30,2)</f>
        <v>0</v>
      </c>
      <c r="I405" s="103">
        <f t="shared" si="17"/>
        <v>0</v>
      </c>
      <c r="J405" s="103">
        <f t="shared" si="18"/>
        <v>0</v>
      </c>
      <c r="K405" s="113"/>
      <c r="L405" s="113"/>
      <c r="N405" s="117"/>
      <c r="O405" s="113"/>
      <c r="P405" s="114"/>
      <c r="Q405" s="118"/>
      <c r="R405" s="116"/>
      <c r="S405" s="114"/>
    </row>
    <row r="406" spans="6:19">
      <c r="F406" s="111" t="s">
        <v>667</v>
      </c>
      <c r="G406" s="136">
        <v>1.7967259999999998E-4</v>
      </c>
      <c r="H406" s="103">
        <f>ROUND(+G406*Totals!$H$30,2)</f>
        <v>0</v>
      </c>
      <c r="I406" s="103">
        <f t="shared" si="17"/>
        <v>0</v>
      </c>
      <c r="J406" s="103">
        <f t="shared" si="18"/>
        <v>0</v>
      </c>
      <c r="K406" s="113" t="s">
        <v>667</v>
      </c>
      <c r="L406" s="113" t="s">
        <v>126</v>
      </c>
      <c r="M406" s="138">
        <v>9.2261904761904767E-2</v>
      </c>
      <c r="N406" s="117">
        <f>+H406*M406</f>
        <v>0</v>
      </c>
      <c r="O406" s="113"/>
      <c r="P406" s="114"/>
      <c r="Q406" s="118"/>
      <c r="R406" s="116"/>
      <c r="S406" s="114"/>
    </row>
    <row r="407" spans="6:19">
      <c r="F407" s="111" t="s">
        <v>666</v>
      </c>
      <c r="G407" s="136">
        <v>1.6398509999999999E-3</v>
      </c>
      <c r="H407" s="103">
        <f>ROUND(+G407*Totals!$H$30,2)</f>
        <v>0</v>
      </c>
      <c r="I407" s="103">
        <f t="shared" si="17"/>
        <v>0</v>
      </c>
      <c r="J407" s="103">
        <f t="shared" si="18"/>
        <v>0</v>
      </c>
      <c r="K407" s="113"/>
      <c r="L407" s="113"/>
      <c r="N407" s="117"/>
      <c r="O407" s="117" t="s">
        <v>1159</v>
      </c>
      <c r="P407" s="114"/>
      <c r="Q407" s="118"/>
      <c r="R407" s="116"/>
      <c r="S407" s="114"/>
    </row>
    <row r="408" spans="6:19">
      <c r="F408" s="111" t="s">
        <v>665</v>
      </c>
      <c r="G408" s="136">
        <v>7.9249159999999997E-4</v>
      </c>
      <c r="H408" s="103">
        <f>ROUND(+G408*Totals!$H$30,2)</f>
        <v>0</v>
      </c>
      <c r="I408" s="103">
        <f t="shared" si="17"/>
        <v>0</v>
      </c>
      <c r="J408" s="103">
        <f t="shared" si="18"/>
        <v>0</v>
      </c>
      <c r="K408" s="113"/>
      <c r="L408" s="113"/>
      <c r="N408" s="117"/>
      <c r="O408" s="113"/>
      <c r="P408" s="114"/>
      <c r="Q408" s="118"/>
      <c r="R408" s="116"/>
      <c r="S408" s="114"/>
    </row>
    <row r="409" spans="6:19">
      <c r="F409" s="111" t="s">
        <v>664</v>
      </c>
      <c r="G409" s="136">
        <v>1.5069300000000002E-5</v>
      </c>
      <c r="H409" s="103">
        <f>ROUND(+G409*Totals!$H$30,2)</f>
        <v>0</v>
      </c>
      <c r="I409" s="103">
        <f t="shared" si="17"/>
        <v>0</v>
      </c>
      <c r="J409" s="103">
        <f t="shared" si="18"/>
        <v>0</v>
      </c>
      <c r="K409" s="113" t="s">
        <v>664</v>
      </c>
      <c r="L409" s="113" t="s">
        <v>70</v>
      </c>
      <c r="M409" s="138">
        <v>0.27699530516431925</v>
      </c>
      <c r="N409" s="117">
        <f>+H409*M409</f>
        <v>0</v>
      </c>
      <c r="O409" s="113"/>
      <c r="P409" s="114"/>
      <c r="Q409" s="118"/>
      <c r="R409" s="116"/>
      <c r="S409" s="114"/>
    </row>
    <row r="410" spans="6:19">
      <c r="F410" s="111" t="s">
        <v>663</v>
      </c>
      <c r="G410" s="136">
        <v>2.3430859000000003E-3</v>
      </c>
      <c r="H410" s="103">
        <f>ROUND(+G410*Totals!$H$30,2)</f>
        <v>0</v>
      </c>
      <c r="I410" s="103">
        <f t="shared" si="17"/>
        <v>0</v>
      </c>
      <c r="J410" s="103">
        <f t="shared" si="18"/>
        <v>0</v>
      </c>
      <c r="K410" s="113"/>
      <c r="L410" s="113"/>
      <c r="N410" s="117"/>
      <c r="O410" s="113" t="s">
        <v>1159</v>
      </c>
      <c r="P410" s="114"/>
      <c r="Q410" s="118"/>
      <c r="R410" s="116"/>
      <c r="S410" s="114"/>
    </row>
    <row r="411" spans="6:19">
      <c r="F411" s="111" t="s">
        <v>662</v>
      </c>
      <c r="G411" s="136">
        <v>6.1177570999999993E-3</v>
      </c>
      <c r="H411" s="103">
        <f>ROUND(+G411*Totals!$H$30,2)</f>
        <v>0</v>
      </c>
      <c r="I411" s="103">
        <f t="shared" si="17"/>
        <v>0</v>
      </c>
      <c r="J411" s="103">
        <f t="shared" si="18"/>
        <v>0</v>
      </c>
      <c r="K411" s="113"/>
      <c r="L411" s="113"/>
      <c r="N411" s="117"/>
      <c r="O411" s="117"/>
      <c r="P411" s="114"/>
      <c r="Q411" s="118"/>
      <c r="R411" s="116"/>
      <c r="S411" s="114"/>
    </row>
    <row r="412" spans="6:19">
      <c r="F412" s="111" t="s">
        <v>661</v>
      </c>
      <c r="G412" s="136">
        <v>3.5857249999999999E-4</v>
      </c>
      <c r="H412" s="103">
        <f>ROUND(+G412*Totals!$H$30,2)</f>
        <v>0</v>
      </c>
      <c r="I412" s="103">
        <f t="shared" si="17"/>
        <v>0</v>
      </c>
      <c r="J412" s="103">
        <f t="shared" si="18"/>
        <v>0</v>
      </c>
      <c r="K412" s="113"/>
      <c r="L412" s="113"/>
      <c r="N412" s="117"/>
      <c r="O412" s="113"/>
      <c r="P412" s="114"/>
      <c r="Q412" s="118"/>
      <c r="R412" s="116"/>
      <c r="S412" s="114"/>
    </row>
    <row r="413" spans="6:19">
      <c r="F413" s="111" t="s">
        <v>660</v>
      </c>
      <c r="G413" s="136">
        <v>8.7324800000000008E-5</v>
      </c>
      <c r="H413" s="103">
        <f>ROUND(+G413*Totals!$H$30,2)</f>
        <v>0</v>
      </c>
      <c r="I413" s="103">
        <f t="shared" si="17"/>
        <v>0</v>
      </c>
      <c r="J413" s="103">
        <f t="shared" si="18"/>
        <v>0</v>
      </c>
      <c r="K413" s="113" t="s">
        <v>660</v>
      </c>
      <c r="L413" s="113" t="s">
        <v>53</v>
      </c>
      <c r="M413" s="138">
        <v>0.38461538461538464</v>
      </c>
      <c r="N413" s="117">
        <f>+H413*M413</f>
        <v>0</v>
      </c>
      <c r="O413" s="113"/>
      <c r="P413" s="114"/>
      <c r="Q413" s="118"/>
      <c r="R413" s="116"/>
      <c r="S413" s="114"/>
    </row>
    <row r="414" spans="6:19">
      <c r="F414" s="111" t="s">
        <v>659</v>
      </c>
      <c r="G414" s="136">
        <v>2.8912999799999999E-2</v>
      </c>
      <c r="H414" s="103">
        <f>ROUND(+G414*Totals!$H$30,2)</f>
        <v>0</v>
      </c>
      <c r="I414" s="103">
        <f t="shared" si="17"/>
        <v>0</v>
      </c>
      <c r="J414" s="103">
        <f t="shared" si="18"/>
        <v>0</v>
      </c>
      <c r="K414" s="113"/>
      <c r="L414" s="113"/>
      <c r="N414" s="117"/>
      <c r="O414" s="113" t="s">
        <v>1159</v>
      </c>
      <c r="P414" s="114"/>
      <c r="Q414" s="118"/>
      <c r="R414" s="116"/>
      <c r="S414" s="114"/>
    </row>
    <row r="415" spans="6:19">
      <c r="F415" s="111" t="s">
        <v>658</v>
      </c>
      <c r="G415" s="136">
        <v>1.9729216000000001E-3</v>
      </c>
      <c r="H415" s="103">
        <f>ROUND(+G415*Totals!$H$30,2)</f>
        <v>0</v>
      </c>
      <c r="I415" s="103">
        <f t="shared" si="17"/>
        <v>0</v>
      </c>
      <c r="J415" s="103">
        <f t="shared" si="18"/>
        <v>0</v>
      </c>
      <c r="K415" s="113"/>
      <c r="L415" s="113"/>
      <c r="N415" s="117"/>
      <c r="O415" s="117"/>
      <c r="P415" s="114"/>
      <c r="Q415" s="118"/>
      <c r="R415" s="116"/>
      <c r="S415" s="114"/>
    </row>
    <row r="416" spans="6:19">
      <c r="F416" s="111" t="s">
        <v>657</v>
      </c>
      <c r="G416" s="136">
        <v>2.2797169999999998E-4</v>
      </c>
      <c r="H416" s="103">
        <f>ROUND(+G416*Totals!$H$30,2)</f>
        <v>0</v>
      </c>
      <c r="I416" s="103">
        <f t="shared" si="17"/>
        <v>0</v>
      </c>
      <c r="J416" s="103">
        <f t="shared" si="18"/>
        <v>0</v>
      </c>
      <c r="K416" s="113"/>
      <c r="L416" s="113"/>
      <c r="N416" s="117"/>
      <c r="O416" s="117"/>
      <c r="P416" s="114"/>
      <c r="Q416" s="118"/>
      <c r="R416" s="116"/>
      <c r="S416" s="114"/>
    </row>
    <row r="417" spans="6:19">
      <c r="F417" s="111" t="s">
        <v>656</v>
      </c>
      <c r="G417" s="136">
        <v>1.2325930000000001E-4</v>
      </c>
      <c r="H417" s="103">
        <f>ROUND(+G417*Totals!$H$30,2)</f>
        <v>0</v>
      </c>
      <c r="I417" s="103">
        <f t="shared" si="17"/>
        <v>0</v>
      </c>
      <c r="J417" s="103">
        <f t="shared" si="18"/>
        <v>0</v>
      </c>
      <c r="K417" s="113" t="s">
        <v>656</v>
      </c>
      <c r="L417" s="113" t="s">
        <v>116</v>
      </c>
      <c r="M417" s="138">
        <v>0.3672055427251732</v>
      </c>
      <c r="N417" s="117">
        <f>+H417*M417</f>
        <v>0</v>
      </c>
      <c r="O417" s="117"/>
      <c r="P417" s="114"/>
      <c r="Q417" s="118"/>
      <c r="R417" s="116"/>
      <c r="S417" s="114"/>
    </row>
    <row r="418" spans="6:19" ht="19.5" customHeight="1">
      <c r="F418" s="111" t="s">
        <v>655</v>
      </c>
      <c r="G418" s="136">
        <v>1.4296499999999999E-5</v>
      </c>
      <c r="H418" s="103">
        <f>ROUND(+G418*Totals!$H$30,2)</f>
        <v>0</v>
      </c>
      <c r="I418" s="103">
        <f t="shared" si="17"/>
        <v>0</v>
      </c>
      <c r="J418" s="103">
        <f t="shared" si="18"/>
        <v>0</v>
      </c>
      <c r="K418" s="113" t="s">
        <v>655</v>
      </c>
      <c r="L418" s="113" t="s">
        <v>129</v>
      </c>
      <c r="M418" s="138">
        <v>0.26737967914438504</v>
      </c>
      <c r="N418" s="117">
        <f>+H418*M418</f>
        <v>0</v>
      </c>
      <c r="O418" s="113" t="s">
        <v>1159</v>
      </c>
      <c r="P418" s="114"/>
      <c r="Q418" s="118"/>
      <c r="R418" s="116"/>
      <c r="S418" s="114"/>
    </row>
    <row r="419" spans="6:19">
      <c r="F419" s="111" t="s">
        <v>654</v>
      </c>
      <c r="G419" s="136">
        <v>7.5346600000000008E-5</v>
      </c>
      <c r="H419" s="103">
        <f>ROUND(+G419*Totals!$H$30,2)</f>
        <v>0</v>
      </c>
      <c r="I419" s="103">
        <f t="shared" si="17"/>
        <v>0</v>
      </c>
      <c r="J419" s="103">
        <f t="shared" si="18"/>
        <v>0</v>
      </c>
      <c r="K419" s="113" t="s">
        <v>654</v>
      </c>
      <c r="L419" s="113" t="s">
        <v>73</v>
      </c>
      <c r="M419" s="138">
        <v>0.16279069767441859</v>
      </c>
      <c r="N419" s="117">
        <f>+H419*M419</f>
        <v>0</v>
      </c>
      <c r="O419" s="113" t="s">
        <v>1159</v>
      </c>
      <c r="P419" s="114"/>
      <c r="Q419" s="118"/>
      <c r="R419" s="116"/>
      <c r="S419" s="114"/>
    </row>
    <row r="420" spans="6:19">
      <c r="F420" s="111" t="s">
        <v>653</v>
      </c>
      <c r="G420" s="136">
        <v>3.9953009999999997E-4</v>
      </c>
      <c r="H420" s="103">
        <f>ROUND(+G420*Totals!$H$30,2)</f>
        <v>0</v>
      </c>
      <c r="I420" s="103">
        <f t="shared" si="17"/>
        <v>0</v>
      </c>
      <c r="J420" s="103">
        <f t="shared" si="18"/>
        <v>0</v>
      </c>
      <c r="O420" s="113" t="s">
        <v>1159</v>
      </c>
      <c r="P420" s="114"/>
      <c r="Q420" s="118"/>
      <c r="R420" s="116"/>
      <c r="S420" s="114"/>
    </row>
    <row r="421" spans="6:19">
      <c r="F421" s="111" t="s">
        <v>85</v>
      </c>
      <c r="G421" s="136">
        <v>1.6158947000000001E-3</v>
      </c>
      <c r="H421" s="103">
        <f>ROUND(+G421*Totals!$H$30,2)</f>
        <v>0</v>
      </c>
      <c r="I421" s="103">
        <f t="shared" si="17"/>
        <v>0</v>
      </c>
      <c r="J421" s="103">
        <f t="shared" si="18"/>
        <v>0</v>
      </c>
      <c r="K421" s="113"/>
      <c r="L421" s="113"/>
      <c r="N421" s="117"/>
      <c r="O421" s="113"/>
      <c r="P421" s="114"/>
      <c r="Q421" s="118"/>
      <c r="R421" s="116"/>
      <c r="S421" s="114"/>
    </row>
    <row r="422" spans="6:19">
      <c r="F422" s="111" t="s">
        <v>652</v>
      </c>
      <c r="G422" s="136">
        <v>9.6907310000000002E-4</v>
      </c>
      <c r="H422" s="103">
        <f>ROUND(+G422*Totals!$H$30,2)</f>
        <v>0</v>
      </c>
      <c r="I422" s="103">
        <f t="shared" si="17"/>
        <v>0</v>
      </c>
      <c r="J422" s="103">
        <f t="shared" si="18"/>
        <v>0</v>
      </c>
      <c r="K422" s="113"/>
      <c r="L422" s="113"/>
      <c r="N422" s="117"/>
      <c r="O422" s="113"/>
      <c r="P422" s="114"/>
      <c r="Q422" s="118"/>
      <c r="R422" s="116"/>
      <c r="S422" s="114"/>
    </row>
    <row r="423" spans="6:19">
      <c r="F423" s="111" t="s">
        <v>651</v>
      </c>
      <c r="G423" s="136">
        <v>4.6985359999999999E-4</v>
      </c>
      <c r="H423" s="103">
        <f>ROUND(+G423*Totals!$H$30,2)</f>
        <v>0</v>
      </c>
      <c r="I423" s="103">
        <f t="shared" si="17"/>
        <v>0</v>
      </c>
      <c r="J423" s="103">
        <f t="shared" si="18"/>
        <v>0</v>
      </c>
      <c r="K423" s="113"/>
      <c r="L423" s="113"/>
      <c r="N423" s="117"/>
      <c r="O423" s="117"/>
      <c r="P423" s="114"/>
      <c r="Q423" s="118"/>
      <c r="R423" s="116"/>
      <c r="S423" s="114"/>
    </row>
    <row r="424" spans="6:19">
      <c r="F424" s="111" t="s">
        <v>650</v>
      </c>
      <c r="G424" s="136">
        <v>9.2981560999999997E-3</v>
      </c>
      <c r="H424" s="103">
        <f>ROUND(+G424*Totals!$H$30,2)</f>
        <v>0</v>
      </c>
      <c r="I424" s="103">
        <f t="shared" si="17"/>
        <v>0</v>
      </c>
      <c r="J424" s="103">
        <f t="shared" si="18"/>
        <v>0</v>
      </c>
      <c r="K424" s="113"/>
      <c r="L424" s="113"/>
      <c r="N424" s="117"/>
      <c r="O424" s="117"/>
      <c r="P424" s="114"/>
      <c r="Q424" s="118"/>
      <c r="R424" s="116"/>
      <c r="S424" s="114"/>
    </row>
    <row r="425" spans="6:19">
      <c r="F425" s="111" t="s">
        <v>649</v>
      </c>
      <c r="G425" s="136">
        <v>8.0369699999999997E-5</v>
      </c>
      <c r="H425" s="103">
        <f>ROUND(+G425*Totals!$H$30,2)</f>
        <v>0</v>
      </c>
      <c r="I425" s="103">
        <f t="shared" si="17"/>
        <v>0</v>
      </c>
      <c r="J425" s="103">
        <f t="shared" si="18"/>
        <v>0</v>
      </c>
      <c r="K425" s="113" t="s">
        <v>649</v>
      </c>
      <c r="L425" s="113" t="s">
        <v>131</v>
      </c>
      <c r="M425" s="138">
        <v>0.46050096339113678</v>
      </c>
      <c r="N425" s="117">
        <f>+H425*M425</f>
        <v>0</v>
      </c>
      <c r="O425" s="113" t="s">
        <v>1159</v>
      </c>
      <c r="P425" s="114"/>
      <c r="Q425" s="118"/>
      <c r="R425" s="116"/>
      <c r="S425" s="114"/>
    </row>
    <row r="426" spans="6:19">
      <c r="F426" s="111" t="s">
        <v>648</v>
      </c>
      <c r="G426" s="136">
        <v>1.0818999999999999E-5</v>
      </c>
      <c r="H426" s="103">
        <f>ROUND(+G426*Totals!$H$30,2)</f>
        <v>0</v>
      </c>
      <c r="I426" s="103">
        <f t="shared" si="17"/>
        <v>0</v>
      </c>
      <c r="J426" s="103">
        <f t="shared" si="18"/>
        <v>0</v>
      </c>
      <c r="K426" s="113" t="s">
        <v>648</v>
      </c>
      <c r="L426" s="113" t="s">
        <v>47</v>
      </c>
      <c r="M426" s="138">
        <v>0.25550660792951541</v>
      </c>
      <c r="N426" s="117">
        <f>+H426*M426</f>
        <v>0</v>
      </c>
      <c r="O426" s="117" t="s">
        <v>1159</v>
      </c>
      <c r="P426" s="114"/>
      <c r="Q426" s="118"/>
      <c r="R426" s="116"/>
      <c r="S426" s="114"/>
    </row>
    <row r="427" spans="6:19">
      <c r="F427" s="111" t="s">
        <v>647</v>
      </c>
      <c r="G427" s="136">
        <v>1.016213E-3</v>
      </c>
      <c r="H427" s="103">
        <f>ROUND(+G427*Totals!$H$30,2)</f>
        <v>0</v>
      </c>
      <c r="I427" s="103">
        <f t="shared" si="17"/>
        <v>0</v>
      </c>
      <c r="J427" s="103">
        <f t="shared" si="18"/>
        <v>0</v>
      </c>
      <c r="K427" s="113"/>
      <c r="L427" s="113"/>
      <c r="N427" s="117"/>
      <c r="O427" s="113"/>
      <c r="P427" s="114"/>
      <c r="Q427" s="118"/>
      <c r="R427" s="116"/>
      <c r="S427" s="114"/>
    </row>
    <row r="428" spans="6:19">
      <c r="F428" s="111" t="s">
        <v>646</v>
      </c>
      <c r="G428" s="136">
        <v>6.9164299999999998E-5</v>
      </c>
      <c r="H428" s="103">
        <f>ROUND(+G428*Totals!$H$30,2)</f>
        <v>0</v>
      </c>
      <c r="I428" s="103">
        <f t="shared" si="17"/>
        <v>0</v>
      </c>
      <c r="J428" s="103">
        <f t="shared" si="18"/>
        <v>0</v>
      </c>
      <c r="K428" s="113" t="s">
        <v>646</v>
      </c>
      <c r="L428" s="113" t="s">
        <v>74</v>
      </c>
      <c r="M428" s="138">
        <v>0.46524064171122992</v>
      </c>
      <c r="N428" s="117">
        <f>+H428*M428</f>
        <v>0</v>
      </c>
      <c r="O428" s="117" t="s">
        <v>1159</v>
      </c>
      <c r="P428" s="114"/>
      <c r="Q428" s="118"/>
      <c r="R428" s="116"/>
      <c r="S428" s="114"/>
    </row>
    <row r="429" spans="6:19">
      <c r="F429" s="111" t="s">
        <v>645</v>
      </c>
      <c r="G429" s="136">
        <v>2.5424650000000003E-4</v>
      </c>
      <c r="H429" s="103">
        <f>ROUND(+G429*Totals!$H$30,2)</f>
        <v>0</v>
      </c>
      <c r="I429" s="103">
        <f t="shared" si="17"/>
        <v>0</v>
      </c>
      <c r="J429" s="103">
        <f t="shared" si="18"/>
        <v>0</v>
      </c>
      <c r="K429" s="113"/>
      <c r="L429" s="113"/>
      <c r="N429" s="117"/>
      <c r="O429" s="117"/>
      <c r="P429" s="114"/>
      <c r="Q429" s="118"/>
      <c r="R429" s="116"/>
      <c r="S429" s="114"/>
    </row>
    <row r="430" spans="6:19">
      <c r="F430" s="111" t="s">
        <v>644</v>
      </c>
      <c r="G430" s="136">
        <v>9.3893399999999991E-5</v>
      </c>
      <c r="H430" s="103">
        <f>ROUND(+G430*Totals!$H$30,2)</f>
        <v>0</v>
      </c>
      <c r="I430" s="103">
        <f t="shared" si="17"/>
        <v>0</v>
      </c>
      <c r="J430" s="103">
        <f t="shared" si="18"/>
        <v>0</v>
      </c>
      <c r="K430" s="113" t="s">
        <v>644</v>
      </c>
      <c r="L430" s="113" t="s">
        <v>113</v>
      </c>
      <c r="M430" s="138">
        <v>0.27861445783132532</v>
      </c>
      <c r="N430" s="117">
        <f>+H430*M430</f>
        <v>0</v>
      </c>
      <c r="O430" s="113" t="s">
        <v>1159</v>
      </c>
      <c r="P430" s="114"/>
      <c r="Q430" s="118"/>
      <c r="R430" s="116"/>
      <c r="S430" s="114"/>
    </row>
    <row r="431" spans="6:19">
      <c r="F431" s="111" t="s">
        <v>643</v>
      </c>
      <c r="G431" s="136">
        <v>1.174634E-4</v>
      </c>
      <c r="H431" s="103">
        <f>ROUND(+G431*Totals!$H$30,2)</f>
        <v>0</v>
      </c>
      <c r="I431" s="103">
        <f t="shared" si="17"/>
        <v>0</v>
      </c>
      <c r="J431" s="103">
        <f t="shared" si="18"/>
        <v>0</v>
      </c>
      <c r="K431" s="113" t="s">
        <v>643</v>
      </c>
      <c r="L431" s="113" t="s">
        <v>118</v>
      </c>
      <c r="M431" s="138">
        <v>0.34384858044164041</v>
      </c>
      <c r="N431" s="117">
        <f>+H431*M431</f>
        <v>0</v>
      </c>
      <c r="O431" s="117" t="s">
        <v>1159</v>
      </c>
      <c r="P431" s="114"/>
      <c r="Q431" s="118"/>
      <c r="R431" s="116"/>
      <c r="S431" s="114"/>
    </row>
    <row r="432" spans="6:19">
      <c r="F432" s="111" t="s">
        <v>642</v>
      </c>
      <c r="G432" s="136">
        <v>2.3415399999999998E-4</v>
      </c>
      <c r="H432" s="103">
        <f>ROUND(+G432*Totals!$H$30,2)</f>
        <v>0</v>
      </c>
      <c r="I432" s="103">
        <f t="shared" si="17"/>
        <v>0</v>
      </c>
      <c r="J432" s="103">
        <f t="shared" si="18"/>
        <v>0</v>
      </c>
      <c r="K432" s="113"/>
      <c r="L432" s="113"/>
      <c r="N432" s="117"/>
      <c r="O432" s="113"/>
      <c r="P432" s="114"/>
      <c r="Q432" s="118"/>
      <c r="R432" s="116"/>
      <c r="S432" s="114"/>
    </row>
    <row r="433" spans="6:19">
      <c r="F433" s="111" t="s">
        <v>641</v>
      </c>
      <c r="G433" s="136">
        <v>9.9302900000000001E-5</v>
      </c>
      <c r="H433" s="103">
        <f>ROUND(+G433*Totals!$H$30,2)</f>
        <v>0</v>
      </c>
      <c r="I433" s="103">
        <f t="shared" si="17"/>
        <v>0</v>
      </c>
      <c r="J433" s="103">
        <f t="shared" si="18"/>
        <v>0</v>
      </c>
      <c r="K433" s="113" t="s">
        <v>641</v>
      </c>
      <c r="L433" s="113" t="s">
        <v>131</v>
      </c>
      <c r="M433" s="138">
        <v>0.18600368324125233</v>
      </c>
      <c r="N433" s="117">
        <f>+H433*M433</f>
        <v>0</v>
      </c>
      <c r="O433" s="113" t="s">
        <v>1159</v>
      </c>
      <c r="P433" s="114"/>
      <c r="Q433" s="118"/>
      <c r="R433" s="116"/>
      <c r="S433" s="114"/>
    </row>
    <row r="434" spans="6:19">
      <c r="F434" s="111" t="s">
        <v>88</v>
      </c>
      <c r="G434" s="136">
        <v>3.8252886000000002E-3</v>
      </c>
      <c r="H434" s="103">
        <f>ROUND(+G434*Totals!$H$30,2)</f>
        <v>0</v>
      </c>
      <c r="I434" s="103">
        <f t="shared" si="17"/>
        <v>0</v>
      </c>
      <c r="J434" s="103">
        <f t="shared" si="18"/>
        <v>0</v>
      </c>
      <c r="K434" s="113"/>
      <c r="L434" s="113"/>
      <c r="N434" s="117"/>
      <c r="O434" s="113"/>
      <c r="P434" s="114"/>
      <c r="Q434" s="118"/>
      <c r="R434" s="116"/>
      <c r="S434" s="114"/>
    </row>
    <row r="435" spans="6:19">
      <c r="F435" s="111" t="s">
        <v>640</v>
      </c>
      <c r="G435" s="136">
        <v>4.2503200000000003E-5</v>
      </c>
      <c r="H435" s="103">
        <f>ROUND(+G435*Totals!$H$30,2)</f>
        <v>0</v>
      </c>
      <c r="I435" s="103">
        <f t="shared" si="17"/>
        <v>0</v>
      </c>
      <c r="J435" s="103">
        <f t="shared" si="18"/>
        <v>0</v>
      </c>
      <c r="K435" s="113"/>
      <c r="L435" s="113"/>
      <c r="N435" s="117"/>
      <c r="O435" s="113"/>
      <c r="P435" s="114"/>
      <c r="Q435" s="118"/>
      <c r="R435" s="116"/>
      <c r="S435" s="114"/>
    </row>
    <row r="436" spans="6:19">
      <c r="F436" s="111" t="s">
        <v>639</v>
      </c>
      <c r="G436" s="136">
        <v>3.6166370000000005E-4</v>
      </c>
      <c r="H436" s="103">
        <f>ROUND(+G436*Totals!$H$30,2)</f>
        <v>0</v>
      </c>
      <c r="I436" s="103">
        <f t="shared" si="17"/>
        <v>0</v>
      </c>
      <c r="J436" s="103">
        <f t="shared" si="18"/>
        <v>0</v>
      </c>
      <c r="K436" s="113"/>
      <c r="L436" s="113"/>
      <c r="N436" s="117"/>
      <c r="O436" s="117"/>
      <c r="P436" s="114"/>
      <c r="Q436" s="118"/>
      <c r="R436" s="116"/>
      <c r="S436" s="114"/>
    </row>
    <row r="437" spans="6:19">
      <c r="F437" s="111" t="s">
        <v>638</v>
      </c>
      <c r="G437" s="136">
        <v>3.4659429999999998E-4</v>
      </c>
      <c r="H437" s="103">
        <f>ROUND(+G437*Totals!$H$30,2)</f>
        <v>0</v>
      </c>
      <c r="I437" s="103">
        <f t="shared" si="17"/>
        <v>0</v>
      </c>
      <c r="J437" s="103">
        <f t="shared" si="18"/>
        <v>0</v>
      </c>
      <c r="K437" s="113"/>
      <c r="L437" s="113"/>
      <c r="N437" s="117"/>
      <c r="O437" s="113"/>
      <c r="P437" s="114"/>
      <c r="Q437" s="118"/>
      <c r="R437" s="116"/>
      <c r="S437" s="114"/>
    </row>
    <row r="438" spans="6:19">
      <c r="F438" s="111" t="s">
        <v>637</v>
      </c>
      <c r="G438" s="136">
        <v>9.3507100000000005E-5</v>
      </c>
      <c r="H438" s="103">
        <f>ROUND(+G438*Totals!$H$30,2)</f>
        <v>0</v>
      </c>
      <c r="I438" s="103">
        <f t="shared" si="17"/>
        <v>0</v>
      </c>
      <c r="J438" s="103">
        <f t="shared" si="18"/>
        <v>0</v>
      </c>
      <c r="K438" s="113" t="s">
        <v>637</v>
      </c>
      <c r="L438" s="113" t="s">
        <v>88</v>
      </c>
      <c r="M438" s="138">
        <v>0.30639730639730639</v>
      </c>
      <c r="N438" s="117">
        <f>+H438*M438</f>
        <v>0</v>
      </c>
      <c r="O438" s="117" t="s">
        <v>1159</v>
      </c>
      <c r="P438" s="114"/>
      <c r="Q438" s="118"/>
      <c r="R438" s="116"/>
      <c r="S438" s="114"/>
    </row>
    <row r="439" spans="6:19">
      <c r="F439" s="111" t="s">
        <v>636</v>
      </c>
      <c r="G439" s="136">
        <v>2.3144930000000002E-4</v>
      </c>
      <c r="H439" s="103">
        <f>ROUND(+G439*Totals!$H$30,2)</f>
        <v>0</v>
      </c>
      <c r="I439" s="103">
        <f t="shared" si="17"/>
        <v>0</v>
      </c>
      <c r="J439" s="103">
        <f t="shared" si="18"/>
        <v>0</v>
      </c>
      <c r="K439" s="113"/>
      <c r="L439" s="113"/>
      <c r="N439" s="117"/>
      <c r="O439" s="113"/>
      <c r="P439" s="114"/>
      <c r="Q439" s="118"/>
      <c r="R439" s="116"/>
      <c r="S439" s="114"/>
    </row>
    <row r="440" spans="6:19">
      <c r="F440" s="111" t="s">
        <v>635</v>
      </c>
      <c r="G440" s="136">
        <v>1.1244030000000001E-4</v>
      </c>
      <c r="H440" s="103">
        <f>ROUND(+G440*Totals!$H$30,2)</f>
        <v>0</v>
      </c>
      <c r="I440" s="103">
        <f t="shared" si="17"/>
        <v>0</v>
      </c>
      <c r="J440" s="103">
        <f t="shared" si="18"/>
        <v>0</v>
      </c>
      <c r="K440" s="113" t="s">
        <v>635</v>
      </c>
      <c r="L440" s="113" t="s">
        <v>40</v>
      </c>
      <c r="M440" s="138">
        <v>9.4696969696969696E-2</v>
      </c>
      <c r="N440" s="117">
        <f>+H440*M440</f>
        <v>0</v>
      </c>
      <c r="O440" s="117" t="s">
        <v>1159</v>
      </c>
      <c r="P440" s="114"/>
      <c r="Q440" s="118"/>
      <c r="R440" s="116"/>
      <c r="S440" s="114"/>
    </row>
    <row r="441" spans="6:19">
      <c r="F441" s="111" t="s">
        <v>634</v>
      </c>
      <c r="G441" s="136">
        <v>5.3940429999999994E-4</v>
      </c>
      <c r="H441" s="103">
        <f>ROUND(+G441*Totals!$H$30,2)</f>
        <v>0</v>
      </c>
      <c r="I441" s="103">
        <f t="shared" si="17"/>
        <v>0</v>
      </c>
      <c r="J441" s="103">
        <f t="shared" si="18"/>
        <v>0</v>
      </c>
      <c r="K441" s="113"/>
      <c r="L441" s="113"/>
      <c r="N441" s="117"/>
      <c r="O441" s="117"/>
      <c r="P441" s="114"/>
      <c r="Q441" s="118"/>
      <c r="R441" s="116"/>
      <c r="S441" s="114"/>
    </row>
    <row r="442" spans="6:19">
      <c r="F442" s="111" t="s">
        <v>633</v>
      </c>
      <c r="G442" s="136">
        <v>3.0911400000000004E-5</v>
      </c>
      <c r="H442" s="103">
        <f>ROUND(+G442*Totals!$H$30,2)</f>
        <v>0</v>
      </c>
      <c r="I442" s="103">
        <f t="shared" si="17"/>
        <v>0</v>
      </c>
      <c r="J442" s="103">
        <f t="shared" si="18"/>
        <v>0</v>
      </c>
      <c r="K442" s="113" t="s">
        <v>633</v>
      </c>
      <c r="L442" s="113" t="s">
        <v>88</v>
      </c>
      <c r="M442" s="138">
        <v>0.27007299270072993</v>
      </c>
      <c r="N442" s="117">
        <f t="shared" ref="N442:N447" si="19">+H442*M442</f>
        <v>0</v>
      </c>
      <c r="O442" s="117" t="s">
        <v>1159</v>
      </c>
      <c r="P442" s="114"/>
      <c r="Q442" s="118"/>
      <c r="R442" s="116"/>
      <c r="S442" s="114"/>
    </row>
    <row r="443" spans="6:19">
      <c r="F443" s="111" t="s">
        <v>632</v>
      </c>
      <c r="G443" s="136">
        <v>2.1637999999999998E-5</v>
      </c>
      <c r="H443" s="103">
        <f>ROUND(+G443*Totals!$H$30,2)</f>
        <v>0</v>
      </c>
      <c r="I443" s="103">
        <f t="shared" si="17"/>
        <v>0</v>
      </c>
      <c r="J443" s="103">
        <f t="shared" si="18"/>
        <v>0</v>
      </c>
      <c r="K443" s="113" t="s">
        <v>632</v>
      </c>
      <c r="L443" s="113" t="s">
        <v>116</v>
      </c>
      <c r="M443" s="138">
        <v>0.48947368421052634</v>
      </c>
      <c r="N443" s="117">
        <f t="shared" si="19"/>
        <v>0</v>
      </c>
      <c r="O443" s="117" t="s">
        <v>1159</v>
      </c>
      <c r="P443" s="114"/>
      <c r="Q443" s="118"/>
      <c r="R443" s="116"/>
      <c r="S443" s="114"/>
    </row>
    <row r="444" spans="6:19">
      <c r="F444" s="111" t="s">
        <v>631</v>
      </c>
      <c r="G444" s="136">
        <v>6.06637E-5</v>
      </c>
      <c r="H444" s="103">
        <f>ROUND(+G444*Totals!$H$30,2)</f>
        <v>0</v>
      </c>
      <c r="I444" s="103">
        <f t="shared" si="17"/>
        <v>0</v>
      </c>
      <c r="J444" s="103">
        <f t="shared" si="18"/>
        <v>0</v>
      </c>
      <c r="K444" s="113" t="s">
        <v>631</v>
      </c>
      <c r="L444" s="113" t="s">
        <v>123</v>
      </c>
      <c r="M444" s="138">
        <v>0.37464788732394372</v>
      </c>
      <c r="N444" s="117">
        <f t="shared" si="19"/>
        <v>0</v>
      </c>
      <c r="O444" s="113" t="s">
        <v>1159</v>
      </c>
      <c r="P444" s="114"/>
      <c r="Q444" s="118"/>
      <c r="R444" s="116"/>
      <c r="S444" s="114"/>
    </row>
    <row r="445" spans="6:19">
      <c r="F445" s="111" t="s">
        <v>630</v>
      </c>
      <c r="G445" s="136">
        <v>1.031669E-4</v>
      </c>
      <c r="H445" s="103">
        <f>ROUND(+G445*Totals!$H$30,2)</f>
        <v>0</v>
      </c>
      <c r="I445" s="103">
        <f t="shared" si="17"/>
        <v>0</v>
      </c>
      <c r="J445" s="103">
        <f t="shared" si="18"/>
        <v>0</v>
      </c>
      <c r="K445" s="113" t="s">
        <v>630</v>
      </c>
      <c r="L445" s="113" t="s">
        <v>58</v>
      </c>
      <c r="M445" s="138">
        <v>0.18466898954703834</v>
      </c>
      <c r="N445" s="117">
        <f t="shared" si="19"/>
        <v>0</v>
      </c>
      <c r="O445" s="117" t="s">
        <v>1159</v>
      </c>
      <c r="P445" s="114"/>
      <c r="Q445" s="118"/>
      <c r="R445" s="116"/>
      <c r="S445" s="114"/>
    </row>
    <row r="446" spans="6:19">
      <c r="F446" s="111" t="s">
        <v>629</v>
      </c>
      <c r="G446" s="136">
        <v>1.7039919999999999E-4</v>
      </c>
      <c r="H446" s="103">
        <f>ROUND(+G446*Totals!$H$30,2)</f>
        <v>0</v>
      </c>
      <c r="I446" s="103">
        <f t="shared" si="17"/>
        <v>0</v>
      </c>
      <c r="J446" s="103">
        <f t="shared" si="18"/>
        <v>0</v>
      </c>
      <c r="K446" s="137" t="s">
        <v>629</v>
      </c>
      <c r="L446" s="137" t="s">
        <v>75</v>
      </c>
      <c r="M446" s="138">
        <v>0.18664383561643838</v>
      </c>
      <c r="N446" s="117">
        <f t="shared" si="19"/>
        <v>0</v>
      </c>
      <c r="O446" s="113"/>
      <c r="P446" s="114"/>
      <c r="Q446" s="118"/>
      <c r="R446" s="116"/>
      <c r="S446" s="114"/>
    </row>
    <row r="447" spans="6:19">
      <c r="F447" s="111" t="s">
        <v>628</v>
      </c>
      <c r="G447" s="136">
        <v>2.0478800000000001E-5</v>
      </c>
      <c r="H447" s="103">
        <f>ROUND(+G447*Totals!$H$30,2)</f>
        <v>0</v>
      </c>
      <c r="I447" s="103">
        <f t="shared" si="17"/>
        <v>0</v>
      </c>
      <c r="J447" s="103">
        <f t="shared" si="18"/>
        <v>0</v>
      </c>
      <c r="K447" s="113" t="s">
        <v>628</v>
      </c>
      <c r="L447" s="113" t="s">
        <v>47</v>
      </c>
      <c r="M447" s="138">
        <v>0.473015873015873</v>
      </c>
      <c r="N447" s="117">
        <f t="shared" si="19"/>
        <v>0</v>
      </c>
      <c r="O447" s="117" t="s">
        <v>1159</v>
      </c>
      <c r="P447" s="114"/>
      <c r="Q447" s="118"/>
      <c r="R447" s="116"/>
      <c r="S447" s="114"/>
    </row>
    <row r="448" spans="6:19">
      <c r="F448" s="111" t="s">
        <v>627</v>
      </c>
      <c r="G448" s="136">
        <v>2.9346533000000003E-3</v>
      </c>
      <c r="H448" s="103">
        <f>ROUND(+G448*Totals!$H$30,2)</f>
        <v>0</v>
      </c>
      <c r="I448" s="103">
        <f t="shared" si="17"/>
        <v>0</v>
      </c>
      <c r="J448" s="103">
        <f t="shared" si="18"/>
        <v>0</v>
      </c>
      <c r="K448" s="113"/>
      <c r="L448" s="113"/>
      <c r="N448" s="117"/>
      <c r="O448" s="113"/>
      <c r="P448" s="114"/>
      <c r="Q448" s="118"/>
      <c r="R448" s="116"/>
      <c r="S448" s="114"/>
    </row>
    <row r="449" spans="6:19">
      <c r="F449" s="111" t="s">
        <v>626</v>
      </c>
      <c r="G449" s="136">
        <v>9.157510000000001E-5</v>
      </c>
      <c r="H449" s="103">
        <f>ROUND(+G449*Totals!$H$30,2)</f>
        <v>0</v>
      </c>
      <c r="I449" s="103">
        <f t="shared" si="17"/>
        <v>0</v>
      </c>
      <c r="J449" s="103">
        <f t="shared" si="18"/>
        <v>0</v>
      </c>
      <c r="K449" s="113" t="s">
        <v>626</v>
      </c>
      <c r="L449" s="113" t="s">
        <v>83</v>
      </c>
      <c r="M449" s="138">
        <v>0.63636363636363624</v>
      </c>
      <c r="N449" s="117">
        <f>+H449*M449</f>
        <v>0</v>
      </c>
      <c r="O449" s="117" t="s">
        <v>1159</v>
      </c>
      <c r="P449" s="114"/>
      <c r="Q449" s="118"/>
      <c r="R449" s="116"/>
      <c r="S449" s="114"/>
    </row>
    <row r="450" spans="6:19">
      <c r="F450" s="111" t="s">
        <v>625</v>
      </c>
      <c r="G450" s="136">
        <v>8.8252109999999997E-4</v>
      </c>
      <c r="H450" s="103">
        <f>ROUND(+G450*Totals!$H$30,2)</f>
        <v>0</v>
      </c>
      <c r="I450" s="103">
        <f t="shared" si="17"/>
        <v>0</v>
      </c>
      <c r="J450" s="103">
        <f t="shared" si="18"/>
        <v>0</v>
      </c>
      <c r="K450" s="113"/>
      <c r="L450" s="113"/>
      <c r="N450" s="117"/>
      <c r="O450" s="117"/>
      <c r="P450" s="114"/>
      <c r="Q450" s="118"/>
      <c r="R450" s="116"/>
      <c r="S450" s="114"/>
    </row>
    <row r="451" spans="6:19">
      <c r="F451" s="111" t="s">
        <v>624</v>
      </c>
      <c r="G451" s="136">
        <v>1.3330549999999999E-4</v>
      </c>
      <c r="H451" s="103">
        <f>ROUND(+G451*Totals!$H$30,2)</f>
        <v>0</v>
      </c>
      <c r="I451" s="103">
        <f t="shared" si="17"/>
        <v>0</v>
      </c>
      <c r="J451" s="103">
        <f t="shared" si="18"/>
        <v>0</v>
      </c>
      <c r="K451" s="113" t="s">
        <v>624</v>
      </c>
      <c r="L451" s="113" t="s">
        <v>124</v>
      </c>
      <c r="M451" s="138">
        <v>0.23092783505154643</v>
      </c>
      <c r="N451" s="117">
        <f>+H451*M451</f>
        <v>0</v>
      </c>
      <c r="O451" s="113" t="s">
        <v>1159</v>
      </c>
      <c r="P451" s="114"/>
      <c r="Q451" s="118"/>
      <c r="R451" s="116"/>
      <c r="S451" s="114"/>
    </row>
    <row r="452" spans="6:19">
      <c r="F452" s="111" t="s">
        <v>623</v>
      </c>
      <c r="G452" s="136">
        <v>8.8483899999999995E-5</v>
      </c>
      <c r="H452" s="103">
        <f>ROUND(+G452*Totals!$H$30,2)</f>
        <v>0</v>
      </c>
      <c r="I452" s="103">
        <f t="shared" si="17"/>
        <v>0</v>
      </c>
      <c r="J452" s="103">
        <f t="shared" si="18"/>
        <v>0</v>
      </c>
      <c r="K452" s="113" t="s">
        <v>623</v>
      </c>
      <c r="L452" s="113" t="s">
        <v>82</v>
      </c>
      <c r="M452" s="138">
        <v>0.2040816326530612</v>
      </c>
      <c r="N452" s="117">
        <f>+H452*M452</f>
        <v>0</v>
      </c>
      <c r="O452" s="113"/>
      <c r="P452" s="114"/>
      <c r="Q452" s="118"/>
      <c r="R452" s="116"/>
      <c r="S452" s="114"/>
    </row>
    <row r="453" spans="6:19">
      <c r="F453" s="111" t="s">
        <v>622</v>
      </c>
      <c r="G453" s="136">
        <v>6.6884589999999992E-4</v>
      </c>
      <c r="H453" s="103">
        <f>ROUND(+G453*Totals!$H$30,2)</f>
        <v>0</v>
      </c>
      <c r="I453" s="103">
        <f t="shared" si="17"/>
        <v>0</v>
      </c>
      <c r="J453" s="103">
        <f t="shared" si="18"/>
        <v>0</v>
      </c>
      <c r="K453" s="113"/>
      <c r="L453" s="113"/>
      <c r="N453" s="117"/>
      <c r="O453" s="113"/>
      <c r="P453" s="114"/>
      <c r="Q453" s="118"/>
      <c r="R453" s="116"/>
      <c r="S453" s="114"/>
    </row>
    <row r="454" spans="6:19">
      <c r="F454" s="111" t="s">
        <v>621</v>
      </c>
      <c r="G454" s="136">
        <v>8.2803979999999998E-4</v>
      </c>
      <c r="H454" s="103">
        <f>ROUND(+G454*Totals!$H$30,2)</f>
        <v>0</v>
      </c>
      <c r="I454" s="103">
        <f t="shared" si="17"/>
        <v>0</v>
      </c>
      <c r="J454" s="103">
        <f t="shared" si="18"/>
        <v>0</v>
      </c>
      <c r="K454" s="113"/>
      <c r="L454" s="113"/>
      <c r="N454" s="117"/>
      <c r="O454" s="113"/>
      <c r="P454" s="114"/>
      <c r="Q454" s="118"/>
      <c r="R454" s="116"/>
      <c r="S454" s="114"/>
    </row>
    <row r="455" spans="6:19">
      <c r="F455" s="111" t="s">
        <v>620</v>
      </c>
      <c r="G455" s="136">
        <v>4.5092039999999997E-4</v>
      </c>
      <c r="H455" s="103">
        <f>ROUND(+G455*Totals!$H$30,2)</f>
        <v>0</v>
      </c>
      <c r="I455" s="103">
        <f t="shared" ref="I455:I518" si="20">+N455+Q455+T455</f>
        <v>0</v>
      </c>
      <c r="J455" s="103">
        <f t="shared" ref="J455:J518" si="21">+H455-I455</f>
        <v>0</v>
      </c>
      <c r="K455" s="113"/>
      <c r="L455" s="113"/>
      <c r="N455" s="117"/>
      <c r="O455" s="113"/>
      <c r="P455" s="114"/>
      <c r="Q455" s="118"/>
      <c r="R455" s="116"/>
      <c r="S455" s="114"/>
    </row>
    <row r="456" spans="6:19">
      <c r="F456" s="111" t="s">
        <v>619</v>
      </c>
      <c r="G456" s="136">
        <v>4.300552E-4</v>
      </c>
      <c r="H456" s="103">
        <f>ROUND(+G456*Totals!$H$30,2)</f>
        <v>0</v>
      </c>
      <c r="I456" s="103">
        <f t="shared" si="20"/>
        <v>0</v>
      </c>
      <c r="J456" s="103">
        <f t="shared" si="21"/>
        <v>0</v>
      </c>
      <c r="K456" s="113"/>
      <c r="L456" s="113"/>
      <c r="N456" s="117"/>
      <c r="O456" s="117"/>
      <c r="P456" s="114"/>
      <c r="Q456" s="118"/>
      <c r="R456" s="116"/>
      <c r="S456" s="114"/>
    </row>
    <row r="457" spans="6:19">
      <c r="F457" s="111" t="s">
        <v>618</v>
      </c>
      <c r="G457" s="136">
        <v>2.70475E-4</v>
      </c>
      <c r="H457" s="103">
        <f>ROUND(+G457*Totals!$H$30,2)</f>
        <v>0</v>
      </c>
      <c r="I457" s="103">
        <f t="shared" si="20"/>
        <v>0</v>
      </c>
      <c r="J457" s="103">
        <f t="shared" si="21"/>
        <v>0</v>
      </c>
      <c r="K457" s="137" t="s">
        <v>618</v>
      </c>
      <c r="L457" s="137" t="s">
        <v>45</v>
      </c>
      <c r="M457" s="138">
        <v>6.0367454068241469E-2</v>
      </c>
      <c r="N457" s="117">
        <f>+H457*M457</f>
        <v>0</v>
      </c>
      <c r="O457" s="117"/>
      <c r="P457" s="114"/>
      <c r="Q457" s="118"/>
      <c r="R457" s="116"/>
      <c r="S457" s="114"/>
    </row>
    <row r="458" spans="6:19">
      <c r="F458" s="111" t="s">
        <v>617</v>
      </c>
      <c r="G458" s="136">
        <v>1.031669E-4</v>
      </c>
      <c r="H458" s="103">
        <f>ROUND(+G458*Totals!$H$30,2)</f>
        <v>0</v>
      </c>
      <c r="I458" s="103">
        <f t="shared" si="20"/>
        <v>0</v>
      </c>
      <c r="J458" s="103">
        <f t="shared" si="21"/>
        <v>0</v>
      </c>
      <c r="K458" s="113" t="s">
        <v>617</v>
      </c>
      <c r="L458" s="113" t="s">
        <v>89</v>
      </c>
      <c r="M458" s="138">
        <v>0.34888438133874239</v>
      </c>
      <c r="N458" s="117">
        <f>+H458*M458</f>
        <v>0</v>
      </c>
      <c r="O458" s="113"/>
      <c r="P458" s="114"/>
      <c r="Q458" s="118"/>
      <c r="R458" s="116"/>
      <c r="S458" s="114"/>
    </row>
    <row r="459" spans="6:19">
      <c r="F459" s="111" t="s">
        <v>616</v>
      </c>
      <c r="G459" s="136">
        <v>6.7232300000000003E-5</v>
      </c>
      <c r="H459" s="103">
        <f>ROUND(+G459*Totals!$H$30,2)</f>
        <v>0</v>
      </c>
      <c r="I459" s="103">
        <f t="shared" si="20"/>
        <v>0</v>
      </c>
      <c r="J459" s="103">
        <f t="shared" si="21"/>
        <v>0</v>
      </c>
      <c r="K459" s="113" t="s">
        <v>616</v>
      </c>
      <c r="L459" s="113" t="s">
        <v>84</v>
      </c>
      <c r="M459" s="138">
        <v>0.125</v>
      </c>
      <c r="N459" s="117">
        <f>+H459*M459</f>
        <v>0</v>
      </c>
      <c r="O459" s="117"/>
      <c r="P459" s="114"/>
      <c r="Q459" s="118"/>
      <c r="R459" s="116"/>
      <c r="S459" s="114"/>
    </row>
    <row r="460" spans="6:19">
      <c r="F460" s="111" t="s">
        <v>615</v>
      </c>
      <c r="G460" s="136">
        <v>7.6080739999999998E-4</v>
      </c>
      <c r="H460" s="103">
        <f>ROUND(+G460*Totals!$H$30,2)</f>
        <v>0</v>
      </c>
      <c r="I460" s="103">
        <f t="shared" si="20"/>
        <v>0</v>
      </c>
      <c r="J460" s="103">
        <f t="shared" si="21"/>
        <v>0</v>
      </c>
      <c r="K460" s="113"/>
      <c r="L460" s="113"/>
      <c r="N460" s="117"/>
      <c r="O460" s="117"/>
      <c r="P460" s="114"/>
      <c r="Q460" s="118"/>
      <c r="R460" s="116"/>
      <c r="S460" s="114"/>
    </row>
    <row r="461" spans="6:19">
      <c r="F461" s="111" t="s">
        <v>614</v>
      </c>
      <c r="G461" s="136">
        <v>1.657625E-4</v>
      </c>
      <c r="H461" s="103">
        <f>ROUND(+G461*Totals!$H$30,2)</f>
        <v>0</v>
      </c>
      <c r="I461" s="103">
        <f t="shared" si="20"/>
        <v>0</v>
      </c>
      <c r="J461" s="103">
        <f t="shared" si="21"/>
        <v>0</v>
      </c>
      <c r="K461" s="113" t="s">
        <v>614</v>
      </c>
      <c r="L461" s="113" t="s">
        <v>44</v>
      </c>
      <c r="M461" s="138">
        <v>6.7615658362989328E-2</v>
      </c>
      <c r="N461" s="117">
        <f>+H461*M461</f>
        <v>0</v>
      </c>
      <c r="O461" s="113"/>
      <c r="P461" s="114"/>
      <c r="Q461" s="118"/>
      <c r="R461" s="116"/>
      <c r="S461" s="114"/>
    </row>
    <row r="462" spans="6:19">
      <c r="F462" s="111" t="s">
        <v>613</v>
      </c>
      <c r="G462" s="136">
        <v>4.5980699999999998E-5</v>
      </c>
      <c r="H462" s="103">
        <f>ROUND(+G462*Totals!$H$30,2)</f>
        <v>0</v>
      </c>
      <c r="I462" s="103">
        <f t="shared" si="20"/>
        <v>0</v>
      </c>
      <c r="J462" s="103">
        <f t="shared" si="21"/>
        <v>0</v>
      </c>
      <c r="K462" s="113" t="s">
        <v>613</v>
      </c>
      <c r="L462" s="113" t="s">
        <v>48</v>
      </c>
      <c r="M462" s="138">
        <v>0.2967032967032967</v>
      </c>
      <c r="N462" s="117">
        <f>+H462*M462</f>
        <v>0</v>
      </c>
      <c r="O462" s="113" t="s">
        <v>1159</v>
      </c>
      <c r="P462" s="114"/>
      <c r="Q462" s="118"/>
      <c r="R462" s="116"/>
      <c r="S462" s="114"/>
    </row>
    <row r="463" spans="6:19">
      <c r="F463" s="111" t="s">
        <v>612</v>
      </c>
      <c r="G463" s="136">
        <v>3.7402820000000006E-4</v>
      </c>
      <c r="H463" s="103">
        <f>ROUND(+G463*Totals!$H$30,2)</f>
        <v>0</v>
      </c>
      <c r="I463" s="103">
        <f t="shared" si="20"/>
        <v>0</v>
      </c>
      <c r="J463" s="103">
        <f t="shared" si="21"/>
        <v>0</v>
      </c>
      <c r="K463" s="113"/>
      <c r="L463" s="113"/>
      <c r="N463" s="117"/>
      <c r="O463" s="117"/>
      <c r="P463" s="114"/>
      <c r="Q463" s="118"/>
      <c r="R463" s="116"/>
      <c r="S463" s="114"/>
    </row>
    <row r="464" spans="6:19">
      <c r="F464" s="111" t="s">
        <v>611</v>
      </c>
      <c r="G464" s="136">
        <v>3.5779970000000003E-4</v>
      </c>
      <c r="H464" s="103">
        <f>ROUND(+G464*Totals!$H$30,2)</f>
        <v>0</v>
      </c>
      <c r="I464" s="103">
        <f t="shared" si="20"/>
        <v>0</v>
      </c>
      <c r="J464" s="103">
        <f t="shared" si="21"/>
        <v>0</v>
      </c>
      <c r="K464" s="113"/>
      <c r="L464" s="113"/>
      <c r="N464" s="117"/>
      <c r="O464" s="113"/>
      <c r="P464" s="114"/>
      <c r="Q464" s="118"/>
      <c r="R464" s="116"/>
      <c r="S464" s="114"/>
    </row>
    <row r="465" spans="6:19">
      <c r="F465" s="111" t="s">
        <v>610</v>
      </c>
      <c r="G465" s="136">
        <v>4.7526299999999999E-5</v>
      </c>
      <c r="H465" s="103">
        <f>ROUND(+G465*Totals!$H$30,2)</f>
        <v>0</v>
      </c>
      <c r="I465" s="103">
        <f t="shared" si="20"/>
        <v>0</v>
      </c>
      <c r="J465" s="103">
        <f t="shared" si="21"/>
        <v>0</v>
      </c>
      <c r="K465" s="113" t="s">
        <v>610</v>
      </c>
      <c r="L465" s="113" t="s">
        <v>52</v>
      </c>
      <c r="M465" s="138">
        <v>5.7803468208092491E-2</v>
      </c>
      <c r="N465" s="117">
        <f>+H465*M465</f>
        <v>0</v>
      </c>
      <c r="O465" s="117" t="s">
        <v>1159</v>
      </c>
      <c r="P465" s="114"/>
      <c r="Q465" s="118"/>
      <c r="R465" s="116"/>
      <c r="S465" s="114"/>
    </row>
    <row r="466" spans="6:19">
      <c r="F466" s="111" t="s">
        <v>609</v>
      </c>
      <c r="G466" s="136">
        <v>1.8430939999999999E-4</v>
      </c>
      <c r="H466" s="103">
        <f>ROUND(+G466*Totals!$H$30,2)</f>
        <v>0</v>
      </c>
      <c r="I466" s="103">
        <f t="shared" si="20"/>
        <v>0</v>
      </c>
      <c r="J466" s="103">
        <f t="shared" si="21"/>
        <v>0</v>
      </c>
      <c r="K466" s="137" t="s">
        <v>609</v>
      </c>
      <c r="L466" s="137" t="s">
        <v>69</v>
      </c>
      <c r="M466" s="138">
        <v>0.34649122807017546</v>
      </c>
      <c r="N466" s="117">
        <f>+H466*M466</f>
        <v>0</v>
      </c>
      <c r="O466" s="113"/>
      <c r="P466" s="114"/>
      <c r="Q466" s="118"/>
      <c r="R466" s="116"/>
      <c r="S466" s="114"/>
    </row>
    <row r="467" spans="6:19">
      <c r="F467" s="111" t="s">
        <v>608</v>
      </c>
      <c r="G467" s="136">
        <v>8.5006400000000007E-5</v>
      </c>
      <c r="H467" s="103">
        <f>ROUND(+G467*Totals!$H$30,2)</f>
        <v>0</v>
      </c>
      <c r="I467" s="103">
        <f t="shared" si="20"/>
        <v>0</v>
      </c>
      <c r="J467" s="103">
        <f t="shared" si="21"/>
        <v>0</v>
      </c>
      <c r="K467" s="113" t="s">
        <v>608</v>
      </c>
      <c r="L467" s="113" t="s">
        <v>98</v>
      </c>
      <c r="M467" s="138">
        <v>0.19685039370078738</v>
      </c>
      <c r="N467" s="117">
        <f>+H467*M467</f>
        <v>0</v>
      </c>
      <c r="O467" s="117" t="s">
        <v>1159</v>
      </c>
      <c r="P467" s="114"/>
      <c r="Q467" s="118"/>
      <c r="R467" s="116"/>
      <c r="S467" s="114"/>
    </row>
    <row r="468" spans="6:19">
      <c r="F468" s="111" t="s">
        <v>607</v>
      </c>
      <c r="G468" s="136">
        <v>4.8840050000000001E-4</v>
      </c>
      <c r="H468" s="103">
        <f>ROUND(+G468*Totals!$H$30,2)</f>
        <v>0</v>
      </c>
      <c r="I468" s="103">
        <f t="shared" si="20"/>
        <v>0</v>
      </c>
      <c r="J468" s="103">
        <f t="shared" si="21"/>
        <v>0</v>
      </c>
      <c r="K468" s="113"/>
      <c r="L468" s="113"/>
      <c r="N468" s="117"/>
      <c r="O468" s="113"/>
      <c r="P468" s="114"/>
      <c r="Q468" s="118"/>
      <c r="R468" s="116"/>
      <c r="S468" s="114"/>
    </row>
    <row r="469" spans="6:19">
      <c r="F469" s="111" t="s">
        <v>606</v>
      </c>
      <c r="G469" s="136">
        <v>1.5687550000000001E-4</v>
      </c>
      <c r="H469" s="103">
        <f>ROUND(+G469*Totals!$H$30,2)</f>
        <v>0</v>
      </c>
      <c r="I469" s="103">
        <f t="shared" si="20"/>
        <v>0</v>
      </c>
      <c r="J469" s="103">
        <f t="shared" si="21"/>
        <v>0</v>
      </c>
      <c r="K469" s="113" t="s">
        <v>606</v>
      </c>
      <c r="L469" s="113" t="s">
        <v>53</v>
      </c>
      <c r="M469" s="138">
        <v>0.15912408759124089</v>
      </c>
      <c r="N469" s="117">
        <f>+H469*M469</f>
        <v>0</v>
      </c>
      <c r="O469" s="113" t="s">
        <v>1159</v>
      </c>
      <c r="P469" s="114"/>
      <c r="Q469" s="118"/>
      <c r="R469" s="116"/>
      <c r="S469" s="114"/>
    </row>
    <row r="470" spans="6:19">
      <c r="F470" s="111" t="s">
        <v>605</v>
      </c>
      <c r="G470" s="136">
        <v>3.6436839999999998E-4</v>
      </c>
      <c r="H470" s="103">
        <f>ROUND(+G470*Totals!$H$30,2)</f>
        <v>0</v>
      </c>
      <c r="I470" s="103">
        <f t="shared" si="20"/>
        <v>0</v>
      </c>
      <c r="J470" s="103">
        <f t="shared" si="21"/>
        <v>0</v>
      </c>
      <c r="K470" s="113"/>
      <c r="L470" s="113"/>
      <c r="N470" s="117"/>
      <c r="O470" s="113"/>
      <c r="P470" s="114"/>
      <c r="Q470" s="118"/>
      <c r="R470" s="116"/>
      <c r="S470" s="114"/>
    </row>
    <row r="471" spans="6:19">
      <c r="F471" s="111" t="s">
        <v>604</v>
      </c>
      <c r="G471" s="136">
        <v>1.8199100000000001E-3</v>
      </c>
      <c r="H471" s="103">
        <f>ROUND(+G471*Totals!$H$30,2)</f>
        <v>0</v>
      </c>
      <c r="I471" s="103">
        <f t="shared" si="20"/>
        <v>0</v>
      </c>
      <c r="J471" s="103">
        <f t="shared" si="21"/>
        <v>0</v>
      </c>
      <c r="K471" s="113"/>
      <c r="L471" s="113"/>
      <c r="N471" s="117"/>
      <c r="O471" s="113"/>
      <c r="P471" s="114"/>
      <c r="Q471" s="118"/>
      <c r="R471" s="116"/>
      <c r="S471" s="114"/>
    </row>
    <row r="472" spans="6:19">
      <c r="F472" s="111" t="s">
        <v>603</v>
      </c>
      <c r="G472" s="136">
        <v>3.4968550000000003E-4</v>
      </c>
      <c r="H472" s="103">
        <f>ROUND(+G472*Totals!$H$30,2)</f>
        <v>0</v>
      </c>
      <c r="I472" s="103">
        <f t="shared" si="20"/>
        <v>0</v>
      </c>
      <c r="J472" s="103">
        <f t="shared" si="21"/>
        <v>0</v>
      </c>
      <c r="K472" s="113"/>
      <c r="L472" s="113"/>
      <c r="N472" s="117"/>
      <c r="O472" s="117"/>
      <c r="P472" s="114"/>
      <c r="Q472" s="118"/>
      <c r="R472" s="116"/>
      <c r="S472" s="114"/>
    </row>
    <row r="473" spans="6:19">
      <c r="F473" s="111" t="s">
        <v>602</v>
      </c>
      <c r="G473" s="136">
        <v>4.0845582000000004E-3</v>
      </c>
      <c r="H473" s="103">
        <f>ROUND(+G473*Totals!$H$30,2)</f>
        <v>0</v>
      </c>
      <c r="I473" s="103">
        <f t="shared" si="20"/>
        <v>0</v>
      </c>
      <c r="J473" s="103">
        <f t="shared" si="21"/>
        <v>0</v>
      </c>
      <c r="K473" s="113"/>
      <c r="L473" s="113"/>
      <c r="N473" s="117"/>
      <c r="O473" s="117"/>
      <c r="P473" s="114"/>
      <c r="Q473" s="118"/>
      <c r="R473" s="116"/>
      <c r="S473" s="114"/>
    </row>
    <row r="474" spans="6:19">
      <c r="F474" s="111" t="s">
        <v>601</v>
      </c>
      <c r="G474" s="136">
        <v>4.6753499999999999E-5</v>
      </c>
      <c r="H474" s="103">
        <f>ROUND(+G474*Totals!$H$30,2)</f>
        <v>0</v>
      </c>
      <c r="I474" s="103">
        <f t="shared" si="20"/>
        <v>0</v>
      </c>
      <c r="J474" s="103">
        <f t="shared" si="21"/>
        <v>0</v>
      </c>
      <c r="K474" s="113" t="s">
        <v>601</v>
      </c>
      <c r="L474" s="113" t="s">
        <v>89</v>
      </c>
      <c r="M474" s="138">
        <v>0.26860841423948217</v>
      </c>
      <c r="N474" s="117">
        <f>+H474*M474</f>
        <v>0</v>
      </c>
      <c r="O474" s="117" t="s">
        <v>1159</v>
      </c>
      <c r="P474" s="114"/>
      <c r="Q474" s="118"/>
      <c r="R474" s="116"/>
      <c r="S474" s="114"/>
    </row>
    <row r="475" spans="6:19">
      <c r="F475" s="111" t="s">
        <v>600</v>
      </c>
      <c r="G475" s="136">
        <v>1.526252E-4</v>
      </c>
      <c r="H475" s="103">
        <f>ROUND(+G475*Totals!$H$30,2)</f>
        <v>0</v>
      </c>
      <c r="I475" s="103">
        <f t="shared" si="20"/>
        <v>0</v>
      </c>
      <c r="J475" s="103">
        <f t="shared" si="21"/>
        <v>0</v>
      </c>
      <c r="K475" s="113" t="s">
        <v>600</v>
      </c>
      <c r="L475" s="113" t="s">
        <v>127</v>
      </c>
      <c r="M475" s="138">
        <v>0.25108601216333626</v>
      </c>
      <c r="N475" s="117">
        <f>+H475*M475</f>
        <v>0</v>
      </c>
      <c r="O475" s="117" t="s">
        <v>1159</v>
      </c>
      <c r="P475" s="114"/>
      <c r="Q475" s="118"/>
      <c r="R475" s="116"/>
      <c r="S475" s="114"/>
    </row>
    <row r="476" spans="6:19">
      <c r="F476" s="111" t="s">
        <v>599</v>
      </c>
      <c r="G476" s="136">
        <v>6.10501E-5</v>
      </c>
      <c r="H476" s="103">
        <f>ROUND(+G476*Totals!$H$30,2)</f>
        <v>0</v>
      </c>
      <c r="I476" s="103">
        <f t="shared" si="20"/>
        <v>0</v>
      </c>
      <c r="J476" s="103">
        <f t="shared" si="21"/>
        <v>0</v>
      </c>
      <c r="K476" s="113" t="s">
        <v>599</v>
      </c>
      <c r="L476" s="113" t="s">
        <v>96</v>
      </c>
      <c r="M476" s="138">
        <v>0.35374149659863946</v>
      </c>
      <c r="N476" s="117">
        <f>+H476*M476</f>
        <v>0</v>
      </c>
      <c r="O476" s="113" t="s">
        <v>1159</v>
      </c>
      <c r="P476" s="114"/>
      <c r="Q476" s="118"/>
      <c r="R476" s="116"/>
      <c r="S476" s="114"/>
    </row>
    <row r="477" spans="6:19">
      <c r="F477" s="111" t="s">
        <v>598</v>
      </c>
      <c r="G477" s="136">
        <v>9.6211800000000006E-5</v>
      </c>
      <c r="H477" s="103">
        <f>ROUND(+G477*Totals!$H$30,2)</f>
        <v>0</v>
      </c>
      <c r="I477" s="103">
        <f t="shared" si="20"/>
        <v>0</v>
      </c>
      <c r="J477" s="103">
        <f t="shared" si="21"/>
        <v>0</v>
      </c>
      <c r="K477" s="113" t="s">
        <v>598</v>
      </c>
      <c r="L477" s="113" t="s">
        <v>128</v>
      </c>
      <c r="M477" s="138">
        <v>0.19958847736625512</v>
      </c>
      <c r="N477" s="117">
        <f>+H477*M477</f>
        <v>0</v>
      </c>
      <c r="O477" s="113" t="s">
        <v>1159</v>
      </c>
      <c r="P477" s="114"/>
      <c r="Q477" s="118"/>
      <c r="R477" s="116"/>
      <c r="S477" s="114"/>
    </row>
    <row r="478" spans="6:19">
      <c r="F478" s="111" t="s">
        <v>597</v>
      </c>
      <c r="G478" s="136">
        <v>5.1737989999999998E-4</v>
      </c>
      <c r="H478" s="103">
        <f>ROUND(+G478*Totals!$H$30,2)</f>
        <v>0</v>
      </c>
      <c r="I478" s="103">
        <f t="shared" si="20"/>
        <v>0</v>
      </c>
      <c r="J478" s="103">
        <f t="shared" si="21"/>
        <v>0</v>
      </c>
      <c r="K478" s="113"/>
      <c r="L478" s="113"/>
      <c r="N478" s="117"/>
      <c r="O478" s="117"/>
      <c r="P478" s="114"/>
      <c r="Q478" s="118"/>
      <c r="R478" s="116"/>
      <c r="S478" s="114"/>
    </row>
    <row r="479" spans="6:19">
      <c r="F479" s="111" t="s">
        <v>596</v>
      </c>
      <c r="G479" s="136">
        <v>7.0400770000000001E-4</v>
      </c>
      <c r="H479" s="103">
        <f>ROUND(+G479*Totals!$H$30,2)</f>
        <v>0</v>
      </c>
      <c r="I479" s="103">
        <f t="shared" si="20"/>
        <v>0</v>
      </c>
      <c r="J479" s="103">
        <f t="shared" si="21"/>
        <v>0</v>
      </c>
      <c r="K479" s="113"/>
      <c r="L479" s="113"/>
      <c r="N479" s="117"/>
      <c r="O479" s="117"/>
      <c r="P479" s="114"/>
      <c r="Q479" s="118"/>
      <c r="R479" s="116"/>
      <c r="S479" s="114"/>
    </row>
    <row r="480" spans="6:19">
      <c r="F480" s="111" t="s">
        <v>595</v>
      </c>
      <c r="G480" s="136">
        <v>0</v>
      </c>
      <c r="H480" s="103">
        <f>ROUND(+G480*Totals!$H$30,2)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ROUND(+G481*Totals!$H$30,2)</f>
        <v>0</v>
      </c>
      <c r="I481" s="103">
        <f t="shared" si="20"/>
        <v>0</v>
      </c>
      <c r="J481" s="103">
        <f t="shared" si="21"/>
        <v>0</v>
      </c>
      <c r="K481" s="113" t="s">
        <v>594</v>
      </c>
      <c r="L481" s="113" t="s">
        <v>94</v>
      </c>
      <c r="M481" s="138">
        <v>0.23047619047619047</v>
      </c>
      <c r="N481" s="117">
        <f>+H481*M481</f>
        <v>0</v>
      </c>
      <c r="O481" s="117" t="s">
        <v>1159</v>
      </c>
      <c r="P481" s="114"/>
      <c r="Q481" s="118"/>
      <c r="R481" s="116"/>
      <c r="S481" s="114"/>
    </row>
    <row r="482" spans="6:19">
      <c r="F482" s="111" t="s">
        <v>593</v>
      </c>
      <c r="G482" s="136">
        <v>1.402606E-4</v>
      </c>
      <c r="H482" s="103">
        <f>ROUND(+G482*Totals!$H$30,2)</f>
        <v>0</v>
      </c>
      <c r="I482" s="103">
        <f t="shared" si="20"/>
        <v>0</v>
      </c>
      <c r="J482" s="103">
        <f t="shared" si="21"/>
        <v>0</v>
      </c>
      <c r="K482" s="113" t="s">
        <v>593</v>
      </c>
      <c r="L482" s="113" t="s">
        <v>92</v>
      </c>
      <c r="M482" s="138">
        <v>0.32265446224256289</v>
      </c>
      <c r="N482" s="117">
        <f t="shared" ref="N482:N521" si="22">+H482*M482</f>
        <v>0</v>
      </c>
      <c r="O482" s="117" t="s">
        <v>1159</v>
      </c>
      <c r="P482" s="114"/>
      <c r="Q482" s="118"/>
      <c r="R482" s="116"/>
      <c r="S482" s="114"/>
    </row>
    <row r="483" spans="6:19">
      <c r="F483" s="111" t="s">
        <v>592</v>
      </c>
      <c r="G483" s="136">
        <v>1.3794219999999999E-4</v>
      </c>
      <c r="H483" s="103">
        <f>ROUND(+G483*Totals!$H$30,2)</f>
        <v>0</v>
      </c>
      <c r="I483" s="103">
        <f t="shared" si="20"/>
        <v>0</v>
      </c>
      <c r="J483" s="103">
        <f t="shared" si="21"/>
        <v>0</v>
      </c>
      <c r="K483" s="113" t="s">
        <v>592</v>
      </c>
      <c r="L483" s="113" t="s">
        <v>49</v>
      </c>
      <c r="M483" s="138">
        <v>0.11544011544011545</v>
      </c>
      <c r="N483" s="117">
        <f t="shared" si="22"/>
        <v>0</v>
      </c>
      <c r="O483" s="117" t="s">
        <v>1159</v>
      </c>
      <c r="P483" s="114"/>
      <c r="Q483" s="118"/>
      <c r="R483" s="116"/>
      <c r="S483" s="114"/>
    </row>
    <row r="484" spans="6:19">
      <c r="F484" s="111" t="s">
        <v>591</v>
      </c>
      <c r="G484" s="136">
        <v>1.058716E-4</v>
      </c>
      <c r="H484" s="103">
        <f>ROUND(+G484*Totals!$H$30,2)</f>
        <v>0</v>
      </c>
      <c r="I484" s="103">
        <f t="shared" si="20"/>
        <v>0</v>
      </c>
      <c r="J484" s="103">
        <f t="shared" si="21"/>
        <v>0</v>
      </c>
      <c r="K484" s="113" t="s">
        <v>591</v>
      </c>
      <c r="L484" s="113" t="s">
        <v>85</v>
      </c>
      <c r="M484" s="138">
        <v>0.46112600536193027</v>
      </c>
      <c r="N484" s="117">
        <f t="shared" si="22"/>
        <v>0</v>
      </c>
      <c r="O484" s="117" t="s">
        <v>1159</v>
      </c>
      <c r="P484" s="114"/>
      <c r="Q484" s="118"/>
      <c r="R484" s="116"/>
      <c r="S484" s="114"/>
    </row>
    <row r="485" spans="6:19">
      <c r="F485" s="111" t="s">
        <v>590</v>
      </c>
      <c r="G485" s="136">
        <v>6.4141199999999995E-5</v>
      </c>
      <c r="H485" s="103">
        <f>ROUND(+G485*Totals!$H$30,2)</f>
        <v>0</v>
      </c>
      <c r="I485" s="103">
        <f t="shared" si="20"/>
        <v>0</v>
      </c>
      <c r="J485" s="103">
        <f t="shared" si="21"/>
        <v>0</v>
      </c>
      <c r="K485" s="113" t="s">
        <v>590</v>
      </c>
      <c r="L485" s="113" t="s">
        <v>48</v>
      </c>
      <c r="M485" s="138">
        <v>0.44592030360531315</v>
      </c>
      <c r="N485" s="117">
        <f t="shared" si="22"/>
        <v>0</v>
      </c>
      <c r="O485" s="117" t="s">
        <v>1159</v>
      </c>
      <c r="P485" s="114"/>
      <c r="Q485" s="118"/>
      <c r="R485" s="116"/>
      <c r="S485" s="114"/>
    </row>
    <row r="486" spans="6:19">
      <c r="F486" s="111" t="s">
        <v>589</v>
      </c>
      <c r="G486" s="136">
        <v>1.8276379999999999E-4</v>
      </c>
      <c r="H486" s="103">
        <f>ROUND(+G486*Totals!$H$30,2)</f>
        <v>0</v>
      </c>
      <c r="I486" s="103">
        <f t="shared" si="20"/>
        <v>0</v>
      </c>
      <c r="J486" s="103">
        <f t="shared" si="21"/>
        <v>0</v>
      </c>
      <c r="K486" s="113" t="s">
        <v>589</v>
      </c>
      <c r="L486" s="113" t="s">
        <v>79</v>
      </c>
      <c r="M486" s="138">
        <v>0.31181318681318682</v>
      </c>
      <c r="N486" s="117">
        <f t="shared" si="22"/>
        <v>0</v>
      </c>
      <c r="O486" s="117" t="s">
        <v>1159</v>
      </c>
      <c r="P486" s="114"/>
      <c r="Q486" s="118"/>
      <c r="R486" s="116"/>
      <c r="S486" s="114"/>
    </row>
    <row r="487" spans="6:19">
      <c r="F487" s="111" t="s">
        <v>588</v>
      </c>
      <c r="G487" s="136">
        <v>4.6753499999999999E-5</v>
      </c>
      <c r="H487" s="103">
        <f>ROUND(+G487*Totals!$H$30,2)</f>
        <v>0</v>
      </c>
      <c r="I487" s="103">
        <f t="shared" si="20"/>
        <v>0</v>
      </c>
      <c r="J487" s="103">
        <f t="shared" si="21"/>
        <v>0</v>
      </c>
      <c r="K487" s="113" t="s">
        <v>588</v>
      </c>
      <c r="L487" s="113" t="s">
        <v>119</v>
      </c>
      <c r="M487" s="138">
        <v>0.22796352583586627</v>
      </c>
      <c r="N487" s="117">
        <f t="shared" si="22"/>
        <v>0</v>
      </c>
      <c r="O487" s="117" t="s">
        <v>1159</v>
      </c>
      <c r="P487" s="114"/>
      <c r="Q487" s="118"/>
      <c r="R487" s="116"/>
      <c r="S487" s="114"/>
    </row>
    <row r="488" spans="6:19">
      <c r="F488" s="111" t="s">
        <v>587</v>
      </c>
      <c r="G488" s="136">
        <v>7.7278600000000002E-5</v>
      </c>
      <c r="H488" s="103">
        <f>ROUND(+G488*Totals!$H$30,2)</f>
        <v>0</v>
      </c>
      <c r="I488" s="103">
        <f t="shared" si="20"/>
        <v>0</v>
      </c>
      <c r="J488" s="103">
        <f t="shared" si="21"/>
        <v>0</v>
      </c>
      <c r="K488" s="113" t="s">
        <v>587</v>
      </c>
      <c r="L488" s="113" t="s">
        <v>59</v>
      </c>
      <c r="M488" s="138">
        <v>0.49450549450549453</v>
      </c>
      <c r="N488" s="117">
        <f t="shared" si="22"/>
        <v>0</v>
      </c>
      <c r="O488" s="117" t="s">
        <v>1159</v>
      </c>
      <c r="P488" s="114"/>
      <c r="Q488" s="118"/>
      <c r="R488" s="116"/>
      <c r="S488" s="114"/>
    </row>
    <row r="489" spans="6:19">
      <c r="F489" s="111" t="s">
        <v>586</v>
      </c>
      <c r="G489" s="136">
        <v>7.5346600000000008E-5</v>
      </c>
      <c r="H489" s="103">
        <f>ROUND(+G489*Totals!$H$30,2)</f>
        <v>0</v>
      </c>
      <c r="I489" s="103">
        <f t="shared" si="20"/>
        <v>0</v>
      </c>
      <c r="J489" s="103">
        <f t="shared" si="21"/>
        <v>0</v>
      </c>
      <c r="K489" s="113" t="s">
        <v>586</v>
      </c>
      <c r="L489" s="113" t="s">
        <v>126</v>
      </c>
      <c r="M489" s="138">
        <v>0.17636986301369864</v>
      </c>
      <c r="N489" s="117">
        <f t="shared" si="22"/>
        <v>0</v>
      </c>
      <c r="O489" s="113" t="s">
        <v>1159</v>
      </c>
      <c r="P489" s="114"/>
      <c r="Q489" s="118"/>
      <c r="R489" s="116"/>
      <c r="S489" s="114"/>
    </row>
    <row r="490" spans="6:19">
      <c r="F490" s="111" t="s">
        <v>585</v>
      </c>
      <c r="G490" s="136">
        <v>6.2982000000000001E-5</v>
      </c>
      <c r="H490" s="103">
        <f>ROUND(+G490*Totals!$H$30,2)</f>
        <v>0</v>
      </c>
      <c r="I490" s="103">
        <f t="shared" si="20"/>
        <v>0</v>
      </c>
      <c r="J490" s="103">
        <f t="shared" si="21"/>
        <v>0</v>
      </c>
      <c r="K490" s="113" t="s">
        <v>585</v>
      </c>
      <c r="L490" s="113" t="s">
        <v>45</v>
      </c>
      <c r="M490" s="138">
        <v>0.16750000000000001</v>
      </c>
      <c r="N490" s="117">
        <f t="shared" si="22"/>
        <v>0</v>
      </c>
      <c r="O490" s="117" t="s">
        <v>1159</v>
      </c>
      <c r="P490" s="114"/>
      <c r="Q490" s="118"/>
      <c r="R490" s="116"/>
      <c r="S490" s="114"/>
    </row>
    <row r="491" spans="6:19">
      <c r="F491" s="111" t="s">
        <v>584</v>
      </c>
      <c r="G491" s="136">
        <v>8.628151000000001E-4</v>
      </c>
      <c r="H491" s="103">
        <f>ROUND(+G491*Totals!$H$30,2)</f>
        <v>0</v>
      </c>
      <c r="I491" s="103">
        <f t="shared" si="20"/>
        <v>0</v>
      </c>
      <c r="J491" s="103">
        <f t="shared" si="21"/>
        <v>0</v>
      </c>
      <c r="K491" s="113"/>
      <c r="L491" s="113"/>
      <c r="N491" s="117"/>
      <c r="O491" s="117"/>
      <c r="P491" s="114"/>
      <c r="Q491" s="118"/>
      <c r="R491" s="116"/>
      <c r="S491" s="114"/>
    </row>
    <row r="492" spans="6:19">
      <c r="F492" s="111" t="s">
        <v>583</v>
      </c>
      <c r="G492" s="136">
        <v>1.1244030000000001E-4</v>
      </c>
      <c r="H492" s="103">
        <f>ROUND(+G492*Totals!$H$30,2)</f>
        <v>0</v>
      </c>
      <c r="I492" s="103">
        <f t="shared" si="20"/>
        <v>0</v>
      </c>
      <c r="J492" s="103">
        <f t="shared" si="21"/>
        <v>0</v>
      </c>
      <c r="K492" s="113" t="s">
        <v>583</v>
      </c>
      <c r="L492" s="113" t="s">
        <v>98</v>
      </c>
      <c r="M492" s="138">
        <v>0.38028169014084512</v>
      </c>
      <c r="N492" s="117">
        <f t="shared" si="22"/>
        <v>0</v>
      </c>
      <c r="O492" s="117" t="s">
        <v>1159</v>
      </c>
      <c r="P492" s="114"/>
      <c r="Q492" s="118"/>
      <c r="R492" s="116"/>
      <c r="S492" s="114"/>
    </row>
    <row r="493" spans="6:19">
      <c r="F493" s="111" t="s">
        <v>582</v>
      </c>
      <c r="G493" s="136">
        <v>1.6962640000000001E-4</v>
      </c>
      <c r="H493" s="103">
        <f>ROUND(+G493*Totals!$H$30,2)</f>
        <v>0</v>
      </c>
      <c r="I493" s="103">
        <f t="shared" si="20"/>
        <v>0</v>
      </c>
      <c r="J493" s="103">
        <f t="shared" si="21"/>
        <v>0</v>
      </c>
      <c r="K493" s="113" t="s">
        <v>582</v>
      </c>
      <c r="L493" s="113" t="s">
        <v>94</v>
      </c>
      <c r="M493" s="138">
        <v>0.36492890995260663</v>
      </c>
      <c r="N493" s="117">
        <f t="shared" si="22"/>
        <v>0</v>
      </c>
      <c r="O493" s="117" t="s">
        <v>1159</v>
      </c>
      <c r="P493" s="114"/>
      <c r="Q493" s="118"/>
      <c r="R493" s="116"/>
      <c r="S493" s="114"/>
    </row>
    <row r="494" spans="6:19">
      <c r="F494" s="111" t="s">
        <v>581</v>
      </c>
      <c r="G494" s="136">
        <v>6.4141199999999995E-5</v>
      </c>
      <c r="H494" s="103">
        <f>ROUND(+G494*Totals!$H$30,2)</f>
        <v>0</v>
      </c>
      <c r="I494" s="103">
        <f t="shared" si="20"/>
        <v>0</v>
      </c>
      <c r="J494" s="103">
        <f t="shared" si="21"/>
        <v>0</v>
      </c>
      <c r="K494" s="113" t="s">
        <v>581</v>
      </c>
      <c r="L494" s="113" t="s">
        <v>77</v>
      </c>
      <c r="M494" s="138">
        <v>0.23882896764252695</v>
      </c>
      <c r="N494" s="117">
        <f t="shared" si="22"/>
        <v>0</v>
      </c>
      <c r="O494" s="117" t="s">
        <v>1159</v>
      </c>
      <c r="P494" s="114"/>
      <c r="Q494" s="118"/>
      <c r="R494" s="116"/>
      <c r="S494" s="114"/>
    </row>
    <row r="495" spans="6:19">
      <c r="F495" s="111" t="s">
        <v>580</v>
      </c>
      <c r="G495" s="136">
        <v>1.4721569999999999E-4</v>
      </c>
      <c r="H495" s="103">
        <f>ROUND(+G495*Totals!$H$30,2)</f>
        <v>0</v>
      </c>
      <c r="I495" s="103">
        <f t="shared" si="20"/>
        <v>0</v>
      </c>
      <c r="J495" s="103">
        <f t="shared" si="21"/>
        <v>0</v>
      </c>
      <c r="K495" s="113" t="s">
        <v>580</v>
      </c>
      <c r="L495" s="113" t="s">
        <v>80</v>
      </c>
      <c r="M495" s="138">
        <v>0.22544283413848629</v>
      </c>
      <c r="N495" s="117">
        <f t="shared" si="22"/>
        <v>0</v>
      </c>
      <c r="O495" s="113" t="s">
        <v>1159</v>
      </c>
      <c r="P495" s="114"/>
      <c r="Q495" s="118"/>
      <c r="R495" s="116"/>
      <c r="S495" s="114"/>
    </row>
    <row r="496" spans="6:19">
      <c r="F496" s="111" t="s">
        <v>579</v>
      </c>
      <c r="G496" s="136">
        <v>9.4279800000000012E-5</v>
      </c>
      <c r="H496" s="103">
        <f>ROUND(+G496*Totals!$H$30,2)</f>
        <v>0</v>
      </c>
      <c r="I496" s="103">
        <f t="shared" si="20"/>
        <v>0</v>
      </c>
      <c r="J496" s="103">
        <f t="shared" si="21"/>
        <v>0</v>
      </c>
      <c r="K496" s="113" t="s">
        <v>579</v>
      </c>
      <c r="L496" s="113" t="s">
        <v>85</v>
      </c>
      <c r="M496" s="138">
        <v>0.5330739299610896</v>
      </c>
      <c r="N496" s="117">
        <f t="shared" si="22"/>
        <v>0</v>
      </c>
      <c r="O496" s="117" t="s">
        <v>1159</v>
      </c>
      <c r="P496" s="114"/>
      <c r="Q496" s="118"/>
      <c r="R496" s="116"/>
      <c r="S496" s="114"/>
    </row>
    <row r="497" spans="6:19">
      <c r="F497" s="111" t="s">
        <v>578</v>
      </c>
      <c r="G497" s="136">
        <v>5.3979069999999997E-4</v>
      </c>
      <c r="H497" s="103">
        <f>ROUND(+G497*Totals!$H$30,2)</f>
        <v>0</v>
      </c>
      <c r="I497" s="103">
        <f t="shared" si="20"/>
        <v>0</v>
      </c>
      <c r="J497" s="103">
        <f t="shared" si="21"/>
        <v>0</v>
      </c>
      <c r="K497" s="113"/>
      <c r="L497" s="113"/>
      <c r="N497" s="117"/>
      <c r="O497" s="117"/>
      <c r="P497" s="114"/>
      <c r="Q497" s="118"/>
      <c r="R497" s="116"/>
      <c r="S497" s="114"/>
    </row>
    <row r="498" spans="6:19">
      <c r="F498" s="111" t="s">
        <v>577</v>
      </c>
      <c r="G498" s="136">
        <v>1.4721569999999999E-4</v>
      </c>
      <c r="H498" s="103">
        <f>ROUND(+G498*Totals!$H$30,2)</f>
        <v>0</v>
      </c>
      <c r="I498" s="103">
        <f t="shared" si="20"/>
        <v>0</v>
      </c>
      <c r="J498" s="103">
        <f t="shared" si="21"/>
        <v>0</v>
      </c>
      <c r="K498" s="113" t="s">
        <v>577</v>
      </c>
      <c r="L498" s="113" t="s">
        <v>47</v>
      </c>
      <c r="M498" s="138">
        <v>0.1152317880794702</v>
      </c>
      <c r="N498" s="117">
        <f t="shared" si="22"/>
        <v>0</v>
      </c>
      <c r="O498" s="113" t="s">
        <v>1159</v>
      </c>
      <c r="P498" s="114"/>
      <c r="Q498" s="118"/>
      <c r="R498" s="116"/>
      <c r="S498" s="114"/>
    </row>
    <row r="499" spans="6:19">
      <c r="F499" s="111" t="s">
        <v>576</v>
      </c>
      <c r="G499" s="136">
        <v>5.6413299999999997E-5</v>
      </c>
      <c r="H499" s="103">
        <f>ROUND(+G499*Totals!$H$30,2)</f>
        <v>0</v>
      </c>
      <c r="I499" s="103">
        <f t="shared" si="20"/>
        <v>0</v>
      </c>
      <c r="J499" s="103">
        <f t="shared" si="21"/>
        <v>0</v>
      </c>
      <c r="K499" s="113" t="s">
        <v>576</v>
      </c>
      <c r="L499" s="113" t="s">
        <v>89</v>
      </c>
      <c r="M499" s="138">
        <v>0.1455399061032864</v>
      </c>
      <c r="N499" s="117">
        <f t="shared" si="22"/>
        <v>0</v>
      </c>
      <c r="O499" s="113" t="s">
        <v>1159</v>
      </c>
      <c r="P499" s="114"/>
      <c r="Q499" s="118"/>
      <c r="R499" s="116"/>
      <c r="S499" s="114"/>
    </row>
    <row r="500" spans="6:19">
      <c r="F500" s="111" t="s">
        <v>575</v>
      </c>
      <c r="G500" s="136">
        <v>5.2433500000000001E-4</v>
      </c>
      <c r="H500" s="103">
        <f>ROUND(+G500*Totals!$H$30,2)</f>
        <v>0</v>
      </c>
      <c r="I500" s="103">
        <f t="shared" si="20"/>
        <v>0</v>
      </c>
      <c r="J500" s="103">
        <f t="shared" si="21"/>
        <v>0</v>
      </c>
      <c r="K500" s="113"/>
      <c r="L500" s="113"/>
      <c r="N500" s="117"/>
      <c r="O500" s="117"/>
      <c r="P500" s="114"/>
      <c r="Q500" s="118"/>
      <c r="R500" s="116"/>
      <c r="S500" s="114"/>
    </row>
    <row r="501" spans="6:19">
      <c r="F501" s="111" t="s">
        <v>574</v>
      </c>
      <c r="G501" s="136">
        <v>3.2379720000000003E-4</v>
      </c>
      <c r="H501" s="103">
        <f>ROUND(+G501*Totals!$H$30,2)</f>
        <v>0</v>
      </c>
      <c r="I501" s="103">
        <f t="shared" si="20"/>
        <v>0</v>
      </c>
      <c r="J501" s="103">
        <f t="shared" si="21"/>
        <v>0</v>
      </c>
      <c r="K501" s="113"/>
      <c r="L501" s="113"/>
      <c r="N501" s="117"/>
      <c r="O501" s="117"/>
      <c r="P501" s="114"/>
      <c r="Q501" s="118"/>
      <c r="R501" s="116"/>
      <c r="S501" s="114"/>
    </row>
    <row r="502" spans="6:19">
      <c r="F502" s="111" t="s">
        <v>573</v>
      </c>
      <c r="G502" s="136">
        <v>1.4914760000000002E-4</v>
      </c>
      <c r="H502" s="103">
        <f>ROUND(+G502*Totals!$H$30,2)</f>
        <v>0</v>
      </c>
      <c r="I502" s="103">
        <f t="shared" si="20"/>
        <v>0</v>
      </c>
      <c r="J502" s="103">
        <f t="shared" si="21"/>
        <v>0</v>
      </c>
      <c r="K502" s="113" t="s">
        <v>573</v>
      </c>
      <c r="L502" s="113" t="s">
        <v>121</v>
      </c>
      <c r="M502" s="138">
        <v>0.12706270627062707</v>
      </c>
      <c r="N502" s="117">
        <f t="shared" si="22"/>
        <v>0</v>
      </c>
      <c r="O502" s="113" t="s">
        <v>1159</v>
      </c>
      <c r="P502" s="114"/>
      <c r="Q502" s="118"/>
      <c r="R502" s="116"/>
      <c r="S502" s="114"/>
    </row>
    <row r="503" spans="6:19">
      <c r="F503" s="111" t="s">
        <v>572</v>
      </c>
      <c r="G503" s="136">
        <v>1.6769450000000001E-4</v>
      </c>
      <c r="H503" s="103">
        <f>ROUND(+G503*Totals!$H$30,2)</f>
        <v>0</v>
      </c>
      <c r="I503" s="103">
        <f t="shared" si="20"/>
        <v>0</v>
      </c>
      <c r="J503" s="103">
        <f t="shared" si="21"/>
        <v>0</v>
      </c>
      <c r="K503" s="113" t="s">
        <v>572</v>
      </c>
      <c r="L503" s="113" t="s">
        <v>57</v>
      </c>
      <c r="M503" s="138">
        <v>0.17827868852459017</v>
      </c>
      <c r="N503" s="117">
        <f t="shared" si="22"/>
        <v>0</v>
      </c>
      <c r="O503" s="117" t="s">
        <v>1159</v>
      </c>
      <c r="P503" s="114"/>
      <c r="Q503" s="118"/>
      <c r="R503" s="116"/>
      <c r="S503" s="114"/>
    </row>
    <row r="504" spans="6:19">
      <c r="F504" s="111" t="s">
        <v>571</v>
      </c>
      <c r="G504" s="136">
        <v>1.8237739999999998E-4</v>
      </c>
      <c r="H504" s="103">
        <f>ROUND(+G504*Totals!$H$30,2)</f>
        <v>0</v>
      </c>
      <c r="I504" s="103">
        <f t="shared" si="20"/>
        <v>0</v>
      </c>
      <c r="J504" s="103">
        <f t="shared" si="21"/>
        <v>0</v>
      </c>
      <c r="K504" s="137" t="s">
        <v>571</v>
      </c>
      <c r="L504" s="137" t="s">
        <v>102</v>
      </c>
      <c r="M504" s="138">
        <v>9.2006033182503777E-2</v>
      </c>
      <c r="N504" s="117">
        <f t="shared" si="22"/>
        <v>0</v>
      </c>
      <c r="O504" s="113"/>
      <c r="P504" s="114"/>
      <c r="Q504" s="118"/>
      <c r="R504" s="116"/>
      <c r="S504" s="114"/>
    </row>
    <row r="505" spans="6:19">
      <c r="F505" s="111" t="s">
        <v>570</v>
      </c>
      <c r="G505" s="136">
        <v>9.65982E-5</v>
      </c>
      <c r="H505" s="103">
        <f>ROUND(+G505*Totals!$H$30,2)</f>
        <v>0</v>
      </c>
      <c r="I505" s="103">
        <f t="shared" si="20"/>
        <v>0</v>
      </c>
      <c r="J505" s="103">
        <f t="shared" si="21"/>
        <v>0</v>
      </c>
      <c r="K505" s="113" t="s">
        <v>570</v>
      </c>
      <c r="L505" s="113" t="s">
        <v>57</v>
      </c>
      <c r="M505" s="138">
        <v>0.27981651376146788</v>
      </c>
      <c r="N505" s="117">
        <f t="shared" si="22"/>
        <v>0</v>
      </c>
      <c r="O505" s="117" t="s">
        <v>1159</v>
      </c>
      <c r="P505" s="114"/>
      <c r="Q505" s="118"/>
      <c r="R505" s="116"/>
      <c r="S505" s="114"/>
    </row>
    <row r="506" spans="6:19">
      <c r="F506" s="111" t="s">
        <v>569</v>
      </c>
      <c r="G506" s="136">
        <v>3.1181899999999996E-4</v>
      </c>
      <c r="H506" s="103">
        <f>ROUND(+G506*Totals!$H$30,2)</f>
        <v>0</v>
      </c>
      <c r="I506" s="103">
        <f t="shared" si="20"/>
        <v>0</v>
      </c>
      <c r="J506" s="103">
        <f t="shared" si="21"/>
        <v>0</v>
      </c>
      <c r="K506" s="113"/>
      <c r="L506" s="113"/>
      <c r="N506" s="117"/>
      <c r="O506" s="117"/>
      <c r="P506" s="114"/>
      <c r="Q506" s="118"/>
      <c r="R506" s="116"/>
      <c r="S506" s="114"/>
    </row>
    <row r="507" spans="6:19">
      <c r="F507" s="111" t="s">
        <v>568</v>
      </c>
      <c r="G507" s="136">
        <v>1.163042E-4</v>
      </c>
      <c r="H507" s="103">
        <f>ROUND(+G507*Totals!$H$30,2)</f>
        <v>0</v>
      </c>
      <c r="I507" s="103">
        <f t="shared" si="20"/>
        <v>0</v>
      </c>
      <c r="J507" s="103">
        <f t="shared" si="21"/>
        <v>0</v>
      </c>
      <c r="K507" s="113" t="s">
        <v>568</v>
      </c>
      <c r="L507" s="113" t="s">
        <v>56</v>
      </c>
      <c r="M507" s="138">
        <v>0.50718685831622179</v>
      </c>
      <c r="N507" s="117">
        <f t="shared" si="22"/>
        <v>0</v>
      </c>
      <c r="O507" s="117" t="s">
        <v>1159</v>
      </c>
      <c r="P507" s="114"/>
      <c r="Q507" s="118"/>
      <c r="R507" s="116"/>
      <c r="S507" s="114"/>
    </row>
    <row r="508" spans="6:19">
      <c r="F508" s="111" t="s">
        <v>93</v>
      </c>
      <c r="G508" s="136">
        <v>6.6459599999999996E-5</v>
      </c>
      <c r="H508" s="103">
        <f>ROUND(+G508*Totals!$H$30,2)</f>
        <v>0</v>
      </c>
      <c r="I508" s="103">
        <f t="shared" si="20"/>
        <v>0</v>
      </c>
      <c r="J508" s="103">
        <f t="shared" si="21"/>
        <v>0</v>
      </c>
      <c r="K508" s="113" t="s">
        <v>93</v>
      </c>
      <c r="L508" s="113" t="s">
        <v>93</v>
      </c>
      <c r="M508" s="138">
        <v>9.4736842105263147E-2</v>
      </c>
      <c r="N508" s="117">
        <f t="shared" si="22"/>
        <v>0</v>
      </c>
      <c r="O508" s="117" t="s">
        <v>1159</v>
      </c>
      <c r="P508" s="114"/>
      <c r="Q508" s="118"/>
      <c r="R508" s="116"/>
      <c r="S508" s="114"/>
    </row>
    <row r="509" spans="6:19">
      <c r="F509" s="111" t="s">
        <v>567</v>
      </c>
      <c r="G509" s="136">
        <v>5.8731699999999999E-5</v>
      </c>
      <c r="H509" s="103">
        <f>ROUND(+G509*Totals!$H$30,2)</f>
        <v>0</v>
      </c>
      <c r="I509" s="103">
        <f t="shared" si="20"/>
        <v>0</v>
      </c>
      <c r="J509" s="103">
        <f t="shared" si="21"/>
        <v>0</v>
      </c>
      <c r="K509" s="113" t="s">
        <v>567</v>
      </c>
      <c r="L509" s="113" t="s">
        <v>42</v>
      </c>
      <c r="M509" s="138">
        <v>0.27430555555555558</v>
      </c>
      <c r="N509" s="117">
        <f t="shared" si="22"/>
        <v>0</v>
      </c>
      <c r="O509" s="113" t="s">
        <v>1159</v>
      </c>
      <c r="P509" s="114"/>
      <c r="Q509" s="118"/>
      <c r="R509" s="116"/>
      <c r="S509" s="114"/>
    </row>
    <row r="510" spans="6:19">
      <c r="F510" s="111" t="s">
        <v>566</v>
      </c>
      <c r="G510" s="136">
        <v>9.9689300000000008E-5</v>
      </c>
      <c r="H510" s="103">
        <f>ROUND(+G510*Totals!$H$30,2)</f>
        <v>0</v>
      </c>
      <c r="I510" s="103">
        <f t="shared" si="20"/>
        <v>0</v>
      </c>
      <c r="J510" s="103">
        <f t="shared" si="21"/>
        <v>0</v>
      </c>
      <c r="K510" s="113" t="s">
        <v>566</v>
      </c>
      <c r="L510" s="113" t="s">
        <v>80</v>
      </c>
      <c r="M510" s="138">
        <v>7.3195876288659797E-2</v>
      </c>
      <c r="N510" s="117">
        <f t="shared" si="22"/>
        <v>0</v>
      </c>
      <c r="O510" s="117" t="s">
        <v>89</v>
      </c>
      <c r="P510" s="138">
        <v>0.17938144329896907</v>
      </c>
      <c r="Q510" s="118">
        <f>H510*P510</f>
        <v>0</v>
      </c>
      <c r="R510" s="116" t="s">
        <v>1159</v>
      </c>
      <c r="S510" s="114"/>
    </row>
    <row r="511" spans="6:19">
      <c r="F511" s="111" t="s">
        <v>565</v>
      </c>
      <c r="G511" s="136">
        <v>9.4666200000000005E-5</v>
      </c>
      <c r="H511" s="103">
        <f>ROUND(+G511*Totals!$H$30,2)</f>
        <v>0</v>
      </c>
      <c r="I511" s="103">
        <f t="shared" si="20"/>
        <v>0</v>
      </c>
      <c r="J511" s="103">
        <f t="shared" si="21"/>
        <v>0</v>
      </c>
      <c r="K511" s="113"/>
      <c r="L511" s="113"/>
      <c r="N511" s="117"/>
      <c r="O511" s="117"/>
      <c r="P511" s="114"/>
      <c r="Q511" s="118"/>
      <c r="R511" s="116"/>
      <c r="S511" s="114"/>
    </row>
    <row r="512" spans="6:19">
      <c r="F512" s="111" t="s">
        <v>564</v>
      </c>
      <c r="G512" s="136">
        <v>4.3275999999999997E-5</v>
      </c>
      <c r="H512" s="103">
        <f>ROUND(+G512*Totals!$H$30,2)</f>
        <v>0</v>
      </c>
      <c r="I512" s="103">
        <f t="shared" si="20"/>
        <v>0</v>
      </c>
      <c r="J512" s="103">
        <f t="shared" si="21"/>
        <v>0</v>
      </c>
      <c r="K512" s="113" t="s">
        <v>564</v>
      </c>
      <c r="L512" s="113" t="s">
        <v>41</v>
      </c>
      <c r="M512" s="138">
        <v>0.35416666666666669</v>
      </c>
      <c r="N512" s="117">
        <f t="shared" si="22"/>
        <v>0</v>
      </c>
      <c r="O512" s="117"/>
      <c r="P512" s="114"/>
      <c r="Q512" s="118"/>
      <c r="R512" s="116" t="s">
        <v>1159</v>
      </c>
      <c r="S512" s="114"/>
    </row>
    <row r="513" spans="6:19">
      <c r="F513" s="111" t="s">
        <v>563</v>
      </c>
      <c r="G513" s="136">
        <v>1.4682930000000001E-4</v>
      </c>
      <c r="H513" s="103">
        <f>ROUND(+G513*Totals!$H$30,2)</f>
        <v>0</v>
      </c>
      <c r="I513" s="103">
        <f t="shared" si="20"/>
        <v>0</v>
      </c>
      <c r="J513" s="103">
        <f t="shared" si="21"/>
        <v>0</v>
      </c>
      <c r="K513" s="113" t="s">
        <v>563</v>
      </c>
      <c r="L513" s="113" t="s">
        <v>84</v>
      </c>
      <c r="M513" s="138">
        <v>0.28702010968921393</v>
      </c>
      <c r="N513" s="117">
        <f t="shared" si="22"/>
        <v>0</v>
      </c>
      <c r="O513" s="117"/>
      <c r="P513" s="114"/>
      <c r="Q513" s="118"/>
      <c r="R513" s="116" t="s">
        <v>1159</v>
      </c>
      <c r="S513" s="114"/>
    </row>
    <row r="514" spans="6:19">
      <c r="F514" s="111" t="s">
        <v>562</v>
      </c>
      <c r="G514" s="136">
        <v>1.0896279999999999E-4</v>
      </c>
      <c r="H514" s="103">
        <f>ROUND(+G514*Totals!$H$30,2)</f>
        <v>0</v>
      </c>
      <c r="I514" s="103">
        <f t="shared" si="20"/>
        <v>0</v>
      </c>
      <c r="J514" s="103">
        <f t="shared" si="21"/>
        <v>0</v>
      </c>
      <c r="K514" s="113" t="s">
        <v>562</v>
      </c>
      <c r="L514" s="113" t="s">
        <v>47</v>
      </c>
      <c r="M514" s="138">
        <v>6.5963060686015831E-2</v>
      </c>
      <c r="N514" s="117">
        <f t="shared" si="22"/>
        <v>0</v>
      </c>
      <c r="O514" s="117" t="s">
        <v>114</v>
      </c>
      <c r="P514" s="138">
        <v>0.18733509234828494</v>
      </c>
      <c r="Q514" s="118">
        <f>H514*P514</f>
        <v>0</v>
      </c>
      <c r="R514" s="116" t="s">
        <v>1159</v>
      </c>
      <c r="S514" s="114"/>
    </row>
    <row r="515" spans="6:19">
      <c r="F515" s="111" t="s">
        <v>561</v>
      </c>
      <c r="G515" s="136">
        <v>1.031669E-4</v>
      </c>
      <c r="H515" s="103">
        <f>ROUND(+G515*Totals!$H$30,2)</f>
        <v>0</v>
      </c>
      <c r="I515" s="103">
        <f t="shared" si="20"/>
        <v>0</v>
      </c>
      <c r="J515" s="103">
        <f t="shared" si="21"/>
        <v>0</v>
      </c>
      <c r="K515" s="113" t="s">
        <v>561</v>
      </c>
      <c r="L515" s="113" t="s">
        <v>111</v>
      </c>
      <c r="M515" s="138">
        <v>0.22082018927444794</v>
      </c>
      <c r="N515" s="117">
        <f t="shared" si="22"/>
        <v>0</v>
      </c>
      <c r="O515" s="113"/>
      <c r="P515" s="114"/>
      <c r="Q515" s="118"/>
      <c r="R515" s="116" t="s">
        <v>1159</v>
      </c>
      <c r="S515" s="114"/>
    </row>
    <row r="516" spans="6:19">
      <c r="F516" s="111" t="s">
        <v>560</v>
      </c>
      <c r="G516" s="136">
        <v>3.7480100000000001E-5</v>
      </c>
      <c r="H516" s="103">
        <f>ROUND(+G516*Totals!$H$30,2)</f>
        <v>0</v>
      </c>
      <c r="I516" s="103">
        <f t="shared" si="20"/>
        <v>0</v>
      </c>
      <c r="J516" s="103">
        <f t="shared" si="21"/>
        <v>0</v>
      </c>
      <c r="K516" s="113" t="s">
        <v>560</v>
      </c>
      <c r="L516" s="113" t="s">
        <v>95</v>
      </c>
      <c r="M516" s="138">
        <v>0.33785617367706922</v>
      </c>
      <c r="N516" s="117">
        <f t="shared" si="22"/>
        <v>0</v>
      </c>
      <c r="O516" s="117" t="s">
        <v>1159</v>
      </c>
      <c r="P516" s="114"/>
      <c r="Q516" s="118"/>
      <c r="R516" s="116"/>
      <c r="S516" s="114"/>
    </row>
    <row r="517" spans="6:19">
      <c r="F517" s="111" t="s">
        <v>559</v>
      </c>
      <c r="G517" s="136">
        <v>1.0826726E-3</v>
      </c>
      <c r="H517" s="103">
        <f>ROUND(+G517*Totals!$H$30,2)</f>
        <v>0</v>
      </c>
      <c r="I517" s="103">
        <f t="shared" si="20"/>
        <v>0</v>
      </c>
      <c r="J517" s="103">
        <f t="shared" si="21"/>
        <v>0</v>
      </c>
      <c r="K517" s="113"/>
      <c r="L517" s="113"/>
      <c r="N517" s="117"/>
      <c r="O517" s="117" t="s">
        <v>1159</v>
      </c>
      <c r="P517" s="114"/>
      <c r="Q517" s="118"/>
      <c r="R517" s="116"/>
      <c r="S517" s="114"/>
    </row>
    <row r="518" spans="6:19">
      <c r="F518" s="111" t="s">
        <v>558</v>
      </c>
      <c r="G518" s="136">
        <v>7.34146E-5</v>
      </c>
      <c r="H518" s="103">
        <f>ROUND(+G518*Totals!$H$30,2)</f>
        <v>0</v>
      </c>
      <c r="I518" s="103">
        <f t="shared" si="20"/>
        <v>0</v>
      </c>
      <c r="J518" s="103">
        <f t="shared" si="21"/>
        <v>0</v>
      </c>
      <c r="K518" s="113" t="s">
        <v>558</v>
      </c>
      <c r="L518" s="113" t="s">
        <v>77</v>
      </c>
      <c r="M518" s="138">
        <v>0.13333333333333333</v>
      </c>
      <c r="N518" s="117">
        <f t="shared" si="22"/>
        <v>0</v>
      </c>
      <c r="O518" s="117"/>
      <c r="P518" s="114"/>
      <c r="Q518" s="118"/>
      <c r="R518" s="116"/>
      <c r="S518" s="114"/>
    </row>
    <row r="519" spans="6:19">
      <c r="F519" s="111" t="s">
        <v>557</v>
      </c>
      <c r="G519" s="136">
        <v>1.043261E-4</v>
      </c>
      <c r="H519" s="103">
        <f>ROUND(+G519*Totals!$H$30,2)</f>
        <v>0</v>
      </c>
      <c r="I519" s="103">
        <f t="shared" ref="I519:I582" si="23">+N519+Q519+T519</f>
        <v>0</v>
      </c>
      <c r="J519" s="103">
        <f t="shared" ref="J519:J582" si="24">+H519-I519</f>
        <v>0</v>
      </c>
      <c r="K519" s="113" t="s">
        <v>557</v>
      </c>
      <c r="L519" s="113" t="s">
        <v>112</v>
      </c>
      <c r="M519" s="138">
        <v>0.14738805970149255</v>
      </c>
      <c r="N519" s="117">
        <f t="shared" si="22"/>
        <v>0</v>
      </c>
      <c r="O519" s="117"/>
      <c r="P519" s="114"/>
      <c r="Q519" s="118"/>
      <c r="R519" s="116"/>
      <c r="S519" s="114"/>
    </row>
    <row r="520" spans="6:19">
      <c r="F520" s="111" t="s">
        <v>556</v>
      </c>
      <c r="G520" s="136">
        <v>9.9302900000000001E-5</v>
      </c>
      <c r="H520" s="103">
        <f>ROUND(+G520*Totals!$H$30,2)</f>
        <v>0</v>
      </c>
      <c r="I520" s="103">
        <f t="shared" si="23"/>
        <v>0</v>
      </c>
      <c r="J520" s="103">
        <f t="shared" si="24"/>
        <v>0</v>
      </c>
      <c r="K520" s="113" t="s">
        <v>556</v>
      </c>
      <c r="L520" s="113" t="s">
        <v>107</v>
      </c>
      <c r="M520" s="138">
        <v>8.8628762541806017E-2</v>
      </c>
      <c r="N520" s="117">
        <f t="shared" si="22"/>
        <v>0</v>
      </c>
      <c r="O520" s="113" t="s">
        <v>1159</v>
      </c>
      <c r="P520" s="114"/>
      <c r="Q520" s="118"/>
      <c r="R520" s="116"/>
      <c r="S520" s="114"/>
    </row>
    <row r="521" spans="6:19">
      <c r="F521" s="111" t="s">
        <v>555</v>
      </c>
      <c r="G521" s="136">
        <v>8.5005999999999996E-6</v>
      </c>
      <c r="H521" s="103">
        <f>ROUND(+G521*Totals!$H$30,2)</f>
        <v>0</v>
      </c>
      <c r="I521" s="103">
        <f t="shared" si="23"/>
        <v>0</v>
      </c>
      <c r="J521" s="103">
        <f t="shared" si="24"/>
        <v>0</v>
      </c>
      <c r="K521" s="113" t="s">
        <v>555</v>
      </c>
      <c r="L521" s="113" t="s">
        <v>113</v>
      </c>
      <c r="M521" s="138">
        <v>0.34977578475336324</v>
      </c>
      <c r="N521" s="117">
        <f t="shared" si="22"/>
        <v>0</v>
      </c>
      <c r="O521" s="113" t="s">
        <v>1159</v>
      </c>
      <c r="P521" s="114"/>
      <c r="Q521" s="118"/>
      <c r="R521" s="116"/>
      <c r="S521" s="114"/>
    </row>
    <row r="522" spans="6:19">
      <c r="F522" s="111" t="s">
        <v>554</v>
      </c>
      <c r="G522" s="136">
        <v>4.041669E-4</v>
      </c>
      <c r="H522" s="103">
        <f>ROUND(+G522*Totals!$H$30,2)</f>
        <v>0</v>
      </c>
      <c r="I522" s="103">
        <f t="shared" si="23"/>
        <v>0</v>
      </c>
      <c r="J522" s="103">
        <f t="shared" si="24"/>
        <v>0</v>
      </c>
      <c r="K522" s="113"/>
      <c r="L522" s="113"/>
      <c r="N522" s="117"/>
      <c r="O522" s="113"/>
      <c r="P522" s="114"/>
      <c r="Q522" s="118"/>
      <c r="R522" s="116"/>
      <c r="S522" s="114"/>
    </row>
    <row r="523" spans="6:19">
      <c r="F523" s="111" t="s">
        <v>553</v>
      </c>
      <c r="G523" s="136">
        <v>1.9570794999999998E-3</v>
      </c>
      <c r="H523" s="103">
        <f>ROUND(+G523*Totals!$H$30,2)</f>
        <v>0</v>
      </c>
      <c r="I523" s="103">
        <f t="shared" si="23"/>
        <v>0</v>
      </c>
      <c r="J523" s="103">
        <f t="shared" si="24"/>
        <v>0</v>
      </c>
      <c r="K523" s="113"/>
      <c r="L523" s="113"/>
      <c r="N523" s="117"/>
      <c r="O523" s="113"/>
      <c r="P523" s="114"/>
      <c r="Q523" s="118"/>
      <c r="R523" s="116"/>
      <c r="S523" s="114"/>
    </row>
    <row r="524" spans="6:19">
      <c r="F524" s="111" t="s">
        <v>552</v>
      </c>
      <c r="G524" s="136">
        <v>2.9945440000000002E-4</v>
      </c>
      <c r="H524" s="103">
        <f>ROUND(+G524*Totals!$H$30,2)</f>
        <v>0</v>
      </c>
      <c r="I524" s="103">
        <f t="shared" si="23"/>
        <v>0</v>
      </c>
      <c r="J524" s="103">
        <f t="shared" si="24"/>
        <v>0</v>
      </c>
      <c r="K524" s="113"/>
      <c r="L524" s="113"/>
      <c r="N524" s="117"/>
      <c r="O524" s="113"/>
      <c r="P524" s="114"/>
      <c r="Q524" s="118"/>
      <c r="R524" s="116"/>
      <c r="S524" s="114"/>
    </row>
    <row r="525" spans="6:19">
      <c r="F525" s="111" t="s">
        <v>551</v>
      </c>
      <c r="G525" s="136">
        <v>4.8530930000000001E-4</v>
      </c>
      <c r="H525" s="103">
        <f>ROUND(+G525*Totals!$H$30,2)</f>
        <v>0</v>
      </c>
      <c r="I525" s="103">
        <f t="shared" si="23"/>
        <v>0</v>
      </c>
      <c r="J525" s="103">
        <f t="shared" si="24"/>
        <v>0</v>
      </c>
      <c r="K525" s="113"/>
      <c r="L525" s="113"/>
      <c r="N525" s="117"/>
      <c r="O525" s="113"/>
      <c r="P525" s="114"/>
      <c r="Q525" s="118"/>
      <c r="R525" s="116"/>
      <c r="S525" s="114"/>
    </row>
    <row r="526" spans="6:19">
      <c r="F526" s="111" t="s">
        <v>550</v>
      </c>
      <c r="G526" s="136">
        <v>5.6220150000000008E-4</v>
      </c>
      <c r="H526" s="103">
        <f>ROUND(+G526*Totals!$H$30,2)</f>
        <v>0</v>
      </c>
      <c r="I526" s="103">
        <f t="shared" si="23"/>
        <v>0</v>
      </c>
      <c r="J526" s="103">
        <f t="shared" si="24"/>
        <v>0</v>
      </c>
      <c r="K526" s="113"/>
      <c r="L526" s="113"/>
      <c r="N526" s="117"/>
      <c r="O526" s="113"/>
      <c r="P526" s="114"/>
      <c r="Q526" s="118"/>
      <c r="R526" s="116"/>
      <c r="S526" s="114"/>
    </row>
    <row r="527" spans="6:19">
      <c r="F527" s="111" t="s">
        <v>549</v>
      </c>
      <c r="G527" s="136">
        <v>6.6034529999999989E-4</v>
      </c>
      <c r="H527" s="103">
        <f>ROUND(+G527*Totals!$H$30,2)</f>
        <v>0</v>
      </c>
      <c r="I527" s="103">
        <f t="shared" si="23"/>
        <v>0</v>
      </c>
      <c r="J527" s="103">
        <f t="shared" si="24"/>
        <v>0</v>
      </c>
      <c r="K527" s="113"/>
      <c r="L527" s="113"/>
      <c r="N527" s="117"/>
      <c r="O527" s="113"/>
      <c r="P527" s="114"/>
      <c r="Q527" s="118"/>
      <c r="R527" s="116"/>
      <c r="S527" s="114"/>
    </row>
    <row r="528" spans="6:19">
      <c r="F528" s="111" t="s">
        <v>548</v>
      </c>
      <c r="G528" s="136">
        <v>4.5014760000000001E-4</v>
      </c>
      <c r="H528" s="103">
        <f>ROUND(+G528*Totals!$H$30,2)</f>
        <v>0</v>
      </c>
      <c r="I528" s="103">
        <f t="shared" si="23"/>
        <v>0</v>
      </c>
      <c r="J528" s="103">
        <f t="shared" si="24"/>
        <v>0</v>
      </c>
      <c r="K528" s="113"/>
      <c r="L528" s="113"/>
      <c r="N528" s="117"/>
      <c r="O528" s="117"/>
      <c r="P528" s="114"/>
      <c r="Q528" s="118"/>
      <c r="R528" s="116"/>
      <c r="S528" s="114"/>
    </row>
    <row r="529" spans="6:19">
      <c r="F529" s="111" t="s">
        <v>547</v>
      </c>
      <c r="G529" s="136">
        <v>2.3678150000000001E-3</v>
      </c>
      <c r="H529" s="103">
        <f>ROUND(+G529*Totals!$H$30,2)</f>
        <v>0</v>
      </c>
      <c r="I529" s="103">
        <f t="shared" si="23"/>
        <v>0</v>
      </c>
      <c r="J529" s="103">
        <f t="shared" si="24"/>
        <v>0</v>
      </c>
      <c r="K529" s="113"/>
      <c r="L529" s="113"/>
      <c r="N529" s="117"/>
      <c r="O529" s="117"/>
      <c r="P529" s="114"/>
      <c r="Q529" s="118"/>
      <c r="R529" s="116"/>
      <c r="S529" s="114"/>
    </row>
    <row r="530" spans="6:19">
      <c r="F530" s="111" t="s">
        <v>546</v>
      </c>
      <c r="G530" s="136">
        <v>8.8870300000000002E-5</v>
      </c>
      <c r="H530" s="103">
        <f>ROUND(+G530*Totals!$H$30,2)</f>
        <v>0</v>
      </c>
      <c r="I530" s="103">
        <f t="shared" si="23"/>
        <v>0</v>
      </c>
      <c r="J530" s="103">
        <f t="shared" si="24"/>
        <v>0</v>
      </c>
      <c r="K530" s="113" t="s">
        <v>546</v>
      </c>
      <c r="L530" s="113" t="s">
        <v>45</v>
      </c>
      <c r="M530" s="138">
        <v>0.28665568369028005</v>
      </c>
      <c r="N530" s="117">
        <f>+H530*M530</f>
        <v>0</v>
      </c>
      <c r="O530" s="113" t="s">
        <v>1159</v>
      </c>
      <c r="P530" s="114"/>
      <c r="Q530" s="118"/>
      <c r="R530" s="116"/>
      <c r="S530" s="114"/>
    </row>
    <row r="531" spans="6:19">
      <c r="F531" s="111" t="s">
        <v>545</v>
      </c>
      <c r="G531" s="136">
        <v>1.047124E-4</v>
      </c>
      <c r="H531" s="103">
        <f>ROUND(+G531*Totals!$H$30,2)</f>
        <v>0</v>
      </c>
      <c r="I531" s="103">
        <f t="shared" si="23"/>
        <v>0</v>
      </c>
      <c r="J531" s="103">
        <f t="shared" si="24"/>
        <v>0</v>
      </c>
      <c r="K531" s="113" t="s">
        <v>545</v>
      </c>
      <c r="L531" s="113" t="s">
        <v>68</v>
      </c>
      <c r="M531" s="138">
        <v>0.30909090909090914</v>
      </c>
      <c r="N531" s="117">
        <f>+H531*M531</f>
        <v>0</v>
      </c>
      <c r="O531" s="113" t="s">
        <v>1159</v>
      </c>
      <c r="P531" s="114"/>
      <c r="Q531" s="118"/>
      <c r="R531" s="116"/>
      <c r="S531" s="114"/>
    </row>
    <row r="532" spans="6:19">
      <c r="F532" s="111" t="s">
        <v>544</v>
      </c>
      <c r="G532" s="136">
        <v>4.1691779999999999E-4</v>
      </c>
      <c r="H532" s="103">
        <f>ROUND(+G532*Totals!$H$30,2)</f>
        <v>0</v>
      </c>
      <c r="I532" s="103">
        <f t="shared" si="23"/>
        <v>0</v>
      </c>
      <c r="J532" s="103">
        <f t="shared" si="24"/>
        <v>0</v>
      </c>
      <c r="K532" s="113"/>
      <c r="L532" s="113"/>
      <c r="N532" s="117"/>
      <c r="O532" s="113"/>
      <c r="P532" s="114"/>
      <c r="Q532" s="118"/>
      <c r="R532" s="116"/>
      <c r="S532" s="114"/>
    </row>
    <row r="533" spans="6:19">
      <c r="F533" s="111" t="s">
        <v>543</v>
      </c>
      <c r="G533" s="136">
        <v>9.4086639999999997E-4</v>
      </c>
      <c r="H533" s="103">
        <f>ROUND(+G533*Totals!$H$30,2)</f>
        <v>0</v>
      </c>
      <c r="I533" s="103">
        <f t="shared" si="23"/>
        <v>0</v>
      </c>
      <c r="J533" s="103">
        <f t="shared" si="24"/>
        <v>0</v>
      </c>
      <c r="K533" s="113"/>
      <c r="L533" s="113"/>
      <c r="N533" s="117"/>
      <c r="O533" s="117"/>
      <c r="P533" s="114"/>
      <c r="Q533" s="118"/>
      <c r="R533" s="116"/>
      <c r="S533" s="114"/>
    </row>
    <row r="534" spans="6:19">
      <c r="F534" s="111" t="s">
        <v>97</v>
      </c>
      <c r="G534" s="136">
        <v>1.6048824600000001E-2</v>
      </c>
      <c r="H534" s="103">
        <f>ROUND(+G534*Totals!$H$30,2)</f>
        <v>0</v>
      </c>
      <c r="I534" s="103">
        <f t="shared" si="23"/>
        <v>0</v>
      </c>
      <c r="J534" s="103">
        <f t="shared" si="24"/>
        <v>0</v>
      </c>
      <c r="K534" s="113"/>
      <c r="L534" s="113"/>
      <c r="N534" s="117"/>
      <c r="O534" s="117"/>
      <c r="P534" s="114"/>
      <c r="Q534" s="118"/>
      <c r="R534" s="116"/>
      <c r="S534" s="114"/>
    </row>
    <row r="535" spans="6:19">
      <c r="F535" s="111" t="s">
        <v>542</v>
      </c>
      <c r="G535" s="136">
        <v>4.2503200000000003E-5</v>
      </c>
      <c r="H535" s="103">
        <f>ROUND(+G535*Totals!$H$30,2)</f>
        <v>0</v>
      </c>
      <c r="I535" s="103">
        <f t="shared" si="23"/>
        <v>0</v>
      </c>
      <c r="J535" s="103">
        <f t="shared" si="24"/>
        <v>0</v>
      </c>
      <c r="K535" s="113" t="s">
        <v>542</v>
      </c>
      <c r="L535" s="113" t="s">
        <v>49</v>
      </c>
      <c r="M535" s="138">
        <v>0.27832512315270935</v>
      </c>
      <c r="N535" s="117">
        <f t="shared" ref="N535:N594" si="25">+H535*M535</f>
        <v>0</v>
      </c>
      <c r="O535" s="113" t="s">
        <v>1159</v>
      </c>
      <c r="P535" s="114"/>
      <c r="Q535" s="118"/>
      <c r="R535" s="116"/>
      <c r="S535" s="114"/>
    </row>
    <row r="536" spans="6:19">
      <c r="F536" s="111" t="s">
        <v>541</v>
      </c>
      <c r="G536" s="136">
        <v>1.657625E-4</v>
      </c>
      <c r="H536" s="103">
        <f>ROUND(+G536*Totals!$H$30,2)</f>
        <v>0</v>
      </c>
      <c r="I536" s="103">
        <f t="shared" si="23"/>
        <v>0</v>
      </c>
      <c r="J536" s="103">
        <f t="shared" si="24"/>
        <v>0</v>
      </c>
      <c r="K536" s="113" t="s">
        <v>541</v>
      </c>
      <c r="L536" s="113" t="s">
        <v>56</v>
      </c>
      <c r="M536" s="138">
        <v>0.15094339622641509</v>
      </c>
      <c r="N536" s="117">
        <f t="shared" si="25"/>
        <v>0</v>
      </c>
      <c r="O536" s="117" t="s">
        <v>1159</v>
      </c>
      <c r="P536" s="114"/>
      <c r="Q536" s="118"/>
      <c r="R536" s="116"/>
      <c r="S536" s="114"/>
    </row>
    <row r="537" spans="6:19" ht="37.5">
      <c r="F537" s="111" t="s">
        <v>540</v>
      </c>
      <c r="G537" s="136">
        <v>1.06617363E-2</v>
      </c>
      <c r="H537" s="103">
        <f>ROUND(+G537*Totals!$H$30,2)</f>
        <v>0</v>
      </c>
      <c r="I537" s="103">
        <f t="shared" si="23"/>
        <v>0</v>
      </c>
      <c r="J537" s="103">
        <f t="shared" si="24"/>
        <v>0</v>
      </c>
      <c r="K537" s="113"/>
      <c r="L537" s="113"/>
      <c r="N537" s="117"/>
      <c r="O537" s="113"/>
      <c r="P537" s="114"/>
      <c r="Q537" s="118"/>
      <c r="R537" s="116"/>
      <c r="S537" s="114"/>
    </row>
    <row r="538" spans="6:19">
      <c r="F538" s="111" t="s">
        <v>539</v>
      </c>
      <c r="G538" s="136">
        <v>9.6211800000000006E-5</v>
      </c>
      <c r="H538" s="103">
        <f>ROUND(+G538*Totals!$H$30,2)</f>
        <v>0</v>
      </c>
      <c r="I538" s="103">
        <f t="shared" si="23"/>
        <v>0</v>
      </c>
      <c r="J538" s="103">
        <f t="shared" si="24"/>
        <v>0</v>
      </c>
      <c r="K538" s="113" t="s">
        <v>539</v>
      </c>
      <c r="L538" s="113" t="s">
        <v>87</v>
      </c>
      <c r="M538" s="138">
        <v>0.21548821548821548</v>
      </c>
      <c r="N538" s="117">
        <f t="shared" si="25"/>
        <v>0</v>
      </c>
      <c r="O538" s="117" t="s">
        <v>1159</v>
      </c>
      <c r="P538" s="114"/>
      <c r="Q538" s="118"/>
      <c r="R538" s="116"/>
      <c r="S538" s="114"/>
    </row>
    <row r="539" spans="6:19">
      <c r="F539" s="111" t="s">
        <v>538</v>
      </c>
      <c r="G539" s="136">
        <v>1.626714E-4</v>
      </c>
      <c r="H539" s="103">
        <f>ROUND(+G539*Totals!$H$30,2)</f>
        <v>0</v>
      </c>
      <c r="I539" s="103">
        <f t="shared" si="23"/>
        <v>0</v>
      </c>
      <c r="J539" s="103">
        <f t="shared" si="24"/>
        <v>0</v>
      </c>
      <c r="K539" s="113"/>
      <c r="L539" s="113"/>
      <c r="N539" s="117"/>
      <c r="O539" s="117"/>
      <c r="P539" s="114"/>
      <c r="Q539" s="118"/>
      <c r="R539" s="116"/>
      <c r="S539" s="114"/>
    </row>
    <row r="540" spans="6:19">
      <c r="F540" s="111" t="s">
        <v>537</v>
      </c>
      <c r="G540" s="136">
        <v>4.2503200000000003E-5</v>
      </c>
      <c r="H540" s="103">
        <f>ROUND(+G540*Totals!$H$30,2)</f>
        <v>0</v>
      </c>
      <c r="I540" s="103">
        <f t="shared" si="23"/>
        <v>0</v>
      </c>
      <c r="J540" s="103">
        <f t="shared" si="24"/>
        <v>0</v>
      </c>
      <c r="K540" s="113" t="s">
        <v>537</v>
      </c>
      <c r="L540" s="113" t="s">
        <v>88</v>
      </c>
      <c r="M540" s="138">
        <v>0.28444444444444444</v>
      </c>
      <c r="N540" s="117">
        <f t="shared" si="25"/>
        <v>0</v>
      </c>
      <c r="O540" s="113" t="s">
        <v>1159</v>
      </c>
      <c r="P540" s="114"/>
      <c r="Q540" s="118"/>
      <c r="R540" s="116"/>
      <c r="S540" s="114"/>
    </row>
    <row r="541" spans="6:19">
      <c r="F541" s="111" t="s">
        <v>536</v>
      </c>
      <c r="G541" s="136">
        <v>1.7001299999999999E-5</v>
      </c>
      <c r="H541" s="103">
        <f>ROUND(+G541*Totals!$H$30,2)</f>
        <v>0</v>
      </c>
      <c r="I541" s="103">
        <f t="shared" si="23"/>
        <v>0</v>
      </c>
      <c r="J541" s="103">
        <f t="shared" si="24"/>
        <v>0</v>
      </c>
      <c r="K541" s="113" t="s">
        <v>536</v>
      </c>
      <c r="L541" s="113" t="s">
        <v>97</v>
      </c>
      <c r="M541" s="138">
        <v>0.36904761904761907</v>
      </c>
      <c r="N541" s="117">
        <f t="shared" si="25"/>
        <v>0</v>
      </c>
      <c r="O541" s="117" t="s">
        <v>1159</v>
      </c>
      <c r="P541" s="114"/>
      <c r="Q541" s="118"/>
      <c r="R541" s="116"/>
      <c r="S541" s="114"/>
    </row>
    <row r="542" spans="6:19">
      <c r="F542" s="111" t="s">
        <v>535</v>
      </c>
      <c r="G542" s="136">
        <v>1.05632061E-2</v>
      </c>
      <c r="H542" s="103">
        <f>ROUND(+G542*Totals!$H$30,2)</f>
        <v>0</v>
      </c>
      <c r="I542" s="103">
        <f t="shared" si="23"/>
        <v>0</v>
      </c>
      <c r="J542" s="103">
        <f t="shared" si="24"/>
        <v>0</v>
      </c>
      <c r="K542" s="113"/>
      <c r="L542" s="113"/>
      <c r="N542" s="117"/>
      <c r="O542" s="117"/>
      <c r="P542" s="114"/>
      <c r="Q542" s="118"/>
      <c r="R542" s="116"/>
      <c r="S542" s="114"/>
    </row>
    <row r="543" spans="6:19">
      <c r="F543" s="111" t="s">
        <v>534</v>
      </c>
      <c r="G543" s="136">
        <v>3.8252900000000001E-5</v>
      </c>
      <c r="H543" s="103">
        <f>ROUND(+G543*Totals!$H$30,2)</f>
        <v>0</v>
      </c>
      <c r="I543" s="103">
        <f t="shared" si="23"/>
        <v>0</v>
      </c>
      <c r="J543" s="103">
        <f t="shared" si="24"/>
        <v>0</v>
      </c>
      <c r="K543" s="113" t="s">
        <v>534</v>
      </c>
      <c r="L543" s="113" t="s">
        <v>62</v>
      </c>
      <c r="M543" s="138">
        <v>0.10135135135135134</v>
      </c>
      <c r="N543" s="117">
        <f t="shared" si="25"/>
        <v>0</v>
      </c>
      <c r="O543" s="117" t="s">
        <v>1159</v>
      </c>
      <c r="P543" s="114"/>
      <c r="Q543" s="118"/>
      <c r="R543" s="116"/>
      <c r="S543" s="114"/>
    </row>
    <row r="544" spans="6:19">
      <c r="F544" s="111" t="s">
        <v>533</v>
      </c>
      <c r="G544" s="136">
        <v>1.38715E-4</v>
      </c>
      <c r="H544" s="103">
        <f>ROUND(+G544*Totals!$H$30,2)</f>
        <v>0</v>
      </c>
      <c r="I544" s="103">
        <f t="shared" si="23"/>
        <v>0</v>
      </c>
      <c r="J544" s="103">
        <f t="shared" si="24"/>
        <v>0</v>
      </c>
      <c r="K544" s="113" t="s">
        <v>533</v>
      </c>
      <c r="L544" s="113" t="s">
        <v>49</v>
      </c>
      <c r="M544" s="138">
        <v>0.24199999999999999</v>
      </c>
      <c r="N544" s="117">
        <f t="shared" si="25"/>
        <v>0</v>
      </c>
      <c r="O544" s="117" t="s">
        <v>1159</v>
      </c>
      <c r="P544" s="114"/>
      <c r="Q544" s="118"/>
      <c r="R544" s="116"/>
      <c r="S544" s="114"/>
    </row>
    <row r="545" spans="6:19">
      <c r="F545" s="111" t="s">
        <v>532</v>
      </c>
      <c r="G545" s="136">
        <v>2.8593099999999999E-5</v>
      </c>
      <c r="H545" s="103">
        <f>ROUND(+G545*Totals!$H$30,2)</f>
        <v>0</v>
      </c>
      <c r="I545" s="103">
        <f t="shared" si="23"/>
        <v>0</v>
      </c>
      <c r="J545" s="103">
        <f t="shared" si="24"/>
        <v>0</v>
      </c>
      <c r="K545" s="113" t="s">
        <v>532</v>
      </c>
      <c r="L545" s="113" t="s">
        <v>117</v>
      </c>
      <c r="M545" s="138">
        <v>0.35532994923857864</v>
      </c>
      <c r="N545" s="117">
        <f t="shared" si="25"/>
        <v>0</v>
      </c>
      <c r="O545" s="113" t="s">
        <v>1159</v>
      </c>
      <c r="P545" s="114"/>
      <c r="Q545" s="118"/>
      <c r="R545" s="116"/>
      <c r="S545" s="114"/>
    </row>
    <row r="546" spans="6:19">
      <c r="F546" s="111" t="s">
        <v>531</v>
      </c>
      <c r="G546" s="136">
        <v>1.0239409999999999E-4</v>
      </c>
      <c r="H546" s="103">
        <f>ROUND(+G546*Totals!$H$30,2)</f>
        <v>0</v>
      </c>
      <c r="I546" s="103">
        <f t="shared" si="23"/>
        <v>0</v>
      </c>
      <c r="J546" s="103">
        <f t="shared" si="24"/>
        <v>0</v>
      </c>
      <c r="K546" s="113" t="s">
        <v>531</v>
      </c>
      <c r="L546" s="113" t="s">
        <v>117</v>
      </c>
      <c r="M546" s="138">
        <v>0.19430051813471502</v>
      </c>
      <c r="N546" s="117">
        <f t="shared" si="25"/>
        <v>0</v>
      </c>
      <c r="O546" s="113" t="s">
        <v>1159</v>
      </c>
      <c r="P546" s="114"/>
      <c r="Q546" s="118"/>
      <c r="R546" s="116"/>
      <c r="S546" s="114"/>
    </row>
    <row r="547" spans="6:19">
      <c r="F547" s="111" t="s">
        <v>530</v>
      </c>
      <c r="G547" s="136">
        <v>3.3191140000000003E-4</v>
      </c>
      <c r="H547" s="103">
        <f>ROUND(+G547*Totals!$H$30,2)</f>
        <v>0</v>
      </c>
      <c r="I547" s="103">
        <f t="shared" si="23"/>
        <v>0</v>
      </c>
      <c r="J547" s="103">
        <f t="shared" si="24"/>
        <v>0</v>
      </c>
      <c r="K547" s="113"/>
      <c r="L547" s="113"/>
      <c r="N547" s="117"/>
      <c r="O547" s="117"/>
      <c r="P547" s="114"/>
      <c r="Q547" s="118"/>
      <c r="R547" s="116"/>
      <c r="S547" s="114"/>
    </row>
    <row r="548" spans="6:19">
      <c r="F548" s="111" t="s">
        <v>529</v>
      </c>
      <c r="G548" s="136">
        <v>1.8392300000000001E-4</v>
      </c>
      <c r="H548" s="103">
        <f>ROUND(+G548*Totals!$H$30,2)</f>
        <v>0</v>
      </c>
      <c r="I548" s="103">
        <f t="shared" si="23"/>
        <v>0</v>
      </c>
      <c r="J548" s="103">
        <f t="shared" si="24"/>
        <v>0</v>
      </c>
      <c r="K548" s="137" t="s">
        <v>529</v>
      </c>
      <c r="L548" s="137" t="s">
        <v>67</v>
      </c>
      <c r="M548" s="138">
        <v>9.4696969696969696E-2</v>
      </c>
      <c r="N548" s="117">
        <f t="shared" si="25"/>
        <v>0</v>
      </c>
      <c r="O548" s="117"/>
      <c r="P548" s="114"/>
      <c r="Q548" s="118"/>
      <c r="R548" s="116"/>
      <c r="S548" s="114"/>
    </row>
    <row r="549" spans="6:19">
      <c r="F549" s="111" t="s">
        <v>528</v>
      </c>
      <c r="G549" s="136">
        <v>6.02773E-5</v>
      </c>
      <c r="H549" s="103">
        <f>ROUND(+G549*Totals!$H$30,2)</f>
        <v>0</v>
      </c>
      <c r="I549" s="103">
        <f t="shared" si="23"/>
        <v>0</v>
      </c>
      <c r="J549" s="103">
        <f t="shared" si="24"/>
        <v>0</v>
      </c>
      <c r="K549" s="113" t="s">
        <v>528</v>
      </c>
      <c r="L549" s="113" t="s">
        <v>115</v>
      </c>
      <c r="M549" s="138">
        <v>0.22772277227722773</v>
      </c>
      <c r="N549" s="117">
        <f t="shared" si="25"/>
        <v>0</v>
      </c>
      <c r="O549" s="117" t="s">
        <v>1159</v>
      </c>
      <c r="P549" s="114"/>
      <c r="Q549" s="118"/>
      <c r="R549" s="116"/>
      <c r="S549" s="114"/>
    </row>
    <row r="550" spans="6:19">
      <c r="F550" s="111" t="s">
        <v>527</v>
      </c>
      <c r="G550" s="136">
        <v>1.3639669999999999E-4</v>
      </c>
      <c r="H550" s="103">
        <f>ROUND(+G550*Totals!$H$30,2)</f>
        <v>0</v>
      </c>
      <c r="I550" s="103">
        <f t="shared" si="23"/>
        <v>0</v>
      </c>
      <c r="J550" s="103">
        <f t="shared" si="24"/>
        <v>0</v>
      </c>
      <c r="K550" s="113" t="s">
        <v>527</v>
      </c>
      <c r="L550" s="113" t="s">
        <v>118</v>
      </c>
      <c r="M550" s="138">
        <v>0.27442827442827444</v>
      </c>
      <c r="N550" s="117">
        <f t="shared" si="25"/>
        <v>0</v>
      </c>
      <c r="O550" s="117" t="s">
        <v>1159</v>
      </c>
      <c r="P550" s="114"/>
      <c r="Q550" s="118"/>
      <c r="R550" s="116"/>
      <c r="S550" s="114"/>
    </row>
    <row r="551" spans="6:19">
      <c r="F551" s="111" t="s">
        <v>526</v>
      </c>
      <c r="G551" s="136">
        <v>1.209409E-4</v>
      </c>
      <c r="H551" s="103">
        <f>ROUND(+G551*Totals!$H$30,2)</f>
        <v>0</v>
      </c>
      <c r="I551" s="103">
        <f t="shared" si="23"/>
        <v>0</v>
      </c>
      <c r="J551" s="103">
        <f t="shared" si="24"/>
        <v>0</v>
      </c>
      <c r="K551" s="113" t="s">
        <v>526</v>
      </c>
      <c r="L551" s="113" t="s">
        <v>115</v>
      </c>
      <c r="M551" s="138">
        <v>0.43044619422572178</v>
      </c>
      <c r="N551" s="117">
        <f t="shared" si="25"/>
        <v>0</v>
      </c>
      <c r="O551" s="113" t="s">
        <v>1159</v>
      </c>
      <c r="P551" s="114"/>
      <c r="Q551" s="118"/>
      <c r="R551" s="116"/>
      <c r="S551" s="114"/>
    </row>
    <row r="552" spans="6:19">
      <c r="F552" s="111" t="s">
        <v>525</v>
      </c>
      <c r="G552" s="136">
        <v>5.6413299999999997E-5</v>
      </c>
      <c r="H552" s="103">
        <f>ROUND(+G552*Totals!$H$30,2)</f>
        <v>0</v>
      </c>
      <c r="I552" s="103">
        <f t="shared" si="23"/>
        <v>0</v>
      </c>
      <c r="J552" s="103">
        <f t="shared" si="24"/>
        <v>0</v>
      </c>
      <c r="K552" s="113" t="s">
        <v>525</v>
      </c>
      <c r="L552" s="113" t="s">
        <v>111</v>
      </c>
      <c r="M552" s="138">
        <v>0.32081911262798629</v>
      </c>
      <c r="N552" s="117">
        <f t="shared" si="25"/>
        <v>0</v>
      </c>
      <c r="O552" s="117" t="s">
        <v>1159</v>
      </c>
      <c r="P552" s="114"/>
      <c r="Q552" s="118"/>
      <c r="R552" s="116"/>
      <c r="S552" s="114"/>
    </row>
    <row r="553" spans="6:19">
      <c r="F553" s="111" t="s">
        <v>524</v>
      </c>
      <c r="G553" s="136">
        <v>2.8670350000000003E-4</v>
      </c>
      <c r="H553" s="103">
        <f>ROUND(+G553*Totals!$H$30,2)</f>
        <v>0</v>
      </c>
      <c r="I553" s="103">
        <f t="shared" si="23"/>
        <v>0</v>
      </c>
      <c r="J553" s="103">
        <f t="shared" si="24"/>
        <v>0</v>
      </c>
      <c r="K553" s="113"/>
      <c r="L553" s="113"/>
      <c r="N553" s="117"/>
      <c r="O553" s="113"/>
      <c r="P553" s="114"/>
      <c r="Q553" s="118"/>
      <c r="R553" s="116"/>
      <c r="S553" s="114"/>
    </row>
    <row r="554" spans="6:19">
      <c r="F554" s="111" t="s">
        <v>523</v>
      </c>
      <c r="G554" s="136">
        <v>4.3662400000000004E-5</v>
      </c>
      <c r="H554" s="103">
        <f>ROUND(+G554*Totals!$H$30,2)</f>
        <v>0</v>
      </c>
      <c r="I554" s="103">
        <f t="shared" si="23"/>
        <v>0</v>
      </c>
      <c r="J554" s="103">
        <f t="shared" si="24"/>
        <v>0</v>
      </c>
      <c r="K554" s="113" t="s">
        <v>523</v>
      </c>
      <c r="L554" s="113" t="s">
        <v>100</v>
      </c>
      <c r="M554" s="138">
        <v>0.32679738562091504</v>
      </c>
      <c r="N554" s="117">
        <f t="shared" si="25"/>
        <v>0</v>
      </c>
      <c r="O554" s="113" t="s">
        <v>1159</v>
      </c>
      <c r="P554" s="114"/>
      <c r="Q554" s="118"/>
      <c r="R554" s="116"/>
      <c r="S554" s="114"/>
    </row>
    <row r="555" spans="6:19" ht="37.5">
      <c r="F555" s="111" t="s">
        <v>522</v>
      </c>
      <c r="G555" s="136">
        <v>3.9412059999999996E-4</v>
      </c>
      <c r="H555" s="103">
        <f>ROUND(+G555*Totals!$H$30,2)</f>
        <v>0</v>
      </c>
      <c r="I555" s="103">
        <f t="shared" si="23"/>
        <v>0</v>
      </c>
      <c r="J555" s="103">
        <f t="shared" si="24"/>
        <v>0</v>
      </c>
      <c r="K555" s="113"/>
      <c r="L555" s="113"/>
      <c r="N555" s="117"/>
      <c r="O555" s="113"/>
      <c r="P555" s="114"/>
      <c r="Q555" s="118"/>
      <c r="R555" s="116"/>
      <c r="S555" s="114"/>
    </row>
    <row r="556" spans="6:19">
      <c r="F556" s="111" t="s">
        <v>521</v>
      </c>
      <c r="G556" s="136">
        <v>6.5223100000000008E-4</v>
      </c>
      <c r="H556" s="103">
        <f>ROUND(+G556*Totals!$H$30,2)</f>
        <v>0</v>
      </c>
      <c r="I556" s="103">
        <f t="shared" si="23"/>
        <v>0</v>
      </c>
      <c r="J556" s="103">
        <f t="shared" si="24"/>
        <v>0</v>
      </c>
      <c r="K556" s="113"/>
      <c r="L556" s="113"/>
      <c r="N556" s="117"/>
      <c r="O556" s="113"/>
      <c r="P556" s="114"/>
      <c r="Q556" s="118"/>
      <c r="R556" s="116"/>
      <c r="S556" s="114"/>
    </row>
    <row r="557" spans="6:19">
      <c r="F557" s="111" t="s">
        <v>520</v>
      </c>
      <c r="G557" s="136">
        <v>3.0370469999999999E-4</v>
      </c>
      <c r="H557" s="103">
        <f>ROUND(+G557*Totals!$H$30,2)</f>
        <v>0</v>
      </c>
      <c r="I557" s="103">
        <f t="shared" si="23"/>
        <v>0</v>
      </c>
      <c r="J557" s="103">
        <f t="shared" si="24"/>
        <v>0</v>
      </c>
      <c r="K557" s="113"/>
      <c r="L557" s="113"/>
      <c r="N557" s="117"/>
      <c r="O557" s="117"/>
      <c r="P557" s="114"/>
      <c r="Q557" s="118"/>
      <c r="R557" s="116"/>
      <c r="S557" s="114"/>
    </row>
    <row r="558" spans="6:19" ht="37.5">
      <c r="F558" s="111" t="s">
        <v>519</v>
      </c>
      <c r="G558" s="136">
        <v>4.6173939999999999E-4</v>
      </c>
      <c r="H558" s="103">
        <f>ROUND(+G558*Totals!$H$30,2)</f>
        <v>0</v>
      </c>
      <c r="I558" s="103">
        <f t="shared" si="23"/>
        <v>0</v>
      </c>
      <c r="J558" s="103">
        <f t="shared" si="24"/>
        <v>0</v>
      </c>
      <c r="K558" s="113"/>
      <c r="L558" s="113"/>
      <c r="N558" s="117"/>
      <c r="O558" s="117"/>
      <c r="P558" s="114"/>
      <c r="Q558" s="118"/>
      <c r="R558" s="116"/>
      <c r="S558" s="114"/>
    </row>
    <row r="559" spans="6:19">
      <c r="F559" s="111" t="s">
        <v>518</v>
      </c>
      <c r="G559" s="136">
        <v>4.2503200000000003E-5</v>
      </c>
      <c r="H559" s="103">
        <f>ROUND(+G559*Totals!$H$30,2)</f>
        <v>0</v>
      </c>
      <c r="I559" s="103">
        <f t="shared" si="23"/>
        <v>0</v>
      </c>
      <c r="J559" s="103">
        <f t="shared" si="24"/>
        <v>0</v>
      </c>
      <c r="K559" s="113" t="s">
        <v>518</v>
      </c>
      <c r="L559" s="113" t="s">
        <v>102</v>
      </c>
      <c r="M559" s="138">
        <v>0.32222222222222219</v>
      </c>
      <c r="N559" s="117">
        <f t="shared" si="25"/>
        <v>0</v>
      </c>
      <c r="O559" s="113" t="s">
        <v>1159</v>
      </c>
      <c r="P559" s="114"/>
      <c r="Q559" s="118"/>
      <c r="R559" s="116"/>
      <c r="S559" s="114"/>
    </row>
    <row r="560" spans="6:19">
      <c r="F560" s="111" t="s">
        <v>517</v>
      </c>
      <c r="G560" s="136">
        <v>7.6892199999999995E-5</v>
      </c>
      <c r="H560" s="103">
        <f>ROUND(+G560*Totals!$H$30,2)</f>
        <v>0</v>
      </c>
      <c r="I560" s="103">
        <f t="shared" si="23"/>
        <v>0</v>
      </c>
      <c r="J560" s="103">
        <f t="shared" si="24"/>
        <v>0</v>
      </c>
      <c r="K560" s="113" t="s">
        <v>517</v>
      </c>
      <c r="L560" s="113" t="s">
        <v>105</v>
      </c>
      <c r="M560" s="138">
        <v>0.29126213592233013</v>
      </c>
      <c r="N560" s="117">
        <f t="shared" si="25"/>
        <v>0</v>
      </c>
      <c r="O560" s="113" t="s">
        <v>1159</v>
      </c>
      <c r="P560" s="114"/>
      <c r="Q560" s="118"/>
      <c r="R560" s="116"/>
      <c r="S560" s="114"/>
    </row>
    <row r="561" spans="6:19">
      <c r="F561" s="111" t="s">
        <v>516</v>
      </c>
      <c r="G561" s="136">
        <v>1.3330549999999999E-4</v>
      </c>
      <c r="H561" s="103">
        <f>ROUND(+G561*Totals!$H$30,2)</f>
        <v>0</v>
      </c>
      <c r="I561" s="103">
        <f t="shared" si="23"/>
        <v>0</v>
      </c>
      <c r="J561" s="103">
        <f t="shared" si="24"/>
        <v>0</v>
      </c>
      <c r="K561" s="113" t="s">
        <v>516</v>
      </c>
      <c r="L561" s="113" t="s">
        <v>73</v>
      </c>
      <c r="M561" s="138">
        <v>0.11298482293423273</v>
      </c>
      <c r="N561" s="117">
        <f t="shared" si="25"/>
        <v>0</v>
      </c>
      <c r="O561" s="113" t="s">
        <v>1159</v>
      </c>
      <c r="P561" s="114"/>
      <c r="Q561" s="118"/>
      <c r="R561" s="116"/>
      <c r="S561" s="114"/>
    </row>
    <row r="562" spans="6:19">
      <c r="F562" s="111" t="s">
        <v>515</v>
      </c>
      <c r="G562" s="136">
        <v>6.2209200000000001E-5</v>
      </c>
      <c r="H562" s="103">
        <f>ROUND(+G562*Totals!$H$30,2)</f>
        <v>0</v>
      </c>
      <c r="I562" s="103">
        <f t="shared" si="23"/>
        <v>0</v>
      </c>
      <c r="J562" s="103">
        <f t="shared" si="24"/>
        <v>0</v>
      </c>
      <c r="K562" s="137" t="s">
        <v>515</v>
      </c>
      <c r="L562" s="137" t="s">
        <v>52</v>
      </c>
      <c r="M562" s="138">
        <v>7.7519379844961239E-3</v>
      </c>
      <c r="N562" s="117">
        <f t="shared" si="25"/>
        <v>0</v>
      </c>
      <c r="O562" s="117"/>
      <c r="P562" s="114"/>
      <c r="Q562" s="118"/>
      <c r="R562" s="116"/>
      <c r="S562" s="114"/>
    </row>
    <row r="563" spans="6:19">
      <c r="F563" s="111" t="s">
        <v>514</v>
      </c>
      <c r="G563" s="136">
        <v>2.7704360000000003E-4</v>
      </c>
      <c r="H563" s="103">
        <f>ROUND(+G563*Totals!$H$30,2)</f>
        <v>0</v>
      </c>
      <c r="I563" s="103">
        <f t="shared" si="23"/>
        <v>0</v>
      </c>
      <c r="J563" s="103">
        <f t="shared" si="24"/>
        <v>0</v>
      </c>
      <c r="K563" s="113"/>
      <c r="L563" s="113"/>
      <c r="N563" s="117"/>
      <c r="O563" s="113"/>
      <c r="P563" s="114"/>
      <c r="Q563" s="118"/>
      <c r="R563" s="116"/>
      <c r="S563" s="114"/>
    </row>
    <row r="564" spans="6:19">
      <c r="F564" s="111" t="s">
        <v>513</v>
      </c>
      <c r="G564" s="136">
        <v>8.5779199999999993E-5</v>
      </c>
      <c r="H564" s="103">
        <f>ROUND(+G564*Totals!$H$30,2)</f>
        <v>0</v>
      </c>
      <c r="I564" s="103">
        <f t="shared" si="23"/>
        <v>0</v>
      </c>
      <c r="J564" s="103">
        <f t="shared" si="24"/>
        <v>0</v>
      </c>
      <c r="K564" s="113" t="s">
        <v>513</v>
      </c>
      <c r="L564" s="113" t="s">
        <v>51</v>
      </c>
      <c r="M564" s="138">
        <v>0.21404109589041095</v>
      </c>
      <c r="N564" s="117">
        <f t="shared" si="25"/>
        <v>0</v>
      </c>
      <c r="O564" s="117" t="s">
        <v>1159</v>
      </c>
      <c r="P564" s="114"/>
      <c r="Q564" s="118"/>
      <c r="R564" s="116"/>
      <c r="S564" s="114"/>
    </row>
    <row r="565" spans="6:19">
      <c r="F565" s="111" t="s">
        <v>512</v>
      </c>
      <c r="G565" s="136">
        <v>1.402606E-4</v>
      </c>
      <c r="H565" s="103">
        <f>ROUND(+G565*Totals!$H$30,2)</f>
        <v>0</v>
      </c>
      <c r="I565" s="103">
        <f t="shared" si="23"/>
        <v>0</v>
      </c>
      <c r="J565" s="103">
        <f t="shared" si="24"/>
        <v>0</v>
      </c>
      <c r="K565" s="113" t="s">
        <v>512</v>
      </c>
      <c r="L565" s="113" t="s">
        <v>63</v>
      </c>
      <c r="M565" s="138">
        <v>0.19607843137254904</v>
      </c>
      <c r="N565" s="117">
        <f t="shared" si="25"/>
        <v>0</v>
      </c>
      <c r="O565" s="113" t="s">
        <v>1159</v>
      </c>
      <c r="P565" s="114"/>
      <c r="Q565" s="118"/>
      <c r="R565" s="116"/>
      <c r="S565" s="114"/>
    </row>
    <row r="566" spans="6:19">
      <c r="F566" s="111" t="s">
        <v>511</v>
      </c>
      <c r="G566" s="136">
        <v>1.576483E-4</v>
      </c>
      <c r="H566" s="103">
        <f>ROUND(+G566*Totals!$H$30,2)</f>
        <v>0</v>
      </c>
      <c r="I566" s="103">
        <f t="shared" si="23"/>
        <v>0</v>
      </c>
      <c r="J566" s="103">
        <f t="shared" si="24"/>
        <v>0</v>
      </c>
      <c r="K566" s="113" t="s">
        <v>511</v>
      </c>
      <c r="L566" s="113" t="s">
        <v>83</v>
      </c>
      <c r="M566" s="138">
        <v>0.34672304439746293</v>
      </c>
      <c r="N566" s="117">
        <f t="shared" si="25"/>
        <v>0</v>
      </c>
      <c r="O566" s="117" t="s">
        <v>1159</v>
      </c>
      <c r="P566" s="114"/>
      <c r="Q566" s="118"/>
      <c r="R566" s="116"/>
      <c r="S566" s="114"/>
    </row>
    <row r="567" spans="6:19">
      <c r="F567" s="111" t="s">
        <v>510</v>
      </c>
      <c r="G567" s="136">
        <v>1.2832104999999999E-3</v>
      </c>
      <c r="H567" s="103">
        <f>ROUND(+G567*Totals!$H$30,2)</f>
        <v>0</v>
      </c>
      <c r="I567" s="103">
        <f t="shared" si="23"/>
        <v>0</v>
      </c>
      <c r="J567" s="103">
        <f t="shared" si="24"/>
        <v>0</v>
      </c>
      <c r="K567" s="113"/>
      <c r="L567" s="113"/>
      <c r="N567" s="117"/>
      <c r="O567" s="117"/>
      <c r="P567" s="114"/>
      <c r="Q567" s="118"/>
      <c r="R567" s="116"/>
      <c r="S567" s="114"/>
    </row>
    <row r="568" spans="6:19">
      <c r="F568" s="111" t="s">
        <v>509</v>
      </c>
      <c r="G568" s="136">
        <v>5.2163000000000002E-5</v>
      </c>
      <c r="H568" s="103">
        <f>ROUND(+G568*Totals!$H$30,2)</f>
        <v>0</v>
      </c>
      <c r="I568" s="103">
        <f t="shared" si="23"/>
        <v>0</v>
      </c>
      <c r="J568" s="103">
        <f t="shared" si="24"/>
        <v>0</v>
      </c>
      <c r="K568" s="113" t="s">
        <v>509</v>
      </c>
      <c r="L568" s="113" t="s">
        <v>82</v>
      </c>
      <c r="M568" s="138">
        <v>0.26066350710900477</v>
      </c>
      <c r="N568" s="117">
        <f t="shared" si="25"/>
        <v>0</v>
      </c>
      <c r="O568" s="117" t="s">
        <v>1159</v>
      </c>
      <c r="P568" s="114"/>
      <c r="Q568" s="118"/>
      <c r="R568" s="116"/>
      <c r="S568" s="114"/>
    </row>
    <row r="569" spans="6:19">
      <c r="F569" s="111" t="s">
        <v>508</v>
      </c>
      <c r="G569" s="136">
        <v>1.3910100000000001E-5</v>
      </c>
      <c r="H569" s="103">
        <f>ROUND(+G569*Totals!$H$30,2)</f>
        <v>0</v>
      </c>
      <c r="I569" s="103">
        <f t="shared" si="23"/>
        <v>0</v>
      </c>
      <c r="J569" s="103">
        <f t="shared" si="24"/>
        <v>0</v>
      </c>
      <c r="K569" s="113" t="s">
        <v>508</v>
      </c>
      <c r="L569" s="113" t="s">
        <v>126</v>
      </c>
      <c r="M569" s="138">
        <v>0.26548672566371684</v>
      </c>
      <c r="N569" s="117">
        <f t="shared" si="25"/>
        <v>0</v>
      </c>
      <c r="O569" s="113" t="s">
        <v>1159</v>
      </c>
      <c r="P569" s="114"/>
      <c r="Q569" s="118"/>
      <c r="R569" s="116"/>
      <c r="S569" s="114"/>
    </row>
    <row r="570" spans="6:19">
      <c r="F570" s="111" t="s">
        <v>506</v>
      </c>
      <c r="G570" s="136">
        <v>3.0061359999999996E-4</v>
      </c>
      <c r="H570" s="103">
        <f>ROUND(+G570*Totals!$H$30,2)</f>
        <v>0</v>
      </c>
      <c r="I570" s="103">
        <f t="shared" si="23"/>
        <v>0</v>
      </c>
      <c r="J570" s="103">
        <f t="shared" si="24"/>
        <v>0</v>
      </c>
      <c r="K570" s="113"/>
      <c r="L570" s="113"/>
      <c r="N570" s="117"/>
      <c r="O570" s="117"/>
      <c r="P570" s="114"/>
      <c r="Q570" s="118"/>
      <c r="R570" s="116"/>
      <c r="S570" s="114"/>
    </row>
    <row r="571" spans="6:19">
      <c r="F571" s="111" t="s">
        <v>505</v>
      </c>
      <c r="G571" s="136">
        <v>1.4682930000000001E-4</v>
      </c>
      <c r="H571" s="103">
        <f>ROUND(+G571*Totals!$H$30,2)</f>
        <v>0</v>
      </c>
      <c r="I571" s="103">
        <f t="shared" si="23"/>
        <v>0</v>
      </c>
      <c r="J571" s="103">
        <f t="shared" si="24"/>
        <v>0</v>
      </c>
      <c r="K571" s="113" t="s">
        <v>505</v>
      </c>
      <c r="L571" s="113" t="s">
        <v>122</v>
      </c>
      <c r="M571" s="138">
        <v>0.20636152055857254</v>
      </c>
      <c r="N571" s="117">
        <f t="shared" si="25"/>
        <v>0</v>
      </c>
      <c r="O571" s="113" t="s">
        <v>1159</v>
      </c>
      <c r="P571" s="114"/>
      <c r="Q571" s="118"/>
      <c r="R571" s="116"/>
      <c r="S571" s="114"/>
    </row>
    <row r="572" spans="6:19">
      <c r="F572" s="111" t="s">
        <v>504</v>
      </c>
      <c r="G572" s="136">
        <v>1.255777E-4</v>
      </c>
      <c r="H572" s="103">
        <f>ROUND(+G572*Totals!$H$30,2)</f>
        <v>0</v>
      </c>
      <c r="I572" s="103">
        <f t="shared" si="23"/>
        <v>0</v>
      </c>
      <c r="J572" s="103">
        <f t="shared" si="24"/>
        <v>0</v>
      </c>
      <c r="K572" s="113" t="s">
        <v>504</v>
      </c>
      <c r="L572" s="113" t="s">
        <v>59</v>
      </c>
      <c r="M572" s="138">
        <v>0.25587467362924282</v>
      </c>
      <c r="N572" s="117">
        <f t="shared" si="25"/>
        <v>0</v>
      </c>
      <c r="O572" s="117" t="s">
        <v>1159</v>
      </c>
      <c r="P572" s="114"/>
      <c r="Q572" s="118"/>
      <c r="R572" s="116"/>
      <c r="S572" s="114"/>
    </row>
    <row r="573" spans="6:19">
      <c r="F573" s="111" t="s">
        <v>503</v>
      </c>
      <c r="G573" s="136">
        <v>2.318357E-4</v>
      </c>
      <c r="H573" s="103">
        <f>ROUND(+G573*Totals!$H$30,2)</f>
        <v>0</v>
      </c>
      <c r="I573" s="103">
        <f t="shared" si="23"/>
        <v>0</v>
      </c>
      <c r="J573" s="103">
        <f t="shared" si="24"/>
        <v>0</v>
      </c>
      <c r="K573" s="113"/>
      <c r="L573" s="113"/>
      <c r="N573" s="117"/>
      <c r="O573" s="113"/>
      <c r="P573" s="114"/>
      <c r="Q573" s="118"/>
      <c r="R573" s="116"/>
      <c r="S573" s="114"/>
    </row>
    <row r="574" spans="6:19">
      <c r="F574" s="111" t="s">
        <v>502</v>
      </c>
      <c r="G574" s="136">
        <v>1.166906E-4</v>
      </c>
      <c r="H574" s="103">
        <f>ROUND(+G574*Totals!$H$30,2)</f>
        <v>0</v>
      </c>
      <c r="I574" s="103">
        <f t="shared" si="23"/>
        <v>0</v>
      </c>
      <c r="J574" s="103">
        <f t="shared" si="24"/>
        <v>0</v>
      </c>
      <c r="K574" s="113" t="s">
        <v>502</v>
      </c>
      <c r="L574" s="113" t="s">
        <v>84</v>
      </c>
      <c r="M574" s="138">
        <v>0.21390374331550802</v>
      </c>
      <c r="N574" s="117">
        <f t="shared" si="25"/>
        <v>0</v>
      </c>
      <c r="O574" s="117" t="s">
        <v>1159</v>
      </c>
      <c r="P574" s="114"/>
      <c r="Q574" s="118"/>
      <c r="R574" s="116"/>
      <c r="S574" s="114"/>
    </row>
    <row r="575" spans="6:19" ht="37.5">
      <c r="F575" s="111" t="s">
        <v>501</v>
      </c>
      <c r="G575" s="136">
        <v>1.0347599E-3</v>
      </c>
      <c r="H575" s="103">
        <f>ROUND(+G575*Totals!$H$30,2)</f>
        <v>0</v>
      </c>
      <c r="I575" s="103">
        <f t="shared" si="23"/>
        <v>0</v>
      </c>
      <c r="J575" s="103">
        <f t="shared" si="24"/>
        <v>0</v>
      </c>
      <c r="K575" s="113"/>
      <c r="L575" s="113"/>
      <c r="N575" s="117"/>
      <c r="O575" s="113"/>
      <c r="P575" s="114"/>
      <c r="Q575" s="118"/>
      <c r="R575" s="116"/>
      <c r="S575" s="114"/>
    </row>
    <row r="576" spans="6:19">
      <c r="F576" s="111" t="s">
        <v>100</v>
      </c>
      <c r="G576" s="136">
        <v>4.79127E-5</v>
      </c>
      <c r="H576" s="103">
        <f>ROUND(+G576*Totals!$H$30,2)</f>
        <v>0</v>
      </c>
      <c r="I576" s="103">
        <f t="shared" si="23"/>
        <v>0</v>
      </c>
      <c r="J576" s="103">
        <f t="shared" si="24"/>
        <v>0</v>
      </c>
      <c r="K576" s="113" t="s">
        <v>100</v>
      </c>
      <c r="L576" s="113" t="s">
        <v>100</v>
      </c>
      <c r="M576" s="138">
        <v>0.25864909390444812</v>
      </c>
      <c r="N576" s="117">
        <f t="shared" si="25"/>
        <v>0</v>
      </c>
      <c r="O576" s="117" t="s">
        <v>1159</v>
      </c>
      <c r="P576" s="114"/>
      <c r="Q576" s="118"/>
      <c r="R576" s="116"/>
      <c r="S576" s="114"/>
    </row>
    <row r="577" spans="6:19">
      <c r="F577" s="111" t="s">
        <v>500</v>
      </c>
      <c r="G577" s="136">
        <v>9.6018610000000006E-4</v>
      </c>
      <c r="H577" s="103">
        <f>ROUND(+G577*Totals!$H$30,2)</f>
        <v>0</v>
      </c>
      <c r="I577" s="103">
        <f t="shared" si="23"/>
        <v>0</v>
      </c>
      <c r="J577" s="103">
        <f t="shared" si="24"/>
        <v>0</v>
      </c>
      <c r="K577" s="113"/>
      <c r="L577" s="113"/>
      <c r="N577" s="117"/>
      <c r="O577" s="113"/>
      <c r="P577" s="114"/>
      <c r="Q577" s="118"/>
      <c r="R577" s="116"/>
      <c r="S577" s="114"/>
    </row>
    <row r="578" spans="6:19">
      <c r="F578" s="111" t="s">
        <v>499</v>
      </c>
      <c r="G578" s="136">
        <v>1.0548520000000001E-4</v>
      </c>
      <c r="H578" s="103">
        <f>ROUND(+G578*Totals!$H$30,2)</f>
        <v>0</v>
      </c>
      <c r="I578" s="103">
        <f t="shared" si="23"/>
        <v>0</v>
      </c>
      <c r="J578" s="103">
        <f t="shared" si="24"/>
        <v>0</v>
      </c>
      <c r="K578" s="113" t="s">
        <v>499</v>
      </c>
      <c r="L578" s="113" t="s">
        <v>77</v>
      </c>
      <c r="M578" s="138">
        <v>0.48430493273542602</v>
      </c>
      <c r="N578" s="117">
        <f t="shared" si="25"/>
        <v>0</v>
      </c>
      <c r="O578" s="117" t="s">
        <v>1159</v>
      </c>
      <c r="P578" s="114"/>
      <c r="Q578" s="118"/>
      <c r="R578" s="116"/>
      <c r="S578" s="114"/>
    </row>
    <row r="579" spans="6:19">
      <c r="F579" s="111" t="s">
        <v>498</v>
      </c>
      <c r="G579" s="136">
        <v>1.3098719999999998E-4</v>
      </c>
      <c r="H579" s="103">
        <f>ROUND(+G579*Totals!$H$30,2)</f>
        <v>0</v>
      </c>
      <c r="I579" s="103">
        <f t="shared" si="23"/>
        <v>0</v>
      </c>
      <c r="J579" s="103">
        <f t="shared" si="24"/>
        <v>0</v>
      </c>
      <c r="K579" s="113"/>
      <c r="L579" s="113"/>
      <c r="N579" s="117"/>
      <c r="O579" s="113"/>
      <c r="P579" s="114"/>
      <c r="Q579" s="118"/>
      <c r="R579" s="116"/>
      <c r="S579" s="114"/>
    </row>
    <row r="580" spans="6:19">
      <c r="F580" s="111" t="s">
        <v>497</v>
      </c>
      <c r="G580" s="136">
        <v>4.9844700000000001E-5</v>
      </c>
      <c r="H580" s="103">
        <f>ROUND(+G580*Totals!$H$30,2)</f>
        <v>0</v>
      </c>
      <c r="I580" s="103">
        <f t="shared" si="23"/>
        <v>0</v>
      </c>
      <c r="J580" s="103">
        <f t="shared" si="24"/>
        <v>0</v>
      </c>
      <c r="K580" s="113" t="s">
        <v>497</v>
      </c>
      <c r="L580" s="113" t="s">
        <v>83</v>
      </c>
      <c r="M580" s="138">
        <v>0.25</v>
      </c>
      <c r="N580" s="117">
        <f t="shared" si="25"/>
        <v>0</v>
      </c>
      <c r="O580" s="113" t="s">
        <v>1159</v>
      </c>
      <c r="P580" s="114"/>
      <c r="Q580" s="118"/>
      <c r="R580" s="116"/>
      <c r="S580" s="114"/>
    </row>
    <row r="581" spans="6:19">
      <c r="F581" s="111" t="s">
        <v>101</v>
      </c>
      <c r="G581" s="136">
        <v>5.6838380000000005E-4</v>
      </c>
      <c r="H581" s="103">
        <f>ROUND(+G581*Totals!$H$30,2)</f>
        <v>0</v>
      </c>
      <c r="I581" s="103">
        <f t="shared" si="23"/>
        <v>0</v>
      </c>
      <c r="J581" s="103">
        <f t="shared" si="24"/>
        <v>0</v>
      </c>
      <c r="K581" s="113"/>
      <c r="L581" s="113"/>
      <c r="N581" s="117"/>
      <c r="O581" s="113"/>
      <c r="P581" s="114"/>
      <c r="Q581" s="118"/>
      <c r="R581" s="116"/>
      <c r="S581" s="114"/>
    </row>
    <row r="582" spans="6:19">
      <c r="F582" s="111" t="s">
        <v>102</v>
      </c>
      <c r="G582" s="136">
        <v>7.6003459999999991E-4</v>
      </c>
      <c r="H582" s="103">
        <f>ROUND(+G582*Totals!$H$30,2)</f>
        <v>0</v>
      </c>
      <c r="I582" s="103">
        <f t="shared" si="23"/>
        <v>0</v>
      </c>
      <c r="J582" s="103">
        <f t="shared" si="24"/>
        <v>0</v>
      </c>
      <c r="K582" s="113"/>
      <c r="L582" s="113"/>
      <c r="N582" s="117"/>
      <c r="O582" s="113"/>
      <c r="P582" s="114"/>
      <c r="Q582" s="118"/>
      <c r="R582" s="116"/>
      <c r="S582" s="114"/>
    </row>
    <row r="583" spans="6:19">
      <c r="F583" s="111" t="s">
        <v>496</v>
      </c>
      <c r="G583" s="136">
        <v>5.571784E-4</v>
      </c>
      <c r="H583" s="103">
        <f>ROUND(+G583*Totals!$H$30,2)</f>
        <v>0</v>
      </c>
      <c r="I583" s="103">
        <f t="shared" ref="I583:I646" si="26">+N583+Q583+T583</f>
        <v>0</v>
      </c>
      <c r="J583" s="103">
        <f t="shared" ref="J583:J646" si="27">+H583-I583</f>
        <v>0</v>
      </c>
      <c r="K583" s="113"/>
      <c r="L583" s="113"/>
      <c r="N583" s="117"/>
      <c r="O583" s="117"/>
      <c r="P583" s="114"/>
      <c r="Q583" s="118"/>
      <c r="R583" s="116"/>
      <c r="S583" s="114"/>
    </row>
    <row r="584" spans="6:19">
      <c r="F584" s="111" t="s">
        <v>495</v>
      </c>
      <c r="G584" s="136">
        <v>1.5664364E-3</v>
      </c>
      <c r="H584" s="103">
        <f>ROUND(+G584*Totals!$H$30,2)</f>
        <v>0</v>
      </c>
      <c r="I584" s="103">
        <f t="shared" si="26"/>
        <v>0</v>
      </c>
      <c r="J584" s="103">
        <f t="shared" si="27"/>
        <v>0</v>
      </c>
      <c r="K584" s="113"/>
      <c r="L584" s="113"/>
      <c r="N584" s="117"/>
      <c r="O584" s="113"/>
      <c r="P584" s="114"/>
      <c r="Q584" s="118"/>
      <c r="R584" s="116"/>
      <c r="S584" s="114"/>
    </row>
    <row r="585" spans="6:19">
      <c r="F585" s="111" t="s">
        <v>494</v>
      </c>
      <c r="G585" s="136">
        <v>7.8437700000000003E-5</v>
      </c>
      <c r="H585" s="103">
        <f>ROUND(+G585*Totals!$H$30,2)</f>
        <v>0</v>
      </c>
      <c r="I585" s="103">
        <f t="shared" si="26"/>
        <v>0</v>
      </c>
      <c r="J585" s="103">
        <f t="shared" si="27"/>
        <v>0</v>
      </c>
      <c r="K585" s="113" t="s">
        <v>494</v>
      </c>
      <c r="L585" s="113" t="s">
        <v>119</v>
      </c>
      <c r="M585" s="138">
        <v>0.28329809725158561</v>
      </c>
      <c r="N585" s="117">
        <f t="shared" si="25"/>
        <v>0</v>
      </c>
      <c r="O585" s="117" t="s">
        <v>1159</v>
      </c>
      <c r="P585" s="114"/>
      <c r="Q585" s="118"/>
      <c r="R585" s="116"/>
      <c r="S585" s="114"/>
    </row>
    <row r="586" spans="6:19">
      <c r="F586" s="111" t="s">
        <v>493</v>
      </c>
      <c r="G586" s="136">
        <v>2.851579E-4</v>
      </c>
      <c r="H586" s="103">
        <f>ROUND(+G586*Totals!$H$30,2)</f>
        <v>0</v>
      </c>
      <c r="I586" s="103">
        <f t="shared" si="26"/>
        <v>0</v>
      </c>
      <c r="J586" s="103">
        <f t="shared" si="27"/>
        <v>0</v>
      </c>
      <c r="K586" s="113"/>
      <c r="L586" s="113"/>
      <c r="N586" s="117"/>
      <c r="O586" s="117"/>
      <c r="P586" s="114"/>
      <c r="Q586" s="118"/>
      <c r="R586" s="116"/>
      <c r="S586" s="114"/>
    </row>
    <row r="587" spans="6:19">
      <c r="F587" s="111" t="s">
        <v>492</v>
      </c>
      <c r="G587" s="136">
        <v>7.6892199999999995E-5</v>
      </c>
      <c r="H587" s="103">
        <f>ROUND(+G587*Totals!$H$30,2)</f>
        <v>0</v>
      </c>
      <c r="I587" s="103">
        <f t="shared" si="26"/>
        <v>0</v>
      </c>
      <c r="J587" s="103">
        <f t="shared" si="27"/>
        <v>0</v>
      </c>
      <c r="K587" s="113" t="s">
        <v>492</v>
      </c>
      <c r="L587" s="113" t="s">
        <v>101</v>
      </c>
      <c r="M587" s="138">
        <v>7.9452054794520541E-2</v>
      </c>
      <c r="N587" s="117">
        <f t="shared" si="25"/>
        <v>0</v>
      </c>
      <c r="O587" s="113" t="s">
        <v>1159</v>
      </c>
      <c r="P587" s="114"/>
      <c r="Q587" s="118"/>
      <c r="R587" s="116"/>
      <c r="S587" s="114"/>
    </row>
    <row r="588" spans="6:19">
      <c r="F588" s="111" t="s">
        <v>491</v>
      </c>
      <c r="G588" s="136">
        <v>6.4913999999999995E-5</v>
      </c>
      <c r="H588" s="103">
        <f>ROUND(+G588*Totals!$H$30,2)</f>
        <v>0</v>
      </c>
      <c r="I588" s="103">
        <f t="shared" si="26"/>
        <v>0</v>
      </c>
      <c r="J588" s="103">
        <f t="shared" si="27"/>
        <v>0</v>
      </c>
      <c r="K588" s="113" t="s">
        <v>491</v>
      </c>
      <c r="L588" s="113" t="s">
        <v>127</v>
      </c>
      <c r="M588" s="138">
        <v>0.35621521335807049</v>
      </c>
      <c r="N588" s="117">
        <f t="shared" si="25"/>
        <v>0</v>
      </c>
      <c r="O588" s="117" t="s">
        <v>1159</v>
      </c>
      <c r="P588" s="114"/>
      <c r="Q588" s="118"/>
      <c r="R588" s="116"/>
      <c r="S588" s="114"/>
    </row>
    <row r="589" spans="6:19">
      <c r="F589" s="111" t="s">
        <v>490</v>
      </c>
      <c r="G589" s="136">
        <v>2.4613219999999999E-4</v>
      </c>
      <c r="H589" s="103">
        <f>ROUND(+G589*Totals!$H$30,2)</f>
        <v>0</v>
      </c>
      <c r="I589" s="103">
        <f t="shared" si="26"/>
        <v>0</v>
      </c>
      <c r="J589" s="103">
        <f t="shared" si="27"/>
        <v>0</v>
      </c>
      <c r="K589" s="113"/>
      <c r="L589" s="113"/>
      <c r="N589" s="117"/>
      <c r="O589" s="113"/>
      <c r="P589" s="114"/>
      <c r="Q589" s="118"/>
      <c r="R589" s="116"/>
      <c r="S589" s="114"/>
    </row>
    <row r="590" spans="6:19">
      <c r="F590" s="111" t="s">
        <v>489</v>
      </c>
      <c r="G590" s="136">
        <v>3.70937E-5</v>
      </c>
      <c r="H590" s="103">
        <f>ROUND(+G590*Totals!$H$30,2)</f>
        <v>0</v>
      </c>
      <c r="I590" s="103">
        <f t="shared" si="26"/>
        <v>0</v>
      </c>
      <c r="J590" s="103">
        <f t="shared" si="27"/>
        <v>0</v>
      </c>
      <c r="K590" s="113" t="s">
        <v>489</v>
      </c>
      <c r="L590" s="113" t="s">
        <v>87</v>
      </c>
      <c r="M590" s="138">
        <v>0.41176470588235298</v>
      </c>
      <c r="N590" s="117">
        <f t="shared" si="25"/>
        <v>0</v>
      </c>
      <c r="O590" s="117" t="s">
        <v>1159</v>
      </c>
      <c r="P590" s="114"/>
      <c r="Q590" s="118"/>
      <c r="R590" s="116"/>
      <c r="S590" s="114"/>
    </row>
    <row r="591" spans="6:19">
      <c r="F591" s="111" t="s">
        <v>488</v>
      </c>
      <c r="G591" s="136">
        <v>2.9056740000000001E-4</v>
      </c>
      <c r="H591" s="103">
        <f>ROUND(+G591*Totals!$H$30,2)</f>
        <v>0</v>
      </c>
      <c r="I591" s="103">
        <f t="shared" si="26"/>
        <v>0</v>
      </c>
      <c r="J591" s="103">
        <f t="shared" si="27"/>
        <v>0</v>
      </c>
      <c r="K591" s="113"/>
      <c r="L591" s="113"/>
      <c r="N591" s="117"/>
      <c r="O591" s="113"/>
      <c r="P591" s="114"/>
      <c r="Q591" s="118"/>
      <c r="R591" s="116"/>
      <c r="S591" s="114"/>
    </row>
    <row r="592" spans="6:19">
      <c r="F592" s="111" t="s">
        <v>487</v>
      </c>
      <c r="G592" s="136">
        <v>3.7866500000000001E-5</v>
      </c>
      <c r="H592" s="103">
        <f>ROUND(+G592*Totals!$H$30,2)</f>
        <v>0</v>
      </c>
      <c r="I592" s="103">
        <f t="shared" si="26"/>
        <v>0</v>
      </c>
      <c r="J592" s="103">
        <f t="shared" si="27"/>
        <v>0</v>
      </c>
      <c r="K592" s="113" t="s">
        <v>487</v>
      </c>
      <c r="L592" s="113" t="s">
        <v>72</v>
      </c>
      <c r="M592" s="138">
        <v>3.0927835051546393E-2</v>
      </c>
      <c r="N592" s="117">
        <f t="shared" si="25"/>
        <v>0</v>
      </c>
      <c r="O592" s="117" t="s">
        <v>1159</v>
      </c>
      <c r="P592" s="114"/>
      <c r="Q592" s="118"/>
      <c r="R592" s="116"/>
      <c r="S592" s="114"/>
    </row>
    <row r="593" spans="6:19">
      <c r="F593" s="111" t="s">
        <v>486</v>
      </c>
      <c r="G593" s="136">
        <v>2.3454039999999999E-4</v>
      </c>
      <c r="H593" s="103">
        <f>ROUND(+G593*Totals!$H$30,2)</f>
        <v>0</v>
      </c>
      <c r="I593" s="103">
        <f t="shared" si="26"/>
        <v>0</v>
      </c>
      <c r="J593" s="103">
        <f t="shared" si="27"/>
        <v>0</v>
      </c>
      <c r="K593" s="113"/>
      <c r="L593" s="113"/>
      <c r="N593" s="117"/>
      <c r="O593" s="113"/>
      <c r="P593" s="114"/>
      <c r="Q593" s="118"/>
      <c r="R593" s="116"/>
      <c r="S593" s="114"/>
    </row>
    <row r="594" spans="6:19">
      <c r="F594" s="111" t="s">
        <v>485</v>
      </c>
      <c r="G594" s="136">
        <v>6.2595599999999994E-5</v>
      </c>
      <c r="H594" s="103">
        <f>ROUND(+G594*Totals!$H$30,2)</f>
        <v>0</v>
      </c>
      <c r="I594" s="103">
        <f t="shared" si="26"/>
        <v>0</v>
      </c>
      <c r="J594" s="103">
        <f t="shared" si="27"/>
        <v>0</v>
      </c>
      <c r="K594" s="113" t="s">
        <v>485</v>
      </c>
      <c r="L594" s="113" t="s">
        <v>41</v>
      </c>
      <c r="M594" s="138">
        <v>0.37668161434977576</v>
      </c>
      <c r="N594" s="117">
        <f t="shared" si="25"/>
        <v>0</v>
      </c>
      <c r="O594" s="113" t="s">
        <v>1159</v>
      </c>
      <c r="P594" s="114"/>
      <c r="Q594" s="118"/>
      <c r="R594" s="116"/>
      <c r="S594" s="114"/>
    </row>
    <row r="595" spans="6:19">
      <c r="F595" s="111" t="s">
        <v>484</v>
      </c>
      <c r="G595" s="136">
        <v>6.2711550000000009E-4</v>
      </c>
      <c r="H595" s="103">
        <f>ROUND(+G595*Totals!$H$30,2)</f>
        <v>0</v>
      </c>
      <c r="I595" s="103">
        <f t="shared" si="26"/>
        <v>0</v>
      </c>
      <c r="J595" s="103">
        <f t="shared" si="27"/>
        <v>0</v>
      </c>
      <c r="K595" s="113"/>
      <c r="L595" s="113"/>
      <c r="N595" s="117"/>
      <c r="O595" s="117"/>
      <c r="P595" s="114"/>
      <c r="Q595" s="118"/>
      <c r="R595" s="116"/>
      <c r="S595" s="114"/>
    </row>
    <row r="596" spans="6:19" ht="37.5">
      <c r="F596" s="111" t="s">
        <v>483</v>
      </c>
      <c r="G596" s="136">
        <v>3.5834066999999997E-3</v>
      </c>
      <c r="H596" s="103">
        <f>ROUND(+G596*Totals!$H$30,2)</f>
        <v>0</v>
      </c>
      <c r="I596" s="103">
        <f t="shared" si="26"/>
        <v>0</v>
      </c>
      <c r="J596" s="103">
        <f t="shared" si="27"/>
        <v>0</v>
      </c>
      <c r="K596" s="113"/>
      <c r="L596" s="113"/>
      <c r="N596" s="117"/>
      <c r="O596" s="113"/>
      <c r="P596" s="114"/>
      <c r="Q596" s="118"/>
      <c r="R596" s="116"/>
      <c r="S596" s="114"/>
    </row>
    <row r="597" spans="6:19">
      <c r="F597" s="111" t="s">
        <v>481</v>
      </c>
      <c r="G597" s="136">
        <v>0</v>
      </c>
      <c r="H597" s="103">
        <f>ROUND(+G597*Totals!$H$30,2)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ROUND(+G598*Totals!$H$30,2)</f>
        <v>0</v>
      </c>
      <c r="I598" s="103">
        <f t="shared" si="26"/>
        <v>0</v>
      </c>
      <c r="J598" s="103">
        <f t="shared" si="27"/>
        <v>0</v>
      </c>
      <c r="K598" s="113"/>
      <c r="L598" s="113"/>
      <c r="N598" s="117"/>
      <c r="O598" s="113"/>
      <c r="P598" s="114"/>
      <c r="Q598" s="118"/>
      <c r="R598" s="116"/>
      <c r="S598" s="114"/>
    </row>
    <row r="599" spans="6:19">
      <c r="F599" s="111" t="s">
        <v>479</v>
      </c>
      <c r="G599" s="136">
        <v>6.5184460000000004E-4</v>
      </c>
      <c r="H599" s="103">
        <f>ROUND(+G599*Totals!$H$30,2)</f>
        <v>0</v>
      </c>
      <c r="I599" s="103">
        <f t="shared" si="26"/>
        <v>0</v>
      </c>
      <c r="J599" s="103">
        <f t="shared" si="27"/>
        <v>0</v>
      </c>
      <c r="K599" s="113"/>
      <c r="L599" s="113"/>
      <c r="N599" s="117"/>
      <c r="O599" s="113"/>
      <c r="P599" s="114"/>
      <c r="Q599" s="118"/>
      <c r="R599" s="116"/>
      <c r="S599" s="114"/>
    </row>
    <row r="600" spans="6:19">
      <c r="F600" s="111" t="s">
        <v>478</v>
      </c>
      <c r="G600" s="136">
        <v>2.6429270000000003E-4</v>
      </c>
      <c r="H600" s="103">
        <f>ROUND(+G600*Totals!$H$30,2)</f>
        <v>0</v>
      </c>
      <c r="I600" s="103">
        <f t="shared" si="26"/>
        <v>0</v>
      </c>
      <c r="J600" s="103">
        <f t="shared" si="27"/>
        <v>0</v>
      </c>
      <c r="K600" s="113"/>
      <c r="L600" s="113"/>
      <c r="N600" s="117"/>
      <c r="O600" s="117"/>
      <c r="P600" s="114"/>
      <c r="Q600" s="118"/>
      <c r="R600" s="116"/>
      <c r="S600" s="114"/>
    </row>
    <row r="601" spans="6:19">
      <c r="F601" s="111" t="s">
        <v>104</v>
      </c>
      <c r="G601" s="136">
        <v>9.1949893000000012E-3</v>
      </c>
      <c r="H601" s="103">
        <f>ROUND(+G601*Totals!$H$30,2)</f>
        <v>0</v>
      </c>
      <c r="I601" s="103">
        <f t="shared" si="26"/>
        <v>0</v>
      </c>
      <c r="J601" s="103">
        <f t="shared" si="27"/>
        <v>0</v>
      </c>
      <c r="K601" s="113"/>
      <c r="L601" s="113"/>
      <c r="N601" s="117"/>
      <c r="O601" s="113"/>
      <c r="P601" s="114"/>
      <c r="Q601" s="118"/>
      <c r="R601" s="116"/>
      <c r="S601" s="114"/>
    </row>
    <row r="602" spans="6:19">
      <c r="F602" s="111" t="s">
        <v>477</v>
      </c>
      <c r="G602" s="136">
        <v>1.2441850000000001E-4</v>
      </c>
      <c r="H602" s="103">
        <f>ROUND(+G602*Totals!$H$30,2)</f>
        <v>0</v>
      </c>
      <c r="I602" s="103">
        <f t="shared" si="26"/>
        <v>0</v>
      </c>
      <c r="J602" s="103">
        <f t="shared" si="27"/>
        <v>0</v>
      </c>
      <c r="K602" s="113" t="s">
        <v>477</v>
      </c>
      <c r="L602" s="113" t="s">
        <v>39</v>
      </c>
      <c r="M602" s="138">
        <v>0.2583201267828843</v>
      </c>
      <c r="N602" s="117">
        <f>+H602*M602</f>
        <v>0</v>
      </c>
      <c r="O602" s="117" t="s">
        <v>1159</v>
      </c>
      <c r="P602" s="114"/>
      <c r="Q602" s="118"/>
      <c r="R602" s="116"/>
      <c r="S602" s="114"/>
    </row>
    <row r="603" spans="6:19">
      <c r="F603" s="111" t="s">
        <v>476</v>
      </c>
      <c r="G603" s="136">
        <v>5.9929519999999997E-4</v>
      </c>
      <c r="H603" s="103">
        <f>ROUND(+G603*Totals!$H$30,2)</f>
        <v>0</v>
      </c>
      <c r="I603" s="103">
        <f t="shared" si="26"/>
        <v>0</v>
      </c>
      <c r="J603" s="103">
        <f t="shared" si="27"/>
        <v>0</v>
      </c>
      <c r="K603" s="113"/>
      <c r="L603" s="113"/>
      <c r="N603" s="117"/>
      <c r="O603" s="113"/>
      <c r="P603" s="114"/>
      <c r="Q603" s="118"/>
      <c r="R603" s="116"/>
      <c r="S603" s="114"/>
    </row>
    <row r="604" spans="6:19">
      <c r="F604" s="111" t="s">
        <v>475</v>
      </c>
      <c r="G604" s="136">
        <v>2.5501900000000001E-5</v>
      </c>
      <c r="H604" s="103">
        <f>ROUND(+G604*Totals!$H$30,2)</f>
        <v>0</v>
      </c>
      <c r="I604" s="103">
        <f t="shared" si="26"/>
        <v>0</v>
      </c>
      <c r="J604" s="103">
        <f t="shared" si="27"/>
        <v>0</v>
      </c>
      <c r="K604" s="113" t="s">
        <v>475</v>
      </c>
      <c r="L604" s="113" t="s">
        <v>114</v>
      </c>
      <c r="M604" s="138">
        <v>0.17256637168141595</v>
      </c>
      <c r="N604" s="117">
        <f>+H604*M604</f>
        <v>0</v>
      </c>
      <c r="O604" s="113" t="s">
        <v>1159</v>
      </c>
      <c r="P604" s="114"/>
      <c r="Q604" s="118"/>
      <c r="R604" s="116"/>
      <c r="S604" s="114"/>
    </row>
    <row r="605" spans="6:19">
      <c r="F605" s="111" t="s">
        <v>474</v>
      </c>
      <c r="G605" s="136">
        <v>3.5470860000000001E-4</v>
      </c>
      <c r="H605" s="103">
        <f>ROUND(+G605*Totals!$H$30,2)</f>
        <v>0</v>
      </c>
      <c r="I605" s="103">
        <f t="shared" si="26"/>
        <v>0</v>
      </c>
      <c r="J605" s="103">
        <f t="shared" si="27"/>
        <v>0</v>
      </c>
      <c r="K605" s="113"/>
      <c r="L605" s="113"/>
      <c r="N605" s="117"/>
      <c r="O605" s="113"/>
      <c r="P605" s="114"/>
      <c r="Q605" s="118"/>
      <c r="R605" s="116"/>
      <c r="S605" s="114"/>
    </row>
    <row r="606" spans="6:19">
      <c r="F606" s="111" t="s">
        <v>473</v>
      </c>
      <c r="G606" s="136">
        <v>2.6757701000000001E-3</v>
      </c>
      <c r="H606" s="103">
        <f>ROUND(+G606*Totals!$H$30,2)</f>
        <v>0</v>
      </c>
      <c r="I606" s="103">
        <f t="shared" si="26"/>
        <v>0</v>
      </c>
      <c r="J606" s="103">
        <f t="shared" si="27"/>
        <v>0</v>
      </c>
      <c r="K606" s="113"/>
      <c r="L606" s="113"/>
      <c r="N606" s="117"/>
      <c r="O606" s="113"/>
      <c r="P606" s="114"/>
      <c r="Q606" s="118"/>
      <c r="R606" s="116"/>
      <c r="S606" s="114"/>
    </row>
    <row r="607" spans="6:19">
      <c r="F607" s="111" t="s">
        <v>472</v>
      </c>
      <c r="G607" s="136">
        <v>1.6692169999999999E-4</v>
      </c>
      <c r="H607" s="103">
        <f>ROUND(+G607*Totals!$H$30,2)</f>
        <v>0</v>
      </c>
      <c r="I607" s="103">
        <f t="shared" si="26"/>
        <v>0</v>
      </c>
      <c r="J607" s="103">
        <f t="shared" si="27"/>
        <v>0</v>
      </c>
      <c r="K607" s="113"/>
      <c r="L607" s="113"/>
      <c r="N607" s="117"/>
      <c r="O607" s="113"/>
      <c r="P607" s="114"/>
      <c r="Q607" s="118"/>
      <c r="R607" s="116"/>
      <c r="S607" s="114"/>
    </row>
    <row r="608" spans="6:19">
      <c r="F608" s="111" t="s">
        <v>471</v>
      </c>
      <c r="G608" s="136">
        <v>1.3500564E-3</v>
      </c>
      <c r="H608" s="103">
        <f>ROUND(+G608*Totals!$H$30,2)</f>
        <v>0</v>
      </c>
      <c r="I608" s="103">
        <f t="shared" si="26"/>
        <v>0</v>
      </c>
      <c r="J608" s="103">
        <f t="shared" si="27"/>
        <v>0</v>
      </c>
      <c r="K608" s="113"/>
      <c r="L608" s="113"/>
      <c r="N608" s="117"/>
      <c r="O608" s="117"/>
      <c r="P608" s="114"/>
      <c r="Q608" s="118"/>
      <c r="R608" s="116"/>
      <c r="S608" s="114"/>
    </row>
    <row r="609" spans="6:19">
      <c r="F609" s="111" t="s">
        <v>470</v>
      </c>
      <c r="G609" s="136">
        <v>2.2024390000000002E-4</v>
      </c>
      <c r="H609" s="103">
        <f>ROUND(+G609*Totals!$H$30,2)</f>
        <v>0</v>
      </c>
      <c r="I609" s="103">
        <f t="shared" si="26"/>
        <v>0</v>
      </c>
      <c r="J609" s="103">
        <f t="shared" si="27"/>
        <v>0</v>
      </c>
      <c r="K609" s="113"/>
      <c r="L609" s="113"/>
      <c r="N609" s="117"/>
      <c r="O609" s="113"/>
      <c r="P609" s="114"/>
      <c r="Q609" s="118"/>
      <c r="R609" s="116"/>
      <c r="S609" s="114"/>
    </row>
    <row r="610" spans="6:19">
      <c r="F610" s="111" t="s">
        <v>469</v>
      </c>
      <c r="G610" s="136">
        <v>5.3322200000000003E-5</v>
      </c>
      <c r="H610" s="103">
        <f>ROUND(+G610*Totals!$H$30,2)</f>
        <v>0</v>
      </c>
      <c r="I610" s="103">
        <f t="shared" si="26"/>
        <v>0</v>
      </c>
      <c r="J610" s="103">
        <f t="shared" si="27"/>
        <v>0</v>
      </c>
      <c r="K610" s="113" t="s">
        <v>469</v>
      </c>
      <c r="L610" s="113" t="s">
        <v>115</v>
      </c>
      <c r="M610" s="138">
        <v>6.3380281690140844E-2</v>
      </c>
      <c r="N610" s="117">
        <f>+H610*M610</f>
        <v>0</v>
      </c>
      <c r="O610" s="117" t="s">
        <v>1159</v>
      </c>
      <c r="P610" s="114"/>
      <c r="Q610" s="118"/>
      <c r="R610" s="116"/>
      <c r="S610" s="114"/>
    </row>
    <row r="611" spans="6:19">
      <c r="F611" s="111" t="s">
        <v>468</v>
      </c>
      <c r="G611" s="136">
        <v>7.3801019999999995E-4</v>
      </c>
      <c r="H611" s="103">
        <f>ROUND(+G611*Totals!$H$30,2)</f>
        <v>0</v>
      </c>
      <c r="I611" s="103">
        <f t="shared" si="26"/>
        <v>0</v>
      </c>
      <c r="J611" s="103">
        <f t="shared" si="27"/>
        <v>0</v>
      </c>
      <c r="K611" s="113"/>
      <c r="L611" s="113"/>
      <c r="N611" s="117"/>
      <c r="O611" s="117"/>
      <c r="P611" s="114"/>
      <c r="Q611" s="118"/>
      <c r="R611" s="116"/>
      <c r="S611" s="114"/>
    </row>
    <row r="612" spans="6:19">
      <c r="F612" s="111" t="s">
        <v>467</v>
      </c>
      <c r="G612" s="136">
        <v>1.4876120000000001E-4</v>
      </c>
      <c r="H612" s="103">
        <f>ROUND(+G612*Totals!$H$30,2)</f>
        <v>0</v>
      </c>
      <c r="I612" s="103">
        <f t="shared" si="26"/>
        <v>0</v>
      </c>
      <c r="J612" s="103">
        <f t="shared" si="27"/>
        <v>0</v>
      </c>
      <c r="K612" s="113" t="s">
        <v>467</v>
      </c>
      <c r="L612" s="113" t="s">
        <v>120</v>
      </c>
      <c r="M612" s="138">
        <v>0.14677103718199608</v>
      </c>
      <c r="N612" s="117">
        <f>+H612*M612</f>
        <v>0</v>
      </c>
      <c r="O612" s="113" t="s">
        <v>1159</v>
      </c>
      <c r="P612" s="114"/>
      <c r="Q612" s="118"/>
      <c r="R612" s="116"/>
      <c r="S612" s="114"/>
    </row>
    <row r="613" spans="6:19" ht="37.5">
      <c r="F613" s="111" t="s">
        <v>466</v>
      </c>
      <c r="G613" s="136">
        <v>9.118869999999999E-5</v>
      </c>
      <c r="H613" s="103">
        <f>ROUND(+G613*Totals!$H$30,2)</f>
        <v>0</v>
      </c>
      <c r="I613" s="103">
        <f t="shared" si="26"/>
        <v>0</v>
      </c>
      <c r="J613" s="103">
        <f t="shared" si="27"/>
        <v>0</v>
      </c>
      <c r="K613" s="113" t="s">
        <v>466</v>
      </c>
      <c r="L613" s="113" t="s">
        <v>76</v>
      </c>
      <c r="M613" s="138">
        <v>0.51620947630922687</v>
      </c>
      <c r="N613" s="117">
        <f>+H613*M613</f>
        <v>0</v>
      </c>
      <c r="O613" s="117" t="s">
        <v>1159</v>
      </c>
      <c r="P613" s="114"/>
      <c r="Q613" s="118"/>
      <c r="R613" s="116"/>
      <c r="S613" s="114"/>
    </row>
    <row r="614" spans="6:19">
      <c r="F614" s="111" t="s">
        <v>465</v>
      </c>
      <c r="G614" s="136">
        <v>4.8762769999999999E-4</v>
      </c>
      <c r="H614" s="103">
        <f>ROUND(+G614*Totals!$H$30,2)</f>
        <v>0</v>
      </c>
      <c r="I614" s="103">
        <f t="shared" si="26"/>
        <v>0</v>
      </c>
      <c r="J614" s="103">
        <f t="shared" si="27"/>
        <v>0</v>
      </c>
      <c r="K614" s="113"/>
      <c r="L614" s="113"/>
      <c r="N614" s="117"/>
      <c r="O614" s="117"/>
      <c r="P614" s="114"/>
      <c r="Q614" s="118"/>
      <c r="R614" s="116"/>
      <c r="S614" s="114"/>
    </row>
    <row r="615" spans="6:19">
      <c r="F615" s="111" t="s">
        <v>464</v>
      </c>
      <c r="G615" s="136">
        <v>1.4760199999999999E-4</v>
      </c>
      <c r="H615" s="103">
        <f>ROUND(+G615*Totals!$H$30,2)</f>
        <v>0</v>
      </c>
      <c r="I615" s="103">
        <f t="shared" si="26"/>
        <v>0</v>
      </c>
      <c r="J615" s="103">
        <f t="shared" si="27"/>
        <v>0</v>
      </c>
      <c r="K615" s="113" t="s">
        <v>464</v>
      </c>
      <c r="L615" s="113" t="s">
        <v>65</v>
      </c>
      <c r="M615" s="138">
        <v>0.16058394160583941</v>
      </c>
      <c r="N615" s="117">
        <f>+H615*M615</f>
        <v>0</v>
      </c>
      <c r="O615" s="113" t="s">
        <v>1159</v>
      </c>
      <c r="P615" s="114"/>
      <c r="Q615" s="118"/>
      <c r="R615" s="116"/>
      <c r="S615" s="114"/>
    </row>
    <row r="616" spans="6:19">
      <c r="F616" s="111" t="s">
        <v>463</v>
      </c>
      <c r="G616" s="136">
        <v>1.9242360000000001E-4</v>
      </c>
      <c r="H616" s="103">
        <f>ROUND(+G616*Totals!$H$30,2)</f>
        <v>0</v>
      </c>
      <c r="I616" s="103">
        <f t="shared" si="26"/>
        <v>0</v>
      </c>
      <c r="J616" s="103">
        <f t="shared" si="27"/>
        <v>0</v>
      </c>
      <c r="K616" s="113" t="s">
        <v>463</v>
      </c>
      <c r="L616" s="113" t="s">
        <v>124</v>
      </c>
      <c r="M616" s="138">
        <v>0.25933609958506221</v>
      </c>
      <c r="N616" s="117">
        <f>+H616*M616</f>
        <v>0</v>
      </c>
      <c r="O616" s="113" t="s">
        <v>1159</v>
      </c>
      <c r="P616" s="114"/>
      <c r="Q616" s="118"/>
      <c r="R616" s="116"/>
      <c r="S616" s="114"/>
    </row>
    <row r="617" spans="6:19">
      <c r="F617" s="111" t="s">
        <v>462</v>
      </c>
      <c r="G617" s="136">
        <v>3.5007190000000001E-4</v>
      </c>
      <c r="H617" s="103">
        <f>ROUND(+G617*Totals!$H$30,2)</f>
        <v>0</v>
      </c>
      <c r="I617" s="103">
        <f t="shared" si="26"/>
        <v>0</v>
      </c>
      <c r="J617" s="103">
        <f t="shared" si="27"/>
        <v>0</v>
      </c>
      <c r="K617" s="113"/>
      <c r="L617" s="113"/>
      <c r="N617" s="117"/>
      <c r="O617" s="113"/>
      <c r="P617" s="114"/>
      <c r="Q617" s="118"/>
      <c r="R617" s="116"/>
      <c r="S617" s="114"/>
    </row>
    <row r="618" spans="6:19">
      <c r="F618" s="111" t="s">
        <v>461</v>
      </c>
      <c r="G618" s="136">
        <v>3.3848009999999998E-4</v>
      </c>
      <c r="H618" s="103">
        <f>ROUND(+G618*Totals!$H$30,2)</f>
        <v>0</v>
      </c>
      <c r="I618" s="103">
        <f t="shared" si="26"/>
        <v>0</v>
      </c>
      <c r="J618" s="103">
        <f t="shared" si="27"/>
        <v>0</v>
      </c>
      <c r="K618" s="113"/>
      <c r="L618" s="113"/>
      <c r="N618" s="117"/>
      <c r="O618" s="113"/>
      <c r="P618" s="114"/>
      <c r="Q618" s="118"/>
      <c r="R618" s="116"/>
      <c r="S618" s="114"/>
    </row>
    <row r="619" spans="6:19">
      <c r="F619" s="111" t="s">
        <v>460</v>
      </c>
      <c r="G619" s="136">
        <v>6.0895504000000001E-3</v>
      </c>
      <c r="H619" s="103">
        <f>ROUND(+G619*Totals!$H$30,2)</f>
        <v>0</v>
      </c>
      <c r="I619" s="103">
        <f t="shared" si="26"/>
        <v>0</v>
      </c>
      <c r="J619" s="103">
        <f t="shared" si="27"/>
        <v>0</v>
      </c>
      <c r="K619" s="113"/>
      <c r="L619" s="113"/>
      <c r="N619" s="117"/>
      <c r="O619" s="117"/>
      <c r="P619" s="114"/>
      <c r="Q619" s="118"/>
      <c r="R619" s="116"/>
      <c r="S619" s="114"/>
    </row>
    <row r="620" spans="6:19">
      <c r="F620" s="111" t="s">
        <v>459</v>
      </c>
      <c r="G620" s="136">
        <v>1.3137350000000001E-4</v>
      </c>
      <c r="H620" s="103">
        <f>ROUND(+G620*Totals!$H$30,2)</f>
        <v>0</v>
      </c>
      <c r="I620" s="103">
        <f t="shared" si="26"/>
        <v>0</v>
      </c>
      <c r="J620" s="103">
        <f t="shared" si="27"/>
        <v>0</v>
      </c>
      <c r="K620" s="113"/>
      <c r="L620" s="113"/>
      <c r="N620" s="117"/>
      <c r="O620" s="113"/>
      <c r="P620" s="114"/>
      <c r="Q620" s="118"/>
      <c r="R620" s="116"/>
      <c r="S620" s="114"/>
    </row>
    <row r="621" spans="6:19">
      <c r="F621" s="111" t="s">
        <v>458</v>
      </c>
      <c r="G621" s="136">
        <v>2.8593099999999999E-5</v>
      </c>
      <c r="H621" s="103">
        <f>ROUND(+G621*Totals!$H$30,2)</f>
        <v>0</v>
      </c>
      <c r="I621" s="103">
        <f t="shared" si="26"/>
        <v>0</v>
      </c>
      <c r="J621" s="103">
        <f t="shared" si="27"/>
        <v>0</v>
      </c>
      <c r="K621" s="113" t="s">
        <v>458</v>
      </c>
      <c r="L621" s="113" t="s">
        <v>37</v>
      </c>
      <c r="M621" s="138">
        <v>0.25641025641025639</v>
      </c>
      <c r="N621" s="117">
        <f>+H621*M621</f>
        <v>0</v>
      </c>
      <c r="O621" s="117" t="s">
        <v>1159</v>
      </c>
      <c r="P621" s="114"/>
      <c r="Q621" s="118"/>
      <c r="R621" s="116"/>
      <c r="S621" s="114"/>
    </row>
    <row r="622" spans="6:19">
      <c r="F622" s="111" t="s">
        <v>457</v>
      </c>
      <c r="G622" s="136">
        <v>5.2897169999999996E-4</v>
      </c>
      <c r="H622" s="103">
        <f>ROUND(+G622*Totals!$H$30,2)</f>
        <v>0</v>
      </c>
      <c r="I622" s="103">
        <f t="shared" si="26"/>
        <v>0</v>
      </c>
      <c r="J622" s="103">
        <f t="shared" si="27"/>
        <v>0</v>
      </c>
      <c r="K622" s="113"/>
      <c r="L622" s="113"/>
      <c r="N622" s="117"/>
      <c r="O622" s="113"/>
      <c r="P622" s="114"/>
      <c r="Q622" s="118"/>
      <c r="R622" s="116"/>
      <c r="S622" s="114"/>
    </row>
    <row r="623" spans="6:19" ht="37.5">
      <c r="F623" s="111" t="s">
        <v>456</v>
      </c>
      <c r="G623" s="136">
        <v>4.2116799999999996E-5</v>
      </c>
      <c r="H623" s="103">
        <f>ROUND(+G623*Totals!$H$30,2)</f>
        <v>0</v>
      </c>
      <c r="I623" s="103">
        <f t="shared" si="26"/>
        <v>0</v>
      </c>
      <c r="J623" s="103">
        <f t="shared" si="27"/>
        <v>0</v>
      </c>
      <c r="K623" s="113" t="s">
        <v>456</v>
      </c>
      <c r="L623" s="113" t="s">
        <v>56</v>
      </c>
      <c r="M623" s="138">
        <v>0.34984520123839008</v>
      </c>
      <c r="N623" s="117">
        <f>+H623*M623</f>
        <v>0</v>
      </c>
      <c r="O623" s="113" t="s">
        <v>1159</v>
      </c>
      <c r="P623" s="114"/>
      <c r="Q623" s="118"/>
      <c r="R623" s="116"/>
      <c r="S623" s="114"/>
    </row>
    <row r="624" spans="6:19">
      <c r="F624" s="111" t="s">
        <v>455</v>
      </c>
      <c r="G624" s="136">
        <v>4.1150829999999998E-4</v>
      </c>
      <c r="H624" s="103">
        <f>ROUND(+G624*Totals!$H$30,2)</f>
        <v>0</v>
      </c>
      <c r="I624" s="103">
        <f t="shared" si="26"/>
        <v>0</v>
      </c>
      <c r="J624" s="103">
        <f t="shared" si="27"/>
        <v>0</v>
      </c>
      <c r="K624" s="113"/>
      <c r="L624" s="113"/>
      <c r="N624" s="117"/>
      <c r="O624" s="117"/>
      <c r="P624" s="114"/>
      <c r="Q624" s="118"/>
      <c r="R624" s="116"/>
      <c r="S624" s="114"/>
    </row>
    <row r="625" spans="6:19">
      <c r="F625" s="111" t="s">
        <v>454</v>
      </c>
      <c r="G625" s="136">
        <v>7.9129380000000013E-3</v>
      </c>
      <c r="H625" s="103">
        <f>ROUND(+G625*Totals!$H$30,2)</f>
        <v>0</v>
      </c>
      <c r="I625" s="103">
        <f t="shared" si="26"/>
        <v>0</v>
      </c>
      <c r="J625" s="103">
        <f t="shared" si="27"/>
        <v>0</v>
      </c>
      <c r="K625" s="113"/>
      <c r="L625" s="113"/>
      <c r="N625" s="117"/>
      <c r="O625" s="117"/>
      <c r="P625" s="114"/>
      <c r="Q625" s="118"/>
      <c r="R625" s="116"/>
      <c r="S625" s="114"/>
    </row>
    <row r="626" spans="6:19" ht="37.5">
      <c r="F626" s="111" t="s">
        <v>453</v>
      </c>
      <c r="G626" s="136">
        <v>4.3275999999999997E-5</v>
      </c>
      <c r="H626" s="103">
        <f>ROUND(+G626*Totals!$H$30,2)</f>
        <v>0</v>
      </c>
      <c r="I626" s="103">
        <f t="shared" si="26"/>
        <v>0</v>
      </c>
      <c r="J626" s="103">
        <f t="shared" si="27"/>
        <v>0</v>
      </c>
      <c r="K626" s="113" t="s">
        <v>453</v>
      </c>
      <c r="L626" s="113" t="s">
        <v>53</v>
      </c>
      <c r="M626" s="138">
        <v>0.5161290322580645</v>
      </c>
      <c r="N626" s="117">
        <f>+H626*M626</f>
        <v>0</v>
      </c>
      <c r="O626" s="113"/>
      <c r="P626" s="114"/>
      <c r="Q626" s="118"/>
      <c r="R626" s="116"/>
      <c r="S626" s="114"/>
    </row>
    <row r="627" spans="6:19">
      <c r="F627" s="111" t="s">
        <v>452</v>
      </c>
      <c r="G627" s="136">
        <v>2.0092399999999998E-5</v>
      </c>
      <c r="H627" s="103">
        <f>ROUND(+G627*Totals!$H$30,2)</f>
        <v>0</v>
      </c>
      <c r="I627" s="103">
        <f t="shared" si="26"/>
        <v>0</v>
      </c>
      <c r="J627" s="103">
        <f t="shared" si="27"/>
        <v>0</v>
      </c>
      <c r="K627" s="113" t="s">
        <v>452</v>
      </c>
      <c r="L627" s="113" t="s">
        <v>106</v>
      </c>
      <c r="M627" s="138">
        <v>0.25287356321839083</v>
      </c>
      <c r="N627" s="117">
        <f>+H627*M627</f>
        <v>0</v>
      </c>
      <c r="O627" s="113"/>
      <c r="P627" s="114"/>
      <c r="Q627" s="118"/>
      <c r="R627" s="116"/>
      <c r="S627" s="114"/>
    </row>
    <row r="628" spans="6:19">
      <c r="F628" s="111" t="s">
        <v>451</v>
      </c>
      <c r="G628" s="136">
        <v>8.006059E-4</v>
      </c>
      <c r="H628" s="103">
        <f>ROUND(+G628*Totals!$H$30,2)</f>
        <v>0</v>
      </c>
      <c r="I628" s="103">
        <f t="shared" si="26"/>
        <v>0</v>
      </c>
      <c r="J628" s="103">
        <f t="shared" si="27"/>
        <v>0</v>
      </c>
      <c r="K628" s="113"/>
      <c r="L628" s="113"/>
      <c r="N628" s="117"/>
      <c r="O628" s="113"/>
      <c r="P628" s="114"/>
      <c r="Q628" s="118"/>
      <c r="R628" s="116"/>
      <c r="S628" s="114"/>
    </row>
    <row r="629" spans="6:19">
      <c r="F629" s="111" t="s">
        <v>450</v>
      </c>
      <c r="G629" s="136">
        <v>5.5385543000000008E-3</v>
      </c>
      <c r="H629" s="103">
        <f>ROUND(+G629*Totals!$H$30,2)</f>
        <v>0</v>
      </c>
      <c r="I629" s="103">
        <f t="shared" si="26"/>
        <v>0</v>
      </c>
      <c r="J629" s="103">
        <f t="shared" si="27"/>
        <v>0</v>
      </c>
      <c r="K629" s="113"/>
      <c r="L629" s="113"/>
      <c r="N629" s="117"/>
      <c r="O629" s="117"/>
      <c r="P629" s="114"/>
      <c r="Q629" s="118"/>
      <c r="R629" s="116"/>
      <c r="S629" s="114"/>
    </row>
    <row r="630" spans="6:19">
      <c r="F630" s="111" t="s">
        <v>449</v>
      </c>
      <c r="G630" s="136">
        <v>1.8005899999999999E-4</v>
      </c>
      <c r="H630" s="103">
        <f>ROUND(+G630*Totals!$H$30,2)</f>
        <v>0</v>
      </c>
      <c r="I630" s="103">
        <f t="shared" si="26"/>
        <v>0</v>
      </c>
      <c r="J630" s="103">
        <f t="shared" si="27"/>
        <v>0</v>
      </c>
      <c r="K630" s="137" t="s">
        <v>449</v>
      </c>
      <c r="L630" s="137" t="s">
        <v>41</v>
      </c>
      <c r="M630" s="138">
        <v>0.21265377855887521</v>
      </c>
      <c r="N630" s="117">
        <f>+H630*M630</f>
        <v>0</v>
      </c>
      <c r="O630" s="113"/>
      <c r="P630" s="114"/>
      <c r="Q630" s="118"/>
      <c r="R630" s="116"/>
      <c r="S630" s="114"/>
    </row>
    <row r="631" spans="6:19">
      <c r="F631" s="111" t="s">
        <v>448</v>
      </c>
      <c r="G631" s="136">
        <v>2.6274699999999998E-5</v>
      </c>
      <c r="H631" s="103">
        <f>ROUND(+G631*Totals!$H$30,2)</f>
        <v>0</v>
      </c>
      <c r="I631" s="103">
        <f t="shared" si="26"/>
        <v>0</v>
      </c>
      <c r="J631" s="103">
        <f t="shared" si="27"/>
        <v>0</v>
      </c>
      <c r="K631" s="113" t="s">
        <v>448</v>
      </c>
      <c r="L631" s="113" t="s">
        <v>39</v>
      </c>
      <c r="M631" s="138">
        <v>0.31855955678670361</v>
      </c>
      <c r="N631" s="117">
        <f>+H631*M631</f>
        <v>0</v>
      </c>
      <c r="O631" s="113"/>
      <c r="P631" s="114"/>
      <c r="Q631" s="118"/>
      <c r="R631" s="116"/>
      <c r="S631" s="114"/>
    </row>
    <row r="632" spans="6:19">
      <c r="F632" s="111" t="s">
        <v>447</v>
      </c>
      <c r="G632" s="136">
        <v>5.8886259999999999E-4</v>
      </c>
      <c r="H632" s="103">
        <f>ROUND(+G632*Totals!$H$30,2)</f>
        <v>0</v>
      </c>
      <c r="I632" s="103">
        <f t="shared" si="26"/>
        <v>0</v>
      </c>
      <c r="J632" s="103">
        <f t="shared" si="27"/>
        <v>0</v>
      </c>
      <c r="K632" s="113"/>
      <c r="L632" s="113"/>
      <c r="N632" s="117"/>
      <c r="O632" s="117"/>
      <c r="P632" s="114"/>
      <c r="Q632" s="118"/>
      <c r="R632" s="116"/>
      <c r="S632" s="114"/>
    </row>
    <row r="633" spans="6:19">
      <c r="F633" s="111" t="s">
        <v>446</v>
      </c>
      <c r="G633" s="136">
        <v>6.8005100000000004E-5</v>
      </c>
      <c r="H633" s="103">
        <f>ROUND(+G633*Totals!$H$30,2)</f>
        <v>0</v>
      </c>
      <c r="I633" s="103">
        <f t="shared" si="26"/>
        <v>0</v>
      </c>
      <c r="J633" s="103">
        <f t="shared" si="27"/>
        <v>0</v>
      </c>
      <c r="K633" s="113"/>
      <c r="L633" s="113"/>
      <c r="N633" s="117"/>
      <c r="O633" s="117"/>
      <c r="P633" s="114"/>
      <c r="Q633" s="118"/>
      <c r="R633" s="116"/>
      <c r="S633" s="114"/>
    </row>
    <row r="634" spans="6:19">
      <c r="F634" s="111" t="s">
        <v>445</v>
      </c>
      <c r="G634" s="136">
        <v>7.7278600000000002E-5</v>
      </c>
      <c r="H634" s="103">
        <f>ROUND(+G634*Totals!$H$30,2)</f>
        <v>0</v>
      </c>
      <c r="I634" s="103">
        <f t="shared" si="26"/>
        <v>0</v>
      </c>
      <c r="J634" s="103">
        <f t="shared" si="27"/>
        <v>0</v>
      </c>
      <c r="K634" s="113" t="s">
        <v>445</v>
      </c>
      <c r="L634" s="113" t="s">
        <v>92</v>
      </c>
      <c r="M634" s="138">
        <v>0.23847695390781562</v>
      </c>
      <c r="N634" s="117">
        <f>+H634*M634</f>
        <v>0</v>
      </c>
      <c r="O634" s="113"/>
      <c r="P634" s="114"/>
      <c r="Q634" s="118"/>
      <c r="R634" s="116"/>
      <c r="S634" s="114"/>
    </row>
    <row r="635" spans="6:19">
      <c r="F635" s="111" t="s">
        <v>444</v>
      </c>
      <c r="G635" s="136">
        <v>1.6962640000000001E-4</v>
      </c>
      <c r="H635" s="103">
        <f>ROUND(+G635*Totals!$H$30,2)</f>
        <v>0</v>
      </c>
      <c r="I635" s="103">
        <f t="shared" si="26"/>
        <v>0</v>
      </c>
      <c r="J635" s="103">
        <f t="shared" si="27"/>
        <v>0</v>
      </c>
      <c r="K635" s="113" t="s">
        <v>444</v>
      </c>
      <c r="L635" s="113" t="s">
        <v>105</v>
      </c>
      <c r="M635" s="138">
        <v>0.12888888888888889</v>
      </c>
      <c r="N635" s="117">
        <f>+H635*M635</f>
        <v>0</v>
      </c>
      <c r="O635" s="113"/>
      <c r="P635" s="114"/>
      <c r="Q635" s="118"/>
      <c r="R635" s="116"/>
      <c r="S635" s="114"/>
    </row>
    <row r="636" spans="6:19">
      <c r="F636" s="111" t="s">
        <v>443</v>
      </c>
      <c r="G636" s="136">
        <v>3.8407440000000001E-4</v>
      </c>
      <c r="H636" s="103">
        <f>ROUND(+G636*Totals!$H$30,2)</f>
        <v>0</v>
      </c>
      <c r="I636" s="103">
        <f t="shared" si="26"/>
        <v>0</v>
      </c>
      <c r="J636" s="103">
        <f t="shared" si="27"/>
        <v>0</v>
      </c>
      <c r="K636" s="113"/>
      <c r="L636" s="113"/>
      <c r="N636" s="117"/>
      <c r="O636" s="113"/>
      <c r="P636" s="114"/>
      <c r="Q636" s="118"/>
      <c r="R636" s="116"/>
      <c r="S636" s="114"/>
    </row>
    <row r="637" spans="6:19">
      <c r="F637" s="111" t="s">
        <v>442</v>
      </c>
      <c r="G637" s="136">
        <v>2.2874453E-3</v>
      </c>
      <c r="H637" s="103">
        <f>ROUND(+G637*Totals!$H$30,2)</f>
        <v>0</v>
      </c>
      <c r="I637" s="103">
        <f t="shared" si="26"/>
        <v>0</v>
      </c>
      <c r="J637" s="103">
        <f t="shared" si="27"/>
        <v>0</v>
      </c>
      <c r="K637" s="113"/>
      <c r="L637" s="113"/>
      <c r="N637" s="117"/>
      <c r="O637" s="113"/>
      <c r="P637" s="114"/>
      <c r="Q637" s="118"/>
      <c r="R637" s="116"/>
      <c r="S637" s="114"/>
    </row>
    <row r="638" spans="6:19">
      <c r="F638" s="111" t="s">
        <v>441</v>
      </c>
      <c r="G638" s="136">
        <v>7.7549030000000009E-4</v>
      </c>
      <c r="H638" s="103">
        <f>ROUND(+G638*Totals!$H$30,2)</f>
        <v>0</v>
      </c>
      <c r="I638" s="103">
        <f t="shared" si="26"/>
        <v>0</v>
      </c>
      <c r="J638" s="103">
        <f t="shared" si="27"/>
        <v>0</v>
      </c>
      <c r="K638" s="113"/>
      <c r="L638" s="113"/>
      <c r="N638" s="117"/>
      <c r="O638" s="113"/>
      <c r="P638" s="114"/>
      <c r="Q638" s="118"/>
      <c r="R638" s="116"/>
      <c r="S638" s="114"/>
    </row>
    <row r="639" spans="6:19">
      <c r="F639" s="111" t="s">
        <v>440</v>
      </c>
      <c r="G639" s="136">
        <v>2.9674969999999998E-4</v>
      </c>
      <c r="H639" s="103">
        <f>ROUND(+G639*Totals!$H$30,2)</f>
        <v>0</v>
      </c>
      <c r="I639" s="103">
        <f t="shared" si="26"/>
        <v>0</v>
      </c>
      <c r="J639" s="103">
        <f t="shared" si="27"/>
        <v>0</v>
      </c>
      <c r="K639" s="113"/>
      <c r="L639" s="113"/>
      <c r="N639" s="117"/>
      <c r="O639" s="113"/>
      <c r="P639" s="114"/>
      <c r="Q639" s="118"/>
      <c r="R639" s="116"/>
      <c r="S639" s="114"/>
    </row>
    <row r="640" spans="6:19">
      <c r="F640" s="111" t="s">
        <v>439</v>
      </c>
      <c r="G640" s="136">
        <v>7.4187400000000001E-5</v>
      </c>
      <c r="H640" s="103">
        <f>ROUND(+G640*Totals!$H$30,2)</f>
        <v>0</v>
      </c>
      <c r="I640" s="103">
        <f t="shared" si="26"/>
        <v>0</v>
      </c>
      <c r="J640" s="103">
        <f t="shared" si="27"/>
        <v>0</v>
      </c>
      <c r="K640" s="113"/>
      <c r="L640" s="113"/>
      <c r="N640" s="117"/>
      <c r="O640" s="117"/>
      <c r="P640" s="114"/>
      <c r="Q640" s="118"/>
      <c r="R640" s="116"/>
      <c r="S640" s="114"/>
    </row>
    <row r="641" spans="6:19">
      <c r="F641" s="111" t="s">
        <v>438</v>
      </c>
      <c r="G641" s="136">
        <v>2.515417E-4</v>
      </c>
      <c r="H641" s="103">
        <f>ROUND(+G641*Totals!$H$30,2)</f>
        <v>0</v>
      </c>
      <c r="I641" s="103">
        <f t="shared" si="26"/>
        <v>0</v>
      </c>
      <c r="J641" s="103">
        <f t="shared" si="27"/>
        <v>0</v>
      </c>
      <c r="K641" s="113"/>
      <c r="L641" s="113"/>
      <c r="N641" s="117"/>
      <c r="O641" s="113"/>
      <c r="P641" s="114"/>
      <c r="Q641" s="118"/>
      <c r="R641" s="116"/>
      <c r="S641" s="114"/>
    </row>
    <row r="642" spans="6:19">
      <c r="F642" s="111" t="s">
        <v>437</v>
      </c>
      <c r="G642" s="136">
        <v>7.7664999999999996E-5</v>
      </c>
      <c r="H642" s="103">
        <f>ROUND(+G642*Totals!$H$30,2)</f>
        <v>0</v>
      </c>
      <c r="I642" s="103">
        <f t="shared" si="26"/>
        <v>0</v>
      </c>
      <c r="J642" s="103">
        <f t="shared" si="27"/>
        <v>0</v>
      </c>
      <c r="K642" s="113" t="s">
        <v>437</v>
      </c>
      <c r="L642" s="113" t="s">
        <v>88</v>
      </c>
      <c r="M642" s="138">
        <v>0.38301886792452827</v>
      </c>
      <c r="N642" s="117">
        <f>+H642*M642</f>
        <v>0</v>
      </c>
      <c r="O642" s="117" t="s">
        <v>1159</v>
      </c>
      <c r="P642" s="114"/>
      <c r="Q642" s="118"/>
      <c r="R642" s="116"/>
      <c r="S642" s="114"/>
    </row>
    <row r="643" spans="6:19">
      <c r="F643" s="111" t="s">
        <v>436</v>
      </c>
      <c r="G643" s="136">
        <v>1.1228575000000001E-3</v>
      </c>
      <c r="H643" s="103">
        <f>ROUND(+G643*Totals!$H$30,2)</f>
        <v>0</v>
      </c>
      <c r="I643" s="103">
        <f t="shared" si="26"/>
        <v>0</v>
      </c>
      <c r="J643" s="103">
        <f t="shared" si="27"/>
        <v>0</v>
      </c>
      <c r="K643" s="113"/>
      <c r="L643" s="113"/>
      <c r="N643" s="117"/>
      <c r="O643" s="113"/>
      <c r="P643" s="114"/>
      <c r="Q643" s="118"/>
      <c r="R643" s="116"/>
      <c r="S643" s="114"/>
    </row>
    <row r="644" spans="6:19">
      <c r="F644" s="111" t="s">
        <v>435</v>
      </c>
      <c r="G644" s="136">
        <v>7.7664999999999996E-5</v>
      </c>
      <c r="H644" s="103">
        <f>ROUND(+G644*Totals!$H$30,2)</f>
        <v>0</v>
      </c>
      <c r="I644" s="103">
        <f t="shared" si="26"/>
        <v>0</v>
      </c>
      <c r="J644" s="103">
        <f t="shared" si="27"/>
        <v>0</v>
      </c>
      <c r="K644" s="113" t="s">
        <v>435</v>
      </c>
      <c r="L644" s="113" t="s">
        <v>87</v>
      </c>
      <c r="M644" s="138">
        <v>0.16216216216216214</v>
      </c>
      <c r="N644" s="117">
        <f>+H644*M644</f>
        <v>0</v>
      </c>
      <c r="O644" s="117" t="s">
        <v>1159</v>
      </c>
      <c r="P644" s="114"/>
      <c r="Q644" s="118"/>
      <c r="R644" s="116"/>
      <c r="S644" s="114"/>
    </row>
    <row r="645" spans="6:19">
      <c r="F645" s="111" t="s">
        <v>434</v>
      </c>
      <c r="G645" s="136">
        <v>2.4261603000000002E-3</v>
      </c>
      <c r="H645" s="103">
        <f>ROUND(+G645*Totals!$H$30,2)</f>
        <v>0</v>
      </c>
      <c r="I645" s="103">
        <f t="shared" si="26"/>
        <v>0</v>
      </c>
      <c r="J645" s="103">
        <f t="shared" si="27"/>
        <v>0</v>
      </c>
      <c r="K645" s="113"/>
      <c r="L645" s="113"/>
      <c r="N645" s="117"/>
      <c r="O645" s="117"/>
      <c r="P645" s="114"/>
      <c r="Q645" s="118"/>
      <c r="R645" s="116"/>
      <c r="S645" s="114"/>
    </row>
    <row r="646" spans="6:19">
      <c r="F646" s="111" t="s">
        <v>433</v>
      </c>
      <c r="G646" s="136">
        <v>2.6274699999999998E-5</v>
      </c>
      <c r="H646" s="103">
        <f>ROUND(+G646*Totals!$H$30,2)</f>
        <v>0</v>
      </c>
      <c r="I646" s="103">
        <f t="shared" si="26"/>
        <v>0</v>
      </c>
      <c r="J646" s="103">
        <f t="shared" si="27"/>
        <v>0</v>
      </c>
      <c r="K646" s="113" t="s">
        <v>433</v>
      </c>
      <c r="L646" s="113" t="s">
        <v>100</v>
      </c>
      <c r="M646" s="138">
        <v>0.37681159420289861</v>
      </c>
      <c r="N646" s="117">
        <f>+H646*M646</f>
        <v>0</v>
      </c>
      <c r="O646" s="113" t="s">
        <v>1159</v>
      </c>
      <c r="P646" s="114"/>
      <c r="Q646" s="118"/>
      <c r="R646" s="116"/>
      <c r="S646" s="114"/>
    </row>
    <row r="647" spans="6:19">
      <c r="F647" s="111" t="s">
        <v>432</v>
      </c>
      <c r="G647" s="136">
        <v>1.421925E-4</v>
      </c>
      <c r="H647" s="103">
        <f>ROUND(+G647*Totals!$H$30,2)</f>
        <v>0</v>
      </c>
      <c r="I647" s="103">
        <f t="shared" ref="I647:I710" si="28">+N647+Q647+T647</f>
        <v>0</v>
      </c>
      <c r="J647" s="103">
        <f t="shared" ref="J647:J710" si="29">+H647-I647</f>
        <v>0</v>
      </c>
      <c r="K647" s="113" t="s">
        <v>432</v>
      </c>
      <c r="L647" s="113" t="s">
        <v>36</v>
      </c>
      <c r="M647" s="138">
        <v>0.1673076923076923</v>
      </c>
      <c r="N647" s="117">
        <f>+H647*M647</f>
        <v>0</v>
      </c>
      <c r="O647" s="113" t="s">
        <v>1159</v>
      </c>
      <c r="P647" s="114"/>
      <c r="Q647" s="118"/>
      <c r="R647" s="116"/>
      <c r="S647" s="114"/>
    </row>
    <row r="648" spans="6:19">
      <c r="F648" s="111" t="s">
        <v>431</v>
      </c>
      <c r="G648" s="136">
        <v>2.013106E-4</v>
      </c>
      <c r="H648" s="103">
        <f>ROUND(+G648*Totals!$H$30,2)</f>
        <v>0</v>
      </c>
      <c r="I648" s="103">
        <f t="shared" si="28"/>
        <v>0</v>
      </c>
      <c r="J648" s="103">
        <f t="shared" si="29"/>
        <v>0</v>
      </c>
      <c r="K648" s="113"/>
      <c r="L648" s="113"/>
      <c r="N648" s="117"/>
      <c r="O648" s="113"/>
      <c r="P648" s="114"/>
      <c r="Q648" s="118"/>
      <c r="R648" s="116"/>
      <c r="S648" s="114"/>
    </row>
    <row r="649" spans="6:19">
      <c r="F649" s="111" t="s">
        <v>430</v>
      </c>
      <c r="G649" s="136">
        <v>1.4014467E-3</v>
      </c>
      <c r="H649" s="103">
        <f>ROUND(+G649*Totals!$H$30,2)</f>
        <v>0</v>
      </c>
      <c r="I649" s="103">
        <f t="shared" si="28"/>
        <v>0</v>
      </c>
      <c r="J649" s="103">
        <f t="shared" si="29"/>
        <v>0</v>
      </c>
      <c r="K649" s="113"/>
      <c r="L649" s="113"/>
      <c r="N649" s="117"/>
      <c r="O649" s="113"/>
      <c r="P649" s="114"/>
      <c r="Q649" s="118"/>
      <c r="R649" s="116"/>
      <c r="S649" s="114"/>
    </row>
    <row r="650" spans="6:19">
      <c r="F650" s="111" t="s">
        <v>105</v>
      </c>
      <c r="G650" s="136">
        <v>2.0923169999999998E-3</v>
      </c>
      <c r="H650" s="103">
        <f>ROUND(+G650*Totals!$H$30,2)</f>
        <v>0</v>
      </c>
      <c r="I650" s="103">
        <f t="shared" si="28"/>
        <v>0</v>
      </c>
      <c r="J650" s="103">
        <f t="shared" si="29"/>
        <v>0</v>
      </c>
      <c r="K650" s="113"/>
      <c r="L650" s="113"/>
      <c r="N650" s="117"/>
      <c r="O650" s="113"/>
      <c r="P650" s="114"/>
      <c r="Q650" s="118"/>
      <c r="R650" s="116"/>
      <c r="S650" s="114"/>
    </row>
    <row r="651" spans="6:19">
      <c r="F651" s="111" t="s">
        <v>429</v>
      </c>
      <c r="G651" s="136">
        <v>4.4659279000000005E-3</v>
      </c>
      <c r="H651" s="103">
        <f>ROUND(+G651*Totals!$H$30,2)</f>
        <v>0</v>
      </c>
      <c r="I651" s="103">
        <f t="shared" si="28"/>
        <v>0</v>
      </c>
      <c r="J651" s="103">
        <f t="shared" si="29"/>
        <v>0</v>
      </c>
      <c r="K651" s="113"/>
      <c r="L651" s="113"/>
      <c r="N651" s="117"/>
      <c r="O651" s="117"/>
      <c r="P651" s="114"/>
      <c r="Q651" s="118"/>
      <c r="R651" s="116"/>
      <c r="S651" s="114"/>
    </row>
    <row r="652" spans="6:19">
      <c r="F652" s="111" t="s">
        <v>428</v>
      </c>
      <c r="G652" s="136">
        <v>3.0988700000000001E-4</v>
      </c>
      <c r="H652" s="103">
        <f>ROUND(+G652*Totals!$H$30,2)</f>
        <v>0</v>
      </c>
      <c r="I652" s="103">
        <f t="shared" si="28"/>
        <v>0</v>
      </c>
      <c r="J652" s="103">
        <f t="shared" si="29"/>
        <v>0</v>
      </c>
      <c r="K652" s="113"/>
      <c r="L652" s="113"/>
      <c r="N652" s="117"/>
      <c r="O652" s="113"/>
      <c r="P652" s="114"/>
      <c r="Q652" s="118"/>
      <c r="R652" s="116"/>
      <c r="S652" s="114"/>
    </row>
    <row r="653" spans="6:19">
      <c r="F653" s="111" t="s">
        <v>427</v>
      </c>
      <c r="G653" s="136">
        <v>1.6614899999999999E-5</v>
      </c>
      <c r="H653" s="103">
        <f>ROUND(+G653*Totals!$H$30,2)</f>
        <v>0</v>
      </c>
      <c r="I653" s="103">
        <f t="shared" si="28"/>
        <v>0</v>
      </c>
      <c r="J653" s="103">
        <f t="shared" si="29"/>
        <v>0</v>
      </c>
      <c r="K653" s="113" t="s">
        <v>427</v>
      </c>
      <c r="L653" s="113" t="s">
        <v>56</v>
      </c>
      <c r="M653" s="138">
        <v>0.63681592039801005</v>
      </c>
      <c r="N653" s="117">
        <f>+H653*M653</f>
        <v>0</v>
      </c>
      <c r="O653" s="117" t="s">
        <v>1159</v>
      </c>
      <c r="P653" s="114"/>
      <c r="Q653" s="118"/>
      <c r="R653" s="116"/>
      <c r="S653" s="114"/>
    </row>
    <row r="654" spans="6:19">
      <c r="F654" s="111" t="s">
        <v>426</v>
      </c>
      <c r="G654" s="136">
        <v>1.657625E-4</v>
      </c>
      <c r="H654" s="103">
        <f>ROUND(+G654*Totals!$H$30,2)</f>
        <v>0</v>
      </c>
      <c r="I654" s="103">
        <f t="shared" si="28"/>
        <v>0</v>
      </c>
      <c r="J654" s="103">
        <f t="shared" si="29"/>
        <v>0</v>
      </c>
      <c r="K654" s="137" t="s">
        <v>426</v>
      </c>
      <c r="L654" s="137" t="s">
        <v>127</v>
      </c>
      <c r="M654" s="138">
        <v>0.34482758620689657</v>
      </c>
      <c r="N654" s="117">
        <f>+H654*M654</f>
        <v>0</v>
      </c>
      <c r="O654" s="117"/>
      <c r="P654" s="114"/>
      <c r="Q654" s="118"/>
      <c r="R654" s="116"/>
      <c r="S654" s="114"/>
    </row>
    <row r="655" spans="6:19">
      <c r="F655" s="111" t="s">
        <v>425</v>
      </c>
      <c r="G655" s="136">
        <v>2.7820299999999999E-5</v>
      </c>
      <c r="H655" s="103">
        <f>ROUND(+G655*Totals!$H$30,2)</f>
        <v>0</v>
      </c>
      <c r="I655" s="103">
        <f t="shared" si="28"/>
        <v>0</v>
      </c>
      <c r="J655" s="103">
        <f t="shared" si="29"/>
        <v>0</v>
      </c>
      <c r="K655" s="113" t="s">
        <v>425</v>
      </c>
      <c r="L655" s="113" t="s">
        <v>130</v>
      </c>
      <c r="M655" s="138">
        <v>7.586206896551724E-2</v>
      </c>
      <c r="N655" s="117">
        <f>+H655*M655</f>
        <v>0</v>
      </c>
      <c r="O655" s="113" t="s">
        <v>1159</v>
      </c>
      <c r="P655" s="114"/>
      <c r="Q655" s="118"/>
      <c r="R655" s="116"/>
      <c r="S655" s="114"/>
    </row>
    <row r="656" spans="6:19">
      <c r="F656" s="111" t="s">
        <v>424</v>
      </c>
      <c r="G656" s="136">
        <v>1.5455700000000002E-5</v>
      </c>
      <c r="H656" s="103">
        <f>ROUND(+G656*Totals!$H$30,2)</f>
        <v>0</v>
      </c>
      <c r="I656" s="103">
        <f t="shared" si="28"/>
        <v>0</v>
      </c>
      <c r="J656" s="103">
        <f t="shared" si="29"/>
        <v>0</v>
      </c>
      <c r="K656" s="113" t="s">
        <v>424</v>
      </c>
      <c r="L656" s="113" t="s">
        <v>80</v>
      </c>
      <c r="M656" s="138">
        <v>0.38870431893687707</v>
      </c>
      <c r="N656" s="117">
        <f>+H656*M656</f>
        <v>0</v>
      </c>
      <c r="O656" s="117" t="s">
        <v>1159</v>
      </c>
      <c r="P656" s="114"/>
      <c r="Q656" s="118"/>
      <c r="R656" s="116"/>
      <c r="S656" s="114"/>
    </row>
    <row r="657" spans="6:19">
      <c r="F657" s="111" t="s">
        <v>423</v>
      </c>
      <c r="G657" s="136">
        <v>9.8642216000000005E-3</v>
      </c>
      <c r="H657" s="103">
        <f>ROUND(+G657*Totals!$H$30,2)</f>
        <v>0</v>
      </c>
      <c r="I657" s="103">
        <f t="shared" si="28"/>
        <v>0</v>
      </c>
      <c r="J657" s="103">
        <f t="shared" si="29"/>
        <v>0</v>
      </c>
      <c r="K657" s="113"/>
      <c r="L657" s="113"/>
      <c r="N657" s="117"/>
      <c r="O657" s="113"/>
      <c r="P657" s="114"/>
      <c r="Q657" s="118"/>
      <c r="R657" s="116"/>
      <c r="S657" s="114"/>
    </row>
    <row r="658" spans="6:19">
      <c r="F658" s="111" t="s">
        <v>422</v>
      </c>
      <c r="G658" s="136">
        <v>1.3137400000000001E-5</v>
      </c>
      <c r="H658" s="103">
        <f>ROUND(+G658*Totals!$H$30,2)</f>
        <v>0</v>
      </c>
      <c r="I658" s="103">
        <f t="shared" si="28"/>
        <v>0</v>
      </c>
      <c r="J658" s="103">
        <f t="shared" si="29"/>
        <v>0</v>
      </c>
      <c r="K658" s="113" t="s">
        <v>422</v>
      </c>
      <c r="L658" s="113" t="s">
        <v>76</v>
      </c>
      <c r="M658" s="138">
        <v>0.55803571428571419</v>
      </c>
      <c r="N658" s="117">
        <f>+H658*M658</f>
        <v>0</v>
      </c>
      <c r="O658" s="117" t="s">
        <v>1159</v>
      </c>
      <c r="P658" s="114"/>
      <c r="Q658" s="118"/>
      <c r="R658" s="116"/>
      <c r="S658" s="114"/>
    </row>
    <row r="659" spans="6:19">
      <c r="F659" s="111" t="s">
        <v>421</v>
      </c>
      <c r="G659" s="136">
        <v>2.7897559999999998E-4</v>
      </c>
      <c r="H659" s="103">
        <f>ROUND(+G659*Totals!$H$30,2)</f>
        <v>0</v>
      </c>
      <c r="I659" s="103">
        <f t="shared" si="28"/>
        <v>0</v>
      </c>
      <c r="J659" s="103">
        <f t="shared" si="29"/>
        <v>0</v>
      </c>
      <c r="K659" s="113"/>
      <c r="L659" s="113"/>
      <c r="N659" s="117"/>
      <c r="O659" s="117"/>
      <c r="P659" s="114"/>
      <c r="Q659" s="118"/>
      <c r="R659" s="116"/>
      <c r="S659" s="114"/>
    </row>
    <row r="660" spans="6:19" ht="19.5" customHeight="1">
      <c r="F660" s="111" t="s">
        <v>420</v>
      </c>
      <c r="G660" s="136">
        <v>1.6383049999999999E-4</v>
      </c>
      <c r="H660" s="103">
        <f>ROUND(+G660*Totals!$H$30,2)</f>
        <v>0</v>
      </c>
      <c r="I660" s="103">
        <f t="shared" si="28"/>
        <v>0</v>
      </c>
      <c r="J660" s="103">
        <f t="shared" si="29"/>
        <v>0</v>
      </c>
      <c r="K660" s="113" t="s">
        <v>420</v>
      </c>
      <c r="L660" s="113" t="s">
        <v>87</v>
      </c>
      <c r="M660" s="138">
        <v>8.0188679245283015E-2</v>
      </c>
      <c r="N660" s="117">
        <f>+H660*M660</f>
        <v>0</v>
      </c>
      <c r="O660" s="117" t="s">
        <v>1159</v>
      </c>
      <c r="P660" s="114"/>
      <c r="Q660" s="118"/>
      <c r="R660" s="116"/>
      <c r="S660" s="114"/>
    </row>
    <row r="661" spans="6:19">
      <c r="F661" s="111" t="s">
        <v>419</v>
      </c>
      <c r="G661" s="136">
        <v>3.5548099999999999E-5</v>
      </c>
      <c r="H661" s="103">
        <f>ROUND(+G661*Totals!$H$30,2)</f>
        <v>0</v>
      </c>
      <c r="I661" s="103">
        <f t="shared" si="28"/>
        <v>0</v>
      </c>
      <c r="J661" s="103">
        <f t="shared" si="29"/>
        <v>0</v>
      </c>
      <c r="K661" s="113" t="s">
        <v>419</v>
      </c>
      <c r="L661" s="113" t="s">
        <v>108</v>
      </c>
      <c r="M661" s="138">
        <v>0.18749999999999997</v>
      </c>
      <c r="N661" s="117">
        <f>+H661*M661</f>
        <v>0</v>
      </c>
      <c r="O661" s="117" t="s">
        <v>1159</v>
      </c>
      <c r="P661" s="114"/>
      <c r="Q661" s="118"/>
      <c r="R661" s="116"/>
      <c r="S661" s="114"/>
    </row>
    <row r="662" spans="6:19" ht="37.5">
      <c r="F662" s="111" t="s">
        <v>418</v>
      </c>
      <c r="G662" s="136">
        <v>3.70937E-5</v>
      </c>
      <c r="H662" s="103">
        <f>ROUND(+G662*Totals!$H$30,2)</f>
        <v>0</v>
      </c>
      <c r="I662" s="103">
        <f t="shared" si="28"/>
        <v>0</v>
      </c>
      <c r="J662" s="103">
        <f t="shared" si="29"/>
        <v>0</v>
      </c>
      <c r="K662" s="113" t="s">
        <v>418</v>
      </c>
      <c r="L662" s="113" t="s">
        <v>99</v>
      </c>
      <c r="M662" s="138">
        <v>0.20408163265306123</v>
      </c>
      <c r="N662" s="117">
        <f>+H662*M662</f>
        <v>0</v>
      </c>
      <c r="O662" s="117" t="s">
        <v>1159</v>
      </c>
      <c r="P662" s="114"/>
      <c r="Q662" s="118"/>
      <c r="R662" s="116"/>
      <c r="S662" s="114"/>
    </row>
    <row r="663" spans="6:19">
      <c r="F663" s="111" t="s">
        <v>417</v>
      </c>
      <c r="G663" s="136">
        <v>7.0709899999999999E-5</v>
      </c>
      <c r="H663" s="103">
        <f>ROUND(+G663*Totals!$H$30,2)</f>
        <v>0</v>
      </c>
      <c r="I663" s="103">
        <f t="shared" si="28"/>
        <v>0</v>
      </c>
      <c r="J663" s="103">
        <f t="shared" si="29"/>
        <v>0</v>
      </c>
      <c r="K663" s="113" t="s">
        <v>417</v>
      </c>
      <c r="L663" s="113" t="s">
        <v>85</v>
      </c>
      <c r="M663" s="138">
        <v>0.34731934731934733</v>
      </c>
      <c r="N663" s="117">
        <f>+H663*M663</f>
        <v>0</v>
      </c>
      <c r="O663" s="113" t="s">
        <v>1159</v>
      </c>
      <c r="P663" s="114"/>
      <c r="Q663" s="118"/>
      <c r="R663" s="116"/>
      <c r="S663" s="114"/>
    </row>
    <row r="664" spans="6:19">
      <c r="F664" s="111" t="s">
        <v>416</v>
      </c>
      <c r="G664" s="136">
        <v>5.3322200000000003E-5</v>
      </c>
      <c r="H664" s="103">
        <f>ROUND(+G664*Totals!$H$30,2)</f>
        <v>0</v>
      </c>
      <c r="I664" s="103">
        <f t="shared" si="28"/>
        <v>0</v>
      </c>
      <c r="J664" s="103">
        <f t="shared" si="29"/>
        <v>0</v>
      </c>
      <c r="K664" s="113" t="s">
        <v>416</v>
      </c>
      <c r="L664" s="113" t="s">
        <v>109</v>
      </c>
      <c r="M664" s="138">
        <v>0.42948717948717952</v>
      </c>
      <c r="N664" s="117">
        <f>+H664*M664</f>
        <v>0</v>
      </c>
      <c r="O664" s="113" t="s">
        <v>1159</v>
      </c>
      <c r="P664" s="114"/>
      <c r="Q664" s="118"/>
      <c r="R664" s="116"/>
      <c r="S664" s="114"/>
    </row>
    <row r="665" spans="6:19">
      <c r="F665" s="111" t="s">
        <v>415</v>
      </c>
      <c r="G665" s="136">
        <v>5.4365469999999999E-4</v>
      </c>
      <c r="H665" s="103">
        <f>ROUND(+G665*Totals!$H$30,2)</f>
        <v>0</v>
      </c>
      <c r="I665" s="103">
        <f t="shared" si="28"/>
        <v>0</v>
      </c>
      <c r="J665" s="103">
        <f t="shared" si="29"/>
        <v>0</v>
      </c>
      <c r="K665" s="113"/>
      <c r="L665" s="113"/>
      <c r="N665" s="117"/>
      <c r="O665" s="113"/>
      <c r="P665" s="114"/>
      <c r="Q665" s="118"/>
      <c r="R665" s="116"/>
      <c r="S665" s="114"/>
    </row>
    <row r="666" spans="6:19">
      <c r="F666" s="111" t="s">
        <v>414</v>
      </c>
      <c r="G666" s="136">
        <v>9.0802299999999996E-5</v>
      </c>
      <c r="H666" s="103">
        <f>ROUND(+G666*Totals!$H$30,2)</f>
        <v>0</v>
      </c>
      <c r="I666" s="103">
        <f t="shared" si="28"/>
        <v>0</v>
      </c>
      <c r="J666" s="103">
        <f t="shared" si="29"/>
        <v>0</v>
      </c>
      <c r="K666" s="113"/>
      <c r="L666" s="113"/>
      <c r="N666" s="117"/>
      <c r="O666" s="113"/>
      <c r="P666" s="114"/>
      <c r="Q666" s="118"/>
      <c r="R666" s="116"/>
      <c r="S666" s="114"/>
    </row>
    <row r="667" spans="6:19">
      <c r="F667" s="111" t="s">
        <v>413</v>
      </c>
      <c r="G667" s="136">
        <v>4.2155449999999999E-4</v>
      </c>
      <c r="H667" s="103">
        <f>ROUND(+G667*Totals!$H$30,2)</f>
        <v>0</v>
      </c>
      <c r="I667" s="103">
        <f t="shared" si="28"/>
        <v>0</v>
      </c>
      <c r="J667" s="103">
        <f t="shared" si="29"/>
        <v>0</v>
      </c>
      <c r="K667" s="113"/>
      <c r="L667" s="113"/>
      <c r="N667" s="117"/>
      <c r="O667" s="113"/>
      <c r="P667" s="114"/>
      <c r="Q667" s="118"/>
      <c r="R667" s="116"/>
      <c r="S667" s="114"/>
    </row>
    <row r="668" spans="6:19" ht="37.5">
      <c r="F668" s="111" t="s">
        <v>412</v>
      </c>
      <c r="G668" s="136">
        <v>5.3708599999999996E-5</v>
      </c>
      <c r="H668" s="103">
        <f>ROUND(+G668*Totals!$H$30,2)</f>
        <v>0</v>
      </c>
      <c r="I668" s="103">
        <f t="shared" si="28"/>
        <v>0</v>
      </c>
      <c r="J668" s="103">
        <f t="shared" si="29"/>
        <v>0</v>
      </c>
      <c r="K668" s="113"/>
      <c r="L668" s="113"/>
      <c r="N668" s="117"/>
      <c r="O668" s="117"/>
      <c r="P668" s="114"/>
      <c r="Q668" s="118"/>
      <c r="R668" s="116"/>
      <c r="S668" s="114"/>
    </row>
    <row r="669" spans="6:19">
      <c r="F669" s="111" t="s">
        <v>411</v>
      </c>
      <c r="G669" s="136">
        <v>7.7858150000000004E-4</v>
      </c>
      <c r="H669" s="103">
        <f>ROUND(+G669*Totals!$H$30,2)</f>
        <v>0</v>
      </c>
      <c r="I669" s="103">
        <f t="shared" si="28"/>
        <v>0</v>
      </c>
      <c r="J669" s="103">
        <f t="shared" si="29"/>
        <v>0</v>
      </c>
      <c r="K669" s="113"/>
      <c r="L669" s="113"/>
      <c r="N669" s="117"/>
      <c r="O669" s="117"/>
      <c r="P669" s="114"/>
      <c r="Q669" s="118"/>
      <c r="R669" s="116"/>
      <c r="S669" s="114"/>
    </row>
    <row r="670" spans="6:19">
      <c r="F670" s="111" t="s">
        <v>410</v>
      </c>
      <c r="G670" s="136">
        <v>7.4960200000000001E-5</v>
      </c>
      <c r="H670" s="103">
        <f>ROUND(+G670*Totals!$H$30,2)</f>
        <v>0</v>
      </c>
      <c r="I670" s="103">
        <f t="shared" si="28"/>
        <v>0</v>
      </c>
      <c r="J670" s="103">
        <f t="shared" si="29"/>
        <v>0</v>
      </c>
      <c r="K670" s="113" t="s">
        <v>410</v>
      </c>
      <c r="L670" s="113" t="s">
        <v>82</v>
      </c>
      <c r="M670" s="138">
        <v>0.15789473684210525</v>
      </c>
      <c r="N670" s="117">
        <f>+H670*M670</f>
        <v>0</v>
      </c>
      <c r="O670" s="117" t="s">
        <v>1159</v>
      </c>
      <c r="P670" s="114"/>
      <c r="Q670" s="118"/>
      <c r="R670" s="116"/>
      <c r="S670" s="114"/>
    </row>
    <row r="671" spans="6:19">
      <c r="F671" s="111" t="s">
        <v>409</v>
      </c>
      <c r="G671" s="136">
        <v>8.53928E-5</v>
      </c>
      <c r="H671" s="103">
        <f>ROUND(+G671*Totals!$H$30,2)</f>
        <v>0</v>
      </c>
      <c r="I671" s="103">
        <f t="shared" si="28"/>
        <v>0</v>
      </c>
      <c r="J671" s="103">
        <f t="shared" si="29"/>
        <v>0</v>
      </c>
      <c r="K671" s="113" t="s">
        <v>409</v>
      </c>
      <c r="L671" s="113" t="s">
        <v>71</v>
      </c>
      <c r="M671" s="138">
        <v>0.21271393643031786</v>
      </c>
      <c r="N671" s="117">
        <f>+H671*M671</f>
        <v>0</v>
      </c>
      <c r="O671" s="113" t="s">
        <v>1159</v>
      </c>
      <c r="P671" s="114"/>
      <c r="Q671" s="118"/>
      <c r="R671" s="116"/>
      <c r="S671" s="114"/>
    </row>
    <row r="672" spans="6:19">
      <c r="F672" s="111" t="s">
        <v>408</v>
      </c>
      <c r="G672" s="136">
        <v>6.8005100000000004E-5</v>
      </c>
      <c r="H672" s="103">
        <f>ROUND(+G672*Totals!$H$30,2)</f>
        <v>0</v>
      </c>
      <c r="I672" s="103">
        <f t="shared" si="28"/>
        <v>0</v>
      </c>
      <c r="J672" s="103">
        <f t="shared" si="29"/>
        <v>0</v>
      </c>
      <c r="K672" s="113" t="s">
        <v>408</v>
      </c>
      <c r="L672" s="113" t="s">
        <v>95</v>
      </c>
      <c r="M672" s="138">
        <v>0.21666666666666667</v>
      </c>
      <c r="N672" s="117">
        <f>+H672*M672</f>
        <v>0</v>
      </c>
      <c r="O672" s="113" t="s">
        <v>1159</v>
      </c>
      <c r="P672" s="114"/>
      <c r="Q672" s="118"/>
      <c r="R672" s="116"/>
      <c r="S672" s="114"/>
    </row>
    <row r="673" spans="6:19">
      <c r="F673" s="111" t="s">
        <v>407</v>
      </c>
      <c r="G673" s="136">
        <v>3.7943770000000001E-4</v>
      </c>
      <c r="H673" s="103">
        <f>ROUND(+G673*Totals!$H$30,2)</f>
        <v>0</v>
      </c>
      <c r="I673" s="103">
        <f t="shared" si="28"/>
        <v>0</v>
      </c>
      <c r="J673" s="103">
        <f t="shared" si="29"/>
        <v>0</v>
      </c>
      <c r="K673" s="113"/>
      <c r="L673" s="113"/>
      <c r="N673" s="117"/>
      <c r="O673" s="113"/>
      <c r="P673" s="114"/>
      <c r="Q673" s="118"/>
      <c r="R673" s="116"/>
      <c r="S673" s="114"/>
    </row>
    <row r="674" spans="6:19">
      <c r="F674" s="111" t="s">
        <v>406</v>
      </c>
      <c r="G674" s="136">
        <v>4.0432141999999999E-3</v>
      </c>
      <c r="H674" s="103">
        <f>ROUND(+G674*Totals!$H$30,2)</f>
        <v>0</v>
      </c>
      <c r="I674" s="103">
        <f t="shared" si="28"/>
        <v>0</v>
      </c>
      <c r="J674" s="103">
        <f t="shared" si="29"/>
        <v>0</v>
      </c>
      <c r="K674" s="113"/>
      <c r="L674" s="113"/>
      <c r="N674" s="117"/>
      <c r="O674" s="113"/>
      <c r="P674" s="114"/>
      <c r="Q674" s="118"/>
      <c r="R674" s="116"/>
      <c r="S674" s="114"/>
    </row>
    <row r="675" spans="6:19">
      <c r="F675" s="111" t="s">
        <v>405</v>
      </c>
      <c r="G675" s="136">
        <v>7.3723739999999999E-4</v>
      </c>
      <c r="H675" s="103">
        <f>ROUND(+G675*Totals!$H$30,2)</f>
        <v>0</v>
      </c>
      <c r="I675" s="103">
        <f t="shared" si="28"/>
        <v>0</v>
      </c>
      <c r="J675" s="103">
        <f t="shared" si="29"/>
        <v>0</v>
      </c>
      <c r="K675" s="113"/>
      <c r="L675" s="113"/>
      <c r="N675" s="117"/>
      <c r="O675" s="117"/>
      <c r="P675" s="114"/>
      <c r="Q675" s="118"/>
      <c r="R675" s="116"/>
      <c r="S675" s="114"/>
    </row>
    <row r="676" spans="6:19">
      <c r="F676" s="111" t="s">
        <v>404</v>
      </c>
      <c r="G676" s="136">
        <v>3.0281603000000003E-3</v>
      </c>
      <c r="H676" s="103">
        <f>ROUND(+G676*Totals!$H$30,2)</f>
        <v>0</v>
      </c>
      <c r="I676" s="103">
        <f t="shared" si="28"/>
        <v>0</v>
      </c>
      <c r="J676" s="103">
        <f t="shared" si="29"/>
        <v>0</v>
      </c>
      <c r="K676" s="113"/>
      <c r="L676" s="113"/>
      <c r="N676" s="117"/>
      <c r="O676" s="117"/>
      <c r="P676" s="114"/>
      <c r="Q676" s="118"/>
      <c r="R676" s="116"/>
      <c r="S676" s="114"/>
    </row>
    <row r="677" spans="6:19">
      <c r="F677" s="111" t="s">
        <v>403</v>
      </c>
      <c r="G677" s="136">
        <v>1.1475870000000001E-4</v>
      </c>
      <c r="H677" s="103">
        <f>ROUND(+G677*Totals!$H$30,2)</f>
        <v>0</v>
      </c>
      <c r="I677" s="103">
        <f t="shared" si="28"/>
        <v>0</v>
      </c>
      <c r="J677" s="103">
        <f t="shared" si="29"/>
        <v>0</v>
      </c>
      <c r="K677" s="113" t="s">
        <v>403</v>
      </c>
      <c r="L677" s="113" t="s">
        <v>77</v>
      </c>
      <c r="M677" s="138">
        <v>0.17732558139534885</v>
      </c>
      <c r="N677" s="117">
        <f>+H677*M677</f>
        <v>0</v>
      </c>
      <c r="O677" s="117" t="s">
        <v>1159</v>
      </c>
      <c r="P677" s="114"/>
      <c r="Q677" s="118"/>
      <c r="R677" s="116"/>
      <c r="S677" s="114"/>
    </row>
    <row r="678" spans="6:19">
      <c r="F678" s="111" t="s">
        <v>402</v>
      </c>
      <c r="G678" s="136">
        <v>1.2441850000000001E-4</v>
      </c>
      <c r="H678" s="103">
        <f>ROUND(+G678*Totals!$H$30,2)</f>
        <v>0</v>
      </c>
      <c r="I678" s="103">
        <f t="shared" si="28"/>
        <v>0</v>
      </c>
      <c r="J678" s="103">
        <f t="shared" si="29"/>
        <v>0</v>
      </c>
      <c r="K678" s="113" t="s">
        <v>402</v>
      </c>
      <c r="L678" s="113" t="s">
        <v>55</v>
      </c>
      <c r="M678" s="138">
        <v>0.12264150943396226</v>
      </c>
      <c r="N678" s="117">
        <f>+H678*M678</f>
        <v>0</v>
      </c>
      <c r="O678" s="117" t="s">
        <v>1159</v>
      </c>
      <c r="P678" s="114"/>
      <c r="Q678" s="118"/>
      <c r="R678" s="116"/>
      <c r="S678" s="114"/>
    </row>
    <row r="679" spans="6:19">
      <c r="F679" s="111" t="s">
        <v>401</v>
      </c>
      <c r="G679" s="136">
        <v>1.302144E-4</v>
      </c>
      <c r="H679" s="103">
        <f>ROUND(+G679*Totals!$H$30,2)</f>
        <v>0</v>
      </c>
      <c r="I679" s="103">
        <f t="shared" si="28"/>
        <v>0</v>
      </c>
      <c r="J679" s="103">
        <f t="shared" si="29"/>
        <v>0</v>
      </c>
      <c r="K679" s="113" t="s">
        <v>401</v>
      </c>
      <c r="L679" s="113" t="s">
        <v>130</v>
      </c>
      <c r="M679" s="138">
        <v>0.25627240143369173</v>
      </c>
      <c r="N679" s="117">
        <f>+H679*M679</f>
        <v>0</v>
      </c>
      <c r="O679" s="113" t="s">
        <v>1159</v>
      </c>
      <c r="P679" s="114"/>
      <c r="Q679" s="118"/>
      <c r="R679" s="116"/>
      <c r="S679" s="114"/>
    </row>
    <row r="680" spans="6:19">
      <c r="F680" s="111" t="s">
        <v>400</v>
      </c>
      <c r="G680" s="136">
        <v>6.2982000000000001E-5</v>
      </c>
      <c r="H680" s="103">
        <f>ROUND(+G680*Totals!$H$30,2)</f>
        <v>0</v>
      </c>
      <c r="I680" s="103">
        <f t="shared" si="28"/>
        <v>0</v>
      </c>
      <c r="J680" s="103">
        <f t="shared" si="29"/>
        <v>0</v>
      </c>
      <c r="K680" s="113" t="s">
        <v>400</v>
      </c>
      <c r="L680" s="113" t="s">
        <v>42</v>
      </c>
      <c r="M680" s="138">
        <v>0.35305343511450382</v>
      </c>
      <c r="N680" s="117">
        <f>+H680*M680</f>
        <v>0</v>
      </c>
      <c r="O680" s="117" t="s">
        <v>1159</v>
      </c>
      <c r="P680" s="114"/>
      <c r="Q680" s="118"/>
      <c r="R680" s="116"/>
      <c r="S680" s="114"/>
    </row>
    <row r="681" spans="6:19">
      <c r="F681" s="111" t="s">
        <v>399</v>
      </c>
      <c r="G681" s="136">
        <v>0</v>
      </c>
      <c r="H681" s="103">
        <f>ROUND(+G681*Totals!$H$30,2)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ROUND(+G682*Totals!$H$30,2)</f>
        <v>0</v>
      </c>
      <c r="I682" s="103">
        <f t="shared" si="28"/>
        <v>0</v>
      </c>
      <c r="J682" s="103">
        <f t="shared" si="29"/>
        <v>0</v>
      </c>
      <c r="K682" s="113" t="s">
        <v>398</v>
      </c>
      <c r="L682" s="113" t="s">
        <v>77</v>
      </c>
      <c r="M682" s="138">
        <v>0.19602977667493796</v>
      </c>
      <c r="N682" s="117">
        <f>+H682*M682</f>
        <v>0</v>
      </c>
      <c r="O682" s="117" t="s">
        <v>1159</v>
      </c>
      <c r="P682" s="114"/>
      <c r="Q682" s="118"/>
      <c r="R682" s="116"/>
      <c r="S682" s="114"/>
    </row>
    <row r="683" spans="6:19">
      <c r="F683" s="111" t="s">
        <v>397</v>
      </c>
      <c r="G683" s="136">
        <v>1.5185239999999998E-4</v>
      </c>
      <c r="H683" s="103">
        <f>ROUND(+G683*Totals!$H$30,2)</f>
        <v>0</v>
      </c>
      <c r="I683" s="103">
        <f t="shared" si="28"/>
        <v>0</v>
      </c>
      <c r="J683" s="103">
        <f t="shared" si="29"/>
        <v>0</v>
      </c>
      <c r="K683" s="113"/>
      <c r="L683" s="113"/>
      <c r="N683" s="117"/>
      <c r="O683" s="113"/>
      <c r="P683" s="114"/>
      <c r="Q683" s="118"/>
      <c r="R683" s="116"/>
      <c r="S683" s="114"/>
    </row>
    <row r="684" spans="6:19">
      <c r="F684" s="111" t="s">
        <v>396</v>
      </c>
      <c r="G684" s="136">
        <v>2.2797199999999999E-5</v>
      </c>
      <c r="H684" s="103">
        <f>ROUND(+G684*Totals!$H$30,2)</f>
        <v>0</v>
      </c>
      <c r="I684" s="103">
        <f t="shared" si="28"/>
        <v>0</v>
      </c>
      <c r="J684" s="103">
        <f t="shared" si="29"/>
        <v>0</v>
      </c>
      <c r="K684" s="113" t="s">
        <v>396</v>
      </c>
      <c r="L684" s="113" t="s">
        <v>39</v>
      </c>
      <c r="M684" s="138">
        <v>0.2673611111111111</v>
      </c>
      <c r="N684" s="117">
        <f>+H684*M684</f>
        <v>0</v>
      </c>
      <c r="O684" s="117" t="s">
        <v>1159</v>
      </c>
      <c r="P684" s="114"/>
      <c r="Q684" s="118"/>
      <c r="R684" s="116"/>
      <c r="S684" s="114"/>
    </row>
    <row r="685" spans="6:19">
      <c r="F685" s="111" t="s">
        <v>395</v>
      </c>
      <c r="G685" s="136">
        <v>4.2808456999999999E-3</v>
      </c>
      <c r="H685" s="103">
        <f>ROUND(+G685*Totals!$H$30,2)</f>
        <v>0</v>
      </c>
      <c r="I685" s="103">
        <f t="shared" si="28"/>
        <v>0</v>
      </c>
      <c r="J685" s="103">
        <f t="shared" si="29"/>
        <v>0</v>
      </c>
      <c r="K685" s="113"/>
      <c r="L685" s="113"/>
      <c r="N685" s="117"/>
      <c r="O685" s="117" t="s">
        <v>1159</v>
      </c>
      <c r="P685" s="114"/>
      <c r="Q685" s="118"/>
      <c r="R685" s="116"/>
      <c r="S685" s="114"/>
    </row>
    <row r="686" spans="6:19">
      <c r="F686" s="111" t="s">
        <v>394</v>
      </c>
      <c r="G686" s="136">
        <v>3.2456999999999998E-5</v>
      </c>
      <c r="H686" s="103">
        <f>ROUND(+G686*Totals!$H$30,2)</f>
        <v>0</v>
      </c>
      <c r="I686" s="103">
        <f t="shared" si="28"/>
        <v>0</v>
      </c>
      <c r="J686" s="103">
        <f t="shared" si="29"/>
        <v>0</v>
      </c>
      <c r="K686" s="113" t="s">
        <v>394</v>
      </c>
      <c r="L686" s="113" t="s">
        <v>85</v>
      </c>
      <c r="M686" s="138">
        <v>0.41153081510934386</v>
      </c>
      <c r="N686" s="117">
        <f>+H686*M686</f>
        <v>0</v>
      </c>
      <c r="O686" s="113"/>
      <c r="P686" s="114"/>
      <c r="Q686" s="118"/>
      <c r="R686" s="116"/>
      <c r="S686" s="114"/>
    </row>
    <row r="687" spans="6:19">
      <c r="F687" s="111" t="s">
        <v>393</v>
      </c>
      <c r="G687" s="136">
        <v>1.23646E-5</v>
      </c>
      <c r="H687" s="103">
        <f>ROUND(+G687*Totals!$H$30,2)</f>
        <v>0</v>
      </c>
      <c r="I687" s="103">
        <f t="shared" si="28"/>
        <v>0</v>
      </c>
      <c r="J687" s="103">
        <f t="shared" si="29"/>
        <v>0</v>
      </c>
      <c r="K687" s="113" t="s">
        <v>393</v>
      </c>
      <c r="L687" s="113" t="s">
        <v>61</v>
      </c>
      <c r="M687" s="138">
        <v>0.36981132075471701</v>
      </c>
      <c r="N687" s="117">
        <f>+H687*M687</f>
        <v>0</v>
      </c>
      <c r="O687" s="117" t="s">
        <v>1159</v>
      </c>
      <c r="P687" s="114"/>
      <c r="Q687" s="118"/>
      <c r="R687" s="116"/>
      <c r="S687" s="114"/>
    </row>
    <row r="688" spans="6:19">
      <c r="F688" s="111" t="s">
        <v>392</v>
      </c>
      <c r="G688" s="136">
        <v>6.4759430000000003E-4</v>
      </c>
      <c r="H688" s="103">
        <f>ROUND(+G688*Totals!$H$30,2)</f>
        <v>0</v>
      </c>
      <c r="I688" s="103">
        <f t="shared" si="28"/>
        <v>0</v>
      </c>
      <c r="J688" s="103">
        <f t="shared" si="29"/>
        <v>0</v>
      </c>
      <c r="K688" s="113"/>
      <c r="L688" s="113"/>
      <c r="N688" s="117"/>
      <c r="O688" s="117"/>
      <c r="P688" s="114"/>
      <c r="Q688" s="118"/>
      <c r="R688" s="116"/>
      <c r="S688" s="114"/>
    </row>
    <row r="689" spans="6:19">
      <c r="F689" s="111" t="s">
        <v>391</v>
      </c>
      <c r="G689" s="136">
        <v>1.93196E-5</v>
      </c>
      <c r="H689" s="103">
        <f>ROUND(+G689*Totals!$H$30,2)</f>
        <v>0</v>
      </c>
      <c r="I689" s="103">
        <f t="shared" si="28"/>
        <v>0</v>
      </c>
      <c r="J689" s="103">
        <f t="shared" si="29"/>
        <v>0</v>
      </c>
      <c r="K689" s="113" t="s">
        <v>391</v>
      </c>
      <c r="L689" s="113" t="s">
        <v>109</v>
      </c>
      <c r="M689" s="138">
        <v>0.55474452554744524</v>
      </c>
      <c r="N689" s="117">
        <f>+H689*M689</f>
        <v>0</v>
      </c>
      <c r="O689" s="113" t="s">
        <v>1159</v>
      </c>
      <c r="P689" s="114"/>
      <c r="Q689" s="118"/>
      <c r="R689" s="116"/>
      <c r="S689" s="114"/>
    </row>
    <row r="690" spans="6:19">
      <c r="F690" s="111" t="s">
        <v>108</v>
      </c>
      <c r="G690" s="136">
        <v>1.448973E-4</v>
      </c>
      <c r="H690" s="103">
        <f>ROUND(+G690*Totals!$H$30,2)</f>
        <v>0</v>
      </c>
      <c r="I690" s="103">
        <f t="shared" si="28"/>
        <v>0</v>
      </c>
      <c r="J690" s="103">
        <f t="shared" si="29"/>
        <v>0</v>
      </c>
      <c r="K690" s="113" t="s">
        <v>108</v>
      </c>
      <c r="L690" s="113" t="s">
        <v>51</v>
      </c>
      <c r="M690" s="138">
        <v>0.31880733944954126</v>
      </c>
      <c r="N690" s="117">
        <f>+H690*M690</f>
        <v>0</v>
      </c>
      <c r="O690" s="113" t="s">
        <v>1159</v>
      </c>
      <c r="P690" s="114"/>
      <c r="Q690" s="118"/>
      <c r="R690" s="116"/>
      <c r="S690" s="114"/>
    </row>
    <row r="691" spans="6:19">
      <c r="F691" s="111" t="s">
        <v>109</v>
      </c>
      <c r="G691" s="136">
        <v>7.2139529999999989E-4</v>
      </c>
      <c r="H691" s="103">
        <f>ROUND(+G691*Totals!$H$30,2)</f>
        <v>0</v>
      </c>
      <c r="I691" s="103">
        <f t="shared" si="28"/>
        <v>0</v>
      </c>
      <c r="J691" s="103">
        <f t="shared" si="29"/>
        <v>0</v>
      </c>
      <c r="K691" s="113"/>
      <c r="L691" s="113"/>
      <c r="N691" s="117"/>
      <c r="O691" s="113"/>
      <c r="P691" s="114"/>
      <c r="Q691" s="118"/>
      <c r="R691" s="116"/>
      <c r="S691" s="114"/>
    </row>
    <row r="692" spans="6:19">
      <c r="F692" s="111" t="s">
        <v>390</v>
      </c>
      <c r="G692" s="136">
        <v>2.5243040999999998E-3</v>
      </c>
      <c r="H692" s="103">
        <f>ROUND(+G692*Totals!$H$30,2)</f>
        <v>0</v>
      </c>
      <c r="I692" s="103">
        <f t="shared" si="28"/>
        <v>0</v>
      </c>
      <c r="J692" s="103">
        <f t="shared" si="29"/>
        <v>0</v>
      </c>
      <c r="K692" s="113"/>
      <c r="L692" s="113"/>
      <c r="N692" s="117"/>
      <c r="O692" s="117"/>
      <c r="P692" s="114"/>
      <c r="Q692" s="118"/>
      <c r="R692" s="116"/>
      <c r="S692" s="114"/>
    </row>
    <row r="693" spans="6:19">
      <c r="F693" s="111" t="s">
        <v>389</v>
      </c>
      <c r="G693" s="136">
        <v>2.032426E-4</v>
      </c>
      <c r="H693" s="103">
        <f>ROUND(+G693*Totals!$H$30,2)</f>
        <v>0</v>
      </c>
      <c r="I693" s="103">
        <f t="shared" si="28"/>
        <v>0</v>
      </c>
      <c r="J693" s="103">
        <f t="shared" si="29"/>
        <v>0</v>
      </c>
      <c r="O693" s="117" t="s">
        <v>1159</v>
      </c>
      <c r="P693" s="114"/>
      <c r="Q693" s="118"/>
      <c r="R693" s="116"/>
      <c r="S693" s="114"/>
    </row>
    <row r="694" spans="6:19">
      <c r="F694" s="111" t="s">
        <v>388</v>
      </c>
      <c r="G694" s="136">
        <v>2.9752200000000003E-5</v>
      </c>
      <c r="H694" s="103">
        <f>ROUND(+G694*Totals!$H$30,2)</f>
        <v>0</v>
      </c>
      <c r="I694" s="103">
        <f t="shared" si="28"/>
        <v>0</v>
      </c>
      <c r="J694" s="103">
        <f t="shared" ref="J694:J700" si="30">+H694-I694</f>
        <v>0</v>
      </c>
      <c r="K694" s="113" t="s">
        <v>388</v>
      </c>
      <c r="L694" s="113" t="s">
        <v>69</v>
      </c>
      <c r="M694" s="138">
        <v>0.37617554858934171</v>
      </c>
      <c r="N694" s="117">
        <f>+H694*M694</f>
        <v>0</v>
      </c>
      <c r="O694" s="113" t="s">
        <v>1159</v>
      </c>
      <c r="P694" s="114"/>
      <c r="Q694" s="118"/>
      <c r="R694" s="116"/>
      <c r="S694" s="114"/>
    </row>
    <row r="695" spans="6:19">
      <c r="F695" s="111" t="s">
        <v>387</v>
      </c>
      <c r="G695" s="136">
        <v>7.0323499999999992E-5</v>
      </c>
      <c r="H695" s="103">
        <f>ROUND(+G695*Totals!$H$30,2)</f>
        <v>0</v>
      </c>
      <c r="I695" s="103">
        <f t="shared" si="28"/>
        <v>0</v>
      </c>
      <c r="J695" s="103">
        <f t="shared" si="30"/>
        <v>0</v>
      </c>
      <c r="K695" s="113" t="s">
        <v>387</v>
      </c>
      <c r="L695" s="113" t="s">
        <v>116</v>
      </c>
      <c r="M695" s="138">
        <v>0.21245421245421245</v>
      </c>
      <c r="N695" s="117">
        <f>+H695*M695</f>
        <v>0</v>
      </c>
      <c r="O695" s="113"/>
      <c r="P695" s="114"/>
      <c r="Q695" s="118"/>
      <c r="R695" s="116"/>
      <c r="S695" s="114"/>
    </row>
    <row r="696" spans="6:19">
      <c r="F696" s="111" t="s">
        <v>386</v>
      </c>
      <c r="G696" s="136">
        <v>9.6714119999999999E-4</v>
      </c>
      <c r="H696" s="103">
        <f>ROUND(+G696*Totals!$H$30,2)</f>
        <v>0</v>
      </c>
      <c r="I696" s="103">
        <f t="shared" si="28"/>
        <v>0</v>
      </c>
      <c r="J696" s="103">
        <f t="shared" si="30"/>
        <v>0</v>
      </c>
      <c r="K696" s="113"/>
      <c r="L696" s="113"/>
      <c r="N696" s="117"/>
      <c r="O696" s="117"/>
      <c r="P696" s="114"/>
      <c r="Q696" s="118"/>
      <c r="R696" s="116"/>
      <c r="S696" s="114"/>
    </row>
    <row r="697" spans="6:19">
      <c r="F697" s="111" t="s">
        <v>385</v>
      </c>
      <c r="G697" s="136">
        <v>6.5686770000000002E-4</v>
      </c>
      <c r="H697" s="103">
        <f>ROUND(+G697*Totals!$H$30,2)</f>
        <v>0</v>
      </c>
      <c r="I697" s="103">
        <f t="shared" si="28"/>
        <v>0</v>
      </c>
      <c r="J697" s="103">
        <f t="shared" si="30"/>
        <v>0</v>
      </c>
      <c r="O697" s="117" t="s">
        <v>1159</v>
      </c>
      <c r="P697" s="114"/>
      <c r="Q697" s="118"/>
      <c r="R697" s="116"/>
      <c r="S697" s="114"/>
    </row>
    <row r="698" spans="6:19">
      <c r="F698" s="111" t="s">
        <v>384</v>
      </c>
      <c r="G698" s="136">
        <v>6.1822800000000007E-5</v>
      </c>
      <c r="H698" s="103">
        <f>ROUND(+G698*Totals!$H$30,2)</f>
        <v>0</v>
      </c>
      <c r="I698" s="103">
        <f t="shared" si="28"/>
        <v>0</v>
      </c>
      <c r="J698" s="103">
        <f t="shared" si="30"/>
        <v>0</v>
      </c>
      <c r="K698" s="113" t="s">
        <v>384</v>
      </c>
      <c r="L698" s="113" t="s">
        <v>91</v>
      </c>
      <c r="M698" s="138">
        <v>0.34782608695652173</v>
      </c>
      <c r="N698" s="117">
        <f>+H698*M698</f>
        <v>0</v>
      </c>
      <c r="O698" s="113" t="s">
        <v>1159</v>
      </c>
      <c r="P698" s="114"/>
      <c r="Q698" s="118"/>
      <c r="R698" s="116"/>
      <c r="S698" s="114"/>
    </row>
    <row r="699" spans="6:19">
      <c r="F699" s="111" t="s">
        <v>383</v>
      </c>
      <c r="G699" s="136">
        <v>7.3800999999999994E-5</v>
      </c>
      <c r="H699" s="103">
        <f>ROUND(+G699*Totals!$H$30,2)</f>
        <v>0</v>
      </c>
      <c r="I699" s="103">
        <f t="shared" si="28"/>
        <v>0</v>
      </c>
      <c r="J699" s="103">
        <f t="shared" si="30"/>
        <v>0</v>
      </c>
      <c r="K699" s="113" t="s">
        <v>383</v>
      </c>
      <c r="L699" s="113" t="s">
        <v>37</v>
      </c>
      <c r="M699" s="138">
        <v>0.11264822134387352</v>
      </c>
      <c r="N699" s="117">
        <f>+H699*M699</f>
        <v>0</v>
      </c>
      <c r="O699" s="113"/>
      <c r="P699" s="114"/>
      <c r="Q699" s="118"/>
      <c r="R699" s="116"/>
      <c r="S699" s="114"/>
    </row>
    <row r="700" spans="6:19">
      <c r="F700" s="111" t="s">
        <v>382</v>
      </c>
      <c r="G700" s="136">
        <v>3.6668680000000002E-4</v>
      </c>
      <c r="H700" s="103">
        <f>ROUND(+G700*Totals!$H$30,2)</f>
        <v>0</v>
      </c>
      <c r="I700" s="103">
        <f t="shared" si="28"/>
        <v>0</v>
      </c>
      <c r="J700" s="103">
        <f t="shared" si="30"/>
        <v>0</v>
      </c>
      <c r="K700" s="113"/>
      <c r="L700" s="113"/>
      <c r="N700" s="117"/>
      <c r="O700" s="113"/>
      <c r="P700" s="114"/>
      <c r="Q700" s="118"/>
      <c r="R700" s="116"/>
      <c r="S700" s="114"/>
    </row>
    <row r="701" spans="6:19">
      <c r="F701" s="111" t="s">
        <v>381</v>
      </c>
      <c r="G701" s="136">
        <v>3.462079E-4</v>
      </c>
      <c r="H701" s="103">
        <f>ROUND(+G701*Totals!$H$30,2)</f>
        <v>0</v>
      </c>
      <c r="I701" s="103">
        <f t="shared" si="28"/>
        <v>0</v>
      </c>
      <c r="J701" s="103">
        <f t="shared" si="29"/>
        <v>0</v>
      </c>
      <c r="K701" s="113"/>
      <c r="L701" s="113"/>
      <c r="N701" s="117"/>
      <c r="O701" s="117"/>
      <c r="P701" s="114"/>
      <c r="Q701" s="118"/>
      <c r="R701" s="116"/>
      <c r="S701" s="114"/>
    </row>
    <row r="702" spans="6:19">
      <c r="F702" s="111" t="s">
        <v>380</v>
      </c>
      <c r="G702" s="136">
        <v>3.5664050000000004E-4</v>
      </c>
      <c r="H702" s="103">
        <f>ROUND(+G702*Totals!$H$30,2)</f>
        <v>0</v>
      </c>
      <c r="I702" s="103">
        <f t="shared" si="28"/>
        <v>0</v>
      </c>
      <c r="J702" s="103">
        <f t="shared" si="29"/>
        <v>0</v>
      </c>
      <c r="K702" s="113"/>
      <c r="L702" s="113"/>
      <c r="N702" s="117"/>
      <c r="O702" s="117"/>
      <c r="P702" s="114"/>
      <c r="Q702" s="118"/>
      <c r="R702" s="116"/>
      <c r="S702" s="114"/>
    </row>
    <row r="703" spans="6:19">
      <c r="F703" s="111" t="s">
        <v>379</v>
      </c>
      <c r="G703" s="136">
        <v>3.4002599999999999E-5</v>
      </c>
      <c r="H703" s="103">
        <f>ROUND(+G703*Totals!$H$30,2)</f>
        <v>0</v>
      </c>
      <c r="I703" s="103">
        <f t="shared" si="28"/>
        <v>0</v>
      </c>
      <c r="J703" s="103">
        <f t="shared" si="29"/>
        <v>0</v>
      </c>
      <c r="K703" s="113" t="s">
        <v>379</v>
      </c>
      <c r="L703" s="113" t="s">
        <v>126</v>
      </c>
      <c r="M703" s="138">
        <v>6.1855670103092786E-2</v>
      </c>
      <c r="N703" s="117">
        <f>+H703*M703</f>
        <v>0</v>
      </c>
      <c r="O703" s="117" t="s">
        <v>1159</v>
      </c>
      <c r="P703" s="114"/>
      <c r="Q703" s="118"/>
      <c r="R703" s="116" t="s">
        <v>1159</v>
      </c>
      <c r="S703" s="114"/>
    </row>
    <row r="704" spans="6:19">
      <c r="F704" s="111" t="s">
        <v>378</v>
      </c>
      <c r="G704" s="136">
        <v>1.039397E-4</v>
      </c>
      <c r="H704" s="103">
        <f>ROUND(+G704*Totals!$H$30,2)</f>
        <v>0</v>
      </c>
      <c r="I704" s="103">
        <f t="shared" si="28"/>
        <v>0</v>
      </c>
      <c r="J704" s="103">
        <f t="shared" si="29"/>
        <v>0</v>
      </c>
      <c r="K704" s="113" t="s">
        <v>378</v>
      </c>
      <c r="L704" s="113" t="s">
        <v>53</v>
      </c>
      <c r="M704" s="138">
        <v>6.7567567567567557E-2</v>
      </c>
      <c r="N704" s="117">
        <f>+H704*M704</f>
        <v>0</v>
      </c>
      <c r="O704" s="113" t="s">
        <v>79</v>
      </c>
      <c r="P704" s="138">
        <v>0.22972972972972971</v>
      </c>
      <c r="Q704" s="118">
        <f>H704*P704</f>
        <v>0</v>
      </c>
      <c r="R704" s="116" t="s">
        <v>1159</v>
      </c>
      <c r="S704" s="114"/>
    </row>
    <row r="705" spans="6:19">
      <c r="F705" s="111" t="s">
        <v>377</v>
      </c>
      <c r="G705" s="136">
        <v>1.020077E-4</v>
      </c>
      <c r="H705" s="103">
        <f>ROUND(+G705*Totals!$H$30,2)</f>
        <v>0</v>
      </c>
      <c r="I705" s="103">
        <f t="shared" si="28"/>
        <v>0</v>
      </c>
      <c r="J705" s="103">
        <f t="shared" si="29"/>
        <v>0</v>
      </c>
      <c r="K705" s="113" t="s">
        <v>377</v>
      </c>
      <c r="L705" s="113" t="s">
        <v>60</v>
      </c>
      <c r="M705" s="138">
        <v>0.29235880398671099</v>
      </c>
      <c r="N705" s="117">
        <f>+H705*M705</f>
        <v>0</v>
      </c>
      <c r="O705" s="117" t="s">
        <v>1159</v>
      </c>
      <c r="P705" s="114"/>
      <c r="Q705" s="118"/>
      <c r="R705" s="116" t="s">
        <v>1159</v>
      </c>
      <c r="S705" s="114"/>
    </row>
    <row r="706" spans="6:19">
      <c r="F706" s="111" t="s">
        <v>376</v>
      </c>
      <c r="G706" s="136">
        <v>2.2024390000000002E-4</v>
      </c>
      <c r="H706" s="103">
        <f>ROUND(+G706*Totals!$H$30,2)</f>
        <v>0</v>
      </c>
      <c r="I706" s="103">
        <f t="shared" si="28"/>
        <v>0</v>
      </c>
      <c r="J706" s="103">
        <f t="shared" si="29"/>
        <v>0</v>
      </c>
      <c r="K706" s="113"/>
      <c r="L706" s="113"/>
      <c r="N706" s="117"/>
      <c r="O706" s="113"/>
      <c r="P706" s="114"/>
      <c r="Q706" s="118"/>
      <c r="R706" s="116"/>
      <c r="S706" s="114"/>
    </row>
    <row r="707" spans="6:19">
      <c r="F707" s="111" t="s">
        <v>375</v>
      </c>
      <c r="G707" s="136">
        <v>9.6211800000000006E-5</v>
      </c>
      <c r="H707" s="103">
        <f>ROUND(+G707*Totals!$H$30,2)</f>
        <v>0</v>
      </c>
      <c r="I707" s="103">
        <f t="shared" si="28"/>
        <v>0</v>
      </c>
      <c r="J707" s="103">
        <f t="shared" si="29"/>
        <v>0</v>
      </c>
      <c r="K707" s="113" t="s">
        <v>375</v>
      </c>
      <c r="L707" s="113" t="s">
        <v>52</v>
      </c>
      <c r="M707" s="138">
        <v>0.16516516516516516</v>
      </c>
      <c r="N707" s="117">
        <f>+H707*M707</f>
        <v>0</v>
      </c>
      <c r="O707" s="117"/>
      <c r="P707" s="114"/>
      <c r="Q707" s="118"/>
      <c r="R707" s="116" t="s">
        <v>1159</v>
      </c>
      <c r="S707" s="114"/>
    </row>
    <row r="708" spans="6:19">
      <c r="F708" s="111" t="s">
        <v>374</v>
      </c>
      <c r="G708" s="136">
        <v>2.14448E-4</v>
      </c>
      <c r="H708" s="103">
        <f>ROUND(+G708*Totals!$H$30,2)</f>
        <v>0</v>
      </c>
      <c r="I708" s="103">
        <f t="shared" si="28"/>
        <v>0</v>
      </c>
      <c r="J708" s="103">
        <f t="shared" si="29"/>
        <v>0</v>
      </c>
      <c r="K708" s="113"/>
      <c r="L708" s="113"/>
      <c r="N708" s="117"/>
      <c r="O708" s="113"/>
      <c r="P708" s="114"/>
      <c r="Q708" s="118"/>
      <c r="R708" s="116"/>
      <c r="S708" s="114"/>
    </row>
    <row r="709" spans="6:19">
      <c r="F709" s="111" t="s">
        <v>373</v>
      </c>
      <c r="G709" s="136">
        <v>7.1869100000000006E-5</v>
      </c>
      <c r="H709" s="103">
        <f>ROUND(+G709*Totals!$H$30,2)</f>
        <v>0</v>
      </c>
      <c r="I709" s="103">
        <f t="shared" si="28"/>
        <v>0</v>
      </c>
      <c r="J709" s="103">
        <f t="shared" si="29"/>
        <v>0</v>
      </c>
      <c r="K709" s="113" t="s">
        <v>373</v>
      </c>
      <c r="L709" s="113" t="s">
        <v>128</v>
      </c>
      <c r="M709" s="138">
        <v>0.38212927756653992</v>
      </c>
      <c r="N709" s="117">
        <f t="shared" ref="N709:N714" si="31">+H709*M709</f>
        <v>0</v>
      </c>
      <c r="O709" s="117" t="s">
        <v>1159</v>
      </c>
      <c r="P709" s="114"/>
      <c r="Q709" s="118"/>
      <c r="R709" s="116" t="s">
        <v>1159</v>
      </c>
      <c r="S709" s="114"/>
    </row>
    <row r="710" spans="6:19">
      <c r="F710" s="111" t="s">
        <v>372</v>
      </c>
      <c r="G710" s="136">
        <v>3.1297799999999997E-5</v>
      </c>
      <c r="H710" s="103">
        <f>ROUND(+G710*Totals!$H$30,2)</f>
        <v>0</v>
      </c>
      <c r="I710" s="103">
        <f t="shared" si="28"/>
        <v>0</v>
      </c>
      <c r="J710" s="103">
        <f t="shared" si="29"/>
        <v>0</v>
      </c>
      <c r="K710" s="113" t="s">
        <v>372</v>
      </c>
      <c r="L710" s="113" t="s">
        <v>48</v>
      </c>
      <c r="M710" s="138">
        <v>0.49193548387096775</v>
      </c>
      <c r="N710" s="117">
        <f t="shared" si="31"/>
        <v>0</v>
      </c>
      <c r="O710" s="117" t="s">
        <v>71</v>
      </c>
      <c r="P710" s="138">
        <v>0.19758064516129031</v>
      </c>
      <c r="Q710" s="118">
        <f>H710*P710</f>
        <v>0</v>
      </c>
      <c r="R710" s="116" t="s">
        <v>1159</v>
      </c>
      <c r="S710" s="114"/>
    </row>
    <row r="711" spans="6:19">
      <c r="F711" s="111" t="s">
        <v>371</v>
      </c>
      <c r="G711" s="136">
        <v>0</v>
      </c>
      <c r="H711" s="103">
        <f>ROUND(+G711*Totals!$H$30,2)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ROUND(+G712*Totals!$H$30,2)</f>
        <v>0</v>
      </c>
      <c r="I712" s="103">
        <f t="shared" si="32"/>
        <v>0</v>
      </c>
      <c r="J712" s="103">
        <f t="shared" si="33"/>
        <v>0</v>
      </c>
      <c r="K712" s="113" t="s">
        <v>370</v>
      </c>
      <c r="L712" s="113" t="s">
        <v>74</v>
      </c>
      <c r="M712" s="138">
        <v>0.55458515283842791</v>
      </c>
      <c r="N712" s="117">
        <f t="shared" si="31"/>
        <v>0</v>
      </c>
      <c r="O712" s="117" t="s">
        <v>1159</v>
      </c>
      <c r="P712" s="114"/>
      <c r="Q712" s="118"/>
      <c r="R712" s="116"/>
      <c r="S712" s="114"/>
    </row>
    <row r="713" spans="6:19">
      <c r="F713" s="111" t="s">
        <v>369</v>
      </c>
      <c r="G713" s="136">
        <v>7.3028199999999993E-5</v>
      </c>
      <c r="H713" s="103">
        <f>ROUND(+G713*Totals!$H$30,2)</f>
        <v>0</v>
      </c>
      <c r="I713" s="103">
        <f t="shared" si="32"/>
        <v>0</v>
      </c>
      <c r="J713" s="103">
        <f t="shared" si="33"/>
        <v>0</v>
      </c>
      <c r="K713" s="113" t="s">
        <v>369</v>
      </c>
      <c r="L713" s="113" t="s">
        <v>70</v>
      </c>
      <c r="M713" s="138">
        <v>0.21202531645569619</v>
      </c>
      <c r="N713" s="117">
        <f t="shared" si="31"/>
        <v>0</v>
      </c>
      <c r="O713" s="113"/>
      <c r="P713" s="114"/>
      <c r="Q713" s="118"/>
      <c r="R713" s="116"/>
      <c r="S713" s="114"/>
    </row>
    <row r="714" spans="6:19">
      <c r="F714" s="111" t="s">
        <v>368</v>
      </c>
      <c r="G714" s="136">
        <v>1.6614899999999999E-5</v>
      </c>
      <c r="H714" s="103">
        <f>ROUND(+G714*Totals!$H$30,2)</f>
        <v>0</v>
      </c>
      <c r="I714" s="103">
        <f t="shared" si="32"/>
        <v>0</v>
      </c>
      <c r="J714" s="103">
        <f t="shared" si="33"/>
        <v>0</v>
      </c>
      <c r="K714" s="113" t="s">
        <v>368</v>
      </c>
      <c r="L714" s="113" t="s">
        <v>39</v>
      </c>
      <c r="M714" s="138">
        <v>0.32327586206896552</v>
      </c>
      <c r="N714" s="117">
        <f t="shared" si="31"/>
        <v>0</v>
      </c>
      <c r="O714" s="113"/>
      <c r="P714" s="114"/>
      <c r="Q714" s="118"/>
      <c r="R714" s="116"/>
      <c r="S714" s="114"/>
    </row>
    <row r="715" spans="6:19">
      <c r="F715" s="111" t="s">
        <v>367</v>
      </c>
      <c r="G715" s="136">
        <v>2.932721E-4</v>
      </c>
      <c r="H715" s="103">
        <f>ROUND(+G715*Totals!$H$30,2)</f>
        <v>0</v>
      </c>
      <c r="I715" s="103">
        <f t="shared" si="32"/>
        <v>0</v>
      </c>
      <c r="J715" s="103">
        <f t="shared" si="33"/>
        <v>0</v>
      </c>
      <c r="K715" s="113"/>
      <c r="L715" s="113"/>
      <c r="N715" s="117"/>
      <c r="O715" s="117"/>
      <c r="P715" s="114"/>
      <c r="Q715" s="118"/>
      <c r="R715" s="116"/>
      <c r="S715" s="114"/>
    </row>
    <row r="716" spans="6:19">
      <c r="F716" s="111" t="s">
        <v>366</v>
      </c>
      <c r="G716" s="136">
        <v>3.2650190000000002E-4</v>
      </c>
      <c r="H716" s="103">
        <f>ROUND(+G716*Totals!$H$30,2)</f>
        <v>0</v>
      </c>
      <c r="I716" s="103">
        <f t="shared" si="32"/>
        <v>0</v>
      </c>
      <c r="J716" s="103">
        <f t="shared" si="33"/>
        <v>0</v>
      </c>
      <c r="K716" s="113"/>
      <c r="L716" s="113"/>
      <c r="N716" s="117"/>
      <c r="O716" s="113"/>
      <c r="P716" s="114"/>
      <c r="Q716" s="118"/>
      <c r="R716" s="116"/>
      <c r="S716" s="114"/>
    </row>
    <row r="717" spans="6:19">
      <c r="F717" s="111" t="s">
        <v>365</v>
      </c>
      <c r="G717" s="136">
        <v>5.8731699999999999E-5</v>
      </c>
      <c r="H717" s="103">
        <f>ROUND(+G717*Totals!$H$30,2)</f>
        <v>0</v>
      </c>
      <c r="I717" s="103">
        <f t="shared" si="32"/>
        <v>0</v>
      </c>
      <c r="J717" s="103">
        <f t="shared" si="33"/>
        <v>0</v>
      </c>
      <c r="K717" s="113" t="s">
        <v>365</v>
      </c>
      <c r="L717" s="113" t="s">
        <v>84</v>
      </c>
      <c r="M717" s="138">
        <v>0.52464788732394374</v>
      </c>
      <c r="N717" s="117">
        <f>+H717*M717</f>
        <v>0</v>
      </c>
      <c r="O717" s="117" t="s">
        <v>1159</v>
      </c>
      <c r="P717" s="114"/>
      <c r="Q717" s="118"/>
      <c r="R717" s="116"/>
      <c r="S717" s="114"/>
    </row>
    <row r="718" spans="6:19">
      <c r="F718" s="111" t="s">
        <v>364</v>
      </c>
      <c r="G718" s="136">
        <v>2.1622541000000002E-3</v>
      </c>
      <c r="H718" s="103">
        <f>ROUND(+G718*Totals!$H$30,2)</f>
        <v>0</v>
      </c>
      <c r="I718" s="103">
        <f t="shared" si="32"/>
        <v>0</v>
      </c>
      <c r="J718" s="103">
        <f t="shared" si="33"/>
        <v>0</v>
      </c>
      <c r="K718" s="113"/>
      <c r="L718" s="113"/>
      <c r="N718" s="117"/>
      <c r="O718" s="113"/>
      <c r="P718" s="114"/>
      <c r="Q718" s="118"/>
      <c r="R718" s="116"/>
      <c r="S718" s="114"/>
    </row>
    <row r="719" spans="6:19">
      <c r="F719" s="111" t="s">
        <v>363</v>
      </c>
      <c r="G719" s="136">
        <v>2.43427E-5</v>
      </c>
      <c r="H719" s="103">
        <f>ROUND(+G719*Totals!$H$30,2)</f>
        <v>0</v>
      </c>
      <c r="I719" s="103">
        <f t="shared" si="32"/>
        <v>0</v>
      </c>
      <c r="J719" s="103">
        <f t="shared" si="33"/>
        <v>0</v>
      </c>
      <c r="K719" s="113" t="s">
        <v>363</v>
      </c>
      <c r="L719" s="113" t="s">
        <v>113</v>
      </c>
      <c r="M719" s="138">
        <v>0.21739130434782611</v>
      </c>
      <c r="N719" s="117">
        <f>+H719*M719</f>
        <v>0</v>
      </c>
      <c r="O719" s="113"/>
      <c r="P719" s="114"/>
      <c r="Q719" s="118"/>
      <c r="R719" s="116"/>
      <c r="S719" s="114"/>
    </row>
    <row r="720" spans="6:19">
      <c r="F720" s="111" t="s">
        <v>362</v>
      </c>
      <c r="G720" s="136">
        <v>2.8245309999999998E-4</v>
      </c>
      <c r="H720" s="103">
        <f>ROUND(+G720*Totals!$H$30,2)</f>
        <v>0</v>
      </c>
      <c r="I720" s="103">
        <f t="shared" si="32"/>
        <v>0</v>
      </c>
      <c r="J720" s="103">
        <f t="shared" si="33"/>
        <v>0</v>
      </c>
      <c r="K720" s="113"/>
      <c r="L720" s="113"/>
      <c r="N720" s="117"/>
      <c r="O720" s="117"/>
      <c r="P720" s="114"/>
      <c r="Q720" s="118"/>
      <c r="R720" s="116"/>
      <c r="S720" s="114"/>
    </row>
    <row r="721" spans="6:19">
      <c r="F721" s="111" t="s">
        <v>361</v>
      </c>
      <c r="G721" s="136">
        <v>6.4218479999999991E-4</v>
      </c>
      <c r="H721" s="103">
        <f>ROUND(+G721*Totals!$H$30,2)</f>
        <v>0</v>
      </c>
      <c r="I721" s="103">
        <f t="shared" si="32"/>
        <v>0</v>
      </c>
      <c r="J721" s="103">
        <f t="shared" si="33"/>
        <v>0</v>
      </c>
      <c r="K721" s="113"/>
      <c r="L721" s="113"/>
      <c r="N721" s="117"/>
      <c r="O721" s="113"/>
      <c r="P721" s="114"/>
      <c r="Q721" s="118"/>
      <c r="R721" s="116"/>
      <c r="S721" s="114"/>
    </row>
    <row r="722" spans="6:19">
      <c r="F722" s="111" t="s">
        <v>360</v>
      </c>
      <c r="G722" s="136">
        <v>8.0756100000000004E-5</v>
      </c>
      <c r="H722" s="103">
        <f>ROUND(+G722*Totals!$H$30,2)</f>
        <v>0</v>
      </c>
      <c r="I722" s="103">
        <f t="shared" si="32"/>
        <v>0</v>
      </c>
      <c r="J722" s="103">
        <f t="shared" si="33"/>
        <v>0</v>
      </c>
      <c r="K722" s="113" t="s">
        <v>360</v>
      </c>
      <c r="L722" s="113" t="s">
        <v>45</v>
      </c>
      <c r="M722" s="138">
        <v>0.18846153846153846</v>
      </c>
      <c r="N722" s="117">
        <f>+H722*M722</f>
        <v>0</v>
      </c>
      <c r="O722" s="117"/>
      <c r="P722" s="114"/>
      <c r="Q722" s="118"/>
      <c r="R722" s="116"/>
      <c r="S722" s="114"/>
    </row>
    <row r="723" spans="6:19">
      <c r="F723" s="111" t="s">
        <v>359</v>
      </c>
      <c r="G723" s="136">
        <v>6.483671000000001E-4</v>
      </c>
      <c r="H723" s="103">
        <f>ROUND(+G723*Totals!$H$30,2)</f>
        <v>0</v>
      </c>
      <c r="I723" s="103">
        <f t="shared" si="32"/>
        <v>0</v>
      </c>
      <c r="J723" s="103">
        <f t="shared" si="33"/>
        <v>0</v>
      </c>
      <c r="K723" s="113"/>
      <c r="L723" s="113"/>
      <c r="N723" s="117"/>
      <c r="O723" s="117"/>
      <c r="P723" s="114"/>
      <c r="Q723" s="118"/>
      <c r="R723" s="116"/>
      <c r="S723" s="114"/>
    </row>
    <row r="724" spans="6:19">
      <c r="F724" s="111" t="s">
        <v>358</v>
      </c>
      <c r="G724" s="136">
        <v>9.0415900000000003E-5</v>
      </c>
      <c r="H724" s="103">
        <f>ROUND(+G724*Totals!$H$30,2)</f>
        <v>0</v>
      </c>
      <c r="I724" s="103">
        <f t="shared" si="32"/>
        <v>0</v>
      </c>
      <c r="J724" s="103">
        <f t="shared" si="33"/>
        <v>0</v>
      </c>
      <c r="K724" s="113" t="s">
        <v>358</v>
      </c>
      <c r="L724" s="113" t="s">
        <v>80</v>
      </c>
      <c r="M724" s="138">
        <v>0.18506493506493504</v>
      </c>
      <c r="N724" s="117">
        <f>+H724*M724</f>
        <v>0</v>
      </c>
      <c r="O724" s="113"/>
      <c r="P724" s="114"/>
      <c r="Q724" s="118"/>
      <c r="R724" s="116"/>
      <c r="S724" s="114"/>
    </row>
    <row r="725" spans="6:19">
      <c r="F725" s="111" t="s">
        <v>357</v>
      </c>
      <c r="G725" s="136">
        <v>1.047124E-4</v>
      </c>
      <c r="H725" s="103">
        <f>ROUND(+G725*Totals!$H$30,2)</f>
        <v>0</v>
      </c>
      <c r="I725" s="103">
        <f t="shared" si="32"/>
        <v>0</v>
      </c>
      <c r="J725" s="103">
        <f t="shared" si="33"/>
        <v>0</v>
      </c>
      <c r="K725" s="113" t="s">
        <v>357</v>
      </c>
      <c r="L725" s="113" t="s">
        <v>98</v>
      </c>
      <c r="M725" s="138">
        <v>0.27777777777777779</v>
      </c>
      <c r="N725" s="117">
        <f>+H725*M725</f>
        <v>0</v>
      </c>
      <c r="O725" s="113" t="s">
        <v>1159</v>
      </c>
      <c r="P725" s="114"/>
      <c r="Q725" s="118"/>
      <c r="R725" s="116"/>
      <c r="S725" s="114"/>
    </row>
    <row r="726" spans="6:19">
      <c r="F726" s="111" t="s">
        <v>356</v>
      </c>
      <c r="G726" s="136">
        <v>3.1143259999999998E-4</v>
      </c>
      <c r="H726" s="103">
        <f>ROUND(+G726*Totals!$H$30,2)</f>
        <v>0</v>
      </c>
      <c r="I726" s="103">
        <f t="shared" si="32"/>
        <v>0</v>
      </c>
      <c r="J726" s="103">
        <f t="shared" si="33"/>
        <v>0</v>
      </c>
      <c r="K726" s="113"/>
      <c r="L726" s="113"/>
      <c r="N726" s="117"/>
      <c r="O726" s="117"/>
      <c r="P726" s="114"/>
      <c r="Q726" s="118"/>
      <c r="R726" s="116"/>
      <c r="S726" s="114"/>
    </row>
    <row r="727" spans="6:19">
      <c r="F727" s="111" t="s">
        <v>355</v>
      </c>
      <c r="G727" s="136">
        <v>2.094249E-4</v>
      </c>
      <c r="H727" s="103">
        <f>ROUND(+G727*Totals!$H$30,2)</f>
        <v>0</v>
      </c>
      <c r="I727" s="103">
        <f t="shared" si="32"/>
        <v>0</v>
      </c>
      <c r="J727" s="103">
        <f t="shared" si="33"/>
        <v>0</v>
      </c>
      <c r="K727" s="113"/>
      <c r="L727" s="113"/>
      <c r="N727" s="117"/>
      <c r="O727" s="117"/>
      <c r="P727" s="114"/>
      <c r="Q727" s="118"/>
      <c r="R727" s="116"/>
      <c r="S727" s="114"/>
    </row>
    <row r="728" spans="6:19">
      <c r="F728" s="111" t="s">
        <v>354</v>
      </c>
      <c r="G728" s="136">
        <v>7.8051300000000009E-5</v>
      </c>
      <c r="H728" s="103">
        <f>ROUND(+G728*Totals!$H$30,2)</f>
        <v>0</v>
      </c>
      <c r="I728" s="103">
        <f t="shared" si="32"/>
        <v>0</v>
      </c>
      <c r="J728" s="103">
        <f t="shared" si="33"/>
        <v>0</v>
      </c>
      <c r="K728" s="113" t="s">
        <v>354</v>
      </c>
      <c r="L728" s="113" t="s">
        <v>65</v>
      </c>
      <c r="M728" s="138">
        <v>0.11320754716981131</v>
      </c>
      <c r="N728" s="117">
        <f t="shared" ref="N728:N787" si="34">+H728*M728</f>
        <v>0</v>
      </c>
      <c r="O728" s="117" t="s">
        <v>1159</v>
      </c>
      <c r="P728" s="114"/>
      <c r="Q728" s="118"/>
      <c r="R728" s="116"/>
      <c r="S728" s="114"/>
    </row>
    <row r="729" spans="6:19">
      <c r="F729" s="111" t="s">
        <v>353</v>
      </c>
      <c r="G729" s="136">
        <v>4.2116799999999996E-5</v>
      </c>
      <c r="H729" s="103">
        <f>ROUND(+G729*Totals!$H$30,2)</f>
        <v>0</v>
      </c>
      <c r="I729" s="103">
        <f t="shared" si="32"/>
        <v>0</v>
      </c>
      <c r="J729" s="103">
        <f t="shared" si="33"/>
        <v>0</v>
      </c>
      <c r="K729" s="113" t="s">
        <v>353</v>
      </c>
      <c r="L729" s="113" t="s">
        <v>58</v>
      </c>
      <c r="M729" s="138">
        <v>0.35341365461847385</v>
      </c>
      <c r="N729" s="117">
        <f t="shared" si="34"/>
        <v>0</v>
      </c>
      <c r="O729" s="117" t="s">
        <v>1159</v>
      </c>
      <c r="P729" s="114"/>
      <c r="Q729" s="118"/>
      <c r="R729" s="116"/>
      <c r="S729" s="114"/>
    </row>
    <row r="730" spans="6:19">
      <c r="F730" s="111" t="s">
        <v>352</v>
      </c>
      <c r="G730" s="136">
        <v>1.06258E-4</v>
      </c>
      <c r="H730" s="103">
        <f>ROUND(+G730*Totals!$H$30,2)</f>
        <v>0</v>
      </c>
      <c r="I730" s="103">
        <f t="shared" si="32"/>
        <v>0</v>
      </c>
      <c r="J730" s="103">
        <f t="shared" si="33"/>
        <v>0</v>
      </c>
      <c r="K730" s="113" t="s">
        <v>352</v>
      </c>
      <c r="L730" s="113" t="s">
        <v>129</v>
      </c>
      <c r="M730" s="138">
        <v>0.42216981132075471</v>
      </c>
      <c r="N730" s="117">
        <f t="shared" si="34"/>
        <v>0</v>
      </c>
      <c r="O730" s="117" t="s">
        <v>1159</v>
      </c>
      <c r="P730" s="114"/>
      <c r="Q730" s="118"/>
      <c r="R730" s="116"/>
      <c r="S730" s="114"/>
    </row>
    <row r="731" spans="6:19">
      <c r="F731" s="111" t="s">
        <v>351</v>
      </c>
      <c r="G731" s="136">
        <v>1.46829E-5</v>
      </c>
      <c r="H731" s="103">
        <f>ROUND(+G731*Totals!$H$30,2)</f>
        <v>0</v>
      </c>
      <c r="I731" s="103">
        <f t="shared" si="32"/>
        <v>0</v>
      </c>
      <c r="J731" s="103">
        <f t="shared" si="33"/>
        <v>0</v>
      </c>
      <c r="K731" s="113" t="s">
        <v>351</v>
      </c>
      <c r="L731" s="113" t="s">
        <v>47</v>
      </c>
      <c r="M731" s="138">
        <v>0.47619047619047622</v>
      </c>
      <c r="N731" s="117">
        <f t="shared" si="34"/>
        <v>0</v>
      </c>
      <c r="O731" s="117" t="s">
        <v>1159</v>
      </c>
      <c r="P731" s="114"/>
      <c r="Q731" s="118"/>
      <c r="R731" s="116"/>
      <c r="S731" s="114"/>
    </row>
    <row r="732" spans="6:19">
      <c r="F732" s="111" t="s">
        <v>350</v>
      </c>
      <c r="G732" s="136">
        <v>1.4103340000000002E-4</v>
      </c>
      <c r="H732" s="103">
        <f>ROUND(+G732*Totals!$H$30,2)</f>
        <v>0</v>
      </c>
      <c r="I732" s="103">
        <f t="shared" si="32"/>
        <v>0</v>
      </c>
      <c r="J732" s="103">
        <f t="shared" si="33"/>
        <v>0</v>
      </c>
      <c r="K732" s="113" t="s">
        <v>350</v>
      </c>
      <c r="L732" s="113" t="s">
        <v>66</v>
      </c>
      <c r="M732" s="138">
        <v>0.13550135501355015</v>
      </c>
      <c r="N732" s="117">
        <f t="shared" si="34"/>
        <v>0</v>
      </c>
      <c r="O732" s="113" t="s">
        <v>1159</v>
      </c>
      <c r="P732" s="114"/>
      <c r="Q732" s="118"/>
      <c r="R732" s="116"/>
      <c r="S732" s="114"/>
    </row>
    <row r="733" spans="6:19">
      <c r="F733" s="111" t="s">
        <v>349</v>
      </c>
      <c r="G733" s="136">
        <v>8.5006400000000007E-5</v>
      </c>
      <c r="H733" s="103">
        <f>ROUND(+G733*Totals!$H$30,2)</f>
        <v>0</v>
      </c>
      <c r="I733" s="103">
        <f t="shared" si="32"/>
        <v>0</v>
      </c>
      <c r="J733" s="103">
        <f t="shared" si="33"/>
        <v>0</v>
      </c>
      <c r="K733" s="113" t="s">
        <v>349</v>
      </c>
      <c r="L733" s="113" t="s">
        <v>71</v>
      </c>
      <c r="M733" s="138">
        <v>0.41493775933609955</v>
      </c>
      <c r="N733" s="117">
        <f t="shared" si="34"/>
        <v>0</v>
      </c>
      <c r="O733" s="113" t="s">
        <v>1159</v>
      </c>
      <c r="P733" s="114"/>
      <c r="Q733" s="118"/>
      <c r="R733" s="116"/>
      <c r="S733" s="114"/>
    </row>
    <row r="734" spans="6:19">
      <c r="F734" s="111" t="s">
        <v>348</v>
      </c>
      <c r="G734" s="136">
        <v>1.464429E-4</v>
      </c>
      <c r="H734" s="103">
        <f>ROUND(+G734*Totals!$H$30,2)</f>
        <v>0</v>
      </c>
      <c r="I734" s="103">
        <f t="shared" si="32"/>
        <v>0</v>
      </c>
      <c r="J734" s="103">
        <f t="shared" si="33"/>
        <v>0</v>
      </c>
      <c r="K734" s="113"/>
      <c r="L734" s="113"/>
      <c r="N734" s="117"/>
      <c r="O734" s="117"/>
      <c r="P734" s="114"/>
      <c r="Q734" s="118"/>
      <c r="R734" s="116"/>
      <c r="S734" s="114"/>
    </row>
    <row r="735" spans="6:19">
      <c r="F735" s="111" t="s">
        <v>347</v>
      </c>
      <c r="G735" s="136">
        <v>4.0957639999999996E-4</v>
      </c>
      <c r="H735" s="103">
        <f>ROUND(+G735*Totals!$H$30,2)</f>
        <v>0</v>
      </c>
      <c r="I735" s="103">
        <f t="shared" si="32"/>
        <v>0</v>
      </c>
      <c r="J735" s="103">
        <f t="shared" si="33"/>
        <v>0</v>
      </c>
      <c r="K735" s="113"/>
      <c r="L735" s="113"/>
      <c r="N735" s="117"/>
      <c r="O735" s="113"/>
      <c r="P735" s="114"/>
      <c r="Q735" s="118"/>
      <c r="R735" s="116"/>
      <c r="S735" s="114"/>
    </row>
    <row r="736" spans="6:19">
      <c r="F736" s="111" t="s">
        <v>346</v>
      </c>
      <c r="G736" s="136">
        <v>9.4666200000000005E-5</v>
      </c>
      <c r="H736" s="103">
        <f>ROUND(+G736*Totals!$H$30,2)</f>
        <v>0</v>
      </c>
      <c r="I736" s="103">
        <f t="shared" si="32"/>
        <v>0</v>
      </c>
      <c r="J736" s="103">
        <f t="shared" si="33"/>
        <v>0</v>
      </c>
      <c r="K736" s="113" t="s">
        <v>346</v>
      </c>
      <c r="L736" s="113" t="s">
        <v>70</v>
      </c>
      <c r="M736" s="138">
        <v>9.4548551959114144E-2</v>
      </c>
      <c r="N736" s="117">
        <f t="shared" si="34"/>
        <v>0</v>
      </c>
      <c r="O736" s="117" t="s">
        <v>1159</v>
      </c>
      <c r="P736" s="114"/>
      <c r="Q736" s="118"/>
      <c r="R736" s="116"/>
      <c r="S736" s="114"/>
    </row>
    <row r="737" spans="6:19">
      <c r="F737" s="111" t="s">
        <v>345</v>
      </c>
      <c r="G737" s="136">
        <v>1.295575E-3</v>
      </c>
      <c r="H737" s="103">
        <f>ROUND(+G737*Totals!$H$30,2)</f>
        <v>0</v>
      </c>
      <c r="I737" s="103">
        <f t="shared" si="32"/>
        <v>0</v>
      </c>
      <c r="J737" s="103">
        <f t="shared" si="33"/>
        <v>0</v>
      </c>
      <c r="K737" s="113"/>
      <c r="L737" s="113"/>
      <c r="N737" s="117"/>
      <c r="O737" s="113"/>
      <c r="P737" s="114"/>
      <c r="Q737" s="118"/>
      <c r="R737" s="116"/>
      <c r="S737" s="114"/>
    </row>
    <row r="738" spans="6:19">
      <c r="F738" s="111" t="s">
        <v>344</v>
      </c>
      <c r="G738" s="136">
        <v>5.7958899999999998E-5</v>
      </c>
      <c r="H738" s="103">
        <f>ROUND(+G738*Totals!$H$30,2)</f>
        <v>0</v>
      </c>
      <c r="I738" s="103">
        <f t="shared" si="32"/>
        <v>0</v>
      </c>
      <c r="J738" s="103">
        <f t="shared" si="33"/>
        <v>0</v>
      </c>
      <c r="K738" s="113" t="s">
        <v>344</v>
      </c>
      <c r="L738" s="113" t="s">
        <v>51</v>
      </c>
      <c r="M738" s="138">
        <v>0.49173553719008262</v>
      </c>
      <c r="N738" s="117">
        <f t="shared" si="34"/>
        <v>0</v>
      </c>
      <c r="O738" s="113" t="s">
        <v>1159</v>
      </c>
      <c r="P738" s="114"/>
      <c r="Q738" s="118"/>
      <c r="R738" s="116"/>
      <c r="S738" s="114"/>
    </row>
    <row r="739" spans="6:19">
      <c r="F739" s="111" t="s">
        <v>343</v>
      </c>
      <c r="G739" s="136">
        <v>1.0088715999999999E-3</v>
      </c>
      <c r="H739" s="103">
        <f>ROUND(+G739*Totals!$H$30,2)</f>
        <v>0</v>
      </c>
      <c r="I739" s="103">
        <f t="shared" si="32"/>
        <v>0</v>
      </c>
      <c r="J739" s="103">
        <f t="shared" si="33"/>
        <v>0</v>
      </c>
      <c r="K739" s="113"/>
      <c r="L739" s="113"/>
      <c r="N739" s="117"/>
      <c r="O739" s="113"/>
      <c r="P739" s="114"/>
      <c r="Q739" s="118"/>
      <c r="R739" s="116"/>
      <c r="S739" s="114"/>
    </row>
    <row r="740" spans="6:19">
      <c r="F740" s="111" t="s">
        <v>342</v>
      </c>
      <c r="G740" s="136">
        <v>1.5683683000000002E-3</v>
      </c>
      <c r="H740" s="103">
        <f>ROUND(+G740*Totals!$H$30,2)</f>
        <v>0</v>
      </c>
      <c r="I740" s="103">
        <f t="shared" si="32"/>
        <v>0</v>
      </c>
      <c r="J740" s="103">
        <f t="shared" si="33"/>
        <v>0</v>
      </c>
      <c r="K740" s="113"/>
      <c r="L740" s="113"/>
      <c r="N740" s="117"/>
      <c r="O740" s="113"/>
      <c r="P740" s="114"/>
      <c r="Q740" s="118"/>
      <c r="R740" s="116"/>
      <c r="S740" s="114"/>
    </row>
    <row r="741" spans="6:19">
      <c r="F741" s="111" t="s">
        <v>341</v>
      </c>
      <c r="G741" s="136">
        <v>2.9288570000000002E-4</v>
      </c>
      <c r="H741" s="103">
        <f>ROUND(+G741*Totals!$H$30,2)</f>
        <v>0</v>
      </c>
      <c r="I741" s="103">
        <f t="shared" si="32"/>
        <v>0</v>
      </c>
      <c r="J741" s="103">
        <f t="shared" si="33"/>
        <v>0</v>
      </c>
      <c r="K741" s="113"/>
      <c r="L741" s="113"/>
      <c r="N741" s="117"/>
      <c r="O741" s="113"/>
      <c r="P741" s="114"/>
      <c r="Q741" s="118"/>
      <c r="R741" s="116"/>
      <c r="S741" s="114"/>
    </row>
    <row r="742" spans="6:19">
      <c r="F742" s="111" t="s">
        <v>340</v>
      </c>
      <c r="G742" s="136">
        <v>4.1382670000000003E-4</v>
      </c>
      <c r="H742" s="103">
        <f>ROUND(+G742*Totals!$H$30,2)</f>
        <v>0</v>
      </c>
      <c r="I742" s="103">
        <f t="shared" si="32"/>
        <v>0</v>
      </c>
      <c r="J742" s="103">
        <f t="shared" si="33"/>
        <v>0</v>
      </c>
      <c r="K742" s="113"/>
      <c r="L742" s="113"/>
      <c r="N742" s="117"/>
      <c r="O742" s="117"/>
      <c r="P742" s="114"/>
      <c r="Q742" s="118"/>
      <c r="R742" s="116"/>
      <c r="S742" s="114"/>
    </row>
    <row r="743" spans="6:19">
      <c r="F743" s="111" t="s">
        <v>339</v>
      </c>
      <c r="G743" s="136">
        <v>8.6551989999999991E-4</v>
      </c>
      <c r="H743" s="103">
        <f>ROUND(+G743*Totals!$H$30,2)</f>
        <v>0</v>
      </c>
      <c r="I743" s="103">
        <f t="shared" si="32"/>
        <v>0</v>
      </c>
      <c r="J743" s="103">
        <f t="shared" si="33"/>
        <v>0</v>
      </c>
      <c r="K743" s="113"/>
      <c r="L743" s="113"/>
      <c r="N743" s="117"/>
      <c r="O743" s="117"/>
      <c r="P743" s="114"/>
      <c r="Q743" s="118"/>
      <c r="R743" s="116"/>
      <c r="S743" s="114"/>
    </row>
    <row r="744" spans="6:19">
      <c r="F744" s="111" t="s">
        <v>338</v>
      </c>
      <c r="G744" s="136">
        <v>1.19782E-5</v>
      </c>
      <c r="H744" s="103">
        <f>ROUND(+G744*Totals!$H$30,2)</f>
        <v>0</v>
      </c>
      <c r="I744" s="103">
        <f t="shared" si="32"/>
        <v>0</v>
      </c>
      <c r="J744" s="103">
        <f t="shared" si="33"/>
        <v>0</v>
      </c>
      <c r="K744" s="113" t="s">
        <v>338</v>
      </c>
      <c r="L744" s="113" t="s">
        <v>107</v>
      </c>
      <c r="M744" s="138">
        <v>0.48387096774193544</v>
      </c>
      <c r="N744" s="117">
        <f t="shared" si="34"/>
        <v>0</v>
      </c>
      <c r="O744" s="113" t="s">
        <v>1159</v>
      </c>
      <c r="P744" s="114"/>
      <c r="Q744" s="118"/>
      <c r="R744" s="116"/>
      <c r="S744" s="114"/>
    </row>
    <row r="745" spans="6:19">
      <c r="F745" s="111" t="s">
        <v>337</v>
      </c>
      <c r="G745" s="136">
        <v>1.73877E-5</v>
      </c>
      <c r="H745" s="103">
        <f>ROUND(+G745*Totals!$H$30,2)</f>
        <v>0</v>
      </c>
      <c r="I745" s="103">
        <f t="shared" si="32"/>
        <v>0</v>
      </c>
      <c r="J745" s="103">
        <f t="shared" si="33"/>
        <v>0</v>
      </c>
      <c r="K745" s="113" t="s">
        <v>337</v>
      </c>
      <c r="L745" s="113" t="s">
        <v>101</v>
      </c>
      <c r="M745" s="138">
        <v>0.5</v>
      </c>
      <c r="N745" s="117">
        <f t="shared" si="34"/>
        <v>0</v>
      </c>
      <c r="O745" s="113" t="s">
        <v>1159</v>
      </c>
      <c r="P745" s="114"/>
      <c r="Q745" s="118"/>
      <c r="R745" s="116"/>
      <c r="S745" s="114"/>
    </row>
    <row r="746" spans="6:19">
      <c r="F746" s="111" t="s">
        <v>336</v>
      </c>
      <c r="G746" s="136">
        <v>5.2626699999999997E-4</v>
      </c>
      <c r="H746" s="103">
        <f>ROUND(+G746*Totals!$H$30,2)</f>
        <v>0</v>
      </c>
      <c r="I746" s="103">
        <f t="shared" si="32"/>
        <v>0</v>
      </c>
      <c r="J746" s="103">
        <f t="shared" si="33"/>
        <v>0</v>
      </c>
      <c r="K746" s="113"/>
      <c r="L746" s="113"/>
      <c r="N746" s="117"/>
      <c r="O746" s="117"/>
      <c r="P746" s="114"/>
      <c r="Q746" s="118"/>
      <c r="R746" s="116"/>
      <c r="S746" s="114"/>
    </row>
    <row r="747" spans="6:19">
      <c r="F747" s="111" t="s">
        <v>335</v>
      </c>
      <c r="G747" s="136">
        <v>1.966739E-4</v>
      </c>
      <c r="H747" s="103">
        <f>ROUND(+G747*Totals!$H$30,2)</f>
        <v>0</v>
      </c>
      <c r="I747" s="103">
        <f t="shared" si="32"/>
        <v>0</v>
      </c>
      <c r="J747" s="103">
        <f t="shared" si="33"/>
        <v>0</v>
      </c>
      <c r="K747" s="113"/>
      <c r="L747" s="113"/>
      <c r="N747" s="117"/>
      <c r="O747" s="117"/>
      <c r="P747" s="114"/>
      <c r="Q747" s="118"/>
      <c r="R747" s="116"/>
      <c r="S747" s="114"/>
    </row>
    <row r="748" spans="6:19">
      <c r="F748" s="111" t="s">
        <v>334</v>
      </c>
      <c r="G748" s="136">
        <v>4.4048799999999997E-5</v>
      </c>
      <c r="H748" s="103">
        <f>ROUND(+G748*Totals!$H$30,2)</f>
        <v>0</v>
      </c>
      <c r="I748" s="103">
        <f t="shared" si="32"/>
        <v>0</v>
      </c>
      <c r="J748" s="103">
        <f t="shared" si="33"/>
        <v>0</v>
      </c>
      <c r="K748" s="113" t="s">
        <v>334</v>
      </c>
      <c r="L748" s="113" t="s">
        <v>78</v>
      </c>
      <c r="M748" s="138">
        <v>0.32994923857868019</v>
      </c>
      <c r="N748" s="117">
        <f t="shared" si="34"/>
        <v>0</v>
      </c>
      <c r="O748" s="117"/>
      <c r="P748" s="114"/>
      <c r="Q748" s="118"/>
      <c r="R748" s="116"/>
      <c r="S748" s="114"/>
    </row>
    <row r="749" spans="6:19">
      <c r="F749" s="111" t="s">
        <v>333</v>
      </c>
      <c r="G749" s="136">
        <v>6.06637E-5</v>
      </c>
      <c r="H749" s="103">
        <f>ROUND(+G749*Totals!$H$30,2)</f>
        <v>0</v>
      </c>
      <c r="I749" s="103">
        <f t="shared" si="32"/>
        <v>0</v>
      </c>
      <c r="J749" s="103">
        <f t="shared" si="33"/>
        <v>0</v>
      </c>
      <c r="K749" s="113" t="s">
        <v>333</v>
      </c>
      <c r="L749" s="113" t="s">
        <v>96</v>
      </c>
      <c r="M749" s="138">
        <v>0.19852941176470587</v>
      </c>
      <c r="N749" s="117">
        <f t="shared" si="34"/>
        <v>0</v>
      </c>
      <c r="O749" s="117" t="s">
        <v>1159</v>
      </c>
      <c r="P749" s="114"/>
      <c r="Q749" s="118"/>
      <c r="R749" s="116"/>
      <c r="S749" s="114"/>
    </row>
    <row r="750" spans="6:19">
      <c r="F750" s="111" t="s">
        <v>332</v>
      </c>
      <c r="G750" s="136">
        <v>1.89332E-5</v>
      </c>
      <c r="H750" s="103">
        <f>ROUND(+G750*Totals!$H$30,2)</f>
        <v>0</v>
      </c>
      <c r="I750" s="103">
        <f t="shared" si="32"/>
        <v>0</v>
      </c>
      <c r="J750" s="103">
        <f t="shared" si="33"/>
        <v>0</v>
      </c>
      <c r="K750" s="113" t="s">
        <v>332</v>
      </c>
      <c r="L750" s="113" t="s">
        <v>55</v>
      </c>
      <c r="M750" s="138">
        <v>0.34090909090909088</v>
      </c>
      <c r="N750" s="117">
        <f t="shared" si="34"/>
        <v>0</v>
      </c>
      <c r="O750" s="117" t="s">
        <v>1159</v>
      </c>
      <c r="P750" s="114"/>
      <c r="Q750" s="118"/>
      <c r="R750" s="116"/>
      <c r="S750" s="114"/>
    </row>
    <row r="751" spans="6:19">
      <c r="F751" s="111" t="s">
        <v>331</v>
      </c>
      <c r="G751" s="136">
        <v>4.7526299999999999E-5</v>
      </c>
      <c r="H751" s="103">
        <f>ROUND(+G751*Totals!$H$30,2)</f>
        <v>0</v>
      </c>
      <c r="I751" s="103">
        <f t="shared" si="32"/>
        <v>0</v>
      </c>
      <c r="J751" s="103">
        <f t="shared" si="33"/>
        <v>0</v>
      </c>
      <c r="K751" s="113" t="s">
        <v>331</v>
      </c>
      <c r="L751" s="113" t="s">
        <v>132</v>
      </c>
      <c r="M751" s="138">
        <v>0.16331096196868009</v>
      </c>
      <c r="N751" s="117">
        <f t="shared" si="34"/>
        <v>0</v>
      </c>
      <c r="O751" s="117" t="s">
        <v>1159</v>
      </c>
      <c r="P751" s="114"/>
      <c r="Q751" s="118"/>
      <c r="R751" s="116"/>
      <c r="S751" s="114"/>
    </row>
    <row r="752" spans="6:19">
      <c r="F752" s="111" t="s">
        <v>330</v>
      </c>
      <c r="G752" s="136">
        <v>1.043261E-4</v>
      </c>
      <c r="H752" s="103">
        <f>ROUND(+G752*Totals!$H$30,2)</f>
        <v>0</v>
      </c>
      <c r="I752" s="103">
        <f t="shared" si="32"/>
        <v>0</v>
      </c>
      <c r="J752" s="103">
        <f t="shared" si="33"/>
        <v>0</v>
      </c>
      <c r="K752" s="113" t="s">
        <v>330</v>
      </c>
      <c r="L752" s="113" t="s">
        <v>44</v>
      </c>
      <c r="M752" s="138">
        <v>0.28527607361963192</v>
      </c>
      <c r="N752" s="117">
        <f t="shared" si="34"/>
        <v>0</v>
      </c>
      <c r="O752" s="117" t="s">
        <v>1159</v>
      </c>
      <c r="P752" s="114"/>
      <c r="Q752" s="118"/>
      <c r="R752" s="116"/>
      <c r="S752" s="114"/>
    </row>
    <row r="753" spans="6:19">
      <c r="F753" s="111" t="s">
        <v>329</v>
      </c>
      <c r="G753" s="136">
        <v>1.464429E-4</v>
      </c>
      <c r="H753" s="103">
        <f>ROUND(+G753*Totals!$H$30,2)</f>
        <v>0</v>
      </c>
      <c r="I753" s="103">
        <f t="shared" si="32"/>
        <v>0</v>
      </c>
      <c r="J753" s="103">
        <f t="shared" si="33"/>
        <v>0</v>
      </c>
      <c r="K753" s="113" t="s">
        <v>329</v>
      </c>
      <c r="L753" s="113" t="s">
        <v>55</v>
      </c>
      <c r="M753" s="138">
        <v>0.1773049645390071</v>
      </c>
      <c r="N753" s="117">
        <f t="shared" si="34"/>
        <v>0</v>
      </c>
      <c r="O753" s="113" t="s">
        <v>1159</v>
      </c>
      <c r="P753" s="114"/>
      <c r="Q753" s="118"/>
      <c r="R753" s="116"/>
      <c r="S753" s="114"/>
    </row>
    <row r="754" spans="6:19">
      <c r="F754" s="111" t="s">
        <v>328</v>
      </c>
      <c r="G754" s="136">
        <v>1.383286E-4</v>
      </c>
      <c r="H754" s="103">
        <f>ROUND(+G754*Totals!$H$30,2)</f>
        <v>0</v>
      </c>
      <c r="I754" s="103">
        <f t="shared" si="32"/>
        <v>0</v>
      </c>
      <c r="J754" s="103">
        <f t="shared" si="33"/>
        <v>0</v>
      </c>
      <c r="K754" s="113" t="s">
        <v>328</v>
      </c>
      <c r="L754" s="113" t="s">
        <v>68</v>
      </c>
      <c r="M754" s="138">
        <v>0.30066445182724255</v>
      </c>
      <c r="N754" s="117">
        <f t="shared" si="34"/>
        <v>0</v>
      </c>
      <c r="O754" s="113" t="s">
        <v>1159</v>
      </c>
      <c r="P754" s="114"/>
      <c r="Q754" s="118"/>
      <c r="R754" s="116"/>
      <c r="S754" s="114"/>
    </row>
    <row r="755" spans="6:19">
      <c r="F755" s="111" t="s">
        <v>327</v>
      </c>
      <c r="G755" s="136">
        <v>1.7658150000000002E-4</v>
      </c>
      <c r="H755" s="103">
        <f>ROUND(+G755*Totals!$H$30,2)</f>
        <v>0</v>
      </c>
      <c r="I755" s="103">
        <f t="shared" si="32"/>
        <v>0</v>
      </c>
      <c r="J755" s="103">
        <f t="shared" si="33"/>
        <v>0</v>
      </c>
      <c r="K755" s="113"/>
      <c r="L755" s="113"/>
      <c r="N755" s="117"/>
      <c r="O755" s="113"/>
      <c r="P755" s="114"/>
      <c r="Q755" s="118"/>
      <c r="R755" s="116"/>
      <c r="S755" s="114"/>
    </row>
    <row r="756" spans="6:19">
      <c r="F756" s="111" t="s">
        <v>326</v>
      </c>
      <c r="G756" s="136">
        <v>1.8237739999999998E-4</v>
      </c>
      <c r="H756" s="103">
        <f>ROUND(+G756*Totals!$H$30,2)</f>
        <v>0</v>
      </c>
      <c r="I756" s="103">
        <f t="shared" si="32"/>
        <v>0</v>
      </c>
      <c r="J756" s="103">
        <f t="shared" si="33"/>
        <v>0</v>
      </c>
      <c r="K756" s="137" t="s">
        <v>326</v>
      </c>
      <c r="L756" s="137" t="s">
        <v>93</v>
      </c>
      <c r="M756" s="138">
        <v>0.26549491211840887</v>
      </c>
      <c r="N756" s="117">
        <f t="shared" si="34"/>
        <v>0</v>
      </c>
      <c r="O756" s="117"/>
      <c r="P756" s="114"/>
      <c r="Q756" s="118"/>
      <c r="R756" s="116"/>
      <c r="S756" s="114"/>
    </row>
    <row r="757" spans="6:19">
      <c r="F757" s="111" t="s">
        <v>325</v>
      </c>
      <c r="G757" s="136">
        <v>2.8245309999999998E-4</v>
      </c>
      <c r="H757" s="103">
        <f>ROUND(+G757*Totals!$H$30,2)</f>
        <v>0</v>
      </c>
      <c r="I757" s="103">
        <f t="shared" si="32"/>
        <v>0</v>
      </c>
      <c r="J757" s="103">
        <f t="shared" si="33"/>
        <v>0</v>
      </c>
      <c r="K757" s="113"/>
      <c r="L757" s="113"/>
      <c r="N757" s="117"/>
      <c r="O757" s="117"/>
      <c r="P757" s="114"/>
      <c r="Q757" s="118"/>
      <c r="R757" s="116"/>
      <c r="S757" s="114"/>
    </row>
    <row r="758" spans="6:19">
      <c r="F758" s="111" t="s">
        <v>324</v>
      </c>
      <c r="G758" s="136">
        <v>4.3662400000000004E-5</v>
      </c>
      <c r="H758" s="103">
        <f>ROUND(+G758*Totals!$H$30,2)</f>
        <v>0</v>
      </c>
      <c r="I758" s="103">
        <f t="shared" si="32"/>
        <v>0</v>
      </c>
      <c r="J758" s="103">
        <f t="shared" si="33"/>
        <v>0</v>
      </c>
      <c r="K758" s="113" t="s">
        <v>324</v>
      </c>
      <c r="L758" s="113" t="s">
        <v>80</v>
      </c>
      <c r="M758" s="138">
        <v>0.45939086294416248</v>
      </c>
      <c r="N758" s="117">
        <f t="shared" si="34"/>
        <v>0</v>
      </c>
      <c r="O758" s="113" t="s">
        <v>1159</v>
      </c>
      <c r="P758" s="114"/>
      <c r="Q758" s="118"/>
      <c r="R758" s="116"/>
      <c r="S758" s="114"/>
    </row>
    <row r="759" spans="6:19">
      <c r="F759" s="111" t="s">
        <v>323</v>
      </c>
      <c r="G759" s="136">
        <v>1.352375E-4</v>
      </c>
      <c r="H759" s="103">
        <f>ROUND(+G759*Totals!$H$30,2)</f>
        <v>0</v>
      </c>
      <c r="I759" s="103">
        <f t="shared" si="32"/>
        <v>0</v>
      </c>
      <c r="J759" s="103">
        <f t="shared" si="33"/>
        <v>0</v>
      </c>
      <c r="K759" s="113" t="s">
        <v>323</v>
      </c>
      <c r="L759" s="113" t="s">
        <v>62</v>
      </c>
      <c r="M759" s="138">
        <v>0.19444444444444442</v>
      </c>
      <c r="N759" s="117">
        <f t="shared" si="34"/>
        <v>0</v>
      </c>
      <c r="O759" s="113" t="s">
        <v>1159</v>
      </c>
      <c r="P759" s="114"/>
      <c r="Q759" s="118"/>
      <c r="R759" s="116"/>
      <c r="S759" s="114"/>
    </row>
    <row r="760" spans="6:19">
      <c r="F760" s="111" t="s">
        <v>322</v>
      </c>
      <c r="G760" s="136">
        <v>1.9551479999999999E-4</v>
      </c>
      <c r="H760" s="103">
        <f>ROUND(+G760*Totals!$H$30,2)</f>
        <v>0</v>
      </c>
      <c r="I760" s="103">
        <f t="shared" si="32"/>
        <v>0</v>
      </c>
      <c r="J760" s="103">
        <f t="shared" si="33"/>
        <v>0</v>
      </c>
      <c r="K760" s="113"/>
      <c r="L760" s="113"/>
      <c r="N760" s="117"/>
      <c r="O760" s="117"/>
      <c r="P760" s="114"/>
      <c r="Q760" s="118"/>
      <c r="R760" s="116"/>
      <c r="S760" s="114"/>
    </row>
    <row r="761" spans="6:19">
      <c r="F761" s="111" t="s">
        <v>321</v>
      </c>
      <c r="G761" s="136">
        <v>7.9712830000000002E-4</v>
      </c>
      <c r="H761" s="103">
        <f>ROUND(+G761*Totals!$H$30,2)</f>
        <v>0</v>
      </c>
      <c r="I761" s="103">
        <f t="shared" si="32"/>
        <v>0</v>
      </c>
      <c r="J761" s="103">
        <f t="shared" si="33"/>
        <v>0</v>
      </c>
      <c r="K761" s="113"/>
      <c r="L761" s="113"/>
      <c r="N761" s="117"/>
      <c r="O761" s="113"/>
      <c r="P761" s="114"/>
      <c r="Q761" s="118"/>
      <c r="R761" s="116"/>
      <c r="S761" s="114"/>
    </row>
    <row r="762" spans="6:19">
      <c r="F762" s="111" t="s">
        <v>320</v>
      </c>
      <c r="G762" s="136">
        <v>3.67073E-5</v>
      </c>
      <c r="H762" s="103">
        <f>ROUND(+G762*Totals!$H$30,2)</f>
        <v>0</v>
      </c>
      <c r="I762" s="103">
        <f t="shared" si="32"/>
        <v>0</v>
      </c>
      <c r="J762" s="103">
        <f t="shared" si="33"/>
        <v>0</v>
      </c>
      <c r="K762" s="113" t="s">
        <v>320</v>
      </c>
      <c r="L762" s="113" t="s">
        <v>65</v>
      </c>
      <c r="M762" s="138">
        <v>0.80303030303030309</v>
      </c>
      <c r="N762" s="117">
        <f t="shared" si="34"/>
        <v>0</v>
      </c>
      <c r="O762" s="117" t="s">
        <v>1159</v>
      </c>
      <c r="P762" s="114"/>
      <c r="Q762" s="118"/>
      <c r="R762" s="116"/>
      <c r="S762" s="114"/>
    </row>
    <row r="763" spans="6:19">
      <c r="F763" s="111" t="s">
        <v>319</v>
      </c>
      <c r="G763" s="136">
        <v>4.4821560000000006E-4</v>
      </c>
      <c r="H763" s="103">
        <f>ROUND(+G763*Totals!$H$30,2)</f>
        <v>0</v>
      </c>
      <c r="I763" s="103">
        <f t="shared" si="32"/>
        <v>0</v>
      </c>
      <c r="J763" s="103">
        <f t="shared" si="33"/>
        <v>0</v>
      </c>
      <c r="K763" s="113"/>
      <c r="L763" s="113"/>
      <c r="N763" s="117"/>
      <c r="O763" s="113"/>
      <c r="P763" s="114"/>
      <c r="Q763" s="118"/>
      <c r="R763" s="116"/>
      <c r="S763" s="114"/>
    </row>
    <row r="764" spans="6:19">
      <c r="F764" s="111" t="s">
        <v>318</v>
      </c>
      <c r="G764" s="136">
        <v>2.9365900000000003E-5</v>
      </c>
      <c r="H764" s="103">
        <f>ROUND(+G764*Totals!$H$30,2)</f>
        <v>0</v>
      </c>
      <c r="I764" s="103">
        <f t="shared" si="32"/>
        <v>0</v>
      </c>
      <c r="J764" s="103">
        <f t="shared" si="33"/>
        <v>0</v>
      </c>
      <c r="K764" s="113" t="s">
        <v>318</v>
      </c>
      <c r="L764" s="113" t="s">
        <v>98</v>
      </c>
      <c r="M764" s="138">
        <v>0.49685534591194969</v>
      </c>
      <c r="N764" s="117">
        <f t="shared" si="34"/>
        <v>0</v>
      </c>
      <c r="O764" s="117" t="s">
        <v>1159</v>
      </c>
      <c r="P764" s="114"/>
      <c r="Q764" s="118"/>
      <c r="R764" s="116"/>
      <c r="S764" s="114"/>
    </row>
    <row r="765" spans="6:19">
      <c r="F765" s="111" t="s">
        <v>317</v>
      </c>
      <c r="G765" s="136">
        <v>2.4729139999999999E-4</v>
      </c>
      <c r="H765" s="103">
        <f>ROUND(+G765*Totals!$H$30,2)</f>
        <v>0</v>
      </c>
      <c r="I765" s="103">
        <f t="shared" si="32"/>
        <v>0</v>
      </c>
      <c r="J765" s="103">
        <f t="shared" si="33"/>
        <v>0</v>
      </c>
      <c r="K765" s="113"/>
      <c r="L765" s="113"/>
      <c r="N765" s="117"/>
      <c r="O765" s="117"/>
      <c r="P765" s="114"/>
      <c r="Q765" s="118"/>
      <c r="R765" s="116"/>
      <c r="S765" s="114"/>
    </row>
    <row r="766" spans="6:19">
      <c r="F766" s="111" t="s">
        <v>316</v>
      </c>
      <c r="G766" s="136">
        <v>4.6367099999999999E-5</v>
      </c>
      <c r="H766" s="103">
        <f>ROUND(+G766*Totals!$H$30,2)</f>
        <v>0</v>
      </c>
      <c r="I766" s="103">
        <f t="shared" si="32"/>
        <v>0</v>
      </c>
      <c r="J766" s="103">
        <f t="shared" si="33"/>
        <v>0</v>
      </c>
      <c r="K766" s="113" t="s">
        <v>316</v>
      </c>
      <c r="L766" s="113" t="s">
        <v>83</v>
      </c>
      <c r="M766" s="138">
        <v>0.28703703703703703</v>
      </c>
      <c r="N766" s="117">
        <f t="shared" si="34"/>
        <v>0</v>
      </c>
      <c r="O766" s="117" t="s">
        <v>1159</v>
      </c>
      <c r="P766" s="114"/>
      <c r="Q766" s="118"/>
      <c r="R766" s="116"/>
      <c r="S766" s="114"/>
    </row>
    <row r="767" spans="6:19">
      <c r="F767" s="111" t="s">
        <v>315</v>
      </c>
      <c r="G767" s="136">
        <v>6.4527600000000002E-5</v>
      </c>
      <c r="H767" s="103">
        <f>ROUND(+G767*Totals!$H$30,2)</f>
        <v>0</v>
      </c>
      <c r="I767" s="103">
        <f t="shared" si="32"/>
        <v>0</v>
      </c>
      <c r="J767" s="103">
        <f t="shared" si="33"/>
        <v>0</v>
      </c>
      <c r="K767" s="113" t="s">
        <v>315</v>
      </c>
      <c r="L767" s="113" t="s">
        <v>67</v>
      </c>
      <c r="M767" s="138">
        <v>0.48165137614678899</v>
      </c>
      <c r="N767" s="117">
        <f t="shared" si="34"/>
        <v>0</v>
      </c>
      <c r="O767" s="117" t="s">
        <v>1159</v>
      </c>
      <c r="P767" s="114"/>
      <c r="Q767" s="118"/>
      <c r="R767" s="116"/>
      <c r="S767" s="114"/>
    </row>
    <row r="768" spans="6:19">
      <c r="F768" s="111" t="s">
        <v>314</v>
      </c>
      <c r="G768" s="136">
        <v>4.1730400000000003E-5</v>
      </c>
      <c r="H768" s="103">
        <f>ROUND(+G768*Totals!$H$30,2)</f>
        <v>0</v>
      </c>
      <c r="I768" s="103">
        <f t="shared" si="32"/>
        <v>0</v>
      </c>
      <c r="J768" s="103">
        <f t="shared" si="33"/>
        <v>0</v>
      </c>
      <c r="K768" s="113" t="s">
        <v>314</v>
      </c>
      <c r="L768" s="113" t="s">
        <v>124</v>
      </c>
      <c r="M768" s="138">
        <v>0.30508474576271188</v>
      </c>
      <c r="N768" s="117">
        <f t="shared" si="34"/>
        <v>0</v>
      </c>
      <c r="O768" s="117" t="s">
        <v>1159</v>
      </c>
      <c r="P768" s="114"/>
      <c r="Q768" s="118"/>
      <c r="R768" s="116"/>
      <c r="S768" s="114"/>
    </row>
    <row r="769" spans="6:19">
      <c r="F769" s="111" t="s">
        <v>313</v>
      </c>
      <c r="G769" s="136">
        <v>4.0957600000000002E-5</v>
      </c>
      <c r="H769" s="103">
        <f>ROUND(+G769*Totals!$H$30,2)</f>
        <v>0</v>
      </c>
      <c r="I769" s="103">
        <f t="shared" si="32"/>
        <v>0</v>
      </c>
      <c r="J769" s="103">
        <f t="shared" si="33"/>
        <v>0</v>
      </c>
      <c r="K769" s="113" t="s">
        <v>313</v>
      </c>
      <c r="L769" s="113" t="s">
        <v>56</v>
      </c>
      <c r="M769" s="138">
        <v>0.71794871794871795</v>
      </c>
      <c r="N769" s="117">
        <f t="shared" si="34"/>
        <v>0</v>
      </c>
      <c r="O769" s="117" t="s">
        <v>1159</v>
      </c>
      <c r="P769" s="114"/>
      <c r="Q769" s="118"/>
      <c r="R769" s="116"/>
      <c r="S769" s="114"/>
    </row>
    <row r="770" spans="6:19">
      <c r="F770" s="111" t="s">
        <v>312</v>
      </c>
      <c r="G770" s="136">
        <v>4.2116799999999996E-5</v>
      </c>
      <c r="H770" s="103">
        <f>ROUND(+G770*Totals!$H$30,2)</f>
        <v>0</v>
      </c>
      <c r="I770" s="103">
        <f t="shared" si="32"/>
        <v>0</v>
      </c>
      <c r="J770" s="103">
        <f t="shared" si="33"/>
        <v>0</v>
      </c>
      <c r="K770" s="113" t="s">
        <v>312</v>
      </c>
      <c r="L770" s="113" t="s">
        <v>90</v>
      </c>
      <c r="M770" s="138">
        <v>0.76510067114093949</v>
      </c>
      <c r="N770" s="117">
        <f t="shared" si="34"/>
        <v>0</v>
      </c>
      <c r="O770" s="117" t="s">
        <v>1159</v>
      </c>
      <c r="P770" s="114"/>
      <c r="Q770" s="118"/>
      <c r="R770" s="116"/>
      <c r="S770" s="114"/>
    </row>
    <row r="771" spans="6:19">
      <c r="F771" s="111" t="s">
        <v>311</v>
      </c>
      <c r="G771" s="136">
        <v>1.5223880000000002E-4</v>
      </c>
      <c r="H771" s="103">
        <f>ROUND(+G771*Totals!$H$30,2)</f>
        <v>0</v>
      </c>
      <c r="I771" s="103">
        <f t="shared" si="32"/>
        <v>0</v>
      </c>
      <c r="J771" s="103">
        <f t="shared" si="33"/>
        <v>0</v>
      </c>
      <c r="K771" s="113" t="s">
        <v>311</v>
      </c>
      <c r="L771" s="113" t="s">
        <v>78</v>
      </c>
      <c r="M771" s="138">
        <v>0.28086419753086417</v>
      </c>
      <c r="N771" s="117">
        <f t="shared" si="34"/>
        <v>0</v>
      </c>
      <c r="O771" s="113" t="s">
        <v>1159</v>
      </c>
      <c r="P771" s="114"/>
      <c r="Q771" s="118"/>
      <c r="R771" s="116"/>
      <c r="S771" s="114"/>
    </row>
    <row r="772" spans="6:19">
      <c r="F772" s="111" t="s">
        <v>310</v>
      </c>
      <c r="G772" s="136">
        <v>1.139859E-4</v>
      </c>
      <c r="H772" s="103">
        <f>ROUND(+G772*Totals!$H$30,2)</f>
        <v>0</v>
      </c>
      <c r="I772" s="103">
        <f t="shared" si="32"/>
        <v>0</v>
      </c>
      <c r="J772" s="103">
        <f t="shared" si="33"/>
        <v>0</v>
      </c>
      <c r="K772" s="113" t="s">
        <v>310</v>
      </c>
      <c r="L772" s="113" t="s">
        <v>130</v>
      </c>
      <c r="M772" s="138">
        <v>0.24250681198910082</v>
      </c>
      <c r="N772" s="117">
        <f t="shared" si="34"/>
        <v>0</v>
      </c>
      <c r="O772" s="117" t="s">
        <v>1159</v>
      </c>
      <c r="P772" s="114"/>
      <c r="Q772" s="118"/>
      <c r="R772" s="116"/>
      <c r="S772" s="114"/>
    </row>
    <row r="773" spans="6:19">
      <c r="F773" s="111" t="s">
        <v>309</v>
      </c>
      <c r="G773" s="136">
        <v>5.3785880000000006E-4</v>
      </c>
      <c r="H773" s="103">
        <f>ROUND(+G773*Totals!$H$30,2)</f>
        <v>0</v>
      </c>
      <c r="I773" s="103">
        <f t="shared" si="32"/>
        <v>0</v>
      </c>
      <c r="J773" s="103">
        <f t="shared" si="33"/>
        <v>0</v>
      </c>
      <c r="K773" s="113"/>
      <c r="L773" s="113"/>
      <c r="N773" s="117"/>
      <c r="O773" s="117"/>
      <c r="P773" s="114"/>
      <c r="Q773" s="118"/>
      <c r="R773" s="116"/>
      <c r="S773" s="114"/>
    </row>
    <row r="774" spans="6:19">
      <c r="F774" s="111" t="s">
        <v>308</v>
      </c>
      <c r="G774" s="136">
        <v>2.2410799999999999E-5</v>
      </c>
      <c r="H774" s="103">
        <f>ROUND(+G774*Totals!$H$30,2)</f>
        <v>0</v>
      </c>
      <c r="I774" s="103">
        <f t="shared" si="32"/>
        <v>0</v>
      </c>
      <c r="J774" s="103">
        <f t="shared" si="33"/>
        <v>0</v>
      </c>
      <c r="K774" s="113" t="s">
        <v>308</v>
      </c>
      <c r="L774" s="113" t="s">
        <v>124</v>
      </c>
      <c r="M774" s="138">
        <v>0.23809523809523808</v>
      </c>
      <c r="N774" s="117">
        <f t="shared" si="34"/>
        <v>0</v>
      </c>
      <c r="O774" s="113" t="s">
        <v>1159</v>
      </c>
      <c r="P774" s="114"/>
      <c r="Q774" s="118"/>
      <c r="R774" s="116"/>
      <c r="S774" s="114"/>
    </row>
    <row r="775" spans="6:19">
      <c r="F775" s="111" t="s">
        <v>307</v>
      </c>
      <c r="G775" s="136">
        <v>2.8593099999999999E-5</v>
      </c>
      <c r="H775" s="103">
        <f>ROUND(+G775*Totals!$H$30,2)</f>
        <v>0</v>
      </c>
      <c r="I775" s="103">
        <f t="shared" ref="I775:I838" si="35">+N775+Q775+T775</f>
        <v>0</v>
      </c>
      <c r="J775" s="103">
        <f t="shared" ref="J775:J838" si="36">+H775-I775</f>
        <v>0</v>
      </c>
      <c r="K775" s="113" t="s">
        <v>307</v>
      </c>
      <c r="L775" s="113" t="s">
        <v>128</v>
      </c>
      <c r="M775" s="138">
        <v>0.40217391304347822</v>
      </c>
      <c r="N775" s="117">
        <f t="shared" si="34"/>
        <v>0</v>
      </c>
      <c r="O775" s="113" t="s">
        <v>1159</v>
      </c>
      <c r="P775" s="114"/>
      <c r="Q775" s="118"/>
      <c r="R775" s="116"/>
      <c r="S775" s="114"/>
    </row>
    <row r="776" spans="6:19">
      <c r="F776" s="111" t="s">
        <v>306</v>
      </c>
      <c r="G776" s="136">
        <v>2.8168030000000002E-4</v>
      </c>
      <c r="H776" s="103">
        <f>ROUND(+G776*Totals!$H$30,2)</f>
        <v>0</v>
      </c>
      <c r="I776" s="103">
        <f t="shared" si="35"/>
        <v>0</v>
      </c>
      <c r="J776" s="103">
        <f t="shared" si="36"/>
        <v>0</v>
      </c>
      <c r="K776" s="113"/>
      <c r="L776" s="113"/>
      <c r="N776" s="117"/>
      <c r="O776" s="113"/>
      <c r="P776" s="114"/>
      <c r="Q776" s="118"/>
      <c r="R776" s="116"/>
      <c r="S776" s="114"/>
    </row>
    <row r="777" spans="6:19">
      <c r="F777" s="111" t="s">
        <v>305</v>
      </c>
      <c r="G777" s="136">
        <v>3.2070599999999998E-4</v>
      </c>
      <c r="H777" s="103">
        <f>ROUND(+G777*Totals!$H$30,2)</f>
        <v>0</v>
      </c>
      <c r="I777" s="103">
        <f t="shared" si="35"/>
        <v>0</v>
      </c>
      <c r="J777" s="103">
        <f t="shared" si="36"/>
        <v>0</v>
      </c>
      <c r="K777" s="113"/>
      <c r="L777" s="113"/>
      <c r="N777" s="117"/>
      <c r="O777" s="113"/>
      <c r="P777" s="114"/>
      <c r="Q777" s="118"/>
      <c r="R777" s="116"/>
      <c r="S777" s="114"/>
    </row>
    <row r="778" spans="6:19">
      <c r="F778" s="111" t="s">
        <v>304</v>
      </c>
      <c r="G778" s="136">
        <v>1.9744669999999999E-4</v>
      </c>
      <c r="H778" s="103">
        <f>ROUND(+G778*Totals!$H$30,2)</f>
        <v>0</v>
      </c>
      <c r="I778" s="103">
        <f t="shared" si="35"/>
        <v>0</v>
      </c>
      <c r="J778" s="103">
        <f t="shared" si="36"/>
        <v>0</v>
      </c>
      <c r="K778" s="113"/>
      <c r="L778" s="113"/>
      <c r="N778" s="117"/>
      <c r="O778" s="113"/>
      <c r="P778" s="114"/>
      <c r="Q778" s="118"/>
      <c r="R778" s="116"/>
      <c r="S778" s="114"/>
    </row>
    <row r="779" spans="6:19">
      <c r="F779" s="111" t="s">
        <v>303</v>
      </c>
      <c r="G779" s="136">
        <v>4.9844700000000001E-5</v>
      </c>
      <c r="H779" s="103">
        <f>ROUND(+G779*Totals!$H$30,2)</f>
        <v>0</v>
      </c>
      <c r="I779" s="103">
        <f t="shared" si="35"/>
        <v>0</v>
      </c>
      <c r="J779" s="103">
        <f t="shared" si="36"/>
        <v>0</v>
      </c>
      <c r="K779" s="113" t="s">
        <v>303</v>
      </c>
      <c r="L779" s="113" t="s">
        <v>112</v>
      </c>
      <c r="M779" s="138">
        <v>4.9382716049382713E-2</v>
      </c>
      <c r="N779" s="117">
        <f>+H779*M779</f>
        <v>0</v>
      </c>
      <c r="O779" s="113"/>
      <c r="P779" s="114"/>
      <c r="Q779" s="118"/>
      <c r="R779" s="116"/>
      <c r="S779" s="114"/>
    </row>
    <row r="780" spans="6:19">
      <c r="F780" s="111" t="s">
        <v>302</v>
      </c>
      <c r="G780" s="136">
        <v>1.9377597999999999E-3</v>
      </c>
      <c r="H780" s="103">
        <f>ROUND(+G780*Totals!$H$30,2)</f>
        <v>0</v>
      </c>
      <c r="I780" s="103">
        <f t="shared" si="35"/>
        <v>0</v>
      </c>
      <c r="J780" s="103">
        <f t="shared" si="36"/>
        <v>0</v>
      </c>
      <c r="K780" s="113"/>
      <c r="L780" s="113"/>
      <c r="N780" s="117"/>
      <c r="O780" s="117" t="s">
        <v>1159</v>
      </c>
      <c r="P780" s="114"/>
      <c r="Q780" s="118"/>
      <c r="R780" s="116"/>
      <c r="S780" s="114"/>
    </row>
    <row r="781" spans="6:19">
      <c r="F781" s="111" t="s">
        <v>301</v>
      </c>
      <c r="G781" s="136">
        <v>2.44973E-4</v>
      </c>
      <c r="H781" s="103">
        <f>ROUND(+G781*Totals!$H$30,2)</f>
        <v>0</v>
      </c>
      <c r="I781" s="103">
        <f t="shared" si="35"/>
        <v>0</v>
      </c>
      <c r="J781" s="103">
        <f t="shared" si="36"/>
        <v>0</v>
      </c>
      <c r="K781" s="113"/>
      <c r="L781" s="113"/>
      <c r="N781" s="117"/>
      <c r="O781" s="113"/>
      <c r="P781" s="114"/>
      <c r="Q781" s="118"/>
      <c r="R781" s="116"/>
      <c r="S781" s="114"/>
    </row>
    <row r="782" spans="6:19">
      <c r="F782" s="111" t="s">
        <v>300</v>
      </c>
      <c r="G782" s="136">
        <v>6.1436499999999994E-5</v>
      </c>
      <c r="H782" s="103">
        <f>ROUND(+G782*Totals!$H$30,2)</f>
        <v>0</v>
      </c>
      <c r="I782" s="103">
        <f t="shared" si="35"/>
        <v>0</v>
      </c>
      <c r="J782" s="103">
        <f t="shared" si="36"/>
        <v>0</v>
      </c>
      <c r="K782" s="113" t="s">
        <v>300</v>
      </c>
      <c r="L782" s="113" t="s">
        <v>106</v>
      </c>
      <c r="M782" s="138">
        <v>1.5350877192982459E-2</v>
      </c>
      <c r="N782" s="117">
        <f t="shared" si="34"/>
        <v>0</v>
      </c>
      <c r="O782" s="117" t="s">
        <v>1159</v>
      </c>
      <c r="P782" s="114"/>
      <c r="Q782" s="118"/>
      <c r="R782" s="116"/>
      <c r="S782" s="114"/>
    </row>
    <row r="783" spans="6:19">
      <c r="F783" s="111" t="s">
        <v>299</v>
      </c>
      <c r="G783" s="136">
        <v>2.8206699999999999E-5</v>
      </c>
      <c r="H783" s="103">
        <f>ROUND(+G783*Totals!$H$30,2)</f>
        <v>0</v>
      </c>
      <c r="I783" s="103">
        <f t="shared" si="35"/>
        <v>0</v>
      </c>
      <c r="J783" s="103">
        <f t="shared" si="36"/>
        <v>0</v>
      </c>
      <c r="K783" s="113" t="s">
        <v>299</v>
      </c>
      <c r="L783" s="113" t="s">
        <v>113</v>
      </c>
      <c r="M783" s="138">
        <v>0.19666666666666666</v>
      </c>
      <c r="N783" s="117">
        <f t="shared" si="34"/>
        <v>0</v>
      </c>
      <c r="O783" s="113" t="s">
        <v>121</v>
      </c>
      <c r="P783" s="138">
        <v>0.11333333333333334</v>
      </c>
      <c r="Q783" s="118">
        <f>H783*P783</f>
        <v>0</v>
      </c>
      <c r="R783" s="116" t="s">
        <v>1159</v>
      </c>
      <c r="S783" s="114"/>
    </row>
    <row r="784" spans="6:19">
      <c r="F784" s="111" t="s">
        <v>298</v>
      </c>
      <c r="G784" s="136">
        <v>2.7820299999999999E-5</v>
      </c>
      <c r="H784" s="103">
        <f>ROUND(+G784*Totals!$H$30,2)</f>
        <v>0</v>
      </c>
      <c r="I784" s="103">
        <f t="shared" si="35"/>
        <v>0</v>
      </c>
      <c r="J784" s="103">
        <f t="shared" si="36"/>
        <v>0</v>
      </c>
      <c r="K784" s="113" t="s">
        <v>298</v>
      </c>
      <c r="L784" s="113" t="s">
        <v>120</v>
      </c>
      <c r="M784" s="138">
        <v>0.36514522821576761</v>
      </c>
      <c r="N784" s="117">
        <f t="shared" si="34"/>
        <v>0</v>
      </c>
      <c r="O784" s="113"/>
      <c r="P784" s="114"/>
      <c r="Q784" s="118"/>
      <c r="R784" s="116"/>
      <c r="S784" s="114"/>
    </row>
    <row r="785" spans="6:20">
      <c r="F785" s="111" t="s">
        <v>297</v>
      </c>
      <c r="G785" s="136">
        <v>4.3662390000000001E-4</v>
      </c>
      <c r="H785" s="103">
        <f>ROUND(+G785*Totals!$H$30,2)</f>
        <v>0</v>
      </c>
      <c r="I785" s="103">
        <f t="shared" si="35"/>
        <v>0</v>
      </c>
      <c r="J785" s="103">
        <f t="shared" si="36"/>
        <v>0</v>
      </c>
      <c r="K785" s="113"/>
      <c r="L785" s="113"/>
      <c r="N785" s="117"/>
      <c r="O785" s="113"/>
      <c r="P785" s="114"/>
      <c r="Q785" s="116"/>
      <c r="R785" s="118"/>
      <c r="S785" s="114"/>
    </row>
    <row r="786" spans="6:20">
      <c r="F786" s="111" t="s">
        <v>116</v>
      </c>
      <c r="G786" s="136">
        <v>2.8090759999999999E-4</v>
      </c>
      <c r="H786" s="103">
        <f>ROUND(+G786*Totals!$H$30,2)</f>
        <v>0</v>
      </c>
      <c r="I786" s="103">
        <f t="shared" si="35"/>
        <v>0</v>
      </c>
      <c r="J786" s="103">
        <f t="shared" si="36"/>
        <v>0</v>
      </c>
      <c r="K786" s="113"/>
      <c r="L786" s="113"/>
      <c r="N786" s="117"/>
      <c r="O786" s="113" t="s">
        <v>1159</v>
      </c>
      <c r="P786" s="114"/>
      <c r="Q786" s="116"/>
      <c r="R786" s="116"/>
      <c r="S786" s="114"/>
    </row>
    <row r="787" spans="6:20">
      <c r="F787" s="111" t="s">
        <v>296</v>
      </c>
      <c r="G787" s="136">
        <v>1.1475870000000001E-4</v>
      </c>
      <c r="H787" s="103">
        <f>ROUND(+G787*Totals!$H$30,2)</f>
        <v>0</v>
      </c>
      <c r="I787" s="103">
        <f t="shared" si="35"/>
        <v>0</v>
      </c>
      <c r="J787" s="103">
        <f t="shared" si="36"/>
        <v>0</v>
      </c>
      <c r="K787" s="113" t="s">
        <v>296</v>
      </c>
      <c r="L787" s="113" t="s">
        <v>42</v>
      </c>
      <c r="M787" s="138">
        <v>5.387931034482759E-2</v>
      </c>
      <c r="N787" s="117">
        <f t="shared" si="34"/>
        <v>0</v>
      </c>
      <c r="O787" s="113" t="s">
        <v>110</v>
      </c>
      <c r="P787" s="138">
        <v>0.15086206896551724</v>
      </c>
      <c r="Q787" s="118">
        <f>H787*P787</f>
        <v>0</v>
      </c>
      <c r="R787" s="116" t="s">
        <v>118</v>
      </c>
      <c r="S787" s="138">
        <v>0.10991379310344829</v>
      </c>
      <c r="T787" s="103">
        <f>H787*S787</f>
        <v>0</v>
      </c>
    </row>
    <row r="788" spans="6:20">
      <c r="F788" s="111" t="s">
        <v>295</v>
      </c>
      <c r="G788" s="136">
        <v>2.1297970999999997E-3</v>
      </c>
      <c r="H788" s="103">
        <f>ROUND(+G788*Totals!$H$30,2)</f>
        <v>0</v>
      </c>
      <c r="I788" s="103">
        <f t="shared" si="35"/>
        <v>0</v>
      </c>
      <c r="J788" s="103">
        <f t="shared" si="36"/>
        <v>0</v>
      </c>
      <c r="K788" s="113"/>
      <c r="L788" s="113"/>
      <c r="N788" s="117"/>
      <c r="O788" s="113"/>
      <c r="P788" s="114"/>
      <c r="Q788" s="116"/>
      <c r="R788" s="116"/>
      <c r="S788" s="114"/>
    </row>
    <row r="789" spans="6:20">
      <c r="F789" s="111" t="s">
        <v>294</v>
      </c>
      <c r="G789" s="136">
        <v>4.8994610000000004E-4</v>
      </c>
      <c r="H789" s="103">
        <f>ROUND(+G789*Totals!$H$30,2)</f>
        <v>0</v>
      </c>
      <c r="I789" s="103">
        <f t="shared" si="35"/>
        <v>0</v>
      </c>
      <c r="J789" s="103">
        <f t="shared" si="36"/>
        <v>0</v>
      </c>
      <c r="K789" s="113"/>
      <c r="L789" s="113"/>
      <c r="N789" s="117"/>
      <c r="O789" s="113"/>
      <c r="P789" s="114"/>
      <c r="Q789" s="116"/>
      <c r="R789" s="116"/>
      <c r="S789" s="114"/>
    </row>
    <row r="790" spans="6:20">
      <c r="F790" s="111" t="s">
        <v>293</v>
      </c>
      <c r="G790" s="136">
        <v>3.7132350000000002E-4</v>
      </c>
      <c r="H790" s="103">
        <f>ROUND(+G790*Totals!$H$30,2)</f>
        <v>0</v>
      </c>
      <c r="I790" s="103">
        <f t="shared" si="35"/>
        <v>0</v>
      </c>
      <c r="J790" s="103">
        <f t="shared" si="36"/>
        <v>0</v>
      </c>
      <c r="K790" s="113"/>
      <c r="L790" s="113"/>
      <c r="N790" s="117"/>
      <c r="O790" s="117"/>
      <c r="P790" s="114"/>
      <c r="Q790" s="118"/>
      <c r="R790" s="116"/>
      <c r="S790" s="114"/>
    </row>
    <row r="791" spans="6:20">
      <c r="F791" s="111" t="s">
        <v>292</v>
      </c>
      <c r="G791" s="136">
        <v>1.9029845000000001E-3</v>
      </c>
      <c r="H791" s="103">
        <f>ROUND(+G791*Totals!$H$30,2)</f>
        <v>0</v>
      </c>
      <c r="I791" s="103">
        <f t="shared" si="35"/>
        <v>0</v>
      </c>
      <c r="J791" s="103">
        <f t="shared" si="36"/>
        <v>0</v>
      </c>
      <c r="K791" s="113"/>
      <c r="L791" s="113"/>
      <c r="N791" s="117"/>
      <c r="O791" s="117"/>
      <c r="P791" s="114"/>
      <c r="Q791" s="118"/>
      <c r="R791" s="116"/>
      <c r="S791" s="114"/>
    </row>
    <row r="792" spans="6:20">
      <c r="F792" s="111" t="s">
        <v>1048</v>
      </c>
      <c r="G792" s="136">
        <v>7.3028199999999993E-5</v>
      </c>
      <c r="H792" s="103">
        <f>ROUND(+G792*Totals!$H$30,2)</f>
        <v>0</v>
      </c>
      <c r="I792" s="103">
        <f t="shared" si="35"/>
        <v>0</v>
      </c>
      <c r="J792" s="103">
        <f t="shared" si="36"/>
        <v>0</v>
      </c>
      <c r="K792" s="113"/>
      <c r="L792" s="113"/>
      <c r="N792" s="117"/>
      <c r="O792" s="113" t="s">
        <v>1159</v>
      </c>
      <c r="P792" s="114"/>
      <c r="Q792" s="118"/>
      <c r="R792" s="116"/>
      <c r="S792" s="114"/>
    </row>
    <row r="793" spans="6:20">
      <c r="F793" s="111" t="s">
        <v>291</v>
      </c>
      <c r="G793" s="136">
        <v>2.8245309999999998E-4</v>
      </c>
      <c r="H793" s="103">
        <f>ROUND(+G793*Totals!$H$30,2)</f>
        <v>0</v>
      </c>
      <c r="I793" s="103">
        <f t="shared" si="35"/>
        <v>0</v>
      </c>
      <c r="J793" s="103">
        <f t="shared" si="36"/>
        <v>0</v>
      </c>
      <c r="K793" s="113" t="s">
        <v>291</v>
      </c>
      <c r="L793" s="113" t="s">
        <v>86</v>
      </c>
      <c r="M793" s="138">
        <v>0.50188679245283019</v>
      </c>
      <c r="N793" s="117">
        <f>+H793*M793</f>
        <v>0</v>
      </c>
      <c r="O793" s="113" t="s">
        <v>1159</v>
      </c>
      <c r="P793" s="114"/>
      <c r="Q793" s="118"/>
      <c r="R793" s="116"/>
      <c r="S793" s="114"/>
    </row>
    <row r="794" spans="6:20">
      <c r="F794" s="111" t="s">
        <v>290</v>
      </c>
      <c r="G794" s="136">
        <v>1.1050833999999999E-3</v>
      </c>
      <c r="H794" s="103">
        <f>ROUND(+G794*Totals!$H$30,2)</f>
        <v>0</v>
      </c>
      <c r="I794" s="103">
        <f t="shared" si="35"/>
        <v>0</v>
      </c>
      <c r="J794" s="103">
        <f t="shared" si="36"/>
        <v>0</v>
      </c>
      <c r="K794" s="113"/>
      <c r="L794" s="113"/>
      <c r="N794" s="117"/>
      <c r="O794" s="113"/>
      <c r="P794" s="114"/>
      <c r="Q794" s="118"/>
      <c r="R794" s="116"/>
      <c r="S794" s="114"/>
    </row>
    <row r="795" spans="6:20">
      <c r="F795" s="111" t="s">
        <v>289</v>
      </c>
      <c r="G795" s="136">
        <v>4.1344029999999999E-4</v>
      </c>
      <c r="H795" s="103">
        <f>ROUND(+G795*Totals!$H$30,2)</f>
        <v>0</v>
      </c>
      <c r="I795" s="103">
        <f t="shared" si="35"/>
        <v>0</v>
      </c>
      <c r="J795" s="103">
        <f t="shared" si="36"/>
        <v>0</v>
      </c>
      <c r="K795" s="113"/>
      <c r="L795" s="113"/>
      <c r="N795" s="117"/>
      <c r="O795" s="117"/>
      <c r="P795" s="114"/>
      <c r="Q795" s="118"/>
      <c r="R795" s="116"/>
      <c r="S795" s="114"/>
    </row>
    <row r="796" spans="6:20">
      <c r="F796" s="111" t="s">
        <v>288</v>
      </c>
      <c r="G796" s="136">
        <v>7.7433119999999992E-4</v>
      </c>
      <c r="H796" s="103">
        <f>ROUND(+G796*Totals!$H$30,2)</f>
        <v>0</v>
      </c>
      <c r="I796" s="103">
        <f t="shared" si="35"/>
        <v>0</v>
      </c>
      <c r="J796" s="103">
        <f t="shared" si="36"/>
        <v>0</v>
      </c>
      <c r="K796" s="113"/>
      <c r="L796" s="113"/>
      <c r="N796" s="117"/>
      <c r="O796" s="113"/>
      <c r="P796" s="114"/>
      <c r="Q796" s="118"/>
      <c r="R796" s="116"/>
      <c r="S796" s="114"/>
    </row>
    <row r="797" spans="6:20">
      <c r="F797" s="111" t="s">
        <v>287</v>
      </c>
      <c r="G797" s="136">
        <v>9.4666200000000005E-5</v>
      </c>
      <c r="H797" s="103">
        <f>ROUND(+G797*Totals!$H$30,2)</f>
        <v>0</v>
      </c>
      <c r="I797" s="103">
        <f t="shared" si="35"/>
        <v>0</v>
      </c>
      <c r="J797" s="103">
        <f t="shared" si="36"/>
        <v>0</v>
      </c>
      <c r="K797" s="113" t="s">
        <v>287</v>
      </c>
      <c r="L797" s="113" t="s">
        <v>99</v>
      </c>
      <c r="M797" s="138">
        <v>0.19648093841642228</v>
      </c>
      <c r="N797" s="117">
        <f>+H797*M797</f>
        <v>0</v>
      </c>
      <c r="O797" s="113" t="s">
        <v>1159</v>
      </c>
      <c r="P797" s="114"/>
      <c r="Q797" s="118"/>
      <c r="R797" s="116"/>
      <c r="S797" s="114"/>
    </row>
    <row r="798" spans="6:20">
      <c r="F798" s="111" t="s">
        <v>286</v>
      </c>
      <c r="G798" s="136">
        <v>3.1796263000000002E-3</v>
      </c>
      <c r="H798" s="103">
        <f>ROUND(+G798*Totals!$H$30,2)</f>
        <v>0</v>
      </c>
      <c r="I798" s="103">
        <f t="shared" si="35"/>
        <v>0</v>
      </c>
      <c r="J798" s="103">
        <f t="shared" si="36"/>
        <v>0</v>
      </c>
      <c r="K798" s="113"/>
      <c r="L798" s="113"/>
      <c r="N798" s="117"/>
      <c r="O798" s="113"/>
      <c r="P798" s="114"/>
      <c r="Q798" s="118"/>
      <c r="R798" s="116"/>
      <c r="S798" s="114"/>
    </row>
    <row r="799" spans="6:20">
      <c r="F799" s="111" t="s">
        <v>285</v>
      </c>
      <c r="G799" s="136">
        <v>3.3151342299999997E-2</v>
      </c>
      <c r="H799" s="103">
        <f>ROUND(+G799*Totals!$H$30,2)</f>
        <v>0</v>
      </c>
      <c r="I799" s="103">
        <f t="shared" si="35"/>
        <v>0</v>
      </c>
      <c r="J799" s="103">
        <f t="shared" si="36"/>
        <v>0</v>
      </c>
      <c r="K799" s="113"/>
      <c r="L799" s="113"/>
      <c r="N799" s="117"/>
      <c r="O799" s="113"/>
      <c r="P799" s="114"/>
      <c r="Q799" s="118"/>
      <c r="R799" s="116"/>
      <c r="S799" s="114"/>
    </row>
    <row r="800" spans="6:20">
      <c r="F800" s="111" t="s">
        <v>284</v>
      </c>
      <c r="G800" s="136">
        <v>2.8902179999999998E-4</v>
      </c>
      <c r="H800" s="103">
        <f>ROUND(+G800*Totals!$H$30,2)</f>
        <v>0</v>
      </c>
      <c r="I800" s="103">
        <f t="shared" si="35"/>
        <v>0</v>
      </c>
      <c r="J800" s="103">
        <f t="shared" si="36"/>
        <v>0</v>
      </c>
      <c r="K800" s="113"/>
      <c r="L800" s="113"/>
      <c r="N800" s="117"/>
      <c r="O800" s="113"/>
      <c r="P800" s="114"/>
      <c r="Q800" s="118"/>
      <c r="R800" s="116"/>
      <c r="S800" s="114"/>
    </row>
    <row r="801" spans="6:19">
      <c r="F801" s="111" t="s">
        <v>283</v>
      </c>
      <c r="G801" s="136">
        <v>5.9620409999999995E-4</v>
      </c>
      <c r="H801" s="103">
        <f>ROUND(+G801*Totals!$H$30,2)</f>
        <v>0</v>
      </c>
      <c r="I801" s="103">
        <f t="shared" si="35"/>
        <v>0</v>
      </c>
      <c r="J801" s="103">
        <f t="shared" si="36"/>
        <v>0</v>
      </c>
      <c r="K801" s="113"/>
      <c r="L801" s="113"/>
      <c r="N801" s="117"/>
      <c r="O801" s="117"/>
      <c r="P801" s="114"/>
      <c r="Q801" s="118"/>
      <c r="R801" s="116"/>
      <c r="S801" s="114"/>
    </row>
    <row r="802" spans="6:19">
      <c r="F802" s="111" t="s">
        <v>282</v>
      </c>
      <c r="G802" s="136">
        <v>4.0262130000000003E-4</v>
      </c>
      <c r="H802" s="103">
        <f>ROUND(+G802*Totals!$H$30,2)</f>
        <v>0</v>
      </c>
      <c r="I802" s="103">
        <f t="shared" si="35"/>
        <v>0</v>
      </c>
      <c r="J802" s="103">
        <f t="shared" si="36"/>
        <v>0</v>
      </c>
      <c r="K802" s="113"/>
      <c r="L802" s="113"/>
      <c r="N802" s="117"/>
      <c r="O802" s="113"/>
      <c r="P802" s="114"/>
      <c r="Q802" s="118"/>
      <c r="R802" s="116"/>
      <c r="S802" s="114"/>
    </row>
    <row r="803" spans="6:19">
      <c r="F803" s="111" t="s">
        <v>281</v>
      </c>
      <c r="G803" s="136">
        <v>6.9937099999999998E-5</v>
      </c>
      <c r="H803" s="103">
        <f>ROUND(+G803*Totals!$H$30,2)</f>
        <v>0</v>
      </c>
      <c r="I803" s="103">
        <f t="shared" si="35"/>
        <v>0</v>
      </c>
      <c r="J803" s="103">
        <f t="shared" si="36"/>
        <v>0</v>
      </c>
      <c r="K803" s="113" t="s">
        <v>281</v>
      </c>
      <c r="L803" s="113" t="s">
        <v>130</v>
      </c>
      <c r="M803" s="138">
        <v>0.14516129032258066</v>
      </c>
      <c r="N803" s="117">
        <f>+H803*M803</f>
        <v>0</v>
      </c>
      <c r="O803" s="113" t="s">
        <v>1159</v>
      </c>
      <c r="P803" s="114"/>
      <c r="Q803" s="118"/>
      <c r="R803" s="116"/>
      <c r="S803" s="114"/>
    </row>
    <row r="804" spans="6:19">
      <c r="F804" s="111" t="s">
        <v>280</v>
      </c>
      <c r="G804" s="136">
        <v>7.1096299999999992E-5</v>
      </c>
      <c r="H804" s="103">
        <f>ROUND(+G804*Totals!$H$30,2)</f>
        <v>0</v>
      </c>
      <c r="I804" s="103">
        <f t="shared" si="35"/>
        <v>0</v>
      </c>
      <c r="J804" s="103">
        <f t="shared" si="36"/>
        <v>0</v>
      </c>
      <c r="K804" s="113"/>
      <c r="L804" s="113"/>
      <c r="N804" s="117"/>
      <c r="O804" s="117"/>
      <c r="P804" s="114"/>
      <c r="Q804" s="118"/>
      <c r="R804" s="116"/>
      <c r="S804" s="114"/>
    </row>
    <row r="805" spans="6:19">
      <c r="F805" s="111" t="s">
        <v>279</v>
      </c>
      <c r="G805" s="136">
        <v>1.1661333999999999E-3</v>
      </c>
      <c r="H805" s="103">
        <f>ROUND(+G805*Totals!$H$30,2)</f>
        <v>0</v>
      </c>
      <c r="I805" s="103">
        <f t="shared" si="35"/>
        <v>0</v>
      </c>
      <c r="J805" s="103">
        <f t="shared" si="36"/>
        <v>0</v>
      </c>
      <c r="K805" s="113"/>
      <c r="L805" s="113"/>
      <c r="N805" s="117"/>
      <c r="O805" s="117"/>
      <c r="P805" s="114"/>
      <c r="Q805" s="118"/>
      <c r="R805" s="116"/>
      <c r="S805" s="114"/>
    </row>
    <row r="806" spans="6:19">
      <c r="F806" s="111" t="s">
        <v>278</v>
      </c>
      <c r="G806" s="136">
        <v>4.94583E-5</v>
      </c>
      <c r="H806" s="103">
        <f>ROUND(+G806*Totals!$H$30,2)</f>
        <v>0</v>
      </c>
      <c r="I806" s="103">
        <f t="shared" si="35"/>
        <v>0</v>
      </c>
      <c r="J806" s="103">
        <f t="shared" si="36"/>
        <v>0</v>
      </c>
      <c r="K806" s="113" t="s">
        <v>278</v>
      </c>
      <c r="L806" s="113" t="s">
        <v>47</v>
      </c>
      <c r="M806" s="138">
        <v>0.31284916201117319</v>
      </c>
      <c r="N806" s="117">
        <f>+H806*M806</f>
        <v>0</v>
      </c>
      <c r="O806" s="113" t="s">
        <v>1159</v>
      </c>
      <c r="P806" s="114"/>
      <c r="Q806" s="118"/>
      <c r="R806" s="116"/>
      <c r="S806" s="114"/>
    </row>
    <row r="807" spans="6:19">
      <c r="F807" s="111" t="s">
        <v>277</v>
      </c>
      <c r="G807" s="136">
        <v>7.8051300000000009E-5</v>
      </c>
      <c r="H807" s="103">
        <f>ROUND(+G807*Totals!$H$30,2)</f>
        <v>0</v>
      </c>
      <c r="I807" s="103">
        <f t="shared" si="35"/>
        <v>0</v>
      </c>
      <c r="J807" s="103">
        <f t="shared" si="36"/>
        <v>0</v>
      </c>
      <c r="K807" s="113" t="s">
        <v>277</v>
      </c>
      <c r="L807" s="113" t="s">
        <v>88</v>
      </c>
      <c r="M807" s="138">
        <v>0.1032258064516129</v>
      </c>
      <c r="N807" s="117">
        <f>+H807*M807</f>
        <v>0</v>
      </c>
      <c r="O807" s="117" t="s">
        <v>1159</v>
      </c>
      <c r="P807" s="114"/>
      <c r="Q807" s="118"/>
      <c r="R807" s="116"/>
      <c r="S807" s="114"/>
    </row>
    <row r="808" spans="6:19">
      <c r="F808" s="111" t="s">
        <v>276</v>
      </c>
      <c r="G808" s="136">
        <v>4.3758983999999997E-3</v>
      </c>
      <c r="H808" s="103">
        <f>ROUND(+G808*Totals!$H$30,2)</f>
        <v>0</v>
      </c>
      <c r="I808" s="103">
        <f t="shared" si="35"/>
        <v>0</v>
      </c>
      <c r="J808" s="103">
        <f t="shared" si="36"/>
        <v>0</v>
      </c>
      <c r="K808" s="113"/>
      <c r="L808" s="113"/>
      <c r="N808" s="117"/>
      <c r="O808" s="113"/>
      <c r="P808" s="114"/>
      <c r="Q808" s="118"/>
      <c r="R808" s="116"/>
      <c r="S808" s="114"/>
    </row>
    <row r="809" spans="6:19">
      <c r="F809" s="111" t="s">
        <v>275</v>
      </c>
      <c r="G809" s="136">
        <v>1.4876120000000001E-4</v>
      </c>
      <c r="H809" s="103">
        <f>ROUND(+G809*Totals!$H$30,2)</f>
        <v>0</v>
      </c>
      <c r="I809" s="103">
        <f t="shared" si="35"/>
        <v>0</v>
      </c>
      <c r="J809" s="103">
        <f t="shared" si="36"/>
        <v>0</v>
      </c>
      <c r="K809" s="113" t="s">
        <v>275</v>
      </c>
      <c r="L809" s="113" t="s">
        <v>129</v>
      </c>
      <c r="M809" s="138">
        <v>0.41987179487179488</v>
      </c>
      <c r="N809" s="117">
        <f>+H809*M809</f>
        <v>0</v>
      </c>
      <c r="O809" s="117" t="s">
        <v>1159</v>
      </c>
      <c r="P809" s="114"/>
      <c r="Q809" s="118"/>
      <c r="R809" s="116"/>
      <c r="S809" s="114"/>
    </row>
    <row r="810" spans="6:19">
      <c r="F810" s="111" t="s">
        <v>274</v>
      </c>
      <c r="G810" s="136">
        <v>2.1015904000000001E-3</v>
      </c>
      <c r="H810" s="103">
        <f>ROUND(+G810*Totals!$H$30,2)</f>
        <v>0</v>
      </c>
      <c r="I810" s="103">
        <f t="shared" si="35"/>
        <v>0</v>
      </c>
      <c r="J810" s="103">
        <f t="shared" si="36"/>
        <v>0</v>
      </c>
      <c r="K810" s="113"/>
      <c r="L810" s="113"/>
      <c r="N810" s="117"/>
      <c r="O810" s="117"/>
      <c r="P810" s="114"/>
      <c r="Q810" s="118"/>
      <c r="R810" s="116"/>
      <c r="S810" s="114"/>
    </row>
    <row r="811" spans="6:19">
      <c r="F811" s="111" t="s">
        <v>1049</v>
      </c>
      <c r="G811" s="136">
        <v>3.5548099999999999E-5</v>
      </c>
      <c r="H811" s="103">
        <f>ROUND(+G811*Totals!$H$30,2)</f>
        <v>0</v>
      </c>
      <c r="I811" s="103">
        <f t="shared" si="35"/>
        <v>0</v>
      </c>
      <c r="J811" s="103">
        <f t="shared" si="36"/>
        <v>0</v>
      </c>
      <c r="K811" s="113"/>
      <c r="L811" s="113"/>
      <c r="N811" s="117"/>
      <c r="O811" s="117" t="s">
        <v>1159</v>
      </c>
      <c r="P811" s="114"/>
      <c r="Q811" s="118"/>
      <c r="R811" s="116"/>
      <c r="S811" s="114"/>
    </row>
    <row r="812" spans="6:19">
      <c r="F812" s="111" t="s">
        <v>272</v>
      </c>
      <c r="G812" s="136">
        <v>5.5254199999999997E-5</v>
      </c>
      <c r="H812" s="103">
        <f>ROUND(+G812*Totals!$H$30,2)</f>
        <v>0</v>
      </c>
      <c r="I812" s="103">
        <f t="shared" si="35"/>
        <v>0</v>
      </c>
      <c r="J812" s="103">
        <f t="shared" si="36"/>
        <v>0</v>
      </c>
      <c r="K812" s="113" t="s">
        <v>272</v>
      </c>
      <c r="L812" s="113" t="s">
        <v>124</v>
      </c>
      <c r="M812" s="138">
        <v>7.407407407407407E-2</v>
      </c>
      <c r="N812" s="117">
        <f>+H812*M812</f>
        <v>0</v>
      </c>
      <c r="O812" s="113" t="s">
        <v>1159</v>
      </c>
      <c r="P812" s="114"/>
      <c r="Q812" s="118"/>
      <c r="R812" s="116"/>
      <c r="S812" s="114"/>
    </row>
    <row r="813" spans="6:19">
      <c r="F813" s="111" t="s">
        <v>273</v>
      </c>
      <c r="G813" s="136">
        <v>2.6274699999999998E-5</v>
      </c>
      <c r="H813" s="103">
        <f>ROUND(+G813*Totals!$H$30,2)</f>
        <v>0</v>
      </c>
      <c r="I813" s="103">
        <f t="shared" si="35"/>
        <v>0</v>
      </c>
      <c r="J813" s="103">
        <f t="shared" si="36"/>
        <v>0</v>
      </c>
      <c r="K813" s="113" t="s">
        <v>273</v>
      </c>
      <c r="L813" s="113" t="s">
        <v>83</v>
      </c>
      <c r="M813" s="138">
        <v>0.76168224299065412</v>
      </c>
      <c r="N813" s="117">
        <f>+H813*M813</f>
        <v>0</v>
      </c>
      <c r="O813" s="117" t="s">
        <v>1159</v>
      </c>
      <c r="P813" s="114"/>
      <c r="Q813" s="118"/>
      <c r="R813" s="116"/>
      <c r="S813" s="114"/>
    </row>
    <row r="814" spans="6:19">
      <c r="F814" s="111" t="s">
        <v>271</v>
      </c>
      <c r="G814" s="136">
        <v>4.458973E-4</v>
      </c>
      <c r="H814" s="103">
        <f>ROUND(+G814*Totals!$H$30,2)</f>
        <v>0</v>
      </c>
      <c r="I814" s="103">
        <f t="shared" si="35"/>
        <v>0</v>
      </c>
      <c r="J814" s="103">
        <f t="shared" si="36"/>
        <v>0</v>
      </c>
      <c r="K814" s="113"/>
      <c r="L814" s="113"/>
      <c r="N814" s="117"/>
      <c r="O814" s="113"/>
      <c r="P814" s="114"/>
      <c r="Q814" s="118"/>
      <c r="R814" s="116"/>
      <c r="S814" s="114"/>
    </row>
    <row r="815" spans="6:19">
      <c r="F815" s="111" t="s">
        <v>270</v>
      </c>
      <c r="G815" s="136">
        <v>1.769679E-4</v>
      </c>
      <c r="H815" s="103">
        <f>ROUND(+G815*Totals!$H$30,2)</f>
        <v>0</v>
      </c>
      <c r="I815" s="103">
        <f t="shared" si="35"/>
        <v>0</v>
      </c>
      <c r="J815" s="103">
        <f t="shared" si="36"/>
        <v>0</v>
      </c>
      <c r="K815" s="113" t="s">
        <v>270</v>
      </c>
      <c r="L815" s="113" t="s">
        <v>100</v>
      </c>
      <c r="M815" s="138">
        <v>0.19772403982930298</v>
      </c>
      <c r="N815" s="117">
        <f>+H815*M815</f>
        <v>0</v>
      </c>
      <c r="O815" s="113" t="s">
        <v>1159</v>
      </c>
      <c r="P815" s="114"/>
      <c r="Q815" s="118"/>
      <c r="R815" s="116"/>
      <c r="S815" s="114"/>
    </row>
    <row r="816" spans="6:19">
      <c r="F816" s="111" t="s">
        <v>269</v>
      </c>
      <c r="G816" s="136">
        <v>1.4064699999999998E-4</v>
      </c>
      <c r="H816" s="103">
        <f>ROUND(+G816*Totals!$H$30,2)</f>
        <v>0</v>
      </c>
      <c r="I816" s="103">
        <f t="shared" si="35"/>
        <v>0</v>
      </c>
      <c r="J816" s="103">
        <f t="shared" si="36"/>
        <v>0</v>
      </c>
      <c r="K816" s="113"/>
      <c r="L816" s="113"/>
      <c r="N816" s="117"/>
      <c r="O816" s="113"/>
      <c r="P816" s="114"/>
      <c r="Q816" s="118"/>
      <c r="R816" s="116"/>
      <c r="S816" s="114"/>
    </row>
    <row r="817" spans="6:19">
      <c r="F817" s="111" t="s">
        <v>268</v>
      </c>
      <c r="G817" s="136">
        <v>3.1297799999999997E-5</v>
      </c>
      <c r="H817" s="103">
        <f>ROUND(+G817*Totals!$H$30,2)</f>
        <v>0</v>
      </c>
      <c r="I817" s="103">
        <f t="shared" si="35"/>
        <v>0</v>
      </c>
      <c r="J817" s="103">
        <f t="shared" si="36"/>
        <v>0</v>
      </c>
      <c r="K817" s="113" t="s">
        <v>268</v>
      </c>
      <c r="L817" s="113" t="s">
        <v>44</v>
      </c>
      <c r="M817" s="138">
        <v>0.27011494252873564</v>
      </c>
      <c r="N817" s="117">
        <f>+H817*M817</f>
        <v>0</v>
      </c>
      <c r="O817" s="113" t="s">
        <v>67</v>
      </c>
      <c r="P817" s="138">
        <v>0.14942528735632185</v>
      </c>
      <c r="Q817" s="118">
        <f>H817*P817</f>
        <v>0</v>
      </c>
      <c r="R817" s="116" t="s">
        <v>1159</v>
      </c>
      <c r="S817" s="114"/>
    </row>
    <row r="818" spans="6:19">
      <c r="F818" s="111" t="s">
        <v>267</v>
      </c>
      <c r="G818" s="136">
        <v>2.6197429999999999E-4</v>
      </c>
      <c r="H818" s="103">
        <f>ROUND(+G818*Totals!$H$30,2)</f>
        <v>0</v>
      </c>
      <c r="I818" s="103">
        <f t="shared" si="35"/>
        <v>0</v>
      </c>
      <c r="J818" s="103">
        <f t="shared" si="36"/>
        <v>0</v>
      </c>
      <c r="K818" s="113"/>
      <c r="L818" s="113"/>
      <c r="N818" s="117"/>
      <c r="O818" s="113"/>
      <c r="P818" s="114"/>
      <c r="Q818" s="118"/>
      <c r="R818" s="116"/>
      <c r="S818" s="114"/>
    </row>
    <row r="819" spans="6:19">
      <c r="F819" s="111" t="s">
        <v>266</v>
      </c>
      <c r="G819" s="136">
        <v>2.4613219999999999E-4</v>
      </c>
      <c r="H819" s="103">
        <f>ROUND(+G819*Totals!$H$30,2)</f>
        <v>0</v>
      </c>
      <c r="I819" s="103">
        <f t="shared" si="35"/>
        <v>0</v>
      </c>
      <c r="J819" s="103">
        <f t="shared" si="36"/>
        <v>0</v>
      </c>
      <c r="K819" s="113"/>
      <c r="L819" s="113"/>
      <c r="N819" s="117"/>
      <c r="O819" s="117"/>
      <c r="P819" s="114"/>
      <c r="Q819" s="118"/>
      <c r="R819" s="116"/>
      <c r="S819" s="114"/>
    </row>
    <row r="820" spans="6:19">
      <c r="F820" s="111" t="s">
        <v>265</v>
      </c>
      <c r="G820" s="136">
        <v>5.3747240000000002E-4</v>
      </c>
      <c r="H820" s="103">
        <f>ROUND(+G820*Totals!$H$30,2)</f>
        <v>0</v>
      </c>
      <c r="I820" s="103">
        <f t="shared" si="35"/>
        <v>0</v>
      </c>
      <c r="J820" s="103">
        <f t="shared" si="36"/>
        <v>0</v>
      </c>
      <c r="K820" s="113"/>
      <c r="L820" s="113"/>
      <c r="N820" s="117"/>
      <c r="O820" s="117"/>
      <c r="P820" s="114"/>
      <c r="Q820" s="118"/>
      <c r="R820" s="116"/>
      <c r="S820" s="114"/>
    </row>
    <row r="821" spans="6:19" ht="37.5">
      <c r="F821" s="111" t="s">
        <v>264</v>
      </c>
      <c r="G821" s="136">
        <v>1.020077E-4</v>
      </c>
      <c r="H821" s="103">
        <f>ROUND(+G821*Totals!$H$30,2)</f>
        <v>0</v>
      </c>
      <c r="I821" s="103">
        <f t="shared" si="35"/>
        <v>0</v>
      </c>
      <c r="J821" s="103">
        <f t="shared" si="36"/>
        <v>0</v>
      </c>
      <c r="K821" s="113" t="s">
        <v>264</v>
      </c>
      <c r="L821" s="113" t="s">
        <v>76</v>
      </c>
      <c r="M821" s="138">
        <v>0.36964285714285716</v>
      </c>
      <c r="N821" s="117">
        <f>+H821*M821</f>
        <v>0</v>
      </c>
      <c r="O821" s="117" t="s">
        <v>1159</v>
      </c>
      <c r="P821" s="114"/>
      <c r="Q821" s="118"/>
      <c r="R821" s="116"/>
      <c r="S821" s="114"/>
    </row>
    <row r="822" spans="6:19">
      <c r="F822" s="111" t="s">
        <v>263</v>
      </c>
      <c r="G822" s="136">
        <v>1.0509879999999999E-4</v>
      </c>
      <c r="H822" s="103">
        <f>ROUND(+G822*Totals!$H$30,2)</f>
        <v>0</v>
      </c>
      <c r="I822" s="103">
        <f t="shared" si="35"/>
        <v>0</v>
      </c>
      <c r="J822" s="103">
        <f t="shared" si="36"/>
        <v>0</v>
      </c>
      <c r="K822" s="113" t="s">
        <v>263</v>
      </c>
      <c r="L822" s="113" t="s">
        <v>122</v>
      </c>
      <c r="M822" s="138">
        <v>0.40591397849462363</v>
      </c>
      <c r="N822" s="117">
        <f>+H822*M822</f>
        <v>0</v>
      </c>
      <c r="O822" s="113" t="s">
        <v>1159</v>
      </c>
      <c r="P822" s="114"/>
      <c r="Q822" s="118"/>
      <c r="R822" s="116"/>
      <c r="S822" s="114"/>
    </row>
    <row r="823" spans="6:19">
      <c r="F823" s="111" t="s">
        <v>262</v>
      </c>
      <c r="G823" s="136">
        <v>6.8005100000000004E-5</v>
      </c>
      <c r="H823" s="103">
        <f>ROUND(+G823*Totals!$H$30,2)</f>
        <v>0</v>
      </c>
      <c r="I823" s="103">
        <f t="shared" si="35"/>
        <v>0</v>
      </c>
      <c r="J823" s="103">
        <f t="shared" si="36"/>
        <v>0</v>
      </c>
      <c r="K823" s="113" t="s">
        <v>262</v>
      </c>
      <c r="L823" s="113" t="s">
        <v>104</v>
      </c>
      <c r="M823" s="138">
        <v>0.25663716814159293</v>
      </c>
      <c r="N823" s="117">
        <f>+H823*M823</f>
        <v>0</v>
      </c>
      <c r="O823" s="113" t="s">
        <v>1159</v>
      </c>
      <c r="P823" s="114"/>
      <c r="Q823" s="118"/>
      <c r="R823" s="116"/>
      <c r="S823" s="114"/>
    </row>
    <row r="824" spans="6:19">
      <c r="F824" s="111" t="s">
        <v>261</v>
      </c>
      <c r="G824" s="136">
        <v>4.3542604000000006E-3</v>
      </c>
      <c r="H824" s="103">
        <f>ROUND(+G824*Totals!$H$30,2)</f>
        <v>0</v>
      </c>
      <c r="I824" s="103">
        <f t="shared" si="35"/>
        <v>0</v>
      </c>
      <c r="J824" s="103">
        <f t="shared" si="36"/>
        <v>0</v>
      </c>
      <c r="K824" s="113"/>
      <c r="L824" s="113"/>
      <c r="N824" s="117"/>
      <c r="O824" s="117"/>
      <c r="P824" s="114"/>
      <c r="Q824" s="118"/>
      <c r="R824" s="116"/>
      <c r="S824" s="114"/>
    </row>
    <row r="825" spans="6:19">
      <c r="F825" s="111" t="s">
        <v>260</v>
      </c>
      <c r="G825" s="136">
        <v>1.2951886000000001E-3</v>
      </c>
      <c r="H825" s="103">
        <f>ROUND(+G825*Totals!$H$30,2)</f>
        <v>0</v>
      </c>
      <c r="I825" s="103">
        <f t="shared" si="35"/>
        <v>0</v>
      </c>
      <c r="J825" s="103">
        <f t="shared" si="36"/>
        <v>0</v>
      </c>
      <c r="K825" s="113"/>
      <c r="L825" s="113"/>
      <c r="N825" s="117"/>
      <c r="O825" s="113"/>
      <c r="P825" s="114"/>
      <c r="Q825" s="118"/>
      <c r="R825" s="116"/>
      <c r="S825" s="114"/>
    </row>
    <row r="826" spans="6:19">
      <c r="F826" s="111" t="s">
        <v>259</v>
      </c>
      <c r="G826" s="136">
        <v>7.3800999999999994E-5</v>
      </c>
      <c r="H826" s="103">
        <f>ROUND(+G826*Totals!$H$30,2)</f>
        <v>0</v>
      </c>
      <c r="I826" s="103">
        <f t="shared" si="35"/>
        <v>0</v>
      </c>
      <c r="J826" s="103">
        <f t="shared" si="36"/>
        <v>0</v>
      </c>
      <c r="K826" s="113" t="s">
        <v>259</v>
      </c>
      <c r="L826" s="113" t="s">
        <v>72</v>
      </c>
      <c r="M826" s="138">
        <v>0.38559322033898308</v>
      </c>
      <c r="N826" s="117">
        <f>+H826*M826</f>
        <v>0</v>
      </c>
      <c r="O826" s="113" t="s">
        <v>1159</v>
      </c>
      <c r="P826" s="114"/>
      <c r="Q826" s="118"/>
      <c r="R826" s="116"/>
      <c r="S826" s="114"/>
    </row>
    <row r="827" spans="6:19">
      <c r="F827" s="111" t="s">
        <v>258</v>
      </c>
      <c r="G827" s="136">
        <v>2.7317969999999999E-4</v>
      </c>
      <c r="H827" s="103">
        <f>ROUND(+G827*Totals!$H$30,2)</f>
        <v>0</v>
      </c>
      <c r="I827" s="103">
        <f t="shared" si="35"/>
        <v>0</v>
      </c>
      <c r="J827" s="103">
        <f t="shared" si="36"/>
        <v>0</v>
      </c>
      <c r="K827" s="113"/>
      <c r="L827" s="113"/>
      <c r="N827" s="117"/>
      <c r="O827" s="117"/>
      <c r="P827" s="114"/>
      <c r="Q827" s="118"/>
      <c r="R827" s="116"/>
      <c r="S827" s="114"/>
    </row>
    <row r="828" spans="6:19" ht="37.5">
      <c r="F828" s="111" t="s">
        <v>257</v>
      </c>
      <c r="G828" s="136">
        <v>4.4628370000000003E-4</v>
      </c>
      <c r="H828" s="103">
        <f>ROUND(+G828*Totals!$H$30,2)</f>
        <v>0</v>
      </c>
      <c r="I828" s="103">
        <f t="shared" si="35"/>
        <v>0</v>
      </c>
      <c r="J828" s="103">
        <f t="shared" si="36"/>
        <v>0</v>
      </c>
      <c r="K828" s="113"/>
      <c r="L828" s="113"/>
      <c r="N828" s="117"/>
      <c r="O828" s="113"/>
      <c r="P828" s="114"/>
      <c r="Q828" s="118"/>
      <c r="R828" s="116"/>
      <c r="S828" s="114"/>
    </row>
    <row r="829" spans="6:19">
      <c r="F829" s="111" t="s">
        <v>256</v>
      </c>
      <c r="G829" s="136">
        <v>2.5888299999999997E-5</v>
      </c>
      <c r="H829" s="103">
        <f>ROUND(+G829*Totals!$H$30,2)</f>
        <v>0</v>
      </c>
      <c r="I829" s="103">
        <f t="shared" si="35"/>
        <v>0</v>
      </c>
      <c r="J829" s="103">
        <f t="shared" si="36"/>
        <v>0</v>
      </c>
      <c r="K829" s="113" t="s">
        <v>256</v>
      </c>
      <c r="L829" s="113" t="s">
        <v>108</v>
      </c>
      <c r="M829" s="138">
        <v>0.3048780487804878</v>
      </c>
      <c r="N829" s="117">
        <f>+H829*M829</f>
        <v>0</v>
      </c>
      <c r="O829" s="113" t="s">
        <v>1159</v>
      </c>
      <c r="P829" s="114"/>
      <c r="Q829" s="118"/>
      <c r="R829" s="116"/>
      <c r="S829" s="114"/>
    </row>
    <row r="830" spans="6:19">
      <c r="F830" s="111" t="s">
        <v>255</v>
      </c>
      <c r="G830" s="136">
        <v>6.8855200000000004E-4</v>
      </c>
      <c r="H830" s="103">
        <f>ROUND(+G830*Totals!$H$30,2)</f>
        <v>0</v>
      </c>
      <c r="I830" s="103">
        <f t="shared" si="35"/>
        <v>0</v>
      </c>
      <c r="J830" s="103">
        <f t="shared" si="36"/>
        <v>0</v>
      </c>
      <c r="K830" s="113"/>
      <c r="L830" s="113"/>
      <c r="N830" s="117"/>
      <c r="O830" s="113"/>
      <c r="P830" s="114"/>
      <c r="Q830" s="118"/>
      <c r="R830" s="116"/>
      <c r="S830" s="114"/>
    </row>
    <row r="831" spans="6:19">
      <c r="F831" s="111" t="s">
        <v>254</v>
      </c>
      <c r="G831" s="136">
        <v>3.4041200000000001E-4</v>
      </c>
      <c r="H831" s="103">
        <f>ROUND(+G831*Totals!$H$30,2)</f>
        <v>0</v>
      </c>
      <c r="I831" s="103">
        <f t="shared" si="35"/>
        <v>0</v>
      </c>
      <c r="J831" s="103">
        <f t="shared" si="36"/>
        <v>0</v>
      </c>
      <c r="K831" s="113"/>
      <c r="L831" s="113"/>
      <c r="N831" s="117"/>
      <c r="O831" s="117"/>
      <c r="P831" s="114"/>
      <c r="Q831" s="118"/>
      <c r="R831" s="116"/>
      <c r="S831" s="114"/>
    </row>
    <row r="832" spans="6:19">
      <c r="F832" s="111" t="s">
        <v>253</v>
      </c>
      <c r="G832" s="136">
        <v>7.8437740000000008E-4</v>
      </c>
      <c r="H832" s="103">
        <f>ROUND(+G832*Totals!$H$30,2)</f>
        <v>0</v>
      </c>
      <c r="I832" s="103">
        <f t="shared" si="35"/>
        <v>0</v>
      </c>
      <c r="J832" s="103">
        <f t="shared" si="36"/>
        <v>0</v>
      </c>
      <c r="K832" s="113"/>
      <c r="L832" s="113"/>
      <c r="N832" s="117"/>
      <c r="O832" s="113"/>
      <c r="P832" s="114"/>
      <c r="Q832" s="118"/>
      <c r="R832" s="116"/>
      <c r="S832" s="114"/>
    </row>
    <row r="833" spans="6:19">
      <c r="F833" s="111" t="s">
        <v>252</v>
      </c>
      <c r="G833" s="136">
        <v>5.1003800000000001E-5</v>
      </c>
      <c r="H833" s="103">
        <f>ROUND(+G833*Totals!$H$30,2)</f>
        <v>0</v>
      </c>
      <c r="I833" s="103">
        <f t="shared" si="35"/>
        <v>0</v>
      </c>
      <c r="J833" s="103">
        <f t="shared" si="36"/>
        <v>0</v>
      </c>
      <c r="K833" s="113" t="s">
        <v>252</v>
      </c>
      <c r="L833" s="113" t="s">
        <v>64</v>
      </c>
      <c r="M833" s="138">
        <v>8.9928057553956844E-2</v>
      </c>
      <c r="N833" s="117">
        <f>+H833*M833</f>
        <v>0</v>
      </c>
      <c r="O833" s="117" t="s">
        <v>1159</v>
      </c>
      <c r="P833" s="114"/>
      <c r="Q833" s="118"/>
      <c r="R833" s="116"/>
      <c r="S833" s="114"/>
    </row>
    <row r="834" spans="6:19">
      <c r="F834" s="111" t="s">
        <v>251</v>
      </c>
      <c r="G834" s="136">
        <v>2.430411E-4</v>
      </c>
      <c r="H834" s="103">
        <f>ROUND(+G834*Totals!$H$30,2)</f>
        <v>0</v>
      </c>
      <c r="I834" s="103">
        <f t="shared" si="35"/>
        <v>0</v>
      </c>
      <c r="J834" s="103">
        <f t="shared" si="36"/>
        <v>0</v>
      </c>
      <c r="K834" s="113"/>
      <c r="L834" s="113"/>
      <c r="N834" s="117"/>
      <c r="O834" s="117"/>
      <c r="P834" s="114"/>
      <c r="Q834" s="118"/>
      <c r="R834" s="116"/>
      <c r="S834" s="114"/>
    </row>
    <row r="835" spans="6:19">
      <c r="F835" s="111" t="s">
        <v>250</v>
      </c>
      <c r="G835" s="136">
        <v>5.5640599999999997E-5</v>
      </c>
      <c r="H835" s="103">
        <f>ROUND(+G835*Totals!$H$30,2)</f>
        <v>0</v>
      </c>
      <c r="I835" s="103">
        <f t="shared" si="35"/>
        <v>0</v>
      </c>
      <c r="J835" s="103">
        <f t="shared" si="36"/>
        <v>0</v>
      </c>
      <c r="K835" s="113" t="s">
        <v>250</v>
      </c>
      <c r="L835" s="113" t="s">
        <v>51</v>
      </c>
      <c r="M835" s="138">
        <v>0.15337423312883436</v>
      </c>
      <c r="N835" s="117">
        <f>+H835*M835</f>
        <v>0</v>
      </c>
      <c r="O835" s="113" t="s">
        <v>1159</v>
      </c>
      <c r="P835" s="114"/>
      <c r="Q835" s="118"/>
      <c r="R835" s="116"/>
      <c r="S835" s="114"/>
    </row>
    <row r="836" spans="6:19">
      <c r="F836" s="111" t="s">
        <v>249</v>
      </c>
      <c r="G836" s="136">
        <v>2.9365900000000003E-5</v>
      </c>
      <c r="H836" s="103">
        <f>ROUND(+G836*Totals!$H$30,2)</f>
        <v>0</v>
      </c>
      <c r="I836" s="103">
        <f t="shared" si="35"/>
        <v>0</v>
      </c>
      <c r="J836" s="103">
        <f t="shared" si="36"/>
        <v>0</v>
      </c>
      <c r="K836" s="113" t="s">
        <v>249</v>
      </c>
      <c r="L836" s="113" t="s">
        <v>97</v>
      </c>
      <c r="M836" s="138">
        <v>0.11009174311926605</v>
      </c>
      <c r="N836" s="117">
        <f>+H836*M836</f>
        <v>0</v>
      </c>
      <c r="O836" s="113" t="s">
        <v>1159</v>
      </c>
      <c r="P836" s="114"/>
      <c r="Q836" s="118"/>
      <c r="R836" s="116"/>
      <c r="S836" s="114"/>
    </row>
    <row r="837" spans="6:19">
      <c r="F837" s="111" t="s">
        <v>248</v>
      </c>
      <c r="G837" s="136">
        <v>2.1869829999999999E-4</v>
      </c>
      <c r="H837" s="103">
        <f>ROUND(+G837*Totals!$H$30,2)</f>
        <v>0</v>
      </c>
      <c r="I837" s="103">
        <f t="shared" si="35"/>
        <v>0</v>
      </c>
      <c r="J837" s="103">
        <f t="shared" si="36"/>
        <v>0</v>
      </c>
      <c r="K837" s="113"/>
      <c r="L837" s="113"/>
      <c r="N837" s="117"/>
      <c r="O837" s="113"/>
      <c r="P837" s="114"/>
      <c r="Q837" s="118"/>
      <c r="R837" s="116"/>
      <c r="S837" s="114"/>
    </row>
    <row r="838" spans="6:19">
      <c r="F838" s="111" t="s">
        <v>247</v>
      </c>
      <c r="G838" s="136">
        <v>3.5432220000000003E-4</v>
      </c>
      <c r="H838" s="103">
        <f>ROUND(+G838*Totals!$H$30,2)</f>
        <v>0</v>
      </c>
      <c r="I838" s="103">
        <f t="shared" si="35"/>
        <v>0</v>
      </c>
      <c r="J838" s="103">
        <f t="shared" si="36"/>
        <v>0</v>
      </c>
      <c r="K838" s="113"/>
      <c r="L838" s="113"/>
      <c r="N838" s="117"/>
      <c r="O838" s="113"/>
      <c r="P838" s="114"/>
      <c r="Q838" s="118"/>
      <c r="R838" s="116"/>
      <c r="S838" s="114"/>
    </row>
    <row r="839" spans="6:19">
      <c r="F839" s="111" t="s">
        <v>246</v>
      </c>
      <c r="G839" s="136">
        <v>3.9180230000000001E-4</v>
      </c>
      <c r="H839" s="103">
        <f>ROUND(+G839*Totals!$H$30,2)</f>
        <v>0</v>
      </c>
      <c r="I839" s="103">
        <f t="shared" ref="I839:I902" si="37">+N839+Q839+T839</f>
        <v>0</v>
      </c>
      <c r="J839" s="103">
        <f t="shared" ref="J839:J902" si="38">+H839-I839</f>
        <v>0</v>
      </c>
      <c r="K839" s="113"/>
      <c r="L839" s="113"/>
      <c r="N839" s="117"/>
      <c r="O839" s="117"/>
      <c r="P839" s="114"/>
      <c r="Q839" s="118"/>
      <c r="R839" s="116"/>
      <c r="S839" s="114"/>
    </row>
    <row r="840" spans="6:19">
      <c r="F840" s="111" t="s">
        <v>119</v>
      </c>
      <c r="G840" s="136">
        <v>1.2094094E-3</v>
      </c>
      <c r="H840" s="103">
        <f>ROUND(+G840*Totals!$H$30,2)</f>
        <v>0</v>
      </c>
      <c r="I840" s="103">
        <f t="shared" si="37"/>
        <v>0</v>
      </c>
      <c r="J840" s="103">
        <f t="shared" si="38"/>
        <v>0</v>
      </c>
      <c r="K840" s="113"/>
      <c r="L840" s="113"/>
      <c r="N840" s="117"/>
      <c r="O840" s="117"/>
      <c r="P840" s="114"/>
      <c r="Q840" s="118"/>
      <c r="R840" s="116"/>
      <c r="S840" s="114"/>
    </row>
    <row r="841" spans="6:19">
      <c r="F841" s="111" t="s">
        <v>245</v>
      </c>
      <c r="G841" s="136">
        <v>1.3601029999999999E-4</v>
      </c>
      <c r="H841" s="103">
        <f>ROUND(+G841*Totals!$H$30,2)</f>
        <v>0</v>
      </c>
      <c r="I841" s="103">
        <f t="shared" si="37"/>
        <v>0</v>
      </c>
      <c r="J841" s="103">
        <f t="shared" si="38"/>
        <v>0</v>
      </c>
      <c r="K841" s="113" t="s">
        <v>245</v>
      </c>
      <c r="L841" s="113" t="s">
        <v>48</v>
      </c>
      <c r="M841" s="138">
        <v>0.24290780141843976</v>
      </c>
      <c r="N841" s="117">
        <f>+H841*M841</f>
        <v>0</v>
      </c>
      <c r="O841" s="117" t="s">
        <v>1159</v>
      </c>
      <c r="P841" s="114"/>
      <c r="Q841" s="118"/>
      <c r="R841" s="116"/>
      <c r="S841" s="114"/>
    </row>
    <row r="842" spans="6:19">
      <c r="F842" s="111" t="s">
        <v>244</v>
      </c>
      <c r="G842" s="136">
        <v>3.0138600000000003E-5</v>
      </c>
      <c r="H842" s="103">
        <f>ROUND(+G842*Totals!$H$30,2)</f>
        <v>0</v>
      </c>
      <c r="I842" s="103">
        <f t="shared" si="37"/>
        <v>0</v>
      </c>
      <c r="J842" s="103">
        <f t="shared" si="38"/>
        <v>0</v>
      </c>
      <c r="K842" s="113" t="s">
        <v>244</v>
      </c>
      <c r="L842" s="113" t="s">
        <v>116</v>
      </c>
      <c r="M842" s="138">
        <v>0.36494252873563221</v>
      </c>
      <c r="N842" s="117">
        <f>+H842*M842</f>
        <v>0</v>
      </c>
      <c r="O842" s="117" t="s">
        <v>1159</v>
      </c>
      <c r="P842" s="114"/>
      <c r="Q842" s="118"/>
      <c r="R842" s="116"/>
      <c r="S842" s="114"/>
    </row>
    <row r="843" spans="6:19">
      <c r="F843" s="111" t="s">
        <v>243</v>
      </c>
      <c r="G843" s="136">
        <v>1.290552E-4</v>
      </c>
      <c r="H843" s="103">
        <f>ROUND(+G843*Totals!$H$30,2)</f>
        <v>0</v>
      </c>
      <c r="I843" s="103">
        <f t="shared" si="37"/>
        <v>0</v>
      </c>
      <c r="J843" s="103">
        <f t="shared" si="38"/>
        <v>0</v>
      </c>
      <c r="K843" s="113" t="s">
        <v>243</v>
      </c>
      <c r="L843" s="113" t="s">
        <v>64</v>
      </c>
      <c r="M843" s="138">
        <v>0.16928446771378708</v>
      </c>
      <c r="N843" s="117">
        <f>+H843*M843</f>
        <v>0</v>
      </c>
      <c r="O843" s="113" t="s">
        <v>1159</v>
      </c>
      <c r="P843" s="114"/>
      <c r="Q843" s="118"/>
      <c r="R843" s="116"/>
      <c r="S843" s="114"/>
    </row>
    <row r="844" spans="6:19">
      <c r="F844" s="111" t="s">
        <v>242</v>
      </c>
      <c r="G844" s="136">
        <v>1.9705999999999997E-5</v>
      </c>
      <c r="H844" s="103">
        <f>ROUND(+G844*Totals!$H$30,2)</f>
        <v>0</v>
      </c>
      <c r="I844" s="103">
        <f t="shared" si="37"/>
        <v>0</v>
      </c>
      <c r="J844" s="103">
        <f t="shared" si="38"/>
        <v>0</v>
      </c>
      <c r="K844" s="113" t="s">
        <v>242</v>
      </c>
      <c r="L844" s="113" t="s">
        <v>121</v>
      </c>
      <c r="M844" s="138">
        <v>0.26219512195121952</v>
      </c>
      <c r="N844" s="117">
        <f>+H844*M844</f>
        <v>0</v>
      </c>
      <c r="O844" s="117" t="s">
        <v>1159</v>
      </c>
      <c r="P844" s="114"/>
      <c r="Q844" s="118"/>
      <c r="R844" s="116"/>
      <c r="S844" s="114"/>
    </row>
    <row r="845" spans="6:19">
      <c r="F845" s="111" t="s">
        <v>241</v>
      </c>
      <c r="G845" s="136">
        <v>1.9126440000000002E-4</v>
      </c>
      <c r="H845" s="103">
        <f>ROUND(+G845*Totals!$H$30,2)</f>
        <v>0</v>
      </c>
      <c r="I845" s="103">
        <f t="shared" si="37"/>
        <v>0</v>
      </c>
      <c r="J845" s="103">
        <f t="shared" si="38"/>
        <v>0</v>
      </c>
      <c r="K845" s="137" t="s">
        <v>241</v>
      </c>
      <c r="L845" s="137" t="s">
        <v>128</v>
      </c>
      <c r="M845" s="138">
        <v>0.14307692307692307</v>
      </c>
      <c r="N845" s="117"/>
      <c r="O845" s="113"/>
      <c r="P845" s="114"/>
      <c r="Q845" s="118"/>
      <c r="R845" s="116"/>
      <c r="S845" s="114"/>
    </row>
    <row r="846" spans="6:19">
      <c r="F846" s="111" t="s">
        <v>240</v>
      </c>
      <c r="G846" s="136">
        <v>6.9937099999999998E-5</v>
      </c>
      <c r="H846" s="103">
        <f>ROUND(+G846*Totals!$H$30,2)</f>
        <v>0</v>
      </c>
      <c r="I846" s="103">
        <f t="shared" si="37"/>
        <v>0</v>
      </c>
      <c r="J846" s="103">
        <f t="shared" si="38"/>
        <v>0</v>
      </c>
      <c r="K846" s="113" t="s">
        <v>240</v>
      </c>
      <c r="L846" s="113" t="s">
        <v>80</v>
      </c>
      <c r="M846" s="138">
        <v>0.62974683544303789</v>
      </c>
      <c r="N846" s="117">
        <f>+H846*M846</f>
        <v>0</v>
      </c>
      <c r="O846" s="117" t="s">
        <v>1159</v>
      </c>
      <c r="P846" s="114"/>
      <c r="Q846" s="118"/>
      <c r="R846" s="116"/>
      <c r="S846" s="114"/>
    </row>
    <row r="847" spans="6:19">
      <c r="F847" s="111" t="s">
        <v>239</v>
      </c>
      <c r="G847" s="136">
        <v>1.73877E-5</v>
      </c>
      <c r="H847" s="103">
        <f>ROUND(+G847*Totals!$H$30,2)</f>
        <v>0</v>
      </c>
      <c r="I847" s="103">
        <f t="shared" si="37"/>
        <v>0</v>
      </c>
      <c r="J847" s="103">
        <f t="shared" si="38"/>
        <v>0</v>
      </c>
      <c r="K847" s="113"/>
      <c r="L847" s="113"/>
      <c r="N847" s="117"/>
      <c r="O847" s="117"/>
      <c r="P847" s="114"/>
      <c r="Q847" s="118"/>
      <c r="R847" s="116"/>
      <c r="S847" s="114"/>
    </row>
    <row r="848" spans="6:19">
      <c r="F848" s="111" t="s">
        <v>238</v>
      </c>
      <c r="G848" s="136">
        <v>1.545571E-4</v>
      </c>
      <c r="H848" s="103">
        <f>ROUND(+G848*Totals!$H$30,2)</f>
        <v>0</v>
      </c>
      <c r="I848" s="103">
        <f t="shared" si="37"/>
        <v>0</v>
      </c>
      <c r="J848" s="103">
        <f t="shared" si="38"/>
        <v>0</v>
      </c>
      <c r="K848" s="113" t="s">
        <v>238</v>
      </c>
      <c r="L848" s="113" t="s">
        <v>51</v>
      </c>
      <c r="M848" s="138">
        <v>0.29566360052562418</v>
      </c>
      <c r="N848" s="117">
        <f>+H848*M848</f>
        <v>0</v>
      </c>
      <c r="O848" s="113" t="s">
        <v>1159</v>
      </c>
      <c r="P848" s="114"/>
      <c r="Q848" s="118"/>
      <c r="R848" s="116"/>
      <c r="S848" s="114"/>
    </row>
    <row r="849" spans="6:19">
      <c r="F849" s="111" t="s">
        <v>237</v>
      </c>
      <c r="G849" s="136">
        <v>6.4527600000000002E-5</v>
      </c>
      <c r="H849" s="103">
        <f>ROUND(+G849*Totals!$H$30,2)</f>
        <v>0</v>
      </c>
      <c r="I849" s="103">
        <f t="shared" si="37"/>
        <v>0</v>
      </c>
      <c r="J849" s="103">
        <f t="shared" si="38"/>
        <v>0</v>
      </c>
      <c r="K849" s="113" t="s">
        <v>237</v>
      </c>
      <c r="L849" s="113" t="s">
        <v>70</v>
      </c>
      <c r="M849" s="138">
        <v>0.34552845528455284</v>
      </c>
      <c r="N849" s="117">
        <f>+H849*M849</f>
        <v>0</v>
      </c>
      <c r="O849" s="117" t="s">
        <v>1159</v>
      </c>
      <c r="P849" s="114"/>
      <c r="Q849" s="118"/>
      <c r="R849" s="116"/>
      <c r="S849" s="114"/>
    </row>
    <row r="850" spans="6:19">
      <c r="F850" s="111" t="s">
        <v>236</v>
      </c>
      <c r="G850" s="136">
        <v>1.7434042999999999E-3</v>
      </c>
      <c r="H850" s="103">
        <f>ROUND(+G850*Totals!$H$30,2)</f>
        <v>0</v>
      </c>
      <c r="I850" s="103">
        <f t="shared" si="37"/>
        <v>0</v>
      </c>
      <c r="J850" s="103">
        <f t="shared" si="38"/>
        <v>0</v>
      </c>
      <c r="K850" s="113"/>
      <c r="L850" s="113"/>
      <c r="N850" s="117"/>
      <c r="O850" s="113"/>
      <c r="P850" s="114"/>
      <c r="Q850" s="118"/>
      <c r="R850" s="116"/>
      <c r="S850" s="114"/>
    </row>
    <row r="851" spans="6:19">
      <c r="F851" s="111" t="s">
        <v>235</v>
      </c>
      <c r="G851" s="136">
        <v>5.2549399999999995E-5</v>
      </c>
      <c r="H851" s="103">
        <f>ROUND(+G851*Totals!$H$30,2)</f>
        <v>0</v>
      </c>
      <c r="I851" s="103">
        <f t="shared" si="37"/>
        <v>0</v>
      </c>
      <c r="J851" s="103">
        <f t="shared" si="38"/>
        <v>0</v>
      </c>
      <c r="K851" s="113" t="s">
        <v>235</v>
      </c>
      <c r="L851" s="113" t="s">
        <v>113</v>
      </c>
      <c r="M851" s="138">
        <v>0.2105263157894737</v>
      </c>
      <c r="N851" s="117">
        <f>+H851*M851</f>
        <v>0</v>
      </c>
      <c r="O851" s="117" t="s">
        <v>1159</v>
      </c>
      <c r="P851" s="114"/>
      <c r="Q851" s="118"/>
      <c r="R851" s="116"/>
      <c r="S851" s="114"/>
    </row>
    <row r="852" spans="6:19">
      <c r="F852" s="111" t="s">
        <v>234</v>
      </c>
      <c r="G852" s="136">
        <v>1.2167509E-3</v>
      </c>
      <c r="H852" s="103">
        <f>ROUND(+G852*Totals!$H$30,2)</f>
        <v>0</v>
      </c>
      <c r="I852" s="103">
        <f t="shared" si="37"/>
        <v>0</v>
      </c>
      <c r="J852" s="103">
        <f t="shared" si="38"/>
        <v>0</v>
      </c>
      <c r="K852" s="113"/>
      <c r="L852" s="113"/>
      <c r="N852" s="117"/>
      <c r="O852" s="113"/>
      <c r="P852" s="114"/>
      <c r="Q852" s="118"/>
      <c r="R852" s="116"/>
      <c r="S852" s="114"/>
    </row>
    <row r="853" spans="6:19">
      <c r="F853" s="111" t="s">
        <v>233</v>
      </c>
      <c r="G853" s="136">
        <v>1.9744669999999999E-4</v>
      </c>
      <c r="H853" s="103">
        <f>ROUND(+G853*Totals!$H$30,2)</f>
        <v>0</v>
      </c>
      <c r="I853" s="103">
        <f t="shared" si="37"/>
        <v>0</v>
      </c>
      <c r="J853" s="103">
        <f t="shared" si="38"/>
        <v>0</v>
      </c>
      <c r="K853" s="113" t="s">
        <v>233</v>
      </c>
      <c r="L853" s="113" t="s">
        <v>89</v>
      </c>
      <c r="M853" s="138">
        <v>0.12893553223388307</v>
      </c>
      <c r="N853" s="117">
        <f>+H853*M853</f>
        <v>0</v>
      </c>
      <c r="O853" s="117" t="s">
        <v>1159</v>
      </c>
      <c r="P853" s="114"/>
      <c r="Q853" s="118"/>
      <c r="R853" s="116"/>
      <c r="S853" s="114"/>
    </row>
    <row r="854" spans="6:19">
      <c r="F854" s="111" t="s">
        <v>232</v>
      </c>
      <c r="G854" s="136">
        <v>9.1536450000000006E-4</v>
      </c>
      <c r="H854" s="103">
        <f>ROUND(+G854*Totals!$H$30,2)</f>
        <v>0</v>
      </c>
      <c r="I854" s="103">
        <f t="shared" si="37"/>
        <v>0</v>
      </c>
      <c r="J854" s="103">
        <f t="shared" si="38"/>
        <v>0</v>
      </c>
      <c r="K854" s="113"/>
      <c r="L854" s="113"/>
      <c r="N854" s="117"/>
      <c r="O854" s="113"/>
      <c r="P854" s="114"/>
      <c r="Q854" s="118"/>
      <c r="R854" s="116"/>
      <c r="S854" s="114"/>
    </row>
    <row r="855" spans="6:19">
      <c r="F855" s="111" t="s">
        <v>231</v>
      </c>
      <c r="G855" s="136">
        <v>3.9412099999999995E-5</v>
      </c>
      <c r="H855" s="103">
        <f>ROUND(+G855*Totals!$H$30,2)</f>
        <v>0</v>
      </c>
      <c r="I855" s="103">
        <f t="shared" si="37"/>
        <v>0</v>
      </c>
      <c r="J855" s="103">
        <f t="shared" si="38"/>
        <v>0</v>
      </c>
      <c r="K855" s="113" t="s">
        <v>231</v>
      </c>
      <c r="L855" s="113" t="s">
        <v>57</v>
      </c>
      <c r="M855" s="138">
        <v>0.25909090909090904</v>
      </c>
      <c r="N855" s="117">
        <f>+H855*M855</f>
        <v>0</v>
      </c>
      <c r="O855" s="113" t="s">
        <v>1159</v>
      </c>
      <c r="P855" s="114"/>
      <c r="Q855" s="118"/>
      <c r="R855" s="116"/>
      <c r="S855" s="114"/>
    </row>
    <row r="856" spans="6:19">
      <c r="F856" s="111" t="s">
        <v>230</v>
      </c>
      <c r="G856" s="136">
        <v>6.1165980000000002E-4</v>
      </c>
      <c r="H856" s="103">
        <f>ROUND(+G856*Totals!$H$30,2)</f>
        <v>0</v>
      </c>
      <c r="I856" s="103">
        <f t="shared" si="37"/>
        <v>0</v>
      </c>
      <c r="J856" s="103">
        <f t="shared" si="38"/>
        <v>0</v>
      </c>
      <c r="K856" s="113"/>
      <c r="L856" s="113"/>
      <c r="N856" s="117"/>
      <c r="O856" s="113"/>
      <c r="P856" s="114"/>
      <c r="Q856" s="118"/>
      <c r="R856" s="116"/>
      <c r="S856" s="114"/>
    </row>
    <row r="857" spans="6:19">
      <c r="F857" s="111" t="s">
        <v>229</v>
      </c>
      <c r="G857" s="136">
        <v>3.9875739999999999E-4</v>
      </c>
      <c r="H857" s="103">
        <f>ROUND(+G857*Totals!$H$30,2)</f>
        <v>0</v>
      </c>
      <c r="I857" s="103">
        <f t="shared" si="37"/>
        <v>0</v>
      </c>
      <c r="J857" s="103">
        <f t="shared" si="38"/>
        <v>0</v>
      </c>
      <c r="K857" s="113"/>
      <c r="L857" s="113"/>
      <c r="N857" s="117"/>
      <c r="O857" s="117"/>
      <c r="P857" s="114"/>
      <c r="Q857" s="118"/>
      <c r="R857" s="116"/>
      <c r="S857" s="114"/>
    </row>
    <row r="858" spans="6:19">
      <c r="F858" s="111" t="s">
        <v>228</v>
      </c>
      <c r="G858" s="136">
        <v>4.6019379999999996E-4</v>
      </c>
      <c r="H858" s="103">
        <f>ROUND(+G858*Totals!$H$30,2)</f>
        <v>0</v>
      </c>
      <c r="I858" s="103">
        <f t="shared" si="37"/>
        <v>0</v>
      </c>
      <c r="J858" s="103">
        <f t="shared" si="38"/>
        <v>0</v>
      </c>
      <c r="K858" s="113"/>
      <c r="L858" s="113"/>
      <c r="N858" s="117"/>
      <c r="O858" s="117"/>
      <c r="P858" s="114"/>
      <c r="Q858" s="118"/>
      <c r="R858" s="116"/>
      <c r="S858" s="114"/>
    </row>
    <row r="859" spans="6:19">
      <c r="F859" s="111" t="s">
        <v>227</v>
      </c>
      <c r="G859" s="136">
        <v>2.6661100000000001E-5</v>
      </c>
      <c r="H859" s="103">
        <f>ROUND(+G859*Totals!$H$30,2)</f>
        <v>0</v>
      </c>
      <c r="I859" s="103">
        <f t="shared" si="37"/>
        <v>0</v>
      </c>
      <c r="J859" s="103">
        <f t="shared" si="38"/>
        <v>0</v>
      </c>
      <c r="K859" s="113" t="s">
        <v>227</v>
      </c>
      <c r="L859" s="113" t="s">
        <v>45</v>
      </c>
      <c r="M859" s="138">
        <v>0.34042553191489361</v>
      </c>
      <c r="N859" s="117">
        <f>+H859*M859</f>
        <v>0</v>
      </c>
      <c r="O859" s="117" t="s">
        <v>1159</v>
      </c>
      <c r="P859" s="114"/>
      <c r="Q859" s="118"/>
      <c r="R859" s="116"/>
      <c r="S859" s="114"/>
    </row>
    <row r="860" spans="6:19">
      <c r="F860" s="111" t="s">
        <v>226</v>
      </c>
      <c r="G860" s="136">
        <v>1.966739E-4</v>
      </c>
      <c r="H860" s="103">
        <f>ROUND(+G860*Totals!$H$30,2)</f>
        <v>0</v>
      </c>
      <c r="I860" s="103">
        <f t="shared" si="37"/>
        <v>0</v>
      </c>
      <c r="J860" s="103">
        <f t="shared" si="38"/>
        <v>0</v>
      </c>
      <c r="K860" s="113" t="s">
        <v>226</v>
      </c>
      <c r="L860" s="113" t="s">
        <v>95</v>
      </c>
      <c r="M860" s="138">
        <v>0.2983751846381093</v>
      </c>
      <c r="N860" s="117">
        <f>+H860*M860</f>
        <v>0</v>
      </c>
      <c r="O860" s="117" t="s">
        <v>1159</v>
      </c>
      <c r="P860" s="114"/>
      <c r="Q860" s="118"/>
      <c r="R860" s="116"/>
      <c r="S860" s="114"/>
    </row>
    <row r="861" spans="6:19">
      <c r="F861" s="111" t="s">
        <v>225</v>
      </c>
      <c r="G861" s="136">
        <v>2.7820299999999999E-5</v>
      </c>
      <c r="H861" s="103">
        <f>ROUND(+G861*Totals!$H$30,2)</f>
        <v>0</v>
      </c>
      <c r="I861" s="103">
        <f t="shared" si="37"/>
        <v>0</v>
      </c>
      <c r="J861" s="103">
        <f t="shared" si="38"/>
        <v>0</v>
      </c>
      <c r="K861" s="113" t="s">
        <v>225</v>
      </c>
      <c r="L861" s="113" t="s">
        <v>101</v>
      </c>
      <c r="M861" s="138">
        <v>0.2608695652173913</v>
      </c>
      <c r="N861" s="117">
        <f>+H861*M861</f>
        <v>0</v>
      </c>
      <c r="O861" s="113" t="s">
        <v>1159</v>
      </c>
      <c r="P861" s="114"/>
      <c r="Q861" s="118"/>
      <c r="R861" s="116"/>
      <c r="S861" s="114"/>
    </row>
    <row r="862" spans="6:19">
      <c r="F862" s="111" t="s">
        <v>224</v>
      </c>
      <c r="G862" s="136">
        <v>1.0818999999999999E-5</v>
      </c>
      <c r="H862" s="103">
        <f>ROUND(+G862*Totals!$H$30,2)</f>
        <v>0</v>
      </c>
      <c r="I862" s="103">
        <f t="shared" si="37"/>
        <v>0</v>
      </c>
      <c r="J862" s="103">
        <f t="shared" si="38"/>
        <v>0</v>
      </c>
      <c r="K862" s="113" t="s">
        <v>224</v>
      </c>
      <c r="L862" s="113" t="s">
        <v>39</v>
      </c>
      <c r="M862" s="138">
        <v>8.8967971530249115E-2</v>
      </c>
      <c r="N862" s="117">
        <f>+H862*M862</f>
        <v>0</v>
      </c>
      <c r="O862" s="117" t="s">
        <v>1159</v>
      </c>
      <c r="P862" s="114"/>
      <c r="Q862" s="118"/>
      <c r="R862" s="116"/>
      <c r="S862" s="114"/>
    </row>
    <row r="863" spans="6:19">
      <c r="F863" s="111" t="s">
        <v>223</v>
      </c>
      <c r="G863" s="136">
        <v>3.6861869999999999E-4</v>
      </c>
      <c r="H863" s="103">
        <f>ROUND(+G863*Totals!$H$30,2)</f>
        <v>0</v>
      </c>
      <c r="I863" s="103">
        <f t="shared" si="37"/>
        <v>0</v>
      </c>
      <c r="J863" s="103">
        <f t="shared" si="38"/>
        <v>0</v>
      </c>
      <c r="K863" s="113"/>
      <c r="L863" s="113"/>
      <c r="N863" s="117"/>
      <c r="O863" s="117"/>
      <c r="P863" s="114"/>
      <c r="Q863" s="118"/>
      <c r="R863" s="116"/>
      <c r="S863" s="114"/>
    </row>
    <row r="864" spans="6:19">
      <c r="F864" s="111" t="s">
        <v>121</v>
      </c>
      <c r="G864" s="136">
        <v>1.5417069999999999E-4</v>
      </c>
      <c r="H864" s="103">
        <f>ROUND(+G864*Totals!$H$30,2)</f>
        <v>0</v>
      </c>
      <c r="I864" s="103">
        <f t="shared" si="37"/>
        <v>0</v>
      </c>
      <c r="J864" s="103">
        <f t="shared" si="38"/>
        <v>0</v>
      </c>
      <c r="K864" s="113" t="s">
        <v>121</v>
      </c>
      <c r="L864" s="113" t="s">
        <v>76</v>
      </c>
      <c r="M864" s="138">
        <v>0.195822454308094</v>
      </c>
      <c r="N864" s="117">
        <f>+H864*M864</f>
        <v>0</v>
      </c>
      <c r="O864" s="113"/>
      <c r="P864" s="114"/>
      <c r="Q864" s="118"/>
      <c r="R864" s="116"/>
      <c r="S864" s="114"/>
    </row>
    <row r="865" spans="6:19">
      <c r="F865" s="111" t="s">
        <v>222</v>
      </c>
      <c r="G865" s="136">
        <v>2.8979499999999999E-5</v>
      </c>
      <c r="H865" s="103">
        <f>ROUND(+G865*Totals!$H$30,2)</f>
        <v>0</v>
      </c>
      <c r="I865" s="103">
        <f t="shared" si="37"/>
        <v>0</v>
      </c>
      <c r="J865" s="103">
        <f t="shared" si="38"/>
        <v>0</v>
      </c>
      <c r="K865" s="113" t="s">
        <v>222</v>
      </c>
      <c r="L865" s="113" t="s">
        <v>39</v>
      </c>
      <c r="M865" s="138">
        <v>0.67326732673267331</v>
      </c>
      <c r="N865" s="117">
        <f>+H865*M865</f>
        <v>0</v>
      </c>
      <c r="O865" s="117"/>
      <c r="P865" s="114"/>
      <c r="Q865" s="118"/>
      <c r="R865" s="116"/>
      <c r="S865" s="114"/>
    </row>
    <row r="866" spans="6:19" ht="37.5">
      <c r="F866" s="111" t="s">
        <v>221</v>
      </c>
      <c r="G866" s="136">
        <v>4.7449030000000004E-4</v>
      </c>
      <c r="H866" s="103">
        <f>ROUND(+G866*Totals!$H$30,2)</f>
        <v>0</v>
      </c>
      <c r="I866" s="103">
        <f t="shared" si="37"/>
        <v>0</v>
      </c>
      <c r="J866" s="103">
        <f t="shared" si="38"/>
        <v>0</v>
      </c>
      <c r="K866" s="113"/>
      <c r="L866" s="113"/>
      <c r="N866" s="117"/>
      <c r="O866" s="113"/>
      <c r="P866" s="114"/>
      <c r="Q866" s="118"/>
      <c r="R866" s="116"/>
      <c r="S866" s="114"/>
    </row>
    <row r="867" spans="6:19" ht="37.5">
      <c r="F867" s="111" t="s">
        <v>220</v>
      </c>
      <c r="G867" s="136">
        <v>1.881733E-4</v>
      </c>
      <c r="H867" s="103">
        <f>ROUND(+G867*Totals!$H$30,2)</f>
        <v>0</v>
      </c>
      <c r="I867" s="103">
        <f t="shared" si="37"/>
        <v>0</v>
      </c>
      <c r="J867" s="103">
        <f t="shared" si="38"/>
        <v>0</v>
      </c>
      <c r="K867" s="113" t="s">
        <v>220</v>
      </c>
      <c r="L867" s="113" t="s">
        <v>96</v>
      </c>
      <c r="M867" s="138">
        <v>0.20460358056265984</v>
      </c>
      <c r="N867" s="117">
        <f>+H867*M867</f>
        <v>0</v>
      </c>
      <c r="O867" s="113"/>
      <c r="P867" s="114"/>
      <c r="Q867" s="118"/>
      <c r="R867" s="116"/>
      <c r="S867" s="114"/>
    </row>
    <row r="868" spans="6:19">
      <c r="F868" s="111" t="s">
        <v>219</v>
      </c>
      <c r="G868" s="136">
        <v>6.0045439999999997E-4</v>
      </c>
      <c r="H868" s="103">
        <f>ROUND(+G868*Totals!$H$30,2)</f>
        <v>0</v>
      </c>
      <c r="I868" s="103">
        <f t="shared" si="37"/>
        <v>0</v>
      </c>
      <c r="J868" s="103">
        <f t="shared" si="38"/>
        <v>0</v>
      </c>
      <c r="K868" s="113"/>
      <c r="L868" s="113"/>
      <c r="N868" s="117"/>
      <c r="O868" s="113"/>
      <c r="P868" s="114"/>
      <c r="Q868" s="118"/>
      <c r="R868" s="116"/>
      <c r="S868" s="114"/>
    </row>
    <row r="869" spans="6:19">
      <c r="F869" s="111" t="s">
        <v>218</v>
      </c>
      <c r="G869" s="136">
        <v>1.7611783400000001E-2</v>
      </c>
      <c r="H869" s="103">
        <f>ROUND(+G869*Totals!$H$30,2)</f>
        <v>0</v>
      </c>
      <c r="I869" s="103">
        <f t="shared" si="37"/>
        <v>0</v>
      </c>
      <c r="J869" s="103">
        <f t="shared" si="38"/>
        <v>0</v>
      </c>
      <c r="K869" s="113"/>
      <c r="L869" s="113"/>
      <c r="N869" s="117"/>
      <c r="O869" s="117"/>
      <c r="P869" s="114"/>
      <c r="Q869" s="118"/>
      <c r="R869" s="116"/>
      <c r="S869" s="114"/>
    </row>
    <row r="870" spans="6:19">
      <c r="F870" s="111" t="s">
        <v>217</v>
      </c>
      <c r="G870" s="136">
        <v>1.306008E-4</v>
      </c>
      <c r="H870" s="103">
        <f>ROUND(+G870*Totals!$H$30,2)</f>
        <v>0</v>
      </c>
      <c r="I870" s="103">
        <f t="shared" si="37"/>
        <v>0</v>
      </c>
      <c r="J870" s="103">
        <f t="shared" si="38"/>
        <v>0</v>
      </c>
      <c r="K870" s="113"/>
      <c r="L870" s="113"/>
      <c r="N870" s="117"/>
      <c r="O870" s="117"/>
      <c r="P870" s="114"/>
      <c r="Q870" s="118"/>
      <c r="R870" s="116"/>
      <c r="S870" s="114"/>
    </row>
    <row r="871" spans="6:19">
      <c r="F871" s="111" t="s">
        <v>216</v>
      </c>
      <c r="G871" s="136">
        <v>1.530115E-4</v>
      </c>
      <c r="H871" s="103">
        <f>ROUND(+G871*Totals!$H$30,2)</f>
        <v>0</v>
      </c>
      <c r="I871" s="103">
        <f t="shared" si="37"/>
        <v>0</v>
      </c>
      <c r="J871" s="103">
        <f t="shared" si="38"/>
        <v>0</v>
      </c>
      <c r="K871" s="113" t="s">
        <v>216</v>
      </c>
      <c r="L871" s="113" t="s">
        <v>58</v>
      </c>
      <c r="M871" s="138">
        <v>0.24007220216606498</v>
      </c>
      <c r="N871" s="117">
        <f>+H871*M871</f>
        <v>0</v>
      </c>
      <c r="O871" s="113"/>
      <c r="P871" s="114"/>
      <c r="Q871" s="118"/>
      <c r="R871" s="116"/>
      <c r="S871" s="114"/>
    </row>
    <row r="872" spans="6:19">
      <c r="F872" s="111" t="s">
        <v>215</v>
      </c>
      <c r="G872" s="136">
        <v>1.5069300000000002E-5</v>
      </c>
      <c r="H872" s="103">
        <f>ROUND(+G872*Totals!$H$30,2)</f>
        <v>0</v>
      </c>
      <c r="I872" s="103">
        <f t="shared" si="37"/>
        <v>0</v>
      </c>
      <c r="J872" s="103">
        <f t="shared" si="38"/>
        <v>0</v>
      </c>
      <c r="K872" s="113" t="s">
        <v>215</v>
      </c>
      <c r="L872" s="113" t="s">
        <v>84</v>
      </c>
      <c r="M872" s="138">
        <v>7.5949367088607583E-2</v>
      </c>
      <c r="N872" s="117">
        <f>+H872*M872</f>
        <v>0</v>
      </c>
      <c r="O872" s="113"/>
      <c r="P872" s="114"/>
      <c r="Q872" s="118"/>
      <c r="R872" s="116"/>
      <c r="S872" s="114"/>
    </row>
    <row r="873" spans="6:19">
      <c r="F873" s="111" t="s">
        <v>214</v>
      </c>
      <c r="G873" s="136">
        <v>2.9906799999999999E-4</v>
      </c>
      <c r="H873" s="103">
        <f>ROUND(+G873*Totals!$H$30,2)</f>
        <v>0</v>
      </c>
      <c r="I873" s="103">
        <f t="shared" si="37"/>
        <v>0</v>
      </c>
      <c r="J873" s="103">
        <f t="shared" si="38"/>
        <v>0</v>
      </c>
      <c r="K873" s="113"/>
      <c r="L873" s="113"/>
      <c r="N873" s="117"/>
      <c r="O873" s="117"/>
      <c r="P873" s="114"/>
      <c r="Q873" s="118"/>
      <c r="R873" s="116"/>
      <c r="S873" s="114"/>
    </row>
    <row r="874" spans="6:19">
      <c r="F874" s="111" t="s">
        <v>213</v>
      </c>
      <c r="G874" s="136">
        <v>5.7340690000000003E-4</v>
      </c>
      <c r="H874" s="103">
        <f>ROUND(+G874*Totals!$H$30,2)</f>
        <v>0</v>
      </c>
      <c r="I874" s="103">
        <f t="shared" si="37"/>
        <v>0</v>
      </c>
      <c r="J874" s="103">
        <f t="shared" si="38"/>
        <v>0</v>
      </c>
      <c r="K874" s="113"/>
      <c r="L874" s="113"/>
      <c r="N874" s="117"/>
      <c r="O874" s="117"/>
      <c r="P874" s="114"/>
      <c r="Q874" s="118"/>
      <c r="R874" s="116"/>
      <c r="S874" s="114"/>
    </row>
    <row r="875" spans="6:19">
      <c r="F875" s="111" t="s">
        <v>212</v>
      </c>
      <c r="G875" s="136">
        <v>6.8777900000000004E-5</v>
      </c>
      <c r="H875" s="103">
        <f>ROUND(+G875*Totals!$H$30,2)</f>
        <v>0</v>
      </c>
      <c r="I875" s="103">
        <f t="shared" si="37"/>
        <v>0</v>
      </c>
      <c r="J875" s="103">
        <f t="shared" si="38"/>
        <v>0</v>
      </c>
      <c r="K875" s="113" t="s">
        <v>212</v>
      </c>
      <c r="L875" s="113" t="s">
        <v>61</v>
      </c>
      <c r="M875" s="138">
        <v>0.1630434782608696</v>
      </c>
      <c r="N875" s="117">
        <f>+H875*M875</f>
        <v>0</v>
      </c>
      <c r="O875" s="117"/>
      <c r="P875" s="114"/>
      <c r="Q875" s="118"/>
      <c r="R875" s="116"/>
      <c r="S875" s="114"/>
    </row>
    <row r="876" spans="6:19">
      <c r="F876" s="111" t="s">
        <v>211</v>
      </c>
      <c r="G876" s="136">
        <v>2.6274699999999998E-5</v>
      </c>
      <c r="H876" s="103">
        <f>ROUND(+G876*Totals!$H$30,2)</f>
        <v>0</v>
      </c>
      <c r="I876" s="103">
        <f t="shared" si="37"/>
        <v>0</v>
      </c>
      <c r="J876" s="103">
        <f t="shared" si="38"/>
        <v>0</v>
      </c>
      <c r="K876" s="113" t="s">
        <v>211</v>
      </c>
      <c r="L876" s="113" t="s">
        <v>109</v>
      </c>
      <c r="M876" s="138">
        <v>0.15488215488215487</v>
      </c>
      <c r="N876" s="117">
        <f>+H876*M876</f>
        <v>0</v>
      </c>
      <c r="O876" s="113"/>
      <c r="P876" s="114"/>
      <c r="Q876" s="118"/>
      <c r="R876" s="116"/>
      <c r="S876" s="114"/>
    </row>
    <row r="877" spans="6:19">
      <c r="F877" s="111" t="s">
        <v>210</v>
      </c>
      <c r="G877" s="136">
        <v>1.070308E-4</v>
      </c>
      <c r="H877" s="103">
        <f>ROUND(+G877*Totals!$H$30,2)</f>
        <v>0</v>
      </c>
      <c r="I877" s="103">
        <f t="shared" si="37"/>
        <v>0</v>
      </c>
      <c r="J877" s="103">
        <f t="shared" si="38"/>
        <v>0</v>
      </c>
      <c r="K877" s="137" t="s">
        <v>210</v>
      </c>
      <c r="L877" s="137" t="s">
        <v>85</v>
      </c>
      <c r="M877" s="138">
        <v>0.14012738853503184</v>
      </c>
      <c r="N877" s="117">
        <f>+H877*M877</f>
        <v>0</v>
      </c>
      <c r="O877" s="113"/>
      <c r="P877" s="114"/>
      <c r="Q877" s="118"/>
      <c r="R877" s="116"/>
      <c r="S877" s="114"/>
    </row>
    <row r="878" spans="6:19">
      <c r="F878" s="111" t="s">
        <v>209</v>
      </c>
      <c r="G878" s="136">
        <v>2.7472529999999996E-4</v>
      </c>
      <c r="H878" s="103">
        <f>ROUND(+G878*Totals!$H$30,2)</f>
        <v>0</v>
      </c>
      <c r="I878" s="103">
        <f t="shared" si="37"/>
        <v>0</v>
      </c>
      <c r="J878" s="103">
        <f t="shared" si="38"/>
        <v>0</v>
      </c>
      <c r="K878" s="113"/>
      <c r="L878" s="113"/>
      <c r="N878" s="117"/>
      <c r="O878" s="113"/>
      <c r="P878" s="114"/>
      <c r="Q878" s="118"/>
      <c r="R878" s="116"/>
      <c r="S878" s="114"/>
    </row>
    <row r="879" spans="6:19">
      <c r="F879" s="111" t="s">
        <v>208</v>
      </c>
      <c r="G879" s="136">
        <v>3.380937E-4</v>
      </c>
      <c r="H879" s="103">
        <f>ROUND(+G879*Totals!$H$30,2)</f>
        <v>0</v>
      </c>
      <c r="I879" s="103">
        <f t="shared" si="37"/>
        <v>0</v>
      </c>
      <c r="J879" s="103">
        <f t="shared" si="38"/>
        <v>0</v>
      </c>
      <c r="K879" s="113"/>
      <c r="L879" s="113"/>
      <c r="N879" s="117"/>
      <c r="O879" s="117"/>
      <c r="P879" s="114"/>
      <c r="Q879" s="118"/>
      <c r="R879" s="116"/>
      <c r="S879" s="114"/>
    </row>
    <row r="880" spans="6:19">
      <c r="F880" s="111" t="s">
        <v>207</v>
      </c>
      <c r="G880" s="136">
        <v>4.3739659999999999E-4</v>
      </c>
      <c r="H880" s="103">
        <f>ROUND(+G880*Totals!$H$30,2)</f>
        <v>0</v>
      </c>
      <c r="I880" s="103">
        <f t="shared" si="37"/>
        <v>0</v>
      </c>
      <c r="J880" s="103">
        <f t="shared" si="38"/>
        <v>0</v>
      </c>
      <c r="K880" s="113"/>
      <c r="L880" s="113"/>
      <c r="N880" s="117"/>
      <c r="O880" s="117"/>
      <c r="P880" s="114"/>
      <c r="Q880" s="118"/>
      <c r="R880" s="116"/>
      <c r="S880" s="114"/>
    </row>
    <row r="881" spans="6:19">
      <c r="F881" s="111" t="s">
        <v>206</v>
      </c>
      <c r="G881" s="136">
        <v>5.0231100000000001E-5</v>
      </c>
      <c r="H881" s="103">
        <f>ROUND(+G881*Totals!$H$30,2)</f>
        <v>0</v>
      </c>
      <c r="I881" s="103">
        <f t="shared" si="37"/>
        <v>0</v>
      </c>
      <c r="J881" s="103">
        <f t="shared" si="38"/>
        <v>0</v>
      </c>
      <c r="K881" s="113" t="s">
        <v>206</v>
      </c>
      <c r="L881" s="113" t="s">
        <v>127</v>
      </c>
      <c r="M881" s="138">
        <v>0.27147766323024053</v>
      </c>
      <c r="N881" s="117">
        <f>+H881*M881</f>
        <v>0</v>
      </c>
      <c r="O881" s="113"/>
      <c r="P881" s="114"/>
      <c r="Q881" s="118"/>
      <c r="R881" s="116"/>
      <c r="S881" s="114"/>
    </row>
    <row r="882" spans="6:19">
      <c r="F882" s="111" t="s">
        <v>205</v>
      </c>
      <c r="G882" s="136">
        <v>2.0865200000000001E-5</v>
      </c>
      <c r="H882" s="103">
        <f>ROUND(+G882*Totals!$H$30,2)</f>
        <v>0</v>
      </c>
      <c r="I882" s="103">
        <f t="shared" si="37"/>
        <v>0</v>
      </c>
      <c r="J882" s="103">
        <f t="shared" si="38"/>
        <v>0</v>
      </c>
      <c r="K882" s="113" t="s">
        <v>205</v>
      </c>
      <c r="L882" s="113" t="s">
        <v>119</v>
      </c>
      <c r="M882" s="138">
        <v>0.43989071038251365</v>
      </c>
      <c r="N882" s="117">
        <f>+H882*M882</f>
        <v>0</v>
      </c>
      <c r="O882" s="117"/>
      <c r="P882" s="114"/>
      <c r="Q882" s="118"/>
      <c r="R882" s="116"/>
      <c r="S882" s="114"/>
    </row>
    <row r="883" spans="6:19">
      <c r="F883" s="111" t="s">
        <v>204</v>
      </c>
      <c r="G883" s="136">
        <v>1.9080076000000002E-3</v>
      </c>
      <c r="H883" s="103">
        <f>ROUND(+G883*Totals!$H$30,2)</f>
        <v>0</v>
      </c>
      <c r="I883" s="103">
        <f t="shared" si="37"/>
        <v>0</v>
      </c>
      <c r="J883" s="103">
        <f t="shared" si="38"/>
        <v>0</v>
      </c>
      <c r="K883" s="113"/>
      <c r="L883" s="113"/>
      <c r="N883" s="117"/>
      <c r="O883" s="117"/>
      <c r="P883" s="114"/>
      <c r="Q883" s="118"/>
      <c r="R883" s="116"/>
      <c r="S883" s="114"/>
    </row>
    <row r="884" spans="6:19">
      <c r="F884" s="111" t="s">
        <v>203</v>
      </c>
      <c r="G884" s="136">
        <v>7.8437700000000003E-5</v>
      </c>
      <c r="H884" s="103">
        <f>ROUND(+G884*Totals!$H$30,2)</f>
        <v>0</v>
      </c>
      <c r="I884" s="103">
        <f t="shared" si="37"/>
        <v>0</v>
      </c>
      <c r="J884" s="103">
        <f t="shared" si="38"/>
        <v>0</v>
      </c>
      <c r="K884" s="113" t="s">
        <v>203</v>
      </c>
      <c r="L884" s="113" t="s">
        <v>56</v>
      </c>
      <c r="M884" s="138">
        <v>0.31378299120234604</v>
      </c>
      <c r="N884" s="117">
        <f>+H884*M884</f>
        <v>0</v>
      </c>
      <c r="O884" s="117"/>
      <c r="P884" s="114"/>
      <c r="Q884" s="118"/>
      <c r="R884" s="116"/>
      <c r="S884" s="114"/>
    </row>
    <row r="885" spans="6:19">
      <c r="F885" s="111" t="s">
        <v>202</v>
      </c>
      <c r="G885" s="136">
        <v>8.0756100000000004E-5</v>
      </c>
      <c r="H885" s="103">
        <f>ROUND(+G885*Totals!$H$30,2)</f>
        <v>0</v>
      </c>
      <c r="I885" s="103">
        <f t="shared" si="37"/>
        <v>0</v>
      </c>
      <c r="J885" s="103">
        <f t="shared" si="38"/>
        <v>0</v>
      </c>
      <c r="K885" s="113" t="s">
        <v>202</v>
      </c>
      <c r="L885" s="113" t="s">
        <v>67</v>
      </c>
      <c r="M885" s="138">
        <v>0.39622641509433959</v>
      </c>
      <c r="N885" s="117">
        <f>+H885*M885</f>
        <v>0</v>
      </c>
      <c r="O885" s="113"/>
      <c r="P885" s="114"/>
      <c r="Q885" s="118"/>
      <c r="R885" s="116"/>
      <c r="S885" s="114"/>
    </row>
    <row r="886" spans="6:19">
      <c r="F886" s="111" t="s">
        <v>201</v>
      </c>
      <c r="G886" s="136">
        <v>1.3330549999999999E-4</v>
      </c>
      <c r="H886" s="103">
        <f>ROUND(+G886*Totals!$H$30,2)</f>
        <v>0</v>
      </c>
      <c r="I886" s="103">
        <f t="shared" si="37"/>
        <v>0</v>
      </c>
      <c r="J886" s="103">
        <f t="shared" si="38"/>
        <v>0</v>
      </c>
      <c r="K886" s="113" t="s">
        <v>201</v>
      </c>
      <c r="L886" s="113" t="s">
        <v>64</v>
      </c>
      <c r="M886" s="138">
        <v>7.6252723311546851E-3</v>
      </c>
      <c r="N886" s="117">
        <f>+H886*M886</f>
        <v>0</v>
      </c>
      <c r="O886" s="113"/>
      <c r="P886" s="114"/>
      <c r="Q886" s="118"/>
      <c r="R886" s="116"/>
      <c r="S886" s="114"/>
    </row>
    <row r="887" spans="6:19">
      <c r="F887" s="111" t="s">
        <v>200</v>
      </c>
      <c r="G887" s="136">
        <v>5.9929519999999997E-4</v>
      </c>
      <c r="H887" s="103">
        <f>ROUND(+G887*Totals!$H$30,2)</f>
        <v>0</v>
      </c>
      <c r="I887" s="103">
        <f t="shared" si="37"/>
        <v>0</v>
      </c>
      <c r="J887" s="103">
        <f t="shared" si="38"/>
        <v>0</v>
      </c>
      <c r="K887" s="113"/>
      <c r="L887" s="113"/>
      <c r="N887" s="117"/>
      <c r="O887" s="113"/>
      <c r="P887" s="114"/>
      <c r="Q887" s="118"/>
      <c r="R887" s="116"/>
      <c r="S887" s="114"/>
    </row>
    <row r="888" spans="6:19">
      <c r="F888" s="111" t="s">
        <v>199</v>
      </c>
      <c r="G888" s="136">
        <v>5.278126E-4</v>
      </c>
      <c r="H888" s="103">
        <f>ROUND(+G888*Totals!$H$30,2)</f>
        <v>0</v>
      </c>
      <c r="I888" s="103">
        <f t="shared" si="37"/>
        <v>0</v>
      </c>
      <c r="J888" s="103">
        <f t="shared" si="38"/>
        <v>0</v>
      </c>
      <c r="K888" s="113"/>
      <c r="L888" s="113"/>
      <c r="N888" s="117"/>
      <c r="O888" s="113"/>
      <c r="P888" s="114"/>
      <c r="Q888" s="118"/>
      <c r="R888" s="116"/>
      <c r="S888" s="114"/>
    </row>
    <row r="889" spans="6:19">
      <c r="F889" s="111" t="s">
        <v>198</v>
      </c>
      <c r="G889" s="136">
        <v>2.6583820000000003E-4</v>
      </c>
      <c r="H889" s="103">
        <f>ROUND(+G889*Totals!$H$30,2)</f>
        <v>0</v>
      </c>
      <c r="I889" s="103">
        <f t="shared" si="37"/>
        <v>0</v>
      </c>
      <c r="J889" s="103">
        <f t="shared" si="38"/>
        <v>0</v>
      </c>
      <c r="K889" s="113"/>
      <c r="L889" s="113"/>
      <c r="N889" s="117"/>
      <c r="O889" s="117"/>
      <c r="P889" s="114"/>
      <c r="Q889" s="118"/>
      <c r="R889" s="116"/>
      <c r="S889" s="114"/>
    </row>
    <row r="890" spans="6:19">
      <c r="F890" s="111" t="s">
        <v>197</v>
      </c>
      <c r="G890" s="136">
        <v>2.9172660000000001E-4</v>
      </c>
      <c r="H890" s="103">
        <f>ROUND(+G890*Totals!$H$30,2)</f>
        <v>0</v>
      </c>
      <c r="I890" s="103">
        <f t="shared" si="37"/>
        <v>0</v>
      </c>
      <c r="J890" s="103">
        <f t="shared" si="38"/>
        <v>0</v>
      </c>
      <c r="K890" s="113"/>
      <c r="L890" s="113"/>
      <c r="N890" s="117"/>
      <c r="O890" s="113"/>
      <c r="P890" s="114"/>
      <c r="Q890" s="118"/>
      <c r="R890" s="116"/>
      <c r="S890" s="114"/>
    </row>
    <row r="891" spans="6:19">
      <c r="F891" s="111" t="s">
        <v>196</v>
      </c>
      <c r="G891" s="136">
        <v>6.3754800000000002E-5</v>
      </c>
      <c r="H891" s="103">
        <f>ROUND(+G891*Totals!$H$30,2)</f>
        <v>0</v>
      </c>
      <c r="I891" s="103">
        <f t="shared" si="37"/>
        <v>0</v>
      </c>
      <c r="J891" s="103">
        <f t="shared" si="38"/>
        <v>0</v>
      </c>
      <c r="K891" s="113" t="s">
        <v>196</v>
      </c>
      <c r="L891" s="113" t="s">
        <v>66</v>
      </c>
      <c r="M891" s="138">
        <v>0.40492957746478875</v>
      </c>
      <c r="N891" s="117">
        <f>+H891*M891</f>
        <v>0</v>
      </c>
      <c r="O891" s="113"/>
      <c r="P891" s="114"/>
      <c r="Q891" s="118"/>
      <c r="R891" s="116"/>
      <c r="S891" s="114"/>
    </row>
    <row r="892" spans="6:19">
      <c r="F892" s="111" t="s">
        <v>195</v>
      </c>
      <c r="G892" s="136">
        <v>2.886354E-4</v>
      </c>
      <c r="H892" s="103">
        <f>ROUND(+G892*Totals!$H$30,2)</f>
        <v>0</v>
      </c>
      <c r="I892" s="103">
        <f t="shared" si="37"/>
        <v>0</v>
      </c>
      <c r="J892" s="103">
        <f t="shared" si="38"/>
        <v>0</v>
      </c>
      <c r="K892" s="113"/>
      <c r="L892" s="113"/>
      <c r="N892" s="117"/>
      <c r="O892" s="113"/>
      <c r="P892" s="114"/>
      <c r="Q892" s="118"/>
      <c r="R892" s="116"/>
      <c r="S892" s="114"/>
    </row>
    <row r="893" spans="6:19">
      <c r="F893" s="111" t="s">
        <v>123</v>
      </c>
      <c r="G893" s="136">
        <v>8.0524260000000005E-4</v>
      </c>
      <c r="H893" s="103">
        <f>ROUND(+G893*Totals!$H$30,2)</f>
        <v>0</v>
      </c>
      <c r="I893" s="103">
        <f t="shared" si="37"/>
        <v>0</v>
      </c>
      <c r="J893" s="103">
        <f t="shared" si="38"/>
        <v>0</v>
      </c>
      <c r="K893" s="113"/>
      <c r="L893" s="113"/>
      <c r="N893" s="117"/>
      <c r="O893" s="117"/>
      <c r="P893" s="114"/>
      <c r="Q893" s="118"/>
      <c r="R893" s="116"/>
      <c r="S893" s="114"/>
    </row>
    <row r="894" spans="6:19">
      <c r="F894" s="111" t="s">
        <v>125</v>
      </c>
      <c r="G894" s="136">
        <v>2.8407598000000003E-3</v>
      </c>
      <c r="H894" s="103">
        <f>ROUND(+G894*Totals!$H$30,2)</f>
        <v>0</v>
      </c>
      <c r="I894" s="103">
        <f t="shared" si="37"/>
        <v>0</v>
      </c>
      <c r="J894" s="103">
        <f t="shared" si="38"/>
        <v>0</v>
      </c>
      <c r="K894" s="113"/>
      <c r="L894" s="113"/>
      <c r="N894" s="117"/>
      <c r="O894" s="113"/>
      <c r="P894" s="114"/>
      <c r="Q894" s="118"/>
      <c r="R894" s="116"/>
      <c r="S894" s="114"/>
    </row>
    <row r="895" spans="6:19">
      <c r="F895" s="111" t="s">
        <v>194</v>
      </c>
      <c r="G895" s="136">
        <v>8.0756100000000004E-5</v>
      </c>
      <c r="H895" s="103">
        <f>ROUND(+G895*Totals!$H$30,2)</f>
        <v>0</v>
      </c>
      <c r="I895" s="103">
        <f t="shared" si="37"/>
        <v>0</v>
      </c>
      <c r="J895" s="103">
        <f t="shared" si="38"/>
        <v>0</v>
      </c>
      <c r="K895" s="113" t="s">
        <v>194</v>
      </c>
      <c r="L895" s="113" t="s">
        <v>52</v>
      </c>
      <c r="M895" s="138">
        <v>0.29691211401425177</v>
      </c>
      <c r="N895" s="117">
        <f>+H895*M895</f>
        <v>0</v>
      </c>
      <c r="O895" s="117"/>
      <c r="P895" s="114"/>
      <c r="Q895" s="118"/>
      <c r="R895" s="116"/>
      <c r="S895" s="114"/>
    </row>
    <row r="896" spans="6:19">
      <c r="F896" s="111" t="s">
        <v>193</v>
      </c>
      <c r="G896" s="136">
        <v>2.6003075699999999E-2</v>
      </c>
      <c r="H896" s="103">
        <f>ROUND(+G896*Totals!$H$30,2)</f>
        <v>0</v>
      </c>
      <c r="I896" s="103">
        <f t="shared" si="37"/>
        <v>0</v>
      </c>
      <c r="J896" s="103">
        <f t="shared" si="38"/>
        <v>0</v>
      </c>
      <c r="K896" s="113"/>
      <c r="L896" s="113"/>
      <c r="N896" s="117"/>
      <c r="O896" s="117"/>
      <c r="P896" s="114"/>
      <c r="Q896" s="118"/>
      <c r="R896" s="116"/>
      <c r="S896" s="114"/>
    </row>
    <row r="897" spans="6:19">
      <c r="F897" s="111" t="s">
        <v>192</v>
      </c>
      <c r="G897" s="136">
        <v>4.2116799999999996E-5</v>
      </c>
      <c r="H897" s="103">
        <f>ROUND(+G897*Totals!$H$30,2)</f>
        <v>0</v>
      </c>
      <c r="I897" s="103">
        <f t="shared" si="37"/>
        <v>0</v>
      </c>
      <c r="J897" s="103">
        <f t="shared" si="38"/>
        <v>0</v>
      </c>
      <c r="K897" s="113" t="s">
        <v>192</v>
      </c>
      <c r="L897" s="113" t="s">
        <v>38</v>
      </c>
      <c r="M897" s="138">
        <v>0.32203389830508478</v>
      </c>
      <c r="N897" s="117">
        <f>+H897*M897</f>
        <v>0</v>
      </c>
      <c r="O897" s="113"/>
      <c r="P897" s="114"/>
      <c r="Q897" s="118"/>
      <c r="R897" s="116"/>
      <c r="S897" s="114"/>
    </row>
    <row r="898" spans="6:19">
      <c r="F898" s="111" t="s">
        <v>191</v>
      </c>
      <c r="G898" s="136">
        <v>8.8483899999999995E-5</v>
      </c>
      <c r="H898" s="103">
        <f>ROUND(+G898*Totals!$H$30,2)</f>
        <v>0</v>
      </c>
      <c r="I898" s="103">
        <f t="shared" si="37"/>
        <v>0</v>
      </c>
      <c r="J898" s="103">
        <f t="shared" si="38"/>
        <v>0</v>
      </c>
      <c r="K898" s="113" t="s">
        <v>191</v>
      </c>
      <c r="L898" s="113" t="s">
        <v>67</v>
      </c>
      <c r="M898" s="138">
        <v>0.27744510978043913</v>
      </c>
      <c r="N898" s="117">
        <f>+H898*M898</f>
        <v>0</v>
      </c>
      <c r="O898" s="113"/>
      <c r="P898" s="114"/>
      <c r="Q898" s="118"/>
      <c r="R898" s="116"/>
      <c r="S898" s="114"/>
    </row>
    <row r="899" spans="6:19">
      <c r="F899" s="111" t="s">
        <v>190</v>
      </c>
      <c r="G899" s="136">
        <v>1.22961778E-2</v>
      </c>
      <c r="H899" s="103">
        <f>ROUND(+G899*Totals!$H$30,2)</f>
        <v>0</v>
      </c>
      <c r="I899" s="103">
        <f t="shared" si="37"/>
        <v>0</v>
      </c>
      <c r="J899" s="103">
        <f t="shared" si="38"/>
        <v>0</v>
      </c>
      <c r="K899" s="113"/>
      <c r="L899" s="113"/>
      <c r="N899" s="117"/>
      <c r="O899" s="113"/>
      <c r="P899" s="114"/>
      <c r="Q899" s="118"/>
      <c r="R899" s="116"/>
      <c r="S899" s="114"/>
    </row>
    <row r="900" spans="6:19">
      <c r="F900" s="111" t="s">
        <v>189</v>
      </c>
      <c r="G900" s="136">
        <v>1.4787252E-3</v>
      </c>
      <c r="H900" s="103">
        <f>ROUND(+G900*Totals!$H$30,2)</f>
        <v>0</v>
      </c>
      <c r="I900" s="103">
        <f t="shared" si="37"/>
        <v>0</v>
      </c>
      <c r="J900" s="103">
        <f t="shared" si="38"/>
        <v>0</v>
      </c>
      <c r="K900" s="113"/>
      <c r="L900" s="113"/>
      <c r="N900" s="117"/>
      <c r="O900" s="113"/>
      <c r="P900" s="114"/>
      <c r="Q900" s="118"/>
      <c r="R900" s="116"/>
      <c r="S900" s="114"/>
    </row>
    <row r="901" spans="6:19">
      <c r="F901" s="111" t="s">
        <v>188</v>
      </c>
      <c r="G901" s="136">
        <v>4.0161667000000005E-3</v>
      </c>
      <c r="H901" s="103">
        <f>ROUND(+G901*Totals!$H$30,2)</f>
        <v>0</v>
      </c>
      <c r="I901" s="103">
        <f t="shared" si="37"/>
        <v>0</v>
      </c>
      <c r="J901" s="103">
        <f t="shared" si="38"/>
        <v>0</v>
      </c>
      <c r="K901" s="113"/>
      <c r="L901" s="113"/>
      <c r="N901" s="117"/>
      <c r="O901" s="117"/>
      <c r="P901" s="114"/>
      <c r="Q901" s="118"/>
      <c r="R901" s="116"/>
      <c r="S901" s="114"/>
    </row>
    <row r="902" spans="6:19">
      <c r="F902" s="111" t="s">
        <v>187</v>
      </c>
      <c r="G902" s="136">
        <v>3.7325539999999999E-4</v>
      </c>
      <c r="H902" s="103">
        <f>ROUND(+G902*Totals!$H$30,2)</f>
        <v>0</v>
      </c>
      <c r="I902" s="103">
        <f t="shared" si="37"/>
        <v>0</v>
      </c>
      <c r="J902" s="103">
        <f t="shared" si="38"/>
        <v>0</v>
      </c>
      <c r="K902" s="113"/>
      <c r="L902" s="113"/>
      <c r="N902" s="117"/>
      <c r="O902" s="113"/>
      <c r="P902" s="114"/>
      <c r="Q902" s="118"/>
      <c r="R902" s="116"/>
      <c r="S902" s="114"/>
    </row>
    <row r="903" spans="6:19">
      <c r="F903" s="111" t="s">
        <v>186</v>
      </c>
      <c r="G903" s="136">
        <v>5.3322200000000003E-5</v>
      </c>
      <c r="H903" s="103">
        <f>ROUND(+G903*Totals!$H$30,2)</f>
        <v>0</v>
      </c>
      <c r="I903" s="103">
        <f t="shared" ref="I903:I951" si="39">+N903+Q903+T903</f>
        <v>0</v>
      </c>
      <c r="J903" s="103">
        <f t="shared" ref="J903:J951" si="40">+H903-I903</f>
        <v>0</v>
      </c>
      <c r="K903" s="113" t="s">
        <v>186</v>
      </c>
      <c r="L903" s="113" t="s">
        <v>55</v>
      </c>
      <c r="M903" s="138">
        <v>0.31269349845201239</v>
      </c>
      <c r="N903" s="117">
        <f>+H903*M903</f>
        <v>0</v>
      </c>
      <c r="O903" s="117"/>
      <c r="P903" s="114"/>
      <c r="Q903" s="118"/>
      <c r="R903" s="116"/>
      <c r="S903" s="114"/>
    </row>
    <row r="904" spans="6:19">
      <c r="F904" s="111" t="s">
        <v>127</v>
      </c>
      <c r="G904" s="136">
        <v>3.63209E-5</v>
      </c>
      <c r="H904" s="103">
        <f>ROUND(+G904*Totals!$H$30,2)</f>
        <v>0</v>
      </c>
      <c r="I904" s="103">
        <f t="shared" si="39"/>
        <v>0</v>
      </c>
      <c r="J904" s="103">
        <f t="shared" si="40"/>
        <v>0</v>
      </c>
      <c r="K904" s="113" t="s">
        <v>127</v>
      </c>
      <c r="L904" s="113" t="s">
        <v>88</v>
      </c>
      <c r="M904" s="138">
        <v>0.16049382716049382</v>
      </c>
      <c r="N904" s="117">
        <f>+H904*M904</f>
        <v>0</v>
      </c>
      <c r="O904" s="117"/>
      <c r="P904" s="114"/>
      <c r="Q904" s="118"/>
      <c r="R904" s="116"/>
      <c r="S904" s="114"/>
    </row>
    <row r="905" spans="6:19">
      <c r="F905" s="111" t="s">
        <v>185</v>
      </c>
      <c r="G905" s="136">
        <v>3.0235236E-3</v>
      </c>
      <c r="H905" s="103">
        <f>ROUND(+G905*Totals!$H$30,2)</f>
        <v>0</v>
      </c>
      <c r="I905" s="103">
        <f t="shared" si="39"/>
        <v>0</v>
      </c>
      <c r="J905" s="103">
        <f t="shared" si="40"/>
        <v>0</v>
      </c>
      <c r="K905" s="113"/>
      <c r="L905" s="113"/>
      <c r="N905" s="117"/>
      <c r="O905" s="113"/>
      <c r="P905" s="114"/>
      <c r="Q905" s="118"/>
      <c r="R905" s="116"/>
      <c r="S905" s="114"/>
    </row>
    <row r="906" spans="6:19">
      <c r="F906" s="111" t="s">
        <v>184</v>
      </c>
      <c r="G906" s="136">
        <v>5.2549399999999995E-5</v>
      </c>
      <c r="H906" s="103">
        <f>ROUND(+G906*Totals!$H$30,2)</f>
        <v>0</v>
      </c>
      <c r="I906" s="103">
        <f t="shared" si="39"/>
        <v>0</v>
      </c>
      <c r="J906" s="103">
        <f t="shared" si="40"/>
        <v>0</v>
      </c>
      <c r="K906" s="143" t="s">
        <v>184</v>
      </c>
      <c r="L906" s="143" t="s">
        <v>54</v>
      </c>
      <c r="M906" s="140">
        <v>4.3360433604336043E-2</v>
      </c>
      <c r="N906" s="144">
        <f>+H906*M906</f>
        <v>0</v>
      </c>
      <c r="O906" s="142" t="s">
        <v>61</v>
      </c>
      <c r="P906" s="140">
        <v>0.10298102981029811</v>
      </c>
      <c r="Q906" s="118">
        <f>H906*P906</f>
        <v>0</v>
      </c>
      <c r="R906" s="116"/>
      <c r="S906" s="114"/>
    </row>
    <row r="907" spans="6:19">
      <c r="F907" s="111" t="s">
        <v>183</v>
      </c>
      <c r="G907" s="136">
        <v>5.8886259999999999E-4</v>
      </c>
      <c r="H907" s="103">
        <f>ROUND(+G907*Totals!$H$30,2)</f>
        <v>0</v>
      </c>
      <c r="I907" s="103">
        <f t="shared" si="39"/>
        <v>0</v>
      </c>
      <c r="J907" s="103">
        <f t="shared" si="40"/>
        <v>0</v>
      </c>
      <c r="K907" s="113"/>
      <c r="L907" s="113"/>
      <c r="N907" s="117"/>
      <c r="O907" s="117"/>
      <c r="P907" s="114"/>
      <c r="Q907" s="118"/>
      <c r="R907" s="116"/>
      <c r="S907" s="114"/>
    </row>
    <row r="908" spans="6:19">
      <c r="F908" s="111" t="s">
        <v>182</v>
      </c>
      <c r="G908" s="136">
        <v>2.7820280000000002E-4</v>
      </c>
      <c r="H908" s="103">
        <f>ROUND(+G908*Totals!$H$30,2)</f>
        <v>0</v>
      </c>
      <c r="I908" s="103">
        <f t="shared" si="39"/>
        <v>0</v>
      </c>
      <c r="J908" s="103">
        <f t="shared" si="40"/>
        <v>0</v>
      </c>
      <c r="K908" s="113"/>
      <c r="L908" s="113"/>
      <c r="N908" s="117"/>
      <c r="O908" s="117"/>
      <c r="P908" s="114"/>
      <c r="Q908" s="118"/>
      <c r="R908" s="116"/>
      <c r="S908" s="114"/>
    </row>
    <row r="909" spans="6:19">
      <c r="F909" s="111" t="s">
        <v>181</v>
      </c>
      <c r="G909" s="136">
        <v>4.6753499999999999E-5</v>
      </c>
      <c r="H909" s="103">
        <f>ROUND(+G909*Totals!$H$30,2)</f>
        <v>0</v>
      </c>
      <c r="I909" s="103">
        <f t="shared" si="39"/>
        <v>0</v>
      </c>
      <c r="J909" s="103">
        <f t="shared" si="40"/>
        <v>0</v>
      </c>
      <c r="K909" s="113" t="s">
        <v>181</v>
      </c>
      <c r="L909" s="113" t="s">
        <v>57</v>
      </c>
      <c r="M909" s="138">
        <v>6.0085836909871251E-2</v>
      </c>
      <c r="N909" s="117">
        <f>+H909*M909</f>
        <v>0</v>
      </c>
      <c r="O909" s="113"/>
      <c r="P909" s="114"/>
      <c r="Q909" s="118"/>
      <c r="R909" s="116"/>
      <c r="S909" s="114"/>
    </row>
    <row r="910" spans="6:19">
      <c r="F910" s="111" t="s">
        <v>180</v>
      </c>
      <c r="G910" s="136">
        <v>1.510796E-4</v>
      </c>
      <c r="H910" s="103">
        <f>ROUND(+G910*Totals!$H$30,2)</f>
        <v>0</v>
      </c>
      <c r="I910" s="103">
        <f t="shared" si="39"/>
        <v>0</v>
      </c>
      <c r="J910" s="103">
        <f t="shared" si="40"/>
        <v>0</v>
      </c>
      <c r="K910" s="113" t="s">
        <v>180</v>
      </c>
      <c r="L910" s="113" t="s">
        <v>89</v>
      </c>
      <c r="M910" s="138">
        <v>9.727626459143969E-2</v>
      </c>
      <c r="N910" s="117">
        <f>+H910*M910</f>
        <v>0</v>
      </c>
      <c r="O910" s="113"/>
      <c r="P910" s="114"/>
      <c r="Q910" s="118"/>
      <c r="R910" s="116"/>
      <c r="S910" s="114"/>
    </row>
    <row r="911" spans="6:19">
      <c r="F911" s="111" t="s">
        <v>179</v>
      </c>
      <c r="G911" s="136">
        <v>3.0563669999999999E-4</v>
      </c>
      <c r="H911" s="103">
        <f>ROUND(+G911*Totals!$H$30,2)</f>
        <v>0</v>
      </c>
      <c r="I911" s="103">
        <f t="shared" si="39"/>
        <v>0</v>
      </c>
      <c r="J911" s="103">
        <f t="shared" si="40"/>
        <v>0</v>
      </c>
      <c r="K911" s="113"/>
      <c r="L911" s="113"/>
      <c r="N911" s="117"/>
      <c r="O911" s="113"/>
      <c r="P911" s="114"/>
      <c r="Q911" s="118"/>
      <c r="R911" s="116"/>
      <c r="S911" s="114"/>
    </row>
    <row r="912" spans="6:19">
      <c r="F912" s="111" t="s">
        <v>178</v>
      </c>
      <c r="G912" s="136">
        <v>9.6945950000000005E-4</v>
      </c>
      <c r="H912" s="103">
        <f>ROUND(+G912*Totals!$H$30,2)</f>
        <v>0</v>
      </c>
      <c r="I912" s="103">
        <f t="shared" si="39"/>
        <v>0</v>
      </c>
      <c r="J912" s="103">
        <f t="shared" si="40"/>
        <v>0</v>
      </c>
      <c r="K912" s="113"/>
      <c r="L912" s="113"/>
      <c r="N912" s="117"/>
      <c r="O912" s="117"/>
      <c r="P912" s="114"/>
      <c r="Q912" s="118"/>
      <c r="R912" s="116"/>
      <c r="S912" s="114"/>
    </row>
    <row r="913" spans="6:19" ht="19.5" customHeight="1">
      <c r="F913" s="111" t="s">
        <v>177</v>
      </c>
      <c r="G913" s="136">
        <v>1.2352978000000001E-3</v>
      </c>
      <c r="H913" s="103">
        <f>ROUND(+G913*Totals!$H$30,2)</f>
        <v>0</v>
      </c>
      <c r="I913" s="103">
        <f t="shared" si="39"/>
        <v>0</v>
      </c>
      <c r="J913" s="103">
        <f t="shared" si="40"/>
        <v>0</v>
      </c>
      <c r="K913" s="113"/>
      <c r="L913" s="113"/>
      <c r="N913" s="117"/>
      <c r="O913" s="113"/>
      <c r="P913" s="114"/>
      <c r="Q913" s="118"/>
      <c r="R913" s="116"/>
      <c r="S913" s="114"/>
    </row>
    <row r="914" spans="6:19">
      <c r="F914" s="111" t="s">
        <v>176</v>
      </c>
      <c r="G914" s="136">
        <v>5.5640599999999997E-5</v>
      </c>
      <c r="H914" s="103">
        <f>ROUND(+G914*Totals!$H$30,2)</f>
        <v>0</v>
      </c>
      <c r="I914" s="103">
        <f t="shared" si="39"/>
        <v>0</v>
      </c>
      <c r="J914" s="103">
        <f t="shared" si="40"/>
        <v>0</v>
      </c>
      <c r="K914" s="113" t="s">
        <v>176</v>
      </c>
      <c r="L914" s="113" t="s">
        <v>125</v>
      </c>
      <c r="M914" s="138">
        <v>0.2232142857142857</v>
      </c>
      <c r="N914" s="117">
        <f>+H914*M914</f>
        <v>0</v>
      </c>
      <c r="O914" s="113"/>
      <c r="P914" s="114"/>
      <c r="Q914" s="118"/>
      <c r="R914" s="116"/>
      <c r="S914" s="114"/>
    </row>
    <row r="915" spans="6:19" ht="37.5">
      <c r="F915" s="111" t="s">
        <v>175</v>
      </c>
      <c r="G915" s="136">
        <v>2.6554071800000002E-2</v>
      </c>
      <c r="H915" s="103">
        <f>ROUND(+G915*Totals!$H$30,2)</f>
        <v>0</v>
      </c>
      <c r="I915" s="103">
        <f t="shared" si="39"/>
        <v>0</v>
      </c>
      <c r="J915" s="103">
        <f t="shared" si="40"/>
        <v>0</v>
      </c>
      <c r="K915" s="113"/>
      <c r="L915" s="113"/>
      <c r="N915" s="117"/>
      <c r="O915" s="113"/>
      <c r="P915" s="114"/>
      <c r="Q915" s="118"/>
      <c r="R915" s="116"/>
      <c r="S915" s="114"/>
    </row>
    <row r="916" spans="6:19">
      <c r="F916" s="111" t="s">
        <v>174</v>
      </c>
      <c r="G916" s="136">
        <v>1.4907034E-3</v>
      </c>
      <c r="H916" s="103">
        <f>ROUND(+G916*Totals!$H$30,2)</f>
        <v>0</v>
      </c>
      <c r="I916" s="103">
        <f t="shared" si="39"/>
        <v>0</v>
      </c>
      <c r="J916" s="103">
        <f t="shared" si="40"/>
        <v>0</v>
      </c>
      <c r="K916" s="113"/>
      <c r="L916" s="113"/>
      <c r="N916" s="117"/>
      <c r="O916" s="113"/>
      <c r="P916" s="114"/>
      <c r="Q916" s="118"/>
      <c r="R916" s="116"/>
      <c r="S916" s="114"/>
    </row>
    <row r="917" spans="6:19">
      <c r="F917" s="111" t="s">
        <v>173</v>
      </c>
      <c r="G917" s="136">
        <v>1.1900900000000001E-4</v>
      </c>
      <c r="H917" s="103">
        <f>ROUND(+G917*Totals!$H$30,2)</f>
        <v>0</v>
      </c>
      <c r="I917" s="103">
        <f t="shared" si="39"/>
        <v>0</v>
      </c>
      <c r="J917" s="103">
        <f t="shared" si="40"/>
        <v>0</v>
      </c>
      <c r="K917" s="113"/>
      <c r="L917" s="113"/>
      <c r="N917" s="117"/>
      <c r="O917" s="113"/>
      <c r="P917" s="114"/>
      <c r="Q917" s="118"/>
      <c r="R917" s="116"/>
      <c r="S917" s="114"/>
    </row>
    <row r="918" spans="6:19">
      <c r="F918" s="111" t="s">
        <v>172</v>
      </c>
      <c r="G918" s="136">
        <v>3.558678E-4</v>
      </c>
      <c r="H918" s="103">
        <f>ROUND(+G918*Totals!$H$30,2)</f>
        <v>0</v>
      </c>
      <c r="I918" s="103">
        <f t="shared" si="39"/>
        <v>0</v>
      </c>
      <c r="J918" s="103">
        <f t="shared" si="40"/>
        <v>0</v>
      </c>
      <c r="K918" s="113"/>
      <c r="L918" s="113"/>
      <c r="N918" s="117"/>
      <c r="O918" s="113"/>
      <c r="P918" s="114"/>
      <c r="Q918" s="118"/>
      <c r="R918" s="116"/>
      <c r="S918" s="114"/>
    </row>
    <row r="919" spans="6:19">
      <c r="F919" s="111" t="s">
        <v>171</v>
      </c>
      <c r="G919" s="136">
        <v>9.621180999999999E-4</v>
      </c>
      <c r="H919" s="103">
        <f>ROUND(+G919*Totals!$H$30,2)</f>
        <v>0</v>
      </c>
      <c r="I919" s="103">
        <f t="shared" si="39"/>
        <v>0</v>
      </c>
      <c r="J919" s="103">
        <f t="shared" si="40"/>
        <v>0</v>
      </c>
      <c r="K919" s="113"/>
      <c r="L919" s="113"/>
      <c r="N919" s="117"/>
      <c r="O919" s="117"/>
      <c r="P919" s="114"/>
      <c r="Q919" s="118"/>
      <c r="R919" s="116"/>
      <c r="S919" s="114"/>
    </row>
    <row r="920" spans="6:19">
      <c r="F920" s="111" t="s">
        <v>170</v>
      </c>
      <c r="G920" s="136">
        <v>4.7526299999999999E-5</v>
      </c>
      <c r="H920" s="103">
        <f>ROUND(+G920*Totals!$H$30,2)</f>
        <v>0</v>
      </c>
      <c r="I920" s="103">
        <f t="shared" si="39"/>
        <v>0</v>
      </c>
      <c r="J920" s="103">
        <f t="shared" si="40"/>
        <v>0</v>
      </c>
      <c r="K920" s="113"/>
      <c r="L920" s="113"/>
      <c r="N920" s="117"/>
      <c r="O920" s="117"/>
      <c r="P920" s="114"/>
      <c r="Q920" s="118"/>
      <c r="R920" s="116"/>
      <c r="S920" s="114"/>
    </row>
    <row r="921" spans="6:19">
      <c r="F921" s="111" t="s">
        <v>169</v>
      </c>
      <c r="G921" s="136">
        <v>7.4187400000000001E-5</v>
      </c>
      <c r="H921" s="103">
        <f>ROUND(+G921*Totals!$H$30,2)</f>
        <v>0</v>
      </c>
      <c r="I921" s="103">
        <f t="shared" si="39"/>
        <v>0</v>
      </c>
      <c r="J921" s="103">
        <f t="shared" si="40"/>
        <v>0</v>
      </c>
      <c r="K921" s="113" t="s">
        <v>169</v>
      </c>
      <c r="L921" s="113" t="s">
        <v>67</v>
      </c>
      <c r="M921" s="138">
        <v>0.24755700325732902</v>
      </c>
      <c r="N921" s="117">
        <f>+H921*M921</f>
        <v>0</v>
      </c>
      <c r="O921" s="117"/>
      <c r="P921" s="114"/>
      <c r="Q921" s="118"/>
      <c r="R921" s="116"/>
      <c r="S921" s="114"/>
    </row>
    <row r="922" spans="6:19">
      <c r="F922" s="111" t="s">
        <v>168</v>
      </c>
      <c r="G922" s="136">
        <v>4.86855E-5</v>
      </c>
      <c r="H922" s="103">
        <f>ROUND(+G922*Totals!$H$30,2)</f>
        <v>0</v>
      </c>
      <c r="I922" s="103">
        <f t="shared" si="39"/>
        <v>0</v>
      </c>
      <c r="J922" s="103">
        <f t="shared" si="40"/>
        <v>0</v>
      </c>
      <c r="K922" s="113" t="s">
        <v>168</v>
      </c>
      <c r="L922" s="113" t="s">
        <v>116</v>
      </c>
      <c r="M922" s="138">
        <v>0.21256038647342998</v>
      </c>
      <c r="N922" s="117">
        <f>+H922*M922</f>
        <v>0</v>
      </c>
      <c r="O922" s="113"/>
      <c r="P922" s="114"/>
      <c r="Q922" s="118"/>
      <c r="R922" s="116"/>
      <c r="S922" s="114"/>
    </row>
    <row r="923" spans="6:19">
      <c r="F923" s="111" t="s">
        <v>167</v>
      </c>
      <c r="G923" s="136">
        <v>1.1012189999999999E-4</v>
      </c>
      <c r="H923" s="103">
        <f>ROUND(+G923*Totals!$H$30,2)</f>
        <v>0</v>
      </c>
      <c r="I923" s="103">
        <f t="shared" si="39"/>
        <v>0</v>
      </c>
      <c r="J923" s="103">
        <f t="shared" si="40"/>
        <v>0</v>
      </c>
      <c r="K923" s="143" t="s">
        <v>167</v>
      </c>
      <c r="L923" s="143" t="s">
        <v>48</v>
      </c>
      <c r="M923" s="140">
        <v>5.7993730407523508E-2</v>
      </c>
      <c r="N923" s="144">
        <f>+H923*M923</f>
        <v>0</v>
      </c>
      <c r="O923" s="142" t="s">
        <v>58</v>
      </c>
      <c r="P923" s="140">
        <v>0.22100313479623823</v>
      </c>
      <c r="Q923" s="118">
        <f>H923*P923</f>
        <v>0</v>
      </c>
      <c r="R923" s="116"/>
      <c r="S923" s="114"/>
    </row>
    <row r="924" spans="6:19">
      <c r="F924" s="111" t="s">
        <v>166</v>
      </c>
      <c r="G924" s="136">
        <v>3.9025700000000001E-5</v>
      </c>
      <c r="H924" s="103">
        <f>ROUND(+G924*Totals!$H$30,2)</f>
        <v>0</v>
      </c>
      <c r="I924" s="103">
        <f t="shared" si="39"/>
        <v>0</v>
      </c>
      <c r="J924" s="103">
        <f t="shared" si="40"/>
        <v>0</v>
      </c>
      <c r="K924" s="143"/>
      <c r="L924" s="143"/>
      <c r="M924" s="140"/>
      <c r="N924" s="144"/>
      <c r="O924" s="143"/>
      <c r="P924" s="146"/>
      <c r="Q924" s="145"/>
      <c r="R924" s="116"/>
      <c r="S924" s="114"/>
    </row>
    <row r="925" spans="6:19">
      <c r="F925" s="111" t="s">
        <v>165</v>
      </c>
      <c r="G925" s="136">
        <v>2.3454039999999999E-4</v>
      </c>
      <c r="H925" s="103">
        <f>ROUND(+G925*Totals!$H$30,2)</f>
        <v>0</v>
      </c>
      <c r="I925" s="103">
        <f t="shared" si="39"/>
        <v>0</v>
      </c>
      <c r="J925" s="103">
        <f t="shared" si="40"/>
        <v>0</v>
      </c>
      <c r="K925" s="113"/>
      <c r="L925" s="113"/>
      <c r="N925" s="117"/>
      <c r="O925" s="113"/>
      <c r="P925" s="114"/>
      <c r="Q925" s="118"/>
      <c r="R925" s="116"/>
      <c r="S925" s="114"/>
    </row>
    <row r="926" spans="6:19">
      <c r="F926" s="111" t="s">
        <v>164</v>
      </c>
      <c r="G926" s="136">
        <v>2.9945440000000002E-4</v>
      </c>
      <c r="H926" s="103">
        <f>ROUND(+G926*Totals!$H$30,2)</f>
        <v>0</v>
      </c>
      <c r="I926" s="103">
        <f t="shared" si="39"/>
        <v>0</v>
      </c>
      <c r="J926" s="103">
        <f t="shared" si="40"/>
        <v>0</v>
      </c>
      <c r="K926" s="113"/>
      <c r="L926" s="113"/>
      <c r="N926" s="117"/>
      <c r="O926" s="113"/>
      <c r="P926" s="114"/>
      <c r="Q926" s="118"/>
      <c r="R926" s="116"/>
      <c r="S926" s="114"/>
    </row>
    <row r="927" spans="6:19">
      <c r="F927" s="111" t="s">
        <v>163</v>
      </c>
      <c r="G927" s="136">
        <v>2.8786259999999999E-4</v>
      </c>
      <c r="H927" s="103">
        <f>ROUND(+G927*Totals!$H$30,2)</f>
        <v>0</v>
      </c>
      <c r="I927" s="103">
        <f t="shared" si="39"/>
        <v>0</v>
      </c>
      <c r="J927" s="103">
        <f t="shared" si="40"/>
        <v>0</v>
      </c>
      <c r="K927" s="113"/>
      <c r="L927" s="113"/>
      <c r="N927" s="117"/>
      <c r="O927" s="117"/>
      <c r="P927" s="114"/>
      <c r="Q927" s="118"/>
      <c r="R927" s="116"/>
      <c r="S927" s="114"/>
    </row>
    <row r="928" spans="6:19">
      <c r="F928" s="111" t="s">
        <v>162</v>
      </c>
      <c r="G928" s="136">
        <v>1.9203720000000001E-4</v>
      </c>
      <c r="H928" s="103">
        <f>ROUND(+G928*Totals!$H$30,2)</f>
        <v>0</v>
      </c>
      <c r="I928" s="103">
        <f t="shared" si="39"/>
        <v>0</v>
      </c>
      <c r="J928" s="103">
        <f t="shared" si="40"/>
        <v>0</v>
      </c>
      <c r="K928" s="137" t="s">
        <v>162</v>
      </c>
      <c r="L928" s="137" t="s">
        <v>89</v>
      </c>
      <c r="M928" s="138">
        <v>0.14613778705636743</v>
      </c>
      <c r="N928" s="117"/>
      <c r="O928" s="117"/>
      <c r="P928" s="114"/>
      <c r="Q928" s="118"/>
      <c r="R928" s="116"/>
      <c r="S928" s="114"/>
    </row>
    <row r="929" spans="6:19">
      <c r="F929" s="111" t="s">
        <v>161</v>
      </c>
      <c r="G929" s="136">
        <v>3.8639300000000001E-5</v>
      </c>
      <c r="H929" s="103">
        <f>ROUND(+G929*Totals!$H$30,2)</f>
        <v>0</v>
      </c>
      <c r="I929" s="103">
        <f t="shared" si="39"/>
        <v>0</v>
      </c>
      <c r="J929" s="103">
        <f t="shared" si="40"/>
        <v>0</v>
      </c>
      <c r="K929" s="143" t="s">
        <v>161</v>
      </c>
      <c r="L929" s="143" t="s">
        <v>72</v>
      </c>
      <c r="M929" s="140">
        <v>7.3359073359073365E-2</v>
      </c>
      <c r="N929" s="144">
        <f>+H929*M929</f>
        <v>0</v>
      </c>
      <c r="O929" s="142" t="s">
        <v>76</v>
      </c>
      <c r="P929" s="149">
        <v>0.26640926640926638</v>
      </c>
      <c r="Q929" s="118">
        <f>H929*P929</f>
        <v>0</v>
      </c>
      <c r="R929" s="116"/>
      <c r="S929" s="114"/>
    </row>
    <row r="930" spans="6:19">
      <c r="F930" s="111" t="s">
        <v>160</v>
      </c>
      <c r="G930" s="136">
        <v>2.8206699999999999E-5</v>
      </c>
      <c r="H930" s="103">
        <f>ROUND(+G930*Totals!$H$30,2)</f>
        <v>0</v>
      </c>
      <c r="I930" s="103">
        <f t="shared" si="39"/>
        <v>0</v>
      </c>
      <c r="J930" s="103">
        <f t="shared" si="40"/>
        <v>0</v>
      </c>
      <c r="K930" s="143" t="s">
        <v>160</v>
      </c>
      <c r="L930" s="143" t="s">
        <v>48</v>
      </c>
      <c r="M930" s="140">
        <v>0.5</v>
      </c>
      <c r="N930" s="144">
        <f>+H930*M930</f>
        <v>0</v>
      </c>
      <c r="O930" s="143"/>
      <c r="P930" s="146"/>
      <c r="Q930" s="145"/>
      <c r="R930" s="116"/>
      <c r="S930" s="114"/>
    </row>
    <row r="931" spans="6:19">
      <c r="F931" s="111" t="s">
        <v>159</v>
      </c>
      <c r="G931" s="136">
        <v>1.1862259999999999E-4</v>
      </c>
      <c r="H931" s="103">
        <f>ROUND(+G931*Totals!$H$30,2)</f>
        <v>0</v>
      </c>
      <c r="I931" s="103">
        <f t="shared" si="39"/>
        <v>0</v>
      </c>
      <c r="J931" s="103">
        <f t="shared" si="40"/>
        <v>0</v>
      </c>
      <c r="K931" s="113" t="s">
        <v>159</v>
      </c>
      <c r="L931" s="113" t="s">
        <v>74</v>
      </c>
      <c r="M931" s="138">
        <v>0.14199999999999999</v>
      </c>
      <c r="N931" s="117">
        <f>+H931*M931</f>
        <v>0</v>
      </c>
      <c r="O931" s="117"/>
      <c r="P931" s="114"/>
      <c r="Q931" s="118"/>
      <c r="R931" s="116"/>
      <c r="S931" s="114"/>
    </row>
    <row r="932" spans="6:19">
      <c r="F932" s="111" t="s">
        <v>158</v>
      </c>
      <c r="G932" s="136">
        <v>1.2928702999999999E-3</v>
      </c>
      <c r="H932" s="103">
        <f>ROUND(+G932*Totals!$H$30,2)</f>
        <v>0</v>
      </c>
      <c r="I932" s="103">
        <f t="shared" si="39"/>
        <v>0</v>
      </c>
      <c r="J932" s="103">
        <f t="shared" si="40"/>
        <v>0</v>
      </c>
      <c r="K932" s="113"/>
      <c r="L932" s="113"/>
      <c r="N932" s="117"/>
      <c r="O932" s="113"/>
      <c r="P932" s="114"/>
      <c r="Q932" s="118"/>
      <c r="R932" s="116"/>
      <c r="S932" s="114"/>
    </row>
    <row r="933" spans="6:19">
      <c r="F933" s="111" t="s">
        <v>157</v>
      </c>
      <c r="G933" s="136">
        <v>4.6367099999999999E-5</v>
      </c>
      <c r="H933" s="103">
        <f>ROUND(+G933*Totals!$H$30,2)</f>
        <v>0</v>
      </c>
      <c r="I933" s="103">
        <f t="shared" si="39"/>
        <v>0</v>
      </c>
      <c r="J933" s="103">
        <f t="shared" si="40"/>
        <v>0</v>
      </c>
      <c r="K933" s="113" t="s">
        <v>157</v>
      </c>
      <c r="L933" s="113" t="s">
        <v>93</v>
      </c>
      <c r="M933" s="138">
        <v>0.20323325635103925</v>
      </c>
      <c r="N933" s="117">
        <f>+H933*M933</f>
        <v>0</v>
      </c>
      <c r="O933" s="113"/>
      <c r="P933" s="114"/>
      <c r="Q933" s="118"/>
      <c r="R933" s="116"/>
      <c r="S933" s="114"/>
    </row>
    <row r="934" spans="6:19">
      <c r="F934" s="111" t="s">
        <v>156</v>
      </c>
      <c r="G934" s="136">
        <v>1.1298125E-3</v>
      </c>
      <c r="H934" s="103">
        <f>ROUND(+G934*Totals!$H$30,2)</f>
        <v>0</v>
      </c>
      <c r="I934" s="103">
        <f t="shared" si="39"/>
        <v>0</v>
      </c>
      <c r="J934" s="103">
        <f t="shared" si="40"/>
        <v>0</v>
      </c>
      <c r="K934" s="113"/>
      <c r="L934" s="113"/>
      <c r="N934" s="117"/>
      <c r="O934" s="113"/>
      <c r="P934" s="114"/>
      <c r="Q934" s="118"/>
      <c r="R934" s="116"/>
      <c r="S934" s="114"/>
    </row>
    <row r="935" spans="6:19" ht="19.5" customHeight="1">
      <c r="F935" s="111" t="s">
        <v>155</v>
      </c>
      <c r="G935" s="136">
        <v>2.0293349000000001E-3</v>
      </c>
      <c r="H935" s="103">
        <f>ROUND(+G935*Totals!$H$30,2)</f>
        <v>0</v>
      </c>
      <c r="I935" s="103">
        <f t="shared" si="39"/>
        <v>0</v>
      </c>
      <c r="J935" s="103">
        <f t="shared" si="40"/>
        <v>0</v>
      </c>
      <c r="K935" s="113"/>
      <c r="L935" s="113"/>
      <c r="N935" s="117"/>
      <c r="O935" s="113"/>
      <c r="P935" s="114"/>
      <c r="Q935" s="118"/>
      <c r="R935" s="116"/>
      <c r="S935" s="114"/>
    </row>
    <row r="936" spans="6:19">
      <c r="F936" s="111" t="s">
        <v>154</v>
      </c>
      <c r="G936" s="136">
        <v>3.9914379999999997E-4</v>
      </c>
      <c r="H936" s="103">
        <f>ROUND(+G936*Totals!$H$30,2)</f>
        <v>0</v>
      </c>
      <c r="I936" s="103">
        <f t="shared" si="39"/>
        <v>0</v>
      </c>
      <c r="J936" s="103">
        <f t="shared" si="40"/>
        <v>0</v>
      </c>
      <c r="K936" s="113"/>
      <c r="L936" s="113"/>
      <c r="N936" s="117"/>
      <c r="O936" s="113"/>
      <c r="P936" s="114"/>
      <c r="Q936" s="118"/>
      <c r="R936" s="116"/>
      <c r="S936" s="114"/>
    </row>
    <row r="937" spans="6:19">
      <c r="F937" s="111" t="s">
        <v>153</v>
      </c>
      <c r="G937" s="136">
        <v>2.0683605999999998E-3</v>
      </c>
      <c r="H937" s="103">
        <f>ROUND(+G937*Totals!$H$30,2)</f>
        <v>0</v>
      </c>
      <c r="I937" s="103">
        <f t="shared" si="39"/>
        <v>0</v>
      </c>
      <c r="J937" s="103">
        <f t="shared" si="40"/>
        <v>0</v>
      </c>
      <c r="K937" s="113"/>
      <c r="L937" s="113"/>
      <c r="N937" s="117"/>
      <c r="O937" s="113"/>
      <c r="P937" s="114"/>
      <c r="Q937" s="118"/>
      <c r="R937" s="116"/>
      <c r="S937" s="114"/>
    </row>
    <row r="938" spans="6:19">
      <c r="F938" s="111" t="s">
        <v>152</v>
      </c>
      <c r="G938" s="136">
        <v>3.1800130000000004E-4</v>
      </c>
      <c r="H938" s="103">
        <f>ROUND(+G938*Totals!$H$30,2)</f>
        <v>0</v>
      </c>
      <c r="I938" s="103">
        <f t="shared" si="39"/>
        <v>0</v>
      </c>
      <c r="J938" s="103">
        <f t="shared" si="40"/>
        <v>0</v>
      </c>
      <c r="K938" s="113"/>
      <c r="L938" s="113"/>
      <c r="N938" s="117"/>
      <c r="O938" s="117"/>
      <c r="P938" s="114"/>
      <c r="Q938" s="118"/>
      <c r="R938" s="116"/>
      <c r="S938" s="114"/>
    </row>
    <row r="939" spans="6:19">
      <c r="F939" s="111" t="s">
        <v>151</v>
      </c>
      <c r="G939" s="136">
        <v>3.5161699999999999E-5</v>
      </c>
      <c r="H939" s="103">
        <f>ROUND(+G939*Totals!$H$30,2)</f>
        <v>0</v>
      </c>
      <c r="I939" s="103">
        <f t="shared" si="39"/>
        <v>0</v>
      </c>
      <c r="J939" s="103">
        <f t="shared" si="40"/>
        <v>0</v>
      </c>
      <c r="N939" s="117"/>
      <c r="Q939" s="112"/>
      <c r="R939" s="112"/>
    </row>
    <row r="940" spans="6:19">
      <c r="F940" s="111" t="s">
        <v>150</v>
      </c>
      <c r="G940" s="136">
        <v>7.26418E-5</v>
      </c>
      <c r="H940" s="103">
        <f>ROUND(+G940*Totals!$H$30,2)</f>
        <v>0</v>
      </c>
      <c r="I940" s="103">
        <f t="shared" si="39"/>
        <v>0</v>
      </c>
      <c r="J940" s="103">
        <f t="shared" si="40"/>
        <v>0</v>
      </c>
      <c r="K940" s="113" t="s">
        <v>150</v>
      </c>
      <c r="L940" s="113" t="s">
        <v>75</v>
      </c>
      <c r="M940" s="138">
        <v>0.22110552763819097</v>
      </c>
      <c r="N940" s="117">
        <f>+H940*M940</f>
        <v>0</v>
      </c>
      <c r="O940" s="117"/>
      <c r="P940" s="114"/>
      <c r="Q940" s="118"/>
      <c r="R940" s="116"/>
      <c r="S940" s="114"/>
    </row>
    <row r="941" spans="6:19">
      <c r="F941" s="111" t="s">
        <v>149</v>
      </c>
      <c r="G941" s="136">
        <v>6.2788830000000005E-4</v>
      </c>
      <c r="H941" s="103">
        <f>ROUND(+G941*Totals!$H$30,2)</f>
        <v>0</v>
      </c>
      <c r="I941" s="103">
        <f t="shared" si="39"/>
        <v>0</v>
      </c>
      <c r="J941" s="103">
        <f t="shared" si="40"/>
        <v>0</v>
      </c>
      <c r="N941" s="117"/>
      <c r="Q941" s="112"/>
      <c r="R941" s="112"/>
    </row>
    <row r="942" spans="6:19">
      <c r="F942" s="111" t="s">
        <v>148</v>
      </c>
      <c r="G942" s="136">
        <v>5.6413299999999997E-5</v>
      </c>
      <c r="H942" s="103">
        <f>ROUND(+G942*Totals!$H$30,2)</f>
        <v>0</v>
      </c>
      <c r="I942" s="103">
        <f t="shared" si="39"/>
        <v>0</v>
      </c>
      <c r="J942" s="103">
        <f t="shared" si="40"/>
        <v>0</v>
      </c>
      <c r="K942" s="113" t="s">
        <v>148</v>
      </c>
      <c r="L942" s="113" t="s">
        <v>54</v>
      </c>
      <c r="M942" s="138">
        <v>0.20567375886524822</v>
      </c>
      <c r="N942" s="117">
        <f>+H942*M942</f>
        <v>0</v>
      </c>
      <c r="O942" s="117"/>
      <c r="P942" s="114"/>
      <c r="Q942" s="118"/>
      <c r="R942" s="116"/>
      <c r="S942" s="114"/>
    </row>
    <row r="943" spans="6:19">
      <c r="F943" s="111" t="s">
        <v>147</v>
      </c>
      <c r="G943" s="136">
        <v>5.200847E-4</v>
      </c>
      <c r="H943" s="103">
        <f>ROUND(+G943*Totals!$H$30,2)</f>
        <v>0</v>
      </c>
      <c r="I943" s="103">
        <f t="shared" si="39"/>
        <v>0</v>
      </c>
      <c r="J943" s="103">
        <f t="shared" si="40"/>
        <v>0</v>
      </c>
      <c r="K943" s="113"/>
      <c r="L943" s="113"/>
      <c r="N943" s="117"/>
      <c r="O943" s="117"/>
      <c r="P943" s="114"/>
      <c r="Q943" s="118"/>
      <c r="R943" s="116"/>
      <c r="S943" s="114"/>
    </row>
    <row r="944" spans="6:19">
      <c r="F944" s="111" t="s">
        <v>146</v>
      </c>
      <c r="G944" s="136">
        <v>5.5640599999999997E-5</v>
      </c>
      <c r="H944" s="103">
        <f>ROUND(+G944*Totals!$H$30,2)</f>
        <v>0</v>
      </c>
      <c r="I944" s="103">
        <f t="shared" si="39"/>
        <v>0</v>
      </c>
      <c r="J944" s="103">
        <f t="shared" si="40"/>
        <v>0</v>
      </c>
      <c r="K944" s="103" t="s">
        <v>146</v>
      </c>
      <c r="L944" s="103" t="s">
        <v>132</v>
      </c>
      <c r="M944" s="138">
        <v>0.17303370786516853</v>
      </c>
      <c r="N944" s="117">
        <f>+H944*M944</f>
        <v>0</v>
      </c>
      <c r="Q944" s="112"/>
      <c r="R944" s="112"/>
    </row>
    <row r="945" spans="6:20">
      <c r="F945" s="111" t="s">
        <v>145</v>
      </c>
      <c r="G945" s="136">
        <v>1.4760199999999999E-4</v>
      </c>
      <c r="H945" s="103">
        <f>ROUND(+G945*Totals!$H$30,2)</f>
        <v>0</v>
      </c>
      <c r="I945" s="103">
        <f t="shared" si="39"/>
        <v>0</v>
      </c>
      <c r="J945" s="103">
        <f t="shared" si="40"/>
        <v>0</v>
      </c>
      <c r="K945" s="113" t="s">
        <v>145</v>
      </c>
      <c r="L945" s="113" t="s">
        <v>65</v>
      </c>
      <c r="M945" s="138">
        <v>0.29965156794425085</v>
      </c>
      <c r="N945" s="117">
        <f>+H945*M945</f>
        <v>0</v>
      </c>
      <c r="O945" s="117"/>
      <c r="P945" s="114"/>
      <c r="Q945" s="118"/>
      <c r="R945" s="116"/>
      <c r="S945" s="114"/>
    </row>
    <row r="946" spans="6:20">
      <c r="F946" s="111" t="s">
        <v>144</v>
      </c>
      <c r="G946" s="136">
        <v>2.0208340000000001E-4</v>
      </c>
      <c r="H946" s="103">
        <f>ROUND(+G946*Totals!$H$30,2)</f>
        <v>0</v>
      </c>
      <c r="I946" s="103">
        <f t="shared" si="39"/>
        <v>0</v>
      </c>
      <c r="J946" s="103">
        <f t="shared" si="40"/>
        <v>0</v>
      </c>
      <c r="K946" s="113"/>
      <c r="L946" s="113"/>
      <c r="N946" s="117"/>
      <c r="O946" s="117"/>
      <c r="P946" s="114"/>
      <c r="Q946" s="118"/>
      <c r="R946" s="116"/>
      <c r="S946" s="114"/>
    </row>
    <row r="947" spans="6:20">
      <c r="F947" s="111" t="s">
        <v>143</v>
      </c>
      <c r="G947" s="136">
        <v>1.031669E-4</v>
      </c>
      <c r="H947" s="103">
        <f>ROUND(+G947*Totals!$H$30,2)</f>
        <v>0</v>
      </c>
      <c r="I947" s="103">
        <f t="shared" si="39"/>
        <v>0</v>
      </c>
      <c r="J947" s="103">
        <f t="shared" si="40"/>
        <v>0</v>
      </c>
      <c r="K947" s="113" t="s">
        <v>143</v>
      </c>
      <c r="L947" s="113" t="s">
        <v>73</v>
      </c>
      <c r="M947" s="138">
        <v>0.14488636363636365</v>
      </c>
      <c r="N947" s="117">
        <f>+H947*M947</f>
        <v>0</v>
      </c>
      <c r="O947" s="117"/>
      <c r="P947" s="114"/>
      <c r="Q947" s="118"/>
      <c r="R947" s="116"/>
      <c r="S947" s="114"/>
    </row>
    <row r="948" spans="6:20">
      <c r="F948" s="111" t="s">
        <v>142</v>
      </c>
      <c r="G948" s="136">
        <v>7.3415000000000008E-6</v>
      </c>
      <c r="H948" s="103">
        <f>ROUND(+G948*Totals!$H$30,2)</f>
        <v>0</v>
      </c>
      <c r="I948" s="103">
        <f t="shared" si="39"/>
        <v>0</v>
      </c>
      <c r="J948" s="103">
        <f t="shared" si="40"/>
        <v>0</v>
      </c>
      <c r="K948" s="103" t="s">
        <v>142</v>
      </c>
      <c r="L948" s="103" t="s">
        <v>47</v>
      </c>
      <c r="M948" s="138">
        <v>0.30399999999999999</v>
      </c>
      <c r="N948" s="117">
        <f>+H948*M948</f>
        <v>0</v>
      </c>
      <c r="Q948" s="112"/>
      <c r="R948" s="112"/>
    </row>
    <row r="949" spans="6:20">
      <c r="F949" s="111" t="s">
        <v>141</v>
      </c>
      <c r="G949" s="136">
        <v>2.3183600000000003E-5</v>
      </c>
      <c r="H949" s="103">
        <f>ROUND(+G949*Totals!$H$30,2)</f>
        <v>0</v>
      </c>
      <c r="I949" s="103">
        <f t="shared" si="39"/>
        <v>0</v>
      </c>
      <c r="J949" s="103">
        <f t="shared" si="40"/>
        <v>0</v>
      </c>
      <c r="K949" s="113" t="s">
        <v>141</v>
      </c>
      <c r="L949" s="113" t="s">
        <v>106</v>
      </c>
      <c r="M949" s="138">
        <v>0.25327510917030566</v>
      </c>
      <c r="N949" s="117">
        <f>+H949*M949</f>
        <v>0</v>
      </c>
      <c r="O949" s="113"/>
      <c r="P949" s="114"/>
      <c r="Q949" s="118"/>
      <c r="R949" s="116"/>
      <c r="S949" s="114"/>
    </row>
    <row r="950" spans="6:20">
      <c r="F950" s="111" t="s">
        <v>140</v>
      </c>
      <c r="G950" s="136">
        <v>2.0401539999999999E-4</v>
      </c>
      <c r="H950" s="103">
        <f>ROUND(+G950*Totals!$H$30,2)</f>
        <v>0</v>
      </c>
      <c r="I950" s="103">
        <f t="shared" si="39"/>
        <v>0</v>
      </c>
      <c r="J950" s="103">
        <f t="shared" si="40"/>
        <v>0</v>
      </c>
      <c r="N950" s="117"/>
      <c r="Q950" s="120"/>
      <c r="R950" s="112"/>
    </row>
    <row r="951" spans="6:20">
      <c r="F951" s="111" t="s">
        <v>139</v>
      </c>
      <c r="G951" s="136">
        <v>3.2456999999999998E-5</v>
      </c>
      <c r="H951" s="103">
        <f>ROUND(+G951*Totals!$H$30,2)</f>
        <v>0</v>
      </c>
      <c r="I951" s="103">
        <f t="shared" si="39"/>
        <v>0</v>
      </c>
      <c r="J951" s="103">
        <f t="shared" si="40"/>
        <v>0</v>
      </c>
      <c r="K951" s="103" t="s">
        <v>139</v>
      </c>
      <c r="L951" s="103" t="s">
        <v>65</v>
      </c>
      <c r="M951" s="138">
        <v>0.11111111111111112</v>
      </c>
      <c r="N951" s="117">
        <f>+H951*M951</f>
        <v>0</v>
      </c>
      <c r="O951" s="103" t="s">
        <v>83</v>
      </c>
      <c r="P951" s="138">
        <v>0.15079365079365079</v>
      </c>
      <c r="Q951" s="118">
        <f>H951*P951</f>
        <v>0</v>
      </c>
      <c r="R951" s="112"/>
    </row>
    <row r="952" spans="6:20">
      <c r="F952" s="103" t="s">
        <v>36</v>
      </c>
      <c r="J952" s="121">
        <f>+N952+Q952+T952</f>
        <v>0</v>
      </c>
      <c r="N952" s="120">
        <f t="shared" ref="N952:N983" si="41">SUMIF(L$7:L$951,$F952,N$7:N$951)</f>
        <v>0</v>
      </c>
      <c r="Q952" s="120">
        <f t="shared" ref="Q952:Q983" si="42">SUMIF(O$7:O$951,$F952,Q$7:Q$951)</f>
        <v>0</v>
      </c>
      <c r="R952" s="112"/>
      <c r="T952" s="120">
        <f t="shared" ref="T952:T983" si="43">SUMIF(R$7:R$951,$F952,T$7:T$951)</f>
        <v>0</v>
      </c>
    </row>
    <row r="953" spans="6:20">
      <c r="F953" s="103" t="s">
        <v>37</v>
      </c>
      <c r="J953" s="121">
        <f t="shared" ref="J953:J1016" si="44">+N953+Q953+T953</f>
        <v>0</v>
      </c>
      <c r="N953" s="120">
        <f t="shared" si="41"/>
        <v>0</v>
      </c>
      <c r="Q953" s="120">
        <f t="shared" si="42"/>
        <v>0</v>
      </c>
      <c r="R953" s="112"/>
      <c r="T953" s="120">
        <f t="shared" si="43"/>
        <v>0</v>
      </c>
    </row>
    <row r="954" spans="6:20">
      <c r="F954" s="103" t="s">
        <v>38</v>
      </c>
      <c r="J954" s="121">
        <f t="shared" si="44"/>
        <v>0</v>
      </c>
      <c r="N954" s="120">
        <f t="shared" si="41"/>
        <v>0</v>
      </c>
      <c r="Q954" s="120">
        <f t="shared" si="42"/>
        <v>0</v>
      </c>
      <c r="R954" s="112"/>
      <c r="T954" s="120">
        <f t="shared" si="43"/>
        <v>0</v>
      </c>
    </row>
    <row r="955" spans="6:20">
      <c r="F955" s="103" t="s">
        <v>39</v>
      </c>
      <c r="J955" s="121">
        <f t="shared" si="44"/>
        <v>0</v>
      </c>
      <c r="N955" s="120">
        <f t="shared" si="41"/>
        <v>0</v>
      </c>
      <c r="Q955" s="120">
        <f t="shared" si="42"/>
        <v>0</v>
      </c>
      <c r="R955" s="112"/>
      <c r="T955" s="120">
        <f t="shared" si="43"/>
        <v>0</v>
      </c>
    </row>
    <row r="956" spans="6:20">
      <c r="F956" s="103" t="s">
        <v>40</v>
      </c>
      <c r="J956" s="121">
        <f t="shared" si="44"/>
        <v>0</v>
      </c>
      <c r="N956" s="120">
        <f t="shared" si="41"/>
        <v>0</v>
      </c>
      <c r="Q956" s="120">
        <f t="shared" si="42"/>
        <v>0</v>
      </c>
      <c r="R956" s="112"/>
      <c r="T956" s="120">
        <f t="shared" si="43"/>
        <v>0</v>
      </c>
    </row>
    <row r="957" spans="6:20">
      <c r="F957" s="103" t="s">
        <v>41</v>
      </c>
      <c r="J957" s="121">
        <f t="shared" si="44"/>
        <v>0</v>
      </c>
      <c r="N957" s="120">
        <f t="shared" si="41"/>
        <v>0</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0</v>
      </c>
      <c r="N959" s="120">
        <f t="shared" si="41"/>
        <v>0</v>
      </c>
      <c r="Q959" s="120">
        <f t="shared" si="42"/>
        <v>0</v>
      </c>
      <c r="R959" s="112"/>
      <c r="T959" s="120">
        <f t="shared" si="43"/>
        <v>0</v>
      </c>
    </row>
    <row r="960" spans="6:20">
      <c r="F960" s="103" t="s">
        <v>43</v>
      </c>
      <c r="J960" s="121">
        <f t="shared" si="44"/>
        <v>0</v>
      </c>
      <c r="N960" s="120">
        <f t="shared" si="41"/>
        <v>0</v>
      </c>
      <c r="Q960" s="120">
        <f t="shared" si="42"/>
        <v>0</v>
      </c>
      <c r="R960" s="112"/>
      <c r="T960" s="120">
        <f t="shared" si="43"/>
        <v>0</v>
      </c>
    </row>
    <row r="961" spans="6:20">
      <c r="F961" s="103" t="s">
        <v>44</v>
      </c>
      <c r="J961" s="121">
        <f t="shared" si="44"/>
        <v>0</v>
      </c>
      <c r="N961" s="120">
        <f t="shared" si="41"/>
        <v>0</v>
      </c>
      <c r="Q961" s="120">
        <f t="shared" si="42"/>
        <v>0</v>
      </c>
      <c r="R961" s="112"/>
      <c r="T961" s="120">
        <f t="shared" si="43"/>
        <v>0</v>
      </c>
    </row>
    <row r="962" spans="6:20">
      <c r="F962" s="103" t="s">
        <v>45</v>
      </c>
      <c r="J962" s="121">
        <f t="shared" si="44"/>
        <v>0</v>
      </c>
      <c r="N962" s="120">
        <f t="shared" si="41"/>
        <v>0</v>
      </c>
      <c r="Q962" s="120">
        <f t="shared" si="42"/>
        <v>0</v>
      </c>
      <c r="R962" s="112"/>
      <c r="T962" s="120">
        <f t="shared" si="43"/>
        <v>0</v>
      </c>
    </row>
    <row r="963" spans="6:20">
      <c r="F963" s="103" t="s">
        <v>46</v>
      </c>
      <c r="J963" s="121">
        <f t="shared" si="44"/>
        <v>0</v>
      </c>
      <c r="N963" s="120">
        <f t="shared" si="41"/>
        <v>0</v>
      </c>
      <c r="Q963" s="120">
        <f t="shared" si="42"/>
        <v>0</v>
      </c>
      <c r="R963" s="112"/>
      <c r="T963" s="120">
        <f t="shared" si="43"/>
        <v>0</v>
      </c>
    </row>
    <row r="964" spans="6:20">
      <c r="F964" s="103" t="s">
        <v>47</v>
      </c>
      <c r="J964" s="121">
        <f t="shared" si="44"/>
        <v>0</v>
      </c>
      <c r="N964" s="120">
        <f t="shared" si="41"/>
        <v>0</v>
      </c>
      <c r="Q964" s="120">
        <f t="shared" si="42"/>
        <v>0</v>
      </c>
      <c r="R964" s="112"/>
      <c r="T964" s="120">
        <f t="shared" si="43"/>
        <v>0</v>
      </c>
    </row>
    <row r="965" spans="6:20">
      <c r="F965" s="103" t="s">
        <v>48</v>
      </c>
      <c r="J965" s="121">
        <f t="shared" si="44"/>
        <v>0</v>
      </c>
      <c r="N965" s="120">
        <f t="shared" si="41"/>
        <v>0</v>
      </c>
      <c r="Q965" s="120">
        <f t="shared" si="42"/>
        <v>0</v>
      </c>
      <c r="R965" s="112"/>
      <c r="T965" s="120">
        <f t="shared" si="43"/>
        <v>0</v>
      </c>
    </row>
    <row r="966" spans="6:20">
      <c r="F966" s="103" t="s">
        <v>49</v>
      </c>
      <c r="J966" s="121">
        <f t="shared" si="44"/>
        <v>0</v>
      </c>
      <c r="N966" s="120">
        <f t="shared" si="41"/>
        <v>0</v>
      </c>
      <c r="Q966" s="120">
        <f t="shared" si="42"/>
        <v>0</v>
      </c>
      <c r="R966" s="112"/>
      <c r="T966" s="120">
        <f t="shared" si="43"/>
        <v>0</v>
      </c>
    </row>
    <row r="967" spans="6:20">
      <c r="F967" s="103" t="s">
        <v>50</v>
      </c>
      <c r="J967" s="121">
        <f t="shared" si="44"/>
        <v>0</v>
      </c>
      <c r="N967" s="120">
        <f t="shared" si="41"/>
        <v>0</v>
      </c>
      <c r="Q967" s="120">
        <f t="shared" si="42"/>
        <v>0</v>
      </c>
      <c r="R967" s="112"/>
      <c r="T967" s="120">
        <f t="shared" si="43"/>
        <v>0</v>
      </c>
    </row>
    <row r="968" spans="6:20">
      <c r="F968" s="103" t="s">
        <v>51</v>
      </c>
      <c r="J968" s="121">
        <f t="shared" si="44"/>
        <v>0</v>
      </c>
      <c r="N968" s="120">
        <f t="shared" si="41"/>
        <v>0</v>
      </c>
      <c r="Q968" s="120">
        <f t="shared" si="42"/>
        <v>0</v>
      </c>
      <c r="R968" s="112"/>
      <c r="T968" s="120">
        <f t="shared" si="43"/>
        <v>0</v>
      </c>
    </row>
    <row r="969" spans="6:20">
      <c r="F969" s="103" t="s">
        <v>52</v>
      </c>
      <c r="J969" s="121">
        <f t="shared" si="44"/>
        <v>0</v>
      </c>
      <c r="N969" s="120">
        <f t="shared" si="41"/>
        <v>0</v>
      </c>
      <c r="Q969" s="120">
        <f t="shared" si="42"/>
        <v>0</v>
      </c>
      <c r="R969" s="112"/>
      <c r="T969" s="120">
        <f t="shared" si="43"/>
        <v>0</v>
      </c>
    </row>
    <row r="970" spans="6:20">
      <c r="F970" s="103" t="s">
        <v>53</v>
      </c>
      <c r="J970" s="121">
        <f t="shared" si="44"/>
        <v>0</v>
      </c>
      <c r="N970" s="120">
        <f t="shared" si="41"/>
        <v>0</v>
      </c>
      <c r="Q970" s="120">
        <f t="shared" si="42"/>
        <v>0</v>
      </c>
      <c r="R970" s="112"/>
      <c r="T970" s="120">
        <f t="shared" si="43"/>
        <v>0</v>
      </c>
    </row>
    <row r="971" spans="6:20">
      <c r="F971" s="103" t="s">
        <v>54</v>
      </c>
      <c r="J971" s="121">
        <f t="shared" si="44"/>
        <v>0</v>
      </c>
      <c r="N971" s="120">
        <f t="shared" si="41"/>
        <v>0</v>
      </c>
      <c r="Q971" s="120">
        <f t="shared" si="42"/>
        <v>0</v>
      </c>
      <c r="R971" s="112"/>
      <c r="T971" s="120">
        <f t="shared" si="43"/>
        <v>0</v>
      </c>
    </row>
    <row r="972" spans="6:20">
      <c r="F972" s="103" t="s">
        <v>55</v>
      </c>
      <c r="J972" s="121">
        <f t="shared" si="44"/>
        <v>0</v>
      </c>
      <c r="N972" s="120">
        <f t="shared" si="41"/>
        <v>0</v>
      </c>
      <c r="Q972" s="120">
        <f t="shared" si="42"/>
        <v>0</v>
      </c>
      <c r="R972" s="112"/>
      <c r="T972" s="120">
        <f t="shared" si="43"/>
        <v>0</v>
      </c>
    </row>
    <row r="973" spans="6:20">
      <c r="F973" s="103" t="s">
        <v>56</v>
      </c>
      <c r="J973" s="121">
        <f t="shared" si="44"/>
        <v>0</v>
      </c>
      <c r="N973" s="120">
        <f t="shared" si="41"/>
        <v>0</v>
      </c>
      <c r="Q973" s="120">
        <f t="shared" si="42"/>
        <v>0</v>
      </c>
      <c r="R973" s="112"/>
      <c r="T973" s="120">
        <f t="shared" si="43"/>
        <v>0</v>
      </c>
    </row>
    <row r="974" spans="6:20">
      <c r="F974" s="103" t="s">
        <v>57</v>
      </c>
      <c r="J974" s="121">
        <f t="shared" si="44"/>
        <v>0</v>
      </c>
      <c r="N974" s="120">
        <f t="shared" si="41"/>
        <v>0</v>
      </c>
      <c r="Q974" s="120">
        <f t="shared" si="42"/>
        <v>0</v>
      </c>
      <c r="R974" s="112"/>
      <c r="T974" s="120">
        <f t="shared" si="43"/>
        <v>0</v>
      </c>
    </row>
    <row r="975" spans="6:20">
      <c r="F975" s="103" t="s">
        <v>58</v>
      </c>
      <c r="J975" s="121">
        <f t="shared" si="44"/>
        <v>0</v>
      </c>
      <c r="N975" s="120">
        <f t="shared" si="41"/>
        <v>0</v>
      </c>
      <c r="Q975" s="120">
        <f t="shared" si="42"/>
        <v>0</v>
      </c>
      <c r="R975" s="112"/>
      <c r="T975" s="120">
        <f t="shared" si="43"/>
        <v>0</v>
      </c>
    </row>
    <row r="976" spans="6:20">
      <c r="F976" s="103" t="s">
        <v>59</v>
      </c>
      <c r="J976" s="121">
        <f t="shared" si="44"/>
        <v>0</v>
      </c>
      <c r="N976" s="120">
        <f t="shared" si="41"/>
        <v>0</v>
      </c>
      <c r="Q976" s="120">
        <f t="shared" si="42"/>
        <v>0</v>
      </c>
      <c r="R976" s="112"/>
      <c r="T976" s="120">
        <f t="shared" si="43"/>
        <v>0</v>
      </c>
    </row>
    <row r="977" spans="6:20">
      <c r="F977" s="103" t="s">
        <v>60</v>
      </c>
      <c r="J977" s="121">
        <f t="shared" si="44"/>
        <v>0</v>
      </c>
      <c r="N977" s="120">
        <f t="shared" si="41"/>
        <v>0</v>
      </c>
      <c r="Q977" s="120">
        <f t="shared" si="42"/>
        <v>0</v>
      </c>
      <c r="R977" s="112"/>
      <c r="T977" s="120">
        <f t="shared" si="43"/>
        <v>0</v>
      </c>
    </row>
    <row r="978" spans="6:20">
      <c r="F978" s="103" t="s">
        <v>61</v>
      </c>
      <c r="J978" s="121">
        <f t="shared" si="44"/>
        <v>0</v>
      </c>
      <c r="N978" s="120">
        <f t="shared" si="41"/>
        <v>0</v>
      </c>
      <c r="Q978" s="120">
        <f t="shared" si="42"/>
        <v>0</v>
      </c>
      <c r="R978" s="112"/>
      <c r="T978" s="120">
        <f t="shared" si="43"/>
        <v>0</v>
      </c>
    </row>
    <row r="979" spans="6:20">
      <c r="F979" s="103" t="s">
        <v>62</v>
      </c>
      <c r="J979" s="121">
        <f t="shared" si="44"/>
        <v>0</v>
      </c>
      <c r="N979" s="120">
        <f t="shared" si="41"/>
        <v>0</v>
      </c>
      <c r="Q979" s="120">
        <f t="shared" si="42"/>
        <v>0</v>
      </c>
      <c r="R979" s="112"/>
      <c r="T979" s="120">
        <f t="shared" si="43"/>
        <v>0</v>
      </c>
    </row>
    <row r="980" spans="6:20">
      <c r="F980" s="103" t="s">
        <v>63</v>
      </c>
      <c r="J980" s="121">
        <f t="shared" si="44"/>
        <v>0</v>
      </c>
      <c r="N980" s="120">
        <f t="shared" si="41"/>
        <v>0</v>
      </c>
      <c r="Q980" s="120">
        <f t="shared" si="42"/>
        <v>0</v>
      </c>
      <c r="R980" s="112"/>
      <c r="T980" s="120">
        <f t="shared" si="43"/>
        <v>0</v>
      </c>
    </row>
    <row r="981" spans="6:20">
      <c r="F981" s="103" t="s">
        <v>64</v>
      </c>
      <c r="J981" s="121">
        <f t="shared" si="44"/>
        <v>0</v>
      </c>
      <c r="N981" s="120">
        <f t="shared" si="41"/>
        <v>0</v>
      </c>
      <c r="Q981" s="120">
        <f t="shared" si="42"/>
        <v>0</v>
      </c>
      <c r="R981" s="112"/>
      <c r="T981" s="120">
        <f t="shared" si="43"/>
        <v>0</v>
      </c>
    </row>
    <row r="982" spans="6:20">
      <c r="F982" s="103" t="s">
        <v>65</v>
      </c>
      <c r="J982" s="121">
        <f t="shared" si="44"/>
        <v>0</v>
      </c>
      <c r="N982" s="120">
        <f t="shared" si="41"/>
        <v>0</v>
      </c>
      <c r="Q982" s="120">
        <f t="shared" si="42"/>
        <v>0</v>
      </c>
      <c r="R982" s="112"/>
      <c r="T982" s="120">
        <f t="shared" si="43"/>
        <v>0</v>
      </c>
    </row>
    <row r="983" spans="6:20">
      <c r="F983" s="103" t="s">
        <v>66</v>
      </c>
      <c r="J983" s="121">
        <f t="shared" si="44"/>
        <v>0</v>
      </c>
      <c r="N983" s="120">
        <f t="shared" si="41"/>
        <v>0</v>
      </c>
      <c r="Q983" s="120">
        <f t="shared" si="42"/>
        <v>0</v>
      </c>
      <c r="R983" s="112"/>
      <c r="T983" s="120">
        <f t="shared" si="43"/>
        <v>0</v>
      </c>
    </row>
    <row r="984" spans="6:20">
      <c r="F984" s="103" t="s">
        <v>67</v>
      </c>
      <c r="J984" s="121">
        <f t="shared" si="44"/>
        <v>0</v>
      </c>
      <c r="N984" s="120">
        <f t="shared" ref="N984:N1015" si="45">SUMIF(L$7:L$951,$F984,N$7:N$951)</f>
        <v>0</v>
      </c>
      <c r="Q984" s="120">
        <f t="shared" ref="Q984:Q1015" si="46">SUMIF(O$7:O$951,$F984,Q$7:Q$951)</f>
        <v>0</v>
      </c>
      <c r="R984" s="112"/>
      <c r="T984" s="120">
        <f t="shared" ref="T984:T1015" si="47">SUMIF(R$7:R$951,$F984,T$7:T$951)</f>
        <v>0</v>
      </c>
    </row>
    <row r="985" spans="6:20">
      <c r="F985" s="103" t="s">
        <v>68</v>
      </c>
      <c r="J985" s="121">
        <f t="shared" si="44"/>
        <v>0</v>
      </c>
      <c r="N985" s="120">
        <f t="shared" si="45"/>
        <v>0</v>
      </c>
      <c r="Q985" s="120">
        <f t="shared" si="46"/>
        <v>0</v>
      </c>
      <c r="R985" s="112"/>
      <c r="T985" s="120">
        <f t="shared" si="47"/>
        <v>0</v>
      </c>
    </row>
    <row r="986" spans="6:20">
      <c r="F986" s="103" t="s">
        <v>69</v>
      </c>
      <c r="J986" s="121">
        <f t="shared" si="44"/>
        <v>0</v>
      </c>
      <c r="N986" s="120">
        <f t="shared" si="45"/>
        <v>0</v>
      </c>
      <c r="Q986" s="120">
        <f t="shared" si="46"/>
        <v>0</v>
      </c>
      <c r="R986" s="112"/>
      <c r="T986" s="120">
        <f t="shared" si="47"/>
        <v>0</v>
      </c>
    </row>
    <row r="987" spans="6:20">
      <c r="F987" s="103" t="s">
        <v>70</v>
      </c>
      <c r="J987" s="121">
        <f t="shared" si="44"/>
        <v>0</v>
      </c>
      <c r="N987" s="120">
        <f t="shared" si="45"/>
        <v>0</v>
      </c>
      <c r="Q987" s="120">
        <f t="shared" si="46"/>
        <v>0</v>
      </c>
      <c r="R987" s="112"/>
      <c r="T987" s="120">
        <f t="shared" si="47"/>
        <v>0</v>
      </c>
    </row>
    <row r="988" spans="6:20">
      <c r="F988" s="103" t="s">
        <v>71</v>
      </c>
      <c r="J988" s="121">
        <f t="shared" si="44"/>
        <v>0</v>
      </c>
      <c r="N988" s="120">
        <f t="shared" si="45"/>
        <v>0</v>
      </c>
      <c r="Q988" s="120">
        <f t="shared" si="46"/>
        <v>0</v>
      </c>
      <c r="R988" s="112"/>
      <c r="T988" s="120">
        <f t="shared" si="47"/>
        <v>0</v>
      </c>
    </row>
    <row r="989" spans="6:20">
      <c r="F989" s="103" t="s">
        <v>72</v>
      </c>
      <c r="J989" s="121">
        <f t="shared" si="44"/>
        <v>0</v>
      </c>
      <c r="N989" s="120">
        <f t="shared" si="45"/>
        <v>0</v>
      </c>
      <c r="Q989" s="120">
        <f t="shared" si="46"/>
        <v>0</v>
      </c>
      <c r="R989" s="112"/>
      <c r="T989" s="120">
        <f t="shared" si="47"/>
        <v>0</v>
      </c>
    </row>
    <row r="990" spans="6:20">
      <c r="F990" s="103" t="s">
        <v>73</v>
      </c>
      <c r="J990" s="121">
        <f t="shared" si="44"/>
        <v>0</v>
      </c>
      <c r="N990" s="120">
        <f t="shared" si="45"/>
        <v>0</v>
      </c>
      <c r="Q990" s="120">
        <f t="shared" si="46"/>
        <v>0</v>
      </c>
      <c r="R990" s="112"/>
      <c r="T990" s="120">
        <f t="shared" si="47"/>
        <v>0</v>
      </c>
    </row>
    <row r="991" spans="6:20">
      <c r="F991" s="103" t="s">
        <v>74</v>
      </c>
      <c r="J991" s="121">
        <f t="shared" si="44"/>
        <v>0</v>
      </c>
      <c r="N991" s="120">
        <f t="shared" si="45"/>
        <v>0</v>
      </c>
      <c r="Q991" s="120">
        <f t="shared" si="46"/>
        <v>0</v>
      </c>
      <c r="R991" s="112"/>
      <c r="T991" s="120">
        <f t="shared" si="47"/>
        <v>0</v>
      </c>
    </row>
    <row r="992" spans="6:20">
      <c r="F992" s="103" t="s">
        <v>75</v>
      </c>
      <c r="J992" s="121">
        <f t="shared" si="44"/>
        <v>0</v>
      </c>
      <c r="N992" s="120">
        <f t="shared" si="45"/>
        <v>0</v>
      </c>
      <c r="Q992" s="120">
        <f t="shared" si="46"/>
        <v>0</v>
      </c>
      <c r="R992" s="112"/>
      <c r="T992" s="120">
        <f t="shared" si="47"/>
        <v>0</v>
      </c>
    </row>
    <row r="993" spans="6:20">
      <c r="F993" s="103" t="s">
        <v>76</v>
      </c>
      <c r="J993" s="121">
        <f t="shared" si="44"/>
        <v>0</v>
      </c>
      <c r="N993" s="120">
        <f t="shared" si="45"/>
        <v>0</v>
      </c>
      <c r="Q993" s="120">
        <f t="shared" si="46"/>
        <v>0</v>
      </c>
      <c r="R993" s="112"/>
      <c r="T993" s="120">
        <f t="shared" si="47"/>
        <v>0</v>
      </c>
    </row>
    <row r="994" spans="6:20">
      <c r="F994" s="103" t="s">
        <v>77</v>
      </c>
      <c r="J994" s="121">
        <f t="shared" si="44"/>
        <v>0</v>
      </c>
      <c r="N994" s="120">
        <f t="shared" si="45"/>
        <v>0</v>
      </c>
      <c r="Q994" s="120">
        <f t="shared" si="46"/>
        <v>0</v>
      </c>
      <c r="R994" s="112"/>
      <c r="T994" s="120">
        <f t="shared" si="47"/>
        <v>0</v>
      </c>
    </row>
    <row r="995" spans="6:20">
      <c r="F995" s="103" t="s">
        <v>78</v>
      </c>
      <c r="J995" s="121">
        <f t="shared" si="44"/>
        <v>0</v>
      </c>
      <c r="N995" s="120">
        <f t="shared" si="45"/>
        <v>0</v>
      </c>
      <c r="Q995" s="120">
        <f t="shared" si="46"/>
        <v>0</v>
      </c>
      <c r="R995" s="112"/>
      <c r="T995" s="120">
        <f t="shared" si="47"/>
        <v>0</v>
      </c>
    </row>
    <row r="996" spans="6:20">
      <c r="F996" s="103" t="s">
        <v>79</v>
      </c>
      <c r="J996" s="121">
        <f t="shared" si="44"/>
        <v>0</v>
      </c>
      <c r="N996" s="120">
        <f t="shared" si="45"/>
        <v>0</v>
      </c>
      <c r="Q996" s="120">
        <f t="shared" si="46"/>
        <v>0</v>
      </c>
      <c r="R996" s="112"/>
      <c r="T996" s="120">
        <f t="shared" si="47"/>
        <v>0</v>
      </c>
    </row>
    <row r="997" spans="6:20">
      <c r="F997" s="103" t="s">
        <v>80</v>
      </c>
      <c r="J997" s="121">
        <f t="shared" si="44"/>
        <v>0</v>
      </c>
      <c r="N997" s="120">
        <f t="shared" si="45"/>
        <v>0</v>
      </c>
      <c r="Q997" s="120">
        <f t="shared" si="46"/>
        <v>0</v>
      </c>
      <c r="R997" s="112"/>
      <c r="T997" s="120">
        <f t="shared" si="47"/>
        <v>0</v>
      </c>
    </row>
    <row r="998" spans="6:20">
      <c r="F998" s="103" t="s">
        <v>81</v>
      </c>
      <c r="J998" s="121">
        <f t="shared" si="44"/>
        <v>0</v>
      </c>
      <c r="N998" s="120">
        <f t="shared" si="45"/>
        <v>0</v>
      </c>
      <c r="Q998" s="120">
        <f t="shared" si="46"/>
        <v>0</v>
      </c>
      <c r="R998" s="112"/>
      <c r="T998" s="120">
        <f t="shared" si="47"/>
        <v>0</v>
      </c>
    </row>
    <row r="999" spans="6:20">
      <c r="F999" s="103" t="s">
        <v>82</v>
      </c>
      <c r="J999" s="121">
        <f t="shared" si="44"/>
        <v>0</v>
      </c>
      <c r="N999" s="120">
        <f t="shared" si="45"/>
        <v>0</v>
      </c>
      <c r="Q999" s="120">
        <f t="shared" si="46"/>
        <v>0</v>
      </c>
      <c r="R999" s="112"/>
      <c r="T999" s="120">
        <f t="shared" si="47"/>
        <v>0</v>
      </c>
    </row>
    <row r="1000" spans="6:20">
      <c r="F1000" s="103" t="s">
        <v>83</v>
      </c>
      <c r="J1000" s="121">
        <f t="shared" si="44"/>
        <v>0</v>
      </c>
      <c r="N1000" s="120">
        <f t="shared" si="45"/>
        <v>0</v>
      </c>
      <c r="Q1000" s="120">
        <f t="shared" si="46"/>
        <v>0</v>
      </c>
      <c r="R1000" s="112"/>
      <c r="T1000" s="120">
        <f t="shared" si="47"/>
        <v>0</v>
      </c>
    </row>
    <row r="1001" spans="6:20">
      <c r="F1001" s="103" t="s">
        <v>84</v>
      </c>
      <c r="J1001" s="121">
        <f t="shared" si="44"/>
        <v>0</v>
      </c>
      <c r="N1001" s="120">
        <f t="shared" si="45"/>
        <v>0</v>
      </c>
      <c r="Q1001" s="120">
        <f t="shared" si="46"/>
        <v>0</v>
      </c>
      <c r="R1001" s="112"/>
      <c r="T1001" s="120">
        <f t="shared" si="47"/>
        <v>0</v>
      </c>
    </row>
    <row r="1002" spans="6:20">
      <c r="F1002" s="103" t="s">
        <v>85</v>
      </c>
      <c r="J1002" s="121">
        <f t="shared" si="44"/>
        <v>0</v>
      </c>
      <c r="N1002" s="120">
        <f t="shared" si="45"/>
        <v>0</v>
      </c>
      <c r="Q1002" s="120">
        <f t="shared" si="46"/>
        <v>0</v>
      </c>
      <c r="R1002" s="112"/>
      <c r="T1002" s="120">
        <f t="shared" si="47"/>
        <v>0</v>
      </c>
    </row>
    <row r="1003" spans="6:20">
      <c r="F1003" s="103" t="s">
        <v>86</v>
      </c>
      <c r="J1003" s="121">
        <f t="shared" si="44"/>
        <v>0</v>
      </c>
      <c r="N1003" s="120">
        <f t="shared" si="45"/>
        <v>0</v>
      </c>
      <c r="Q1003" s="120">
        <f t="shared" si="46"/>
        <v>0</v>
      </c>
      <c r="R1003" s="112"/>
      <c r="T1003" s="120">
        <f t="shared" si="47"/>
        <v>0</v>
      </c>
    </row>
    <row r="1004" spans="6:20">
      <c r="F1004" s="103" t="s">
        <v>87</v>
      </c>
      <c r="J1004" s="121">
        <f t="shared" si="44"/>
        <v>0</v>
      </c>
      <c r="N1004" s="120">
        <f t="shared" si="45"/>
        <v>0</v>
      </c>
      <c r="Q1004" s="120">
        <f t="shared" si="46"/>
        <v>0</v>
      </c>
      <c r="R1004" s="112"/>
      <c r="T1004" s="120">
        <f t="shared" si="47"/>
        <v>0</v>
      </c>
    </row>
    <row r="1005" spans="6:20">
      <c r="F1005" s="103" t="s">
        <v>88</v>
      </c>
      <c r="J1005" s="121">
        <f t="shared" si="44"/>
        <v>0</v>
      </c>
      <c r="N1005" s="120">
        <f t="shared" si="45"/>
        <v>0</v>
      </c>
      <c r="Q1005" s="120">
        <f t="shared" si="46"/>
        <v>0</v>
      </c>
      <c r="R1005" s="112"/>
      <c r="T1005" s="120">
        <f t="shared" si="47"/>
        <v>0</v>
      </c>
    </row>
    <row r="1006" spans="6:20">
      <c r="F1006" s="103" t="s">
        <v>89</v>
      </c>
      <c r="J1006" s="121">
        <f t="shared" si="44"/>
        <v>0</v>
      </c>
      <c r="N1006" s="120">
        <f t="shared" si="45"/>
        <v>0</v>
      </c>
      <c r="Q1006" s="120">
        <f t="shared" si="46"/>
        <v>0</v>
      </c>
      <c r="R1006" s="112"/>
      <c r="T1006" s="120">
        <f t="shared" si="47"/>
        <v>0</v>
      </c>
    </row>
    <row r="1007" spans="6:20">
      <c r="F1007" s="103" t="s">
        <v>90</v>
      </c>
      <c r="J1007" s="121">
        <f t="shared" si="44"/>
        <v>0</v>
      </c>
      <c r="N1007" s="120">
        <f t="shared" si="45"/>
        <v>0</v>
      </c>
      <c r="Q1007" s="120">
        <f t="shared" si="46"/>
        <v>0</v>
      </c>
      <c r="R1007" s="112"/>
      <c r="T1007" s="120">
        <f t="shared" si="47"/>
        <v>0</v>
      </c>
    </row>
    <row r="1008" spans="6:20">
      <c r="F1008" s="103" t="s">
        <v>91</v>
      </c>
      <c r="J1008" s="121">
        <f t="shared" si="44"/>
        <v>0</v>
      </c>
      <c r="N1008" s="120">
        <f t="shared" si="45"/>
        <v>0</v>
      </c>
      <c r="Q1008" s="120">
        <f t="shared" si="46"/>
        <v>0</v>
      </c>
      <c r="R1008" s="112"/>
      <c r="T1008" s="120">
        <f t="shared" si="47"/>
        <v>0</v>
      </c>
    </row>
    <row r="1009" spans="6:20">
      <c r="F1009" s="103" t="s">
        <v>92</v>
      </c>
      <c r="J1009" s="121">
        <f t="shared" si="44"/>
        <v>0</v>
      </c>
      <c r="N1009" s="120">
        <f t="shared" si="45"/>
        <v>0</v>
      </c>
      <c r="Q1009" s="120">
        <f t="shared" si="46"/>
        <v>0</v>
      </c>
      <c r="R1009" s="112"/>
      <c r="T1009" s="120">
        <f t="shared" si="47"/>
        <v>0</v>
      </c>
    </row>
    <row r="1010" spans="6:20">
      <c r="F1010" s="103" t="s">
        <v>93</v>
      </c>
      <c r="J1010" s="121">
        <f t="shared" si="44"/>
        <v>0</v>
      </c>
      <c r="N1010" s="120">
        <f t="shared" si="45"/>
        <v>0</v>
      </c>
      <c r="Q1010" s="120">
        <f t="shared" si="46"/>
        <v>0</v>
      </c>
      <c r="R1010" s="112"/>
      <c r="T1010" s="120">
        <f t="shared" si="47"/>
        <v>0</v>
      </c>
    </row>
    <row r="1011" spans="6:20">
      <c r="F1011" s="103" t="s">
        <v>94</v>
      </c>
      <c r="J1011" s="121">
        <f t="shared" si="44"/>
        <v>0</v>
      </c>
      <c r="N1011" s="120">
        <f t="shared" si="45"/>
        <v>0</v>
      </c>
      <c r="Q1011" s="120">
        <f t="shared" si="46"/>
        <v>0</v>
      </c>
      <c r="R1011" s="112"/>
      <c r="T1011" s="120">
        <f t="shared" si="47"/>
        <v>0</v>
      </c>
    </row>
    <row r="1012" spans="6:20">
      <c r="F1012" s="103" t="s">
        <v>95</v>
      </c>
      <c r="J1012" s="121">
        <f t="shared" si="44"/>
        <v>0</v>
      </c>
      <c r="N1012" s="120">
        <f t="shared" si="45"/>
        <v>0</v>
      </c>
      <c r="Q1012" s="120">
        <f t="shared" si="46"/>
        <v>0</v>
      </c>
      <c r="R1012" s="112"/>
      <c r="T1012" s="120">
        <f t="shared" si="47"/>
        <v>0</v>
      </c>
    </row>
    <row r="1013" spans="6:20">
      <c r="F1013" s="103" t="s">
        <v>96</v>
      </c>
      <c r="J1013" s="121">
        <f t="shared" si="44"/>
        <v>0</v>
      </c>
      <c r="N1013" s="120">
        <f t="shared" si="45"/>
        <v>0</v>
      </c>
      <c r="Q1013" s="120">
        <f t="shared" si="46"/>
        <v>0</v>
      </c>
      <c r="R1013" s="112"/>
      <c r="T1013" s="120">
        <f t="shared" si="47"/>
        <v>0</v>
      </c>
    </row>
    <row r="1014" spans="6:20">
      <c r="F1014" s="103" t="s">
        <v>97</v>
      </c>
      <c r="J1014" s="121">
        <f t="shared" si="44"/>
        <v>0</v>
      </c>
      <c r="N1014" s="120">
        <f t="shared" si="45"/>
        <v>0</v>
      </c>
      <c r="Q1014" s="120">
        <f t="shared" si="46"/>
        <v>0</v>
      </c>
      <c r="R1014" s="112"/>
      <c r="T1014" s="120">
        <f t="shared" si="47"/>
        <v>0</v>
      </c>
    </row>
    <row r="1015" spans="6:20">
      <c r="F1015" s="103" t="s">
        <v>98</v>
      </c>
      <c r="J1015" s="121">
        <f t="shared" si="44"/>
        <v>0</v>
      </c>
      <c r="N1015" s="120">
        <f t="shared" si="45"/>
        <v>0</v>
      </c>
      <c r="Q1015" s="120">
        <f t="shared" si="46"/>
        <v>0</v>
      </c>
      <c r="R1015" s="112"/>
      <c r="T1015" s="120">
        <f t="shared" si="47"/>
        <v>0</v>
      </c>
    </row>
    <row r="1016" spans="6:20">
      <c r="F1016" s="103" t="s">
        <v>99</v>
      </c>
      <c r="J1016" s="121">
        <f t="shared" si="44"/>
        <v>0</v>
      </c>
      <c r="N1016" s="120">
        <f t="shared" ref="N1016:N1050" si="48">SUMIF(L$7:L$951,$F1016,N$7:N$951)</f>
        <v>0</v>
      </c>
      <c r="Q1016" s="120">
        <f t="shared" ref="Q1016:Q1050" si="49">SUMIF(O$7:O$951,$F1016,Q$7:Q$951)</f>
        <v>0</v>
      </c>
      <c r="R1016" s="112"/>
      <c r="T1016" s="120">
        <f t="shared" ref="T1016:T1050" si="50">SUMIF(R$7:R$951,$F1016,T$7:T$951)</f>
        <v>0</v>
      </c>
    </row>
    <row r="1017" spans="6:20">
      <c r="F1017" s="103" t="s">
        <v>100</v>
      </c>
      <c r="J1017" s="121">
        <f t="shared" ref="J1017:J1050" si="51">+N1017+Q1017+T1017</f>
        <v>0</v>
      </c>
      <c r="N1017" s="120">
        <f t="shared" si="48"/>
        <v>0</v>
      </c>
      <c r="Q1017" s="120">
        <f t="shared" si="49"/>
        <v>0</v>
      </c>
      <c r="R1017" s="112"/>
      <c r="T1017" s="120">
        <f t="shared" si="50"/>
        <v>0</v>
      </c>
    </row>
    <row r="1018" spans="6:20">
      <c r="F1018" s="103" t="s">
        <v>101</v>
      </c>
      <c r="J1018" s="121">
        <f t="shared" si="51"/>
        <v>0</v>
      </c>
      <c r="N1018" s="120">
        <f t="shared" si="48"/>
        <v>0</v>
      </c>
      <c r="Q1018" s="120">
        <f t="shared" si="49"/>
        <v>0</v>
      </c>
      <c r="R1018" s="112"/>
      <c r="T1018" s="120">
        <f t="shared" si="50"/>
        <v>0</v>
      </c>
    </row>
    <row r="1019" spans="6:20">
      <c r="F1019" s="103" t="s">
        <v>102</v>
      </c>
      <c r="J1019" s="121">
        <f t="shared" si="51"/>
        <v>0</v>
      </c>
      <c r="N1019" s="120">
        <f t="shared" si="48"/>
        <v>0</v>
      </c>
      <c r="Q1019" s="120">
        <f t="shared" si="49"/>
        <v>0</v>
      </c>
      <c r="R1019" s="112"/>
      <c r="T1019" s="120">
        <f t="shared" si="50"/>
        <v>0</v>
      </c>
    </row>
    <row r="1020" spans="6:20">
      <c r="F1020" s="103" t="s">
        <v>103</v>
      </c>
      <c r="J1020" s="121">
        <f t="shared" si="51"/>
        <v>0</v>
      </c>
      <c r="N1020" s="120">
        <f t="shared" si="48"/>
        <v>0</v>
      </c>
      <c r="Q1020" s="120">
        <f t="shared" si="49"/>
        <v>0</v>
      </c>
      <c r="R1020" s="112"/>
      <c r="T1020" s="120">
        <f t="shared" si="50"/>
        <v>0</v>
      </c>
    </row>
    <row r="1021" spans="6:20">
      <c r="F1021" s="103" t="s">
        <v>104</v>
      </c>
      <c r="J1021" s="121">
        <f t="shared" si="51"/>
        <v>0</v>
      </c>
      <c r="N1021" s="120">
        <f t="shared" si="48"/>
        <v>0</v>
      </c>
      <c r="Q1021" s="120">
        <f t="shared" si="49"/>
        <v>0</v>
      </c>
      <c r="R1021" s="112"/>
      <c r="T1021" s="120">
        <f t="shared" si="50"/>
        <v>0</v>
      </c>
    </row>
    <row r="1022" spans="6:20">
      <c r="F1022" s="103" t="s">
        <v>138</v>
      </c>
      <c r="J1022" s="121">
        <f t="shared" si="51"/>
        <v>0</v>
      </c>
      <c r="N1022" s="120">
        <f t="shared" si="48"/>
        <v>0</v>
      </c>
      <c r="Q1022" s="120">
        <f t="shared" si="49"/>
        <v>0</v>
      </c>
      <c r="R1022" s="112"/>
      <c r="T1022" s="120">
        <f t="shared" si="50"/>
        <v>0</v>
      </c>
    </row>
    <row r="1023" spans="6:20">
      <c r="F1023" s="103" t="s">
        <v>105</v>
      </c>
      <c r="J1023" s="121">
        <f t="shared" si="51"/>
        <v>0</v>
      </c>
      <c r="N1023" s="120">
        <f t="shared" si="48"/>
        <v>0</v>
      </c>
      <c r="Q1023" s="120">
        <f t="shared" si="49"/>
        <v>0</v>
      </c>
      <c r="R1023" s="112"/>
      <c r="T1023" s="120">
        <f t="shared" si="50"/>
        <v>0</v>
      </c>
    </row>
    <row r="1024" spans="6:20">
      <c r="F1024" s="103" t="s">
        <v>106</v>
      </c>
      <c r="J1024" s="121">
        <f t="shared" si="51"/>
        <v>0</v>
      </c>
      <c r="N1024" s="120">
        <f t="shared" si="48"/>
        <v>0</v>
      </c>
      <c r="Q1024" s="120">
        <f t="shared" si="49"/>
        <v>0</v>
      </c>
      <c r="R1024" s="112"/>
      <c r="T1024" s="120">
        <f t="shared" si="50"/>
        <v>0</v>
      </c>
    </row>
    <row r="1025" spans="6:20">
      <c r="F1025" s="103" t="s">
        <v>107</v>
      </c>
      <c r="J1025" s="121">
        <f t="shared" si="51"/>
        <v>0</v>
      </c>
      <c r="N1025" s="120">
        <f t="shared" si="48"/>
        <v>0</v>
      </c>
      <c r="Q1025" s="120">
        <f t="shared" si="49"/>
        <v>0</v>
      </c>
      <c r="R1025" s="112"/>
      <c r="T1025" s="120">
        <f t="shared" si="50"/>
        <v>0</v>
      </c>
    </row>
    <row r="1026" spans="6:20">
      <c r="F1026" s="103" t="s">
        <v>108</v>
      </c>
      <c r="J1026" s="121">
        <f t="shared" si="51"/>
        <v>0</v>
      </c>
      <c r="N1026" s="120">
        <f t="shared" si="48"/>
        <v>0</v>
      </c>
      <c r="Q1026" s="120">
        <f t="shared" si="49"/>
        <v>0</v>
      </c>
      <c r="R1026" s="112"/>
      <c r="T1026" s="120">
        <f t="shared" si="50"/>
        <v>0</v>
      </c>
    </row>
    <row r="1027" spans="6:20">
      <c r="F1027" s="103" t="s">
        <v>109</v>
      </c>
      <c r="J1027" s="121">
        <f t="shared" si="51"/>
        <v>0</v>
      </c>
      <c r="N1027" s="120">
        <f t="shared" si="48"/>
        <v>0</v>
      </c>
      <c r="Q1027" s="120">
        <f t="shared" si="49"/>
        <v>0</v>
      </c>
      <c r="R1027" s="112"/>
      <c r="T1027" s="120">
        <f t="shared" si="50"/>
        <v>0</v>
      </c>
    </row>
    <row r="1028" spans="6:20">
      <c r="F1028" s="103" t="s">
        <v>110</v>
      </c>
      <c r="J1028" s="121">
        <f t="shared" si="51"/>
        <v>0</v>
      </c>
      <c r="N1028" s="120">
        <f t="shared" si="48"/>
        <v>0</v>
      </c>
      <c r="Q1028" s="120">
        <f t="shared" si="49"/>
        <v>0</v>
      </c>
      <c r="R1028" s="112"/>
      <c r="T1028" s="120">
        <f t="shared" si="50"/>
        <v>0</v>
      </c>
    </row>
    <row r="1029" spans="6:20">
      <c r="F1029" s="103" t="s">
        <v>111</v>
      </c>
      <c r="J1029" s="121">
        <f t="shared" si="51"/>
        <v>0</v>
      </c>
      <c r="N1029" s="120">
        <f t="shared" si="48"/>
        <v>0</v>
      </c>
      <c r="Q1029" s="120">
        <f t="shared" si="49"/>
        <v>0</v>
      </c>
      <c r="R1029" s="112"/>
      <c r="T1029" s="120">
        <f t="shared" si="50"/>
        <v>0</v>
      </c>
    </row>
    <row r="1030" spans="6:20">
      <c r="F1030" s="103" t="s">
        <v>112</v>
      </c>
      <c r="J1030" s="121">
        <f t="shared" si="51"/>
        <v>0</v>
      </c>
      <c r="N1030" s="120">
        <f t="shared" si="48"/>
        <v>0</v>
      </c>
      <c r="Q1030" s="120">
        <f t="shared" si="49"/>
        <v>0</v>
      </c>
      <c r="R1030" s="112"/>
      <c r="T1030" s="120">
        <f t="shared" si="50"/>
        <v>0</v>
      </c>
    </row>
    <row r="1031" spans="6:20">
      <c r="F1031" s="103" t="s">
        <v>113</v>
      </c>
      <c r="J1031" s="121">
        <f t="shared" si="51"/>
        <v>0</v>
      </c>
      <c r="N1031" s="120">
        <f t="shared" si="48"/>
        <v>0</v>
      </c>
      <c r="Q1031" s="120">
        <f t="shared" si="49"/>
        <v>0</v>
      </c>
      <c r="R1031" s="112"/>
      <c r="T1031" s="120">
        <f t="shared" si="50"/>
        <v>0</v>
      </c>
    </row>
    <row r="1032" spans="6:20">
      <c r="F1032" s="103" t="s">
        <v>114</v>
      </c>
      <c r="J1032" s="121">
        <f t="shared" si="51"/>
        <v>0</v>
      </c>
      <c r="N1032" s="120">
        <f t="shared" si="48"/>
        <v>0</v>
      </c>
      <c r="Q1032" s="120">
        <f t="shared" si="49"/>
        <v>0</v>
      </c>
      <c r="R1032" s="112"/>
      <c r="T1032" s="120">
        <f t="shared" si="50"/>
        <v>0</v>
      </c>
    </row>
    <row r="1033" spans="6:20">
      <c r="F1033" s="103" t="s">
        <v>115</v>
      </c>
      <c r="J1033" s="121">
        <f t="shared" si="51"/>
        <v>0</v>
      </c>
      <c r="N1033" s="120">
        <f t="shared" si="48"/>
        <v>0</v>
      </c>
      <c r="Q1033" s="120">
        <f t="shared" si="49"/>
        <v>0</v>
      </c>
      <c r="R1033" s="112"/>
      <c r="T1033" s="120">
        <f t="shared" si="50"/>
        <v>0</v>
      </c>
    </row>
    <row r="1034" spans="6:20">
      <c r="F1034" s="103" t="s">
        <v>116</v>
      </c>
      <c r="J1034" s="121">
        <f t="shared" si="51"/>
        <v>0</v>
      </c>
      <c r="N1034" s="120">
        <f t="shared" si="48"/>
        <v>0</v>
      </c>
      <c r="Q1034" s="120">
        <f t="shared" si="49"/>
        <v>0</v>
      </c>
      <c r="R1034" s="112"/>
      <c r="T1034" s="120">
        <f t="shared" si="50"/>
        <v>0</v>
      </c>
    </row>
    <row r="1035" spans="6:20">
      <c r="F1035" s="103" t="s">
        <v>117</v>
      </c>
      <c r="J1035" s="121">
        <f t="shared" si="51"/>
        <v>0</v>
      </c>
      <c r="N1035" s="120">
        <f t="shared" si="48"/>
        <v>0</v>
      </c>
      <c r="Q1035" s="120">
        <f t="shared" si="49"/>
        <v>0</v>
      </c>
      <c r="R1035" s="112"/>
      <c r="T1035" s="120">
        <f t="shared" si="50"/>
        <v>0</v>
      </c>
    </row>
    <row r="1036" spans="6:20">
      <c r="F1036" s="103" t="s">
        <v>118</v>
      </c>
      <c r="J1036" s="121">
        <f t="shared" si="51"/>
        <v>0</v>
      </c>
      <c r="N1036" s="120">
        <f t="shared" si="48"/>
        <v>0</v>
      </c>
      <c r="Q1036" s="120">
        <f t="shared" si="49"/>
        <v>0</v>
      </c>
      <c r="R1036" s="112"/>
      <c r="T1036" s="120">
        <f t="shared" si="50"/>
        <v>0</v>
      </c>
    </row>
    <row r="1037" spans="6:20">
      <c r="F1037" s="103" t="s">
        <v>119</v>
      </c>
      <c r="J1037" s="121">
        <f t="shared" si="51"/>
        <v>0</v>
      </c>
      <c r="N1037" s="120">
        <f t="shared" si="48"/>
        <v>0</v>
      </c>
      <c r="Q1037" s="120">
        <f t="shared" si="49"/>
        <v>0</v>
      </c>
      <c r="R1037" s="112"/>
      <c r="T1037" s="120">
        <f t="shared" si="50"/>
        <v>0</v>
      </c>
    </row>
    <row r="1038" spans="6:20">
      <c r="F1038" s="103" t="s">
        <v>120</v>
      </c>
      <c r="J1038" s="121">
        <f t="shared" si="51"/>
        <v>0</v>
      </c>
      <c r="N1038" s="120">
        <f t="shared" si="48"/>
        <v>0</v>
      </c>
      <c r="Q1038" s="120">
        <f t="shared" si="49"/>
        <v>0</v>
      </c>
      <c r="R1038" s="112"/>
      <c r="T1038" s="120">
        <f t="shared" si="50"/>
        <v>0</v>
      </c>
    </row>
    <row r="1039" spans="6:20">
      <c r="F1039" s="103" t="s">
        <v>121</v>
      </c>
      <c r="J1039" s="121">
        <f t="shared" si="51"/>
        <v>0</v>
      </c>
      <c r="N1039" s="120">
        <f t="shared" si="48"/>
        <v>0</v>
      </c>
      <c r="Q1039" s="120">
        <f t="shared" si="49"/>
        <v>0</v>
      </c>
      <c r="R1039" s="112"/>
      <c r="T1039" s="120">
        <f t="shared" si="50"/>
        <v>0</v>
      </c>
    </row>
    <row r="1040" spans="6:20">
      <c r="F1040" s="103" t="s">
        <v>122</v>
      </c>
      <c r="J1040" s="121">
        <f t="shared" si="51"/>
        <v>0</v>
      </c>
      <c r="N1040" s="120">
        <f t="shared" si="48"/>
        <v>0</v>
      </c>
      <c r="Q1040" s="120">
        <f t="shared" si="49"/>
        <v>0</v>
      </c>
      <c r="R1040" s="112"/>
      <c r="T1040" s="120">
        <f t="shared" si="50"/>
        <v>0</v>
      </c>
    </row>
    <row r="1041" spans="6:20">
      <c r="F1041" s="103" t="s">
        <v>123</v>
      </c>
      <c r="J1041" s="121">
        <f t="shared" si="51"/>
        <v>0</v>
      </c>
      <c r="N1041" s="120">
        <f t="shared" si="48"/>
        <v>0</v>
      </c>
      <c r="Q1041" s="120">
        <f t="shared" si="49"/>
        <v>0</v>
      </c>
      <c r="R1041" s="112"/>
      <c r="T1041" s="120">
        <f t="shared" si="50"/>
        <v>0</v>
      </c>
    </row>
    <row r="1042" spans="6:20">
      <c r="F1042" s="103" t="s">
        <v>124</v>
      </c>
      <c r="J1042" s="121">
        <f t="shared" si="51"/>
        <v>0</v>
      </c>
      <c r="N1042" s="120">
        <f t="shared" si="48"/>
        <v>0</v>
      </c>
      <c r="Q1042" s="120">
        <f t="shared" si="49"/>
        <v>0</v>
      </c>
      <c r="R1042" s="112"/>
      <c r="T1042" s="120">
        <f t="shared" si="50"/>
        <v>0</v>
      </c>
    </row>
    <row r="1043" spans="6:20">
      <c r="F1043" s="103" t="s">
        <v>125</v>
      </c>
      <c r="J1043" s="121">
        <f t="shared" si="51"/>
        <v>0</v>
      </c>
      <c r="N1043" s="120">
        <f t="shared" si="48"/>
        <v>0</v>
      </c>
      <c r="Q1043" s="120">
        <f t="shared" si="49"/>
        <v>0</v>
      </c>
      <c r="R1043" s="112"/>
      <c r="T1043" s="120">
        <f t="shared" si="50"/>
        <v>0</v>
      </c>
    </row>
    <row r="1044" spans="6:20">
      <c r="F1044" s="103" t="s">
        <v>126</v>
      </c>
      <c r="J1044" s="121">
        <f t="shared" si="51"/>
        <v>0</v>
      </c>
      <c r="N1044" s="120">
        <f t="shared" si="48"/>
        <v>0</v>
      </c>
      <c r="Q1044" s="120">
        <f t="shared" si="49"/>
        <v>0</v>
      </c>
      <c r="R1044" s="112"/>
      <c r="T1044" s="120">
        <f t="shared" si="50"/>
        <v>0</v>
      </c>
    </row>
    <row r="1045" spans="6:20">
      <c r="F1045" s="103" t="s">
        <v>127</v>
      </c>
      <c r="J1045" s="121">
        <f t="shared" si="51"/>
        <v>0</v>
      </c>
      <c r="N1045" s="120">
        <f t="shared" si="48"/>
        <v>0</v>
      </c>
      <c r="Q1045" s="120">
        <f t="shared" si="49"/>
        <v>0</v>
      </c>
      <c r="R1045" s="112"/>
      <c r="T1045" s="120">
        <f t="shared" si="50"/>
        <v>0</v>
      </c>
    </row>
    <row r="1046" spans="6:20">
      <c r="F1046" s="103" t="s">
        <v>128</v>
      </c>
      <c r="J1046" s="121">
        <f t="shared" si="51"/>
        <v>0</v>
      </c>
      <c r="N1046" s="120">
        <f t="shared" si="48"/>
        <v>0</v>
      </c>
      <c r="Q1046" s="120">
        <f t="shared" si="49"/>
        <v>0</v>
      </c>
      <c r="R1046" s="112"/>
      <c r="T1046" s="120">
        <f t="shared" si="50"/>
        <v>0</v>
      </c>
    </row>
    <row r="1047" spans="6:20">
      <c r="F1047" s="103" t="s">
        <v>129</v>
      </c>
      <c r="J1047" s="121">
        <f t="shared" si="51"/>
        <v>0</v>
      </c>
      <c r="N1047" s="120">
        <f t="shared" si="48"/>
        <v>0</v>
      </c>
      <c r="Q1047" s="120">
        <f t="shared" si="49"/>
        <v>0</v>
      </c>
      <c r="T1047" s="120">
        <f t="shared" si="50"/>
        <v>0</v>
      </c>
    </row>
    <row r="1048" spans="6:20">
      <c r="F1048" s="103" t="s">
        <v>130</v>
      </c>
      <c r="J1048" s="121">
        <f t="shared" si="51"/>
        <v>0</v>
      </c>
      <c r="N1048" s="120">
        <f t="shared" si="48"/>
        <v>0</v>
      </c>
      <c r="Q1048" s="120">
        <f t="shared" si="49"/>
        <v>0</v>
      </c>
      <c r="T1048" s="120">
        <f t="shared" si="50"/>
        <v>0</v>
      </c>
    </row>
    <row r="1049" spans="6:20">
      <c r="F1049" s="103" t="s">
        <v>131</v>
      </c>
      <c r="J1049" s="121">
        <f t="shared" si="51"/>
        <v>0</v>
      </c>
      <c r="N1049" s="120">
        <f t="shared" si="48"/>
        <v>0</v>
      </c>
      <c r="Q1049" s="120">
        <f t="shared" si="49"/>
        <v>0</v>
      </c>
      <c r="T1049" s="120">
        <f t="shared" si="50"/>
        <v>0</v>
      </c>
    </row>
    <row r="1050" spans="6:20">
      <c r="F1050" s="103" t="s">
        <v>132</v>
      </c>
      <c r="J1050" s="121">
        <f t="shared" si="51"/>
        <v>0</v>
      </c>
      <c r="N1050" s="120">
        <f t="shared" si="48"/>
        <v>0</v>
      </c>
      <c r="Q1050" s="120">
        <f t="shared" si="49"/>
        <v>0</v>
      </c>
      <c r="T1050" s="120">
        <f t="shared" si="50"/>
        <v>0</v>
      </c>
    </row>
    <row r="1051" spans="6:20">
      <c r="H1051" s="103">
        <f>SUM(H7:H951)</f>
        <v>0</v>
      </c>
      <c r="I1051" s="103">
        <f>SUM(I7:I951)</f>
        <v>0</v>
      </c>
      <c r="J1051" s="120">
        <f>SUM(J7:J1050)</f>
        <v>0</v>
      </c>
      <c r="P1051" s="139"/>
      <c r="S1051" s="122"/>
    </row>
  </sheetData>
  <mergeCells count="4">
    <mergeCell ref="A1:H1"/>
    <mergeCell ref="A2:H2"/>
    <mergeCell ref="A4:D4"/>
    <mergeCell ref="E4:H4"/>
  </mergeCells>
  <phoneticPr fontId="6"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3F490-861F-409B-BA85-066AAE77CC26}">
  <dimension ref="A1:J557"/>
  <sheetViews>
    <sheetView workbookViewId="0">
      <selection activeCell="D3" sqref="D3"/>
    </sheetView>
  </sheetViews>
  <sheetFormatPr defaultRowHeight="15" outlineLevelRow="2"/>
  <cols>
    <col min="1" max="1" width="19.44140625" bestFit="1" customWidth="1"/>
    <col min="2" max="2" width="16" bestFit="1" customWidth="1"/>
    <col min="3" max="3" width="12.88671875" bestFit="1" customWidth="1"/>
    <col min="4" max="4" width="12.88671875" style="85" customWidth="1"/>
    <col min="5" max="5" width="12.77734375" bestFit="1" customWidth="1"/>
    <col min="6" max="6" width="12.88671875" bestFit="1" customWidth="1"/>
    <col min="7" max="7" width="12.88671875" style="85" customWidth="1"/>
    <col min="8" max="8" width="12.44140625" bestFit="1" customWidth="1"/>
    <col min="9" max="9" width="12.88671875" bestFit="1" customWidth="1"/>
    <col min="10" max="10" width="12.88671875" style="85" customWidth="1"/>
  </cols>
  <sheetData>
    <row r="1" spans="1:10">
      <c r="A1" s="82" t="s">
        <v>1050</v>
      </c>
      <c r="B1" s="82" t="s">
        <v>1051</v>
      </c>
      <c r="C1" s="82" t="s">
        <v>1052</v>
      </c>
      <c r="D1" s="84"/>
      <c r="E1" s="82" t="s">
        <v>1053</v>
      </c>
      <c r="F1" s="82" t="s">
        <v>1054</v>
      </c>
      <c r="G1" s="84"/>
      <c r="H1" s="82" t="s">
        <v>1055</v>
      </c>
      <c r="I1" s="82" t="s">
        <v>1056</v>
      </c>
      <c r="J1" s="84"/>
    </row>
    <row r="2" spans="1:10" hidden="1" outlineLevel="2">
      <c r="A2" s="82" t="s">
        <v>948</v>
      </c>
      <c r="B2" s="82" t="s">
        <v>36</v>
      </c>
      <c r="C2" s="82">
        <v>28.819440000000004</v>
      </c>
      <c r="D2" s="84">
        <v>0.28819440000000002</v>
      </c>
      <c r="E2" s="83"/>
      <c r="F2" s="82">
        <v>0</v>
      </c>
      <c r="G2" s="84">
        <v>0</v>
      </c>
      <c r="H2" s="83"/>
      <c r="I2" s="82">
        <v>0</v>
      </c>
      <c r="J2" s="84">
        <f>+I2/100</f>
        <v>0</v>
      </c>
    </row>
    <row r="3" spans="1:10" hidden="1" outlineLevel="2">
      <c r="A3" s="82" t="s">
        <v>921</v>
      </c>
      <c r="B3" s="82" t="s">
        <v>36</v>
      </c>
      <c r="C3" s="82">
        <v>3.8297900000000005</v>
      </c>
      <c r="D3" s="84">
        <v>3.8297900000000003E-2</v>
      </c>
      <c r="E3" s="82" t="s">
        <v>73</v>
      </c>
      <c r="F3" s="82">
        <v>0.99291000000000007</v>
      </c>
      <c r="G3" s="84">
        <v>9.9291000000000015E-3</v>
      </c>
      <c r="H3" s="83"/>
      <c r="I3" s="82">
        <v>0</v>
      </c>
      <c r="J3" s="84">
        <f>+I3/100</f>
        <v>0</v>
      </c>
    </row>
    <row r="4" spans="1:10" hidden="1" outlineLevel="2">
      <c r="A4" s="82" t="s">
        <v>432</v>
      </c>
      <c r="B4" s="82" t="s">
        <v>36</v>
      </c>
      <c r="C4" s="82">
        <v>16.926070000000003</v>
      </c>
      <c r="D4" s="84">
        <v>0.16926070000000004</v>
      </c>
      <c r="E4" s="83"/>
      <c r="F4" s="82">
        <v>0</v>
      </c>
      <c r="G4" s="84">
        <v>0</v>
      </c>
      <c r="H4" s="83"/>
      <c r="I4" s="82">
        <v>0</v>
      </c>
      <c r="J4" s="84">
        <f>+I4/100</f>
        <v>0</v>
      </c>
    </row>
    <row r="5" spans="1:10" ht="15.75" outlineLevel="1" collapsed="1">
      <c r="A5" s="82"/>
      <c r="B5" s="86" t="s">
        <v>1060</v>
      </c>
      <c r="C5" s="82"/>
      <c r="D5" s="84"/>
      <c r="E5" s="83"/>
      <c r="F5" s="82"/>
      <c r="G5" s="84"/>
      <c r="H5" s="83"/>
      <c r="I5" s="82"/>
      <c r="J5" s="84">
        <f>SUBTOTAL(9,J2:J4)</f>
        <v>0</v>
      </c>
    </row>
    <row r="6" spans="1:10" hidden="1" outlineLevel="2">
      <c r="A6" s="82" t="s">
        <v>927</v>
      </c>
      <c r="B6" s="82" t="s">
        <v>37</v>
      </c>
      <c r="C6" s="82">
        <v>44.075830000000003</v>
      </c>
      <c r="D6" s="84">
        <v>0.44075830000000005</v>
      </c>
      <c r="E6" s="83"/>
      <c r="F6" s="82">
        <v>0</v>
      </c>
      <c r="G6" s="84">
        <v>0</v>
      </c>
      <c r="H6" s="83"/>
      <c r="I6" s="82">
        <v>0</v>
      </c>
      <c r="J6" s="84">
        <f>+I6/100</f>
        <v>0</v>
      </c>
    </row>
    <row r="7" spans="1:10" hidden="1" outlineLevel="2">
      <c r="A7" s="82" t="s">
        <v>458</v>
      </c>
      <c r="B7" s="82" t="s">
        <v>37</v>
      </c>
      <c r="C7" s="82">
        <v>26.315790000000003</v>
      </c>
      <c r="D7" s="84">
        <v>0.26315790000000006</v>
      </c>
      <c r="E7" s="83"/>
      <c r="F7" s="82">
        <v>0</v>
      </c>
      <c r="G7" s="84">
        <v>0</v>
      </c>
      <c r="H7" s="83"/>
      <c r="I7" s="82">
        <v>0</v>
      </c>
      <c r="J7" s="84">
        <f>+I7/100</f>
        <v>0</v>
      </c>
    </row>
    <row r="8" spans="1:10" hidden="1" outlineLevel="2">
      <c r="A8" s="82" t="s">
        <v>383</v>
      </c>
      <c r="B8" s="82" t="s">
        <v>37</v>
      </c>
      <c r="C8" s="82">
        <v>11.19843</v>
      </c>
      <c r="D8" s="84">
        <v>0.11198429999999999</v>
      </c>
      <c r="E8" s="83"/>
      <c r="F8" s="82">
        <v>0</v>
      </c>
      <c r="G8" s="84">
        <v>0</v>
      </c>
      <c r="H8" s="83"/>
      <c r="I8" s="82">
        <v>0</v>
      </c>
      <c r="J8" s="84">
        <f>+I8/100</f>
        <v>0</v>
      </c>
    </row>
    <row r="9" spans="1:10" ht="15.75" outlineLevel="1" collapsed="1">
      <c r="A9" s="82"/>
      <c r="B9" s="86" t="s">
        <v>1061</v>
      </c>
      <c r="C9" s="82"/>
      <c r="D9" s="84"/>
      <c r="E9" s="83"/>
      <c r="F9" s="82"/>
      <c r="G9" s="84"/>
      <c r="H9" s="83"/>
      <c r="I9" s="82"/>
      <c r="J9" s="84">
        <f>SUBTOTAL(9,J6:J8)</f>
        <v>0</v>
      </c>
    </row>
    <row r="10" spans="1:10" hidden="1" outlineLevel="2">
      <c r="A10" s="82" t="s">
        <v>697</v>
      </c>
      <c r="B10" s="82" t="s">
        <v>38</v>
      </c>
      <c r="C10" s="82">
        <v>13.562090000000001</v>
      </c>
      <c r="D10" s="84">
        <v>0.13562090000000002</v>
      </c>
      <c r="E10" s="83"/>
      <c r="F10" s="82">
        <v>0</v>
      </c>
      <c r="G10" s="84">
        <v>0</v>
      </c>
      <c r="H10" s="83"/>
      <c r="I10" s="82">
        <v>0</v>
      </c>
      <c r="J10" s="84">
        <f>+I10/100</f>
        <v>0</v>
      </c>
    </row>
    <row r="11" spans="1:10" hidden="1" outlineLevel="2">
      <c r="A11" s="82" t="s">
        <v>192</v>
      </c>
      <c r="B11" s="82" t="s">
        <v>38</v>
      </c>
      <c r="C11" s="82">
        <v>31.779660000000003</v>
      </c>
      <c r="D11" s="84">
        <v>0.31779660000000004</v>
      </c>
      <c r="E11" s="83"/>
      <c r="F11" s="82">
        <v>0</v>
      </c>
      <c r="G11" s="84">
        <v>0</v>
      </c>
      <c r="H11" s="83"/>
      <c r="I11" s="82">
        <v>0</v>
      </c>
      <c r="J11" s="84">
        <f>+I11/100</f>
        <v>0</v>
      </c>
    </row>
    <row r="12" spans="1:10" ht="15.75" outlineLevel="1" collapsed="1">
      <c r="A12" s="82"/>
      <c r="B12" s="86" t="s">
        <v>1062</v>
      </c>
      <c r="C12" s="82"/>
      <c r="D12" s="84"/>
      <c r="E12" s="83"/>
      <c r="F12" s="82"/>
      <c r="G12" s="84"/>
      <c r="H12" s="83"/>
      <c r="I12" s="82"/>
      <c r="J12" s="84">
        <f>SUBTOTAL(9,J10:J11)</f>
        <v>0</v>
      </c>
    </row>
    <row r="13" spans="1:10" hidden="1" outlineLevel="2">
      <c r="A13" s="82" t="s">
        <v>903</v>
      </c>
      <c r="B13" s="82" t="s">
        <v>39</v>
      </c>
      <c r="C13" s="82">
        <v>27.586210000000001</v>
      </c>
      <c r="D13" s="84">
        <v>0.2758621</v>
      </c>
      <c r="E13" s="83"/>
      <c r="F13" s="82">
        <v>0</v>
      </c>
      <c r="G13" s="84">
        <v>0</v>
      </c>
      <c r="H13" s="83"/>
      <c r="I13" s="82">
        <v>0</v>
      </c>
      <c r="J13" s="84">
        <f t="shared" ref="J13:J20" si="0">+I13/100</f>
        <v>0</v>
      </c>
    </row>
    <row r="14" spans="1:10" hidden="1" outlineLevel="2">
      <c r="A14" s="82" t="s">
        <v>777</v>
      </c>
      <c r="B14" s="82" t="s">
        <v>39</v>
      </c>
      <c r="C14" s="82">
        <v>42.996110000000002</v>
      </c>
      <c r="D14" s="84">
        <v>0.42996110000000004</v>
      </c>
      <c r="E14" s="83"/>
      <c r="F14" s="82">
        <v>0</v>
      </c>
      <c r="G14" s="84">
        <v>0</v>
      </c>
      <c r="H14" s="83"/>
      <c r="I14" s="82">
        <v>0</v>
      </c>
      <c r="J14" s="84">
        <f t="shared" si="0"/>
        <v>0</v>
      </c>
    </row>
    <row r="15" spans="1:10" hidden="1" outlineLevel="2">
      <c r="A15" s="82" t="s">
        <v>477</v>
      </c>
      <c r="B15" s="82" t="s">
        <v>39</v>
      </c>
      <c r="C15" s="82">
        <v>25.212029999999999</v>
      </c>
      <c r="D15" s="84">
        <v>0.25212029999999996</v>
      </c>
      <c r="E15" s="83"/>
      <c r="F15" s="82">
        <v>0</v>
      </c>
      <c r="G15" s="84">
        <v>0</v>
      </c>
      <c r="H15" s="83"/>
      <c r="I15" s="82">
        <v>0</v>
      </c>
      <c r="J15" s="84">
        <f t="shared" si="0"/>
        <v>0</v>
      </c>
    </row>
    <row r="16" spans="1:10" hidden="1" outlineLevel="2">
      <c r="A16" s="82" t="s">
        <v>448</v>
      </c>
      <c r="B16" s="82" t="s">
        <v>39</v>
      </c>
      <c r="C16" s="82">
        <v>30.188680000000002</v>
      </c>
      <c r="D16" s="84">
        <v>0.30188680000000001</v>
      </c>
      <c r="E16" s="83"/>
      <c r="F16" s="82">
        <v>0</v>
      </c>
      <c r="G16" s="84">
        <v>0</v>
      </c>
      <c r="H16" s="83"/>
      <c r="I16" s="82">
        <v>0</v>
      </c>
      <c r="J16" s="84">
        <f t="shared" si="0"/>
        <v>0</v>
      </c>
    </row>
    <row r="17" spans="1:10" hidden="1" outlineLevel="2">
      <c r="A17" s="82" t="s">
        <v>396</v>
      </c>
      <c r="B17" s="82" t="s">
        <v>39</v>
      </c>
      <c r="C17" s="82">
        <v>26.408450000000002</v>
      </c>
      <c r="D17" s="84">
        <v>0.2640845</v>
      </c>
      <c r="E17" s="83"/>
      <c r="F17" s="82">
        <v>0</v>
      </c>
      <c r="G17" s="84">
        <v>0</v>
      </c>
      <c r="H17" s="83"/>
      <c r="I17" s="82">
        <v>0</v>
      </c>
      <c r="J17" s="84">
        <f t="shared" si="0"/>
        <v>0</v>
      </c>
    </row>
    <row r="18" spans="1:10" hidden="1" outlineLevel="2">
      <c r="A18" s="82" t="s">
        <v>368</v>
      </c>
      <c r="B18" s="82" t="s">
        <v>39</v>
      </c>
      <c r="C18" s="82">
        <v>31.020410000000002</v>
      </c>
      <c r="D18" s="84">
        <v>0.31020410000000004</v>
      </c>
      <c r="E18" s="83"/>
      <c r="F18" s="82">
        <v>0</v>
      </c>
      <c r="G18" s="84">
        <v>0</v>
      </c>
      <c r="H18" s="83"/>
      <c r="I18" s="82">
        <v>0</v>
      </c>
      <c r="J18" s="84">
        <f t="shared" si="0"/>
        <v>0</v>
      </c>
    </row>
    <row r="19" spans="1:10" hidden="1" outlineLevel="2">
      <c r="A19" s="82" t="s">
        <v>224</v>
      </c>
      <c r="B19" s="82" t="s">
        <v>39</v>
      </c>
      <c r="C19" s="82">
        <v>8.8652500000000014</v>
      </c>
      <c r="D19" s="84">
        <v>8.8652500000000009E-2</v>
      </c>
      <c r="E19" s="83"/>
      <c r="F19" s="82">
        <v>0</v>
      </c>
      <c r="G19" s="84">
        <v>0</v>
      </c>
      <c r="H19" s="83"/>
      <c r="I19" s="82">
        <v>0</v>
      </c>
      <c r="J19" s="84">
        <f t="shared" si="0"/>
        <v>0</v>
      </c>
    </row>
    <row r="20" spans="1:10" hidden="1" outlineLevel="2">
      <c r="A20" s="82" t="s">
        <v>222</v>
      </c>
      <c r="B20" s="82" t="s">
        <v>39</v>
      </c>
      <c r="C20" s="82">
        <v>67.457630000000009</v>
      </c>
      <c r="D20" s="84">
        <v>0.67457630000000013</v>
      </c>
      <c r="E20" s="83"/>
      <c r="F20" s="82">
        <v>0</v>
      </c>
      <c r="G20" s="84">
        <v>0</v>
      </c>
      <c r="H20" s="83"/>
      <c r="I20" s="82">
        <v>0</v>
      </c>
      <c r="J20" s="84">
        <f t="shared" si="0"/>
        <v>0</v>
      </c>
    </row>
    <row r="21" spans="1:10" ht="15.75" outlineLevel="1" collapsed="1">
      <c r="A21" s="82"/>
      <c r="B21" s="86" t="s">
        <v>1063</v>
      </c>
      <c r="C21" s="82"/>
      <c r="D21" s="84"/>
      <c r="E21" s="83"/>
      <c r="F21" s="82"/>
      <c r="G21" s="84"/>
      <c r="H21" s="83"/>
      <c r="I21" s="82"/>
      <c r="J21" s="84">
        <f>SUBTOTAL(9,J13:J20)</f>
        <v>0</v>
      </c>
    </row>
    <row r="22" spans="1:10" hidden="1" outlineLevel="2">
      <c r="A22" s="82" t="s">
        <v>950</v>
      </c>
      <c r="B22" s="82" t="s">
        <v>40</v>
      </c>
      <c r="C22" s="82">
        <v>38.834950000000006</v>
      </c>
      <c r="D22" s="84">
        <v>0.38834950000000007</v>
      </c>
      <c r="E22" s="83"/>
      <c r="F22" s="82">
        <v>0</v>
      </c>
      <c r="G22" s="84">
        <v>0</v>
      </c>
      <c r="H22" s="83"/>
      <c r="I22" s="82">
        <v>0</v>
      </c>
      <c r="J22" s="84">
        <f>+I22/100</f>
        <v>0</v>
      </c>
    </row>
    <row r="23" spans="1:10" hidden="1" outlineLevel="2">
      <c r="A23" s="82" t="s">
        <v>718</v>
      </c>
      <c r="B23" s="82" t="s">
        <v>40</v>
      </c>
      <c r="C23" s="82">
        <v>43.631440000000005</v>
      </c>
      <c r="D23" s="84">
        <v>0.43631440000000005</v>
      </c>
      <c r="E23" s="83"/>
      <c r="F23" s="82">
        <v>0</v>
      </c>
      <c r="G23" s="84">
        <v>0</v>
      </c>
      <c r="H23" s="83"/>
      <c r="I23" s="82">
        <v>0</v>
      </c>
      <c r="J23" s="84">
        <f>+I23/100</f>
        <v>0</v>
      </c>
    </row>
    <row r="24" spans="1:10" hidden="1" outlineLevel="2">
      <c r="A24" s="82" t="s">
        <v>635</v>
      </c>
      <c r="B24" s="82" t="s">
        <v>40</v>
      </c>
      <c r="C24" s="82">
        <v>9.4339600000000008</v>
      </c>
      <c r="D24" s="84">
        <v>9.433960000000001E-2</v>
      </c>
      <c r="E24" s="83"/>
      <c r="F24" s="82">
        <v>0</v>
      </c>
      <c r="G24" s="84">
        <v>0</v>
      </c>
      <c r="H24" s="83"/>
      <c r="I24" s="82">
        <v>0</v>
      </c>
      <c r="J24" s="84">
        <f>+I24/100</f>
        <v>0</v>
      </c>
    </row>
    <row r="25" spans="1:10" ht="15.75" outlineLevel="1" collapsed="1">
      <c r="A25" s="82"/>
      <c r="B25" s="86" t="s">
        <v>1064</v>
      </c>
      <c r="C25" s="82"/>
      <c r="D25" s="84"/>
      <c r="E25" s="83"/>
      <c r="F25" s="82"/>
      <c r="G25" s="84"/>
      <c r="H25" s="83"/>
      <c r="I25" s="82"/>
      <c r="J25" s="84">
        <f>SUBTOTAL(9,J22:J24)</f>
        <v>0</v>
      </c>
    </row>
    <row r="26" spans="1:10" hidden="1" outlineLevel="2">
      <c r="A26" s="82" t="s">
        <v>746</v>
      </c>
      <c r="B26" s="82" t="s">
        <v>41</v>
      </c>
      <c r="C26" s="82">
        <v>12.293140000000001</v>
      </c>
      <c r="D26" s="84">
        <v>0.12293140000000001</v>
      </c>
      <c r="E26" s="83"/>
      <c r="F26" s="82">
        <v>0</v>
      </c>
      <c r="G26" s="84">
        <v>0</v>
      </c>
      <c r="H26" s="83"/>
      <c r="I26" s="82">
        <v>0</v>
      </c>
      <c r="J26" s="84">
        <f>+I26/100</f>
        <v>0</v>
      </c>
    </row>
    <row r="27" spans="1:10" hidden="1" outlineLevel="2">
      <c r="A27" s="82" t="s">
        <v>564</v>
      </c>
      <c r="B27" s="82" t="s">
        <v>41</v>
      </c>
      <c r="C27" s="82">
        <v>37.226280000000003</v>
      </c>
      <c r="D27" s="84">
        <v>0.3722628</v>
      </c>
      <c r="E27" s="83"/>
      <c r="F27" s="82">
        <v>0</v>
      </c>
      <c r="G27" s="84">
        <v>0</v>
      </c>
      <c r="H27" s="83"/>
      <c r="I27" s="82">
        <v>0</v>
      </c>
      <c r="J27" s="84">
        <f>+I27/100</f>
        <v>0</v>
      </c>
    </row>
    <row r="28" spans="1:10" hidden="1" outlineLevel="2">
      <c r="A28" s="82" t="s">
        <v>485</v>
      </c>
      <c r="B28" s="82" t="s">
        <v>41</v>
      </c>
      <c r="C28" s="82">
        <v>37.826090000000001</v>
      </c>
      <c r="D28" s="84">
        <v>0.37826090000000001</v>
      </c>
      <c r="E28" s="83"/>
      <c r="F28" s="82">
        <v>0</v>
      </c>
      <c r="G28" s="84">
        <v>0</v>
      </c>
      <c r="H28" s="83"/>
      <c r="I28" s="82">
        <v>0</v>
      </c>
      <c r="J28" s="84">
        <f>+I28/100</f>
        <v>0</v>
      </c>
    </row>
    <row r="29" spans="1:10" ht="15.75" outlineLevel="1" collapsed="1">
      <c r="A29" s="82"/>
      <c r="B29" s="86" t="s">
        <v>1065</v>
      </c>
      <c r="C29" s="82"/>
      <c r="D29" s="84"/>
      <c r="E29" s="83"/>
      <c r="F29" s="82"/>
      <c r="G29" s="84"/>
      <c r="H29" s="83"/>
      <c r="I29" s="82"/>
      <c r="J29" s="84">
        <f>SUBTOTAL(9,J26:J28)</f>
        <v>0</v>
      </c>
    </row>
    <row r="30" spans="1:10" hidden="1" outlineLevel="2">
      <c r="A30" s="82" t="s">
        <v>979</v>
      </c>
      <c r="B30" s="82" t="s">
        <v>42</v>
      </c>
      <c r="C30" s="82">
        <v>16.23377</v>
      </c>
      <c r="D30" s="84">
        <v>0.1623377</v>
      </c>
      <c r="E30" s="83"/>
      <c r="F30" s="82">
        <v>0</v>
      </c>
      <c r="G30" s="84">
        <v>0</v>
      </c>
      <c r="H30" s="83"/>
      <c r="I30" s="82">
        <v>0</v>
      </c>
      <c r="J30" s="84">
        <f t="shared" ref="J30:J36" si="1">+I30/100</f>
        <v>0</v>
      </c>
    </row>
    <row r="31" spans="1:10" hidden="1" outlineLevel="2">
      <c r="A31" s="82" t="s">
        <v>973</v>
      </c>
      <c r="B31" s="82" t="s">
        <v>42</v>
      </c>
      <c r="C31" s="82">
        <v>43.076920000000001</v>
      </c>
      <c r="D31" s="84">
        <v>0.43076920000000002</v>
      </c>
      <c r="E31" s="83"/>
      <c r="F31" s="82">
        <v>0</v>
      </c>
      <c r="G31" s="84">
        <v>0</v>
      </c>
      <c r="H31" s="83"/>
      <c r="I31" s="82">
        <v>0</v>
      </c>
      <c r="J31" s="84">
        <f t="shared" si="1"/>
        <v>0</v>
      </c>
    </row>
    <row r="32" spans="1:10" hidden="1" outlineLevel="2">
      <c r="A32" s="82" t="s">
        <v>955</v>
      </c>
      <c r="B32" s="82" t="s">
        <v>42</v>
      </c>
      <c r="C32" s="82">
        <v>13.812150000000001</v>
      </c>
      <c r="D32" s="84">
        <v>0.13812150000000001</v>
      </c>
      <c r="E32" s="83"/>
      <c r="F32" s="82">
        <v>0</v>
      </c>
      <c r="G32" s="84">
        <v>0</v>
      </c>
      <c r="H32" s="83"/>
      <c r="I32" s="82">
        <v>0</v>
      </c>
      <c r="J32" s="84">
        <f t="shared" si="1"/>
        <v>0</v>
      </c>
    </row>
    <row r="33" spans="1:10" hidden="1" outlineLevel="2">
      <c r="A33" s="82" t="s">
        <v>757</v>
      </c>
      <c r="B33" s="82" t="s">
        <v>42</v>
      </c>
      <c r="C33" s="82">
        <v>38.967970000000001</v>
      </c>
      <c r="D33" s="84">
        <v>0.38967970000000002</v>
      </c>
      <c r="E33" s="83"/>
      <c r="F33" s="82">
        <v>0</v>
      </c>
      <c r="G33" s="84">
        <v>0</v>
      </c>
      <c r="H33" s="83"/>
      <c r="I33" s="82">
        <v>0</v>
      </c>
      <c r="J33" s="84">
        <f t="shared" si="1"/>
        <v>0</v>
      </c>
    </row>
    <row r="34" spans="1:10" hidden="1" outlineLevel="2">
      <c r="A34" s="82" t="s">
        <v>567</v>
      </c>
      <c r="B34" s="82" t="s">
        <v>42</v>
      </c>
      <c r="C34" s="82">
        <v>35</v>
      </c>
      <c r="D34" s="84">
        <v>0.35</v>
      </c>
      <c r="E34" s="83"/>
      <c r="F34" s="82">
        <v>0</v>
      </c>
      <c r="G34" s="84">
        <v>0</v>
      </c>
      <c r="H34" s="83"/>
      <c r="I34" s="82">
        <v>0</v>
      </c>
      <c r="J34" s="84">
        <f t="shared" si="1"/>
        <v>0</v>
      </c>
    </row>
    <row r="35" spans="1:10" hidden="1" outlineLevel="2">
      <c r="A35" s="82" t="s">
        <v>400</v>
      </c>
      <c r="B35" s="82" t="s">
        <v>42</v>
      </c>
      <c r="C35" s="82">
        <v>36.190480000000001</v>
      </c>
      <c r="D35" s="84">
        <v>0.36190480000000003</v>
      </c>
      <c r="E35" s="83"/>
      <c r="F35" s="82">
        <v>0</v>
      </c>
      <c r="G35" s="84">
        <v>0</v>
      </c>
      <c r="H35" s="83"/>
      <c r="I35" s="82">
        <v>0</v>
      </c>
      <c r="J35" s="84">
        <f t="shared" si="1"/>
        <v>0</v>
      </c>
    </row>
    <row r="36" spans="1:10" hidden="1" outlineLevel="2">
      <c r="A36" s="82" t="s">
        <v>296</v>
      </c>
      <c r="B36" s="82" t="s">
        <v>42</v>
      </c>
      <c r="C36" s="82">
        <v>5.6053800000000003</v>
      </c>
      <c r="D36" s="84">
        <v>5.6053800000000001E-2</v>
      </c>
      <c r="E36" s="82" t="s">
        <v>110</v>
      </c>
      <c r="F36" s="82">
        <v>14.910310000000001</v>
      </c>
      <c r="G36" s="84">
        <v>0.14910310000000002</v>
      </c>
      <c r="H36" s="82" t="s">
        <v>118</v>
      </c>
      <c r="I36" s="82">
        <v>11.547090000000001</v>
      </c>
      <c r="J36" s="84">
        <f t="shared" si="1"/>
        <v>0.1154709</v>
      </c>
    </row>
    <row r="37" spans="1:10" ht="15.75" outlineLevel="1" collapsed="1">
      <c r="A37" s="82"/>
      <c r="B37" s="86" t="s">
        <v>1066</v>
      </c>
      <c r="C37" s="82"/>
      <c r="D37" s="84"/>
      <c r="E37" s="82"/>
      <c r="F37" s="82"/>
      <c r="G37" s="84"/>
      <c r="H37" s="82"/>
      <c r="I37" s="82"/>
      <c r="J37" s="84">
        <f>SUBTOTAL(9,J30:J36)</f>
        <v>0.1154709</v>
      </c>
    </row>
    <row r="38" spans="1:10" hidden="1" outlineLevel="2">
      <c r="A38" s="82" t="s">
        <v>755</v>
      </c>
      <c r="B38" s="82" t="s">
        <v>43</v>
      </c>
      <c r="C38" s="82">
        <v>28.133700000000001</v>
      </c>
      <c r="D38" s="84">
        <v>0.281337</v>
      </c>
      <c r="E38" s="83"/>
      <c r="F38" s="82">
        <v>0</v>
      </c>
      <c r="G38" s="84">
        <v>0</v>
      </c>
      <c r="H38" s="83"/>
      <c r="I38" s="82">
        <v>0</v>
      </c>
      <c r="J38" s="84">
        <f>+I38/100</f>
        <v>0</v>
      </c>
    </row>
    <row r="39" spans="1:10" ht="15.75" outlineLevel="1" collapsed="1">
      <c r="A39" s="82"/>
      <c r="B39" s="86" t="s">
        <v>1067</v>
      </c>
      <c r="C39" s="82"/>
      <c r="D39" s="84"/>
      <c r="E39" s="83"/>
      <c r="F39" s="82"/>
      <c r="G39" s="84"/>
      <c r="H39" s="83"/>
      <c r="I39" s="82"/>
      <c r="J39" s="84">
        <f>SUBTOTAL(9,J38:J38)</f>
        <v>0</v>
      </c>
    </row>
    <row r="40" spans="1:10" hidden="1" outlineLevel="2">
      <c r="A40" s="82" t="s">
        <v>998</v>
      </c>
      <c r="B40" s="82" t="s">
        <v>44</v>
      </c>
      <c r="C40" s="82">
        <v>43.51585</v>
      </c>
      <c r="D40" s="84">
        <v>0.4351585</v>
      </c>
      <c r="E40" s="83"/>
      <c r="F40" s="82">
        <v>0</v>
      </c>
      <c r="G40" s="84">
        <v>0</v>
      </c>
      <c r="H40" s="83"/>
      <c r="I40" s="82">
        <v>0</v>
      </c>
      <c r="J40" s="84">
        <f>+I40/100</f>
        <v>0</v>
      </c>
    </row>
    <row r="41" spans="1:10" hidden="1" outlineLevel="2">
      <c r="A41" s="82" t="s">
        <v>951</v>
      </c>
      <c r="B41" s="82" t="s">
        <v>44</v>
      </c>
      <c r="C41" s="82">
        <v>19.169330000000002</v>
      </c>
      <c r="D41" s="84">
        <v>0.19169330000000001</v>
      </c>
      <c r="E41" s="83"/>
      <c r="F41" s="82">
        <v>0</v>
      </c>
      <c r="G41" s="84">
        <v>0</v>
      </c>
      <c r="H41" s="83"/>
      <c r="I41" s="82">
        <v>0</v>
      </c>
      <c r="J41" s="84">
        <f>+I41/100</f>
        <v>0</v>
      </c>
    </row>
    <row r="42" spans="1:10" hidden="1" outlineLevel="2">
      <c r="A42" s="82" t="s">
        <v>614</v>
      </c>
      <c r="B42" s="82" t="s">
        <v>44</v>
      </c>
      <c r="C42" s="82">
        <v>6.7019399999999996</v>
      </c>
      <c r="D42" s="84">
        <v>6.7019399999999993E-2</v>
      </c>
      <c r="E42" s="83"/>
      <c r="F42" s="82">
        <v>0</v>
      </c>
      <c r="G42" s="84">
        <v>0</v>
      </c>
      <c r="H42" s="83"/>
      <c r="I42" s="82">
        <v>0</v>
      </c>
      <c r="J42" s="84">
        <f>+I42/100</f>
        <v>0</v>
      </c>
    </row>
    <row r="43" spans="1:10" hidden="1" outlineLevel="2">
      <c r="A43" s="82" t="s">
        <v>330</v>
      </c>
      <c r="B43" s="82" t="s">
        <v>44</v>
      </c>
      <c r="C43" s="82">
        <v>28.395060000000001</v>
      </c>
      <c r="D43" s="84">
        <v>0.2839506</v>
      </c>
      <c r="E43" s="83"/>
      <c r="F43" s="82">
        <v>0</v>
      </c>
      <c r="G43" s="84">
        <v>0</v>
      </c>
      <c r="H43" s="83"/>
      <c r="I43" s="82">
        <v>0</v>
      </c>
      <c r="J43" s="84">
        <f>+I43/100</f>
        <v>0</v>
      </c>
    </row>
    <row r="44" spans="1:10" hidden="1" outlineLevel="2">
      <c r="A44" s="82" t="s">
        <v>268</v>
      </c>
      <c r="B44" s="82" t="s">
        <v>44</v>
      </c>
      <c r="C44" s="82">
        <v>37.790700000000001</v>
      </c>
      <c r="D44" s="84">
        <v>0.37790699999999999</v>
      </c>
      <c r="E44" s="82" t="s">
        <v>67</v>
      </c>
      <c r="F44" s="82">
        <v>6.3953500000000005</v>
      </c>
      <c r="G44" s="84">
        <v>6.395350000000001E-2</v>
      </c>
      <c r="H44" s="83"/>
      <c r="I44" s="82">
        <v>0</v>
      </c>
      <c r="J44" s="84">
        <f>+I44/100</f>
        <v>0</v>
      </c>
    </row>
    <row r="45" spans="1:10" ht="15.75" outlineLevel="1" collapsed="1">
      <c r="A45" s="82"/>
      <c r="B45" s="86" t="s">
        <v>1068</v>
      </c>
      <c r="C45" s="82"/>
      <c r="D45" s="84"/>
      <c r="E45" s="82"/>
      <c r="F45" s="82"/>
      <c r="G45" s="84"/>
      <c r="H45" s="83"/>
      <c r="I45" s="82"/>
      <c r="J45" s="84">
        <f>SUBTOTAL(9,J40:J44)</f>
        <v>0</v>
      </c>
    </row>
    <row r="46" spans="1:10" hidden="1" outlineLevel="2">
      <c r="A46" s="82" t="s">
        <v>585</v>
      </c>
      <c r="B46" s="82" t="s">
        <v>45</v>
      </c>
      <c r="C46" s="82">
        <v>16.96658</v>
      </c>
      <c r="D46" s="84">
        <v>0.16966580000000001</v>
      </c>
      <c r="E46" s="83"/>
      <c r="F46" s="82">
        <v>0</v>
      </c>
      <c r="G46" s="84">
        <v>0</v>
      </c>
      <c r="H46" s="83"/>
      <c r="I46" s="82">
        <v>0</v>
      </c>
      <c r="J46" s="84">
        <f>+I46/100</f>
        <v>0</v>
      </c>
    </row>
    <row r="47" spans="1:10" hidden="1" outlineLevel="2">
      <c r="A47" s="82" t="s">
        <v>546</v>
      </c>
      <c r="B47" s="82" t="s">
        <v>45</v>
      </c>
      <c r="C47" s="82">
        <v>28.571430000000003</v>
      </c>
      <c r="D47" s="84">
        <v>0.28571430000000003</v>
      </c>
      <c r="E47" s="83"/>
      <c r="F47" s="82">
        <v>0</v>
      </c>
      <c r="G47" s="84">
        <v>0</v>
      </c>
      <c r="H47" s="83"/>
      <c r="I47" s="82">
        <v>0</v>
      </c>
      <c r="J47" s="84">
        <f>+I47/100</f>
        <v>0</v>
      </c>
    </row>
    <row r="48" spans="1:10" hidden="1" outlineLevel="2">
      <c r="A48" s="82" t="s">
        <v>360</v>
      </c>
      <c r="B48" s="82" t="s">
        <v>45</v>
      </c>
      <c r="C48" s="82">
        <v>20.078740000000003</v>
      </c>
      <c r="D48" s="84">
        <v>0.20078740000000003</v>
      </c>
      <c r="E48" s="83"/>
      <c r="F48" s="82">
        <v>0</v>
      </c>
      <c r="G48" s="84">
        <v>0</v>
      </c>
      <c r="H48" s="83"/>
      <c r="I48" s="82">
        <v>0</v>
      </c>
      <c r="J48" s="84">
        <f>+I48/100</f>
        <v>0</v>
      </c>
    </row>
    <row r="49" spans="1:10" hidden="1" outlineLevel="2">
      <c r="A49" s="82" t="s">
        <v>227</v>
      </c>
      <c r="B49" s="82" t="s">
        <v>45</v>
      </c>
      <c r="C49" s="82">
        <v>33.576640000000005</v>
      </c>
      <c r="D49" s="84">
        <v>0.33576640000000002</v>
      </c>
      <c r="E49" s="83"/>
      <c r="F49" s="82">
        <v>0</v>
      </c>
      <c r="G49" s="84">
        <v>0</v>
      </c>
      <c r="H49" s="83"/>
      <c r="I49" s="82">
        <v>0</v>
      </c>
      <c r="J49" s="84">
        <f>+I49/100</f>
        <v>0</v>
      </c>
    </row>
    <row r="50" spans="1:10" ht="15.75" outlineLevel="1" collapsed="1">
      <c r="A50" s="82"/>
      <c r="B50" s="86" t="s">
        <v>1069</v>
      </c>
      <c r="C50" s="82"/>
      <c r="D50" s="84"/>
      <c r="E50" s="83"/>
      <c r="F50" s="82"/>
      <c r="G50" s="84"/>
      <c r="H50" s="83"/>
      <c r="I50" s="82"/>
      <c r="J50" s="84">
        <f>SUBTOTAL(9,J46:J49)</f>
        <v>0</v>
      </c>
    </row>
    <row r="51" spans="1:10" hidden="1" outlineLevel="2">
      <c r="A51" s="82" t="s">
        <v>1013</v>
      </c>
      <c r="B51" s="82" t="s">
        <v>46</v>
      </c>
      <c r="C51" s="82">
        <v>42.69341</v>
      </c>
      <c r="D51" s="84">
        <v>0.42693409999999998</v>
      </c>
      <c r="E51" s="83"/>
      <c r="F51" s="82">
        <v>0</v>
      </c>
      <c r="G51" s="84">
        <v>0</v>
      </c>
      <c r="H51" s="83"/>
      <c r="I51" s="82">
        <v>0</v>
      </c>
      <c r="J51" s="84">
        <f>+I51/100</f>
        <v>0</v>
      </c>
    </row>
    <row r="52" spans="1:10" hidden="1" outlineLevel="2">
      <c r="A52" s="82" t="s">
        <v>946</v>
      </c>
      <c r="B52" s="82" t="s">
        <v>46</v>
      </c>
      <c r="C52" s="82">
        <v>40.329220000000007</v>
      </c>
      <c r="D52" s="84">
        <v>0.40329220000000005</v>
      </c>
      <c r="E52" s="83"/>
      <c r="F52" s="82">
        <v>0</v>
      </c>
      <c r="G52" s="84">
        <v>0</v>
      </c>
      <c r="H52" s="83"/>
      <c r="I52" s="82">
        <v>0</v>
      </c>
      <c r="J52" s="84">
        <f>+I52/100</f>
        <v>0</v>
      </c>
    </row>
    <row r="53" spans="1:10" ht="15.75" outlineLevel="1" collapsed="1">
      <c r="A53" s="82"/>
      <c r="B53" s="86" t="s">
        <v>1070</v>
      </c>
      <c r="C53" s="82"/>
      <c r="D53" s="84"/>
      <c r="E53" s="83"/>
      <c r="F53" s="82"/>
      <c r="G53" s="84"/>
      <c r="H53" s="83"/>
      <c r="I53" s="82"/>
      <c r="J53" s="84">
        <f>SUBTOTAL(9,J51:J52)</f>
        <v>0</v>
      </c>
    </row>
    <row r="54" spans="1:10" hidden="1" outlineLevel="2">
      <c r="A54" s="82" t="s">
        <v>770</v>
      </c>
      <c r="B54" s="82" t="s">
        <v>47</v>
      </c>
      <c r="C54" s="82">
        <v>15.478000000000002</v>
      </c>
      <c r="D54" s="84">
        <v>0.15478000000000003</v>
      </c>
      <c r="E54" s="82" t="s">
        <v>127</v>
      </c>
      <c r="F54" s="82">
        <v>0.45524000000000003</v>
      </c>
      <c r="G54" s="84">
        <v>4.5524000000000007E-3</v>
      </c>
      <c r="H54" s="83"/>
      <c r="I54" s="82">
        <v>0</v>
      </c>
      <c r="J54" s="84">
        <f t="shared" ref="J54:J61" si="2">+I54/100</f>
        <v>0</v>
      </c>
    </row>
    <row r="55" spans="1:10" hidden="1" outlineLevel="2">
      <c r="A55" s="82" t="s">
        <v>648</v>
      </c>
      <c r="B55" s="82" t="s">
        <v>47</v>
      </c>
      <c r="C55" s="82">
        <v>24.778760000000002</v>
      </c>
      <c r="D55" s="84">
        <v>0.24778760000000002</v>
      </c>
      <c r="E55" s="83"/>
      <c r="F55" s="82">
        <v>0</v>
      </c>
      <c r="G55" s="84">
        <v>0</v>
      </c>
      <c r="H55" s="83"/>
      <c r="I55" s="82">
        <v>0</v>
      </c>
      <c r="J55" s="84">
        <f t="shared" si="2"/>
        <v>0</v>
      </c>
    </row>
    <row r="56" spans="1:10" hidden="1" outlineLevel="2">
      <c r="A56" s="82" t="s">
        <v>628</v>
      </c>
      <c r="B56" s="82" t="s">
        <v>47</v>
      </c>
      <c r="C56" s="82">
        <v>49.342110000000005</v>
      </c>
      <c r="D56" s="84">
        <v>0.49342110000000006</v>
      </c>
      <c r="E56" s="83"/>
      <c r="F56" s="82">
        <v>0</v>
      </c>
      <c r="G56" s="84">
        <v>0</v>
      </c>
      <c r="H56" s="83"/>
      <c r="I56" s="82">
        <v>0</v>
      </c>
      <c r="J56" s="84">
        <f t="shared" si="2"/>
        <v>0</v>
      </c>
    </row>
    <row r="57" spans="1:10" hidden="1" outlineLevel="2">
      <c r="A57" s="82" t="s">
        <v>577</v>
      </c>
      <c r="B57" s="82" t="s">
        <v>47</v>
      </c>
      <c r="C57" s="82">
        <v>11.512720000000002</v>
      </c>
      <c r="D57" s="84">
        <v>0.11512720000000001</v>
      </c>
      <c r="E57" s="83"/>
      <c r="F57" s="82">
        <v>0</v>
      </c>
      <c r="G57" s="84">
        <v>0</v>
      </c>
      <c r="H57" s="83"/>
      <c r="I57" s="82">
        <v>0</v>
      </c>
      <c r="J57" s="84">
        <f t="shared" si="2"/>
        <v>0</v>
      </c>
    </row>
    <row r="58" spans="1:10" hidden="1" outlineLevel="2">
      <c r="A58" s="82" t="s">
        <v>562</v>
      </c>
      <c r="B58" s="82" t="s">
        <v>47</v>
      </c>
      <c r="C58" s="82">
        <v>4.4164000000000003</v>
      </c>
      <c r="D58" s="84">
        <v>4.4164000000000002E-2</v>
      </c>
      <c r="E58" s="82" t="s">
        <v>114</v>
      </c>
      <c r="F58" s="82">
        <v>7.5709800000000005</v>
      </c>
      <c r="G58" s="84">
        <v>7.5709800000000008E-2</v>
      </c>
      <c r="H58" s="83"/>
      <c r="I58" s="82">
        <v>0</v>
      </c>
      <c r="J58" s="84">
        <f t="shared" si="2"/>
        <v>0</v>
      </c>
    </row>
    <row r="59" spans="1:10" hidden="1" outlineLevel="2">
      <c r="A59" s="82" t="s">
        <v>351</v>
      </c>
      <c r="B59" s="82" t="s">
        <v>47</v>
      </c>
      <c r="C59" s="82">
        <v>43.768120000000003</v>
      </c>
      <c r="D59" s="84">
        <v>0.43768120000000005</v>
      </c>
      <c r="E59" s="83"/>
      <c r="F59" s="82">
        <v>0</v>
      </c>
      <c r="G59" s="84">
        <v>0</v>
      </c>
      <c r="H59" s="83"/>
      <c r="I59" s="82">
        <v>0</v>
      </c>
      <c r="J59" s="84">
        <f t="shared" si="2"/>
        <v>0</v>
      </c>
    </row>
    <row r="60" spans="1:10" hidden="1" outlineLevel="2">
      <c r="A60" s="82" t="s">
        <v>278</v>
      </c>
      <c r="B60" s="82" t="s">
        <v>47</v>
      </c>
      <c r="C60" s="82">
        <v>33.855800000000002</v>
      </c>
      <c r="D60" s="84">
        <v>0.33855800000000003</v>
      </c>
      <c r="E60" s="83"/>
      <c r="F60" s="82">
        <v>0</v>
      </c>
      <c r="G60" s="84">
        <v>0</v>
      </c>
      <c r="H60" s="83"/>
      <c r="I60" s="82">
        <v>0</v>
      </c>
      <c r="J60" s="84">
        <f t="shared" si="2"/>
        <v>0</v>
      </c>
    </row>
    <row r="61" spans="1:10" hidden="1" outlineLevel="2">
      <c r="A61" s="82" t="s">
        <v>142</v>
      </c>
      <c r="B61" s="82" t="s">
        <v>47</v>
      </c>
      <c r="C61" s="82">
        <v>30.4</v>
      </c>
      <c r="D61" s="84">
        <v>0.30399999999999999</v>
      </c>
      <c r="E61" s="83"/>
      <c r="F61" s="82">
        <v>0</v>
      </c>
      <c r="G61" s="84">
        <v>0</v>
      </c>
      <c r="H61" s="83"/>
      <c r="I61" s="82">
        <v>0</v>
      </c>
      <c r="J61" s="84">
        <f t="shared" si="2"/>
        <v>0</v>
      </c>
    </row>
    <row r="62" spans="1:10" ht="15.75" outlineLevel="1" collapsed="1">
      <c r="A62" s="82"/>
      <c r="B62" s="86" t="s">
        <v>1071</v>
      </c>
      <c r="C62" s="82"/>
      <c r="D62" s="84"/>
      <c r="E62" s="83"/>
      <c r="F62" s="82"/>
      <c r="G62" s="84"/>
      <c r="H62" s="83"/>
      <c r="I62" s="82"/>
      <c r="J62" s="84">
        <f>SUBTOTAL(9,J54:J61)</f>
        <v>0</v>
      </c>
    </row>
    <row r="63" spans="1:10" hidden="1" outlineLevel="2">
      <c r="A63" s="82" t="s">
        <v>1015</v>
      </c>
      <c r="B63" s="82" t="s">
        <v>48</v>
      </c>
      <c r="C63" s="82">
        <v>11.764710000000001</v>
      </c>
      <c r="D63" s="84">
        <v>0.1176471</v>
      </c>
      <c r="E63" s="83"/>
      <c r="F63" s="82">
        <v>0</v>
      </c>
      <c r="G63" s="84">
        <v>0</v>
      </c>
      <c r="H63" s="83"/>
      <c r="I63" s="82">
        <v>0</v>
      </c>
      <c r="J63" s="84">
        <f t="shared" ref="J63:J71" si="3">+I63/100</f>
        <v>0</v>
      </c>
    </row>
    <row r="64" spans="1:10" hidden="1" outlineLevel="2">
      <c r="A64" s="82" t="s">
        <v>949</v>
      </c>
      <c r="B64" s="82" t="s">
        <v>48</v>
      </c>
      <c r="C64" s="82">
        <v>16.990290000000002</v>
      </c>
      <c r="D64" s="84">
        <v>0.16990290000000002</v>
      </c>
      <c r="E64" s="83"/>
      <c r="F64" s="82">
        <v>0</v>
      </c>
      <c r="G64" s="84">
        <v>0</v>
      </c>
      <c r="H64" s="83"/>
      <c r="I64" s="82">
        <v>0</v>
      </c>
      <c r="J64" s="84">
        <f t="shared" si="3"/>
        <v>0</v>
      </c>
    </row>
    <row r="65" spans="1:10" hidden="1" outlineLevel="2">
      <c r="A65" s="82" t="s">
        <v>841</v>
      </c>
      <c r="B65" s="82" t="s">
        <v>48</v>
      </c>
      <c r="C65" s="82">
        <v>25.25</v>
      </c>
      <c r="D65" s="84">
        <v>0.2525</v>
      </c>
      <c r="E65" s="83"/>
      <c r="F65" s="82">
        <v>0</v>
      </c>
      <c r="G65" s="84">
        <v>0</v>
      </c>
      <c r="H65" s="83"/>
      <c r="I65" s="82">
        <v>0</v>
      </c>
      <c r="J65" s="84">
        <f t="shared" si="3"/>
        <v>0</v>
      </c>
    </row>
    <row r="66" spans="1:10" hidden="1" outlineLevel="2">
      <c r="A66" s="82" t="s">
        <v>706</v>
      </c>
      <c r="B66" s="82" t="s">
        <v>48</v>
      </c>
      <c r="C66" s="82">
        <v>31.007750000000001</v>
      </c>
      <c r="D66" s="84">
        <v>0.31007750000000001</v>
      </c>
      <c r="E66" s="83"/>
      <c r="F66" s="82">
        <v>0</v>
      </c>
      <c r="G66" s="84">
        <v>0</v>
      </c>
      <c r="H66" s="83"/>
      <c r="I66" s="82">
        <v>0</v>
      </c>
      <c r="J66" s="84">
        <f t="shared" si="3"/>
        <v>0</v>
      </c>
    </row>
    <row r="67" spans="1:10" hidden="1" outlineLevel="2">
      <c r="A67" s="82" t="s">
        <v>613</v>
      </c>
      <c r="B67" s="82" t="s">
        <v>48</v>
      </c>
      <c r="C67" s="82">
        <v>19.496860000000002</v>
      </c>
      <c r="D67" s="84">
        <v>0.19496860000000002</v>
      </c>
      <c r="E67" s="83"/>
      <c r="F67" s="82">
        <v>0</v>
      </c>
      <c r="G67" s="84">
        <v>0</v>
      </c>
      <c r="H67" s="83"/>
      <c r="I67" s="82">
        <v>0</v>
      </c>
      <c r="J67" s="84">
        <f t="shared" si="3"/>
        <v>0</v>
      </c>
    </row>
    <row r="68" spans="1:10" hidden="1" outlineLevel="2">
      <c r="A68" s="82" t="s">
        <v>590</v>
      </c>
      <c r="B68" s="82" t="s">
        <v>48</v>
      </c>
      <c r="C68" s="82">
        <v>46.09375</v>
      </c>
      <c r="D68" s="84">
        <v>0.4609375</v>
      </c>
      <c r="E68" s="83"/>
      <c r="F68" s="82">
        <v>0</v>
      </c>
      <c r="G68" s="84">
        <v>0</v>
      </c>
      <c r="H68" s="83"/>
      <c r="I68" s="82">
        <v>0</v>
      </c>
      <c r="J68" s="84">
        <f t="shared" si="3"/>
        <v>0</v>
      </c>
    </row>
    <row r="69" spans="1:10" hidden="1" outlineLevel="2">
      <c r="A69" s="82" t="s">
        <v>372</v>
      </c>
      <c r="B69" s="82" t="s">
        <v>48</v>
      </c>
      <c r="C69" s="82">
        <v>53.524230000000003</v>
      </c>
      <c r="D69" s="84">
        <v>0.53524230000000006</v>
      </c>
      <c r="E69" s="82" t="s">
        <v>71</v>
      </c>
      <c r="F69" s="82">
        <v>21.806170000000002</v>
      </c>
      <c r="G69" s="84">
        <v>0.21806170000000002</v>
      </c>
      <c r="H69" s="83"/>
      <c r="I69" s="82">
        <v>0</v>
      </c>
      <c r="J69" s="84">
        <f t="shared" si="3"/>
        <v>0</v>
      </c>
    </row>
    <row r="70" spans="1:10" hidden="1" outlineLevel="2">
      <c r="A70" s="82" t="s">
        <v>245</v>
      </c>
      <c r="B70" s="82" t="s">
        <v>48</v>
      </c>
      <c r="C70" s="82">
        <v>20</v>
      </c>
      <c r="D70" s="84">
        <v>0.2</v>
      </c>
      <c r="E70" s="83"/>
      <c r="F70" s="82">
        <v>0</v>
      </c>
      <c r="G70" s="84">
        <v>0</v>
      </c>
      <c r="H70" s="83"/>
      <c r="I70" s="82">
        <v>0</v>
      </c>
      <c r="J70" s="84">
        <f t="shared" si="3"/>
        <v>0</v>
      </c>
    </row>
    <row r="71" spans="1:10" hidden="1" outlineLevel="2">
      <c r="A71" s="82" t="s">
        <v>160</v>
      </c>
      <c r="B71" s="82" t="s">
        <v>48</v>
      </c>
      <c r="C71" s="82">
        <v>49.494950000000003</v>
      </c>
      <c r="D71" s="84">
        <v>0.49494950000000004</v>
      </c>
      <c r="E71" s="83"/>
      <c r="F71" s="82">
        <v>0</v>
      </c>
      <c r="G71" s="84">
        <v>0</v>
      </c>
      <c r="H71" s="83"/>
      <c r="I71" s="82">
        <v>0</v>
      </c>
      <c r="J71" s="84">
        <f t="shared" si="3"/>
        <v>0</v>
      </c>
    </row>
    <row r="72" spans="1:10" ht="15.75" outlineLevel="1" collapsed="1">
      <c r="A72" s="82"/>
      <c r="B72" s="86" t="s">
        <v>1072</v>
      </c>
      <c r="C72" s="82"/>
      <c r="D72" s="84"/>
      <c r="E72" s="83"/>
      <c r="F72" s="82"/>
      <c r="G72" s="84"/>
      <c r="H72" s="83"/>
      <c r="I72" s="82"/>
      <c r="J72" s="84">
        <f>SUBTOTAL(9,J63:J71)</f>
        <v>0</v>
      </c>
    </row>
    <row r="73" spans="1:10" hidden="1" outlineLevel="2">
      <c r="A73" s="82" t="s">
        <v>858</v>
      </c>
      <c r="B73" s="82" t="s">
        <v>49</v>
      </c>
      <c r="C73" s="82">
        <v>20.616110000000003</v>
      </c>
      <c r="D73" s="84">
        <v>0.20616110000000001</v>
      </c>
      <c r="E73" s="83"/>
      <c r="F73" s="82">
        <v>0</v>
      </c>
      <c r="G73" s="84">
        <v>0</v>
      </c>
      <c r="H73" s="83"/>
      <c r="I73" s="82">
        <v>0</v>
      </c>
      <c r="J73" s="84">
        <f>+I73/100</f>
        <v>0</v>
      </c>
    </row>
    <row r="74" spans="1:10" hidden="1" outlineLevel="2">
      <c r="A74" s="82" t="s">
        <v>592</v>
      </c>
      <c r="B74" s="82" t="s">
        <v>49</v>
      </c>
      <c r="C74" s="82">
        <v>10.728480000000001</v>
      </c>
      <c r="D74" s="84">
        <v>0.10728480000000001</v>
      </c>
      <c r="E74" s="83"/>
      <c r="F74" s="82">
        <v>0</v>
      </c>
      <c r="G74" s="84">
        <v>0</v>
      </c>
      <c r="H74" s="83"/>
      <c r="I74" s="82">
        <v>0</v>
      </c>
      <c r="J74" s="84">
        <f>+I74/100</f>
        <v>0</v>
      </c>
    </row>
    <row r="75" spans="1:10" hidden="1" outlineLevel="2">
      <c r="A75" s="82" t="s">
        <v>542</v>
      </c>
      <c r="B75" s="82" t="s">
        <v>49</v>
      </c>
      <c r="C75" s="82">
        <v>28</v>
      </c>
      <c r="D75" s="84">
        <v>0.28000000000000003</v>
      </c>
      <c r="E75" s="83"/>
      <c r="F75" s="82">
        <v>0</v>
      </c>
      <c r="G75" s="84">
        <v>0</v>
      </c>
      <c r="H75" s="83"/>
      <c r="I75" s="82">
        <v>0</v>
      </c>
      <c r="J75" s="84">
        <f>+I75/100</f>
        <v>0</v>
      </c>
    </row>
    <row r="76" spans="1:10" hidden="1" outlineLevel="2">
      <c r="A76" s="82" t="s">
        <v>533</v>
      </c>
      <c r="B76" s="82" t="s">
        <v>49</v>
      </c>
      <c r="C76" s="82">
        <v>23.170730000000002</v>
      </c>
      <c r="D76" s="84">
        <v>0.23170730000000003</v>
      </c>
      <c r="E76" s="83"/>
      <c r="F76" s="82">
        <v>0</v>
      </c>
      <c r="G76" s="84">
        <v>0</v>
      </c>
      <c r="H76" s="83"/>
      <c r="I76" s="82">
        <v>0</v>
      </c>
      <c r="J76" s="84">
        <f>+I76/100</f>
        <v>0</v>
      </c>
    </row>
    <row r="77" spans="1:10" ht="15.75" outlineLevel="1" collapsed="1">
      <c r="A77" s="82"/>
      <c r="B77" s="86" t="s">
        <v>1073</v>
      </c>
      <c r="C77" s="82"/>
      <c r="D77" s="84"/>
      <c r="E77" s="83"/>
      <c r="F77" s="82"/>
      <c r="G77" s="84"/>
      <c r="H77" s="83"/>
      <c r="I77" s="82"/>
      <c r="J77" s="84">
        <f>SUBTOTAL(9,J73:J76)</f>
        <v>0</v>
      </c>
    </row>
    <row r="78" spans="1:10" hidden="1" outlineLevel="2">
      <c r="A78" s="82" t="s">
        <v>974</v>
      </c>
      <c r="B78" s="82" t="s">
        <v>50</v>
      </c>
      <c r="C78" s="82">
        <v>13.190180000000002</v>
      </c>
      <c r="D78" s="84">
        <v>0.13190180000000001</v>
      </c>
      <c r="E78" s="83"/>
      <c r="F78" s="82">
        <v>0</v>
      </c>
      <c r="G78" s="84">
        <v>0</v>
      </c>
      <c r="H78" s="83"/>
      <c r="I78" s="82">
        <v>0</v>
      </c>
      <c r="J78" s="84">
        <f>+I78/100</f>
        <v>0</v>
      </c>
    </row>
    <row r="79" spans="1:10" ht="15.75" outlineLevel="1" collapsed="1">
      <c r="A79" s="82"/>
      <c r="B79" s="86" t="s">
        <v>1074</v>
      </c>
      <c r="C79" s="82"/>
      <c r="D79" s="84"/>
      <c r="E79" s="83"/>
      <c r="F79" s="82"/>
      <c r="G79" s="84"/>
      <c r="H79" s="83"/>
      <c r="I79" s="82"/>
      <c r="J79" s="84">
        <f>SUBTOTAL(9,J78:J78)</f>
        <v>0</v>
      </c>
    </row>
    <row r="80" spans="1:10" hidden="1" outlineLevel="2">
      <c r="A80" s="82" t="s">
        <v>821</v>
      </c>
      <c r="B80" s="82" t="s">
        <v>51</v>
      </c>
      <c r="C80" s="82">
        <v>56.934310000000004</v>
      </c>
      <c r="D80" s="84">
        <v>0.56934309999999999</v>
      </c>
      <c r="E80" s="83"/>
      <c r="F80" s="82">
        <v>0</v>
      </c>
      <c r="G80" s="84">
        <v>0</v>
      </c>
      <c r="H80" s="83"/>
      <c r="I80" s="82">
        <v>0</v>
      </c>
      <c r="J80" s="84">
        <f t="shared" ref="J80:J85" si="4">+I80/100</f>
        <v>0</v>
      </c>
    </row>
    <row r="81" spans="1:10" hidden="1" outlineLevel="2">
      <c r="A81" s="82" t="s">
        <v>513</v>
      </c>
      <c r="B81" s="82" t="s">
        <v>51</v>
      </c>
      <c r="C81" s="82">
        <v>21.269300000000001</v>
      </c>
      <c r="D81" s="84">
        <v>0.21269300000000002</v>
      </c>
      <c r="E81" s="83"/>
      <c r="F81" s="82">
        <v>0</v>
      </c>
      <c r="G81" s="84">
        <v>0</v>
      </c>
      <c r="H81" s="83"/>
      <c r="I81" s="82">
        <v>0</v>
      </c>
      <c r="J81" s="84">
        <f t="shared" si="4"/>
        <v>0</v>
      </c>
    </row>
    <row r="82" spans="1:10" hidden="1" outlineLevel="2">
      <c r="A82" s="82" t="s">
        <v>108</v>
      </c>
      <c r="B82" s="82" t="s">
        <v>51</v>
      </c>
      <c r="C82" s="82">
        <v>33.09693</v>
      </c>
      <c r="D82" s="84">
        <v>0.33096930000000002</v>
      </c>
      <c r="E82" s="83"/>
      <c r="F82" s="82">
        <v>0</v>
      </c>
      <c r="G82" s="84">
        <v>0</v>
      </c>
      <c r="H82" s="83"/>
      <c r="I82" s="82">
        <v>0</v>
      </c>
      <c r="J82" s="84">
        <f t="shared" si="4"/>
        <v>0</v>
      </c>
    </row>
    <row r="83" spans="1:10" hidden="1" outlineLevel="2">
      <c r="A83" s="82" t="s">
        <v>344</v>
      </c>
      <c r="B83" s="82" t="s">
        <v>51</v>
      </c>
      <c r="C83" s="82">
        <v>51.145040000000002</v>
      </c>
      <c r="D83" s="84">
        <v>0.51145039999999997</v>
      </c>
      <c r="E83" s="83"/>
      <c r="F83" s="82">
        <v>0</v>
      </c>
      <c r="G83" s="84">
        <v>0</v>
      </c>
      <c r="H83" s="83"/>
      <c r="I83" s="82">
        <v>0</v>
      </c>
      <c r="J83" s="84">
        <f t="shared" si="4"/>
        <v>0</v>
      </c>
    </row>
    <row r="84" spans="1:10" hidden="1" outlineLevel="2">
      <c r="A84" s="82" t="s">
        <v>250</v>
      </c>
      <c r="B84" s="82" t="s">
        <v>51</v>
      </c>
      <c r="C84" s="82">
        <v>15.723270000000001</v>
      </c>
      <c r="D84" s="84">
        <v>0.1572327</v>
      </c>
      <c r="E84" s="83"/>
      <c r="F84" s="82">
        <v>0</v>
      </c>
      <c r="G84" s="84">
        <v>0</v>
      </c>
      <c r="H84" s="83"/>
      <c r="I84" s="82">
        <v>0</v>
      </c>
      <c r="J84" s="84">
        <f t="shared" si="4"/>
        <v>0</v>
      </c>
    </row>
    <row r="85" spans="1:10" hidden="1" outlineLevel="2">
      <c r="A85" s="82" t="s">
        <v>238</v>
      </c>
      <c r="B85" s="82" t="s">
        <v>51</v>
      </c>
      <c r="C85" s="82">
        <v>29.488859999999999</v>
      </c>
      <c r="D85" s="84">
        <v>0.2948886</v>
      </c>
      <c r="E85" s="83"/>
      <c r="F85" s="82">
        <v>0</v>
      </c>
      <c r="G85" s="84">
        <v>0</v>
      </c>
      <c r="H85" s="83"/>
      <c r="I85" s="82">
        <v>0</v>
      </c>
      <c r="J85" s="84">
        <f t="shared" si="4"/>
        <v>0</v>
      </c>
    </row>
    <row r="86" spans="1:10" ht="15.75" outlineLevel="1" collapsed="1">
      <c r="A86" s="82"/>
      <c r="B86" s="86" t="s">
        <v>1075</v>
      </c>
      <c r="C86" s="82"/>
      <c r="D86" s="84"/>
      <c r="E86" s="83"/>
      <c r="F86" s="82"/>
      <c r="G86" s="84"/>
      <c r="H86" s="83"/>
      <c r="I86" s="82"/>
      <c r="J86" s="84">
        <f>SUBTOTAL(9,J80:J85)</f>
        <v>0</v>
      </c>
    </row>
    <row r="87" spans="1:10" hidden="1" outlineLevel="2">
      <c r="A87" s="82" t="s">
        <v>895</v>
      </c>
      <c r="B87" s="82" t="s">
        <v>52</v>
      </c>
      <c r="C87" s="82">
        <v>3.2388700000000004</v>
      </c>
      <c r="D87" s="84">
        <v>3.2388700000000006E-2</v>
      </c>
      <c r="E87" s="83"/>
      <c r="F87" s="82">
        <v>0</v>
      </c>
      <c r="G87" s="84">
        <v>0</v>
      </c>
      <c r="H87" s="83"/>
      <c r="I87" s="82">
        <v>0</v>
      </c>
      <c r="J87" s="84">
        <f>+I87/100</f>
        <v>0</v>
      </c>
    </row>
    <row r="88" spans="1:10" hidden="1" outlineLevel="2">
      <c r="A88" s="82" t="s">
        <v>610</v>
      </c>
      <c r="B88" s="82" t="s">
        <v>52</v>
      </c>
      <c r="C88" s="82">
        <v>5.9880200000000006</v>
      </c>
      <c r="D88" s="84">
        <v>5.9880200000000008E-2</v>
      </c>
      <c r="E88" s="83"/>
      <c r="F88" s="82">
        <v>0</v>
      </c>
      <c r="G88" s="84">
        <v>0</v>
      </c>
      <c r="H88" s="83"/>
      <c r="I88" s="82">
        <v>0</v>
      </c>
      <c r="J88" s="84">
        <f>+I88/100</f>
        <v>0</v>
      </c>
    </row>
    <row r="89" spans="1:10" hidden="1" outlineLevel="2">
      <c r="A89" s="82" t="s">
        <v>375</v>
      </c>
      <c r="B89" s="82" t="s">
        <v>52</v>
      </c>
      <c r="C89" s="82">
        <v>16.253440000000001</v>
      </c>
      <c r="D89" s="84">
        <v>0.16253440000000002</v>
      </c>
      <c r="E89" s="83"/>
      <c r="F89" s="82">
        <v>0</v>
      </c>
      <c r="G89" s="84">
        <v>0</v>
      </c>
      <c r="H89" s="83"/>
      <c r="I89" s="82">
        <v>0</v>
      </c>
      <c r="J89" s="84">
        <f>+I89/100</f>
        <v>0</v>
      </c>
    </row>
    <row r="90" spans="1:10" hidden="1" outlineLevel="2">
      <c r="A90" s="82" t="s">
        <v>194</v>
      </c>
      <c r="B90" s="82" t="s">
        <v>52</v>
      </c>
      <c r="C90" s="82">
        <v>30.352940000000004</v>
      </c>
      <c r="D90" s="84">
        <v>0.30352940000000006</v>
      </c>
      <c r="E90" s="83"/>
      <c r="F90" s="82">
        <v>0</v>
      </c>
      <c r="G90" s="84">
        <v>0</v>
      </c>
      <c r="H90" s="83"/>
      <c r="I90" s="82">
        <v>0</v>
      </c>
      <c r="J90" s="84">
        <f>+I90/100</f>
        <v>0</v>
      </c>
    </row>
    <row r="91" spans="1:10" ht="15.75" outlineLevel="1" collapsed="1">
      <c r="A91" s="82"/>
      <c r="B91" s="86" t="s">
        <v>1076</v>
      </c>
      <c r="C91" s="82"/>
      <c r="D91" s="84"/>
      <c r="E91" s="83"/>
      <c r="F91" s="82"/>
      <c r="G91" s="84"/>
      <c r="H91" s="83"/>
      <c r="I91" s="82"/>
      <c r="J91" s="84">
        <f>SUBTOTAL(9,J87:J90)</f>
        <v>0</v>
      </c>
    </row>
    <row r="92" spans="1:10" hidden="1" outlineLevel="2">
      <c r="A92" s="82" t="s">
        <v>1028</v>
      </c>
      <c r="B92" s="82" t="s">
        <v>53</v>
      </c>
      <c r="C92" s="82">
        <v>47.770700000000005</v>
      </c>
      <c r="D92" s="84">
        <v>0.47770700000000005</v>
      </c>
      <c r="E92" s="83"/>
      <c r="F92" s="82">
        <v>0</v>
      </c>
      <c r="G92" s="84">
        <v>0</v>
      </c>
      <c r="H92" s="83"/>
      <c r="I92" s="82">
        <v>0</v>
      </c>
      <c r="J92" s="84">
        <f t="shared" ref="J92:J97" si="5">+I92/100</f>
        <v>0</v>
      </c>
    </row>
    <row r="93" spans="1:10" hidden="1" outlineLevel="2">
      <c r="A93" s="82" t="s">
        <v>987</v>
      </c>
      <c r="B93" s="82" t="s">
        <v>53</v>
      </c>
      <c r="C93" s="82">
        <v>53.571430000000007</v>
      </c>
      <c r="D93" s="84">
        <v>0.53571430000000009</v>
      </c>
      <c r="E93" s="83"/>
      <c r="F93" s="82">
        <v>0</v>
      </c>
      <c r="G93" s="84">
        <v>0</v>
      </c>
      <c r="H93" s="83"/>
      <c r="I93" s="82">
        <v>0</v>
      </c>
      <c r="J93" s="84">
        <f t="shared" si="5"/>
        <v>0</v>
      </c>
    </row>
    <row r="94" spans="1:10" hidden="1" outlineLevel="2">
      <c r="A94" s="82" t="s">
        <v>660</v>
      </c>
      <c r="B94" s="82" t="s">
        <v>53</v>
      </c>
      <c r="C94" s="82">
        <v>37.220840000000003</v>
      </c>
      <c r="D94" s="84">
        <v>0.37220840000000005</v>
      </c>
      <c r="E94" s="83"/>
      <c r="F94" s="82">
        <v>0</v>
      </c>
      <c r="G94" s="84">
        <v>0</v>
      </c>
      <c r="H94" s="83"/>
      <c r="I94" s="82">
        <v>0</v>
      </c>
      <c r="J94" s="84">
        <f t="shared" si="5"/>
        <v>0</v>
      </c>
    </row>
    <row r="95" spans="1:10" hidden="1" outlineLevel="2">
      <c r="A95" s="82" t="s">
        <v>606</v>
      </c>
      <c r="B95" s="82" t="s">
        <v>53</v>
      </c>
      <c r="C95" s="82">
        <v>15.339230000000001</v>
      </c>
      <c r="D95" s="84">
        <v>0.15339230000000001</v>
      </c>
      <c r="E95" s="83"/>
      <c r="F95" s="82">
        <v>0</v>
      </c>
      <c r="G95" s="84">
        <v>0</v>
      </c>
      <c r="H95" s="83"/>
      <c r="I95" s="82">
        <v>0</v>
      </c>
      <c r="J95" s="84">
        <f t="shared" si="5"/>
        <v>0</v>
      </c>
    </row>
    <row r="96" spans="1:10" hidden="1" outlineLevel="2">
      <c r="A96" s="82" t="s">
        <v>453</v>
      </c>
      <c r="B96" s="82" t="s">
        <v>53</v>
      </c>
      <c r="C96" s="82">
        <v>52.739730000000002</v>
      </c>
      <c r="D96" s="84">
        <v>0.52739730000000007</v>
      </c>
      <c r="E96" s="83"/>
      <c r="F96" s="82">
        <v>0</v>
      </c>
      <c r="G96" s="84">
        <v>0</v>
      </c>
      <c r="H96" s="83"/>
      <c r="I96" s="82">
        <v>0</v>
      </c>
      <c r="J96" s="84">
        <f t="shared" si="5"/>
        <v>0</v>
      </c>
    </row>
    <row r="97" spans="1:10" hidden="1" outlineLevel="2">
      <c r="A97" s="82" t="s">
        <v>1057</v>
      </c>
      <c r="B97" s="82" t="s">
        <v>53</v>
      </c>
      <c r="C97" s="82">
        <v>3.68852</v>
      </c>
      <c r="D97" s="84">
        <v>3.68852E-2</v>
      </c>
      <c r="E97" s="82" t="s">
        <v>79</v>
      </c>
      <c r="F97" s="82">
        <v>25.819669999999999</v>
      </c>
      <c r="G97" s="84">
        <v>0.2581967</v>
      </c>
      <c r="H97" s="83"/>
      <c r="I97" s="82">
        <v>0</v>
      </c>
      <c r="J97" s="84">
        <f t="shared" si="5"/>
        <v>0</v>
      </c>
    </row>
    <row r="98" spans="1:10" ht="15.75" outlineLevel="1" collapsed="1">
      <c r="A98" s="82"/>
      <c r="B98" s="86" t="s">
        <v>1077</v>
      </c>
      <c r="C98" s="82"/>
      <c r="D98" s="84"/>
      <c r="E98" s="82"/>
      <c r="F98" s="82"/>
      <c r="G98" s="84"/>
      <c r="H98" s="83"/>
      <c r="I98" s="82"/>
      <c r="J98" s="84">
        <f>SUBTOTAL(9,J92:J97)</f>
        <v>0</v>
      </c>
    </row>
    <row r="99" spans="1:10" hidden="1" outlineLevel="2">
      <c r="A99" s="82" t="s">
        <v>148</v>
      </c>
      <c r="B99" s="82" t="s">
        <v>54</v>
      </c>
      <c r="C99" s="82">
        <v>9.1981100000000016</v>
      </c>
      <c r="D99" s="84">
        <v>9.198110000000001E-2</v>
      </c>
      <c r="E99" s="83"/>
      <c r="F99" s="82">
        <v>0</v>
      </c>
      <c r="G99" s="84">
        <v>0</v>
      </c>
      <c r="H99" s="83"/>
      <c r="I99" s="82">
        <v>0</v>
      </c>
      <c r="J99" s="84">
        <f>+I99/100</f>
        <v>0</v>
      </c>
    </row>
    <row r="100" spans="1:10" ht="15.75" outlineLevel="1" collapsed="1">
      <c r="A100" s="82"/>
      <c r="B100" s="86" t="s">
        <v>1078</v>
      </c>
      <c r="C100" s="82"/>
      <c r="D100" s="84"/>
      <c r="E100" s="83"/>
      <c r="F100" s="82"/>
      <c r="G100" s="84"/>
      <c r="H100" s="83"/>
      <c r="I100" s="82"/>
      <c r="J100" s="84">
        <f>SUBTOTAL(9,J99:J99)</f>
        <v>0</v>
      </c>
    </row>
    <row r="101" spans="1:10" hidden="1" outlineLevel="2">
      <c r="A101" s="82" t="s">
        <v>828</v>
      </c>
      <c r="B101" s="82" t="s">
        <v>55</v>
      </c>
      <c r="C101" s="82">
        <v>31.196580000000001</v>
      </c>
      <c r="D101" s="84">
        <v>0.31196580000000002</v>
      </c>
      <c r="E101" s="83"/>
      <c r="F101" s="82">
        <v>0</v>
      </c>
      <c r="G101" s="84">
        <v>0</v>
      </c>
      <c r="H101" s="83"/>
      <c r="I101" s="82">
        <v>0</v>
      </c>
      <c r="J101" s="84">
        <f t="shared" ref="J101:J108" si="6">+I101/100</f>
        <v>0</v>
      </c>
    </row>
    <row r="102" spans="1:10" hidden="1" outlineLevel="2">
      <c r="A102" s="82" t="s">
        <v>758</v>
      </c>
      <c r="B102" s="82" t="s">
        <v>55</v>
      </c>
      <c r="C102" s="82">
        <v>19.433200000000003</v>
      </c>
      <c r="D102" s="84">
        <v>0.19433200000000003</v>
      </c>
      <c r="E102" s="83"/>
      <c r="F102" s="82">
        <v>0</v>
      </c>
      <c r="G102" s="84">
        <v>0</v>
      </c>
      <c r="H102" s="83"/>
      <c r="I102" s="82">
        <v>0</v>
      </c>
      <c r="J102" s="84">
        <f t="shared" si="6"/>
        <v>0</v>
      </c>
    </row>
    <row r="103" spans="1:10" hidden="1" outlineLevel="2">
      <c r="A103" s="82" t="s">
        <v>739</v>
      </c>
      <c r="B103" s="82" t="s">
        <v>55</v>
      </c>
      <c r="C103" s="82">
        <v>42.583730000000003</v>
      </c>
      <c r="D103" s="84">
        <v>0.42583730000000003</v>
      </c>
      <c r="E103" s="83"/>
      <c r="F103" s="82">
        <v>0</v>
      </c>
      <c r="G103" s="84">
        <v>0</v>
      </c>
      <c r="H103" s="83"/>
      <c r="I103" s="82">
        <v>0</v>
      </c>
      <c r="J103" s="84">
        <f t="shared" si="6"/>
        <v>0</v>
      </c>
    </row>
    <row r="104" spans="1:10" hidden="1" outlineLevel="2">
      <c r="A104" s="82" t="s">
        <v>715</v>
      </c>
      <c r="B104" s="82" t="s">
        <v>55</v>
      </c>
      <c r="C104" s="82">
        <v>26.486490000000003</v>
      </c>
      <c r="D104" s="84">
        <v>0.26486490000000001</v>
      </c>
      <c r="E104" s="83"/>
      <c r="F104" s="82">
        <v>0</v>
      </c>
      <c r="G104" s="84">
        <v>0</v>
      </c>
      <c r="H104" s="83"/>
      <c r="I104" s="82">
        <v>0</v>
      </c>
      <c r="J104" s="84">
        <f t="shared" si="6"/>
        <v>0</v>
      </c>
    </row>
    <row r="105" spans="1:10" hidden="1" outlineLevel="2">
      <c r="A105" s="82" t="s">
        <v>402</v>
      </c>
      <c r="B105" s="82" t="s">
        <v>55</v>
      </c>
      <c r="C105" s="82">
        <v>13.212440000000001</v>
      </c>
      <c r="D105" s="84">
        <v>0.1321244</v>
      </c>
      <c r="E105" s="83"/>
      <c r="F105" s="82">
        <v>0</v>
      </c>
      <c r="G105" s="84">
        <v>0</v>
      </c>
      <c r="H105" s="83"/>
      <c r="I105" s="82">
        <v>0</v>
      </c>
      <c r="J105" s="84">
        <f t="shared" si="6"/>
        <v>0</v>
      </c>
    </row>
    <row r="106" spans="1:10" hidden="1" outlineLevel="2">
      <c r="A106" s="82" t="s">
        <v>332</v>
      </c>
      <c r="B106" s="82" t="s">
        <v>55</v>
      </c>
      <c r="C106" s="82">
        <v>32.352940000000004</v>
      </c>
      <c r="D106" s="84">
        <v>0.32352940000000002</v>
      </c>
      <c r="E106" s="83"/>
      <c r="F106" s="82">
        <v>0</v>
      </c>
      <c r="G106" s="84">
        <v>0</v>
      </c>
      <c r="H106" s="83"/>
      <c r="I106" s="82">
        <v>0</v>
      </c>
      <c r="J106" s="84">
        <f t="shared" si="6"/>
        <v>0</v>
      </c>
    </row>
    <row r="107" spans="1:10" hidden="1" outlineLevel="2">
      <c r="A107" s="82" t="s">
        <v>329</v>
      </c>
      <c r="B107" s="82" t="s">
        <v>55</v>
      </c>
      <c r="C107" s="82">
        <v>13.766730000000001</v>
      </c>
      <c r="D107" s="84">
        <v>0.13766730000000002</v>
      </c>
      <c r="E107" s="83"/>
      <c r="F107" s="82">
        <v>0</v>
      </c>
      <c r="G107" s="84">
        <v>0</v>
      </c>
      <c r="H107" s="83"/>
      <c r="I107" s="82">
        <v>0</v>
      </c>
      <c r="J107" s="84">
        <f t="shared" si="6"/>
        <v>0</v>
      </c>
    </row>
    <row r="108" spans="1:10" hidden="1" outlineLevel="2">
      <c r="A108" s="82" t="s">
        <v>186</v>
      </c>
      <c r="B108" s="82" t="s">
        <v>55</v>
      </c>
      <c r="C108" s="82">
        <v>31.329110000000004</v>
      </c>
      <c r="D108" s="84">
        <v>0.31329110000000004</v>
      </c>
      <c r="E108" s="83"/>
      <c r="F108" s="82">
        <v>0</v>
      </c>
      <c r="G108" s="84">
        <v>0</v>
      </c>
      <c r="H108" s="83"/>
      <c r="I108" s="82">
        <v>0</v>
      </c>
      <c r="J108" s="84">
        <f t="shared" si="6"/>
        <v>0</v>
      </c>
    </row>
    <row r="109" spans="1:10" ht="15.75" outlineLevel="1" collapsed="1">
      <c r="A109" s="82"/>
      <c r="B109" s="86" t="s">
        <v>1079</v>
      </c>
      <c r="C109" s="82"/>
      <c r="D109" s="84"/>
      <c r="E109" s="83"/>
      <c r="F109" s="82"/>
      <c r="G109" s="84"/>
      <c r="H109" s="83"/>
      <c r="I109" s="82"/>
      <c r="J109" s="84">
        <f>SUBTOTAL(9,J101:J108)</f>
        <v>0</v>
      </c>
    </row>
    <row r="110" spans="1:10" hidden="1" outlineLevel="2">
      <c r="A110" s="82" t="s">
        <v>56</v>
      </c>
      <c r="B110" s="82" t="s">
        <v>56</v>
      </c>
      <c r="C110" s="82">
        <v>28</v>
      </c>
      <c r="D110" s="84">
        <v>0.28000000000000003</v>
      </c>
      <c r="E110" s="83"/>
      <c r="F110" s="82">
        <v>0</v>
      </c>
      <c r="G110" s="84">
        <v>0</v>
      </c>
      <c r="H110" s="83"/>
      <c r="I110" s="82">
        <v>0</v>
      </c>
      <c r="J110" s="84">
        <f t="shared" ref="J110:J120" si="7">+I110/100</f>
        <v>0</v>
      </c>
    </row>
    <row r="111" spans="1:10" hidden="1" outlineLevel="2">
      <c r="A111" s="82" t="s">
        <v>791</v>
      </c>
      <c r="B111" s="82" t="s">
        <v>56</v>
      </c>
      <c r="C111" s="82">
        <v>50.802140000000001</v>
      </c>
      <c r="D111" s="84">
        <v>0.50802140000000007</v>
      </c>
      <c r="E111" s="83"/>
      <c r="F111" s="82">
        <v>0</v>
      </c>
      <c r="G111" s="84">
        <v>0</v>
      </c>
      <c r="H111" s="83"/>
      <c r="I111" s="82">
        <v>0</v>
      </c>
      <c r="J111" s="84">
        <f t="shared" si="7"/>
        <v>0</v>
      </c>
    </row>
    <row r="112" spans="1:10" hidden="1" outlineLevel="2">
      <c r="A112" s="82" t="s">
        <v>772</v>
      </c>
      <c r="B112" s="82" t="s">
        <v>56</v>
      </c>
      <c r="C112" s="82">
        <v>34.391530000000003</v>
      </c>
      <c r="D112" s="84">
        <v>0.34391530000000003</v>
      </c>
      <c r="E112" s="83"/>
      <c r="F112" s="82">
        <v>0</v>
      </c>
      <c r="G112" s="84">
        <v>0</v>
      </c>
      <c r="H112" s="83"/>
      <c r="I112" s="82">
        <v>0</v>
      </c>
      <c r="J112" s="84">
        <f t="shared" si="7"/>
        <v>0</v>
      </c>
    </row>
    <row r="113" spans="1:10" hidden="1" outlineLevel="2">
      <c r="A113" s="82" t="s">
        <v>750</v>
      </c>
      <c r="B113" s="82" t="s">
        <v>56</v>
      </c>
      <c r="C113" s="82">
        <v>30.593610000000002</v>
      </c>
      <c r="D113" s="84">
        <v>0.30593610000000004</v>
      </c>
      <c r="E113" s="83"/>
      <c r="F113" s="82">
        <v>0</v>
      </c>
      <c r="G113" s="84">
        <v>0</v>
      </c>
      <c r="H113" s="83"/>
      <c r="I113" s="82">
        <v>0</v>
      </c>
      <c r="J113" s="84">
        <f t="shared" si="7"/>
        <v>0</v>
      </c>
    </row>
    <row r="114" spans="1:10" hidden="1" outlineLevel="2">
      <c r="A114" s="82" t="s">
        <v>568</v>
      </c>
      <c r="B114" s="82" t="s">
        <v>56</v>
      </c>
      <c r="C114" s="82">
        <v>55.505620000000008</v>
      </c>
      <c r="D114" s="84">
        <v>0.55505620000000011</v>
      </c>
      <c r="E114" s="83"/>
      <c r="F114" s="82">
        <v>0</v>
      </c>
      <c r="G114" s="84">
        <v>0</v>
      </c>
      <c r="H114" s="83"/>
      <c r="I114" s="82">
        <v>0</v>
      </c>
      <c r="J114" s="84">
        <f t="shared" si="7"/>
        <v>0</v>
      </c>
    </row>
    <row r="115" spans="1:10" hidden="1" outlineLevel="2">
      <c r="A115" s="82" t="s">
        <v>541</v>
      </c>
      <c r="B115" s="82" t="s">
        <v>56</v>
      </c>
      <c r="C115" s="82">
        <v>12.814070000000001</v>
      </c>
      <c r="D115" s="84">
        <v>0.1281407</v>
      </c>
      <c r="E115" s="83"/>
      <c r="F115" s="82">
        <v>0</v>
      </c>
      <c r="G115" s="84">
        <v>0</v>
      </c>
      <c r="H115" s="83"/>
      <c r="I115" s="82">
        <v>0</v>
      </c>
      <c r="J115" s="84">
        <f t="shared" si="7"/>
        <v>0</v>
      </c>
    </row>
    <row r="116" spans="1:10" hidden="1" outlineLevel="2">
      <c r="A116" s="82" t="s">
        <v>507</v>
      </c>
      <c r="B116" s="82" t="s">
        <v>56</v>
      </c>
      <c r="C116" s="82">
        <v>30.909090000000003</v>
      </c>
      <c r="D116" s="84">
        <v>0.3090909</v>
      </c>
      <c r="E116" s="83"/>
      <c r="F116" s="82">
        <v>0</v>
      </c>
      <c r="G116" s="84">
        <v>0</v>
      </c>
      <c r="H116" s="83"/>
      <c r="I116" s="82">
        <v>0</v>
      </c>
      <c r="J116" s="84">
        <f t="shared" si="7"/>
        <v>0</v>
      </c>
    </row>
    <row r="117" spans="1:10" hidden="1" outlineLevel="2">
      <c r="A117" s="82" t="s">
        <v>456</v>
      </c>
      <c r="B117" s="82" t="s">
        <v>56</v>
      </c>
      <c r="C117" s="82">
        <v>40.121580000000002</v>
      </c>
      <c r="D117" s="84">
        <v>0.40121580000000001</v>
      </c>
      <c r="E117" s="83"/>
      <c r="F117" s="82">
        <v>0</v>
      </c>
      <c r="G117" s="84">
        <v>0</v>
      </c>
      <c r="H117" s="83"/>
      <c r="I117" s="82">
        <v>0</v>
      </c>
      <c r="J117" s="84">
        <f t="shared" si="7"/>
        <v>0</v>
      </c>
    </row>
    <row r="118" spans="1:10" hidden="1" outlineLevel="2">
      <c r="A118" s="82" t="s">
        <v>427</v>
      </c>
      <c r="B118" s="82" t="s">
        <v>56</v>
      </c>
      <c r="C118" s="82">
        <v>68.888890000000004</v>
      </c>
      <c r="D118" s="84">
        <v>0.68888890000000003</v>
      </c>
      <c r="E118" s="83"/>
      <c r="F118" s="82">
        <v>0</v>
      </c>
      <c r="G118" s="84">
        <v>0</v>
      </c>
      <c r="H118" s="83"/>
      <c r="I118" s="82">
        <v>0</v>
      </c>
      <c r="J118" s="84">
        <f t="shared" si="7"/>
        <v>0</v>
      </c>
    </row>
    <row r="119" spans="1:10" hidden="1" outlineLevel="2">
      <c r="A119" s="82" t="s">
        <v>313</v>
      </c>
      <c r="B119" s="82" t="s">
        <v>56</v>
      </c>
      <c r="C119" s="82">
        <v>72.297300000000007</v>
      </c>
      <c r="D119" s="84">
        <v>0.72297300000000009</v>
      </c>
      <c r="E119" s="83"/>
      <c r="F119" s="82">
        <v>0</v>
      </c>
      <c r="G119" s="84">
        <v>0</v>
      </c>
      <c r="H119" s="83"/>
      <c r="I119" s="82">
        <v>0</v>
      </c>
      <c r="J119" s="84">
        <f t="shared" si="7"/>
        <v>0</v>
      </c>
    </row>
    <row r="120" spans="1:10" hidden="1" outlineLevel="2">
      <c r="A120" s="82" t="s">
        <v>203</v>
      </c>
      <c r="B120" s="82" t="s">
        <v>56</v>
      </c>
      <c r="C120" s="82">
        <v>30.647480000000002</v>
      </c>
      <c r="D120" s="84">
        <v>0.30647479999999999</v>
      </c>
      <c r="E120" s="83"/>
      <c r="F120" s="82">
        <v>0</v>
      </c>
      <c r="G120" s="84">
        <v>0</v>
      </c>
      <c r="H120" s="83"/>
      <c r="I120" s="82">
        <v>0</v>
      </c>
      <c r="J120" s="84">
        <f t="shared" si="7"/>
        <v>0</v>
      </c>
    </row>
    <row r="121" spans="1:10" ht="15.75" outlineLevel="1" collapsed="1">
      <c r="A121" s="82"/>
      <c r="B121" s="86" t="s">
        <v>1080</v>
      </c>
      <c r="C121" s="82"/>
      <c r="D121" s="84"/>
      <c r="E121" s="83"/>
      <c r="F121" s="82"/>
      <c r="G121" s="84"/>
      <c r="H121" s="83"/>
      <c r="I121" s="82"/>
      <c r="J121" s="84">
        <f>SUBTOTAL(9,J110:J120)</f>
        <v>0</v>
      </c>
    </row>
    <row r="122" spans="1:10" hidden="1" outlineLevel="2">
      <c r="A122" s="82" t="s">
        <v>1021</v>
      </c>
      <c r="B122" s="82" t="s">
        <v>57</v>
      </c>
      <c r="C122" s="82">
        <v>46.464650000000006</v>
      </c>
      <c r="D122" s="84">
        <v>0.46464650000000007</v>
      </c>
      <c r="E122" s="83"/>
      <c r="F122" s="82">
        <v>0</v>
      </c>
      <c r="G122" s="84">
        <v>0</v>
      </c>
      <c r="H122" s="83"/>
      <c r="I122" s="82">
        <v>0</v>
      </c>
      <c r="J122" s="84">
        <f t="shared" ref="J122:J129" si="8">+I122/100</f>
        <v>0</v>
      </c>
    </row>
    <row r="123" spans="1:10" hidden="1" outlineLevel="2">
      <c r="A123" s="82" t="s">
        <v>934</v>
      </c>
      <c r="B123" s="82" t="s">
        <v>57</v>
      </c>
      <c r="C123" s="82">
        <v>23.478260000000002</v>
      </c>
      <c r="D123" s="84">
        <v>0.23478260000000004</v>
      </c>
      <c r="E123" s="83"/>
      <c r="F123" s="82">
        <v>0</v>
      </c>
      <c r="G123" s="84">
        <v>0</v>
      </c>
      <c r="H123" s="83"/>
      <c r="I123" s="82">
        <v>0</v>
      </c>
      <c r="J123" s="84">
        <f t="shared" si="8"/>
        <v>0</v>
      </c>
    </row>
    <row r="124" spans="1:10" hidden="1" outlineLevel="2">
      <c r="A124" s="82" t="s">
        <v>910</v>
      </c>
      <c r="B124" s="82" t="s">
        <v>57</v>
      </c>
      <c r="C124" s="82">
        <v>29.508200000000002</v>
      </c>
      <c r="D124" s="84">
        <v>0.29508200000000001</v>
      </c>
      <c r="E124" s="83"/>
      <c r="F124" s="82">
        <v>0</v>
      </c>
      <c r="G124" s="84">
        <v>0</v>
      </c>
      <c r="H124" s="83"/>
      <c r="I124" s="82">
        <v>0</v>
      </c>
      <c r="J124" s="84">
        <f t="shared" si="8"/>
        <v>0</v>
      </c>
    </row>
    <row r="125" spans="1:10" hidden="1" outlineLevel="2">
      <c r="A125" s="82" t="s">
        <v>731</v>
      </c>
      <c r="B125" s="82" t="s">
        <v>57</v>
      </c>
      <c r="C125" s="82">
        <v>32.142860000000006</v>
      </c>
      <c r="D125" s="84">
        <v>0.32142860000000006</v>
      </c>
      <c r="E125" s="83"/>
      <c r="F125" s="82">
        <v>0</v>
      </c>
      <c r="G125" s="84">
        <v>0</v>
      </c>
      <c r="H125" s="83"/>
      <c r="I125" s="82">
        <v>0</v>
      </c>
      <c r="J125" s="84">
        <f t="shared" si="8"/>
        <v>0</v>
      </c>
    </row>
    <row r="126" spans="1:10" hidden="1" outlineLevel="2">
      <c r="A126" s="82" t="s">
        <v>572</v>
      </c>
      <c r="B126" s="82" t="s">
        <v>57</v>
      </c>
      <c r="C126" s="82">
        <v>17.805380000000003</v>
      </c>
      <c r="D126" s="84">
        <v>0.17805380000000004</v>
      </c>
      <c r="E126" s="83"/>
      <c r="F126" s="82">
        <v>0</v>
      </c>
      <c r="G126" s="84">
        <v>0</v>
      </c>
      <c r="H126" s="83"/>
      <c r="I126" s="82">
        <v>0</v>
      </c>
      <c r="J126" s="84">
        <f t="shared" si="8"/>
        <v>0</v>
      </c>
    </row>
    <row r="127" spans="1:10" hidden="1" outlineLevel="2">
      <c r="A127" s="82" t="s">
        <v>570</v>
      </c>
      <c r="B127" s="82" t="s">
        <v>57</v>
      </c>
      <c r="C127" s="82">
        <v>28.899080000000001</v>
      </c>
      <c r="D127" s="84">
        <v>0.28899079999999999</v>
      </c>
      <c r="E127" s="83"/>
      <c r="F127" s="82">
        <v>0</v>
      </c>
      <c r="G127" s="84">
        <v>0</v>
      </c>
      <c r="H127" s="83"/>
      <c r="I127" s="82">
        <v>0</v>
      </c>
      <c r="J127" s="84">
        <f t="shared" si="8"/>
        <v>0</v>
      </c>
    </row>
    <row r="128" spans="1:10" hidden="1" outlineLevel="2">
      <c r="A128" s="82" t="s">
        <v>231</v>
      </c>
      <c r="B128" s="82" t="s">
        <v>57</v>
      </c>
      <c r="C128" s="82">
        <v>26.106190000000002</v>
      </c>
      <c r="D128" s="84">
        <v>0.26106190000000001</v>
      </c>
      <c r="E128" s="83"/>
      <c r="F128" s="82">
        <v>0</v>
      </c>
      <c r="G128" s="84">
        <v>0</v>
      </c>
      <c r="H128" s="83"/>
      <c r="I128" s="82">
        <v>0</v>
      </c>
      <c r="J128" s="84">
        <f t="shared" si="8"/>
        <v>0</v>
      </c>
    </row>
    <row r="129" spans="1:10" hidden="1" outlineLevel="2">
      <c r="A129" s="82" t="s">
        <v>181</v>
      </c>
      <c r="B129" s="82" t="s">
        <v>57</v>
      </c>
      <c r="C129" s="82">
        <v>9.7656299999999998</v>
      </c>
      <c r="D129" s="84">
        <v>9.7656300000000001E-2</v>
      </c>
      <c r="E129" s="83"/>
      <c r="F129" s="82">
        <v>0</v>
      </c>
      <c r="G129" s="84">
        <v>0</v>
      </c>
      <c r="H129" s="83"/>
      <c r="I129" s="82">
        <v>0</v>
      </c>
      <c r="J129" s="84">
        <f t="shared" si="8"/>
        <v>0</v>
      </c>
    </row>
    <row r="130" spans="1:10" ht="15.75" outlineLevel="1" collapsed="1">
      <c r="A130" s="82"/>
      <c r="B130" s="86" t="s">
        <v>1081</v>
      </c>
      <c r="C130" s="82"/>
      <c r="D130" s="84"/>
      <c r="E130" s="83"/>
      <c r="F130" s="82"/>
      <c r="G130" s="84"/>
      <c r="H130" s="83"/>
      <c r="I130" s="82"/>
      <c r="J130" s="84">
        <f>SUBTOTAL(9,J122:J129)</f>
        <v>0</v>
      </c>
    </row>
    <row r="131" spans="1:10" hidden="1" outlineLevel="2">
      <c r="A131" s="82" t="s">
        <v>1012</v>
      </c>
      <c r="B131" s="82" t="s">
        <v>58</v>
      </c>
      <c r="C131" s="82">
        <v>14.436620000000001</v>
      </c>
      <c r="D131" s="84">
        <v>0.1443662</v>
      </c>
      <c r="E131" s="83"/>
      <c r="F131" s="82">
        <v>0</v>
      </c>
      <c r="G131" s="84">
        <v>0</v>
      </c>
      <c r="H131" s="83"/>
      <c r="I131" s="82">
        <v>0</v>
      </c>
      <c r="J131" s="84">
        <f t="shared" ref="J131:J138" si="9">+I131/100</f>
        <v>0</v>
      </c>
    </row>
    <row r="132" spans="1:10" hidden="1" outlineLevel="2">
      <c r="A132" s="82" t="s">
        <v>1004</v>
      </c>
      <c r="B132" s="82" t="s">
        <v>58</v>
      </c>
      <c r="C132" s="82">
        <v>10.043670000000001</v>
      </c>
      <c r="D132" s="84">
        <v>0.1004367</v>
      </c>
      <c r="E132" s="83"/>
      <c r="F132" s="82">
        <v>0</v>
      </c>
      <c r="G132" s="84">
        <v>0</v>
      </c>
      <c r="H132" s="83"/>
      <c r="I132" s="82">
        <v>0</v>
      </c>
      <c r="J132" s="84">
        <f t="shared" si="9"/>
        <v>0</v>
      </c>
    </row>
    <row r="133" spans="1:10" hidden="1" outlineLevel="2">
      <c r="A133" s="82" t="s">
        <v>941</v>
      </c>
      <c r="B133" s="82" t="s">
        <v>58</v>
      </c>
      <c r="C133" s="82">
        <v>27.927930000000003</v>
      </c>
      <c r="D133" s="84">
        <v>0.27927930000000001</v>
      </c>
      <c r="E133" s="83"/>
      <c r="F133" s="82">
        <v>0</v>
      </c>
      <c r="G133" s="84">
        <v>0</v>
      </c>
      <c r="H133" s="83"/>
      <c r="I133" s="82">
        <v>0</v>
      </c>
      <c r="J133" s="84">
        <f t="shared" si="9"/>
        <v>0</v>
      </c>
    </row>
    <row r="134" spans="1:10" hidden="1" outlineLevel="2">
      <c r="A134" s="82" t="s">
        <v>836</v>
      </c>
      <c r="B134" s="82" t="s">
        <v>58</v>
      </c>
      <c r="C134" s="82">
        <v>28.289470000000001</v>
      </c>
      <c r="D134" s="84">
        <v>0.2828947</v>
      </c>
      <c r="E134" s="83"/>
      <c r="F134" s="82">
        <v>0</v>
      </c>
      <c r="G134" s="84">
        <v>0</v>
      </c>
      <c r="H134" s="83"/>
      <c r="I134" s="82">
        <v>0</v>
      </c>
      <c r="J134" s="84">
        <f t="shared" si="9"/>
        <v>0</v>
      </c>
    </row>
    <row r="135" spans="1:10" hidden="1" outlineLevel="2">
      <c r="A135" s="82" t="s">
        <v>630</v>
      </c>
      <c r="B135" s="82" t="s">
        <v>58</v>
      </c>
      <c r="C135" s="82">
        <v>18.374560000000002</v>
      </c>
      <c r="D135" s="84">
        <v>0.18374560000000004</v>
      </c>
      <c r="E135" s="83"/>
      <c r="F135" s="82">
        <v>0</v>
      </c>
      <c r="G135" s="84">
        <v>0</v>
      </c>
      <c r="H135" s="83"/>
      <c r="I135" s="82">
        <v>0</v>
      </c>
      <c r="J135" s="84">
        <f t="shared" si="9"/>
        <v>0</v>
      </c>
    </row>
    <row r="136" spans="1:10" hidden="1" outlineLevel="2">
      <c r="A136" s="82" t="s">
        <v>353</v>
      </c>
      <c r="B136" s="82" t="s">
        <v>58</v>
      </c>
      <c r="C136" s="82">
        <v>36.401670000000003</v>
      </c>
      <c r="D136" s="84">
        <v>0.36401670000000003</v>
      </c>
      <c r="E136" s="83"/>
      <c r="F136" s="82">
        <v>0</v>
      </c>
      <c r="G136" s="84">
        <v>0</v>
      </c>
      <c r="H136" s="83"/>
      <c r="I136" s="82">
        <v>0</v>
      </c>
      <c r="J136" s="84">
        <f t="shared" si="9"/>
        <v>0</v>
      </c>
    </row>
    <row r="137" spans="1:10" hidden="1" outlineLevel="2">
      <c r="A137" s="82" t="s">
        <v>216</v>
      </c>
      <c r="B137" s="82" t="s">
        <v>58</v>
      </c>
      <c r="C137" s="82">
        <v>24.00722</v>
      </c>
      <c r="D137" s="84">
        <v>0.24007220000000001</v>
      </c>
      <c r="E137" s="83"/>
      <c r="F137" s="82">
        <v>0</v>
      </c>
      <c r="G137" s="84">
        <v>0</v>
      </c>
      <c r="H137" s="83"/>
      <c r="I137" s="82">
        <v>0</v>
      </c>
      <c r="J137" s="84">
        <f t="shared" si="9"/>
        <v>0</v>
      </c>
    </row>
    <row r="138" spans="1:10" hidden="1" outlineLevel="2">
      <c r="A138" s="82" t="s">
        <v>167</v>
      </c>
      <c r="B138" s="82" t="s">
        <v>58</v>
      </c>
      <c r="C138" s="82">
        <v>28.025480000000002</v>
      </c>
      <c r="D138" s="84">
        <v>0.28025480000000003</v>
      </c>
      <c r="E138" s="83"/>
      <c r="F138" s="82">
        <v>0</v>
      </c>
      <c r="G138" s="84">
        <v>0</v>
      </c>
      <c r="H138" s="83"/>
      <c r="I138" s="82">
        <v>0</v>
      </c>
      <c r="J138" s="84">
        <f t="shared" si="9"/>
        <v>0</v>
      </c>
    </row>
    <row r="139" spans="1:10" ht="15.75" outlineLevel="1" collapsed="1">
      <c r="A139" s="82"/>
      <c r="B139" s="86" t="s">
        <v>1082</v>
      </c>
      <c r="C139" s="82"/>
      <c r="D139" s="84"/>
      <c r="E139" s="83"/>
      <c r="F139" s="82"/>
      <c r="G139" s="84"/>
      <c r="H139" s="83"/>
      <c r="I139" s="82"/>
      <c r="J139" s="84">
        <f>SUBTOTAL(9,J131:J138)</f>
        <v>0</v>
      </c>
    </row>
    <row r="140" spans="1:10" hidden="1" outlineLevel="2">
      <c r="A140" s="82" t="s">
        <v>956</v>
      </c>
      <c r="B140" s="82" t="s">
        <v>59</v>
      </c>
      <c r="C140" s="82">
        <v>31.734320000000004</v>
      </c>
      <c r="D140" s="84">
        <v>0.31734320000000005</v>
      </c>
      <c r="E140" s="83"/>
      <c r="F140" s="82">
        <v>0</v>
      </c>
      <c r="G140" s="84">
        <v>0</v>
      </c>
      <c r="H140" s="83"/>
      <c r="I140" s="82">
        <v>0</v>
      </c>
      <c r="J140" s="84">
        <f>+I140/100</f>
        <v>0</v>
      </c>
    </row>
    <row r="141" spans="1:10" hidden="1" outlineLevel="2">
      <c r="A141" s="82" t="s">
        <v>846</v>
      </c>
      <c r="B141" s="82" t="s">
        <v>59</v>
      </c>
      <c r="C141" s="82">
        <v>41.964290000000005</v>
      </c>
      <c r="D141" s="84">
        <v>0.41964290000000004</v>
      </c>
      <c r="E141" s="83"/>
      <c r="F141" s="82">
        <v>0</v>
      </c>
      <c r="G141" s="84">
        <v>0</v>
      </c>
      <c r="H141" s="83"/>
      <c r="I141" s="82">
        <v>0</v>
      </c>
      <c r="J141" s="84">
        <f>+I141/100</f>
        <v>0</v>
      </c>
    </row>
    <row r="142" spans="1:10" hidden="1" outlineLevel="2">
      <c r="A142" s="82" t="s">
        <v>587</v>
      </c>
      <c r="B142" s="82" t="s">
        <v>59</v>
      </c>
      <c r="C142" s="82">
        <v>49.030470000000001</v>
      </c>
      <c r="D142" s="84">
        <v>0.49030470000000004</v>
      </c>
      <c r="E142" s="83"/>
      <c r="F142" s="82">
        <v>0</v>
      </c>
      <c r="G142" s="84">
        <v>0</v>
      </c>
      <c r="H142" s="83"/>
      <c r="I142" s="82">
        <v>0</v>
      </c>
      <c r="J142" s="84">
        <f>+I142/100</f>
        <v>0</v>
      </c>
    </row>
    <row r="143" spans="1:10" hidden="1" outlineLevel="2">
      <c r="A143" s="82" t="s">
        <v>504</v>
      </c>
      <c r="B143" s="82" t="s">
        <v>59</v>
      </c>
      <c r="C143" s="82">
        <v>25.593670000000003</v>
      </c>
      <c r="D143" s="84">
        <v>0.25593670000000002</v>
      </c>
      <c r="E143" s="83"/>
      <c r="F143" s="82">
        <v>0</v>
      </c>
      <c r="G143" s="84">
        <v>0</v>
      </c>
      <c r="H143" s="83"/>
      <c r="I143" s="82">
        <v>0</v>
      </c>
      <c r="J143" s="84">
        <f>+I143/100</f>
        <v>0</v>
      </c>
    </row>
    <row r="144" spans="1:10" ht="15.75" outlineLevel="1" collapsed="1">
      <c r="A144" s="82"/>
      <c r="B144" s="86" t="s">
        <v>1083</v>
      </c>
      <c r="C144" s="82"/>
      <c r="D144" s="84"/>
      <c r="E144" s="83"/>
      <c r="F144" s="82"/>
      <c r="G144" s="84"/>
      <c r="H144" s="83"/>
      <c r="I144" s="82"/>
      <c r="J144" s="84">
        <f>SUBTOTAL(9,J140:J143)</f>
        <v>0</v>
      </c>
    </row>
    <row r="145" spans="1:10" hidden="1" outlineLevel="2">
      <c r="A145" s="82" t="s">
        <v>818</v>
      </c>
      <c r="B145" s="82" t="s">
        <v>60</v>
      </c>
      <c r="C145" s="82">
        <v>17.669170000000001</v>
      </c>
      <c r="D145" s="84">
        <v>0.17669170000000001</v>
      </c>
      <c r="E145" s="83"/>
      <c r="F145" s="82">
        <v>0</v>
      </c>
      <c r="G145" s="84">
        <v>0</v>
      </c>
      <c r="H145" s="83"/>
      <c r="I145" s="82">
        <v>0</v>
      </c>
      <c r="J145" s="84">
        <f>+I145/100</f>
        <v>0</v>
      </c>
    </row>
    <row r="146" spans="1:10" hidden="1" outlineLevel="2">
      <c r="A146" s="82" t="s">
        <v>765</v>
      </c>
      <c r="B146" s="82" t="s">
        <v>60</v>
      </c>
      <c r="C146" s="82">
        <v>37.096770000000006</v>
      </c>
      <c r="D146" s="84">
        <v>0.37096770000000007</v>
      </c>
      <c r="E146" s="83"/>
      <c r="F146" s="82">
        <v>0</v>
      </c>
      <c r="G146" s="84">
        <v>0</v>
      </c>
      <c r="H146" s="83"/>
      <c r="I146" s="82">
        <v>0</v>
      </c>
      <c r="J146" s="84">
        <f>+I146/100</f>
        <v>0</v>
      </c>
    </row>
    <row r="147" spans="1:10" hidden="1" outlineLevel="2">
      <c r="A147" s="82" t="s">
        <v>377</v>
      </c>
      <c r="B147" s="82" t="s">
        <v>60</v>
      </c>
      <c r="C147" s="82">
        <v>26.551720000000003</v>
      </c>
      <c r="D147" s="84">
        <v>0.26551720000000001</v>
      </c>
      <c r="E147" s="83"/>
      <c r="F147" s="82">
        <v>0</v>
      </c>
      <c r="G147" s="84">
        <v>0</v>
      </c>
      <c r="H147" s="83"/>
      <c r="I147" s="82">
        <v>0</v>
      </c>
      <c r="J147" s="84">
        <f>+I147/100</f>
        <v>0</v>
      </c>
    </row>
    <row r="148" spans="1:10" ht="15.75" outlineLevel="1" collapsed="1">
      <c r="A148" s="82"/>
      <c r="B148" s="86" t="s">
        <v>1084</v>
      </c>
      <c r="C148" s="82"/>
      <c r="D148" s="84"/>
      <c r="E148" s="83"/>
      <c r="F148" s="82"/>
      <c r="G148" s="84"/>
      <c r="H148" s="83"/>
      <c r="I148" s="82"/>
      <c r="J148" s="84">
        <f>SUBTOTAL(9,J145:J147)</f>
        <v>0</v>
      </c>
    </row>
    <row r="149" spans="1:10" hidden="1" outlineLevel="2">
      <c r="A149" s="82" t="s">
        <v>847</v>
      </c>
      <c r="B149" s="82" t="s">
        <v>61</v>
      </c>
      <c r="C149" s="82">
        <v>3.6971800000000004</v>
      </c>
      <c r="D149" s="84">
        <v>3.6971800000000006E-2</v>
      </c>
      <c r="E149" s="83"/>
      <c r="F149" s="82">
        <v>0</v>
      </c>
      <c r="G149" s="84">
        <v>0</v>
      </c>
      <c r="H149" s="83"/>
      <c r="I149" s="82">
        <v>0</v>
      </c>
      <c r="J149" s="84">
        <f t="shared" ref="J149:J156" si="10">+I149/100</f>
        <v>0</v>
      </c>
    </row>
    <row r="150" spans="1:10" hidden="1" outlineLevel="2">
      <c r="A150" s="82" t="s">
        <v>1058</v>
      </c>
      <c r="B150" s="82" t="s">
        <v>61</v>
      </c>
      <c r="C150" s="82">
        <v>16.15202</v>
      </c>
      <c r="D150" s="84">
        <v>0.1615202</v>
      </c>
      <c r="E150" s="83"/>
      <c r="F150" s="82">
        <v>0</v>
      </c>
      <c r="G150" s="84">
        <v>0</v>
      </c>
      <c r="H150" s="83"/>
      <c r="I150" s="82">
        <v>0</v>
      </c>
      <c r="J150" s="84">
        <f t="shared" si="10"/>
        <v>0</v>
      </c>
    </row>
    <row r="151" spans="1:10" hidden="1" outlineLevel="2">
      <c r="A151" s="82" t="s">
        <v>749</v>
      </c>
      <c r="B151" s="82" t="s">
        <v>61</v>
      </c>
      <c r="C151" s="82">
        <v>11.976050000000001</v>
      </c>
      <c r="D151" s="84">
        <v>0.11976050000000001</v>
      </c>
      <c r="E151" s="83"/>
      <c r="F151" s="82">
        <v>0</v>
      </c>
      <c r="G151" s="84">
        <v>0</v>
      </c>
      <c r="H151" s="83"/>
      <c r="I151" s="82">
        <v>0</v>
      </c>
      <c r="J151" s="84">
        <f t="shared" si="10"/>
        <v>0</v>
      </c>
    </row>
    <row r="152" spans="1:10" hidden="1" outlineLevel="2">
      <c r="A152" s="82" t="s">
        <v>724</v>
      </c>
      <c r="B152" s="82" t="s">
        <v>61</v>
      </c>
      <c r="C152" s="82">
        <v>18.202760000000001</v>
      </c>
      <c r="D152" s="84">
        <v>0.18202760000000001</v>
      </c>
      <c r="E152" s="83"/>
      <c r="F152" s="82">
        <v>0</v>
      </c>
      <c r="G152" s="84">
        <v>0</v>
      </c>
      <c r="H152" s="83"/>
      <c r="I152" s="82">
        <v>0</v>
      </c>
      <c r="J152" s="84">
        <f t="shared" si="10"/>
        <v>0</v>
      </c>
    </row>
    <row r="153" spans="1:10" hidden="1" outlineLevel="2">
      <c r="A153" s="82" t="s">
        <v>595</v>
      </c>
      <c r="B153" s="82" t="s">
        <v>61</v>
      </c>
      <c r="C153" s="82">
        <v>62.686570000000003</v>
      </c>
      <c r="D153" s="84">
        <v>0.62686570000000008</v>
      </c>
      <c r="E153" s="83"/>
      <c r="F153" s="82">
        <v>0</v>
      </c>
      <c r="G153" s="84">
        <v>0</v>
      </c>
      <c r="H153" s="83"/>
      <c r="I153" s="82">
        <v>0</v>
      </c>
      <c r="J153" s="84">
        <f t="shared" si="10"/>
        <v>0</v>
      </c>
    </row>
    <row r="154" spans="1:10" hidden="1" outlineLevel="2">
      <c r="A154" s="82" t="s">
        <v>393</v>
      </c>
      <c r="B154" s="82" t="s">
        <v>61</v>
      </c>
      <c r="C154" s="82">
        <v>40.823970000000003</v>
      </c>
      <c r="D154" s="84">
        <v>0.40823970000000004</v>
      </c>
      <c r="E154" s="83"/>
      <c r="F154" s="82">
        <v>0</v>
      </c>
      <c r="G154" s="84">
        <v>0</v>
      </c>
      <c r="H154" s="83"/>
      <c r="I154" s="82">
        <v>0</v>
      </c>
      <c r="J154" s="84">
        <f t="shared" si="10"/>
        <v>0</v>
      </c>
    </row>
    <row r="155" spans="1:10" hidden="1" outlineLevel="2">
      <c r="A155" s="82" t="s">
        <v>212</v>
      </c>
      <c r="B155" s="82" t="s">
        <v>61</v>
      </c>
      <c r="C155" s="82">
        <v>4.7325100000000004</v>
      </c>
      <c r="D155" s="84">
        <v>4.7325100000000002E-2</v>
      </c>
      <c r="E155" s="83"/>
      <c r="F155" s="82">
        <v>0</v>
      </c>
      <c r="G155" s="84">
        <v>0</v>
      </c>
      <c r="H155" s="83"/>
      <c r="I155" s="82">
        <v>0</v>
      </c>
      <c r="J155" s="84">
        <f t="shared" si="10"/>
        <v>0</v>
      </c>
    </row>
    <row r="156" spans="1:10" hidden="1" outlineLevel="2">
      <c r="A156" s="82" t="s">
        <v>184</v>
      </c>
      <c r="B156" s="82" t="s">
        <v>61</v>
      </c>
      <c r="C156" s="82">
        <v>10.857140000000001</v>
      </c>
      <c r="D156" s="84">
        <v>0.10857140000000001</v>
      </c>
      <c r="E156" s="83"/>
      <c r="F156" s="82">
        <v>0</v>
      </c>
      <c r="G156" s="84">
        <v>0</v>
      </c>
      <c r="H156" s="83"/>
      <c r="I156" s="82">
        <v>0</v>
      </c>
      <c r="J156" s="84">
        <f t="shared" si="10"/>
        <v>0</v>
      </c>
    </row>
    <row r="157" spans="1:10" ht="15.75" outlineLevel="1" collapsed="1">
      <c r="A157" s="82"/>
      <c r="B157" s="86" t="s">
        <v>1085</v>
      </c>
      <c r="C157" s="82"/>
      <c r="D157" s="84"/>
      <c r="E157" s="83"/>
      <c r="F157" s="82"/>
      <c r="G157" s="84"/>
      <c r="H157" s="83"/>
      <c r="I157" s="82"/>
      <c r="J157" s="84">
        <f>SUBTOTAL(9,J149:J156)</f>
        <v>0</v>
      </c>
    </row>
    <row r="158" spans="1:10" hidden="1" outlineLevel="2">
      <c r="A158" s="82" t="s">
        <v>886</v>
      </c>
      <c r="B158" s="82" t="s">
        <v>62</v>
      </c>
      <c r="C158" s="82">
        <v>20.744680000000002</v>
      </c>
      <c r="D158" s="84">
        <v>0.20744680000000001</v>
      </c>
      <c r="E158" s="83"/>
      <c r="F158" s="82">
        <v>0</v>
      </c>
      <c r="G158" s="84">
        <v>0</v>
      </c>
      <c r="H158" s="83"/>
      <c r="I158" s="82">
        <v>0</v>
      </c>
      <c r="J158" s="84">
        <f>+I158/100</f>
        <v>0</v>
      </c>
    </row>
    <row r="159" spans="1:10" hidden="1" outlineLevel="2">
      <c r="A159" s="82" t="s">
        <v>838</v>
      </c>
      <c r="B159" s="82" t="s">
        <v>62</v>
      </c>
      <c r="C159" s="82">
        <v>25.964910000000003</v>
      </c>
      <c r="D159" s="84">
        <v>0.25964910000000002</v>
      </c>
      <c r="E159" s="83"/>
      <c r="F159" s="82">
        <v>0</v>
      </c>
      <c r="G159" s="84">
        <v>0</v>
      </c>
      <c r="H159" s="83"/>
      <c r="I159" s="82">
        <v>0</v>
      </c>
      <c r="J159" s="84">
        <f>+I159/100</f>
        <v>0</v>
      </c>
    </row>
    <row r="160" spans="1:10" hidden="1" outlineLevel="2">
      <c r="A160" s="82" t="s">
        <v>815</v>
      </c>
      <c r="B160" s="82" t="s">
        <v>62</v>
      </c>
      <c r="C160" s="82">
        <v>33.968250000000005</v>
      </c>
      <c r="D160" s="84">
        <v>0.33968250000000005</v>
      </c>
      <c r="E160" s="83"/>
      <c r="F160" s="82">
        <v>0</v>
      </c>
      <c r="G160" s="84">
        <v>0</v>
      </c>
      <c r="H160" s="83"/>
      <c r="I160" s="82">
        <v>0</v>
      </c>
      <c r="J160" s="84">
        <f>+I160/100</f>
        <v>0</v>
      </c>
    </row>
    <row r="161" spans="1:10" hidden="1" outlineLevel="2">
      <c r="A161" s="82" t="s">
        <v>534</v>
      </c>
      <c r="B161" s="82" t="s">
        <v>62</v>
      </c>
      <c r="C161" s="82">
        <v>10.752690000000001</v>
      </c>
      <c r="D161" s="84">
        <v>0.10752690000000001</v>
      </c>
      <c r="E161" s="83"/>
      <c r="F161" s="82">
        <v>0</v>
      </c>
      <c r="G161" s="84">
        <v>0</v>
      </c>
      <c r="H161" s="83"/>
      <c r="I161" s="82">
        <v>0</v>
      </c>
      <c r="J161" s="84">
        <f>+I161/100</f>
        <v>0</v>
      </c>
    </row>
    <row r="162" spans="1:10" hidden="1" outlineLevel="2">
      <c r="A162" s="82" t="s">
        <v>323</v>
      </c>
      <c r="B162" s="82" t="s">
        <v>62</v>
      </c>
      <c r="C162" s="82">
        <v>20.86514</v>
      </c>
      <c r="D162" s="84">
        <v>0.20865140000000001</v>
      </c>
      <c r="E162" s="83"/>
      <c r="F162" s="82">
        <v>0</v>
      </c>
      <c r="G162" s="84">
        <v>0</v>
      </c>
      <c r="H162" s="83"/>
      <c r="I162" s="82">
        <v>0</v>
      </c>
      <c r="J162" s="84">
        <f>+I162/100</f>
        <v>0</v>
      </c>
    </row>
    <row r="163" spans="1:10" ht="15.75" outlineLevel="1" collapsed="1">
      <c r="A163" s="82"/>
      <c r="B163" s="86" t="s">
        <v>1086</v>
      </c>
      <c r="C163" s="82"/>
      <c r="D163" s="84"/>
      <c r="E163" s="83"/>
      <c r="F163" s="82"/>
      <c r="G163" s="84"/>
      <c r="H163" s="83"/>
      <c r="I163" s="82"/>
      <c r="J163" s="84">
        <f>SUBTOTAL(9,J158:J162)</f>
        <v>0</v>
      </c>
    </row>
    <row r="164" spans="1:10" hidden="1" outlineLevel="2">
      <c r="A164" s="82" t="s">
        <v>252</v>
      </c>
      <c r="B164" s="82" t="s">
        <v>64</v>
      </c>
      <c r="C164" s="82">
        <v>8.6505200000000002</v>
      </c>
      <c r="D164" s="84">
        <v>8.6505200000000004E-2</v>
      </c>
      <c r="E164" s="83"/>
      <c r="F164" s="82">
        <v>0</v>
      </c>
      <c r="G164" s="84">
        <v>0</v>
      </c>
      <c r="H164" s="83"/>
      <c r="I164" s="82">
        <v>0</v>
      </c>
      <c r="J164" s="84">
        <f>+I164/100</f>
        <v>0</v>
      </c>
    </row>
    <row r="165" spans="1:10" hidden="1" outlineLevel="2">
      <c r="A165" s="82" t="s">
        <v>243</v>
      </c>
      <c r="B165" s="82" t="s">
        <v>64</v>
      </c>
      <c r="C165" s="82">
        <v>17.29055</v>
      </c>
      <c r="D165" s="84">
        <v>0.17290549999999999</v>
      </c>
      <c r="E165" s="83"/>
      <c r="F165" s="82">
        <v>0</v>
      </c>
      <c r="G165" s="84">
        <v>0</v>
      </c>
      <c r="H165" s="83"/>
      <c r="I165" s="82">
        <v>0</v>
      </c>
      <c r="J165" s="84">
        <f>+I165/100</f>
        <v>0</v>
      </c>
    </row>
    <row r="166" spans="1:10" hidden="1" outlineLevel="2">
      <c r="A166" s="82" t="s">
        <v>201</v>
      </c>
      <c r="B166" s="82" t="s">
        <v>64</v>
      </c>
      <c r="C166" s="82">
        <v>0.8073800000000001</v>
      </c>
      <c r="D166" s="84">
        <v>8.0738000000000008E-3</v>
      </c>
      <c r="E166" s="83"/>
      <c r="F166" s="82">
        <v>0</v>
      </c>
      <c r="G166" s="84">
        <v>0</v>
      </c>
      <c r="H166" s="83"/>
      <c r="I166" s="82">
        <v>0</v>
      </c>
      <c r="J166" s="84">
        <f>+I166/100</f>
        <v>0</v>
      </c>
    </row>
    <row r="167" spans="1:10" ht="15.75" outlineLevel="1" collapsed="1">
      <c r="A167" s="82"/>
      <c r="B167" s="86" t="s">
        <v>1087</v>
      </c>
      <c r="C167" s="82"/>
      <c r="D167" s="84"/>
      <c r="E167" s="83"/>
      <c r="F167" s="82"/>
      <c r="G167" s="84"/>
      <c r="H167" s="83"/>
      <c r="I167" s="82"/>
      <c r="J167" s="84">
        <f>SUBTOTAL(9,J164:J166)</f>
        <v>0</v>
      </c>
    </row>
    <row r="168" spans="1:10" hidden="1" outlineLevel="2">
      <c r="A168" s="82" t="s">
        <v>992</v>
      </c>
      <c r="B168" s="82" t="s">
        <v>65</v>
      </c>
      <c r="C168" s="82">
        <v>64.044940000000011</v>
      </c>
      <c r="D168" s="84">
        <v>0.64044940000000006</v>
      </c>
      <c r="E168" s="83"/>
      <c r="F168" s="82">
        <v>0</v>
      </c>
      <c r="G168" s="84">
        <v>0</v>
      </c>
      <c r="H168" s="83"/>
      <c r="I168" s="82">
        <v>0</v>
      </c>
      <c r="J168" s="84">
        <f t="shared" ref="J168:J180" si="11">+I168/100</f>
        <v>0</v>
      </c>
    </row>
    <row r="169" spans="1:10" hidden="1" outlineLevel="2">
      <c r="A169" s="82" t="s">
        <v>990</v>
      </c>
      <c r="B169" s="82" t="s">
        <v>65</v>
      </c>
      <c r="C169" s="82">
        <v>50</v>
      </c>
      <c r="D169" s="84">
        <v>0.5</v>
      </c>
      <c r="E169" s="83"/>
      <c r="F169" s="82">
        <v>0</v>
      </c>
      <c r="G169" s="84">
        <v>0</v>
      </c>
      <c r="H169" s="83"/>
      <c r="I169" s="82">
        <v>0</v>
      </c>
      <c r="J169" s="84">
        <f t="shared" si="11"/>
        <v>0</v>
      </c>
    </row>
    <row r="170" spans="1:10" hidden="1" outlineLevel="2">
      <c r="A170" s="82" t="s">
        <v>972</v>
      </c>
      <c r="B170" s="82" t="s">
        <v>65</v>
      </c>
      <c r="C170" s="82">
        <v>43.636360000000003</v>
      </c>
      <c r="D170" s="84">
        <v>0.43636360000000002</v>
      </c>
      <c r="E170" s="83"/>
      <c r="F170" s="82">
        <v>0</v>
      </c>
      <c r="G170" s="84">
        <v>0</v>
      </c>
      <c r="H170" s="83"/>
      <c r="I170" s="82">
        <v>0</v>
      </c>
      <c r="J170" s="84">
        <f t="shared" si="11"/>
        <v>0</v>
      </c>
    </row>
    <row r="171" spans="1:10" hidden="1" outlineLevel="2">
      <c r="A171" s="82" t="s">
        <v>913</v>
      </c>
      <c r="B171" s="82" t="s">
        <v>65</v>
      </c>
      <c r="C171" s="82">
        <v>60.447760000000002</v>
      </c>
      <c r="D171" s="84">
        <v>0.60447760000000006</v>
      </c>
      <c r="E171" s="83"/>
      <c r="F171" s="82">
        <v>0</v>
      </c>
      <c r="G171" s="84">
        <v>0</v>
      </c>
      <c r="H171" s="83"/>
      <c r="I171" s="82">
        <v>0</v>
      </c>
      <c r="J171" s="84">
        <f t="shared" si="11"/>
        <v>0</v>
      </c>
    </row>
    <row r="172" spans="1:10" hidden="1" outlineLevel="2">
      <c r="A172" s="82" t="s">
        <v>812</v>
      </c>
      <c r="B172" s="82" t="s">
        <v>65</v>
      </c>
      <c r="C172" s="82">
        <v>37.5</v>
      </c>
      <c r="D172" s="84">
        <v>0.375</v>
      </c>
      <c r="E172" s="83"/>
      <c r="F172" s="82">
        <v>0</v>
      </c>
      <c r="G172" s="84">
        <v>0</v>
      </c>
      <c r="H172" s="83"/>
      <c r="I172" s="82">
        <v>0</v>
      </c>
      <c r="J172" s="84">
        <f t="shared" si="11"/>
        <v>0</v>
      </c>
    </row>
    <row r="173" spans="1:10" hidden="1" outlineLevel="2">
      <c r="A173" s="82" t="s">
        <v>728</v>
      </c>
      <c r="B173" s="82" t="s">
        <v>65</v>
      </c>
      <c r="C173" s="82">
        <v>52.112680000000005</v>
      </c>
      <c r="D173" s="84">
        <v>0.5211268</v>
      </c>
      <c r="E173" s="83"/>
      <c r="F173" s="82">
        <v>0</v>
      </c>
      <c r="G173" s="84">
        <v>0</v>
      </c>
      <c r="H173" s="83"/>
      <c r="I173" s="82">
        <v>0</v>
      </c>
      <c r="J173" s="84">
        <f t="shared" si="11"/>
        <v>0</v>
      </c>
    </row>
    <row r="174" spans="1:10" hidden="1" outlineLevel="2">
      <c r="A174" s="82" t="s">
        <v>675</v>
      </c>
      <c r="B174" s="82" t="s">
        <v>65</v>
      </c>
      <c r="C174" s="82">
        <v>36.31841</v>
      </c>
      <c r="D174" s="84">
        <v>0.36318410000000001</v>
      </c>
      <c r="E174" s="83"/>
      <c r="F174" s="82">
        <v>0</v>
      </c>
      <c r="G174" s="84">
        <v>0</v>
      </c>
      <c r="H174" s="83"/>
      <c r="I174" s="82">
        <v>0</v>
      </c>
      <c r="J174" s="84">
        <f t="shared" si="11"/>
        <v>0</v>
      </c>
    </row>
    <row r="175" spans="1:10" hidden="1" outlineLevel="2">
      <c r="A175" s="82" t="s">
        <v>464</v>
      </c>
      <c r="B175" s="82" t="s">
        <v>65</v>
      </c>
      <c r="C175" s="82">
        <v>16.120910000000002</v>
      </c>
      <c r="D175" s="84">
        <v>0.16120910000000002</v>
      </c>
      <c r="E175" s="83"/>
      <c r="F175" s="82">
        <v>0</v>
      </c>
      <c r="G175" s="84">
        <v>0</v>
      </c>
      <c r="H175" s="83"/>
      <c r="I175" s="82">
        <v>0</v>
      </c>
      <c r="J175" s="84">
        <f t="shared" si="11"/>
        <v>0</v>
      </c>
    </row>
    <row r="176" spans="1:10" hidden="1" outlineLevel="2">
      <c r="A176" s="82" t="s">
        <v>354</v>
      </c>
      <c r="B176" s="82" t="s">
        <v>65</v>
      </c>
      <c r="C176" s="82">
        <v>10.34483</v>
      </c>
      <c r="D176" s="84">
        <v>0.10344829999999999</v>
      </c>
      <c r="E176" s="83"/>
      <c r="F176" s="82">
        <v>0</v>
      </c>
      <c r="G176" s="84">
        <v>0</v>
      </c>
      <c r="H176" s="83"/>
      <c r="I176" s="82">
        <v>0</v>
      </c>
      <c r="J176" s="84">
        <f t="shared" si="11"/>
        <v>0</v>
      </c>
    </row>
    <row r="177" spans="1:10" hidden="1" outlineLevel="2">
      <c r="A177" s="82" t="s">
        <v>320</v>
      </c>
      <c r="B177" s="82" t="s">
        <v>65</v>
      </c>
      <c r="C177" s="82">
        <v>54.368930000000006</v>
      </c>
      <c r="D177" s="84">
        <v>0.54368930000000004</v>
      </c>
      <c r="E177" s="83"/>
      <c r="F177" s="82">
        <v>0</v>
      </c>
      <c r="G177" s="84">
        <v>0</v>
      </c>
      <c r="H177" s="83"/>
      <c r="I177" s="82">
        <v>0</v>
      </c>
      <c r="J177" s="84">
        <f t="shared" si="11"/>
        <v>0</v>
      </c>
    </row>
    <row r="178" spans="1:10" hidden="1" outlineLevel="2">
      <c r="A178" s="82" t="s">
        <v>1048</v>
      </c>
      <c r="B178" s="82" t="s">
        <v>65</v>
      </c>
      <c r="C178" s="82">
        <v>100</v>
      </c>
      <c r="D178" s="84">
        <v>1</v>
      </c>
      <c r="E178" s="83"/>
      <c r="F178" s="82">
        <v>0</v>
      </c>
      <c r="G178" s="84">
        <v>0</v>
      </c>
      <c r="H178" s="83"/>
      <c r="I178" s="82">
        <v>0</v>
      </c>
      <c r="J178" s="84">
        <f t="shared" si="11"/>
        <v>0</v>
      </c>
    </row>
    <row r="179" spans="1:10" hidden="1" outlineLevel="2">
      <c r="A179" s="82" t="s">
        <v>145</v>
      </c>
      <c r="B179" s="82" t="s">
        <v>65</v>
      </c>
      <c r="C179" s="82">
        <v>31.985290000000003</v>
      </c>
      <c r="D179" s="84">
        <v>0.31985290000000005</v>
      </c>
      <c r="E179" s="83"/>
      <c r="F179" s="82">
        <v>0</v>
      </c>
      <c r="G179" s="84">
        <v>0</v>
      </c>
      <c r="H179" s="83"/>
      <c r="I179" s="82">
        <v>0</v>
      </c>
      <c r="J179" s="84">
        <f t="shared" si="11"/>
        <v>0</v>
      </c>
    </row>
    <row r="180" spans="1:10" hidden="1" outlineLevel="2">
      <c r="A180" s="82" t="s">
        <v>139</v>
      </c>
      <c r="B180" s="82" t="s">
        <v>65</v>
      </c>
      <c r="C180" s="82">
        <v>13.27434</v>
      </c>
      <c r="D180" s="84">
        <v>0.13274340000000001</v>
      </c>
      <c r="E180" s="82" t="s">
        <v>83</v>
      </c>
      <c r="F180" s="82">
        <v>10.619470000000002</v>
      </c>
      <c r="G180" s="84">
        <v>0.10619470000000002</v>
      </c>
      <c r="H180" s="83"/>
      <c r="I180" s="82">
        <v>0</v>
      </c>
      <c r="J180" s="84">
        <f t="shared" si="11"/>
        <v>0</v>
      </c>
    </row>
    <row r="181" spans="1:10" ht="15.75" outlineLevel="1" collapsed="1">
      <c r="A181" s="82"/>
      <c r="B181" s="86" t="s">
        <v>1088</v>
      </c>
      <c r="C181" s="82"/>
      <c r="D181" s="84"/>
      <c r="E181" s="82"/>
      <c r="F181" s="82"/>
      <c r="G181" s="84"/>
      <c r="H181" s="83"/>
      <c r="I181" s="82"/>
      <c r="J181" s="84">
        <f>SUBTOTAL(9,J168:J180)</f>
        <v>0</v>
      </c>
    </row>
    <row r="182" spans="1:10" hidden="1" outlineLevel="2">
      <c r="A182" s="82" t="s">
        <v>825</v>
      </c>
      <c r="B182" s="82" t="s">
        <v>66</v>
      </c>
      <c r="C182" s="82">
        <v>33.333330000000004</v>
      </c>
      <c r="D182" s="84">
        <v>0.33333330000000005</v>
      </c>
      <c r="E182" s="83"/>
      <c r="F182" s="82">
        <v>0</v>
      </c>
      <c r="G182" s="84">
        <v>0</v>
      </c>
      <c r="H182" s="83"/>
      <c r="I182" s="82">
        <v>0</v>
      </c>
      <c r="J182" s="84">
        <f>+I182/100</f>
        <v>0</v>
      </c>
    </row>
    <row r="183" spans="1:10" hidden="1" outlineLevel="2">
      <c r="A183" s="82" t="s">
        <v>710</v>
      </c>
      <c r="B183" s="82" t="s">
        <v>66</v>
      </c>
      <c r="C183" s="82">
        <v>4.82456</v>
      </c>
      <c r="D183" s="84">
        <v>4.82456E-2</v>
      </c>
      <c r="E183" s="83"/>
      <c r="F183" s="82">
        <v>0</v>
      </c>
      <c r="G183" s="84">
        <v>0</v>
      </c>
      <c r="H183" s="83"/>
      <c r="I183" s="82">
        <v>0</v>
      </c>
      <c r="J183" s="84">
        <f>+I183/100</f>
        <v>0</v>
      </c>
    </row>
    <row r="184" spans="1:10" hidden="1" outlineLevel="2">
      <c r="A184" s="82" t="s">
        <v>350</v>
      </c>
      <c r="B184" s="82" t="s">
        <v>66</v>
      </c>
      <c r="C184" s="82">
        <v>14.285710000000002</v>
      </c>
      <c r="D184" s="84">
        <v>0.14285710000000001</v>
      </c>
      <c r="E184" s="83"/>
      <c r="F184" s="82">
        <v>0</v>
      </c>
      <c r="G184" s="84">
        <v>0</v>
      </c>
      <c r="H184" s="83"/>
      <c r="I184" s="82">
        <v>0</v>
      </c>
      <c r="J184" s="84">
        <f>+I184/100</f>
        <v>0</v>
      </c>
    </row>
    <row r="185" spans="1:10" hidden="1" outlineLevel="2">
      <c r="A185" s="82" t="s">
        <v>196</v>
      </c>
      <c r="B185" s="82" t="s">
        <v>66</v>
      </c>
      <c r="C185" s="82">
        <v>40.070920000000001</v>
      </c>
      <c r="D185" s="84">
        <v>0.40070919999999999</v>
      </c>
      <c r="E185" s="83"/>
      <c r="F185" s="82">
        <v>0</v>
      </c>
      <c r="G185" s="84">
        <v>0</v>
      </c>
      <c r="H185" s="83"/>
      <c r="I185" s="82">
        <v>0</v>
      </c>
      <c r="J185" s="84">
        <f>+I185/100</f>
        <v>0</v>
      </c>
    </row>
    <row r="186" spans="1:10" ht="15.75" outlineLevel="1" collapsed="1">
      <c r="A186" s="82"/>
      <c r="B186" s="86" t="s">
        <v>1089</v>
      </c>
      <c r="C186" s="82"/>
      <c r="D186" s="84"/>
      <c r="E186" s="83"/>
      <c r="F186" s="82"/>
      <c r="G186" s="84"/>
      <c r="H186" s="83"/>
      <c r="I186" s="82"/>
      <c r="J186" s="84">
        <f>SUBTOTAL(9,J182:J185)</f>
        <v>0</v>
      </c>
    </row>
    <row r="187" spans="1:10" hidden="1" outlineLevel="2">
      <c r="A187" s="82" t="s">
        <v>1010</v>
      </c>
      <c r="B187" s="82" t="s">
        <v>67</v>
      </c>
      <c r="C187" s="82">
        <v>23.75</v>
      </c>
      <c r="D187" s="84">
        <v>0.23749999999999999</v>
      </c>
      <c r="E187" s="83"/>
      <c r="F187" s="82">
        <v>0</v>
      </c>
      <c r="G187" s="84">
        <v>0</v>
      </c>
      <c r="H187" s="83"/>
      <c r="I187" s="82">
        <v>0</v>
      </c>
      <c r="J187" s="84">
        <f t="shared" ref="J187:J193" si="12">+I187/100</f>
        <v>0</v>
      </c>
    </row>
    <row r="188" spans="1:10" hidden="1" outlineLevel="2">
      <c r="A188" s="82" t="s">
        <v>687</v>
      </c>
      <c r="B188" s="82" t="s">
        <v>67</v>
      </c>
      <c r="C188" s="82">
        <v>26.232390000000002</v>
      </c>
      <c r="D188" s="84">
        <v>0.2623239</v>
      </c>
      <c r="E188" s="83"/>
      <c r="F188" s="82">
        <v>0</v>
      </c>
      <c r="G188" s="84">
        <v>0</v>
      </c>
      <c r="H188" s="83"/>
      <c r="I188" s="82">
        <v>0</v>
      </c>
      <c r="J188" s="84">
        <f t="shared" si="12"/>
        <v>0</v>
      </c>
    </row>
    <row r="189" spans="1:10" hidden="1" outlineLevel="2">
      <c r="A189" s="82" t="s">
        <v>371</v>
      </c>
      <c r="B189" s="82" t="s">
        <v>67</v>
      </c>
      <c r="C189" s="82">
        <v>47.852760000000004</v>
      </c>
      <c r="D189" s="84">
        <v>0.47852760000000005</v>
      </c>
      <c r="E189" s="83"/>
      <c r="F189" s="82">
        <v>0</v>
      </c>
      <c r="G189" s="84">
        <v>0</v>
      </c>
      <c r="H189" s="83"/>
      <c r="I189" s="82">
        <v>0</v>
      </c>
      <c r="J189" s="84">
        <f t="shared" si="12"/>
        <v>0</v>
      </c>
    </row>
    <row r="190" spans="1:10" hidden="1" outlineLevel="2">
      <c r="A190" s="82" t="s">
        <v>315</v>
      </c>
      <c r="B190" s="82" t="s">
        <v>67</v>
      </c>
      <c r="C190" s="82">
        <v>56.315790000000007</v>
      </c>
      <c r="D190" s="84">
        <v>0.5631579000000001</v>
      </c>
      <c r="E190" s="83"/>
      <c r="F190" s="82">
        <v>0</v>
      </c>
      <c r="G190" s="84">
        <v>0</v>
      </c>
      <c r="H190" s="83"/>
      <c r="I190" s="82">
        <v>0</v>
      </c>
      <c r="J190" s="84">
        <f t="shared" si="12"/>
        <v>0</v>
      </c>
    </row>
    <row r="191" spans="1:10" hidden="1" outlineLevel="2">
      <c r="A191" s="82" t="s">
        <v>202</v>
      </c>
      <c r="B191" s="82" t="s">
        <v>67</v>
      </c>
      <c r="C191" s="82">
        <v>40.235290000000006</v>
      </c>
      <c r="D191" s="84">
        <v>0.40235290000000007</v>
      </c>
      <c r="E191" s="83"/>
      <c r="F191" s="82">
        <v>0</v>
      </c>
      <c r="G191" s="84">
        <v>0</v>
      </c>
      <c r="H191" s="83"/>
      <c r="I191" s="82">
        <v>0</v>
      </c>
      <c r="J191" s="84">
        <f t="shared" si="12"/>
        <v>0</v>
      </c>
    </row>
    <row r="192" spans="1:10" hidden="1" outlineLevel="2">
      <c r="A192" s="82" t="s">
        <v>191</v>
      </c>
      <c r="B192" s="82" t="s">
        <v>67</v>
      </c>
      <c r="C192" s="82">
        <v>13</v>
      </c>
      <c r="D192" s="84">
        <v>0.13</v>
      </c>
      <c r="E192" s="83"/>
      <c r="F192" s="82">
        <v>0</v>
      </c>
      <c r="G192" s="84">
        <v>0</v>
      </c>
      <c r="H192" s="83"/>
      <c r="I192" s="82">
        <v>0</v>
      </c>
      <c r="J192" s="84">
        <f t="shared" si="12"/>
        <v>0</v>
      </c>
    </row>
    <row r="193" spans="1:10" hidden="1" outlineLevel="2">
      <c r="A193" s="82" t="s">
        <v>169</v>
      </c>
      <c r="B193" s="82" t="s">
        <v>67</v>
      </c>
      <c r="C193" s="82">
        <v>25</v>
      </c>
      <c r="D193" s="84">
        <v>0.25</v>
      </c>
      <c r="E193" s="83"/>
      <c r="F193" s="82">
        <v>0</v>
      </c>
      <c r="G193" s="84">
        <v>0</v>
      </c>
      <c r="H193" s="83"/>
      <c r="I193" s="82">
        <v>0</v>
      </c>
      <c r="J193" s="84">
        <f t="shared" si="12"/>
        <v>0</v>
      </c>
    </row>
    <row r="194" spans="1:10" ht="15.75" outlineLevel="1" collapsed="1">
      <c r="A194" s="82"/>
      <c r="B194" s="86" t="s">
        <v>1090</v>
      </c>
      <c r="C194" s="82"/>
      <c r="D194" s="84"/>
      <c r="E194" s="83"/>
      <c r="F194" s="82"/>
      <c r="G194" s="84"/>
      <c r="H194" s="83"/>
      <c r="I194" s="82"/>
      <c r="J194" s="84">
        <f>SUBTOTAL(9,J187:J193)</f>
        <v>0</v>
      </c>
    </row>
    <row r="195" spans="1:10" hidden="1" outlineLevel="2">
      <c r="A195" s="82" t="s">
        <v>879</v>
      </c>
      <c r="B195" s="82" t="s">
        <v>68</v>
      </c>
      <c r="C195" s="82">
        <v>56.25</v>
      </c>
      <c r="D195" s="84">
        <v>0.5625</v>
      </c>
      <c r="E195" s="83"/>
      <c r="F195" s="82">
        <v>0</v>
      </c>
      <c r="G195" s="84">
        <v>0</v>
      </c>
      <c r="H195" s="83"/>
      <c r="I195" s="82">
        <v>0</v>
      </c>
      <c r="J195" s="84">
        <f>+I195/100</f>
        <v>0</v>
      </c>
    </row>
    <row r="196" spans="1:10" hidden="1" outlineLevel="2">
      <c r="A196" s="82" t="s">
        <v>68</v>
      </c>
      <c r="B196" s="82" t="s">
        <v>68</v>
      </c>
      <c r="C196" s="82">
        <v>19.230770000000003</v>
      </c>
      <c r="D196" s="84">
        <v>0.19230770000000003</v>
      </c>
      <c r="E196" s="83"/>
      <c r="F196" s="82">
        <v>0</v>
      </c>
      <c r="G196" s="84">
        <v>0</v>
      </c>
      <c r="H196" s="83"/>
      <c r="I196" s="82">
        <v>0</v>
      </c>
      <c r="J196" s="84">
        <f>+I196/100</f>
        <v>0</v>
      </c>
    </row>
    <row r="197" spans="1:10" hidden="1" outlineLevel="2">
      <c r="A197" s="82" t="s">
        <v>545</v>
      </c>
      <c r="B197" s="82" t="s">
        <v>68</v>
      </c>
      <c r="C197" s="82">
        <v>31.198690000000003</v>
      </c>
      <c r="D197" s="84">
        <v>0.31198690000000001</v>
      </c>
      <c r="E197" s="83"/>
      <c r="F197" s="82">
        <v>0</v>
      </c>
      <c r="G197" s="84">
        <v>0</v>
      </c>
      <c r="H197" s="83"/>
      <c r="I197" s="82">
        <v>0</v>
      </c>
      <c r="J197" s="84">
        <f>+I197/100</f>
        <v>0</v>
      </c>
    </row>
    <row r="198" spans="1:10" hidden="1" outlineLevel="2">
      <c r="A198" s="82" t="s">
        <v>328</v>
      </c>
      <c r="B198" s="82" t="s">
        <v>68</v>
      </c>
      <c r="C198" s="82">
        <v>29.069770000000002</v>
      </c>
      <c r="D198" s="84">
        <v>0.2906977</v>
      </c>
      <c r="E198" s="83"/>
      <c r="F198" s="82">
        <v>0</v>
      </c>
      <c r="G198" s="84">
        <v>0</v>
      </c>
      <c r="H198" s="83"/>
      <c r="I198" s="82">
        <v>0</v>
      </c>
      <c r="J198" s="84">
        <f>+I198/100</f>
        <v>0</v>
      </c>
    </row>
    <row r="199" spans="1:10" ht="15.75" outlineLevel="1" collapsed="1">
      <c r="A199" s="82"/>
      <c r="B199" s="86" t="s">
        <v>1091</v>
      </c>
      <c r="C199" s="82"/>
      <c r="D199" s="84"/>
      <c r="E199" s="83"/>
      <c r="F199" s="82"/>
      <c r="G199" s="84"/>
      <c r="H199" s="83"/>
      <c r="I199" s="82"/>
      <c r="J199" s="84">
        <f>SUBTOTAL(9,J195:J198)</f>
        <v>0</v>
      </c>
    </row>
    <row r="200" spans="1:10" hidden="1" outlineLevel="2">
      <c r="A200" s="82" t="s">
        <v>1034</v>
      </c>
      <c r="B200" s="82" t="s">
        <v>69</v>
      </c>
      <c r="C200" s="82">
        <v>32.535890000000002</v>
      </c>
      <c r="D200" s="84">
        <v>0.32535890000000001</v>
      </c>
      <c r="E200" s="83"/>
      <c r="F200" s="82">
        <v>0</v>
      </c>
      <c r="G200" s="84">
        <v>0</v>
      </c>
      <c r="H200" s="83"/>
      <c r="I200" s="82">
        <v>0</v>
      </c>
      <c r="J200" s="84">
        <f>+I200/100</f>
        <v>0</v>
      </c>
    </row>
    <row r="201" spans="1:10" hidden="1" outlineLevel="2">
      <c r="A201" s="82" t="s">
        <v>867</v>
      </c>
      <c r="B201" s="82" t="s">
        <v>69</v>
      </c>
      <c r="C201" s="82">
        <v>28.838450000000002</v>
      </c>
      <c r="D201" s="84">
        <v>0.28838450000000004</v>
      </c>
      <c r="E201" s="83"/>
      <c r="F201" s="82">
        <v>0</v>
      </c>
      <c r="G201" s="84">
        <v>0</v>
      </c>
      <c r="H201" s="83"/>
      <c r="I201" s="82">
        <v>0</v>
      </c>
      <c r="J201" s="84">
        <f>+I201/100</f>
        <v>0</v>
      </c>
    </row>
    <row r="202" spans="1:10" hidden="1" outlineLevel="2">
      <c r="A202" s="82" t="s">
        <v>744</v>
      </c>
      <c r="B202" s="82" t="s">
        <v>69</v>
      </c>
      <c r="C202" s="82">
        <v>37.894740000000006</v>
      </c>
      <c r="D202" s="84">
        <v>0.37894740000000005</v>
      </c>
      <c r="E202" s="83"/>
      <c r="F202" s="82">
        <v>0</v>
      </c>
      <c r="G202" s="84">
        <v>0</v>
      </c>
      <c r="H202" s="83"/>
      <c r="I202" s="82">
        <v>0</v>
      </c>
      <c r="J202" s="84">
        <f>+I202/100</f>
        <v>0</v>
      </c>
    </row>
    <row r="203" spans="1:10" hidden="1" outlineLevel="2">
      <c r="A203" s="82" t="s">
        <v>702</v>
      </c>
      <c r="B203" s="82" t="s">
        <v>69</v>
      </c>
      <c r="C203" s="82">
        <v>53.804350000000007</v>
      </c>
      <c r="D203" s="84">
        <v>0.53804350000000012</v>
      </c>
      <c r="E203" s="83"/>
      <c r="F203" s="82">
        <v>0</v>
      </c>
      <c r="G203" s="84">
        <v>0</v>
      </c>
      <c r="H203" s="83"/>
      <c r="I203" s="82">
        <v>0</v>
      </c>
      <c r="J203" s="84">
        <f>+I203/100</f>
        <v>0</v>
      </c>
    </row>
    <row r="204" spans="1:10" hidden="1" outlineLevel="2">
      <c r="A204" s="82" t="s">
        <v>388</v>
      </c>
      <c r="B204" s="82" t="s">
        <v>69</v>
      </c>
      <c r="C204" s="82">
        <v>36.12717</v>
      </c>
      <c r="D204" s="84">
        <v>0.36127169999999997</v>
      </c>
      <c r="E204" s="83"/>
      <c r="F204" s="82">
        <v>0</v>
      </c>
      <c r="G204" s="84">
        <v>0</v>
      </c>
      <c r="H204" s="83"/>
      <c r="I204" s="82">
        <v>0</v>
      </c>
      <c r="J204" s="84">
        <f>+I204/100</f>
        <v>0</v>
      </c>
    </row>
    <row r="205" spans="1:10" ht="15.75" outlineLevel="1" collapsed="1">
      <c r="A205" s="82"/>
      <c r="B205" s="86" t="s">
        <v>1092</v>
      </c>
      <c r="C205" s="82"/>
      <c r="D205" s="84"/>
      <c r="E205" s="83"/>
      <c r="F205" s="82"/>
      <c r="G205" s="84"/>
      <c r="H205" s="83"/>
      <c r="I205" s="82"/>
      <c r="J205" s="84">
        <f>SUBTOTAL(9,J200:J204)</f>
        <v>0</v>
      </c>
    </row>
    <row r="206" spans="1:10" hidden="1" outlineLevel="2">
      <c r="A206" s="82" t="s">
        <v>769</v>
      </c>
      <c r="B206" s="82" t="s">
        <v>70</v>
      </c>
      <c r="C206" s="82">
        <v>19.559229999999999</v>
      </c>
      <c r="D206" s="84">
        <v>0.1955923</v>
      </c>
      <c r="E206" s="83"/>
      <c r="F206" s="82">
        <v>0</v>
      </c>
      <c r="G206" s="84">
        <v>0</v>
      </c>
      <c r="H206" s="83"/>
      <c r="I206" s="82">
        <v>0</v>
      </c>
      <c r="J206" s="84">
        <f>+I206/100</f>
        <v>0</v>
      </c>
    </row>
    <row r="207" spans="1:10" hidden="1" outlineLevel="2">
      <c r="A207" s="82" t="s">
        <v>664</v>
      </c>
      <c r="B207" s="82" t="s">
        <v>70</v>
      </c>
      <c r="C207" s="82">
        <v>19.708030000000001</v>
      </c>
      <c r="D207" s="84">
        <v>0.19708030000000001</v>
      </c>
      <c r="E207" s="83"/>
      <c r="F207" s="82">
        <v>0</v>
      </c>
      <c r="G207" s="84">
        <v>0</v>
      </c>
      <c r="H207" s="83"/>
      <c r="I207" s="82">
        <v>0</v>
      </c>
      <c r="J207" s="84">
        <f>+I207/100</f>
        <v>0</v>
      </c>
    </row>
    <row r="208" spans="1:10" hidden="1" outlineLevel="2">
      <c r="A208" s="82" t="s">
        <v>369</v>
      </c>
      <c r="B208" s="82" t="s">
        <v>70</v>
      </c>
      <c r="C208" s="82">
        <v>2.2813700000000003</v>
      </c>
      <c r="D208" s="84">
        <v>2.2813700000000003E-2</v>
      </c>
      <c r="E208" s="83"/>
      <c r="F208" s="82">
        <v>0</v>
      </c>
      <c r="G208" s="84">
        <v>0</v>
      </c>
      <c r="H208" s="83"/>
      <c r="I208" s="82">
        <v>0</v>
      </c>
      <c r="J208" s="84">
        <f>+I208/100</f>
        <v>0</v>
      </c>
    </row>
    <row r="209" spans="1:10" hidden="1" outlineLevel="2">
      <c r="A209" s="82" t="s">
        <v>346</v>
      </c>
      <c r="B209" s="82" t="s">
        <v>70</v>
      </c>
      <c r="C209" s="82">
        <v>8.9649600000000014</v>
      </c>
      <c r="D209" s="84">
        <v>8.964960000000001E-2</v>
      </c>
      <c r="E209" s="83"/>
      <c r="F209" s="82">
        <v>0</v>
      </c>
      <c r="G209" s="84">
        <v>0</v>
      </c>
      <c r="H209" s="83"/>
      <c r="I209" s="82">
        <v>0</v>
      </c>
      <c r="J209" s="84">
        <f>+I209/100</f>
        <v>0</v>
      </c>
    </row>
    <row r="210" spans="1:10" hidden="1" outlineLevel="2">
      <c r="A210" s="82" t="s">
        <v>237</v>
      </c>
      <c r="B210" s="82" t="s">
        <v>70</v>
      </c>
      <c r="C210" s="82">
        <v>19.14358</v>
      </c>
      <c r="D210" s="84">
        <v>0.19143579999999999</v>
      </c>
      <c r="E210" s="83"/>
      <c r="F210" s="82">
        <v>0</v>
      </c>
      <c r="G210" s="84">
        <v>0</v>
      </c>
      <c r="H210" s="83"/>
      <c r="I210" s="82">
        <v>0</v>
      </c>
      <c r="J210" s="84">
        <f>+I210/100</f>
        <v>0</v>
      </c>
    </row>
    <row r="211" spans="1:10" ht="15.75" outlineLevel="1" collapsed="1">
      <c r="A211" s="82"/>
      <c r="B211" s="86" t="s">
        <v>1093</v>
      </c>
      <c r="C211" s="82"/>
      <c r="D211" s="84"/>
      <c r="E211" s="83"/>
      <c r="F211" s="82"/>
      <c r="G211" s="84"/>
      <c r="H211" s="83"/>
      <c r="I211" s="82"/>
      <c r="J211" s="84">
        <f>SUBTOTAL(9,J206:J210)</f>
        <v>0</v>
      </c>
    </row>
    <row r="212" spans="1:10" hidden="1" outlineLevel="2">
      <c r="A212" s="82" t="s">
        <v>904</v>
      </c>
      <c r="B212" s="82" t="s">
        <v>71</v>
      </c>
      <c r="C212" s="82">
        <v>24.352330000000002</v>
      </c>
      <c r="D212" s="84">
        <v>0.24352330000000003</v>
      </c>
      <c r="E212" s="83"/>
      <c r="F212" s="82">
        <v>0</v>
      </c>
      <c r="G212" s="84">
        <v>0</v>
      </c>
      <c r="H212" s="83"/>
      <c r="I212" s="82">
        <v>0</v>
      </c>
      <c r="J212" s="84">
        <f>+I212/100</f>
        <v>0</v>
      </c>
    </row>
    <row r="213" spans="1:10" hidden="1" outlineLevel="2">
      <c r="A213" s="82" t="s">
        <v>851</v>
      </c>
      <c r="B213" s="82" t="s">
        <v>71</v>
      </c>
      <c r="C213" s="82">
        <v>32.335330000000006</v>
      </c>
      <c r="D213" s="84">
        <v>0.32335330000000007</v>
      </c>
      <c r="E213" s="83"/>
      <c r="F213" s="82">
        <v>0</v>
      </c>
      <c r="G213" s="84">
        <v>0</v>
      </c>
      <c r="H213" s="83"/>
      <c r="I213" s="82">
        <v>0</v>
      </c>
      <c r="J213" s="84">
        <f>+I213/100</f>
        <v>0</v>
      </c>
    </row>
    <row r="214" spans="1:10" hidden="1" outlineLevel="2">
      <c r="A214" s="82" t="s">
        <v>409</v>
      </c>
      <c r="B214" s="82" t="s">
        <v>71</v>
      </c>
      <c r="C214" s="82">
        <v>18.25</v>
      </c>
      <c r="D214" s="84">
        <v>0.1825</v>
      </c>
      <c r="E214" s="83"/>
      <c r="F214" s="82">
        <v>0</v>
      </c>
      <c r="G214" s="84">
        <v>0</v>
      </c>
      <c r="H214" s="83"/>
      <c r="I214" s="82">
        <v>0</v>
      </c>
      <c r="J214" s="84">
        <f>+I214/100</f>
        <v>0</v>
      </c>
    </row>
    <row r="215" spans="1:10" hidden="1" outlineLevel="2">
      <c r="A215" s="82" t="s">
        <v>349</v>
      </c>
      <c r="B215" s="82" t="s">
        <v>71</v>
      </c>
      <c r="C215" s="82">
        <v>42.050210000000007</v>
      </c>
      <c r="D215" s="84">
        <v>0.42050210000000005</v>
      </c>
      <c r="E215" s="83"/>
      <c r="F215" s="82">
        <v>0</v>
      </c>
      <c r="G215" s="84">
        <v>0</v>
      </c>
      <c r="H215" s="83"/>
      <c r="I215" s="82">
        <v>0</v>
      </c>
      <c r="J215" s="84">
        <f>+I215/100</f>
        <v>0</v>
      </c>
    </row>
    <row r="216" spans="1:10" ht="15.75" outlineLevel="1" collapsed="1">
      <c r="A216" s="82"/>
      <c r="B216" s="86" t="s">
        <v>1094</v>
      </c>
      <c r="C216" s="82"/>
      <c r="D216" s="84"/>
      <c r="E216" s="83"/>
      <c r="F216" s="82"/>
      <c r="G216" s="84"/>
      <c r="H216" s="83"/>
      <c r="I216" s="82"/>
      <c r="J216" s="84">
        <f>SUBTOTAL(9,J212:J215)</f>
        <v>0</v>
      </c>
    </row>
    <row r="217" spans="1:10" hidden="1" outlineLevel="2">
      <c r="A217" s="82" t="s">
        <v>980</v>
      </c>
      <c r="B217" s="82" t="s">
        <v>72</v>
      </c>
      <c r="C217" s="82">
        <v>11.612900000000002</v>
      </c>
      <c r="D217" s="84">
        <v>0.11612900000000001</v>
      </c>
      <c r="E217" s="83"/>
      <c r="F217" s="82">
        <v>0</v>
      </c>
      <c r="G217" s="84">
        <v>0</v>
      </c>
      <c r="H217" s="83"/>
      <c r="I217" s="82">
        <v>0</v>
      </c>
      <c r="J217" s="84">
        <f>+I217/100</f>
        <v>0</v>
      </c>
    </row>
    <row r="218" spans="1:10" hidden="1" outlineLevel="2">
      <c r="A218" s="82" t="s">
        <v>677</v>
      </c>
      <c r="B218" s="82" t="s">
        <v>72</v>
      </c>
      <c r="C218" s="82">
        <v>25.441700000000001</v>
      </c>
      <c r="D218" s="84">
        <v>0.254417</v>
      </c>
      <c r="E218" s="83"/>
      <c r="F218" s="82">
        <v>0</v>
      </c>
      <c r="G218" s="84">
        <v>0</v>
      </c>
      <c r="H218" s="83"/>
      <c r="I218" s="82">
        <v>0</v>
      </c>
      <c r="J218" s="84">
        <f>+I218/100</f>
        <v>0</v>
      </c>
    </row>
    <row r="219" spans="1:10" hidden="1" outlineLevel="2">
      <c r="A219" s="82" t="s">
        <v>487</v>
      </c>
      <c r="B219" s="82" t="s">
        <v>72</v>
      </c>
      <c r="C219" s="82">
        <v>3.3333300000000001</v>
      </c>
      <c r="D219" s="84">
        <v>3.3333300000000003E-2</v>
      </c>
      <c r="E219" s="83"/>
      <c r="F219" s="82">
        <v>0</v>
      </c>
      <c r="G219" s="84">
        <v>0</v>
      </c>
      <c r="H219" s="83"/>
      <c r="I219" s="82">
        <v>0</v>
      </c>
      <c r="J219" s="84">
        <f>+I219/100</f>
        <v>0</v>
      </c>
    </row>
    <row r="220" spans="1:10" hidden="1" outlineLevel="2">
      <c r="A220" s="82" t="s">
        <v>259</v>
      </c>
      <c r="B220" s="82" t="s">
        <v>72</v>
      </c>
      <c r="C220" s="82">
        <v>31.759660000000004</v>
      </c>
      <c r="D220" s="84">
        <v>0.31759660000000006</v>
      </c>
      <c r="E220" s="83"/>
      <c r="F220" s="82">
        <v>0</v>
      </c>
      <c r="G220" s="84">
        <v>0</v>
      </c>
      <c r="H220" s="83"/>
      <c r="I220" s="82">
        <v>0</v>
      </c>
      <c r="J220" s="84">
        <f>+I220/100</f>
        <v>0</v>
      </c>
    </row>
    <row r="221" spans="1:10" ht="15.75" outlineLevel="1" collapsed="1">
      <c r="A221" s="82"/>
      <c r="B221" s="86" t="s">
        <v>1095</v>
      </c>
      <c r="C221" s="82"/>
      <c r="D221" s="84"/>
      <c r="E221" s="83"/>
      <c r="F221" s="82"/>
      <c r="G221" s="84"/>
      <c r="H221" s="83"/>
      <c r="I221" s="82"/>
      <c r="J221" s="84">
        <f>SUBTOTAL(9,J217:J220)</f>
        <v>0</v>
      </c>
    </row>
    <row r="222" spans="1:10" hidden="1" outlineLevel="2">
      <c r="A222" s="82" t="s">
        <v>994</v>
      </c>
      <c r="B222" s="82" t="s">
        <v>73</v>
      </c>
      <c r="C222" s="82">
        <v>8.4699500000000008</v>
      </c>
      <c r="D222" s="84">
        <v>8.4699500000000011E-2</v>
      </c>
      <c r="E222" s="83"/>
      <c r="F222" s="82">
        <v>0</v>
      </c>
      <c r="G222" s="84">
        <v>0</v>
      </c>
      <c r="H222" s="83"/>
      <c r="I222" s="82">
        <v>0</v>
      </c>
      <c r="J222" s="84">
        <f>+I222/100</f>
        <v>0</v>
      </c>
    </row>
    <row r="223" spans="1:10" hidden="1" outlineLevel="2">
      <c r="A223" s="82" t="s">
        <v>983</v>
      </c>
      <c r="B223" s="82" t="s">
        <v>73</v>
      </c>
      <c r="C223" s="82">
        <v>0.73529</v>
      </c>
      <c r="D223" s="84">
        <v>7.3528999999999999E-3</v>
      </c>
      <c r="E223" s="83"/>
      <c r="F223" s="82">
        <v>0</v>
      </c>
      <c r="G223" s="84">
        <v>0</v>
      </c>
      <c r="H223" s="83"/>
      <c r="I223" s="82">
        <v>0</v>
      </c>
      <c r="J223" s="84">
        <f>+I223/100</f>
        <v>0</v>
      </c>
    </row>
    <row r="224" spans="1:10" hidden="1" outlineLevel="2">
      <c r="A224" s="82" t="s">
        <v>654</v>
      </c>
      <c r="B224" s="82" t="s">
        <v>73</v>
      </c>
      <c r="C224" s="82">
        <v>16.272970000000001</v>
      </c>
      <c r="D224" s="84">
        <v>0.1627297</v>
      </c>
      <c r="E224" s="83"/>
      <c r="F224" s="82">
        <v>0</v>
      </c>
      <c r="G224" s="84">
        <v>0</v>
      </c>
      <c r="H224" s="83"/>
      <c r="I224" s="82">
        <v>0</v>
      </c>
      <c r="J224" s="84">
        <f>+I224/100</f>
        <v>0</v>
      </c>
    </row>
    <row r="225" spans="1:10" hidden="1" outlineLevel="2">
      <c r="A225" s="82" t="s">
        <v>143</v>
      </c>
      <c r="B225" s="82" t="s">
        <v>73</v>
      </c>
      <c r="C225" s="82">
        <v>13.960110000000002</v>
      </c>
      <c r="D225" s="84">
        <v>0.13960110000000003</v>
      </c>
      <c r="E225" s="83"/>
      <c r="F225" s="82">
        <v>0</v>
      </c>
      <c r="G225" s="84">
        <v>0</v>
      </c>
      <c r="H225" s="83"/>
      <c r="I225" s="82">
        <v>0</v>
      </c>
      <c r="J225" s="84">
        <f>+I225/100</f>
        <v>0</v>
      </c>
    </row>
    <row r="226" spans="1:10" ht="15.75" outlineLevel="1" collapsed="1">
      <c r="A226" s="82"/>
      <c r="B226" s="86" t="s">
        <v>1096</v>
      </c>
      <c r="C226" s="82"/>
      <c r="D226" s="84"/>
      <c r="E226" s="83"/>
      <c r="F226" s="82"/>
      <c r="G226" s="84"/>
      <c r="H226" s="83"/>
      <c r="I226" s="82"/>
      <c r="J226" s="84">
        <f>SUBTOTAL(9,J222:J225)</f>
        <v>0</v>
      </c>
    </row>
    <row r="227" spans="1:10" hidden="1" outlineLevel="2">
      <c r="A227" s="82" t="s">
        <v>967</v>
      </c>
      <c r="B227" s="82" t="s">
        <v>74</v>
      </c>
      <c r="C227" s="82">
        <v>8.0645199999999999</v>
      </c>
      <c r="D227" s="84">
        <v>8.06452E-2</v>
      </c>
      <c r="E227" s="83"/>
      <c r="F227" s="82">
        <v>0</v>
      </c>
      <c r="G227" s="84">
        <v>0</v>
      </c>
      <c r="H227" s="83"/>
      <c r="I227" s="82">
        <v>0</v>
      </c>
      <c r="J227" s="84">
        <f>+I227/100</f>
        <v>0</v>
      </c>
    </row>
    <row r="228" spans="1:10" hidden="1" outlineLevel="2">
      <c r="A228" s="82" t="s">
        <v>646</v>
      </c>
      <c r="B228" s="82" t="s">
        <v>74</v>
      </c>
      <c r="C228" s="82">
        <v>47.074470000000005</v>
      </c>
      <c r="D228" s="84">
        <v>0.47074470000000007</v>
      </c>
      <c r="E228" s="83"/>
      <c r="F228" s="82">
        <v>0</v>
      </c>
      <c r="G228" s="84">
        <v>0</v>
      </c>
      <c r="H228" s="83"/>
      <c r="I228" s="82">
        <v>0</v>
      </c>
      <c r="J228" s="84">
        <f>+I228/100</f>
        <v>0</v>
      </c>
    </row>
    <row r="229" spans="1:10" hidden="1" outlineLevel="2">
      <c r="A229" s="82" t="s">
        <v>370</v>
      </c>
      <c r="B229" s="82" t="s">
        <v>74</v>
      </c>
      <c r="C229" s="82">
        <v>43.548390000000005</v>
      </c>
      <c r="D229" s="84">
        <v>0.43548390000000003</v>
      </c>
      <c r="E229" s="83"/>
      <c r="F229" s="82">
        <v>0</v>
      </c>
      <c r="G229" s="84">
        <v>0</v>
      </c>
      <c r="H229" s="83"/>
      <c r="I229" s="82">
        <v>0</v>
      </c>
      <c r="J229" s="84">
        <f>+I229/100</f>
        <v>0</v>
      </c>
    </row>
    <row r="230" spans="1:10" ht="15.75" outlineLevel="1" collapsed="1">
      <c r="A230" s="82"/>
      <c r="B230" s="86" t="s">
        <v>1097</v>
      </c>
      <c r="C230" s="82"/>
      <c r="D230" s="84"/>
      <c r="E230" s="83"/>
      <c r="F230" s="82"/>
      <c r="G230" s="84"/>
      <c r="H230" s="83"/>
      <c r="I230" s="82"/>
      <c r="J230" s="84">
        <f>SUBTOTAL(9,J227:J229)</f>
        <v>0</v>
      </c>
    </row>
    <row r="231" spans="1:10" hidden="1" outlineLevel="2">
      <c r="A231" s="82" t="s">
        <v>870</v>
      </c>
      <c r="B231" s="82" t="s">
        <v>75</v>
      </c>
      <c r="C231" s="82">
        <v>41.322310000000002</v>
      </c>
      <c r="D231" s="84">
        <v>0.41322310000000001</v>
      </c>
      <c r="E231" s="83"/>
      <c r="F231" s="82">
        <v>0</v>
      </c>
      <c r="G231" s="84">
        <v>0</v>
      </c>
      <c r="H231" s="83"/>
      <c r="I231" s="82">
        <v>0</v>
      </c>
      <c r="J231" s="84">
        <f>+I231/100</f>
        <v>0</v>
      </c>
    </row>
    <row r="232" spans="1:10" hidden="1" outlineLevel="2">
      <c r="A232" s="82" t="s">
        <v>859</v>
      </c>
      <c r="B232" s="82" t="s">
        <v>75</v>
      </c>
      <c r="C232" s="82">
        <v>30.447760000000002</v>
      </c>
      <c r="D232" s="84">
        <v>0.30447760000000001</v>
      </c>
      <c r="E232" s="83"/>
      <c r="F232" s="82">
        <v>0</v>
      </c>
      <c r="G232" s="84">
        <v>0</v>
      </c>
      <c r="H232" s="83"/>
      <c r="I232" s="82">
        <v>0</v>
      </c>
      <c r="J232" s="84">
        <f>+I232/100</f>
        <v>0</v>
      </c>
    </row>
    <row r="233" spans="1:10" hidden="1" outlineLevel="2">
      <c r="A233" s="82" t="s">
        <v>732</v>
      </c>
      <c r="B233" s="82" t="s">
        <v>75</v>
      </c>
      <c r="C233" s="82">
        <v>27.091630000000002</v>
      </c>
      <c r="D233" s="84">
        <v>0.2709163</v>
      </c>
      <c r="E233" s="83"/>
      <c r="F233" s="82">
        <v>0</v>
      </c>
      <c r="G233" s="84">
        <v>0</v>
      </c>
      <c r="H233" s="83"/>
      <c r="I233" s="82">
        <v>0</v>
      </c>
      <c r="J233" s="84">
        <f>+I233/100</f>
        <v>0</v>
      </c>
    </row>
    <row r="234" spans="1:10" hidden="1" outlineLevel="2">
      <c r="A234" s="82" t="s">
        <v>150</v>
      </c>
      <c r="B234" s="82" t="s">
        <v>75</v>
      </c>
      <c r="C234" s="82">
        <v>22.22222</v>
      </c>
      <c r="D234" s="84">
        <v>0.22222220000000001</v>
      </c>
      <c r="E234" s="83"/>
      <c r="F234" s="82">
        <v>0</v>
      </c>
      <c r="G234" s="84">
        <v>0</v>
      </c>
      <c r="H234" s="83"/>
      <c r="I234" s="82">
        <v>0</v>
      </c>
      <c r="J234" s="84">
        <f>+I234/100</f>
        <v>0</v>
      </c>
    </row>
    <row r="235" spans="1:10" ht="15.75" outlineLevel="1" collapsed="1">
      <c r="A235" s="82"/>
      <c r="B235" s="86" t="s">
        <v>1098</v>
      </c>
      <c r="C235" s="82"/>
      <c r="D235" s="84"/>
      <c r="E235" s="83"/>
      <c r="F235" s="82"/>
      <c r="G235" s="84"/>
      <c r="H235" s="83"/>
      <c r="I235" s="82"/>
      <c r="J235" s="84">
        <f>SUBTOTAL(9,J231:J234)</f>
        <v>0</v>
      </c>
    </row>
    <row r="236" spans="1:10" hidden="1" outlineLevel="2">
      <c r="A236" s="82" t="s">
        <v>940</v>
      </c>
      <c r="B236" s="82" t="s">
        <v>76</v>
      </c>
      <c r="C236" s="82">
        <v>29.794520000000002</v>
      </c>
      <c r="D236" s="84">
        <v>0.29794520000000002</v>
      </c>
      <c r="E236" s="83"/>
      <c r="F236" s="82">
        <v>0</v>
      </c>
      <c r="G236" s="84">
        <v>0</v>
      </c>
      <c r="H236" s="83"/>
      <c r="I236" s="82">
        <v>0</v>
      </c>
      <c r="J236" s="84">
        <f t="shared" ref="J236:J241" si="13">+I236/100</f>
        <v>0</v>
      </c>
    </row>
    <row r="237" spans="1:10" hidden="1" outlineLevel="2">
      <c r="A237" s="82" t="s">
        <v>466</v>
      </c>
      <c r="B237" s="82" t="s">
        <v>76</v>
      </c>
      <c r="C237" s="82">
        <v>45.722710000000006</v>
      </c>
      <c r="D237" s="84">
        <v>0.45722710000000005</v>
      </c>
      <c r="E237" s="83"/>
      <c r="F237" s="82">
        <v>0</v>
      </c>
      <c r="G237" s="84">
        <v>0</v>
      </c>
      <c r="H237" s="83"/>
      <c r="I237" s="82">
        <v>0</v>
      </c>
      <c r="J237" s="84">
        <f t="shared" si="13"/>
        <v>0</v>
      </c>
    </row>
    <row r="238" spans="1:10" hidden="1" outlineLevel="2">
      <c r="A238" s="82" t="s">
        <v>422</v>
      </c>
      <c r="B238" s="82" t="s">
        <v>76</v>
      </c>
      <c r="C238" s="82">
        <v>52.542370000000005</v>
      </c>
      <c r="D238" s="84">
        <v>0.52542370000000005</v>
      </c>
      <c r="E238" s="83"/>
      <c r="F238" s="82">
        <v>0</v>
      </c>
      <c r="G238" s="84">
        <v>0</v>
      </c>
      <c r="H238" s="83"/>
      <c r="I238" s="82">
        <v>0</v>
      </c>
      <c r="J238" s="84">
        <f t="shared" si="13"/>
        <v>0</v>
      </c>
    </row>
    <row r="239" spans="1:10" hidden="1" outlineLevel="2">
      <c r="A239" s="82" t="s">
        <v>264</v>
      </c>
      <c r="B239" s="82" t="s">
        <v>76</v>
      </c>
      <c r="C239" s="82">
        <v>37.653240000000004</v>
      </c>
      <c r="D239" s="84">
        <v>0.37653240000000004</v>
      </c>
      <c r="E239" s="83"/>
      <c r="F239" s="82">
        <v>0</v>
      </c>
      <c r="G239" s="84">
        <v>0</v>
      </c>
      <c r="H239" s="83"/>
      <c r="I239" s="82">
        <v>0</v>
      </c>
      <c r="J239" s="84">
        <f t="shared" si="13"/>
        <v>0</v>
      </c>
    </row>
    <row r="240" spans="1:10" hidden="1" outlineLevel="2">
      <c r="A240" s="82" t="s">
        <v>121</v>
      </c>
      <c r="B240" s="82" t="s">
        <v>76</v>
      </c>
      <c r="C240" s="82">
        <v>16.828480000000003</v>
      </c>
      <c r="D240" s="84">
        <v>0.16828480000000001</v>
      </c>
      <c r="E240" s="83"/>
      <c r="F240" s="82">
        <v>0</v>
      </c>
      <c r="G240" s="84">
        <v>0</v>
      </c>
      <c r="H240" s="83"/>
      <c r="I240" s="82">
        <v>0</v>
      </c>
      <c r="J240" s="84">
        <f t="shared" si="13"/>
        <v>0</v>
      </c>
    </row>
    <row r="241" spans="1:10" hidden="1" outlineLevel="2">
      <c r="A241" s="82" t="s">
        <v>161</v>
      </c>
      <c r="B241" s="82" t="s">
        <v>76</v>
      </c>
      <c r="C241" s="82">
        <v>37.768240000000006</v>
      </c>
      <c r="D241" s="84">
        <v>0.37768240000000008</v>
      </c>
      <c r="E241" s="83"/>
      <c r="F241" s="82">
        <v>0</v>
      </c>
      <c r="G241" s="84">
        <v>0</v>
      </c>
      <c r="H241" s="83"/>
      <c r="I241" s="82">
        <v>0</v>
      </c>
      <c r="J241" s="84">
        <f t="shared" si="13"/>
        <v>0</v>
      </c>
    </row>
    <row r="242" spans="1:10" ht="15.75" outlineLevel="1" collapsed="1">
      <c r="A242" s="82"/>
      <c r="B242" s="86" t="s">
        <v>1099</v>
      </c>
      <c r="C242" s="82"/>
      <c r="D242" s="84"/>
      <c r="E242" s="83"/>
      <c r="F242" s="82"/>
      <c r="G242" s="84"/>
      <c r="H242" s="83"/>
      <c r="I242" s="82"/>
      <c r="J242" s="84">
        <f>SUBTOTAL(9,J236:J241)</f>
        <v>0</v>
      </c>
    </row>
    <row r="243" spans="1:10" hidden="1" outlineLevel="2">
      <c r="A243" s="82" t="s">
        <v>581</v>
      </c>
      <c r="B243" s="82" t="s">
        <v>77</v>
      </c>
      <c r="C243" s="82">
        <v>9.1240900000000007</v>
      </c>
      <c r="D243" s="84">
        <v>9.1240900000000014E-2</v>
      </c>
      <c r="E243" s="83"/>
      <c r="F243" s="82">
        <v>0</v>
      </c>
      <c r="G243" s="84">
        <v>0</v>
      </c>
      <c r="H243" s="83"/>
      <c r="I243" s="82">
        <v>0</v>
      </c>
      <c r="J243" s="84">
        <f>+I243/100</f>
        <v>0</v>
      </c>
    </row>
    <row r="244" spans="1:10" hidden="1" outlineLevel="2">
      <c r="A244" s="82" t="s">
        <v>558</v>
      </c>
      <c r="B244" s="82" t="s">
        <v>77</v>
      </c>
      <c r="C244" s="82">
        <v>14.527850000000001</v>
      </c>
      <c r="D244" s="84">
        <v>0.1452785</v>
      </c>
      <c r="E244" s="83"/>
      <c r="F244" s="82">
        <v>0</v>
      </c>
      <c r="G244" s="84">
        <v>0</v>
      </c>
      <c r="H244" s="83"/>
      <c r="I244" s="82">
        <v>0</v>
      </c>
      <c r="J244" s="84">
        <f>+I244/100</f>
        <v>0</v>
      </c>
    </row>
    <row r="245" spans="1:10" hidden="1" outlineLevel="2">
      <c r="A245" s="82" t="s">
        <v>499</v>
      </c>
      <c r="B245" s="82" t="s">
        <v>77</v>
      </c>
      <c r="C245" s="82">
        <v>41.728400000000001</v>
      </c>
      <c r="D245" s="84">
        <v>0.41728399999999999</v>
      </c>
      <c r="E245" s="83"/>
      <c r="F245" s="82">
        <v>0</v>
      </c>
      <c r="G245" s="84">
        <v>0</v>
      </c>
      <c r="H245" s="83"/>
      <c r="I245" s="82">
        <v>0</v>
      </c>
      <c r="J245" s="84">
        <f>+I245/100</f>
        <v>0</v>
      </c>
    </row>
    <row r="246" spans="1:10" hidden="1" outlineLevel="2">
      <c r="A246" s="82" t="s">
        <v>403</v>
      </c>
      <c r="B246" s="82" t="s">
        <v>77</v>
      </c>
      <c r="C246" s="82">
        <v>17.302050000000001</v>
      </c>
      <c r="D246" s="84">
        <v>0.17302050000000002</v>
      </c>
      <c r="E246" s="83"/>
      <c r="F246" s="82">
        <v>0</v>
      </c>
      <c r="G246" s="84">
        <v>0</v>
      </c>
      <c r="H246" s="83"/>
      <c r="I246" s="82">
        <v>0</v>
      </c>
      <c r="J246" s="84">
        <f>+I246/100</f>
        <v>0</v>
      </c>
    </row>
    <row r="247" spans="1:10" hidden="1" outlineLevel="2">
      <c r="A247" s="82" t="s">
        <v>398</v>
      </c>
      <c r="B247" s="82" t="s">
        <v>77</v>
      </c>
      <c r="C247" s="82">
        <v>26.506020000000003</v>
      </c>
      <c r="D247" s="84">
        <v>0.26506020000000002</v>
      </c>
      <c r="E247" s="83"/>
      <c r="F247" s="82">
        <v>0</v>
      </c>
      <c r="G247" s="84">
        <v>0</v>
      </c>
      <c r="H247" s="83"/>
      <c r="I247" s="82">
        <v>0</v>
      </c>
      <c r="J247" s="84">
        <f>+I247/100</f>
        <v>0</v>
      </c>
    </row>
    <row r="248" spans="1:10" ht="15.75" outlineLevel="1" collapsed="1">
      <c r="A248" s="82"/>
      <c r="B248" s="86" t="s">
        <v>1100</v>
      </c>
      <c r="C248" s="82"/>
      <c r="D248" s="84"/>
      <c r="E248" s="83"/>
      <c r="F248" s="82"/>
      <c r="G248" s="84"/>
      <c r="H248" s="83"/>
      <c r="I248" s="82"/>
      <c r="J248" s="84">
        <f>SUBTOTAL(9,J243:J247)</f>
        <v>0</v>
      </c>
    </row>
    <row r="249" spans="1:10" hidden="1" outlineLevel="2">
      <c r="A249" s="82" t="s">
        <v>874</v>
      </c>
      <c r="B249" s="82" t="s">
        <v>78</v>
      </c>
      <c r="C249" s="82">
        <v>17.518250000000002</v>
      </c>
      <c r="D249" s="84">
        <v>0.17518250000000002</v>
      </c>
      <c r="E249" s="82" t="s">
        <v>125</v>
      </c>
      <c r="F249" s="82">
        <v>16.058390000000003</v>
      </c>
      <c r="G249" s="84">
        <v>0.16058390000000003</v>
      </c>
      <c r="H249" s="83"/>
      <c r="I249" s="82">
        <v>0</v>
      </c>
      <c r="J249" s="84">
        <f>+I249/100</f>
        <v>0</v>
      </c>
    </row>
    <row r="250" spans="1:10" hidden="1" outlineLevel="2">
      <c r="A250" s="82" t="s">
        <v>679</v>
      </c>
      <c r="B250" s="82" t="s">
        <v>78</v>
      </c>
      <c r="C250" s="82">
        <v>26.612900000000003</v>
      </c>
      <c r="D250" s="84">
        <v>0.26612900000000006</v>
      </c>
      <c r="E250" s="83"/>
      <c r="F250" s="82">
        <v>0</v>
      </c>
      <c r="G250" s="84">
        <v>0</v>
      </c>
      <c r="H250" s="83"/>
      <c r="I250" s="82">
        <v>0</v>
      </c>
      <c r="J250" s="84">
        <f>+I250/100</f>
        <v>0</v>
      </c>
    </row>
    <row r="251" spans="1:10" hidden="1" outlineLevel="2">
      <c r="A251" s="82" t="s">
        <v>481</v>
      </c>
      <c r="B251" s="82" t="s">
        <v>78</v>
      </c>
      <c r="C251" s="82">
        <v>30.172410000000003</v>
      </c>
      <c r="D251" s="84">
        <v>0.30172410000000005</v>
      </c>
      <c r="E251" s="83"/>
      <c r="F251" s="82">
        <v>0</v>
      </c>
      <c r="G251" s="84">
        <v>0</v>
      </c>
      <c r="H251" s="83"/>
      <c r="I251" s="82">
        <v>0</v>
      </c>
      <c r="J251" s="84">
        <f>+I251/100</f>
        <v>0</v>
      </c>
    </row>
    <row r="252" spans="1:10" hidden="1" outlineLevel="2">
      <c r="A252" s="82" t="s">
        <v>334</v>
      </c>
      <c r="B252" s="82" t="s">
        <v>78</v>
      </c>
      <c r="C252" s="82">
        <v>31.914890000000003</v>
      </c>
      <c r="D252" s="84">
        <v>0.31914890000000001</v>
      </c>
      <c r="E252" s="83"/>
      <c r="F252" s="82">
        <v>0</v>
      </c>
      <c r="G252" s="84">
        <v>0</v>
      </c>
      <c r="H252" s="83"/>
      <c r="I252" s="82">
        <v>0</v>
      </c>
      <c r="J252" s="84">
        <f>+I252/100</f>
        <v>0</v>
      </c>
    </row>
    <row r="253" spans="1:10" hidden="1" outlineLevel="2">
      <c r="A253" s="82" t="s">
        <v>311</v>
      </c>
      <c r="B253" s="82" t="s">
        <v>78</v>
      </c>
      <c r="C253" s="82">
        <v>27.457100000000001</v>
      </c>
      <c r="D253" s="84">
        <v>0.27457100000000001</v>
      </c>
      <c r="E253" s="83"/>
      <c r="F253" s="82">
        <v>0</v>
      </c>
      <c r="G253" s="84">
        <v>0</v>
      </c>
      <c r="H253" s="83"/>
      <c r="I253" s="82">
        <v>0</v>
      </c>
      <c r="J253" s="84">
        <f>+I253/100</f>
        <v>0</v>
      </c>
    </row>
    <row r="254" spans="1:10" ht="15.75" outlineLevel="1" collapsed="1">
      <c r="A254" s="82"/>
      <c r="B254" s="86" t="s">
        <v>1101</v>
      </c>
      <c r="C254" s="82"/>
      <c r="D254" s="84"/>
      <c r="E254" s="83"/>
      <c r="F254" s="82"/>
      <c r="G254" s="84"/>
      <c r="H254" s="83"/>
      <c r="I254" s="82"/>
      <c r="J254" s="84">
        <f>SUBTOTAL(9,J249:J253)</f>
        <v>0</v>
      </c>
    </row>
    <row r="255" spans="1:10" hidden="1" outlineLevel="2">
      <c r="A255" s="82" t="s">
        <v>906</v>
      </c>
      <c r="B255" s="82" t="s">
        <v>79</v>
      </c>
      <c r="C255" s="82">
        <v>44.59834</v>
      </c>
      <c r="D255" s="84">
        <v>0.44598340000000003</v>
      </c>
      <c r="E255" s="83"/>
      <c r="F255" s="82">
        <v>0</v>
      </c>
      <c r="G255" s="84">
        <v>0</v>
      </c>
      <c r="H255" s="83"/>
      <c r="I255" s="82">
        <v>0</v>
      </c>
      <c r="J255" s="84">
        <f>+I255/100</f>
        <v>0</v>
      </c>
    </row>
    <row r="256" spans="1:10" hidden="1" outlineLevel="2">
      <c r="A256" s="82" t="s">
        <v>589</v>
      </c>
      <c r="B256" s="82" t="s">
        <v>79</v>
      </c>
      <c r="C256" s="82">
        <v>26.521060000000002</v>
      </c>
      <c r="D256" s="84">
        <v>0.26521060000000002</v>
      </c>
      <c r="E256" s="83"/>
      <c r="F256" s="82">
        <v>0</v>
      </c>
      <c r="G256" s="84">
        <v>0</v>
      </c>
      <c r="H256" s="83"/>
      <c r="I256" s="82">
        <v>0</v>
      </c>
      <c r="J256" s="84">
        <f>+I256/100</f>
        <v>0</v>
      </c>
    </row>
    <row r="257" spans="1:10" ht="15.75" outlineLevel="1" collapsed="1">
      <c r="A257" s="82"/>
      <c r="B257" s="86" t="s">
        <v>1102</v>
      </c>
      <c r="C257" s="82"/>
      <c r="D257" s="84"/>
      <c r="E257" s="83"/>
      <c r="F257" s="82"/>
      <c r="G257" s="84"/>
      <c r="H257" s="83"/>
      <c r="I257" s="82"/>
      <c r="J257" s="84">
        <f>SUBTOTAL(9,J255:J256)</f>
        <v>0</v>
      </c>
    </row>
    <row r="258" spans="1:10" hidden="1" outlineLevel="2">
      <c r="A258" s="82" t="s">
        <v>959</v>
      </c>
      <c r="B258" s="82" t="s">
        <v>80</v>
      </c>
      <c r="C258" s="82">
        <v>28.661090000000002</v>
      </c>
      <c r="D258" s="84">
        <v>0.2866109</v>
      </c>
      <c r="E258" s="83"/>
      <c r="F258" s="82">
        <v>0</v>
      </c>
      <c r="G258" s="84">
        <v>0</v>
      </c>
      <c r="H258" s="83"/>
      <c r="I258" s="82">
        <v>0</v>
      </c>
      <c r="J258" s="84">
        <f t="shared" ref="J258:J266" si="14">+I258/100</f>
        <v>0</v>
      </c>
    </row>
    <row r="259" spans="1:10" hidden="1" outlineLevel="2">
      <c r="A259" s="82" t="s">
        <v>952</v>
      </c>
      <c r="B259" s="82" t="s">
        <v>80</v>
      </c>
      <c r="C259" s="82">
        <v>36.285710000000002</v>
      </c>
      <c r="D259" s="84">
        <v>0.36285710000000004</v>
      </c>
      <c r="E259" s="83"/>
      <c r="F259" s="82">
        <v>0</v>
      </c>
      <c r="G259" s="84">
        <v>0</v>
      </c>
      <c r="H259" s="83"/>
      <c r="I259" s="82">
        <v>0</v>
      </c>
      <c r="J259" s="84">
        <f t="shared" si="14"/>
        <v>0</v>
      </c>
    </row>
    <row r="260" spans="1:10" hidden="1" outlineLevel="2">
      <c r="A260" s="82" t="s">
        <v>700</v>
      </c>
      <c r="B260" s="82" t="s">
        <v>80</v>
      </c>
      <c r="C260" s="82">
        <v>49.787230000000001</v>
      </c>
      <c r="D260" s="84">
        <v>0.49787229999999999</v>
      </c>
      <c r="E260" s="83"/>
      <c r="F260" s="82">
        <v>0</v>
      </c>
      <c r="G260" s="84">
        <v>0</v>
      </c>
      <c r="H260" s="83"/>
      <c r="I260" s="82">
        <v>0</v>
      </c>
      <c r="J260" s="84">
        <f t="shared" si="14"/>
        <v>0</v>
      </c>
    </row>
    <row r="261" spans="1:10" hidden="1" outlineLevel="2">
      <c r="A261" s="82" t="s">
        <v>580</v>
      </c>
      <c r="B261" s="82" t="s">
        <v>80</v>
      </c>
      <c r="C261" s="82">
        <v>22.028530000000003</v>
      </c>
      <c r="D261" s="84">
        <v>0.22028530000000004</v>
      </c>
      <c r="E261" s="83"/>
      <c r="F261" s="82">
        <v>0</v>
      </c>
      <c r="G261" s="84">
        <v>0</v>
      </c>
      <c r="H261" s="83"/>
      <c r="I261" s="82">
        <v>0</v>
      </c>
      <c r="J261" s="84">
        <f t="shared" si="14"/>
        <v>0</v>
      </c>
    </row>
    <row r="262" spans="1:10" hidden="1" outlineLevel="2">
      <c r="A262" s="82" t="s">
        <v>566</v>
      </c>
      <c r="B262" s="82" t="s">
        <v>80</v>
      </c>
      <c r="C262" s="82">
        <v>9.1658100000000005</v>
      </c>
      <c r="D262" s="84">
        <v>9.1658100000000006E-2</v>
      </c>
      <c r="E262" s="82" t="s">
        <v>89</v>
      </c>
      <c r="F262" s="82">
        <v>15.96292</v>
      </c>
      <c r="G262" s="84">
        <v>0.1596292</v>
      </c>
      <c r="H262" s="83"/>
      <c r="I262" s="82">
        <v>0</v>
      </c>
      <c r="J262" s="84">
        <f t="shared" si="14"/>
        <v>0</v>
      </c>
    </row>
    <row r="263" spans="1:10" hidden="1" outlineLevel="2">
      <c r="A263" s="82" t="s">
        <v>424</v>
      </c>
      <c r="B263" s="82" t="s">
        <v>80</v>
      </c>
      <c r="C263" s="82">
        <v>40.438870000000001</v>
      </c>
      <c r="D263" s="84">
        <v>0.40438869999999999</v>
      </c>
      <c r="E263" s="83"/>
      <c r="F263" s="82">
        <v>0</v>
      </c>
      <c r="G263" s="84">
        <v>0</v>
      </c>
      <c r="H263" s="83"/>
      <c r="I263" s="82">
        <v>0</v>
      </c>
      <c r="J263" s="84">
        <f t="shared" si="14"/>
        <v>0</v>
      </c>
    </row>
    <row r="264" spans="1:10" hidden="1" outlineLevel="2">
      <c r="A264" s="82" t="s">
        <v>358</v>
      </c>
      <c r="B264" s="82" t="s">
        <v>80</v>
      </c>
      <c r="C264" s="82">
        <v>19.283280000000001</v>
      </c>
      <c r="D264" s="84">
        <v>0.19283280000000003</v>
      </c>
      <c r="E264" s="83"/>
      <c r="F264" s="82">
        <v>0</v>
      </c>
      <c r="G264" s="84">
        <v>0</v>
      </c>
      <c r="H264" s="83"/>
      <c r="I264" s="82">
        <v>0</v>
      </c>
      <c r="J264" s="84">
        <f t="shared" si="14"/>
        <v>0</v>
      </c>
    </row>
    <row r="265" spans="1:10" hidden="1" outlineLevel="2">
      <c r="A265" s="82" t="s">
        <v>324</v>
      </c>
      <c r="B265" s="82" t="s">
        <v>80</v>
      </c>
      <c r="C265" s="82">
        <v>48.138300000000001</v>
      </c>
      <c r="D265" s="84">
        <v>0.48138300000000001</v>
      </c>
      <c r="E265" s="83"/>
      <c r="F265" s="82">
        <v>0</v>
      </c>
      <c r="G265" s="84">
        <v>0</v>
      </c>
      <c r="H265" s="83"/>
      <c r="I265" s="82">
        <v>0</v>
      </c>
      <c r="J265" s="84">
        <f t="shared" si="14"/>
        <v>0</v>
      </c>
    </row>
    <row r="266" spans="1:10" hidden="1" outlineLevel="2">
      <c r="A266" s="82" t="s">
        <v>240</v>
      </c>
      <c r="B266" s="82" t="s">
        <v>80</v>
      </c>
      <c r="C266" s="82">
        <v>62.460570000000004</v>
      </c>
      <c r="D266" s="84">
        <v>0.62460570000000004</v>
      </c>
      <c r="E266" s="83"/>
      <c r="F266" s="82">
        <v>0</v>
      </c>
      <c r="G266" s="84">
        <v>0</v>
      </c>
      <c r="H266" s="83"/>
      <c r="I266" s="82">
        <v>0</v>
      </c>
      <c r="J266" s="84">
        <f t="shared" si="14"/>
        <v>0</v>
      </c>
    </row>
    <row r="267" spans="1:10" ht="15.75" outlineLevel="1" collapsed="1">
      <c r="A267" s="82"/>
      <c r="B267" s="86" t="s">
        <v>1103</v>
      </c>
      <c r="C267" s="82"/>
      <c r="D267" s="84"/>
      <c r="E267" s="83"/>
      <c r="F267" s="82"/>
      <c r="G267" s="84"/>
      <c r="H267" s="83"/>
      <c r="I267" s="82"/>
      <c r="J267" s="84">
        <f>SUBTOTAL(9,J258:J266)</f>
        <v>0</v>
      </c>
    </row>
    <row r="268" spans="1:10" hidden="1" outlineLevel="2">
      <c r="A268" s="82" t="s">
        <v>1007</v>
      </c>
      <c r="B268" s="82" t="s">
        <v>81</v>
      </c>
      <c r="C268" s="82">
        <v>9.251100000000001</v>
      </c>
      <c r="D268" s="84">
        <v>9.251100000000001E-2</v>
      </c>
      <c r="E268" s="83"/>
      <c r="F268" s="82">
        <v>0</v>
      </c>
      <c r="G268" s="84">
        <v>0</v>
      </c>
      <c r="H268" s="83"/>
      <c r="I268" s="82">
        <v>0</v>
      </c>
      <c r="J268" s="84">
        <f>+I268/100</f>
        <v>0</v>
      </c>
    </row>
    <row r="269" spans="1:10" hidden="1" outlineLevel="2">
      <c r="A269" s="82" t="s">
        <v>751</v>
      </c>
      <c r="B269" s="82" t="s">
        <v>81</v>
      </c>
      <c r="C269" s="82">
        <v>27.521370000000001</v>
      </c>
      <c r="D269" s="84">
        <v>0.27521370000000001</v>
      </c>
      <c r="E269" s="83"/>
      <c r="F269" s="82">
        <v>0</v>
      </c>
      <c r="G269" s="84">
        <v>0</v>
      </c>
      <c r="H269" s="83"/>
      <c r="I269" s="82">
        <v>0</v>
      </c>
      <c r="J269" s="84">
        <f>+I269/100</f>
        <v>0</v>
      </c>
    </row>
    <row r="270" spans="1:10" ht="15.75" outlineLevel="1" collapsed="1">
      <c r="A270" s="82"/>
      <c r="B270" s="86" t="s">
        <v>1104</v>
      </c>
      <c r="C270" s="82"/>
      <c r="D270" s="84"/>
      <c r="E270" s="83"/>
      <c r="F270" s="82"/>
      <c r="G270" s="84"/>
      <c r="H270" s="83"/>
      <c r="I270" s="82"/>
      <c r="J270" s="84">
        <f>SUBTOTAL(9,J268:J269)</f>
        <v>0</v>
      </c>
    </row>
    <row r="271" spans="1:10" hidden="1" outlineLevel="2">
      <c r="A271" s="82" t="s">
        <v>623</v>
      </c>
      <c r="B271" s="82" t="s">
        <v>82</v>
      </c>
      <c r="C271" s="82">
        <v>19.591840000000001</v>
      </c>
      <c r="D271" s="84">
        <v>0.19591840000000002</v>
      </c>
      <c r="E271" s="83"/>
      <c r="F271" s="82">
        <v>0</v>
      </c>
      <c r="G271" s="84">
        <v>0</v>
      </c>
      <c r="H271" s="83"/>
      <c r="I271" s="82">
        <v>0</v>
      </c>
      <c r="J271" s="84">
        <f>+I271/100</f>
        <v>0</v>
      </c>
    </row>
    <row r="272" spans="1:10" hidden="1" outlineLevel="2">
      <c r="A272" s="82" t="s">
        <v>509</v>
      </c>
      <c r="B272" s="82" t="s">
        <v>82</v>
      </c>
      <c r="C272" s="82">
        <v>24.630540000000003</v>
      </c>
      <c r="D272" s="84">
        <v>0.24630540000000004</v>
      </c>
      <c r="E272" s="83"/>
      <c r="F272" s="82">
        <v>0</v>
      </c>
      <c r="G272" s="84">
        <v>0</v>
      </c>
      <c r="H272" s="83"/>
      <c r="I272" s="82">
        <v>0</v>
      </c>
      <c r="J272" s="84">
        <f>+I272/100</f>
        <v>0</v>
      </c>
    </row>
    <row r="273" spans="1:10" hidden="1" outlineLevel="2">
      <c r="A273" s="82" t="s">
        <v>410</v>
      </c>
      <c r="B273" s="82" t="s">
        <v>82</v>
      </c>
      <c r="C273" s="82">
        <v>16.309010000000001</v>
      </c>
      <c r="D273" s="84">
        <v>0.16309010000000002</v>
      </c>
      <c r="E273" s="83"/>
      <c r="F273" s="82">
        <v>0</v>
      </c>
      <c r="G273" s="84">
        <v>0</v>
      </c>
      <c r="H273" s="83"/>
      <c r="I273" s="82">
        <v>0</v>
      </c>
      <c r="J273" s="84">
        <f>+I273/100</f>
        <v>0</v>
      </c>
    </row>
    <row r="274" spans="1:10" ht="15.75" outlineLevel="1" collapsed="1">
      <c r="A274" s="82"/>
      <c r="B274" s="86" t="s">
        <v>1105</v>
      </c>
      <c r="C274" s="82"/>
      <c r="D274" s="84"/>
      <c r="E274" s="83"/>
      <c r="F274" s="82"/>
      <c r="G274" s="84"/>
      <c r="H274" s="83"/>
      <c r="I274" s="82"/>
      <c r="J274" s="84">
        <f>SUBTOTAL(9,J271:J273)</f>
        <v>0</v>
      </c>
    </row>
    <row r="275" spans="1:10" hidden="1" outlineLevel="2">
      <c r="A275" s="82" t="s">
        <v>1020</v>
      </c>
      <c r="B275" s="82" t="s">
        <v>83</v>
      </c>
      <c r="C275" s="82">
        <v>9.6109800000000014</v>
      </c>
      <c r="D275" s="84">
        <v>9.6109800000000009E-2</v>
      </c>
      <c r="E275" s="83"/>
      <c r="F275" s="82">
        <v>0</v>
      </c>
      <c r="G275" s="84">
        <v>0</v>
      </c>
      <c r="H275" s="83"/>
      <c r="I275" s="82">
        <v>0</v>
      </c>
      <c r="J275" s="84">
        <f t="shared" ref="J275:J282" si="15">+I275/100</f>
        <v>0</v>
      </c>
    </row>
    <row r="276" spans="1:10" hidden="1" outlineLevel="2">
      <c r="A276" s="82" t="s">
        <v>993</v>
      </c>
      <c r="B276" s="82" t="s">
        <v>83</v>
      </c>
      <c r="C276" s="82">
        <v>29.479770000000002</v>
      </c>
      <c r="D276" s="84">
        <v>0.2947977</v>
      </c>
      <c r="E276" s="83"/>
      <c r="F276" s="82">
        <v>0</v>
      </c>
      <c r="G276" s="84">
        <v>0</v>
      </c>
      <c r="H276" s="83"/>
      <c r="I276" s="82">
        <v>0</v>
      </c>
      <c r="J276" s="84">
        <f t="shared" si="15"/>
        <v>0</v>
      </c>
    </row>
    <row r="277" spans="1:10" hidden="1" outlineLevel="2">
      <c r="A277" s="82" t="s">
        <v>626</v>
      </c>
      <c r="B277" s="82" t="s">
        <v>83</v>
      </c>
      <c r="C277" s="82">
        <v>67.765570000000011</v>
      </c>
      <c r="D277" s="84">
        <v>0.67765570000000008</v>
      </c>
      <c r="E277" s="83"/>
      <c r="F277" s="82">
        <v>0</v>
      </c>
      <c r="G277" s="84">
        <v>0</v>
      </c>
      <c r="H277" s="83"/>
      <c r="I277" s="82">
        <v>0</v>
      </c>
      <c r="J277" s="84">
        <f t="shared" si="15"/>
        <v>0</v>
      </c>
    </row>
    <row r="278" spans="1:10" hidden="1" outlineLevel="2">
      <c r="A278" s="82" t="s">
        <v>511</v>
      </c>
      <c r="B278" s="82" t="s">
        <v>83</v>
      </c>
      <c r="C278" s="82">
        <v>35.729850000000006</v>
      </c>
      <c r="D278" s="84">
        <v>0.35729850000000007</v>
      </c>
      <c r="E278" s="83"/>
      <c r="F278" s="82">
        <v>0</v>
      </c>
      <c r="G278" s="84">
        <v>0</v>
      </c>
      <c r="H278" s="83"/>
      <c r="I278" s="82">
        <v>0</v>
      </c>
      <c r="J278" s="84">
        <f t="shared" si="15"/>
        <v>0</v>
      </c>
    </row>
    <row r="279" spans="1:10" hidden="1" outlineLevel="2">
      <c r="A279" s="82" t="s">
        <v>497</v>
      </c>
      <c r="B279" s="82" t="s">
        <v>83</v>
      </c>
      <c r="C279" s="82">
        <v>23.692310000000003</v>
      </c>
      <c r="D279" s="84">
        <v>0.23692310000000003</v>
      </c>
      <c r="E279" s="83"/>
      <c r="F279" s="82">
        <v>0</v>
      </c>
      <c r="G279" s="84">
        <v>0</v>
      </c>
      <c r="H279" s="83"/>
      <c r="I279" s="82">
        <v>0</v>
      </c>
      <c r="J279" s="84">
        <f t="shared" si="15"/>
        <v>0</v>
      </c>
    </row>
    <row r="280" spans="1:10" hidden="1" outlineLevel="2">
      <c r="A280" s="82" t="s">
        <v>316</v>
      </c>
      <c r="B280" s="82" t="s">
        <v>83</v>
      </c>
      <c r="C280" s="82">
        <v>30.630630000000004</v>
      </c>
      <c r="D280" s="84">
        <v>0.30630630000000003</v>
      </c>
      <c r="E280" s="83"/>
      <c r="F280" s="82">
        <v>0</v>
      </c>
      <c r="G280" s="84">
        <v>0</v>
      </c>
      <c r="H280" s="83"/>
      <c r="I280" s="82">
        <v>0</v>
      </c>
      <c r="J280" s="84">
        <f t="shared" si="15"/>
        <v>0</v>
      </c>
    </row>
    <row r="281" spans="1:10" hidden="1" outlineLevel="2">
      <c r="A281" s="82" t="s">
        <v>1049</v>
      </c>
      <c r="B281" s="82" t="s">
        <v>83</v>
      </c>
      <c r="C281" s="82">
        <v>100</v>
      </c>
      <c r="D281" s="84">
        <v>1</v>
      </c>
      <c r="E281" s="83"/>
      <c r="F281" s="82">
        <v>0</v>
      </c>
      <c r="G281" s="84">
        <v>0</v>
      </c>
      <c r="H281" s="83"/>
      <c r="I281" s="82">
        <v>0</v>
      </c>
      <c r="J281" s="84">
        <f t="shared" si="15"/>
        <v>0</v>
      </c>
    </row>
    <row r="282" spans="1:10" hidden="1" outlineLevel="2">
      <c r="A282" s="82" t="s">
        <v>273</v>
      </c>
      <c r="B282" s="82" t="s">
        <v>83</v>
      </c>
      <c r="C282" s="82">
        <v>78.391960000000012</v>
      </c>
      <c r="D282" s="84">
        <v>0.78391960000000016</v>
      </c>
      <c r="E282" s="83"/>
      <c r="F282" s="82">
        <v>0</v>
      </c>
      <c r="G282" s="84">
        <v>0</v>
      </c>
      <c r="H282" s="83"/>
      <c r="I282" s="82">
        <v>0</v>
      </c>
      <c r="J282" s="84">
        <f t="shared" si="15"/>
        <v>0</v>
      </c>
    </row>
    <row r="283" spans="1:10" ht="15.75" outlineLevel="1" collapsed="1">
      <c r="A283" s="82"/>
      <c r="B283" s="86" t="s">
        <v>1106</v>
      </c>
      <c r="C283" s="82"/>
      <c r="D283" s="84"/>
      <c r="E283" s="83"/>
      <c r="F283" s="82"/>
      <c r="G283" s="84"/>
      <c r="H283" s="83"/>
      <c r="I283" s="82"/>
      <c r="J283" s="84">
        <f>SUBTOTAL(9,J275:J282)</f>
        <v>0</v>
      </c>
    </row>
    <row r="284" spans="1:10" hidden="1" outlineLevel="2">
      <c r="A284" s="82" t="s">
        <v>616</v>
      </c>
      <c r="B284" s="82" t="s">
        <v>84</v>
      </c>
      <c r="C284" s="82">
        <v>11.25</v>
      </c>
      <c r="D284" s="84">
        <v>0.1125</v>
      </c>
      <c r="E284" s="83"/>
      <c r="F284" s="82">
        <v>0</v>
      </c>
      <c r="G284" s="84">
        <v>0</v>
      </c>
      <c r="H284" s="83"/>
      <c r="I284" s="82">
        <v>0</v>
      </c>
      <c r="J284" s="84">
        <f>+I284/100</f>
        <v>0</v>
      </c>
    </row>
    <row r="285" spans="1:10" hidden="1" outlineLevel="2">
      <c r="A285" s="82" t="s">
        <v>563</v>
      </c>
      <c r="B285" s="82" t="s">
        <v>84</v>
      </c>
      <c r="C285" s="82">
        <v>7.6738600000000003</v>
      </c>
      <c r="D285" s="84">
        <v>7.6738600000000004E-2</v>
      </c>
      <c r="E285" s="83"/>
      <c r="F285" s="82">
        <v>0</v>
      </c>
      <c r="G285" s="84">
        <v>0</v>
      </c>
      <c r="H285" s="83"/>
      <c r="I285" s="82">
        <v>0</v>
      </c>
      <c r="J285" s="84">
        <f>+I285/100</f>
        <v>0</v>
      </c>
    </row>
    <row r="286" spans="1:10" hidden="1" outlineLevel="2">
      <c r="A286" s="82" t="s">
        <v>502</v>
      </c>
      <c r="B286" s="82" t="s">
        <v>84</v>
      </c>
      <c r="C286" s="82">
        <v>21.44847</v>
      </c>
      <c r="D286" s="84">
        <v>0.2144847</v>
      </c>
      <c r="E286" s="83"/>
      <c r="F286" s="82">
        <v>0</v>
      </c>
      <c r="G286" s="84">
        <v>0</v>
      </c>
      <c r="H286" s="83"/>
      <c r="I286" s="82">
        <v>0</v>
      </c>
      <c r="J286" s="84">
        <f>+I286/100</f>
        <v>0</v>
      </c>
    </row>
    <row r="287" spans="1:10" hidden="1" outlineLevel="2">
      <c r="A287" s="82" t="s">
        <v>365</v>
      </c>
      <c r="B287" s="82" t="s">
        <v>84</v>
      </c>
      <c r="C287" s="82">
        <v>53.531600000000005</v>
      </c>
      <c r="D287" s="84">
        <v>0.53531600000000001</v>
      </c>
      <c r="E287" s="83"/>
      <c r="F287" s="82">
        <v>0</v>
      </c>
      <c r="G287" s="84">
        <v>0</v>
      </c>
      <c r="H287" s="83"/>
      <c r="I287" s="82">
        <v>0</v>
      </c>
      <c r="J287" s="84">
        <f>+I287/100</f>
        <v>0</v>
      </c>
    </row>
    <row r="288" spans="1:10" hidden="1" outlineLevel="2">
      <c r="A288" s="82" t="s">
        <v>215</v>
      </c>
      <c r="B288" s="82" t="s">
        <v>84</v>
      </c>
      <c r="C288" s="82">
        <v>13.333330000000002</v>
      </c>
      <c r="D288" s="84">
        <v>0.13333330000000002</v>
      </c>
      <c r="E288" s="83"/>
      <c r="F288" s="82">
        <v>0</v>
      </c>
      <c r="G288" s="84">
        <v>0</v>
      </c>
      <c r="H288" s="83"/>
      <c r="I288" s="82">
        <v>0</v>
      </c>
      <c r="J288" s="84">
        <f>+I288/100</f>
        <v>0</v>
      </c>
    </row>
    <row r="289" spans="1:10" ht="15.75" outlineLevel="1" collapsed="1">
      <c r="A289" s="82"/>
      <c r="B289" s="86" t="s">
        <v>1107</v>
      </c>
      <c r="C289" s="82"/>
      <c r="D289" s="84"/>
      <c r="E289" s="83"/>
      <c r="F289" s="82"/>
      <c r="G289" s="84"/>
      <c r="H289" s="83"/>
      <c r="I289" s="82"/>
      <c r="J289" s="84">
        <f>SUBTOTAL(9,J284:J288)</f>
        <v>0</v>
      </c>
    </row>
    <row r="290" spans="1:10" hidden="1" outlineLevel="2">
      <c r="A290" s="82" t="s">
        <v>986</v>
      </c>
      <c r="B290" s="82" t="s">
        <v>85</v>
      </c>
      <c r="C290" s="82">
        <v>16.29073</v>
      </c>
      <c r="D290" s="84">
        <v>0.1629073</v>
      </c>
      <c r="E290" s="83"/>
      <c r="F290" s="82">
        <v>0</v>
      </c>
      <c r="G290" s="84">
        <v>0</v>
      </c>
      <c r="H290" s="83"/>
      <c r="I290" s="82">
        <v>0</v>
      </c>
      <c r="J290" s="84">
        <f t="shared" ref="J290:J295" si="16">+I290/100</f>
        <v>0</v>
      </c>
    </row>
    <row r="291" spans="1:10" hidden="1" outlineLevel="2">
      <c r="A291" s="82" t="s">
        <v>591</v>
      </c>
      <c r="B291" s="82" t="s">
        <v>85</v>
      </c>
      <c r="C291" s="82">
        <v>46.518110000000007</v>
      </c>
      <c r="D291" s="84">
        <v>0.46518110000000007</v>
      </c>
      <c r="E291" s="83"/>
      <c r="F291" s="82">
        <v>0</v>
      </c>
      <c r="G291" s="84">
        <v>0</v>
      </c>
      <c r="H291" s="83"/>
      <c r="I291" s="82">
        <v>0</v>
      </c>
      <c r="J291" s="84">
        <f t="shared" si="16"/>
        <v>0</v>
      </c>
    </row>
    <row r="292" spans="1:10" hidden="1" outlineLevel="2">
      <c r="A292" s="82" t="s">
        <v>579</v>
      </c>
      <c r="B292" s="82" t="s">
        <v>85</v>
      </c>
      <c r="C292" s="82">
        <v>43.253970000000002</v>
      </c>
      <c r="D292" s="84">
        <v>0.43253970000000003</v>
      </c>
      <c r="E292" s="83"/>
      <c r="F292" s="82">
        <v>0</v>
      </c>
      <c r="G292" s="84">
        <v>0</v>
      </c>
      <c r="H292" s="83"/>
      <c r="I292" s="82">
        <v>0</v>
      </c>
      <c r="J292" s="84">
        <f t="shared" si="16"/>
        <v>0</v>
      </c>
    </row>
    <row r="293" spans="1:10" hidden="1" outlineLevel="2">
      <c r="A293" s="82" t="s">
        <v>417</v>
      </c>
      <c r="B293" s="82" t="s">
        <v>85</v>
      </c>
      <c r="C293" s="82">
        <v>37.939700000000002</v>
      </c>
      <c r="D293" s="84">
        <v>0.37939700000000004</v>
      </c>
      <c r="E293" s="83"/>
      <c r="F293" s="82">
        <v>0</v>
      </c>
      <c r="G293" s="84">
        <v>0</v>
      </c>
      <c r="H293" s="83"/>
      <c r="I293" s="82">
        <v>0</v>
      </c>
      <c r="J293" s="84">
        <f t="shared" si="16"/>
        <v>0</v>
      </c>
    </row>
    <row r="294" spans="1:10" hidden="1" outlineLevel="2">
      <c r="A294" s="82" t="s">
        <v>394</v>
      </c>
      <c r="B294" s="82" t="s">
        <v>85</v>
      </c>
      <c r="C294" s="82">
        <v>42.828280000000007</v>
      </c>
      <c r="D294" s="84">
        <v>0.42828280000000007</v>
      </c>
      <c r="E294" s="83"/>
      <c r="F294" s="82">
        <v>0</v>
      </c>
      <c r="G294" s="84">
        <v>0</v>
      </c>
      <c r="H294" s="83"/>
      <c r="I294" s="82">
        <v>0</v>
      </c>
      <c r="J294" s="84">
        <f t="shared" si="16"/>
        <v>0</v>
      </c>
    </row>
    <row r="295" spans="1:10" hidden="1" outlineLevel="2">
      <c r="A295" s="82" t="s">
        <v>210</v>
      </c>
      <c r="B295" s="82" t="s">
        <v>85</v>
      </c>
      <c r="C295" s="82">
        <v>20.909090000000003</v>
      </c>
      <c r="D295" s="84">
        <v>0.20909090000000002</v>
      </c>
      <c r="E295" s="83"/>
      <c r="F295" s="82">
        <v>0</v>
      </c>
      <c r="G295" s="84">
        <v>0</v>
      </c>
      <c r="H295" s="83"/>
      <c r="I295" s="82">
        <v>0</v>
      </c>
      <c r="J295" s="84">
        <f t="shared" si="16"/>
        <v>0</v>
      </c>
    </row>
    <row r="296" spans="1:10" ht="15.75" outlineLevel="1" collapsed="1">
      <c r="A296" s="82"/>
      <c r="B296" s="86" t="s">
        <v>1108</v>
      </c>
      <c r="C296" s="82"/>
      <c r="D296" s="84"/>
      <c r="E296" s="83"/>
      <c r="F296" s="82"/>
      <c r="G296" s="84"/>
      <c r="H296" s="83"/>
      <c r="I296" s="82"/>
      <c r="J296" s="84">
        <f>SUBTOTAL(9,J290:J295)</f>
        <v>0</v>
      </c>
    </row>
    <row r="297" spans="1:10" hidden="1" outlineLevel="2">
      <c r="A297" s="82" t="s">
        <v>291</v>
      </c>
      <c r="B297" s="82" t="s">
        <v>86</v>
      </c>
      <c r="C297" s="82">
        <v>61.315790000000007</v>
      </c>
      <c r="D297" s="84">
        <v>0.61315790000000003</v>
      </c>
      <c r="E297" s="83"/>
      <c r="F297" s="82">
        <v>0</v>
      </c>
      <c r="G297" s="84">
        <v>0</v>
      </c>
      <c r="H297" s="83"/>
      <c r="I297" s="82">
        <v>0</v>
      </c>
      <c r="J297" s="84">
        <f>+I297/100</f>
        <v>0</v>
      </c>
    </row>
    <row r="298" spans="1:10" ht="15.75" outlineLevel="1" collapsed="1">
      <c r="A298" s="82"/>
      <c r="B298" s="86" t="s">
        <v>1109</v>
      </c>
      <c r="C298" s="82"/>
      <c r="D298" s="84"/>
      <c r="E298" s="83"/>
      <c r="F298" s="82"/>
      <c r="G298" s="84"/>
      <c r="H298" s="83"/>
      <c r="I298" s="82"/>
      <c r="J298" s="84">
        <f>SUBTOTAL(9,J297:J297)</f>
        <v>0</v>
      </c>
    </row>
    <row r="299" spans="1:10" hidden="1" outlineLevel="2">
      <c r="A299" s="82" t="s">
        <v>539</v>
      </c>
      <c r="B299" s="82" t="s">
        <v>87</v>
      </c>
      <c r="C299" s="82">
        <v>22.7758</v>
      </c>
      <c r="D299" s="84">
        <v>0.22775800000000002</v>
      </c>
      <c r="E299" s="83"/>
      <c r="F299" s="82">
        <v>0</v>
      </c>
      <c r="G299" s="84">
        <v>0</v>
      </c>
      <c r="H299" s="83"/>
      <c r="I299" s="82">
        <v>0</v>
      </c>
      <c r="J299" s="84">
        <f>+I299/100</f>
        <v>0</v>
      </c>
    </row>
    <row r="300" spans="1:10" hidden="1" outlineLevel="2">
      <c r="A300" s="82" t="s">
        <v>489</v>
      </c>
      <c r="B300" s="82" t="s">
        <v>87</v>
      </c>
      <c r="C300" s="82">
        <v>36.363640000000004</v>
      </c>
      <c r="D300" s="84">
        <v>0.36363640000000003</v>
      </c>
      <c r="E300" s="83"/>
      <c r="F300" s="82">
        <v>0</v>
      </c>
      <c r="G300" s="84">
        <v>0</v>
      </c>
      <c r="H300" s="83"/>
      <c r="I300" s="82">
        <v>0</v>
      </c>
      <c r="J300" s="84">
        <f>+I300/100</f>
        <v>0</v>
      </c>
    </row>
    <row r="301" spans="1:10" hidden="1" outlineLevel="2">
      <c r="A301" s="82" t="s">
        <v>435</v>
      </c>
      <c r="B301" s="82" t="s">
        <v>87</v>
      </c>
      <c r="C301" s="82">
        <v>17.816090000000003</v>
      </c>
      <c r="D301" s="84">
        <v>0.17816090000000004</v>
      </c>
      <c r="E301" s="83"/>
      <c r="F301" s="82">
        <v>0</v>
      </c>
      <c r="G301" s="84">
        <v>0</v>
      </c>
      <c r="H301" s="83"/>
      <c r="I301" s="82">
        <v>0</v>
      </c>
      <c r="J301" s="84">
        <f>+I301/100</f>
        <v>0</v>
      </c>
    </row>
    <row r="302" spans="1:10" hidden="1" outlineLevel="2">
      <c r="A302" s="82" t="s">
        <v>420</v>
      </c>
      <c r="B302" s="82" t="s">
        <v>87</v>
      </c>
      <c r="C302" s="82">
        <v>8.0188699999999997</v>
      </c>
      <c r="D302" s="84">
        <v>8.0188700000000002E-2</v>
      </c>
      <c r="E302" s="83"/>
      <c r="F302" s="82">
        <v>0</v>
      </c>
      <c r="G302" s="84">
        <v>0</v>
      </c>
      <c r="H302" s="83"/>
      <c r="I302" s="82">
        <v>0</v>
      </c>
      <c r="J302" s="84">
        <f>+I302/100</f>
        <v>0</v>
      </c>
    </row>
    <row r="303" spans="1:10" ht="15.75" outlineLevel="1" collapsed="1">
      <c r="A303" s="82"/>
      <c r="B303" s="86" t="s">
        <v>1110</v>
      </c>
      <c r="C303" s="82"/>
      <c r="D303" s="84"/>
      <c r="E303" s="83"/>
      <c r="F303" s="82"/>
      <c r="G303" s="84"/>
      <c r="H303" s="83"/>
      <c r="I303" s="82"/>
      <c r="J303" s="84">
        <f>SUBTOTAL(9,J299:J302)</f>
        <v>0</v>
      </c>
    </row>
    <row r="304" spans="1:10" hidden="1" outlineLevel="2">
      <c r="A304" s="82" t="s">
        <v>834</v>
      </c>
      <c r="B304" s="82" t="s">
        <v>88</v>
      </c>
      <c r="C304" s="82">
        <v>26.742530000000002</v>
      </c>
      <c r="D304" s="84">
        <v>0.26742530000000003</v>
      </c>
      <c r="E304" s="83"/>
      <c r="F304" s="82">
        <v>0</v>
      </c>
      <c r="G304" s="84">
        <v>0</v>
      </c>
      <c r="H304" s="83"/>
      <c r="I304" s="82">
        <v>0</v>
      </c>
      <c r="J304" s="84">
        <f t="shared" ref="J304:J313" si="17">+I304/100</f>
        <v>0</v>
      </c>
    </row>
    <row r="305" spans="1:10" hidden="1" outlineLevel="2">
      <c r="A305" s="82" t="s">
        <v>742</v>
      </c>
      <c r="B305" s="82" t="s">
        <v>88</v>
      </c>
      <c r="C305" s="82">
        <v>46.666670000000003</v>
      </c>
      <c r="D305" s="84">
        <v>0.46666670000000005</v>
      </c>
      <c r="E305" s="83"/>
      <c r="F305" s="82">
        <v>0</v>
      </c>
      <c r="G305" s="84">
        <v>0</v>
      </c>
      <c r="H305" s="83"/>
      <c r="I305" s="82">
        <v>0</v>
      </c>
      <c r="J305" s="84">
        <f t="shared" si="17"/>
        <v>0</v>
      </c>
    </row>
    <row r="306" spans="1:10" hidden="1" outlineLevel="2">
      <c r="A306" s="82" t="s">
        <v>698</v>
      </c>
      <c r="B306" s="82" t="s">
        <v>88</v>
      </c>
      <c r="C306" s="82">
        <v>28.934010000000001</v>
      </c>
      <c r="D306" s="84">
        <v>0.28934009999999999</v>
      </c>
      <c r="E306" s="83"/>
      <c r="F306" s="82">
        <v>0</v>
      </c>
      <c r="G306" s="84">
        <v>0</v>
      </c>
      <c r="H306" s="83"/>
      <c r="I306" s="82">
        <v>0</v>
      </c>
      <c r="J306" s="84">
        <f t="shared" si="17"/>
        <v>0</v>
      </c>
    </row>
    <row r="307" spans="1:10" hidden="1" outlineLevel="2">
      <c r="A307" s="82" t="s">
        <v>686</v>
      </c>
      <c r="B307" s="82" t="s">
        <v>88</v>
      </c>
      <c r="C307" s="82">
        <v>33.793100000000003</v>
      </c>
      <c r="D307" s="84">
        <v>0.33793100000000004</v>
      </c>
      <c r="E307" s="83"/>
      <c r="F307" s="82">
        <v>0</v>
      </c>
      <c r="G307" s="84">
        <v>0</v>
      </c>
      <c r="H307" s="83"/>
      <c r="I307" s="82">
        <v>0</v>
      </c>
      <c r="J307" s="84">
        <f t="shared" si="17"/>
        <v>0</v>
      </c>
    </row>
    <row r="308" spans="1:10" hidden="1" outlineLevel="2">
      <c r="A308" s="82" t="s">
        <v>637</v>
      </c>
      <c r="B308" s="82" t="s">
        <v>88</v>
      </c>
      <c r="C308" s="82">
        <v>31.058020000000003</v>
      </c>
      <c r="D308" s="84">
        <v>0.31058020000000003</v>
      </c>
      <c r="E308" s="83"/>
      <c r="F308" s="82">
        <v>0</v>
      </c>
      <c r="G308" s="84">
        <v>0</v>
      </c>
      <c r="H308" s="83"/>
      <c r="I308" s="82">
        <v>0</v>
      </c>
      <c r="J308" s="84">
        <f t="shared" si="17"/>
        <v>0</v>
      </c>
    </row>
    <row r="309" spans="1:10" hidden="1" outlineLevel="2">
      <c r="A309" s="82" t="s">
        <v>633</v>
      </c>
      <c r="B309" s="82" t="s">
        <v>88</v>
      </c>
      <c r="C309" s="82">
        <v>24.832210000000003</v>
      </c>
      <c r="D309" s="84">
        <v>0.24832210000000005</v>
      </c>
      <c r="E309" s="83"/>
      <c r="F309" s="82">
        <v>0</v>
      </c>
      <c r="G309" s="84">
        <v>0</v>
      </c>
      <c r="H309" s="83"/>
      <c r="I309" s="82">
        <v>0</v>
      </c>
      <c r="J309" s="84">
        <f t="shared" si="17"/>
        <v>0</v>
      </c>
    </row>
    <row r="310" spans="1:10" hidden="1" outlineLevel="2">
      <c r="A310" s="82" t="s">
        <v>537</v>
      </c>
      <c r="B310" s="82" t="s">
        <v>88</v>
      </c>
      <c r="C310" s="82">
        <v>26.382980000000003</v>
      </c>
      <c r="D310" s="84">
        <v>0.26382980000000006</v>
      </c>
      <c r="E310" s="83"/>
      <c r="F310" s="82">
        <v>0</v>
      </c>
      <c r="G310" s="84">
        <v>0</v>
      </c>
      <c r="H310" s="83"/>
      <c r="I310" s="82">
        <v>0</v>
      </c>
      <c r="J310" s="84">
        <f t="shared" si="17"/>
        <v>0</v>
      </c>
    </row>
    <row r="311" spans="1:10" hidden="1" outlineLevel="2">
      <c r="A311" s="82" t="s">
        <v>437</v>
      </c>
      <c r="B311" s="82" t="s">
        <v>88</v>
      </c>
      <c r="C311" s="82">
        <v>38.623330000000003</v>
      </c>
      <c r="D311" s="84">
        <v>0.3862333</v>
      </c>
      <c r="E311" s="83"/>
      <c r="F311" s="82">
        <v>0</v>
      </c>
      <c r="G311" s="84">
        <v>0</v>
      </c>
      <c r="H311" s="83"/>
      <c r="I311" s="82">
        <v>0</v>
      </c>
      <c r="J311" s="84">
        <f t="shared" si="17"/>
        <v>0</v>
      </c>
    </row>
    <row r="312" spans="1:10" hidden="1" outlineLevel="2">
      <c r="A312" s="82" t="s">
        <v>277</v>
      </c>
      <c r="B312" s="82" t="s">
        <v>88</v>
      </c>
      <c r="C312" s="82">
        <v>10.389610000000001</v>
      </c>
      <c r="D312" s="84">
        <v>0.10389610000000001</v>
      </c>
      <c r="E312" s="83"/>
      <c r="F312" s="82">
        <v>0</v>
      </c>
      <c r="G312" s="84">
        <v>0</v>
      </c>
      <c r="H312" s="83"/>
      <c r="I312" s="82">
        <v>0</v>
      </c>
      <c r="J312" s="84">
        <f t="shared" si="17"/>
        <v>0</v>
      </c>
    </row>
    <row r="313" spans="1:10" hidden="1" outlineLevel="2">
      <c r="A313" s="82" t="s">
        <v>127</v>
      </c>
      <c r="B313" s="82" t="s">
        <v>88</v>
      </c>
      <c r="C313" s="82">
        <v>18.24324</v>
      </c>
      <c r="D313" s="84">
        <v>0.18243239999999999</v>
      </c>
      <c r="E313" s="83"/>
      <c r="F313" s="82">
        <v>0</v>
      </c>
      <c r="G313" s="84">
        <v>0</v>
      </c>
      <c r="H313" s="83"/>
      <c r="I313" s="82">
        <v>0</v>
      </c>
      <c r="J313" s="84">
        <f t="shared" si="17"/>
        <v>0</v>
      </c>
    </row>
    <row r="314" spans="1:10" ht="15.75" outlineLevel="1" collapsed="1">
      <c r="A314" s="82"/>
      <c r="B314" s="86" t="s">
        <v>1111</v>
      </c>
      <c r="C314" s="82"/>
      <c r="D314" s="84"/>
      <c r="E314" s="83"/>
      <c r="F314" s="82"/>
      <c r="G314" s="84"/>
      <c r="H314" s="83"/>
      <c r="I314" s="82"/>
      <c r="J314" s="84">
        <f>SUBTOTAL(9,J304:J313)</f>
        <v>0</v>
      </c>
    </row>
    <row r="315" spans="1:10" hidden="1" outlineLevel="2">
      <c r="A315" s="82" t="s">
        <v>768</v>
      </c>
      <c r="B315" s="82" t="s">
        <v>89</v>
      </c>
      <c r="C315" s="82">
        <v>4</v>
      </c>
      <c r="D315" s="84">
        <v>0.04</v>
      </c>
      <c r="E315" s="83"/>
      <c r="F315" s="82">
        <v>0</v>
      </c>
      <c r="G315" s="84">
        <v>0</v>
      </c>
      <c r="H315" s="83"/>
      <c r="I315" s="82">
        <v>0</v>
      </c>
      <c r="J315" s="84">
        <f t="shared" ref="J315:J320" si="18">+I315/100</f>
        <v>0</v>
      </c>
    </row>
    <row r="316" spans="1:10" hidden="1" outlineLevel="2">
      <c r="A316" s="82" t="s">
        <v>617</v>
      </c>
      <c r="B316" s="82" t="s">
        <v>89</v>
      </c>
      <c r="C316" s="82">
        <v>22.647060000000003</v>
      </c>
      <c r="D316" s="84">
        <v>0.22647060000000002</v>
      </c>
      <c r="E316" s="83"/>
      <c r="F316" s="82">
        <v>0</v>
      </c>
      <c r="G316" s="84">
        <v>0</v>
      </c>
      <c r="H316" s="83"/>
      <c r="I316" s="82">
        <v>0</v>
      </c>
      <c r="J316" s="84">
        <f t="shared" si="18"/>
        <v>0</v>
      </c>
    </row>
    <row r="317" spans="1:10" hidden="1" outlineLevel="2">
      <c r="A317" s="82" t="s">
        <v>601</v>
      </c>
      <c r="B317" s="82" t="s">
        <v>89</v>
      </c>
      <c r="C317" s="82">
        <v>22.941180000000003</v>
      </c>
      <c r="D317" s="84">
        <v>0.22941180000000003</v>
      </c>
      <c r="E317" s="83"/>
      <c r="F317" s="82">
        <v>0</v>
      </c>
      <c r="G317" s="84">
        <v>0</v>
      </c>
      <c r="H317" s="83"/>
      <c r="I317" s="82">
        <v>0</v>
      </c>
      <c r="J317" s="84">
        <f t="shared" si="18"/>
        <v>0</v>
      </c>
    </row>
    <row r="318" spans="1:10" hidden="1" outlineLevel="2">
      <c r="A318" s="82" t="s">
        <v>576</v>
      </c>
      <c r="B318" s="82" t="s">
        <v>89</v>
      </c>
      <c r="C318" s="82">
        <v>14.354070000000002</v>
      </c>
      <c r="D318" s="84">
        <v>0.14354070000000002</v>
      </c>
      <c r="E318" s="83"/>
      <c r="F318" s="82">
        <v>0</v>
      </c>
      <c r="G318" s="84">
        <v>0</v>
      </c>
      <c r="H318" s="83"/>
      <c r="I318" s="82">
        <v>0</v>
      </c>
      <c r="J318" s="84">
        <f t="shared" si="18"/>
        <v>0</v>
      </c>
    </row>
    <row r="319" spans="1:10" hidden="1" outlineLevel="2">
      <c r="A319" s="82" t="s">
        <v>233</v>
      </c>
      <c r="B319" s="82" t="s">
        <v>89</v>
      </c>
      <c r="C319" s="82">
        <v>11.9697</v>
      </c>
      <c r="D319" s="84">
        <v>0.119697</v>
      </c>
      <c r="E319" s="83"/>
      <c r="F319" s="82">
        <v>0</v>
      </c>
      <c r="G319" s="84">
        <v>0</v>
      </c>
      <c r="H319" s="83"/>
      <c r="I319" s="82">
        <v>0</v>
      </c>
      <c r="J319" s="84">
        <f t="shared" si="18"/>
        <v>0</v>
      </c>
    </row>
    <row r="320" spans="1:10" hidden="1" outlineLevel="2">
      <c r="A320" s="82" t="s">
        <v>180</v>
      </c>
      <c r="B320" s="82" t="s">
        <v>89</v>
      </c>
      <c r="C320" s="82">
        <v>9.7276300000000013</v>
      </c>
      <c r="D320" s="84">
        <v>9.727630000000001E-2</v>
      </c>
      <c r="E320" s="83"/>
      <c r="F320" s="82">
        <v>0</v>
      </c>
      <c r="G320" s="84">
        <v>0</v>
      </c>
      <c r="H320" s="83"/>
      <c r="I320" s="82">
        <v>0</v>
      </c>
      <c r="J320" s="84">
        <f t="shared" si="18"/>
        <v>0</v>
      </c>
    </row>
    <row r="321" spans="1:10" ht="15.75" outlineLevel="1" collapsed="1">
      <c r="A321" s="82"/>
      <c r="B321" s="86" t="s">
        <v>1112</v>
      </c>
      <c r="C321" s="82"/>
      <c r="D321" s="84"/>
      <c r="E321" s="83"/>
      <c r="F321" s="82"/>
      <c r="G321" s="84"/>
      <c r="H321" s="83"/>
      <c r="I321" s="82"/>
      <c r="J321" s="84">
        <f>SUBTOTAL(9,J315:J320)</f>
        <v>0</v>
      </c>
    </row>
    <row r="322" spans="1:10" hidden="1" outlineLevel="2">
      <c r="A322" s="82" t="s">
        <v>69</v>
      </c>
      <c r="B322" s="82" t="s">
        <v>90</v>
      </c>
      <c r="C322" s="82">
        <v>13.874350000000002</v>
      </c>
      <c r="D322" s="84">
        <v>0.13874350000000002</v>
      </c>
      <c r="E322" s="83"/>
      <c r="F322" s="82">
        <v>0</v>
      </c>
      <c r="G322" s="84">
        <v>0</v>
      </c>
      <c r="H322" s="83"/>
      <c r="I322" s="82">
        <v>0</v>
      </c>
      <c r="J322" s="84">
        <f>+I322/100</f>
        <v>0</v>
      </c>
    </row>
    <row r="323" spans="1:10" hidden="1" outlineLevel="2">
      <c r="A323" s="82" t="s">
        <v>671</v>
      </c>
      <c r="B323" s="82" t="s">
        <v>90</v>
      </c>
      <c r="C323" s="82">
        <v>11.92661</v>
      </c>
      <c r="D323" s="84">
        <v>0.1192661</v>
      </c>
      <c r="E323" s="83"/>
      <c r="F323" s="82">
        <v>0</v>
      </c>
      <c r="G323" s="84">
        <v>0</v>
      </c>
      <c r="H323" s="83"/>
      <c r="I323" s="82">
        <v>0</v>
      </c>
      <c r="J323" s="84">
        <f>+I323/100</f>
        <v>0</v>
      </c>
    </row>
    <row r="324" spans="1:10" hidden="1" outlineLevel="2">
      <c r="A324" s="82" t="s">
        <v>312</v>
      </c>
      <c r="B324" s="82" t="s">
        <v>90</v>
      </c>
      <c r="C324" s="82">
        <v>75.816990000000004</v>
      </c>
      <c r="D324" s="84">
        <v>0.75816990000000006</v>
      </c>
      <c r="E324" s="83"/>
      <c r="F324" s="82">
        <v>0</v>
      </c>
      <c r="G324" s="84">
        <v>0</v>
      </c>
      <c r="H324" s="83"/>
      <c r="I324" s="82">
        <v>0</v>
      </c>
      <c r="J324" s="84">
        <f>+I324/100</f>
        <v>0</v>
      </c>
    </row>
    <row r="325" spans="1:10" ht="15.75" outlineLevel="1" collapsed="1">
      <c r="A325" s="82"/>
      <c r="B325" s="86" t="s">
        <v>1113</v>
      </c>
      <c r="C325" s="82"/>
      <c r="D325" s="84"/>
      <c r="E325" s="83"/>
      <c r="F325" s="82"/>
      <c r="G325" s="84"/>
      <c r="H325" s="83"/>
      <c r="I325" s="82"/>
      <c r="J325" s="84">
        <f>SUBTOTAL(9,J322:J324)</f>
        <v>0</v>
      </c>
    </row>
    <row r="326" spans="1:10" hidden="1" outlineLevel="2">
      <c r="A326" s="82" t="s">
        <v>384</v>
      </c>
      <c r="B326" s="82" t="s">
        <v>91</v>
      </c>
      <c r="C326" s="82">
        <v>35.789470000000001</v>
      </c>
      <c r="D326" s="84">
        <v>0.35789470000000001</v>
      </c>
      <c r="E326" s="83"/>
      <c r="F326" s="82">
        <v>0</v>
      </c>
      <c r="G326" s="84">
        <v>0</v>
      </c>
      <c r="H326" s="83"/>
      <c r="I326" s="82">
        <v>0</v>
      </c>
      <c r="J326" s="84">
        <f>+I326/100</f>
        <v>0</v>
      </c>
    </row>
    <row r="327" spans="1:10" ht="15.75" outlineLevel="1" collapsed="1">
      <c r="A327" s="82"/>
      <c r="B327" s="86" t="s">
        <v>1114</v>
      </c>
      <c r="C327" s="82"/>
      <c r="D327" s="84"/>
      <c r="E327" s="83"/>
      <c r="F327" s="82"/>
      <c r="G327" s="84"/>
      <c r="H327" s="83"/>
      <c r="I327" s="82"/>
      <c r="J327" s="84">
        <f>SUBTOTAL(9,J326:J326)</f>
        <v>0</v>
      </c>
    </row>
    <row r="328" spans="1:10" hidden="1" outlineLevel="2">
      <c r="A328" s="82" t="s">
        <v>881</v>
      </c>
      <c r="B328" s="82" t="s">
        <v>92</v>
      </c>
      <c r="C328" s="82">
        <v>20.2454</v>
      </c>
      <c r="D328" s="84">
        <v>0.202454</v>
      </c>
      <c r="E328" s="83"/>
      <c r="F328" s="82">
        <v>0</v>
      </c>
      <c r="G328" s="84">
        <v>0</v>
      </c>
      <c r="H328" s="83"/>
      <c r="I328" s="82">
        <v>0</v>
      </c>
      <c r="J328" s="84">
        <f>+I328/100</f>
        <v>0</v>
      </c>
    </row>
    <row r="329" spans="1:10" hidden="1" outlineLevel="2">
      <c r="A329" s="82" t="s">
        <v>868</v>
      </c>
      <c r="B329" s="82" t="s">
        <v>92</v>
      </c>
      <c r="C329" s="82">
        <v>33.333330000000004</v>
      </c>
      <c r="D329" s="84">
        <v>0.33333330000000005</v>
      </c>
      <c r="E329" s="83"/>
      <c r="F329" s="82">
        <v>0</v>
      </c>
      <c r="G329" s="84">
        <v>0</v>
      </c>
      <c r="H329" s="83"/>
      <c r="I329" s="82">
        <v>0</v>
      </c>
      <c r="J329" s="84">
        <f>+I329/100</f>
        <v>0</v>
      </c>
    </row>
    <row r="330" spans="1:10" hidden="1" outlineLevel="2">
      <c r="A330" s="82" t="s">
        <v>754</v>
      </c>
      <c r="B330" s="82" t="s">
        <v>92</v>
      </c>
      <c r="C330" s="82">
        <v>13.826370000000001</v>
      </c>
      <c r="D330" s="84">
        <v>0.13826370000000002</v>
      </c>
      <c r="E330" s="83"/>
      <c r="F330" s="82">
        <v>0</v>
      </c>
      <c r="G330" s="84">
        <v>0</v>
      </c>
      <c r="H330" s="83"/>
      <c r="I330" s="82">
        <v>0</v>
      </c>
      <c r="J330" s="84">
        <f>+I330/100</f>
        <v>0</v>
      </c>
    </row>
    <row r="331" spans="1:10" hidden="1" outlineLevel="2">
      <c r="A331" s="82" t="s">
        <v>593</v>
      </c>
      <c r="B331" s="82" t="s">
        <v>92</v>
      </c>
      <c r="C331" s="82">
        <v>19.327730000000003</v>
      </c>
      <c r="D331" s="84">
        <v>0.19327730000000001</v>
      </c>
      <c r="E331" s="83"/>
      <c r="F331" s="82">
        <v>0</v>
      </c>
      <c r="G331" s="84">
        <v>0</v>
      </c>
      <c r="H331" s="83"/>
      <c r="I331" s="82">
        <v>0</v>
      </c>
      <c r="J331" s="84">
        <f>+I331/100</f>
        <v>0</v>
      </c>
    </row>
    <row r="332" spans="1:10" hidden="1" outlineLevel="2">
      <c r="A332" s="82" t="s">
        <v>445</v>
      </c>
      <c r="B332" s="82" t="s">
        <v>92</v>
      </c>
      <c r="C332" s="82">
        <v>15.789470000000001</v>
      </c>
      <c r="D332" s="84">
        <v>0.15789470000000003</v>
      </c>
      <c r="E332" s="83"/>
      <c r="F332" s="82">
        <v>0</v>
      </c>
      <c r="G332" s="84">
        <v>0</v>
      </c>
      <c r="H332" s="83"/>
      <c r="I332" s="82">
        <v>0</v>
      </c>
      <c r="J332" s="84">
        <f>+I332/100</f>
        <v>0</v>
      </c>
    </row>
    <row r="333" spans="1:10" ht="15.75" outlineLevel="1" collapsed="1">
      <c r="A333" s="82"/>
      <c r="B333" s="86" t="s">
        <v>1115</v>
      </c>
      <c r="C333" s="82"/>
      <c r="D333" s="84"/>
      <c r="E333" s="83"/>
      <c r="F333" s="82"/>
      <c r="G333" s="84"/>
      <c r="H333" s="83"/>
      <c r="I333" s="82"/>
      <c r="J333" s="84">
        <f>SUBTOTAL(9,J328:J332)</f>
        <v>0</v>
      </c>
    </row>
    <row r="334" spans="1:10" hidden="1" outlineLevel="2">
      <c r="A334" s="82" t="s">
        <v>831</v>
      </c>
      <c r="B334" s="82" t="s">
        <v>93</v>
      </c>
      <c r="C334" s="82">
        <v>11.260050000000001</v>
      </c>
      <c r="D334" s="84">
        <v>0.11260050000000002</v>
      </c>
      <c r="E334" s="83"/>
      <c r="F334" s="82">
        <v>0</v>
      </c>
      <c r="G334" s="84">
        <v>0</v>
      </c>
      <c r="H334" s="83"/>
      <c r="I334" s="82">
        <v>0</v>
      </c>
      <c r="J334" s="84">
        <f>+I334/100</f>
        <v>0</v>
      </c>
    </row>
    <row r="335" spans="1:10" hidden="1" outlineLevel="2">
      <c r="A335" s="82" t="s">
        <v>93</v>
      </c>
      <c r="B335" s="82" t="s">
        <v>93</v>
      </c>
      <c r="C335" s="82">
        <v>9.2399400000000007</v>
      </c>
      <c r="D335" s="84">
        <v>9.2399400000000007E-2</v>
      </c>
      <c r="E335" s="83"/>
      <c r="F335" s="82">
        <v>0</v>
      </c>
      <c r="G335" s="84">
        <v>0</v>
      </c>
      <c r="H335" s="83"/>
      <c r="I335" s="82">
        <v>0</v>
      </c>
      <c r="J335" s="84">
        <f>+I335/100</f>
        <v>0</v>
      </c>
    </row>
    <row r="336" spans="1:10" hidden="1" outlineLevel="2">
      <c r="A336" s="82" t="s">
        <v>157</v>
      </c>
      <c r="B336" s="82" t="s">
        <v>93</v>
      </c>
      <c r="C336" s="82">
        <v>13.90887</v>
      </c>
      <c r="D336" s="84">
        <v>0.13908870000000001</v>
      </c>
      <c r="E336" s="83"/>
      <c r="F336" s="82">
        <v>0</v>
      </c>
      <c r="G336" s="84">
        <v>0</v>
      </c>
      <c r="H336" s="83"/>
      <c r="I336" s="82">
        <v>0</v>
      </c>
      <c r="J336" s="84">
        <f>+I336/100</f>
        <v>0</v>
      </c>
    </row>
    <row r="337" spans="1:10" ht="15.75" outlineLevel="1" collapsed="1">
      <c r="A337" s="82"/>
      <c r="B337" s="86" t="s">
        <v>1116</v>
      </c>
      <c r="C337" s="82"/>
      <c r="D337" s="84"/>
      <c r="E337" s="83"/>
      <c r="F337" s="82"/>
      <c r="G337" s="84"/>
      <c r="H337" s="83"/>
      <c r="I337" s="82"/>
      <c r="J337" s="84">
        <f>SUBTOTAL(9,J334:J336)</f>
        <v>0</v>
      </c>
    </row>
    <row r="338" spans="1:10" hidden="1" outlineLevel="2">
      <c r="A338" s="82" t="s">
        <v>1025</v>
      </c>
      <c r="B338" s="82" t="s">
        <v>94</v>
      </c>
      <c r="C338" s="82">
        <v>18.61111</v>
      </c>
      <c r="D338" s="84">
        <v>0.1861111</v>
      </c>
      <c r="E338" s="83"/>
      <c r="F338" s="82">
        <v>0</v>
      </c>
      <c r="G338" s="84">
        <v>0</v>
      </c>
      <c r="H338" s="83"/>
      <c r="I338" s="82">
        <v>0</v>
      </c>
      <c r="J338" s="84">
        <f>+I338/100</f>
        <v>0</v>
      </c>
    </row>
    <row r="339" spans="1:10" hidden="1" outlineLevel="2">
      <c r="A339" s="82" t="s">
        <v>594</v>
      </c>
      <c r="B339" s="82" t="s">
        <v>94</v>
      </c>
      <c r="C339" s="82">
        <v>23.06202</v>
      </c>
      <c r="D339" s="84">
        <v>0.2306202</v>
      </c>
      <c r="E339" s="83"/>
      <c r="F339" s="82">
        <v>0</v>
      </c>
      <c r="G339" s="84">
        <v>0</v>
      </c>
      <c r="H339" s="83"/>
      <c r="I339" s="82">
        <v>0</v>
      </c>
      <c r="J339" s="84">
        <f>+I339/100</f>
        <v>0</v>
      </c>
    </row>
    <row r="340" spans="1:10" hidden="1" outlineLevel="2">
      <c r="A340" s="82" t="s">
        <v>582</v>
      </c>
      <c r="B340" s="82" t="s">
        <v>94</v>
      </c>
      <c r="C340" s="82">
        <v>36.698720000000002</v>
      </c>
      <c r="D340" s="84">
        <v>0.36698720000000001</v>
      </c>
      <c r="E340" s="83"/>
      <c r="F340" s="82">
        <v>0</v>
      </c>
      <c r="G340" s="84">
        <v>0</v>
      </c>
      <c r="H340" s="83"/>
      <c r="I340" s="82">
        <v>0</v>
      </c>
      <c r="J340" s="84">
        <f>+I340/100</f>
        <v>0</v>
      </c>
    </row>
    <row r="341" spans="1:10" ht="15.75" outlineLevel="1" collapsed="1">
      <c r="A341" s="82"/>
      <c r="B341" s="86" t="s">
        <v>1117</v>
      </c>
      <c r="C341" s="82"/>
      <c r="D341" s="84"/>
      <c r="E341" s="83"/>
      <c r="F341" s="82"/>
      <c r="G341" s="84"/>
      <c r="H341" s="83"/>
      <c r="I341" s="82"/>
      <c r="J341" s="84">
        <f>SUBTOTAL(9,J338:J340)</f>
        <v>0</v>
      </c>
    </row>
    <row r="342" spans="1:10" hidden="1" outlineLevel="2">
      <c r="A342" s="82" t="s">
        <v>969</v>
      </c>
      <c r="B342" s="82" t="s">
        <v>95</v>
      </c>
      <c r="C342" s="82">
        <v>17.884620000000002</v>
      </c>
      <c r="D342" s="84">
        <v>0.17884620000000001</v>
      </c>
      <c r="E342" s="82" t="s">
        <v>124</v>
      </c>
      <c r="F342" s="82">
        <v>2.88462</v>
      </c>
      <c r="G342" s="84">
        <v>2.8846199999999999E-2</v>
      </c>
      <c r="H342" s="83"/>
      <c r="I342" s="82">
        <v>0</v>
      </c>
      <c r="J342" s="84">
        <f>+I342/100</f>
        <v>0</v>
      </c>
    </row>
    <row r="343" spans="1:10" hidden="1" outlineLevel="2">
      <c r="A343" s="82" t="s">
        <v>803</v>
      </c>
      <c r="B343" s="82" t="s">
        <v>95</v>
      </c>
      <c r="C343" s="82">
        <v>66.580310000000011</v>
      </c>
      <c r="D343" s="84">
        <v>0.66580310000000009</v>
      </c>
      <c r="E343" s="83"/>
      <c r="F343" s="82">
        <v>0</v>
      </c>
      <c r="G343" s="84">
        <v>0</v>
      </c>
      <c r="H343" s="83"/>
      <c r="I343" s="82">
        <v>0</v>
      </c>
      <c r="J343" s="84">
        <f>+I343/100</f>
        <v>0</v>
      </c>
    </row>
    <row r="344" spans="1:10" hidden="1" outlineLevel="2">
      <c r="A344" s="82" t="s">
        <v>560</v>
      </c>
      <c r="B344" s="82" t="s">
        <v>95</v>
      </c>
      <c r="C344" s="82">
        <v>34.289619999999999</v>
      </c>
      <c r="D344" s="84">
        <v>0.34289619999999998</v>
      </c>
      <c r="E344" s="83"/>
      <c r="F344" s="82">
        <v>0</v>
      </c>
      <c r="G344" s="84">
        <v>0</v>
      </c>
      <c r="H344" s="83"/>
      <c r="I344" s="82">
        <v>0</v>
      </c>
      <c r="J344" s="84">
        <f>+I344/100</f>
        <v>0</v>
      </c>
    </row>
    <row r="345" spans="1:10" hidden="1" outlineLevel="2">
      <c r="A345" s="82" t="s">
        <v>408</v>
      </c>
      <c r="B345" s="82" t="s">
        <v>95</v>
      </c>
      <c r="C345" s="82">
        <v>21.649480000000001</v>
      </c>
      <c r="D345" s="84">
        <v>0.21649480000000002</v>
      </c>
      <c r="E345" s="83"/>
      <c r="F345" s="82">
        <v>0</v>
      </c>
      <c r="G345" s="84">
        <v>0</v>
      </c>
      <c r="H345" s="83"/>
      <c r="I345" s="82">
        <v>0</v>
      </c>
      <c r="J345" s="84">
        <f>+I345/100</f>
        <v>0</v>
      </c>
    </row>
    <row r="346" spans="1:10" hidden="1" outlineLevel="2">
      <c r="A346" s="82" t="s">
        <v>226</v>
      </c>
      <c r="B346" s="82" t="s">
        <v>95</v>
      </c>
      <c r="C346" s="82">
        <v>31.423610000000004</v>
      </c>
      <c r="D346" s="84">
        <v>0.31423610000000002</v>
      </c>
      <c r="E346" s="83"/>
      <c r="F346" s="82">
        <v>0</v>
      </c>
      <c r="G346" s="84">
        <v>0</v>
      </c>
      <c r="H346" s="83"/>
      <c r="I346" s="82">
        <v>0</v>
      </c>
      <c r="J346" s="84">
        <f>+I346/100</f>
        <v>0</v>
      </c>
    </row>
    <row r="347" spans="1:10" ht="15.75" outlineLevel="1" collapsed="1">
      <c r="A347" s="82"/>
      <c r="B347" s="86" t="s">
        <v>1118</v>
      </c>
      <c r="C347" s="82"/>
      <c r="D347" s="84"/>
      <c r="E347" s="83"/>
      <c r="F347" s="82"/>
      <c r="G347" s="84"/>
      <c r="H347" s="83"/>
      <c r="I347" s="82"/>
      <c r="J347" s="84">
        <f>SUBTOTAL(9,J342:J346)</f>
        <v>0</v>
      </c>
    </row>
    <row r="348" spans="1:10" hidden="1" outlineLevel="2">
      <c r="A348" s="82" t="s">
        <v>989</v>
      </c>
      <c r="B348" s="82" t="s">
        <v>96</v>
      </c>
      <c r="C348" s="82">
        <v>30.882350000000002</v>
      </c>
      <c r="D348" s="84">
        <v>0.30882350000000003</v>
      </c>
      <c r="E348" s="82" t="s">
        <v>112</v>
      </c>
      <c r="F348" s="82">
        <v>5.46218</v>
      </c>
      <c r="G348" s="84">
        <v>5.4621799999999998E-2</v>
      </c>
      <c r="H348" s="83"/>
      <c r="I348" s="82">
        <v>0</v>
      </c>
      <c r="J348" s="84">
        <f>+I348/100</f>
        <v>0</v>
      </c>
    </row>
    <row r="349" spans="1:10" hidden="1" outlineLevel="2">
      <c r="A349" s="82" t="s">
        <v>982</v>
      </c>
      <c r="B349" s="82" t="s">
        <v>96</v>
      </c>
      <c r="C349" s="82">
        <v>33.115470000000002</v>
      </c>
      <c r="D349" s="84">
        <v>0.33115470000000002</v>
      </c>
      <c r="E349" s="83"/>
      <c r="F349" s="82">
        <v>0</v>
      </c>
      <c r="G349" s="84">
        <v>0</v>
      </c>
      <c r="H349" s="83"/>
      <c r="I349" s="82">
        <v>0</v>
      </c>
      <c r="J349" s="84">
        <f>+I349/100</f>
        <v>0</v>
      </c>
    </row>
    <row r="350" spans="1:10" hidden="1" outlineLevel="2">
      <c r="A350" s="82" t="s">
        <v>599</v>
      </c>
      <c r="B350" s="82" t="s">
        <v>96</v>
      </c>
      <c r="C350" s="82">
        <v>36.879430000000006</v>
      </c>
      <c r="D350" s="84">
        <v>0.36879430000000007</v>
      </c>
      <c r="E350" s="83"/>
      <c r="F350" s="82">
        <v>0</v>
      </c>
      <c r="G350" s="84">
        <v>0</v>
      </c>
      <c r="H350" s="83"/>
      <c r="I350" s="82">
        <v>0</v>
      </c>
      <c r="J350" s="84">
        <f>+I350/100</f>
        <v>0</v>
      </c>
    </row>
    <row r="351" spans="1:10" hidden="1" outlineLevel="2">
      <c r="A351" s="82" t="s">
        <v>333</v>
      </c>
      <c r="B351" s="82" t="s">
        <v>96</v>
      </c>
      <c r="C351" s="82">
        <v>19.202900000000003</v>
      </c>
      <c r="D351" s="84">
        <v>0.19202900000000003</v>
      </c>
      <c r="E351" s="83"/>
      <c r="F351" s="82">
        <v>0</v>
      </c>
      <c r="G351" s="84">
        <v>0</v>
      </c>
      <c r="H351" s="83"/>
      <c r="I351" s="82">
        <v>0</v>
      </c>
      <c r="J351" s="84">
        <f>+I351/100</f>
        <v>0</v>
      </c>
    </row>
    <row r="352" spans="1:10" hidden="1" outlineLevel="2">
      <c r="A352" s="82" t="s">
        <v>220</v>
      </c>
      <c r="B352" s="82" t="s">
        <v>96</v>
      </c>
      <c r="C352" s="82">
        <v>20.887730000000001</v>
      </c>
      <c r="D352" s="84">
        <v>0.20887730000000002</v>
      </c>
      <c r="E352" s="83"/>
      <c r="F352" s="82">
        <v>0</v>
      </c>
      <c r="G352" s="84">
        <v>0</v>
      </c>
      <c r="H352" s="83"/>
      <c r="I352" s="82">
        <v>0</v>
      </c>
      <c r="J352" s="84">
        <f>+I352/100</f>
        <v>0</v>
      </c>
    </row>
    <row r="353" spans="1:10" ht="15.75" outlineLevel="1" collapsed="1">
      <c r="A353" s="82"/>
      <c r="B353" s="86" t="s">
        <v>1119</v>
      </c>
      <c r="C353" s="82"/>
      <c r="D353" s="84"/>
      <c r="E353" s="83"/>
      <c r="F353" s="82"/>
      <c r="G353" s="84"/>
      <c r="H353" s="83"/>
      <c r="I353" s="82"/>
      <c r="J353" s="84">
        <f>SUBTOTAL(9,J348:J352)</f>
        <v>0</v>
      </c>
    </row>
    <row r="354" spans="1:10" hidden="1" outlineLevel="2">
      <c r="A354" s="82" t="s">
        <v>935</v>
      </c>
      <c r="B354" s="82" t="s">
        <v>97</v>
      </c>
      <c r="C354" s="82">
        <v>17.938930000000003</v>
      </c>
      <c r="D354" s="84">
        <v>0.17938930000000003</v>
      </c>
      <c r="E354" s="83"/>
      <c r="F354" s="82">
        <v>0</v>
      </c>
      <c r="G354" s="84">
        <v>0</v>
      </c>
      <c r="H354" s="83"/>
      <c r="I354" s="82">
        <v>0</v>
      </c>
      <c r="J354" s="84">
        <f>+I354/100</f>
        <v>0</v>
      </c>
    </row>
    <row r="355" spans="1:10" hidden="1" outlineLevel="2">
      <c r="A355" s="82" t="s">
        <v>74</v>
      </c>
      <c r="B355" s="82" t="s">
        <v>97</v>
      </c>
      <c r="C355" s="82">
        <v>38.37209</v>
      </c>
      <c r="D355" s="84">
        <v>0.38372089999999998</v>
      </c>
      <c r="E355" s="83"/>
      <c r="F355" s="82">
        <v>0</v>
      </c>
      <c r="G355" s="84">
        <v>0</v>
      </c>
      <c r="H355" s="83"/>
      <c r="I355" s="82">
        <v>0</v>
      </c>
      <c r="J355" s="84">
        <f>+I355/100</f>
        <v>0</v>
      </c>
    </row>
    <row r="356" spans="1:10" hidden="1" outlineLevel="2">
      <c r="A356" s="82" t="s">
        <v>692</v>
      </c>
      <c r="B356" s="82" t="s">
        <v>97</v>
      </c>
      <c r="C356" s="82">
        <v>7.3170700000000002</v>
      </c>
      <c r="D356" s="84">
        <v>7.3170700000000005E-2</v>
      </c>
      <c r="E356" s="83"/>
      <c r="F356" s="82">
        <v>0</v>
      </c>
      <c r="G356" s="84">
        <v>0</v>
      </c>
      <c r="H356" s="83"/>
      <c r="I356" s="82">
        <v>0</v>
      </c>
      <c r="J356" s="84">
        <f>+I356/100</f>
        <v>0</v>
      </c>
    </row>
    <row r="357" spans="1:10" hidden="1" outlineLevel="2">
      <c r="A357" s="82" t="s">
        <v>536</v>
      </c>
      <c r="B357" s="82" t="s">
        <v>97</v>
      </c>
      <c r="C357" s="82">
        <v>38.188980000000001</v>
      </c>
      <c r="D357" s="84">
        <v>0.3818898</v>
      </c>
      <c r="E357" s="83"/>
      <c r="F357" s="82">
        <v>0</v>
      </c>
      <c r="G357" s="84">
        <v>0</v>
      </c>
      <c r="H357" s="83"/>
      <c r="I357" s="82">
        <v>0</v>
      </c>
      <c r="J357" s="84">
        <f>+I357/100</f>
        <v>0</v>
      </c>
    </row>
    <row r="358" spans="1:10" hidden="1" outlineLevel="2">
      <c r="A358" s="82" t="s">
        <v>249</v>
      </c>
      <c r="B358" s="82" t="s">
        <v>97</v>
      </c>
      <c r="C358" s="82">
        <v>11</v>
      </c>
      <c r="D358" s="84">
        <v>0.11</v>
      </c>
      <c r="E358" s="83"/>
      <c r="F358" s="82">
        <v>0</v>
      </c>
      <c r="G358" s="84">
        <v>0</v>
      </c>
      <c r="H358" s="83"/>
      <c r="I358" s="82">
        <v>0</v>
      </c>
      <c r="J358" s="84">
        <f>+I358/100</f>
        <v>0</v>
      </c>
    </row>
    <row r="359" spans="1:10" ht="15.75" outlineLevel="1" collapsed="1">
      <c r="A359" s="82"/>
      <c r="B359" s="86" t="s">
        <v>1120</v>
      </c>
      <c r="C359" s="82"/>
      <c r="D359" s="84"/>
      <c r="E359" s="83"/>
      <c r="F359" s="82"/>
      <c r="G359" s="84"/>
      <c r="H359" s="83"/>
      <c r="I359" s="82"/>
      <c r="J359" s="84">
        <f>SUBTOTAL(9,J354:J358)</f>
        <v>0</v>
      </c>
    </row>
    <row r="360" spans="1:10" hidden="1" outlineLevel="2">
      <c r="A360" s="82" t="s">
        <v>894</v>
      </c>
      <c r="B360" s="82" t="s">
        <v>98</v>
      </c>
      <c r="C360" s="82">
        <v>26.839830000000003</v>
      </c>
      <c r="D360" s="84">
        <v>0.26839830000000003</v>
      </c>
      <c r="E360" s="83"/>
      <c r="F360" s="82">
        <v>0</v>
      </c>
      <c r="G360" s="84">
        <v>0</v>
      </c>
      <c r="H360" s="83"/>
      <c r="I360" s="82">
        <v>0</v>
      </c>
      <c r="J360" s="84">
        <f t="shared" ref="J360:J366" si="19">+I360/100</f>
        <v>0</v>
      </c>
    </row>
    <row r="361" spans="1:10" hidden="1" outlineLevel="2">
      <c r="A361" s="82" t="s">
        <v>767</v>
      </c>
      <c r="B361" s="82" t="s">
        <v>98</v>
      </c>
      <c r="C361" s="82">
        <v>29.130430000000004</v>
      </c>
      <c r="D361" s="84">
        <v>0.29130430000000002</v>
      </c>
      <c r="E361" s="83"/>
      <c r="F361" s="82">
        <v>0</v>
      </c>
      <c r="G361" s="84">
        <v>0</v>
      </c>
      <c r="H361" s="83"/>
      <c r="I361" s="82">
        <v>0</v>
      </c>
      <c r="J361" s="84">
        <f t="shared" si="19"/>
        <v>0</v>
      </c>
    </row>
    <row r="362" spans="1:10" hidden="1" outlineLevel="2">
      <c r="A362" s="82" t="s">
        <v>689</v>
      </c>
      <c r="B362" s="82" t="s">
        <v>98</v>
      </c>
      <c r="C362" s="82">
        <v>17.714290000000002</v>
      </c>
      <c r="D362" s="84">
        <v>0.17714290000000002</v>
      </c>
      <c r="E362" s="83"/>
      <c r="F362" s="82">
        <v>0</v>
      </c>
      <c r="G362" s="84">
        <v>0</v>
      </c>
      <c r="H362" s="83"/>
      <c r="I362" s="82">
        <v>0</v>
      </c>
      <c r="J362" s="84">
        <f t="shared" si="19"/>
        <v>0</v>
      </c>
    </row>
    <row r="363" spans="1:10" hidden="1" outlineLevel="2">
      <c r="A363" s="82" t="s">
        <v>608</v>
      </c>
      <c r="B363" s="82" t="s">
        <v>98</v>
      </c>
      <c r="C363" s="82">
        <v>19.92032</v>
      </c>
      <c r="D363" s="84">
        <v>0.1992032</v>
      </c>
      <c r="E363" s="83"/>
      <c r="F363" s="82">
        <v>0</v>
      </c>
      <c r="G363" s="84">
        <v>0</v>
      </c>
      <c r="H363" s="83"/>
      <c r="I363" s="82">
        <v>0</v>
      </c>
      <c r="J363" s="84">
        <f t="shared" si="19"/>
        <v>0</v>
      </c>
    </row>
    <row r="364" spans="1:10" hidden="1" outlineLevel="2">
      <c r="A364" s="82" t="s">
        <v>583</v>
      </c>
      <c r="B364" s="82" t="s">
        <v>98</v>
      </c>
      <c r="C364" s="82">
        <v>38.692580000000007</v>
      </c>
      <c r="D364" s="84">
        <v>0.38692580000000004</v>
      </c>
      <c r="E364" s="83"/>
      <c r="F364" s="82">
        <v>0</v>
      </c>
      <c r="G364" s="84">
        <v>0</v>
      </c>
      <c r="H364" s="83"/>
      <c r="I364" s="82">
        <v>0</v>
      </c>
      <c r="J364" s="84">
        <f t="shared" si="19"/>
        <v>0</v>
      </c>
    </row>
    <row r="365" spans="1:10" hidden="1" outlineLevel="2">
      <c r="A365" s="82" t="s">
        <v>357</v>
      </c>
      <c r="B365" s="82" t="s">
        <v>98</v>
      </c>
      <c r="C365" s="82">
        <v>27.899160000000002</v>
      </c>
      <c r="D365" s="84">
        <v>0.27899160000000001</v>
      </c>
      <c r="E365" s="83"/>
      <c r="F365" s="82">
        <v>0</v>
      </c>
      <c r="G365" s="84">
        <v>0</v>
      </c>
      <c r="H365" s="83"/>
      <c r="I365" s="82">
        <v>0</v>
      </c>
      <c r="J365" s="84">
        <f t="shared" si="19"/>
        <v>0</v>
      </c>
    </row>
    <row r="366" spans="1:10" hidden="1" outlineLevel="2">
      <c r="A366" s="82" t="s">
        <v>318</v>
      </c>
      <c r="B366" s="82" t="s">
        <v>98</v>
      </c>
      <c r="C366" s="82">
        <v>50.160770000000007</v>
      </c>
      <c r="D366" s="84">
        <v>0.5016077000000001</v>
      </c>
      <c r="E366" s="83"/>
      <c r="F366" s="82">
        <v>0</v>
      </c>
      <c r="G366" s="84">
        <v>0</v>
      </c>
      <c r="H366" s="83"/>
      <c r="I366" s="82">
        <v>0</v>
      </c>
      <c r="J366" s="84">
        <f t="shared" si="19"/>
        <v>0</v>
      </c>
    </row>
    <row r="367" spans="1:10" ht="15.75" outlineLevel="1" collapsed="1">
      <c r="A367" s="82"/>
      <c r="B367" s="86" t="s">
        <v>1121</v>
      </c>
      <c r="C367" s="82"/>
      <c r="D367" s="84"/>
      <c r="E367" s="83"/>
      <c r="F367" s="82"/>
      <c r="G367" s="84"/>
      <c r="H367" s="83"/>
      <c r="I367" s="82"/>
      <c r="J367" s="84">
        <f>SUBTOTAL(9,J360:J366)</f>
        <v>0</v>
      </c>
    </row>
    <row r="368" spans="1:10" hidden="1" outlineLevel="2">
      <c r="A368" s="82" t="s">
        <v>785</v>
      </c>
      <c r="B368" s="82" t="s">
        <v>99</v>
      </c>
      <c r="C368" s="82">
        <v>11.309520000000001</v>
      </c>
      <c r="D368" s="84">
        <v>0.11309520000000001</v>
      </c>
      <c r="E368" s="83"/>
      <c r="F368" s="82">
        <v>0</v>
      </c>
      <c r="G368" s="84">
        <v>0</v>
      </c>
      <c r="H368" s="83"/>
      <c r="I368" s="82">
        <v>0</v>
      </c>
      <c r="J368" s="84">
        <f>+I368/100</f>
        <v>0</v>
      </c>
    </row>
    <row r="369" spans="1:10" hidden="1" outlineLevel="2">
      <c r="A369" s="82" t="s">
        <v>691</v>
      </c>
      <c r="B369" s="82" t="s">
        <v>99</v>
      </c>
      <c r="C369" s="82">
        <v>13.776720000000001</v>
      </c>
      <c r="D369" s="84">
        <v>0.13776720000000001</v>
      </c>
      <c r="E369" s="83"/>
      <c r="F369" s="82">
        <v>0</v>
      </c>
      <c r="G369" s="84">
        <v>0</v>
      </c>
      <c r="H369" s="83"/>
      <c r="I369" s="82">
        <v>0</v>
      </c>
      <c r="J369" s="84">
        <f>+I369/100</f>
        <v>0</v>
      </c>
    </row>
    <row r="370" spans="1:10" hidden="1" outlineLevel="2">
      <c r="A370" s="82" t="s">
        <v>683</v>
      </c>
      <c r="B370" s="82" t="s">
        <v>99</v>
      </c>
      <c r="C370" s="82">
        <v>21.940930000000002</v>
      </c>
      <c r="D370" s="84">
        <v>0.21940930000000003</v>
      </c>
      <c r="E370" s="83"/>
      <c r="F370" s="82">
        <v>0</v>
      </c>
      <c r="G370" s="84">
        <v>0</v>
      </c>
      <c r="H370" s="83"/>
      <c r="I370" s="82">
        <v>0</v>
      </c>
      <c r="J370" s="84">
        <f>+I370/100</f>
        <v>0</v>
      </c>
    </row>
    <row r="371" spans="1:10" hidden="1" outlineLevel="2">
      <c r="A371" s="82" t="s">
        <v>418</v>
      </c>
      <c r="B371" s="82" t="s">
        <v>99</v>
      </c>
      <c r="C371" s="82">
        <v>20.516300000000001</v>
      </c>
      <c r="D371" s="84">
        <v>0.20516300000000001</v>
      </c>
      <c r="E371" s="83"/>
      <c r="F371" s="82">
        <v>0</v>
      </c>
      <c r="G371" s="84">
        <v>0</v>
      </c>
      <c r="H371" s="83"/>
      <c r="I371" s="82">
        <v>0</v>
      </c>
      <c r="J371" s="84">
        <f>+I371/100</f>
        <v>0</v>
      </c>
    </row>
    <row r="372" spans="1:10" hidden="1" outlineLevel="2">
      <c r="A372" s="82" t="s">
        <v>287</v>
      </c>
      <c r="B372" s="82" t="s">
        <v>99</v>
      </c>
      <c r="C372" s="82">
        <v>9.5890400000000007</v>
      </c>
      <c r="D372" s="84">
        <v>9.5890400000000001E-2</v>
      </c>
      <c r="E372" s="83"/>
      <c r="F372" s="82">
        <v>0</v>
      </c>
      <c r="G372" s="84">
        <v>0</v>
      </c>
      <c r="H372" s="83"/>
      <c r="I372" s="82">
        <v>0</v>
      </c>
      <c r="J372" s="84">
        <f>+I372/100</f>
        <v>0</v>
      </c>
    </row>
    <row r="373" spans="1:10" ht="15.75" outlineLevel="1" collapsed="1">
      <c r="A373" s="82"/>
      <c r="B373" s="86" t="s">
        <v>1122</v>
      </c>
      <c r="C373" s="82"/>
      <c r="D373" s="84"/>
      <c r="E373" s="83"/>
      <c r="F373" s="82"/>
      <c r="G373" s="84"/>
      <c r="H373" s="83"/>
      <c r="I373" s="82"/>
      <c r="J373" s="84">
        <f>SUBTOTAL(9,J368:J372)</f>
        <v>0</v>
      </c>
    </row>
    <row r="374" spans="1:10" hidden="1" outlineLevel="2">
      <c r="A374" s="82" t="s">
        <v>925</v>
      </c>
      <c r="B374" s="82" t="s">
        <v>100</v>
      </c>
      <c r="C374" s="82">
        <v>37.727270000000004</v>
      </c>
      <c r="D374" s="84">
        <v>0.37727270000000002</v>
      </c>
      <c r="E374" s="83"/>
      <c r="F374" s="82">
        <v>0</v>
      </c>
      <c r="G374" s="84">
        <v>0</v>
      </c>
      <c r="H374" s="83"/>
      <c r="I374" s="82">
        <v>0</v>
      </c>
      <c r="J374" s="84">
        <f>+I374/100</f>
        <v>0</v>
      </c>
    </row>
    <row r="375" spans="1:10" hidden="1" outlineLevel="2">
      <c r="A375" s="82" t="s">
        <v>523</v>
      </c>
      <c r="B375" s="82" t="s">
        <v>100</v>
      </c>
      <c r="C375" s="82">
        <v>32.891830000000006</v>
      </c>
      <c r="D375" s="84">
        <v>0.32891830000000005</v>
      </c>
      <c r="E375" s="83"/>
      <c r="F375" s="82">
        <v>0</v>
      </c>
      <c r="G375" s="84">
        <v>0</v>
      </c>
      <c r="H375" s="83"/>
      <c r="I375" s="82">
        <v>0</v>
      </c>
      <c r="J375" s="84">
        <f>+I375/100</f>
        <v>0</v>
      </c>
    </row>
    <row r="376" spans="1:10" hidden="1" outlineLevel="2">
      <c r="A376" s="82" t="s">
        <v>100</v>
      </c>
      <c r="B376" s="82" t="s">
        <v>100</v>
      </c>
      <c r="C376" s="82">
        <v>25.276460000000004</v>
      </c>
      <c r="D376" s="84">
        <v>0.25276460000000006</v>
      </c>
      <c r="E376" s="83"/>
      <c r="F376" s="82">
        <v>0</v>
      </c>
      <c r="G376" s="84">
        <v>0</v>
      </c>
      <c r="H376" s="83"/>
      <c r="I376" s="82">
        <v>0</v>
      </c>
      <c r="J376" s="84">
        <f>+I376/100</f>
        <v>0</v>
      </c>
    </row>
    <row r="377" spans="1:10" hidden="1" outlineLevel="2">
      <c r="A377" s="82" t="s">
        <v>433</v>
      </c>
      <c r="B377" s="82" t="s">
        <v>100</v>
      </c>
      <c r="C377" s="82">
        <v>38.235290000000006</v>
      </c>
      <c r="D377" s="84">
        <v>0.38235290000000005</v>
      </c>
      <c r="E377" s="83"/>
      <c r="F377" s="82">
        <v>0</v>
      </c>
      <c r="G377" s="84">
        <v>0</v>
      </c>
      <c r="H377" s="83"/>
      <c r="I377" s="82">
        <v>0</v>
      </c>
      <c r="J377" s="84">
        <f>+I377/100</f>
        <v>0</v>
      </c>
    </row>
    <row r="378" spans="1:10" hidden="1" outlineLevel="2">
      <c r="A378" s="82" t="s">
        <v>270</v>
      </c>
      <c r="B378" s="82" t="s">
        <v>100</v>
      </c>
      <c r="C378" s="82">
        <v>21.62162</v>
      </c>
      <c r="D378" s="84">
        <v>0.2162162</v>
      </c>
      <c r="E378" s="83"/>
      <c r="F378" s="82">
        <v>0</v>
      </c>
      <c r="G378" s="84">
        <v>0</v>
      </c>
      <c r="H378" s="83"/>
      <c r="I378" s="82">
        <v>0</v>
      </c>
      <c r="J378" s="84">
        <f>+I378/100</f>
        <v>0</v>
      </c>
    </row>
    <row r="379" spans="1:10" ht="15.75" outlineLevel="1" collapsed="1">
      <c r="A379" s="82"/>
      <c r="B379" s="86" t="s">
        <v>1123</v>
      </c>
      <c r="C379" s="82"/>
      <c r="D379" s="84"/>
      <c r="E379" s="83"/>
      <c r="F379" s="82"/>
      <c r="G379" s="84"/>
      <c r="H379" s="83"/>
      <c r="I379" s="82"/>
      <c r="J379" s="84">
        <f>SUBTOTAL(9,J374:J378)</f>
        <v>0</v>
      </c>
    </row>
    <row r="380" spans="1:10" hidden="1" outlineLevel="2">
      <c r="A380" s="82" t="s">
        <v>963</v>
      </c>
      <c r="B380" s="82" t="s">
        <v>101</v>
      </c>
      <c r="C380" s="82">
        <v>27.474750000000004</v>
      </c>
      <c r="D380" s="84">
        <v>0.27474750000000003</v>
      </c>
      <c r="E380" s="83"/>
      <c r="F380" s="82">
        <v>0</v>
      </c>
      <c r="G380" s="84">
        <v>0</v>
      </c>
      <c r="H380" s="83"/>
      <c r="I380" s="82">
        <v>0</v>
      </c>
      <c r="J380" s="84">
        <f>+I380/100</f>
        <v>0</v>
      </c>
    </row>
    <row r="381" spans="1:10" hidden="1" outlineLevel="2">
      <c r="A381" s="82" t="s">
        <v>919</v>
      </c>
      <c r="B381" s="82" t="s">
        <v>101</v>
      </c>
      <c r="C381" s="82">
        <v>14.122140000000002</v>
      </c>
      <c r="D381" s="84">
        <v>0.14122140000000002</v>
      </c>
      <c r="E381" s="83"/>
      <c r="F381" s="82">
        <v>0</v>
      </c>
      <c r="G381" s="84">
        <v>0</v>
      </c>
      <c r="H381" s="83"/>
      <c r="I381" s="82">
        <v>0</v>
      </c>
      <c r="J381" s="84">
        <f>+I381/100</f>
        <v>0</v>
      </c>
    </row>
    <row r="382" spans="1:10" hidden="1" outlineLevel="2">
      <c r="A382" s="82" t="s">
        <v>492</v>
      </c>
      <c r="B382" s="82" t="s">
        <v>101</v>
      </c>
      <c r="C382" s="82">
        <v>8.5959900000000005</v>
      </c>
      <c r="D382" s="84">
        <v>8.5959900000000006E-2</v>
      </c>
      <c r="E382" s="83"/>
      <c r="F382" s="82">
        <v>0</v>
      </c>
      <c r="G382" s="84">
        <v>0</v>
      </c>
      <c r="H382" s="83"/>
      <c r="I382" s="82">
        <v>0</v>
      </c>
      <c r="J382" s="84">
        <f>+I382/100</f>
        <v>0</v>
      </c>
    </row>
    <row r="383" spans="1:10" hidden="1" outlineLevel="2">
      <c r="A383" s="82" t="s">
        <v>337</v>
      </c>
      <c r="B383" s="82" t="s">
        <v>101</v>
      </c>
      <c r="C383" s="82">
        <v>50.561800000000005</v>
      </c>
      <c r="D383" s="84">
        <v>0.50561800000000001</v>
      </c>
      <c r="E383" s="83"/>
      <c r="F383" s="82">
        <v>0</v>
      </c>
      <c r="G383" s="84">
        <v>0</v>
      </c>
      <c r="H383" s="83"/>
      <c r="I383" s="82">
        <v>0</v>
      </c>
      <c r="J383" s="84">
        <f>+I383/100</f>
        <v>0</v>
      </c>
    </row>
    <row r="384" spans="1:10" hidden="1" outlineLevel="2">
      <c r="A384" s="82" t="s">
        <v>225</v>
      </c>
      <c r="B384" s="82" t="s">
        <v>101</v>
      </c>
      <c r="C384" s="82">
        <v>26.548670000000001</v>
      </c>
      <c r="D384" s="84">
        <v>0.26548670000000002</v>
      </c>
      <c r="E384" s="83"/>
      <c r="F384" s="82">
        <v>0</v>
      </c>
      <c r="G384" s="84">
        <v>0</v>
      </c>
      <c r="H384" s="83"/>
      <c r="I384" s="82">
        <v>0</v>
      </c>
      <c r="J384" s="84">
        <f>+I384/100</f>
        <v>0</v>
      </c>
    </row>
    <row r="385" spans="1:10" ht="15.75" outlineLevel="1" collapsed="1">
      <c r="A385" s="82"/>
      <c r="B385" s="86" t="s">
        <v>1124</v>
      </c>
      <c r="C385" s="82"/>
      <c r="D385" s="84"/>
      <c r="E385" s="83"/>
      <c r="F385" s="82"/>
      <c r="G385" s="84"/>
      <c r="H385" s="83"/>
      <c r="I385" s="82"/>
      <c r="J385" s="84">
        <f>SUBTOTAL(9,J380:J384)</f>
        <v>0</v>
      </c>
    </row>
    <row r="386" spans="1:10" hidden="1" outlineLevel="2">
      <c r="A386" s="82" t="s">
        <v>518</v>
      </c>
      <c r="B386" s="82" t="s">
        <v>102</v>
      </c>
      <c r="C386" s="82">
        <v>40.892190000000006</v>
      </c>
      <c r="D386" s="84">
        <v>0.40892190000000006</v>
      </c>
      <c r="E386" s="83"/>
      <c r="F386" s="82">
        <v>0</v>
      </c>
      <c r="G386" s="84">
        <v>0</v>
      </c>
      <c r="H386" s="83"/>
      <c r="I386" s="82">
        <v>0</v>
      </c>
      <c r="J386" s="84">
        <f>+I386/100</f>
        <v>0</v>
      </c>
    </row>
    <row r="387" spans="1:10" ht="15.75" outlineLevel="1" collapsed="1">
      <c r="A387" s="82"/>
      <c r="B387" s="86" t="s">
        <v>1125</v>
      </c>
      <c r="C387" s="82"/>
      <c r="D387" s="84"/>
      <c r="E387" s="83"/>
      <c r="F387" s="82"/>
      <c r="G387" s="84"/>
      <c r="H387" s="83"/>
      <c r="I387" s="82"/>
      <c r="J387" s="84">
        <f>SUBTOTAL(9,J386:J386)</f>
        <v>0</v>
      </c>
    </row>
    <row r="388" spans="1:10" hidden="1" outlineLevel="2">
      <c r="A388" s="82" t="s">
        <v>889</v>
      </c>
      <c r="B388" s="82" t="s">
        <v>103</v>
      </c>
      <c r="C388" s="82">
        <v>23.655910000000002</v>
      </c>
      <c r="D388" s="84">
        <v>0.23655910000000002</v>
      </c>
      <c r="E388" s="83"/>
      <c r="F388" s="82">
        <v>0</v>
      </c>
      <c r="G388" s="84">
        <v>0</v>
      </c>
      <c r="H388" s="83"/>
      <c r="I388" s="82">
        <v>0</v>
      </c>
      <c r="J388" s="84">
        <f>+I388/100</f>
        <v>0</v>
      </c>
    </row>
    <row r="389" spans="1:10" hidden="1" outlineLevel="2">
      <c r="A389" s="82" t="s">
        <v>790</v>
      </c>
      <c r="B389" s="82" t="s">
        <v>103</v>
      </c>
      <c r="C389" s="82">
        <v>10.476190000000001</v>
      </c>
      <c r="D389" s="84">
        <v>0.10476190000000001</v>
      </c>
      <c r="E389" s="83"/>
      <c r="F389" s="82">
        <v>0</v>
      </c>
      <c r="G389" s="84">
        <v>0</v>
      </c>
      <c r="H389" s="83"/>
      <c r="I389" s="82">
        <v>0</v>
      </c>
      <c r="J389" s="84">
        <f>+I389/100</f>
        <v>0</v>
      </c>
    </row>
    <row r="390" spans="1:10" hidden="1" outlineLevel="2">
      <c r="A390" s="82" t="s">
        <v>721</v>
      </c>
      <c r="B390" s="82" t="s">
        <v>103</v>
      </c>
      <c r="C390" s="82">
        <v>6.9767400000000004</v>
      </c>
      <c r="D390" s="84">
        <v>6.9767400000000007E-2</v>
      </c>
      <c r="E390" s="83"/>
      <c r="F390" s="82">
        <v>0</v>
      </c>
      <c r="G390" s="84">
        <v>0</v>
      </c>
      <c r="H390" s="83"/>
      <c r="I390" s="82">
        <v>0</v>
      </c>
      <c r="J390" s="84">
        <f>+I390/100</f>
        <v>0</v>
      </c>
    </row>
    <row r="391" spans="1:10" ht="15.75" outlineLevel="1" collapsed="1">
      <c r="A391" s="82"/>
      <c r="B391" s="86" t="s">
        <v>1126</v>
      </c>
      <c r="C391" s="82"/>
      <c r="D391" s="84"/>
      <c r="E391" s="83"/>
      <c r="F391" s="82"/>
      <c r="G391" s="84"/>
      <c r="H391" s="83"/>
      <c r="I391" s="82"/>
      <c r="J391" s="84">
        <f>SUBTOTAL(9,J388:J390)</f>
        <v>0</v>
      </c>
    </row>
    <row r="392" spans="1:10" hidden="1" outlineLevel="2">
      <c r="A392" s="82" t="s">
        <v>1003</v>
      </c>
      <c r="B392" s="82" t="s">
        <v>104</v>
      </c>
      <c r="C392" s="82">
        <v>10.479040000000001</v>
      </c>
      <c r="D392" s="84">
        <v>0.10479040000000001</v>
      </c>
      <c r="E392" s="83"/>
      <c r="F392" s="82">
        <v>0</v>
      </c>
      <c r="G392" s="84">
        <v>0</v>
      </c>
      <c r="H392" s="83"/>
      <c r="I392" s="82">
        <v>0</v>
      </c>
      <c r="J392" s="84">
        <f>+I392/100</f>
        <v>0</v>
      </c>
    </row>
    <row r="393" spans="1:10" hidden="1" outlineLevel="2">
      <c r="A393" s="82" t="s">
        <v>878</v>
      </c>
      <c r="B393" s="82" t="s">
        <v>104</v>
      </c>
      <c r="C393" s="82">
        <v>4.2735000000000003</v>
      </c>
      <c r="D393" s="84">
        <v>4.2735000000000002E-2</v>
      </c>
      <c r="E393" s="83"/>
      <c r="F393" s="82">
        <v>0</v>
      </c>
      <c r="G393" s="84">
        <v>0</v>
      </c>
      <c r="H393" s="83"/>
      <c r="I393" s="82">
        <v>0</v>
      </c>
      <c r="J393" s="84">
        <f>+I393/100</f>
        <v>0</v>
      </c>
    </row>
    <row r="394" spans="1:10" hidden="1" outlineLevel="2">
      <c r="A394" s="82" t="s">
        <v>262</v>
      </c>
      <c r="B394" s="82" t="s">
        <v>104</v>
      </c>
      <c r="C394" s="82">
        <v>26.388890000000004</v>
      </c>
      <c r="D394" s="84">
        <v>0.26388890000000004</v>
      </c>
      <c r="E394" s="83"/>
      <c r="F394" s="82">
        <v>0</v>
      </c>
      <c r="G394" s="84">
        <v>0</v>
      </c>
      <c r="H394" s="83"/>
      <c r="I394" s="82">
        <v>0</v>
      </c>
      <c r="J394" s="84">
        <f>+I394/100</f>
        <v>0</v>
      </c>
    </row>
    <row r="395" spans="1:10" ht="15.75" outlineLevel="1" collapsed="1">
      <c r="A395" s="82"/>
      <c r="B395" s="86" t="s">
        <v>1127</v>
      </c>
      <c r="C395" s="82"/>
      <c r="D395" s="84"/>
      <c r="E395" s="83"/>
      <c r="F395" s="82"/>
      <c r="G395" s="84"/>
      <c r="H395" s="83"/>
      <c r="I395" s="82"/>
      <c r="J395" s="84">
        <f>SUBTOTAL(9,J392:J394)</f>
        <v>0</v>
      </c>
    </row>
    <row r="396" spans="1:10" hidden="1" outlineLevel="2">
      <c r="A396" s="82" t="s">
        <v>1014</v>
      </c>
      <c r="B396" s="82" t="s">
        <v>138</v>
      </c>
      <c r="C396" s="82">
        <v>17.741940000000003</v>
      </c>
      <c r="D396" s="84">
        <v>0.17741940000000003</v>
      </c>
      <c r="E396" s="83"/>
      <c r="F396" s="82">
        <v>0</v>
      </c>
      <c r="G396" s="84">
        <v>0</v>
      </c>
      <c r="H396" s="83"/>
      <c r="I396" s="82">
        <v>0</v>
      </c>
      <c r="J396" s="84">
        <f>+I396/100</f>
        <v>0</v>
      </c>
    </row>
    <row r="397" spans="1:10" hidden="1" outlineLevel="2">
      <c r="A397" s="82" t="s">
        <v>931</v>
      </c>
      <c r="B397" s="82" t="s">
        <v>138</v>
      </c>
      <c r="C397" s="82">
        <v>14.873420000000001</v>
      </c>
      <c r="D397" s="84">
        <v>0.14873420000000001</v>
      </c>
      <c r="E397" s="83"/>
      <c r="F397" s="82">
        <v>0</v>
      </c>
      <c r="G397" s="84">
        <v>0</v>
      </c>
      <c r="H397" s="83"/>
      <c r="I397" s="82">
        <v>0</v>
      </c>
      <c r="J397" s="84">
        <f>+I397/100</f>
        <v>0</v>
      </c>
    </row>
    <row r="398" spans="1:10" ht="15.75" outlineLevel="1" collapsed="1">
      <c r="A398" s="82"/>
      <c r="B398" s="86" t="s">
        <v>1128</v>
      </c>
      <c r="C398" s="82"/>
      <c r="D398" s="84"/>
      <c r="E398" s="83"/>
      <c r="F398" s="82"/>
      <c r="G398" s="84"/>
      <c r="H398" s="83"/>
      <c r="I398" s="82"/>
      <c r="J398" s="84">
        <f>SUBTOTAL(9,J396:J397)</f>
        <v>0</v>
      </c>
    </row>
    <row r="399" spans="1:10" hidden="1" outlineLevel="2">
      <c r="A399" s="82" t="s">
        <v>1005</v>
      </c>
      <c r="B399" s="82" t="s">
        <v>105</v>
      </c>
      <c r="C399" s="82">
        <v>15.847860000000001</v>
      </c>
      <c r="D399" s="84">
        <v>0.1584786</v>
      </c>
      <c r="E399" s="83"/>
      <c r="F399" s="82">
        <v>0</v>
      </c>
      <c r="G399" s="84">
        <v>0</v>
      </c>
      <c r="H399" s="83"/>
      <c r="I399" s="82">
        <v>0</v>
      </c>
      <c r="J399" s="84">
        <f>+I399/100</f>
        <v>0</v>
      </c>
    </row>
    <row r="400" spans="1:10" hidden="1" outlineLevel="2">
      <c r="A400" s="82" t="s">
        <v>696</v>
      </c>
      <c r="B400" s="82" t="s">
        <v>105</v>
      </c>
      <c r="C400" s="82">
        <v>33.698630000000001</v>
      </c>
      <c r="D400" s="84">
        <v>0.33698630000000002</v>
      </c>
      <c r="E400" s="83"/>
      <c r="F400" s="82">
        <v>0</v>
      </c>
      <c r="G400" s="84">
        <v>0</v>
      </c>
      <c r="H400" s="83"/>
      <c r="I400" s="82">
        <v>0</v>
      </c>
      <c r="J400" s="84">
        <f>+I400/100</f>
        <v>0</v>
      </c>
    </row>
    <row r="401" spans="1:10" hidden="1" outlineLevel="2">
      <c r="A401" s="82" t="s">
        <v>517</v>
      </c>
      <c r="B401" s="82" t="s">
        <v>105</v>
      </c>
      <c r="C401" s="82">
        <v>29.354840000000003</v>
      </c>
      <c r="D401" s="84">
        <v>0.29354840000000004</v>
      </c>
      <c r="E401" s="83"/>
      <c r="F401" s="82">
        <v>0</v>
      </c>
      <c r="G401" s="84">
        <v>0</v>
      </c>
      <c r="H401" s="83"/>
      <c r="I401" s="82">
        <v>0</v>
      </c>
      <c r="J401" s="84">
        <f>+I401/100</f>
        <v>0</v>
      </c>
    </row>
    <row r="402" spans="1:10" hidden="1" outlineLevel="2">
      <c r="A402" s="82" t="s">
        <v>444</v>
      </c>
      <c r="B402" s="82" t="s">
        <v>105</v>
      </c>
      <c r="C402" s="82">
        <v>12.98992</v>
      </c>
      <c r="D402" s="84">
        <v>0.12989919999999999</v>
      </c>
      <c r="E402" s="83"/>
      <c r="F402" s="82">
        <v>0</v>
      </c>
      <c r="G402" s="84">
        <v>0</v>
      </c>
      <c r="H402" s="83"/>
      <c r="I402" s="82">
        <v>0</v>
      </c>
      <c r="J402" s="84">
        <f>+I402/100</f>
        <v>0</v>
      </c>
    </row>
    <row r="403" spans="1:10" ht="15.75" outlineLevel="1" collapsed="1">
      <c r="A403" s="82"/>
      <c r="B403" s="86" t="s">
        <v>1129</v>
      </c>
      <c r="C403" s="82"/>
      <c r="D403" s="84"/>
      <c r="E403" s="83"/>
      <c r="F403" s="82"/>
      <c r="G403" s="84"/>
      <c r="H403" s="83"/>
      <c r="I403" s="82"/>
      <c r="J403" s="84">
        <f>SUBTOTAL(9,J399:J402)</f>
        <v>0</v>
      </c>
    </row>
    <row r="404" spans="1:10" hidden="1" outlineLevel="2">
      <c r="A404" s="82" t="s">
        <v>964</v>
      </c>
      <c r="B404" s="82" t="s">
        <v>106</v>
      </c>
      <c r="C404" s="82">
        <v>34.761900000000004</v>
      </c>
      <c r="D404" s="84">
        <v>0.34761900000000007</v>
      </c>
      <c r="E404" s="83"/>
      <c r="F404" s="82">
        <v>0</v>
      </c>
      <c r="G404" s="84">
        <v>0</v>
      </c>
      <c r="H404" s="83"/>
      <c r="I404" s="82">
        <v>0</v>
      </c>
      <c r="J404" s="84">
        <f t="shared" ref="J404:J411" si="20">+I404/100</f>
        <v>0</v>
      </c>
    </row>
    <row r="405" spans="1:10" hidden="1" outlineLevel="2">
      <c r="A405" s="82" t="s">
        <v>953</v>
      </c>
      <c r="B405" s="82" t="s">
        <v>106</v>
      </c>
      <c r="C405" s="82">
        <v>11.656440000000002</v>
      </c>
      <c r="D405" s="84">
        <v>0.11656440000000001</v>
      </c>
      <c r="E405" s="83"/>
      <c r="F405" s="82">
        <v>0</v>
      </c>
      <c r="G405" s="84">
        <v>0</v>
      </c>
      <c r="H405" s="83"/>
      <c r="I405" s="82">
        <v>0</v>
      </c>
      <c r="J405" s="84">
        <f t="shared" si="20"/>
        <v>0</v>
      </c>
    </row>
    <row r="406" spans="1:10" hidden="1" outlineLevel="2">
      <c r="A406" s="82" t="s">
        <v>887</v>
      </c>
      <c r="B406" s="82" t="s">
        <v>106</v>
      </c>
      <c r="C406" s="82">
        <v>27.244580000000003</v>
      </c>
      <c r="D406" s="84">
        <v>0.27244580000000002</v>
      </c>
      <c r="E406" s="83"/>
      <c r="F406" s="82">
        <v>0</v>
      </c>
      <c r="G406" s="84">
        <v>0</v>
      </c>
      <c r="H406" s="83"/>
      <c r="I406" s="82">
        <v>0</v>
      </c>
      <c r="J406" s="84">
        <f t="shared" si="20"/>
        <v>0</v>
      </c>
    </row>
    <row r="407" spans="1:10" hidden="1" outlineLevel="2">
      <c r="A407" s="82" t="s">
        <v>884</v>
      </c>
      <c r="B407" s="82" t="s">
        <v>106</v>
      </c>
      <c r="C407" s="82">
        <v>25.599130000000002</v>
      </c>
      <c r="D407" s="84">
        <v>0.25599130000000003</v>
      </c>
      <c r="E407" s="83"/>
      <c r="F407" s="82">
        <v>0</v>
      </c>
      <c r="G407" s="84">
        <v>0</v>
      </c>
      <c r="H407" s="83"/>
      <c r="I407" s="82">
        <v>0</v>
      </c>
      <c r="J407" s="84">
        <f t="shared" si="20"/>
        <v>0</v>
      </c>
    </row>
    <row r="408" spans="1:10" hidden="1" outlineLevel="2">
      <c r="A408" s="82" t="s">
        <v>682</v>
      </c>
      <c r="B408" s="82" t="s">
        <v>106</v>
      </c>
      <c r="C408" s="82">
        <v>15.10791</v>
      </c>
      <c r="D408" s="84">
        <v>0.15107909999999999</v>
      </c>
      <c r="E408" s="83"/>
      <c r="F408" s="82">
        <v>0</v>
      </c>
      <c r="G408" s="84">
        <v>0</v>
      </c>
      <c r="H408" s="83"/>
      <c r="I408" s="82">
        <v>0</v>
      </c>
      <c r="J408" s="84">
        <f t="shared" si="20"/>
        <v>0</v>
      </c>
    </row>
    <row r="409" spans="1:10" hidden="1" outlineLevel="2">
      <c r="A409" s="82" t="s">
        <v>452</v>
      </c>
      <c r="B409" s="82" t="s">
        <v>106</v>
      </c>
      <c r="C409" s="82">
        <v>24.803150000000002</v>
      </c>
      <c r="D409" s="84">
        <v>0.24803150000000002</v>
      </c>
      <c r="E409" s="83"/>
      <c r="F409" s="82">
        <v>0</v>
      </c>
      <c r="G409" s="84">
        <v>0</v>
      </c>
      <c r="H409" s="83"/>
      <c r="I409" s="82">
        <v>0</v>
      </c>
      <c r="J409" s="84">
        <f t="shared" si="20"/>
        <v>0</v>
      </c>
    </row>
    <row r="410" spans="1:10" hidden="1" outlineLevel="2">
      <c r="A410" s="82" t="s">
        <v>300</v>
      </c>
      <c r="B410" s="82" t="s">
        <v>106</v>
      </c>
      <c r="C410" s="82">
        <v>1.3043500000000001</v>
      </c>
      <c r="D410" s="84">
        <v>1.3043500000000001E-2</v>
      </c>
      <c r="E410" s="83"/>
      <c r="F410" s="82">
        <v>0</v>
      </c>
      <c r="G410" s="84">
        <v>0</v>
      </c>
      <c r="H410" s="83"/>
      <c r="I410" s="82">
        <v>0</v>
      </c>
      <c r="J410" s="84">
        <f t="shared" si="20"/>
        <v>0</v>
      </c>
    </row>
    <row r="411" spans="1:10" hidden="1" outlineLevel="2">
      <c r="A411" s="82" t="s">
        <v>141</v>
      </c>
      <c r="B411" s="82" t="s">
        <v>106</v>
      </c>
      <c r="C411" s="82">
        <v>26.406930000000003</v>
      </c>
      <c r="D411" s="84">
        <v>0.26406930000000001</v>
      </c>
      <c r="E411" s="83"/>
      <c r="F411" s="82">
        <v>0</v>
      </c>
      <c r="G411" s="84">
        <v>0</v>
      </c>
      <c r="H411" s="83"/>
      <c r="I411" s="82">
        <v>0</v>
      </c>
      <c r="J411" s="84">
        <f t="shared" si="20"/>
        <v>0</v>
      </c>
    </row>
    <row r="412" spans="1:10" ht="15.75" outlineLevel="1" collapsed="1">
      <c r="A412" s="82"/>
      <c r="B412" s="86" t="s">
        <v>1130</v>
      </c>
      <c r="C412" s="82"/>
      <c r="D412" s="84"/>
      <c r="E412" s="83"/>
      <c r="F412" s="82"/>
      <c r="G412" s="84"/>
      <c r="H412" s="83"/>
      <c r="I412" s="82"/>
      <c r="J412" s="84">
        <f>SUBTOTAL(9,J404:J411)</f>
        <v>0</v>
      </c>
    </row>
    <row r="413" spans="1:10" hidden="1" outlineLevel="2">
      <c r="A413" s="82" t="s">
        <v>996</v>
      </c>
      <c r="B413" s="82" t="s">
        <v>107</v>
      </c>
      <c r="C413" s="82">
        <v>32.993200000000002</v>
      </c>
      <c r="D413" s="84">
        <v>0.329932</v>
      </c>
      <c r="E413" s="83"/>
      <c r="F413" s="82">
        <v>0</v>
      </c>
      <c r="G413" s="84">
        <v>0</v>
      </c>
      <c r="H413" s="83"/>
      <c r="I413" s="82">
        <v>0</v>
      </c>
      <c r="J413" s="84">
        <f>+I413/100</f>
        <v>0</v>
      </c>
    </row>
    <row r="414" spans="1:10" hidden="1" outlineLevel="2">
      <c r="A414" s="82" t="s">
        <v>856</v>
      </c>
      <c r="B414" s="82" t="s">
        <v>107</v>
      </c>
      <c r="C414" s="82">
        <v>64.102560000000011</v>
      </c>
      <c r="D414" s="84">
        <v>0.64102560000000008</v>
      </c>
      <c r="E414" s="83"/>
      <c r="F414" s="82">
        <v>0</v>
      </c>
      <c r="G414" s="84">
        <v>0</v>
      </c>
      <c r="H414" s="83"/>
      <c r="I414" s="82">
        <v>0</v>
      </c>
      <c r="J414" s="84">
        <f>+I414/100</f>
        <v>0</v>
      </c>
    </row>
    <row r="415" spans="1:10" hidden="1" outlineLevel="2">
      <c r="A415" s="82" t="s">
        <v>556</v>
      </c>
      <c r="B415" s="82" t="s">
        <v>107</v>
      </c>
      <c r="C415" s="82">
        <v>8.3892600000000002</v>
      </c>
      <c r="D415" s="84">
        <v>8.3892599999999998E-2</v>
      </c>
      <c r="E415" s="83"/>
      <c r="F415" s="82">
        <v>0</v>
      </c>
      <c r="G415" s="84">
        <v>0</v>
      </c>
      <c r="H415" s="83"/>
      <c r="I415" s="82">
        <v>0</v>
      </c>
      <c r="J415" s="84">
        <f>+I415/100</f>
        <v>0</v>
      </c>
    </row>
    <row r="416" spans="1:10" hidden="1" outlineLevel="2">
      <c r="A416" s="82" t="s">
        <v>338</v>
      </c>
      <c r="B416" s="82" t="s">
        <v>107</v>
      </c>
      <c r="C416" s="82">
        <v>44.609670000000001</v>
      </c>
      <c r="D416" s="84">
        <v>0.44609670000000001</v>
      </c>
      <c r="E416" s="83"/>
      <c r="F416" s="82">
        <v>0</v>
      </c>
      <c r="G416" s="84">
        <v>0</v>
      </c>
      <c r="H416" s="83"/>
      <c r="I416" s="82">
        <v>0</v>
      </c>
      <c r="J416" s="84">
        <f>+I416/100</f>
        <v>0</v>
      </c>
    </row>
    <row r="417" spans="1:10" ht="15.75" outlineLevel="1" collapsed="1">
      <c r="A417" s="82"/>
      <c r="B417" s="86" t="s">
        <v>1131</v>
      </c>
      <c r="C417" s="82"/>
      <c r="D417" s="84"/>
      <c r="E417" s="83"/>
      <c r="F417" s="82"/>
      <c r="G417" s="84"/>
      <c r="H417" s="83"/>
      <c r="I417" s="82"/>
      <c r="J417" s="84">
        <f>SUBTOTAL(9,J413:J416)</f>
        <v>0</v>
      </c>
    </row>
    <row r="418" spans="1:10" hidden="1" outlineLevel="2">
      <c r="A418" s="82" t="s">
        <v>865</v>
      </c>
      <c r="B418" s="82" t="s">
        <v>108</v>
      </c>
      <c r="C418" s="82">
        <v>27.516780000000001</v>
      </c>
      <c r="D418" s="84">
        <v>0.27516780000000002</v>
      </c>
      <c r="E418" s="83"/>
      <c r="F418" s="82">
        <v>0</v>
      </c>
      <c r="G418" s="84">
        <v>0</v>
      </c>
      <c r="H418" s="83"/>
      <c r="I418" s="82">
        <v>0</v>
      </c>
      <c r="J418" s="84">
        <f>+I418/100</f>
        <v>0</v>
      </c>
    </row>
    <row r="419" spans="1:10" hidden="1" outlineLevel="2">
      <c r="A419" s="82" t="s">
        <v>419</v>
      </c>
      <c r="B419" s="82" t="s">
        <v>108</v>
      </c>
      <c r="C419" s="82">
        <v>21.428570000000001</v>
      </c>
      <c r="D419" s="84">
        <v>0.2142857</v>
      </c>
      <c r="E419" s="83"/>
      <c r="F419" s="82">
        <v>0</v>
      </c>
      <c r="G419" s="84">
        <v>0</v>
      </c>
      <c r="H419" s="83"/>
      <c r="I419" s="82">
        <v>0</v>
      </c>
      <c r="J419" s="84">
        <f>+I419/100</f>
        <v>0</v>
      </c>
    </row>
    <row r="420" spans="1:10" hidden="1" outlineLevel="2">
      <c r="A420" s="82" t="s">
        <v>256</v>
      </c>
      <c r="B420" s="82" t="s">
        <v>108</v>
      </c>
      <c r="C420" s="82">
        <v>31.481480000000001</v>
      </c>
      <c r="D420" s="84">
        <v>0.31481480000000001</v>
      </c>
      <c r="E420" s="83"/>
      <c r="F420" s="82">
        <v>0</v>
      </c>
      <c r="G420" s="84">
        <v>0</v>
      </c>
      <c r="H420" s="83"/>
      <c r="I420" s="82">
        <v>0</v>
      </c>
      <c r="J420" s="84">
        <f>+I420/100</f>
        <v>0</v>
      </c>
    </row>
    <row r="421" spans="1:10" ht="15.75" outlineLevel="1" collapsed="1">
      <c r="A421" s="82"/>
      <c r="B421" s="86" t="s">
        <v>1132</v>
      </c>
      <c r="C421" s="82"/>
      <c r="D421" s="84"/>
      <c r="E421" s="83"/>
      <c r="F421" s="82"/>
      <c r="G421" s="84"/>
      <c r="H421" s="83"/>
      <c r="I421" s="82"/>
      <c r="J421" s="84">
        <f>SUBTOTAL(9,J418:J420)</f>
        <v>0</v>
      </c>
    </row>
    <row r="422" spans="1:10" hidden="1" outlineLevel="2">
      <c r="A422" s="82" t="s">
        <v>690</v>
      </c>
      <c r="B422" s="82" t="s">
        <v>109</v>
      </c>
      <c r="C422" s="82">
        <v>17.298580000000001</v>
      </c>
      <c r="D422" s="84">
        <v>0.17298580000000002</v>
      </c>
      <c r="E422" s="83"/>
      <c r="F422" s="82">
        <v>0</v>
      </c>
      <c r="G422" s="84">
        <v>0</v>
      </c>
      <c r="H422" s="83"/>
      <c r="I422" s="82">
        <v>0</v>
      </c>
      <c r="J422" s="84">
        <f>+I422/100</f>
        <v>0</v>
      </c>
    </row>
    <row r="423" spans="1:10" hidden="1" outlineLevel="2">
      <c r="A423" s="82" t="s">
        <v>416</v>
      </c>
      <c r="B423" s="82" t="s">
        <v>109</v>
      </c>
      <c r="C423" s="82">
        <v>43.092110000000005</v>
      </c>
      <c r="D423" s="84">
        <v>0.43092110000000006</v>
      </c>
      <c r="E423" s="83"/>
      <c r="F423" s="82">
        <v>0</v>
      </c>
      <c r="G423" s="84">
        <v>0</v>
      </c>
      <c r="H423" s="83"/>
      <c r="I423" s="82">
        <v>0</v>
      </c>
      <c r="J423" s="84">
        <f>+I423/100</f>
        <v>0</v>
      </c>
    </row>
    <row r="424" spans="1:10" hidden="1" outlineLevel="2">
      <c r="A424" s="82" t="s">
        <v>391</v>
      </c>
      <c r="B424" s="82" t="s">
        <v>109</v>
      </c>
      <c r="C424" s="82">
        <v>55.311360000000008</v>
      </c>
      <c r="D424" s="84">
        <v>0.55311360000000009</v>
      </c>
      <c r="E424" s="83"/>
      <c r="F424" s="82">
        <v>0</v>
      </c>
      <c r="G424" s="84">
        <v>0</v>
      </c>
      <c r="H424" s="83"/>
      <c r="I424" s="82">
        <v>0</v>
      </c>
      <c r="J424" s="84">
        <f>+I424/100</f>
        <v>0</v>
      </c>
    </row>
    <row r="425" spans="1:10" hidden="1" outlineLevel="2">
      <c r="A425" s="82" t="s">
        <v>211</v>
      </c>
      <c r="B425" s="82" t="s">
        <v>109</v>
      </c>
      <c r="C425" s="82">
        <v>17.253520000000002</v>
      </c>
      <c r="D425" s="84">
        <v>0.17253520000000003</v>
      </c>
      <c r="E425" s="83"/>
      <c r="F425" s="82">
        <v>0</v>
      </c>
      <c r="G425" s="84">
        <v>0</v>
      </c>
      <c r="H425" s="83"/>
      <c r="I425" s="82">
        <v>0</v>
      </c>
      <c r="J425" s="84">
        <f>+I425/100</f>
        <v>0</v>
      </c>
    </row>
    <row r="426" spans="1:10" ht="15.75" outlineLevel="1" collapsed="1">
      <c r="A426" s="82"/>
      <c r="B426" s="86" t="s">
        <v>1133</v>
      </c>
      <c r="C426" s="82"/>
      <c r="D426" s="84"/>
      <c r="E426" s="83"/>
      <c r="F426" s="82"/>
      <c r="G426" s="84"/>
      <c r="H426" s="83"/>
      <c r="I426" s="82"/>
      <c r="J426" s="84">
        <f>SUBTOTAL(9,J422:J425)</f>
        <v>0</v>
      </c>
    </row>
    <row r="427" spans="1:10" hidden="1" outlineLevel="2">
      <c r="A427" s="82" t="s">
        <v>1032</v>
      </c>
      <c r="B427" s="82" t="s">
        <v>110</v>
      </c>
      <c r="C427" s="82">
        <v>47.619050000000001</v>
      </c>
      <c r="D427" s="84">
        <v>0.47619050000000002</v>
      </c>
      <c r="E427" s="83"/>
      <c r="F427" s="82">
        <v>0</v>
      </c>
      <c r="G427" s="84">
        <v>0</v>
      </c>
      <c r="H427" s="83"/>
      <c r="I427" s="82">
        <v>0</v>
      </c>
      <c r="J427" s="84">
        <f>+I427/100</f>
        <v>0</v>
      </c>
    </row>
    <row r="428" spans="1:10" hidden="1" outlineLevel="2">
      <c r="A428" s="82" t="s">
        <v>792</v>
      </c>
      <c r="B428" s="82" t="s">
        <v>110</v>
      </c>
      <c r="C428" s="82">
        <v>48.617510000000003</v>
      </c>
      <c r="D428" s="84">
        <v>0.48617510000000003</v>
      </c>
      <c r="E428" s="83"/>
      <c r="F428" s="82">
        <v>0</v>
      </c>
      <c r="G428" s="84">
        <v>0</v>
      </c>
      <c r="H428" s="83"/>
      <c r="I428" s="82">
        <v>0</v>
      </c>
      <c r="J428" s="84">
        <f>+I428/100</f>
        <v>0</v>
      </c>
    </row>
    <row r="429" spans="1:10" ht="15.75" outlineLevel="1" collapsed="1">
      <c r="A429" s="82"/>
      <c r="B429" s="86" t="s">
        <v>1134</v>
      </c>
      <c r="C429" s="82"/>
      <c r="D429" s="84"/>
      <c r="E429" s="83"/>
      <c r="F429" s="82"/>
      <c r="G429" s="84"/>
      <c r="H429" s="83"/>
      <c r="I429" s="82"/>
      <c r="J429" s="84">
        <f>SUBTOTAL(9,J427:J428)</f>
        <v>0</v>
      </c>
    </row>
    <row r="430" spans="1:10" hidden="1" outlineLevel="2">
      <c r="A430" s="82" t="s">
        <v>75</v>
      </c>
      <c r="B430" s="82" t="s">
        <v>111</v>
      </c>
      <c r="C430" s="82">
        <v>17.452830000000002</v>
      </c>
      <c r="D430" s="84">
        <v>0.17452830000000003</v>
      </c>
      <c r="E430" s="83"/>
      <c r="F430" s="82">
        <v>0</v>
      </c>
      <c r="G430" s="84">
        <v>0</v>
      </c>
      <c r="H430" s="83"/>
      <c r="I430" s="82">
        <v>0</v>
      </c>
      <c r="J430" s="84">
        <f>+I430/100</f>
        <v>0</v>
      </c>
    </row>
    <row r="431" spans="1:10" hidden="1" outlineLevel="2">
      <c r="A431" s="82" t="s">
        <v>561</v>
      </c>
      <c r="B431" s="82" t="s">
        <v>111</v>
      </c>
      <c r="C431" s="82">
        <v>22.727270000000001</v>
      </c>
      <c r="D431" s="84">
        <v>0.22727269999999999</v>
      </c>
      <c r="E431" s="83"/>
      <c r="F431" s="82">
        <v>0</v>
      </c>
      <c r="G431" s="84">
        <v>0</v>
      </c>
      <c r="H431" s="83"/>
      <c r="I431" s="82">
        <v>0</v>
      </c>
      <c r="J431" s="84">
        <f>+I431/100</f>
        <v>0</v>
      </c>
    </row>
    <row r="432" spans="1:10" hidden="1" outlineLevel="2">
      <c r="A432" s="82" t="s">
        <v>1059</v>
      </c>
      <c r="B432" s="82" t="s">
        <v>111</v>
      </c>
      <c r="C432" s="82">
        <v>21.074380000000001</v>
      </c>
      <c r="D432" s="84">
        <v>0.21074380000000001</v>
      </c>
      <c r="E432" s="83"/>
      <c r="F432" s="82">
        <v>0</v>
      </c>
      <c r="G432" s="84">
        <v>0</v>
      </c>
      <c r="H432" s="83"/>
      <c r="I432" s="82">
        <v>0</v>
      </c>
      <c r="J432" s="84">
        <f>+I432/100</f>
        <v>0</v>
      </c>
    </row>
    <row r="433" spans="1:10" ht="15.75" outlineLevel="1" collapsed="1">
      <c r="A433" s="82"/>
      <c r="B433" s="86" t="s">
        <v>1135</v>
      </c>
      <c r="C433" s="82"/>
      <c r="D433" s="84"/>
      <c r="E433" s="83"/>
      <c r="F433" s="82"/>
      <c r="G433" s="84"/>
      <c r="H433" s="83"/>
      <c r="I433" s="82"/>
      <c r="J433" s="84">
        <f>SUBTOTAL(9,J430:J432)</f>
        <v>0</v>
      </c>
    </row>
    <row r="434" spans="1:10" hidden="1" outlineLevel="2">
      <c r="A434" s="82" t="s">
        <v>840</v>
      </c>
      <c r="B434" s="82" t="s">
        <v>112</v>
      </c>
      <c r="C434" s="82">
        <v>8.8838300000000014</v>
      </c>
      <c r="D434" s="84">
        <v>8.8838300000000009E-2</v>
      </c>
      <c r="E434" s="83"/>
      <c r="F434" s="82">
        <v>0</v>
      </c>
      <c r="G434" s="84">
        <v>0</v>
      </c>
      <c r="H434" s="83"/>
      <c r="I434" s="82">
        <v>0</v>
      </c>
      <c r="J434" s="84">
        <f>+I434/100</f>
        <v>0</v>
      </c>
    </row>
    <row r="435" spans="1:10" hidden="1" outlineLevel="2">
      <c r="A435" s="82" t="s">
        <v>709</v>
      </c>
      <c r="B435" s="82" t="s">
        <v>112</v>
      </c>
      <c r="C435" s="82">
        <v>32.363640000000004</v>
      </c>
      <c r="D435" s="84">
        <v>0.32363640000000005</v>
      </c>
      <c r="E435" s="83"/>
      <c r="F435" s="82">
        <v>0</v>
      </c>
      <c r="G435" s="84">
        <v>0</v>
      </c>
      <c r="H435" s="83"/>
      <c r="I435" s="82">
        <v>0</v>
      </c>
      <c r="J435" s="84">
        <f>+I435/100</f>
        <v>0</v>
      </c>
    </row>
    <row r="436" spans="1:10" hidden="1" outlineLevel="2">
      <c r="A436" s="82" t="s">
        <v>693</v>
      </c>
      <c r="B436" s="82" t="s">
        <v>112</v>
      </c>
      <c r="C436" s="82">
        <v>28.318580000000001</v>
      </c>
      <c r="D436" s="84">
        <v>0.28318579999999999</v>
      </c>
      <c r="E436" s="83"/>
      <c r="F436" s="82">
        <v>0</v>
      </c>
      <c r="G436" s="84">
        <v>0</v>
      </c>
      <c r="H436" s="83"/>
      <c r="I436" s="82">
        <v>0</v>
      </c>
      <c r="J436" s="84">
        <f>+I436/100</f>
        <v>0</v>
      </c>
    </row>
    <row r="437" spans="1:10" hidden="1" outlineLevel="2">
      <c r="A437" s="82" t="s">
        <v>557</v>
      </c>
      <c r="B437" s="82" t="s">
        <v>112</v>
      </c>
      <c r="C437" s="82">
        <v>14.857140000000001</v>
      </c>
      <c r="D437" s="84">
        <v>0.14857140000000002</v>
      </c>
      <c r="E437" s="83"/>
      <c r="F437" s="82">
        <v>0</v>
      </c>
      <c r="G437" s="84">
        <v>0</v>
      </c>
      <c r="H437" s="83"/>
      <c r="I437" s="82">
        <v>0</v>
      </c>
      <c r="J437" s="84">
        <f>+I437/100</f>
        <v>0</v>
      </c>
    </row>
    <row r="438" spans="1:10" ht="15.75" outlineLevel="1" collapsed="1">
      <c r="A438" s="82"/>
      <c r="B438" s="86" t="s">
        <v>1136</v>
      </c>
      <c r="C438" s="82"/>
      <c r="D438" s="84"/>
      <c r="E438" s="83"/>
      <c r="F438" s="82"/>
      <c r="G438" s="84"/>
      <c r="H438" s="83"/>
      <c r="I438" s="82"/>
      <c r="J438" s="84">
        <f>SUBTOTAL(9,J434:J437)</f>
        <v>0</v>
      </c>
    </row>
    <row r="439" spans="1:10" hidden="1" outlineLevel="2">
      <c r="A439" s="82" t="s">
        <v>981</v>
      </c>
      <c r="B439" s="82" t="s">
        <v>113</v>
      </c>
      <c r="C439" s="82">
        <v>31.641790000000004</v>
      </c>
      <c r="D439" s="84">
        <v>0.31641790000000003</v>
      </c>
      <c r="E439" s="83"/>
      <c r="F439" s="82">
        <v>0</v>
      </c>
      <c r="G439" s="84">
        <v>0</v>
      </c>
      <c r="H439" s="83"/>
      <c r="I439" s="82">
        <v>0</v>
      </c>
      <c r="J439" s="84">
        <f t="shared" ref="J439:J448" si="21">+I439/100</f>
        <v>0</v>
      </c>
    </row>
    <row r="440" spans="1:10" hidden="1" outlineLevel="2">
      <c r="A440" s="82" t="s">
        <v>962</v>
      </c>
      <c r="B440" s="82" t="s">
        <v>113</v>
      </c>
      <c r="C440" s="82">
        <v>8.1967199999999991</v>
      </c>
      <c r="D440" s="84">
        <v>8.196719999999999E-2</v>
      </c>
      <c r="E440" s="82" t="s">
        <v>120</v>
      </c>
      <c r="F440" s="82">
        <v>9.3442600000000002</v>
      </c>
      <c r="G440" s="84">
        <v>9.3442600000000001E-2</v>
      </c>
      <c r="H440" s="83"/>
      <c r="I440" s="82">
        <v>0</v>
      </c>
      <c r="J440" s="84">
        <f t="shared" si="21"/>
        <v>0</v>
      </c>
    </row>
    <row r="441" spans="1:10" hidden="1" outlineLevel="2">
      <c r="A441" s="82" t="s">
        <v>835</v>
      </c>
      <c r="B441" s="82" t="s">
        <v>113</v>
      </c>
      <c r="C441" s="82">
        <v>35.338350000000005</v>
      </c>
      <c r="D441" s="84">
        <v>0.35338350000000007</v>
      </c>
      <c r="E441" s="83"/>
      <c r="F441" s="82">
        <v>0</v>
      </c>
      <c r="G441" s="84">
        <v>0</v>
      </c>
      <c r="H441" s="83"/>
      <c r="I441" s="82">
        <v>0</v>
      </c>
      <c r="J441" s="84">
        <f t="shared" si="21"/>
        <v>0</v>
      </c>
    </row>
    <row r="442" spans="1:10" hidden="1" outlineLevel="2">
      <c r="A442" s="82" t="s">
        <v>829</v>
      </c>
      <c r="B442" s="82" t="s">
        <v>113</v>
      </c>
      <c r="C442" s="82">
        <v>20</v>
      </c>
      <c r="D442" s="84">
        <v>0.2</v>
      </c>
      <c r="E442" s="83"/>
      <c r="F442" s="82">
        <v>0</v>
      </c>
      <c r="G442" s="84">
        <v>0</v>
      </c>
      <c r="H442" s="83"/>
      <c r="I442" s="82">
        <v>0</v>
      </c>
      <c r="J442" s="84">
        <f t="shared" si="21"/>
        <v>0</v>
      </c>
    </row>
    <row r="443" spans="1:10" hidden="1" outlineLevel="2">
      <c r="A443" s="82" t="s">
        <v>789</v>
      </c>
      <c r="B443" s="82" t="s">
        <v>113</v>
      </c>
      <c r="C443" s="82">
        <v>35.06494</v>
      </c>
      <c r="D443" s="84">
        <v>0.3506494</v>
      </c>
      <c r="E443" s="83"/>
      <c r="F443" s="82">
        <v>0</v>
      </c>
      <c r="G443" s="84">
        <v>0</v>
      </c>
      <c r="H443" s="83"/>
      <c r="I443" s="82">
        <v>0</v>
      </c>
      <c r="J443" s="84">
        <f t="shared" si="21"/>
        <v>0</v>
      </c>
    </row>
    <row r="444" spans="1:10" hidden="1" outlineLevel="2">
      <c r="A444" s="82" t="s">
        <v>644</v>
      </c>
      <c r="B444" s="82" t="s">
        <v>113</v>
      </c>
      <c r="C444" s="82">
        <v>28.237130000000004</v>
      </c>
      <c r="D444" s="84">
        <v>0.28237130000000005</v>
      </c>
      <c r="E444" s="83"/>
      <c r="F444" s="82">
        <v>0</v>
      </c>
      <c r="G444" s="84">
        <v>0</v>
      </c>
      <c r="H444" s="83"/>
      <c r="I444" s="82">
        <v>0</v>
      </c>
      <c r="J444" s="84">
        <f t="shared" si="21"/>
        <v>0</v>
      </c>
    </row>
    <row r="445" spans="1:10" hidden="1" outlineLevel="2">
      <c r="A445" s="82" t="s">
        <v>555</v>
      </c>
      <c r="B445" s="82" t="s">
        <v>113</v>
      </c>
      <c r="C445" s="82">
        <v>35.371180000000003</v>
      </c>
      <c r="D445" s="84">
        <v>0.35371180000000002</v>
      </c>
      <c r="E445" s="83"/>
      <c r="F445" s="82">
        <v>0</v>
      </c>
      <c r="G445" s="84">
        <v>0</v>
      </c>
      <c r="H445" s="83"/>
      <c r="I445" s="82">
        <v>0</v>
      </c>
      <c r="J445" s="84">
        <f t="shared" si="21"/>
        <v>0</v>
      </c>
    </row>
    <row r="446" spans="1:10" hidden="1" outlineLevel="2">
      <c r="A446" s="82" t="s">
        <v>363</v>
      </c>
      <c r="B446" s="82" t="s">
        <v>113</v>
      </c>
      <c r="C446" s="82">
        <v>21.615720000000003</v>
      </c>
      <c r="D446" s="84">
        <v>0.21615720000000002</v>
      </c>
      <c r="E446" s="83"/>
      <c r="F446" s="82">
        <v>0</v>
      </c>
      <c r="G446" s="84">
        <v>0</v>
      </c>
      <c r="H446" s="83"/>
      <c r="I446" s="82">
        <v>0</v>
      </c>
      <c r="J446" s="84">
        <f t="shared" si="21"/>
        <v>0</v>
      </c>
    </row>
    <row r="447" spans="1:10" hidden="1" outlineLevel="2">
      <c r="A447" s="82" t="s">
        <v>299</v>
      </c>
      <c r="B447" s="82" t="s">
        <v>113</v>
      </c>
      <c r="C447" s="82">
        <v>20.26144</v>
      </c>
      <c r="D447" s="84">
        <v>0.2026144</v>
      </c>
      <c r="E447" s="82" t="s">
        <v>121</v>
      </c>
      <c r="F447" s="82">
        <v>12.091500000000002</v>
      </c>
      <c r="G447" s="84">
        <v>0.12091500000000002</v>
      </c>
      <c r="H447" s="83"/>
      <c r="I447" s="82">
        <v>0</v>
      </c>
      <c r="J447" s="84">
        <f t="shared" si="21"/>
        <v>0</v>
      </c>
    </row>
    <row r="448" spans="1:10" hidden="1" outlineLevel="2">
      <c r="A448" s="82" t="s">
        <v>235</v>
      </c>
      <c r="B448" s="82" t="s">
        <v>113</v>
      </c>
      <c r="C448" s="82">
        <v>21.370310000000003</v>
      </c>
      <c r="D448" s="84">
        <v>0.21370310000000003</v>
      </c>
      <c r="E448" s="83"/>
      <c r="F448" s="82">
        <v>0</v>
      </c>
      <c r="G448" s="84">
        <v>0</v>
      </c>
      <c r="H448" s="83"/>
      <c r="I448" s="82">
        <v>0</v>
      </c>
      <c r="J448" s="84">
        <f t="shared" si="21"/>
        <v>0</v>
      </c>
    </row>
    <row r="449" spans="1:10" ht="15.75" outlineLevel="1" collapsed="1">
      <c r="A449" s="82"/>
      <c r="B449" s="86" t="s">
        <v>1137</v>
      </c>
      <c r="C449" s="82"/>
      <c r="D449" s="84"/>
      <c r="E449" s="83"/>
      <c r="F449" s="82"/>
      <c r="G449" s="84"/>
      <c r="H449" s="83"/>
      <c r="I449" s="82"/>
      <c r="J449" s="84">
        <f>SUBTOTAL(9,J439:J448)</f>
        <v>0</v>
      </c>
    </row>
    <row r="450" spans="1:10" hidden="1" outlineLevel="2">
      <c r="A450" s="82" t="s">
        <v>475</v>
      </c>
      <c r="B450" s="82" t="s">
        <v>114</v>
      </c>
      <c r="C450" s="82">
        <v>19.74249</v>
      </c>
      <c r="D450" s="84">
        <v>0.19742490000000001</v>
      </c>
      <c r="E450" s="83"/>
      <c r="F450" s="82">
        <v>0</v>
      </c>
      <c r="G450" s="84">
        <v>0</v>
      </c>
      <c r="H450" s="83"/>
      <c r="I450" s="82">
        <v>0</v>
      </c>
      <c r="J450" s="84">
        <f>+I450/100</f>
        <v>0</v>
      </c>
    </row>
    <row r="451" spans="1:10" ht="15.75" outlineLevel="1" collapsed="1">
      <c r="A451" s="82"/>
      <c r="B451" s="86" t="s">
        <v>1138</v>
      </c>
      <c r="C451" s="82"/>
      <c r="D451" s="84"/>
      <c r="E451" s="83"/>
      <c r="F451" s="82"/>
      <c r="G451" s="84"/>
      <c r="H451" s="83"/>
      <c r="I451" s="82"/>
      <c r="J451" s="84">
        <f>SUBTOTAL(9,J450:J450)</f>
        <v>0</v>
      </c>
    </row>
    <row r="452" spans="1:10" hidden="1" outlineLevel="2">
      <c r="A452" s="82" t="s">
        <v>826</v>
      </c>
      <c r="B452" s="82" t="s">
        <v>115</v>
      </c>
      <c r="C452" s="82">
        <v>30.841120000000004</v>
      </c>
      <c r="D452" s="84">
        <v>0.30841120000000005</v>
      </c>
      <c r="E452" s="83"/>
      <c r="F452" s="82">
        <v>0</v>
      </c>
      <c r="G452" s="84">
        <v>0</v>
      </c>
      <c r="H452" s="83"/>
      <c r="I452" s="82">
        <v>0</v>
      </c>
      <c r="J452" s="84">
        <f>+I452/100</f>
        <v>0</v>
      </c>
    </row>
    <row r="453" spans="1:10" hidden="1" outlineLevel="2">
      <c r="A453" s="82" t="s">
        <v>824</v>
      </c>
      <c r="B453" s="82" t="s">
        <v>115</v>
      </c>
      <c r="C453" s="82">
        <v>43.75</v>
      </c>
      <c r="D453" s="84">
        <v>0.4375</v>
      </c>
      <c r="E453" s="83"/>
      <c r="F453" s="82">
        <v>0</v>
      </c>
      <c r="G453" s="84">
        <v>0</v>
      </c>
      <c r="H453" s="83"/>
      <c r="I453" s="82">
        <v>0</v>
      </c>
      <c r="J453" s="84">
        <f>+I453/100</f>
        <v>0</v>
      </c>
    </row>
    <row r="454" spans="1:10" hidden="1" outlineLevel="2">
      <c r="A454" s="82" t="s">
        <v>528</v>
      </c>
      <c r="B454" s="82" t="s">
        <v>115</v>
      </c>
      <c r="C454" s="82">
        <v>23.076920000000001</v>
      </c>
      <c r="D454" s="84">
        <v>0.23076920000000001</v>
      </c>
      <c r="E454" s="83"/>
      <c r="F454" s="82">
        <v>0</v>
      </c>
      <c r="G454" s="84">
        <v>0</v>
      </c>
      <c r="H454" s="83"/>
      <c r="I454" s="82">
        <v>0</v>
      </c>
      <c r="J454" s="84">
        <f>+I454/100</f>
        <v>0</v>
      </c>
    </row>
    <row r="455" spans="1:10" hidden="1" outlineLevel="2">
      <c r="A455" s="82" t="s">
        <v>526</v>
      </c>
      <c r="B455" s="82" t="s">
        <v>115</v>
      </c>
      <c r="C455" s="82">
        <v>45.658260000000006</v>
      </c>
      <c r="D455" s="84">
        <v>0.45658260000000006</v>
      </c>
      <c r="E455" s="83"/>
      <c r="F455" s="82">
        <v>0</v>
      </c>
      <c r="G455" s="84">
        <v>0</v>
      </c>
      <c r="H455" s="83"/>
      <c r="I455" s="82">
        <v>0</v>
      </c>
      <c r="J455" s="84">
        <f>+I455/100</f>
        <v>0</v>
      </c>
    </row>
    <row r="456" spans="1:10" hidden="1" outlineLevel="2">
      <c r="A456" s="82" t="s">
        <v>469</v>
      </c>
      <c r="B456" s="82" t="s">
        <v>115</v>
      </c>
      <c r="C456" s="82">
        <v>7.4074100000000005</v>
      </c>
      <c r="D456" s="84">
        <v>7.4074100000000004E-2</v>
      </c>
      <c r="E456" s="83"/>
      <c r="F456" s="82">
        <v>0</v>
      </c>
      <c r="G456" s="84">
        <v>0</v>
      </c>
      <c r="H456" s="83"/>
      <c r="I456" s="82">
        <v>0</v>
      </c>
      <c r="J456" s="84">
        <f>+I456/100</f>
        <v>0</v>
      </c>
    </row>
    <row r="457" spans="1:10" ht="15.75" outlineLevel="1" collapsed="1">
      <c r="A457" s="82"/>
      <c r="B457" s="86" t="s">
        <v>1139</v>
      </c>
      <c r="C457" s="82"/>
      <c r="D457" s="84"/>
      <c r="E457" s="83"/>
      <c r="F457" s="82"/>
      <c r="G457" s="84"/>
      <c r="H457" s="83"/>
      <c r="I457" s="82"/>
      <c r="J457" s="84">
        <f>SUBTOTAL(9,J452:J456)</f>
        <v>0</v>
      </c>
    </row>
    <row r="458" spans="1:10" hidden="1" outlineLevel="2">
      <c r="A458" s="82" t="s">
        <v>839</v>
      </c>
      <c r="B458" s="82" t="s">
        <v>116</v>
      </c>
      <c r="C458" s="82">
        <v>9.5427400000000002</v>
      </c>
      <c r="D458" s="84">
        <v>9.5427399999999996E-2</v>
      </c>
      <c r="E458" s="83"/>
      <c r="F458" s="82">
        <v>0</v>
      </c>
      <c r="G458" s="84">
        <v>0</v>
      </c>
      <c r="H458" s="83"/>
      <c r="I458" s="82">
        <v>0</v>
      </c>
      <c r="J458" s="84">
        <f t="shared" ref="J458:J464" si="22">+I458/100</f>
        <v>0</v>
      </c>
    </row>
    <row r="459" spans="1:10" hidden="1" outlineLevel="2">
      <c r="A459" s="82" t="s">
        <v>806</v>
      </c>
      <c r="B459" s="82" t="s">
        <v>116</v>
      </c>
      <c r="C459" s="82">
        <v>15.183250000000001</v>
      </c>
      <c r="D459" s="84">
        <v>0.15183250000000001</v>
      </c>
      <c r="E459" s="83"/>
      <c r="F459" s="82">
        <v>0</v>
      </c>
      <c r="G459" s="84">
        <v>0</v>
      </c>
      <c r="H459" s="83"/>
      <c r="I459" s="82">
        <v>0</v>
      </c>
      <c r="J459" s="84">
        <f t="shared" si="22"/>
        <v>0</v>
      </c>
    </row>
    <row r="460" spans="1:10" hidden="1" outlineLevel="2">
      <c r="A460" s="82" t="s">
        <v>656</v>
      </c>
      <c r="B460" s="82" t="s">
        <v>116</v>
      </c>
      <c r="C460" s="82">
        <v>37.096770000000006</v>
      </c>
      <c r="D460" s="84">
        <v>0.37096770000000007</v>
      </c>
      <c r="E460" s="83"/>
      <c r="F460" s="82">
        <v>0</v>
      </c>
      <c r="G460" s="84">
        <v>0</v>
      </c>
      <c r="H460" s="83"/>
      <c r="I460" s="82">
        <v>0</v>
      </c>
      <c r="J460" s="84">
        <f t="shared" si="22"/>
        <v>0</v>
      </c>
    </row>
    <row r="461" spans="1:10" hidden="1" outlineLevel="2">
      <c r="A461" s="82" t="s">
        <v>632</v>
      </c>
      <c r="B461" s="82" t="s">
        <v>116</v>
      </c>
      <c r="C461" s="82">
        <v>48.936170000000004</v>
      </c>
      <c r="D461" s="84">
        <v>0.48936170000000007</v>
      </c>
      <c r="E461" s="83"/>
      <c r="F461" s="82">
        <v>0</v>
      </c>
      <c r="G461" s="84">
        <v>0</v>
      </c>
      <c r="H461" s="83"/>
      <c r="I461" s="82">
        <v>0</v>
      </c>
      <c r="J461" s="84">
        <f t="shared" si="22"/>
        <v>0</v>
      </c>
    </row>
    <row r="462" spans="1:10" hidden="1" outlineLevel="2">
      <c r="A462" s="82" t="s">
        <v>387</v>
      </c>
      <c r="B462" s="82" t="s">
        <v>116</v>
      </c>
      <c r="C462" s="82">
        <v>21.268660000000001</v>
      </c>
      <c r="D462" s="84">
        <v>0.2126866</v>
      </c>
      <c r="E462" s="83"/>
      <c r="F462" s="82">
        <v>0</v>
      </c>
      <c r="G462" s="84">
        <v>0</v>
      </c>
      <c r="H462" s="83"/>
      <c r="I462" s="82">
        <v>0</v>
      </c>
      <c r="J462" s="84">
        <f t="shared" si="22"/>
        <v>0</v>
      </c>
    </row>
    <row r="463" spans="1:10" hidden="1" outlineLevel="2">
      <c r="A463" s="82" t="s">
        <v>244</v>
      </c>
      <c r="B463" s="82" t="s">
        <v>116</v>
      </c>
      <c r="C463" s="82">
        <v>36.103149999999999</v>
      </c>
      <c r="D463" s="84">
        <v>0.36103150000000001</v>
      </c>
      <c r="E463" s="83"/>
      <c r="F463" s="82">
        <v>0</v>
      </c>
      <c r="G463" s="84">
        <v>0</v>
      </c>
      <c r="H463" s="83"/>
      <c r="I463" s="82">
        <v>0</v>
      </c>
      <c r="J463" s="84">
        <f t="shared" si="22"/>
        <v>0</v>
      </c>
    </row>
    <row r="464" spans="1:10" hidden="1" outlineLevel="2">
      <c r="A464" s="82" t="s">
        <v>168</v>
      </c>
      <c r="B464" s="82" t="s">
        <v>116</v>
      </c>
      <c r="C464" s="82">
        <v>15.577890000000002</v>
      </c>
      <c r="D464" s="84">
        <v>0.15577890000000003</v>
      </c>
      <c r="E464" s="83"/>
      <c r="F464" s="82">
        <v>0</v>
      </c>
      <c r="G464" s="84">
        <v>0</v>
      </c>
      <c r="H464" s="83"/>
      <c r="I464" s="82">
        <v>0</v>
      </c>
      <c r="J464" s="84">
        <f t="shared" si="22"/>
        <v>0</v>
      </c>
    </row>
    <row r="465" spans="1:10" ht="15.75" outlineLevel="1" collapsed="1">
      <c r="A465" s="82"/>
      <c r="B465" s="86" t="s">
        <v>1140</v>
      </c>
      <c r="C465" s="82"/>
      <c r="D465" s="84"/>
      <c r="E465" s="83"/>
      <c r="F465" s="82"/>
      <c r="G465" s="84"/>
      <c r="H465" s="83"/>
      <c r="I465" s="82"/>
      <c r="J465" s="84">
        <f>SUBTOTAL(9,J458:J464)</f>
        <v>0</v>
      </c>
    </row>
    <row r="466" spans="1:10" hidden="1" outlineLevel="2">
      <c r="A466" s="82" t="s">
        <v>908</v>
      </c>
      <c r="B466" s="82" t="s">
        <v>117</v>
      </c>
      <c r="C466" s="82">
        <v>7.3913000000000002</v>
      </c>
      <c r="D466" s="84">
        <v>7.3913000000000006E-2</v>
      </c>
      <c r="E466" s="83"/>
      <c r="F466" s="82">
        <v>0</v>
      </c>
      <c r="G466" s="84">
        <v>0</v>
      </c>
      <c r="H466" s="83"/>
      <c r="I466" s="82">
        <v>0</v>
      </c>
      <c r="J466" s="84">
        <f>+I466/100</f>
        <v>0</v>
      </c>
    </row>
    <row r="467" spans="1:10" hidden="1" outlineLevel="2">
      <c r="A467" s="82" t="s">
        <v>720</v>
      </c>
      <c r="B467" s="82" t="s">
        <v>117</v>
      </c>
      <c r="C467" s="82">
        <v>0.78329000000000004</v>
      </c>
      <c r="D467" s="84">
        <v>7.8329000000000003E-3</v>
      </c>
      <c r="E467" s="83"/>
      <c r="F467" s="82">
        <v>0</v>
      </c>
      <c r="G467" s="84">
        <v>0</v>
      </c>
      <c r="H467" s="83"/>
      <c r="I467" s="82">
        <v>0</v>
      </c>
      <c r="J467" s="84">
        <f>+I467/100</f>
        <v>0</v>
      </c>
    </row>
    <row r="468" spans="1:10" hidden="1" outlineLevel="2">
      <c r="A468" s="82" t="s">
        <v>532</v>
      </c>
      <c r="B468" s="82" t="s">
        <v>117</v>
      </c>
      <c r="C468" s="82">
        <v>36.458330000000004</v>
      </c>
      <c r="D468" s="84">
        <v>0.36458330000000005</v>
      </c>
      <c r="E468" s="83"/>
      <c r="F468" s="82">
        <v>0</v>
      </c>
      <c r="G468" s="84">
        <v>0</v>
      </c>
      <c r="H468" s="83"/>
      <c r="I468" s="82">
        <v>0</v>
      </c>
      <c r="J468" s="84">
        <f>+I468/100</f>
        <v>0</v>
      </c>
    </row>
    <row r="469" spans="1:10" hidden="1" outlineLevel="2">
      <c r="A469" s="82" t="s">
        <v>531</v>
      </c>
      <c r="B469" s="82" t="s">
        <v>117</v>
      </c>
      <c r="C469" s="82">
        <v>22.82282</v>
      </c>
      <c r="D469" s="84">
        <v>0.22822819999999999</v>
      </c>
      <c r="E469" s="83"/>
      <c r="F469" s="82">
        <v>0</v>
      </c>
      <c r="G469" s="84">
        <v>0</v>
      </c>
      <c r="H469" s="83"/>
      <c r="I469" s="82">
        <v>0</v>
      </c>
      <c r="J469" s="84">
        <f>+I469/100</f>
        <v>0</v>
      </c>
    </row>
    <row r="470" spans="1:10" ht="15.75" outlineLevel="1" collapsed="1">
      <c r="A470" s="82"/>
      <c r="B470" s="86" t="s">
        <v>1141</v>
      </c>
      <c r="C470" s="82"/>
      <c r="D470" s="84"/>
      <c r="E470" s="83"/>
      <c r="F470" s="82"/>
      <c r="G470" s="84"/>
      <c r="H470" s="83"/>
      <c r="I470" s="82"/>
      <c r="J470" s="84">
        <f>SUBTOTAL(9,J466:J469)</f>
        <v>0</v>
      </c>
    </row>
    <row r="471" spans="1:10" hidden="1" outlineLevel="2">
      <c r="A471" s="82" t="s">
        <v>883</v>
      </c>
      <c r="B471" s="82" t="s">
        <v>118</v>
      </c>
      <c r="C471" s="82">
        <v>6.6496200000000005</v>
      </c>
      <c r="D471" s="84">
        <v>6.6496200000000005E-2</v>
      </c>
      <c r="E471" s="83"/>
      <c r="F471" s="82">
        <v>0</v>
      </c>
      <c r="G471" s="84">
        <v>0</v>
      </c>
      <c r="H471" s="83"/>
      <c r="I471" s="82">
        <v>0</v>
      </c>
      <c r="J471" s="84">
        <f>+I471/100</f>
        <v>0</v>
      </c>
    </row>
    <row r="472" spans="1:10" hidden="1" outlineLevel="2">
      <c r="A472" s="82" t="s">
        <v>643</v>
      </c>
      <c r="B472" s="82" t="s">
        <v>118</v>
      </c>
      <c r="C472" s="82">
        <v>35.17915</v>
      </c>
      <c r="D472" s="84">
        <v>0.35179149999999998</v>
      </c>
      <c r="E472" s="83"/>
      <c r="F472" s="82">
        <v>0</v>
      </c>
      <c r="G472" s="84">
        <v>0</v>
      </c>
      <c r="H472" s="83"/>
      <c r="I472" s="82">
        <v>0</v>
      </c>
      <c r="J472" s="84">
        <f>+I472/100</f>
        <v>0</v>
      </c>
    </row>
    <row r="473" spans="1:10" hidden="1" outlineLevel="2">
      <c r="A473" s="82" t="s">
        <v>527</v>
      </c>
      <c r="B473" s="82" t="s">
        <v>118</v>
      </c>
      <c r="C473" s="82">
        <v>29.772730000000003</v>
      </c>
      <c r="D473" s="84">
        <v>0.29772730000000003</v>
      </c>
      <c r="E473" s="83"/>
      <c r="F473" s="82">
        <v>0</v>
      </c>
      <c r="G473" s="84">
        <v>0</v>
      </c>
      <c r="H473" s="83"/>
      <c r="I473" s="82">
        <v>0</v>
      </c>
      <c r="J473" s="84">
        <f>+I473/100</f>
        <v>0</v>
      </c>
    </row>
    <row r="474" spans="1:10" ht="15.75" outlineLevel="1" collapsed="1">
      <c r="A474" s="82"/>
      <c r="B474" s="86" t="s">
        <v>1142</v>
      </c>
      <c r="C474" s="82"/>
      <c r="D474" s="84"/>
      <c r="E474" s="83"/>
      <c r="F474" s="82"/>
      <c r="G474" s="84"/>
      <c r="H474" s="83"/>
      <c r="I474" s="82"/>
      <c r="J474" s="84">
        <f>SUBTOTAL(9,J471:J473)</f>
        <v>0</v>
      </c>
    </row>
    <row r="475" spans="1:10" hidden="1" outlineLevel="2">
      <c r="A475" s="82" t="s">
        <v>907</v>
      </c>
      <c r="B475" s="82" t="s">
        <v>119</v>
      </c>
      <c r="C475" s="82">
        <v>40.832050000000002</v>
      </c>
      <c r="D475" s="84">
        <v>0.40832050000000003</v>
      </c>
      <c r="E475" s="83"/>
      <c r="F475" s="82">
        <v>0</v>
      </c>
      <c r="G475" s="84">
        <v>0</v>
      </c>
      <c r="H475" s="83"/>
      <c r="I475" s="82">
        <v>0</v>
      </c>
      <c r="J475" s="84">
        <f t="shared" ref="J475:J480" si="23">+I475/100</f>
        <v>0</v>
      </c>
    </row>
    <row r="476" spans="1:10" hidden="1" outlineLevel="2">
      <c r="A476" s="82" t="s">
        <v>890</v>
      </c>
      <c r="B476" s="82" t="s">
        <v>119</v>
      </c>
      <c r="C476" s="82">
        <v>34.604900000000001</v>
      </c>
      <c r="D476" s="84">
        <v>0.346049</v>
      </c>
      <c r="E476" s="83"/>
      <c r="F476" s="82">
        <v>0</v>
      </c>
      <c r="G476" s="84">
        <v>0</v>
      </c>
      <c r="H476" s="83"/>
      <c r="I476" s="82">
        <v>0</v>
      </c>
      <c r="J476" s="84">
        <f t="shared" si="23"/>
        <v>0</v>
      </c>
    </row>
    <row r="477" spans="1:10" hidden="1" outlineLevel="2">
      <c r="A477" s="82" t="s">
        <v>800</v>
      </c>
      <c r="B477" s="82" t="s">
        <v>119</v>
      </c>
      <c r="C477" s="82">
        <v>19.471150000000002</v>
      </c>
      <c r="D477" s="84">
        <v>0.19471150000000001</v>
      </c>
      <c r="E477" s="83"/>
      <c r="F477" s="82">
        <v>0</v>
      </c>
      <c r="G477" s="84">
        <v>0</v>
      </c>
      <c r="H477" s="83"/>
      <c r="I477" s="82">
        <v>0</v>
      </c>
      <c r="J477" s="84">
        <f t="shared" si="23"/>
        <v>0</v>
      </c>
    </row>
    <row r="478" spans="1:10" hidden="1" outlineLevel="2">
      <c r="A478" s="82" t="s">
        <v>588</v>
      </c>
      <c r="B478" s="82" t="s">
        <v>119</v>
      </c>
      <c r="C478" s="82">
        <v>22.79635</v>
      </c>
      <c r="D478" s="84">
        <v>0.22796350000000001</v>
      </c>
      <c r="E478" s="83"/>
      <c r="F478" s="82">
        <v>0</v>
      </c>
      <c r="G478" s="84">
        <v>0</v>
      </c>
      <c r="H478" s="83"/>
      <c r="I478" s="82">
        <v>0</v>
      </c>
      <c r="J478" s="84">
        <f t="shared" si="23"/>
        <v>0</v>
      </c>
    </row>
    <row r="479" spans="1:10" hidden="1" outlineLevel="2">
      <c r="A479" s="82" t="s">
        <v>494</v>
      </c>
      <c r="B479" s="82" t="s">
        <v>119</v>
      </c>
      <c r="C479" s="82">
        <v>27.521010000000004</v>
      </c>
      <c r="D479" s="84">
        <v>0.27521010000000001</v>
      </c>
      <c r="E479" s="83"/>
      <c r="F479" s="82">
        <v>0</v>
      </c>
      <c r="G479" s="84">
        <v>0</v>
      </c>
      <c r="H479" s="83"/>
      <c r="I479" s="82">
        <v>0</v>
      </c>
      <c r="J479" s="84">
        <f t="shared" si="23"/>
        <v>0</v>
      </c>
    </row>
    <row r="480" spans="1:10" hidden="1" outlineLevel="2">
      <c r="A480" s="82" t="s">
        <v>205</v>
      </c>
      <c r="B480" s="82" t="s">
        <v>119</v>
      </c>
      <c r="C480" s="82">
        <v>43.513510000000004</v>
      </c>
      <c r="D480" s="84">
        <v>0.43513510000000005</v>
      </c>
      <c r="E480" s="83"/>
      <c r="F480" s="82">
        <v>0</v>
      </c>
      <c r="G480" s="84">
        <v>0</v>
      </c>
      <c r="H480" s="83"/>
      <c r="I480" s="82">
        <v>0</v>
      </c>
      <c r="J480" s="84">
        <f t="shared" si="23"/>
        <v>0</v>
      </c>
    </row>
    <row r="481" spans="1:10" ht="15.75" outlineLevel="1" collapsed="1">
      <c r="A481" s="82"/>
      <c r="B481" s="86" t="s">
        <v>1143</v>
      </c>
      <c r="C481" s="82"/>
      <c r="D481" s="84"/>
      <c r="E481" s="83"/>
      <c r="F481" s="82"/>
      <c r="G481" s="84"/>
      <c r="H481" s="83"/>
      <c r="I481" s="82"/>
      <c r="J481" s="84">
        <f>SUBTOTAL(9,J475:J480)</f>
        <v>0</v>
      </c>
    </row>
    <row r="482" spans="1:10" hidden="1" outlineLevel="2">
      <c r="A482" s="82" t="s">
        <v>896</v>
      </c>
      <c r="B482" s="82" t="s">
        <v>120</v>
      </c>
      <c r="C482" s="82">
        <v>15.340250000000001</v>
      </c>
      <c r="D482" s="84">
        <v>0.1534025</v>
      </c>
      <c r="E482" s="83"/>
      <c r="F482" s="82">
        <v>0</v>
      </c>
      <c r="G482" s="84">
        <v>0</v>
      </c>
      <c r="H482" s="83"/>
      <c r="I482" s="82">
        <v>0</v>
      </c>
      <c r="J482" s="84">
        <f>+I482/100</f>
        <v>0</v>
      </c>
    </row>
    <row r="483" spans="1:10" hidden="1" outlineLevel="2">
      <c r="A483" s="82" t="s">
        <v>876</v>
      </c>
      <c r="B483" s="82" t="s">
        <v>120</v>
      </c>
      <c r="C483" s="82">
        <v>35.925930000000001</v>
      </c>
      <c r="D483" s="84">
        <v>0.3592593</v>
      </c>
      <c r="E483" s="83"/>
      <c r="F483" s="82">
        <v>0</v>
      </c>
      <c r="G483" s="84">
        <v>0</v>
      </c>
      <c r="H483" s="83"/>
      <c r="I483" s="82">
        <v>0</v>
      </c>
      <c r="J483" s="84">
        <f>+I483/100</f>
        <v>0</v>
      </c>
    </row>
    <row r="484" spans="1:10" hidden="1" outlineLevel="2">
      <c r="A484" s="82" t="s">
        <v>719</v>
      </c>
      <c r="B484" s="82" t="s">
        <v>120</v>
      </c>
      <c r="C484" s="82">
        <v>19.53782</v>
      </c>
      <c r="D484" s="84">
        <v>0.1953782</v>
      </c>
      <c r="E484" s="83"/>
      <c r="F484" s="82">
        <v>0</v>
      </c>
      <c r="G484" s="84">
        <v>0</v>
      </c>
      <c r="H484" s="83"/>
      <c r="I484" s="82">
        <v>0</v>
      </c>
      <c r="J484" s="84">
        <f>+I484/100</f>
        <v>0</v>
      </c>
    </row>
    <row r="485" spans="1:10" hidden="1" outlineLevel="2">
      <c r="A485" s="82" t="s">
        <v>467</v>
      </c>
      <c r="B485" s="82" t="s">
        <v>120</v>
      </c>
      <c r="C485" s="82">
        <v>13.62799</v>
      </c>
      <c r="D485" s="84">
        <v>0.13627990000000001</v>
      </c>
      <c r="E485" s="83"/>
      <c r="F485" s="82">
        <v>0</v>
      </c>
      <c r="G485" s="84">
        <v>0</v>
      </c>
      <c r="H485" s="83"/>
      <c r="I485" s="82">
        <v>0</v>
      </c>
      <c r="J485" s="84">
        <f>+I485/100</f>
        <v>0</v>
      </c>
    </row>
    <row r="486" spans="1:10" hidden="1" outlineLevel="2">
      <c r="A486" s="82" t="s">
        <v>298</v>
      </c>
      <c r="B486" s="82" t="s">
        <v>120</v>
      </c>
      <c r="C486" s="82">
        <v>35.775860000000002</v>
      </c>
      <c r="D486" s="84">
        <v>0.35775860000000004</v>
      </c>
      <c r="E486" s="83"/>
      <c r="F486" s="82">
        <v>0</v>
      </c>
      <c r="G486" s="84">
        <v>0</v>
      </c>
      <c r="H486" s="83"/>
      <c r="I486" s="82">
        <v>0</v>
      </c>
      <c r="J486" s="84">
        <f>+I486/100</f>
        <v>0</v>
      </c>
    </row>
    <row r="487" spans="1:10" ht="15.75" outlineLevel="1" collapsed="1">
      <c r="A487" s="82"/>
      <c r="B487" s="86" t="s">
        <v>1144</v>
      </c>
      <c r="C487" s="82"/>
      <c r="D487" s="84"/>
      <c r="E487" s="83"/>
      <c r="F487" s="82"/>
      <c r="G487" s="84"/>
      <c r="H487" s="83"/>
      <c r="I487" s="82"/>
      <c r="J487" s="84">
        <f>SUBTOTAL(9,J482:J486)</f>
        <v>0</v>
      </c>
    </row>
    <row r="488" spans="1:10" hidden="1" outlineLevel="2">
      <c r="A488" s="82" t="s">
        <v>1011</v>
      </c>
      <c r="B488" s="82" t="s">
        <v>121</v>
      </c>
      <c r="C488" s="82">
        <v>37.623760000000004</v>
      </c>
      <c r="D488" s="84">
        <v>0.37623760000000006</v>
      </c>
      <c r="E488" s="83"/>
      <c r="F488" s="82">
        <v>0</v>
      </c>
      <c r="G488" s="84">
        <v>0</v>
      </c>
      <c r="H488" s="83"/>
      <c r="I488" s="82">
        <v>0</v>
      </c>
      <c r="J488" s="84">
        <f>+I488/100</f>
        <v>0</v>
      </c>
    </row>
    <row r="489" spans="1:10" hidden="1" outlineLevel="2">
      <c r="A489" s="82" t="s">
        <v>860</v>
      </c>
      <c r="B489" s="82" t="s">
        <v>121</v>
      </c>
      <c r="C489" s="82">
        <v>31.460670000000004</v>
      </c>
      <c r="D489" s="84">
        <v>0.31460670000000002</v>
      </c>
      <c r="E489" s="83"/>
      <c r="F489" s="82">
        <v>0</v>
      </c>
      <c r="G489" s="84">
        <v>0</v>
      </c>
      <c r="H489" s="83"/>
      <c r="I489" s="82">
        <v>0</v>
      </c>
      <c r="J489" s="84">
        <f>+I489/100</f>
        <v>0</v>
      </c>
    </row>
    <row r="490" spans="1:10" hidden="1" outlineLevel="2">
      <c r="A490" s="82" t="s">
        <v>573</v>
      </c>
      <c r="B490" s="82" t="s">
        <v>121</v>
      </c>
      <c r="C490" s="82">
        <v>12.773110000000001</v>
      </c>
      <c r="D490" s="84">
        <v>0.12773110000000001</v>
      </c>
      <c r="E490" s="83"/>
      <c r="F490" s="82">
        <v>0</v>
      </c>
      <c r="G490" s="84">
        <v>0</v>
      </c>
      <c r="H490" s="83"/>
      <c r="I490" s="82">
        <v>0</v>
      </c>
      <c r="J490" s="84">
        <f>+I490/100</f>
        <v>0</v>
      </c>
    </row>
    <row r="491" spans="1:10" hidden="1" outlineLevel="2">
      <c r="A491" s="82" t="s">
        <v>242</v>
      </c>
      <c r="B491" s="82" t="s">
        <v>121</v>
      </c>
      <c r="C491" s="82">
        <v>26.380370000000003</v>
      </c>
      <c r="D491" s="84">
        <v>0.26380370000000003</v>
      </c>
      <c r="E491" s="83"/>
      <c r="F491" s="82">
        <v>0</v>
      </c>
      <c r="G491" s="84">
        <v>0</v>
      </c>
      <c r="H491" s="83"/>
      <c r="I491" s="82">
        <v>0</v>
      </c>
      <c r="J491" s="84">
        <f>+I491/100</f>
        <v>0</v>
      </c>
    </row>
    <row r="492" spans="1:10" ht="15.75" outlineLevel="1" collapsed="1">
      <c r="A492" s="82"/>
      <c r="B492" s="86" t="s">
        <v>1145</v>
      </c>
      <c r="C492" s="82"/>
      <c r="D492" s="84"/>
      <c r="E492" s="83"/>
      <c r="F492" s="82"/>
      <c r="G492" s="84"/>
      <c r="H492" s="83"/>
      <c r="I492" s="82"/>
      <c r="J492" s="84">
        <f>SUBTOTAL(9,J488:J491)</f>
        <v>0</v>
      </c>
    </row>
    <row r="493" spans="1:10" hidden="1" outlineLevel="2">
      <c r="A493" s="82" t="s">
        <v>968</v>
      </c>
      <c r="B493" s="82" t="s">
        <v>122</v>
      </c>
      <c r="C493" s="82">
        <v>26.714800000000004</v>
      </c>
      <c r="D493" s="84">
        <v>0.26714800000000005</v>
      </c>
      <c r="E493" s="83"/>
      <c r="F493" s="82">
        <v>0</v>
      </c>
      <c r="G493" s="84">
        <v>0</v>
      </c>
      <c r="H493" s="83"/>
      <c r="I493" s="82">
        <v>0</v>
      </c>
      <c r="J493" s="84">
        <f t="shared" ref="J493:J498" si="24">+I493/100</f>
        <v>0</v>
      </c>
    </row>
    <row r="494" spans="1:10" hidden="1" outlineLevel="2">
      <c r="A494" s="82" t="s">
        <v>958</v>
      </c>
      <c r="B494" s="82" t="s">
        <v>122</v>
      </c>
      <c r="C494" s="82">
        <v>25.527830000000002</v>
      </c>
      <c r="D494" s="84">
        <v>0.25527830000000001</v>
      </c>
      <c r="E494" s="83"/>
      <c r="F494" s="82">
        <v>0</v>
      </c>
      <c r="G494" s="84">
        <v>0</v>
      </c>
      <c r="H494" s="83"/>
      <c r="I494" s="82">
        <v>0</v>
      </c>
      <c r="J494" s="84">
        <f t="shared" si="24"/>
        <v>0</v>
      </c>
    </row>
    <row r="495" spans="1:10" hidden="1" outlineLevel="2">
      <c r="A495" s="82" t="s">
        <v>928</v>
      </c>
      <c r="B495" s="82" t="s">
        <v>122</v>
      </c>
      <c r="C495" s="82">
        <v>22.676580000000001</v>
      </c>
      <c r="D495" s="84">
        <v>0.22676580000000002</v>
      </c>
      <c r="E495" s="83"/>
      <c r="F495" s="82">
        <v>0</v>
      </c>
      <c r="G495" s="84">
        <v>0</v>
      </c>
      <c r="H495" s="83"/>
      <c r="I495" s="82">
        <v>0</v>
      </c>
      <c r="J495" s="84">
        <f t="shared" si="24"/>
        <v>0</v>
      </c>
    </row>
    <row r="496" spans="1:10" hidden="1" outlineLevel="2">
      <c r="A496" s="82" t="s">
        <v>505</v>
      </c>
      <c r="B496" s="82" t="s">
        <v>122</v>
      </c>
      <c r="C496" s="82">
        <v>17.765270000000001</v>
      </c>
      <c r="D496" s="84">
        <v>0.1776527</v>
      </c>
      <c r="E496" s="83"/>
      <c r="F496" s="82">
        <v>0</v>
      </c>
      <c r="G496" s="84">
        <v>0</v>
      </c>
      <c r="H496" s="83"/>
      <c r="I496" s="82">
        <v>0</v>
      </c>
      <c r="J496" s="84">
        <f t="shared" si="24"/>
        <v>0</v>
      </c>
    </row>
    <row r="497" spans="1:10" hidden="1" outlineLevel="2">
      <c r="A497" s="82" t="s">
        <v>482</v>
      </c>
      <c r="B497" s="82" t="s">
        <v>122</v>
      </c>
      <c r="C497" s="82">
        <v>55.016180000000006</v>
      </c>
      <c r="D497" s="84">
        <v>0.55016180000000003</v>
      </c>
      <c r="E497" s="83"/>
      <c r="F497" s="82">
        <v>0</v>
      </c>
      <c r="G497" s="84">
        <v>0</v>
      </c>
      <c r="H497" s="83"/>
      <c r="I497" s="82">
        <v>0</v>
      </c>
      <c r="J497" s="84">
        <f t="shared" si="24"/>
        <v>0</v>
      </c>
    </row>
    <row r="498" spans="1:10" hidden="1" outlineLevel="2">
      <c r="A498" s="82" t="s">
        <v>263</v>
      </c>
      <c r="B498" s="82" t="s">
        <v>122</v>
      </c>
      <c r="C498" s="82">
        <v>41.144410000000001</v>
      </c>
      <c r="D498" s="84">
        <v>0.41144409999999998</v>
      </c>
      <c r="E498" s="83"/>
      <c r="F498" s="82">
        <v>0</v>
      </c>
      <c r="G498" s="84">
        <v>0</v>
      </c>
      <c r="H498" s="83"/>
      <c r="I498" s="82">
        <v>0</v>
      </c>
      <c r="J498" s="84">
        <f t="shared" si="24"/>
        <v>0</v>
      </c>
    </row>
    <row r="499" spans="1:10" ht="15.75" outlineLevel="1" collapsed="1">
      <c r="A499" s="82"/>
      <c r="B499" s="86" t="s">
        <v>1146</v>
      </c>
      <c r="C499" s="82"/>
      <c r="D499" s="84"/>
      <c r="E499" s="83"/>
      <c r="F499" s="82"/>
      <c r="G499" s="84"/>
      <c r="H499" s="83"/>
      <c r="I499" s="82"/>
      <c r="J499" s="84">
        <f>SUBTOTAL(9,J493:J498)</f>
        <v>0</v>
      </c>
    </row>
    <row r="500" spans="1:10" hidden="1" outlineLevel="2">
      <c r="A500" s="82" t="s">
        <v>965</v>
      </c>
      <c r="B500" s="82" t="s">
        <v>123</v>
      </c>
      <c r="C500" s="82">
        <v>27.837260000000001</v>
      </c>
      <c r="D500" s="84">
        <v>0.27837260000000003</v>
      </c>
      <c r="E500" s="83"/>
      <c r="F500" s="82">
        <v>0</v>
      </c>
      <c r="G500" s="84">
        <v>0</v>
      </c>
      <c r="H500" s="83"/>
      <c r="I500" s="82">
        <v>0</v>
      </c>
      <c r="J500" s="84">
        <f>+I500/100</f>
        <v>0</v>
      </c>
    </row>
    <row r="501" spans="1:10" hidden="1" outlineLevel="2">
      <c r="A501" s="82" t="s">
        <v>905</v>
      </c>
      <c r="B501" s="82" t="s">
        <v>123</v>
      </c>
      <c r="C501" s="82">
        <v>55.94059</v>
      </c>
      <c r="D501" s="84">
        <v>0.55940590000000001</v>
      </c>
      <c r="E501" s="83"/>
      <c r="F501" s="82">
        <v>0</v>
      </c>
      <c r="G501" s="84">
        <v>0</v>
      </c>
      <c r="H501" s="83"/>
      <c r="I501" s="82">
        <v>0</v>
      </c>
      <c r="J501" s="84">
        <f>+I501/100</f>
        <v>0</v>
      </c>
    </row>
    <row r="502" spans="1:10" hidden="1" outlineLevel="2">
      <c r="A502" s="82" t="s">
        <v>631</v>
      </c>
      <c r="B502" s="82" t="s">
        <v>123</v>
      </c>
      <c r="C502" s="82">
        <v>36.111110000000004</v>
      </c>
      <c r="D502" s="84">
        <v>0.36111110000000002</v>
      </c>
      <c r="E502" s="83"/>
      <c r="F502" s="82">
        <v>0</v>
      </c>
      <c r="G502" s="84">
        <v>0</v>
      </c>
      <c r="H502" s="83"/>
      <c r="I502" s="82">
        <v>0</v>
      </c>
      <c r="J502" s="84">
        <f>+I502/100</f>
        <v>0</v>
      </c>
    </row>
    <row r="503" spans="1:10" ht="15.75" outlineLevel="1" collapsed="1">
      <c r="A503" s="82"/>
      <c r="B503" s="86" t="s">
        <v>1147</v>
      </c>
      <c r="C503" s="82"/>
      <c r="D503" s="84"/>
      <c r="E503" s="83"/>
      <c r="F503" s="82"/>
      <c r="G503" s="84"/>
      <c r="H503" s="83"/>
      <c r="I503" s="82"/>
      <c r="J503" s="84">
        <f>SUBTOTAL(9,J500:J502)</f>
        <v>0</v>
      </c>
    </row>
    <row r="504" spans="1:10" hidden="1" outlineLevel="2">
      <c r="A504" s="82" t="s">
        <v>857</v>
      </c>
      <c r="B504" s="82" t="s">
        <v>124</v>
      </c>
      <c r="C504" s="82">
        <v>43</v>
      </c>
      <c r="D504" s="84">
        <v>0.43</v>
      </c>
      <c r="E504" s="83"/>
      <c r="F504" s="82">
        <v>0</v>
      </c>
      <c r="G504" s="84">
        <v>0</v>
      </c>
      <c r="H504" s="83"/>
      <c r="I504" s="82">
        <v>0</v>
      </c>
      <c r="J504" s="84">
        <f t="shared" ref="J504:J509" si="25">+I504/100</f>
        <v>0</v>
      </c>
    </row>
    <row r="505" spans="1:10" hidden="1" outlineLevel="2">
      <c r="A505" s="82" t="s">
        <v>624</v>
      </c>
      <c r="B505" s="82" t="s">
        <v>124</v>
      </c>
      <c r="C505" s="82">
        <v>17.72429</v>
      </c>
      <c r="D505" s="84">
        <v>0.17724290000000001</v>
      </c>
      <c r="E505" s="83"/>
      <c r="F505" s="82">
        <v>0</v>
      </c>
      <c r="G505" s="84">
        <v>0</v>
      </c>
      <c r="H505" s="83"/>
      <c r="I505" s="82">
        <v>0</v>
      </c>
      <c r="J505" s="84">
        <f t="shared" si="25"/>
        <v>0</v>
      </c>
    </row>
    <row r="506" spans="1:10" hidden="1" outlineLevel="2">
      <c r="A506" s="82" t="s">
        <v>463</v>
      </c>
      <c r="B506" s="82" t="s">
        <v>124</v>
      </c>
      <c r="C506" s="82">
        <v>21.004570000000001</v>
      </c>
      <c r="D506" s="84">
        <v>0.2100457</v>
      </c>
      <c r="E506" s="83"/>
      <c r="F506" s="82">
        <v>0</v>
      </c>
      <c r="G506" s="84">
        <v>0</v>
      </c>
      <c r="H506" s="83"/>
      <c r="I506" s="82">
        <v>0</v>
      </c>
      <c r="J506" s="84">
        <f t="shared" si="25"/>
        <v>0</v>
      </c>
    </row>
    <row r="507" spans="1:10" hidden="1" outlineLevel="2">
      <c r="A507" s="82" t="s">
        <v>314</v>
      </c>
      <c r="B507" s="82" t="s">
        <v>124</v>
      </c>
      <c r="C507" s="82">
        <v>30.508470000000003</v>
      </c>
      <c r="D507" s="84">
        <v>0.30508470000000004</v>
      </c>
      <c r="E507" s="83"/>
      <c r="F507" s="82">
        <v>0</v>
      </c>
      <c r="G507" s="84">
        <v>0</v>
      </c>
      <c r="H507" s="83"/>
      <c r="I507" s="82">
        <v>0</v>
      </c>
      <c r="J507" s="84">
        <f t="shared" si="25"/>
        <v>0</v>
      </c>
    </row>
    <row r="508" spans="1:10" hidden="1" outlineLevel="2">
      <c r="A508" s="82" t="s">
        <v>308</v>
      </c>
      <c r="B508" s="82" t="s">
        <v>124</v>
      </c>
      <c r="C508" s="82">
        <v>19.685040000000001</v>
      </c>
      <c r="D508" s="84">
        <v>0.19685040000000001</v>
      </c>
      <c r="E508" s="83"/>
      <c r="F508" s="82">
        <v>0</v>
      </c>
      <c r="G508" s="84">
        <v>0</v>
      </c>
      <c r="H508" s="83"/>
      <c r="I508" s="82">
        <v>0</v>
      </c>
      <c r="J508" s="84">
        <f t="shared" si="25"/>
        <v>0</v>
      </c>
    </row>
    <row r="509" spans="1:10" hidden="1" outlineLevel="2">
      <c r="A509" s="82" t="s">
        <v>272</v>
      </c>
      <c r="B509" s="82" t="s">
        <v>124</v>
      </c>
      <c r="C509" s="82">
        <v>7.3619600000000007</v>
      </c>
      <c r="D509" s="84">
        <v>7.3619600000000007E-2</v>
      </c>
      <c r="E509" s="83"/>
      <c r="F509" s="82">
        <v>0</v>
      </c>
      <c r="G509" s="84">
        <v>0</v>
      </c>
      <c r="H509" s="83"/>
      <c r="I509" s="82">
        <v>0</v>
      </c>
      <c r="J509" s="84">
        <f t="shared" si="25"/>
        <v>0</v>
      </c>
    </row>
    <row r="510" spans="1:10" ht="15.75" outlineLevel="1" collapsed="1">
      <c r="A510" s="82"/>
      <c r="B510" s="86" t="s">
        <v>1148</v>
      </c>
      <c r="C510" s="82"/>
      <c r="D510" s="84"/>
      <c r="E510" s="83"/>
      <c r="F510" s="82"/>
      <c r="G510" s="84"/>
      <c r="H510" s="83"/>
      <c r="I510" s="82"/>
      <c r="J510" s="84">
        <f>SUBTOTAL(9,J504:J509)</f>
        <v>0</v>
      </c>
    </row>
    <row r="511" spans="1:10" hidden="1" outlineLevel="2">
      <c r="A511" s="82" t="s">
        <v>864</v>
      </c>
      <c r="B511" s="82" t="s">
        <v>125</v>
      </c>
      <c r="C511" s="82">
        <v>25.614040000000003</v>
      </c>
      <c r="D511" s="84">
        <v>0.25614040000000005</v>
      </c>
      <c r="E511" s="83"/>
      <c r="F511" s="82">
        <v>0</v>
      </c>
      <c r="G511" s="84">
        <v>0</v>
      </c>
      <c r="H511" s="83"/>
      <c r="I511" s="82">
        <v>0</v>
      </c>
      <c r="J511" s="84">
        <f>+I511/100</f>
        <v>0</v>
      </c>
    </row>
    <row r="512" spans="1:10" hidden="1" outlineLevel="2">
      <c r="A512" s="82" t="s">
        <v>176</v>
      </c>
      <c r="B512" s="82" t="s">
        <v>125</v>
      </c>
      <c r="C512" s="82">
        <v>22.026430000000001</v>
      </c>
      <c r="D512" s="84">
        <v>0.22026430000000002</v>
      </c>
      <c r="E512" s="83"/>
      <c r="F512" s="82">
        <v>0</v>
      </c>
      <c r="G512" s="84">
        <v>0</v>
      </c>
      <c r="H512" s="83"/>
      <c r="I512" s="82">
        <v>0</v>
      </c>
      <c r="J512" s="84">
        <f>+I512/100</f>
        <v>0</v>
      </c>
    </row>
    <row r="513" spans="1:10" ht="15.75" outlineLevel="1" collapsed="1">
      <c r="A513" s="82"/>
      <c r="B513" s="86" t="s">
        <v>1149</v>
      </c>
      <c r="C513" s="82"/>
      <c r="D513" s="84"/>
      <c r="E513" s="83"/>
      <c r="F513" s="82"/>
      <c r="G513" s="84"/>
      <c r="H513" s="83"/>
      <c r="I513" s="82"/>
      <c r="J513" s="84">
        <f>SUBTOTAL(9,J511:J512)</f>
        <v>0</v>
      </c>
    </row>
    <row r="514" spans="1:10" hidden="1" outlineLevel="2">
      <c r="A514" s="82" t="s">
        <v>892</v>
      </c>
      <c r="B514" s="82" t="s">
        <v>126</v>
      </c>
      <c r="C514" s="82">
        <v>45.721270000000004</v>
      </c>
      <c r="D514" s="84">
        <v>0.45721270000000003</v>
      </c>
      <c r="E514" s="83"/>
      <c r="F514" s="82">
        <v>0</v>
      </c>
      <c r="G514" s="84">
        <v>0</v>
      </c>
      <c r="H514" s="83"/>
      <c r="I514" s="82">
        <v>0</v>
      </c>
      <c r="J514" s="84">
        <f>+I514/100</f>
        <v>0</v>
      </c>
    </row>
    <row r="515" spans="1:10" hidden="1" outlineLevel="2">
      <c r="A515" s="82" t="s">
        <v>667</v>
      </c>
      <c r="B515" s="82" t="s">
        <v>126</v>
      </c>
      <c r="C515" s="82">
        <v>9.3373500000000007</v>
      </c>
      <c r="D515" s="84">
        <v>9.3373500000000012E-2</v>
      </c>
      <c r="E515" s="83"/>
      <c r="F515" s="82">
        <v>0</v>
      </c>
      <c r="G515" s="84">
        <v>0</v>
      </c>
      <c r="H515" s="83"/>
      <c r="I515" s="82">
        <v>0</v>
      </c>
      <c r="J515" s="84">
        <f>+I515/100</f>
        <v>0</v>
      </c>
    </row>
    <row r="516" spans="1:10" hidden="1" outlineLevel="2">
      <c r="A516" s="82" t="s">
        <v>586</v>
      </c>
      <c r="B516" s="82" t="s">
        <v>126</v>
      </c>
      <c r="C516" s="82">
        <v>19.178080000000001</v>
      </c>
      <c r="D516" s="84">
        <v>0.1917808</v>
      </c>
      <c r="E516" s="83"/>
      <c r="F516" s="82">
        <v>0</v>
      </c>
      <c r="G516" s="84">
        <v>0</v>
      </c>
      <c r="H516" s="83"/>
      <c r="I516" s="82">
        <v>0</v>
      </c>
      <c r="J516" s="84">
        <f>+I516/100</f>
        <v>0</v>
      </c>
    </row>
    <row r="517" spans="1:10" hidden="1" outlineLevel="2">
      <c r="A517" s="82" t="s">
        <v>508</v>
      </c>
      <c r="B517" s="82" t="s">
        <v>126</v>
      </c>
      <c r="C517" s="82">
        <v>24.324320000000004</v>
      </c>
      <c r="D517" s="84">
        <v>0.24324320000000005</v>
      </c>
      <c r="E517" s="83"/>
      <c r="F517" s="82">
        <v>0</v>
      </c>
      <c r="G517" s="84">
        <v>0</v>
      </c>
      <c r="H517" s="83"/>
      <c r="I517" s="82">
        <v>0</v>
      </c>
      <c r="J517" s="84">
        <f>+I517/100</f>
        <v>0</v>
      </c>
    </row>
    <row r="518" spans="1:10" hidden="1" outlineLevel="2">
      <c r="A518" s="82" t="s">
        <v>379</v>
      </c>
      <c r="B518" s="82" t="s">
        <v>126</v>
      </c>
      <c r="C518" s="82">
        <v>5.9113300000000004</v>
      </c>
      <c r="D518" s="84">
        <v>5.9113300000000008E-2</v>
      </c>
      <c r="E518" s="83"/>
      <c r="F518" s="82">
        <v>0</v>
      </c>
      <c r="G518" s="84">
        <v>0</v>
      </c>
      <c r="H518" s="83"/>
      <c r="I518" s="82">
        <v>0</v>
      </c>
      <c r="J518" s="84">
        <f>+I518/100</f>
        <v>0</v>
      </c>
    </row>
    <row r="519" spans="1:10" ht="15.75" outlineLevel="1" collapsed="1">
      <c r="A519" s="82"/>
      <c r="B519" s="86" t="s">
        <v>1150</v>
      </c>
      <c r="C519" s="82"/>
      <c r="D519" s="84"/>
      <c r="E519" s="83"/>
      <c r="F519" s="82"/>
      <c r="G519" s="84"/>
      <c r="H519" s="83"/>
      <c r="I519" s="82"/>
      <c r="J519" s="84">
        <f>SUBTOTAL(9,J514:J518)</f>
        <v>0</v>
      </c>
    </row>
    <row r="520" spans="1:10" hidden="1" outlineLevel="2">
      <c r="A520" s="82" t="s">
        <v>933</v>
      </c>
      <c r="B520" s="82" t="s">
        <v>127</v>
      </c>
      <c r="C520" s="82">
        <v>27.066120000000002</v>
      </c>
      <c r="D520" s="84">
        <v>0.27066119999999999</v>
      </c>
      <c r="E520" s="83"/>
      <c r="F520" s="82">
        <v>0</v>
      </c>
      <c r="G520" s="84">
        <v>0</v>
      </c>
      <c r="H520" s="83"/>
      <c r="I520" s="82">
        <v>0</v>
      </c>
      <c r="J520" s="84">
        <f t="shared" ref="J520:J526" si="26">+I520/100</f>
        <v>0</v>
      </c>
    </row>
    <row r="521" spans="1:10" hidden="1" outlineLevel="2">
      <c r="A521" s="82" t="s">
        <v>902</v>
      </c>
      <c r="B521" s="82" t="s">
        <v>127</v>
      </c>
      <c r="C521" s="82">
        <v>57.03125</v>
      </c>
      <c r="D521" s="84">
        <v>0.5703125</v>
      </c>
      <c r="E521" s="83"/>
      <c r="F521" s="82">
        <v>0</v>
      </c>
      <c r="G521" s="84">
        <v>0</v>
      </c>
      <c r="H521" s="83"/>
      <c r="I521" s="82">
        <v>0</v>
      </c>
      <c r="J521" s="84">
        <f t="shared" si="26"/>
        <v>0</v>
      </c>
    </row>
    <row r="522" spans="1:10" hidden="1" outlineLevel="2">
      <c r="A522" s="82" t="s">
        <v>816</v>
      </c>
      <c r="B522" s="82" t="s">
        <v>127</v>
      </c>
      <c r="C522" s="82">
        <v>27.726680000000002</v>
      </c>
      <c r="D522" s="84">
        <v>0.27726680000000004</v>
      </c>
      <c r="E522" s="83"/>
      <c r="F522" s="82">
        <v>0</v>
      </c>
      <c r="G522" s="84">
        <v>0</v>
      </c>
      <c r="H522" s="83"/>
      <c r="I522" s="82">
        <v>0</v>
      </c>
      <c r="J522" s="84">
        <f t="shared" si="26"/>
        <v>0</v>
      </c>
    </row>
    <row r="523" spans="1:10" hidden="1" outlineLevel="2">
      <c r="A523" s="82" t="s">
        <v>701</v>
      </c>
      <c r="B523" s="82" t="s">
        <v>127</v>
      </c>
      <c r="C523" s="82">
        <v>9.6711800000000014</v>
      </c>
      <c r="D523" s="84">
        <v>9.6711800000000014E-2</v>
      </c>
      <c r="E523" s="83"/>
      <c r="F523" s="82">
        <v>0</v>
      </c>
      <c r="G523" s="84">
        <v>0</v>
      </c>
      <c r="H523" s="83"/>
      <c r="I523" s="82">
        <v>0</v>
      </c>
      <c r="J523" s="84">
        <f t="shared" si="26"/>
        <v>0</v>
      </c>
    </row>
    <row r="524" spans="1:10" hidden="1" outlineLevel="2">
      <c r="A524" s="82" t="s">
        <v>600</v>
      </c>
      <c r="B524" s="82" t="s">
        <v>127</v>
      </c>
      <c r="C524" s="82">
        <v>16.511190000000003</v>
      </c>
      <c r="D524" s="84">
        <v>0.16511190000000003</v>
      </c>
      <c r="E524" s="83"/>
      <c r="F524" s="82">
        <v>0</v>
      </c>
      <c r="G524" s="84">
        <v>0</v>
      </c>
      <c r="H524" s="83"/>
      <c r="I524" s="82">
        <v>0</v>
      </c>
      <c r="J524" s="84">
        <f t="shared" si="26"/>
        <v>0</v>
      </c>
    </row>
    <row r="525" spans="1:10" hidden="1" outlineLevel="2">
      <c r="A525" s="82" t="s">
        <v>491</v>
      </c>
      <c r="B525" s="82" t="s">
        <v>127</v>
      </c>
      <c r="C525" s="82">
        <v>35.674680000000002</v>
      </c>
      <c r="D525" s="84">
        <v>0.35674680000000003</v>
      </c>
      <c r="E525" s="83"/>
      <c r="F525" s="82">
        <v>0</v>
      </c>
      <c r="G525" s="84">
        <v>0</v>
      </c>
      <c r="H525" s="83"/>
      <c r="I525" s="82">
        <v>0</v>
      </c>
      <c r="J525" s="84">
        <f t="shared" si="26"/>
        <v>0</v>
      </c>
    </row>
    <row r="526" spans="1:10" hidden="1" outlineLevel="2">
      <c r="A526" s="82" t="s">
        <v>206</v>
      </c>
      <c r="B526" s="82" t="s">
        <v>127</v>
      </c>
      <c r="C526" s="82">
        <v>20.717130000000001</v>
      </c>
      <c r="D526" s="84">
        <v>0.2071713</v>
      </c>
      <c r="E526" s="83"/>
      <c r="F526" s="82">
        <v>0</v>
      </c>
      <c r="G526" s="84">
        <v>0</v>
      </c>
      <c r="H526" s="83"/>
      <c r="I526" s="82">
        <v>0</v>
      </c>
      <c r="J526" s="84">
        <f t="shared" si="26"/>
        <v>0</v>
      </c>
    </row>
    <row r="527" spans="1:10" ht="15.75" outlineLevel="1" collapsed="1">
      <c r="A527" s="82"/>
      <c r="B527" s="86" t="s">
        <v>1151</v>
      </c>
      <c r="C527" s="82"/>
      <c r="D527" s="84"/>
      <c r="E527" s="83"/>
      <c r="F527" s="82"/>
      <c r="G527" s="84"/>
      <c r="H527" s="83"/>
      <c r="I527" s="82"/>
      <c r="J527" s="84">
        <f>SUBTOTAL(9,J520:J526)</f>
        <v>0</v>
      </c>
    </row>
    <row r="528" spans="1:10" hidden="1" outlineLevel="2">
      <c r="A528" s="82" t="s">
        <v>598</v>
      </c>
      <c r="B528" s="82" t="s">
        <v>128</v>
      </c>
      <c r="C528" s="82">
        <v>20.53388</v>
      </c>
      <c r="D528" s="84">
        <v>0.20533879999999999</v>
      </c>
      <c r="E528" s="83"/>
      <c r="F528" s="82">
        <v>0</v>
      </c>
      <c r="G528" s="84">
        <v>0</v>
      </c>
      <c r="H528" s="83"/>
      <c r="I528" s="82">
        <v>0</v>
      </c>
      <c r="J528" s="84">
        <f>+I528/100</f>
        <v>0</v>
      </c>
    </row>
    <row r="529" spans="1:10" hidden="1" outlineLevel="2">
      <c r="A529" s="82" t="s">
        <v>373</v>
      </c>
      <c r="B529" s="82" t="s">
        <v>128</v>
      </c>
      <c r="C529" s="82">
        <v>38.26923</v>
      </c>
      <c r="D529" s="84">
        <v>0.38269229999999999</v>
      </c>
      <c r="E529" s="83"/>
      <c r="F529" s="82">
        <v>0</v>
      </c>
      <c r="G529" s="84">
        <v>0</v>
      </c>
      <c r="H529" s="83"/>
      <c r="I529" s="82">
        <v>0</v>
      </c>
      <c r="J529" s="84">
        <f>+I529/100</f>
        <v>0</v>
      </c>
    </row>
    <row r="530" spans="1:10" hidden="1" outlineLevel="2">
      <c r="A530" s="82" t="s">
        <v>307</v>
      </c>
      <c r="B530" s="82" t="s">
        <v>128</v>
      </c>
      <c r="C530" s="82">
        <v>33.128830000000001</v>
      </c>
      <c r="D530" s="84">
        <v>0.33128829999999998</v>
      </c>
      <c r="E530" s="83"/>
      <c r="F530" s="82">
        <v>0</v>
      </c>
      <c r="G530" s="84">
        <v>0</v>
      </c>
      <c r="H530" s="83"/>
      <c r="I530" s="82">
        <v>0</v>
      </c>
      <c r="J530" s="84">
        <f>+I530/100</f>
        <v>0</v>
      </c>
    </row>
    <row r="531" spans="1:10" ht="15.75" outlineLevel="1" collapsed="1">
      <c r="A531" s="82"/>
      <c r="B531" s="86" t="s">
        <v>1152</v>
      </c>
      <c r="C531" s="82"/>
      <c r="D531" s="84"/>
      <c r="E531" s="83"/>
      <c r="F531" s="82"/>
      <c r="G531" s="84"/>
      <c r="H531" s="83"/>
      <c r="I531" s="82"/>
      <c r="J531" s="84">
        <f>SUBTOTAL(9,J528:J530)</f>
        <v>0</v>
      </c>
    </row>
    <row r="532" spans="1:10" hidden="1" outlineLevel="2">
      <c r="A532" s="82" t="s">
        <v>920</v>
      </c>
      <c r="B532" s="82" t="s">
        <v>129</v>
      </c>
      <c r="C532" s="82">
        <v>38.167940000000002</v>
      </c>
      <c r="D532" s="84">
        <v>0.3816794</v>
      </c>
      <c r="E532" s="83"/>
      <c r="F532" s="82">
        <v>0</v>
      </c>
      <c r="G532" s="84">
        <v>0</v>
      </c>
      <c r="H532" s="83"/>
      <c r="I532" s="82">
        <v>0</v>
      </c>
      <c r="J532" s="84">
        <f>+I532/100</f>
        <v>0</v>
      </c>
    </row>
    <row r="533" spans="1:10" hidden="1" outlineLevel="2">
      <c r="A533" s="82" t="s">
        <v>761</v>
      </c>
      <c r="B533" s="82" t="s">
        <v>129</v>
      </c>
      <c r="C533" s="82">
        <v>12.073490000000001</v>
      </c>
      <c r="D533" s="84">
        <v>0.12073490000000002</v>
      </c>
      <c r="E533" s="83"/>
      <c r="F533" s="82">
        <v>0</v>
      </c>
      <c r="G533" s="84">
        <v>0</v>
      </c>
      <c r="H533" s="83"/>
      <c r="I533" s="82">
        <v>0</v>
      </c>
      <c r="J533" s="84">
        <f>+I533/100</f>
        <v>0</v>
      </c>
    </row>
    <row r="534" spans="1:10" hidden="1" outlineLevel="2">
      <c r="A534" s="82" t="s">
        <v>655</v>
      </c>
      <c r="B534" s="82" t="s">
        <v>129</v>
      </c>
      <c r="C534" s="82">
        <v>3.7396100000000003</v>
      </c>
      <c r="D534" s="84">
        <v>3.7396100000000002E-2</v>
      </c>
      <c r="E534" s="83"/>
      <c r="F534" s="82">
        <v>0</v>
      </c>
      <c r="G534" s="84">
        <v>0</v>
      </c>
      <c r="H534" s="83"/>
      <c r="I534" s="82">
        <v>0</v>
      </c>
      <c r="J534" s="84">
        <f>+I534/100</f>
        <v>0</v>
      </c>
    </row>
    <row r="535" spans="1:10" hidden="1" outlineLevel="2">
      <c r="A535" s="82" t="s">
        <v>352</v>
      </c>
      <c r="B535" s="82" t="s">
        <v>129</v>
      </c>
      <c r="C535" s="82">
        <v>42.316780000000001</v>
      </c>
      <c r="D535" s="84">
        <v>0.42316780000000004</v>
      </c>
      <c r="E535" s="83"/>
      <c r="F535" s="82">
        <v>0</v>
      </c>
      <c r="G535" s="84">
        <v>0</v>
      </c>
      <c r="H535" s="83"/>
      <c r="I535" s="82">
        <v>0</v>
      </c>
      <c r="J535" s="84">
        <f>+I535/100</f>
        <v>0</v>
      </c>
    </row>
    <row r="536" spans="1:10" hidden="1" outlineLevel="2">
      <c r="A536" s="82" t="s">
        <v>275</v>
      </c>
      <c r="B536" s="82" t="s">
        <v>129</v>
      </c>
      <c r="C536" s="82">
        <v>46.048110000000001</v>
      </c>
      <c r="D536" s="84">
        <v>0.46048110000000003</v>
      </c>
      <c r="E536" s="83"/>
      <c r="F536" s="82">
        <v>0</v>
      </c>
      <c r="G536" s="84">
        <v>0</v>
      </c>
      <c r="H536" s="83"/>
      <c r="I536" s="82">
        <v>0</v>
      </c>
      <c r="J536" s="84">
        <f>+I536/100</f>
        <v>0</v>
      </c>
    </row>
    <row r="537" spans="1:10" ht="15.75" outlineLevel="1" collapsed="1">
      <c r="A537" s="82"/>
      <c r="B537" s="86" t="s">
        <v>1153</v>
      </c>
      <c r="C537" s="82"/>
      <c r="D537" s="84"/>
      <c r="E537" s="83"/>
      <c r="F537" s="82"/>
      <c r="G537" s="84"/>
      <c r="H537" s="83"/>
      <c r="I537" s="82"/>
      <c r="J537" s="84">
        <f>SUBTOTAL(9,J532:J536)</f>
        <v>0</v>
      </c>
    </row>
    <row r="538" spans="1:10" hidden="1" outlineLevel="2">
      <c r="A538" s="82" t="s">
        <v>944</v>
      </c>
      <c r="B538" s="82" t="s">
        <v>130</v>
      </c>
      <c r="C538" s="82">
        <v>21.943570000000001</v>
      </c>
      <c r="D538" s="84">
        <v>0.21943570000000001</v>
      </c>
      <c r="E538" s="83"/>
      <c r="F538" s="82">
        <v>0</v>
      </c>
      <c r="G538" s="84">
        <v>0</v>
      </c>
      <c r="H538" s="83"/>
      <c r="I538" s="82">
        <v>0</v>
      </c>
      <c r="J538" s="84">
        <f t="shared" ref="J538:J545" si="27">+I538/100</f>
        <v>0</v>
      </c>
    </row>
    <row r="539" spans="1:10" hidden="1" outlineLevel="2">
      <c r="A539" s="82" t="s">
        <v>855</v>
      </c>
      <c r="B539" s="82" t="s">
        <v>130</v>
      </c>
      <c r="C539" s="82">
        <v>29.553260000000002</v>
      </c>
      <c r="D539" s="84">
        <v>0.29553260000000003</v>
      </c>
      <c r="E539" s="83"/>
      <c r="F539" s="82">
        <v>0</v>
      </c>
      <c r="G539" s="84">
        <v>0</v>
      </c>
      <c r="H539" s="83"/>
      <c r="I539" s="82">
        <v>0</v>
      </c>
      <c r="J539" s="84">
        <f t="shared" si="27"/>
        <v>0</v>
      </c>
    </row>
    <row r="540" spans="1:10" hidden="1" outlineLevel="2">
      <c r="A540" s="82" t="s">
        <v>850</v>
      </c>
      <c r="B540" s="82" t="s">
        <v>130</v>
      </c>
      <c r="C540" s="82">
        <v>27.790430000000001</v>
      </c>
      <c r="D540" s="84">
        <v>0.27790429999999999</v>
      </c>
      <c r="E540" s="83"/>
      <c r="F540" s="82">
        <v>0</v>
      </c>
      <c r="G540" s="84">
        <v>0</v>
      </c>
      <c r="H540" s="83"/>
      <c r="I540" s="82">
        <v>0</v>
      </c>
      <c r="J540" s="84">
        <f t="shared" si="27"/>
        <v>0</v>
      </c>
    </row>
    <row r="541" spans="1:10" hidden="1" outlineLevel="2">
      <c r="A541" s="82" t="s">
        <v>673</v>
      </c>
      <c r="B541" s="82" t="s">
        <v>130</v>
      </c>
      <c r="C541" s="82">
        <v>15.576320000000001</v>
      </c>
      <c r="D541" s="84">
        <v>0.15576320000000002</v>
      </c>
      <c r="E541" s="83"/>
      <c r="F541" s="82">
        <v>0</v>
      </c>
      <c r="G541" s="84">
        <v>0</v>
      </c>
      <c r="H541" s="83"/>
      <c r="I541" s="82">
        <v>0</v>
      </c>
      <c r="J541" s="84">
        <f t="shared" si="27"/>
        <v>0</v>
      </c>
    </row>
    <row r="542" spans="1:10" hidden="1" outlineLevel="2">
      <c r="A542" s="82" t="s">
        <v>425</v>
      </c>
      <c r="B542" s="82" t="s">
        <v>130</v>
      </c>
      <c r="C542" s="82">
        <v>7.3529400000000003</v>
      </c>
      <c r="D542" s="84">
        <v>7.3529400000000009E-2</v>
      </c>
      <c r="E542" s="83"/>
      <c r="F542" s="82">
        <v>0</v>
      </c>
      <c r="G542" s="84">
        <v>0</v>
      </c>
      <c r="H542" s="83"/>
      <c r="I542" s="82">
        <v>0</v>
      </c>
      <c r="J542" s="84">
        <f t="shared" si="27"/>
        <v>0</v>
      </c>
    </row>
    <row r="543" spans="1:10" hidden="1" outlineLevel="2">
      <c r="A543" s="82" t="s">
        <v>401</v>
      </c>
      <c r="B543" s="82" t="s">
        <v>130</v>
      </c>
      <c r="C543" s="82">
        <v>20.309480000000001</v>
      </c>
      <c r="D543" s="84">
        <v>0.20309480000000002</v>
      </c>
      <c r="E543" s="83"/>
      <c r="F543" s="82">
        <v>0</v>
      </c>
      <c r="G543" s="84">
        <v>0</v>
      </c>
      <c r="H543" s="83"/>
      <c r="I543" s="82">
        <v>0</v>
      </c>
      <c r="J543" s="84">
        <f t="shared" si="27"/>
        <v>0</v>
      </c>
    </row>
    <row r="544" spans="1:10" hidden="1" outlineLevel="2">
      <c r="A544" s="82" t="s">
        <v>310</v>
      </c>
      <c r="B544" s="82" t="s">
        <v>130</v>
      </c>
      <c r="C544" s="82">
        <v>23.099</v>
      </c>
      <c r="D544" s="84">
        <v>0.23099</v>
      </c>
      <c r="E544" s="83"/>
      <c r="F544" s="82">
        <v>0</v>
      </c>
      <c r="G544" s="84">
        <v>0</v>
      </c>
      <c r="H544" s="83"/>
      <c r="I544" s="82">
        <v>0</v>
      </c>
      <c r="J544" s="84">
        <f t="shared" si="27"/>
        <v>0</v>
      </c>
    </row>
    <row r="545" spans="1:10" hidden="1" outlineLevel="2">
      <c r="A545" s="82" t="s">
        <v>281</v>
      </c>
      <c r="B545" s="82" t="s">
        <v>130</v>
      </c>
      <c r="C545" s="82">
        <v>16.491230000000002</v>
      </c>
      <c r="D545" s="84">
        <v>0.16491230000000001</v>
      </c>
      <c r="E545" s="83"/>
      <c r="F545" s="82">
        <v>0</v>
      </c>
      <c r="G545" s="84">
        <v>0</v>
      </c>
      <c r="H545" s="83"/>
      <c r="I545" s="82">
        <v>0</v>
      </c>
      <c r="J545" s="84">
        <f t="shared" si="27"/>
        <v>0</v>
      </c>
    </row>
    <row r="546" spans="1:10" ht="15.75" outlineLevel="1" collapsed="1">
      <c r="A546" s="82"/>
      <c r="B546" s="86" t="s">
        <v>1154</v>
      </c>
      <c r="C546" s="82"/>
      <c r="D546" s="84"/>
      <c r="E546" s="83"/>
      <c r="F546" s="82"/>
      <c r="G546" s="84"/>
      <c r="H546" s="83"/>
      <c r="I546" s="82"/>
      <c r="J546" s="84">
        <f>SUBTOTAL(9,J538:J545)</f>
        <v>0</v>
      </c>
    </row>
    <row r="547" spans="1:10" hidden="1" outlineLevel="2">
      <c r="A547" s="82" t="s">
        <v>766</v>
      </c>
      <c r="B547" s="82" t="s">
        <v>131</v>
      </c>
      <c r="C547" s="82">
        <v>47.028420000000004</v>
      </c>
      <c r="D547" s="84">
        <v>0.47028420000000004</v>
      </c>
      <c r="E547" s="83"/>
      <c r="F547" s="82">
        <v>0</v>
      </c>
      <c r="G547" s="84">
        <v>0</v>
      </c>
      <c r="H547" s="83"/>
      <c r="I547" s="82">
        <v>0</v>
      </c>
      <c r="J547" s="84">
        <f>+I547/100</f>
        <v>0</v>
      </c>
    </row>
    <row r="548" spans="1:10" hidden="1" outlineLevel="2">
      <c r="A548" s="82" t="s">
        <v>727</v>
      </c>
      <c r="B548" s="82" t="s">
        <v>131</v>
      </c>
      <c r="C548" s="82">
        <v>39.692310000000006</v>
      </c>
      <c r="D548" s="84">
        <v>0.39692310000000008</v>
      </c>
      <c r="E548" s="83"/>
      <c r="F548" s="82">
        <v>0</v>
      </c>
      <c r="G548" s="84">
        <v>0</v>
      </c>
      <c r="H548" s="83"/>
      <c r="I548" s="82">
        <v>0</v>
      </c>
      <c r="J548" s="84">
        <f>+I548/100</f>
        <v>0</v>
      </c>
    </row>
    <row r="549" spans="1:10" hidden="1" outlineLevel="2">
      <c r="A549" s="82" t="s">
        <v>703</v>
      </c>
      <c r="B549" s="82" t="s">
        <v>131</v>
      </c>
      <c r="C549" s="82">
        <v>17.992420000000003</v>
      </c>
      <c r="D549" s="84">
        <v>0.17992420000000003</v>
      </c>
      <c r="E549" s="83"/>
      <c r="F549" s="82">
        <v>0</v>
      </c>
      <c r="G549" s="84">
        <v>0</v>
      </c>
      <c r="H549" s="83"/>
      <c r="I549" s="82">
        <v>0</v>
      </c>
      <c r="J549" s="84">
        <f>+I549/100</f>
        <v>0</v>
      </c>
    </row>
    <row r="550" spans="1:10" hidden="1" outlineLevel="2">
      <c r="A550" s="82" t="s">
        <v>649</v>
      </c>
      <c r="B550" s="82" t="s">
        <v>131</v>
      </c>
      <c r="C550" s="82">
        <v>44.279660000000007</v>
      </c>
      <c r="D550" s="84">
        <v>0.4427966000000001</v>
      </c>
      <c r="E550" s="83"/>
      <c r="F550" s="82">
        <v>0</v>
      </c>
      <c r="G550" s="84">
        <v>0</v>
      </c>
      <c r="H550" s="83"/>
      <c r="I550" s="82">
        <v>0</v>
      </c>
      <c r="J550" s="84">
        <f>+I550/100</f>
        <v>0</v>
      </c>
    </row>
    <row r="551" spans="1:10" hidden="1" outlineLevel="2">
      <c r="A551" s="82" t="s">
        <v>641</v>
      </c>
      <c r="B551" s="82" t="s">
        <v>131</v>
      </c>
      <c r="C551" s="82">
        <v>17.996290000000002</v>
      </c>
      <c r="D551" s="84">
        <v>0.17996290000000001</v>
      </c>
      <c r="E551" s="83"/>
      <c r="F551" s="82">
        <v>0</v>
      </c>
      <c r="G551" s="84">
        <v>0</v>
      </c>
      <c r="H551" s="83"/>
      <c r="I551" s="82">
        <v>0</v>
      </c>
      <c r="J551" s="84">
        <f>+I551/100</f>
        <v>0</v>
      </c>
    </row>
    <row r="552" spans="1:10" ht="15.75" outlineLevel="1" collapsed="1">
      <c r="A552" s="82"/>
      <c r="B552" s="86" t="s">
        <v>1155</v>
      </c>
      <c r="C552" s="82"/>
      <c r="D552" s="84"/>
      <c r="E552" s="83"/>
      <c r="F552" s="82"/>
      <c r="G552" s="84"/>
      <c r="H552" s="83"/>
      <c r="I552" s="82"/>
      <c r="J552" s="84">
        <f>SUBTOTAL(9,J547:J551)</f>
        <v>0</v>
      </c>
    </row>
    <row r="553" spans="1:10" hidden="1" outlineLevel="2">
      <c r="A553" s="82" t="s">
        <v>752</v>
      </c>
      <c r="B553" s="82" t="s">
        <v>132</v>
      </c>
      <c r="C553" s="82">
        <v>25.301200000000001</v>
      </c>
      <c r="D553" s="84">
        <v>0.25301200000000001</v>
      </c>
      <c r="E553" s="83"/>
      <c r="F553" s="82">
        <v>0</v>
      </c>
      <c r="G553" s="84">
        <v>0</v>
      </c>
      <c r="H553" s="83"/>
      <c r="I553" s="82">
        <v>0</v>
      </c>
      <c r="J553" s="84">
        <f>+I553/100</f>
        <v>0</v>
      </c>
    </row>
    <row r="554" spans="1:10" hidden="1" outlineLevel="2">
      <c r="A554" s="82" t="s">
        <v>331</v>
      </c>
      <c r="B554" s="82" t="s">
        <v>132</v>
      </c>
      <c r="C554" s="82">
        <v>16.438360000000003</v>
      </c>
      <c r="D554" s="84">
        <v>0.16438360000000002</v>
      </c>
      <c r="E554" s="83"/>
      <c r="F554" s="82">
        <v>0</v>
      </c>
      <c r="G554" s="84">
        <v>0</v>
      </c>
      <c r="H554" s="83"/>
      <c r="I554" s="82">
        <v>0</v>
      </c>
      <c r="J554" s="84">
        <f>+I554/100</f>
        <v>0</v>
      </c>
    </row>
    <row r="555" spans="1:10" hidden="1" outlineLevel="2">
      <c r="A555" s="82" t="s">
        <v>146</v>
      </c>
      <c r="B555" s="82" t="s">
        <v>132</v>
      </c>
      <c r="C555" s="82">
        <v>12.807880000000001</v>
      </c>
      <c r="D555" s="84">
        <v>0.12807880000000002</v>
      </c>
      <c r="E555" s="83"/>
      <c r="F555" s="82">
        <v>0</v>
      </c>
      <c r="G555" s="84">
        <v>0</v>
      </c>
      <c r="H555" s="83"/>
      <c r="I555" s="82">
        <v>0</v>
      </c>
      <c r="J555" s="84">
        <f>+I555/100</f>
        <v>0</v>
      </c>
    </row>
    <row r="556" spans="1:10" ht="15.75" outlineLevel="1" collapsed="1">
      <c r="A556" s="82"/>
      <c r="B556" s="86" t="s">
        <v>1156</v>
      </c>
      <c r="C556" s="82"/>
      <c r="D556" s="84"/>
      <c r="E556" s="83"/>
      <c r="F556" s="82"/>
      <c r="G556" s="84"/>
      <c r="H556" s="83"/>
      <c r="I556" s="82"/>
      <c r="J556" s="84">
        <f>SUBTOTAL(9,J553:J555)</f>
        <v>0</v>
      </c>
    </row>
    <row r="557" spans="1:10" ht="15.75">
      <c r="A557" s="82"/>
      <c r="B557" s="86" t="s">
        <v>1157</v>
      </c>
      <c r="C557" s="82"/>
      <c r="D557" s="84"/>
      <c r="E557" s="83"/>
      <c r="F557" s="82"/>
      <c r="G557" s="84"/>
      <c r="H557" s="83"/>
      <c r="I557" s="82"/>
      <c r="J557" s="84">
        <f>SUBTOTAL(9,J2:J555)</f>
        <v>0.1154709</v>
      </c>
    </row>
  </sheetData>
  <phoneticPr fontId="6" type="noConversion"/>
  <pageMargins left="0.7" right="0.7" top="0.32" bottom="0.32"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8AA5-1004-4D4D-8D93-2ED0D9BCF08B}">
  <sheetPr>
    <pageSetUpPr fitToPage="1"/>
  </sheetPr>
  <dimension ref="A1:J36"/>
  <sheetViews>
    <sheetView workbookViewId="0">
      <selection activeCell="F15" sqref="F15"/>
    </sheetView>
  </sheetViews>
  <sheetFormatPr defaultRowHeight="15"/>
  <cols>
    <col min="1" max="1" width="16.6640625" customWidth="1"/>
    <col min="2" max="2" width="14.6640625" customWidth="1"/>
    <col min="3" max="5" width="12.21875" customWidth="1"/>
    <col min="6" max="6" width="13.88671875" style="41" customWidth="1"/>
    <col min="8" max="8" width="13.5546875" bestFit="1" customWidth="1"/>
    <col min="10" max="10" width="13.5546875" bestFit="1" customWidth="1"/>
  </cols>
  <sheetData>
    <row r="1" spans="1:10" ht="20.25">
      <c r="A1" s="166" t="s">
        <v>10</v>
      </c>
      <c r="B1" s="166"/>
      <c r="C1" s="166"/>
      <c r="D1" s="166"/>
      <c r="E1" s="166"/>
      <c r="F1" s="166"/>
    </row>
    <row r="2" spans="1:10">
      <c r="A2" s="19"/>
      <c r="B2" s="19"/>
      <c r="C2" s="19"/>
      <c r="D2" s="19"/>
      <c r="E2" s="19"/>
      <c r="F2" s="96"/>
    </row>
    <row r="3" spans="1:10" ht="15.75">
      <c r="A3" s="20" t="s">
        <v>11</v>
      </c>
      <c r="B3" s="21" t="s">
        <v>12</v>
      </c>
      <c r="C3" s="19"/>
      <c r="D3" s="19"/>
      <c r="F3" s="133" t="s">
        <v>1195</v>
      </c>
    </row>
    <row r="4" spans="1:10">
      <c r="A4" s="20"/>
      <c r="B4" s="19"/>
      <c r="C4" s="19"/>
      <c r="D4" s="19"/>
      <c r="E4" s="19"/>
      <c r="F4" s="37"/>
    </row>
    <row r="5" spans="1:10" ht="15.75">
      <c r="A5" s="20" t="s">
        <v>13</v>
      </c>
      <c r="B5" s="21" t="s">
        <v>1166</v>
      </c>
      <c r="C5" s="135"/>
      <c r="D5" s="135"/>
      <c r="E5" s="167" t="s">
        <v>1047</v>
      </c>
      <c r="F5" s="167"/>
    </row>
    <row r="6" spans="1:10" ht="15.75">
      <c r="A6" s="20"/>
      <c r="B6" s="67"/>
      <c r="C6" s="19"/>
      <c r="D6" s="19"/>
      <c r="E6" s="19"/>
      <c r="F6" s="37"/>
    </row>
    <row r="7" spans="1:10" ht="15.75">
      <c r="A7" s="20" t="s">
        <v>32</v>
      </c>
      <c r="B7" s="134" t="str">
        <f>Totals!I26</f>
        <v>645CMH2614102</v>
      </c>
      <c r="C7" s="19"/>
      <c r="F7" s="81"/>
    </row>
    <row r="8" spans="1:10">
      <c r="A8" s="20"/>
      <c r="B8" s="19"/>
      <c r="C8" s="19"/>
      <c r="D8" s="19"/>
      <c r="E8" s="19"/>
      <c r="F8" s="39"/>
    </row>
    <row r="9" spans="1:10" ht="15.75">
      <c r="A9" s="20" t="s">
        <v>14</v>
      </c>
      <c r="B9" s="22" t="s">
        <v>27</v>
      </c>
      <c r="C9" s="23"/>
      <c r="D9" s="23"/>
      <c r="E9" s="23"/>
      <c r="F9" s="38"/>
    </row>
    <row r="10" spans="1:10">
      <c r="A10" s="20"/>
      <c r="B10" s="24"/>
      <c r="C10" s="24"/>
      <c r="D10" s="24"/>
      <c r="E10" s="24"/>
      <c r="F10" s="39"/>
    </row>
    <row r="11" spans="1:10">
      <c r="A11" s="32"/>
      <c r="B11" s="33" t="s">
        <v>15</v>
      </c>
      <c r="C11" s="33" t="s">
        <v>16</v>
      </c>
      <c r="D11" s="33" t="s">
        <v>17</v>
      </c>
      <c r="E11" s="33" t="s">
        <v>18</v>
      </c>
      <c r="F11" s="29" t="s">
        <v>23</v>
      </c>
      <c r="G11" s="34"/>
      <c r="H11" t="s">
        <v>1164</v>
      </c>
    </row>
    <row r="12" spans="1:10" ht="15.75">
      <c r="A12" s="32" t="s">
        <v>19</v>
      </c>
      <c r="B12" s="35" t="s">
        <v>20</v>
      </c>
      <c r="C12" s="35" t="s">
        <v>26</v>
      </c>
      <c r="D12" s="35" t="s">
        <v>25</v>
      </c>
      <c r="E12" s="35" t="s">
        <v>1160</v>
      </c>
      <c r="F12" s="28">
        <f>+B22*0.2</f>
        <v>6838948.9380000001</v>
      </c>
      <c r="G12" s="34"/>
      <c r="H12" t="s">
        <v>1165</v>
      </c>
    </row>
    <row r="13" spans="1:10" ht="15.75">
      <c r="A13" s="32"/>
      <c r="B13" s="35" t="s">
        <v>28</v>
      </c>
      <c r="C13" s="35">
        <v>655</v>
      </c>
      <c r="D13" s="35">
        <v>1012</v>
      </c>
      <c r="E13" s="35" t="s">
        <v>1160</v>
      </c>
      <c r="F13" s="28">
        <f>+B22*0.2</f>
        <v>6838948.9380000001</v>
      </c>
      <c r="G13" s="34"/>
      <c r="J13">
        <f>+F12+F13+F14</f>
        <v>34194744.689999998</v>
      </c>
    </row>
    <row r="14" spans="1:10" ht="15.75">
      <c r="A14" s="32"/>
      <c r="B14" s="35" t="s">
        <v>29</v>
      </c>
      <c r="C14" s="35">
        <v>645</v>
      </c>
      <c r="D14" s="35">
        <v>6310</v>
      </c>
      <c r="E14" s="35" t="s">
        <v>1160</v>
      </c>
      <c r="F14" s="28">
        <f>(+B22*0.6)</f>
        <v>20516846.813999999</v>
      </c>
      <c r="G14" s="34"/>
    </row>
    <row r="15" spans="1:10">
      <c r="A15" s="32"/>
      <c r="B15" s="33"/>
      <c r="C15" s="33"/>
      <c r="D15" s="33"/>
      <c r="E15" s="33"/>
      <c r="F15" s="29"/>
      <c r="G15" s="34"/>
    </row>
    <row r="16" spans="1:10">
      <c r="A16" s="32"/>
      <c r="B16" s="33" t="s">
        <v>15</v>
      </c>
      <c r="C16" s="33" t="s">
        <v>16</v>
      </c>
      <c r="D16" s="33" t="s">
        <v>17</v>
      </c>
      <c r="E16" s="33"/>
      <c r="F16" s="29" t="s">
        <v>21</v>
      </c>
      <c r="G16" s="34"/>
    </row>
    <row r="17" spans="1:8" ht="15.75">
      <c r="A17" s="32" t="s">
        <v>22</v>
      </c>
      <c r="B17" s="35" t="s">
        <v>30</v>
      </c>
      <c r="C17" s="36">
        <v>645</v>
      </c>
      <c r="D17" s="36">
        <v>9620</v>
      </c>
      <c r="E17" s="36"/>
      <c r="F17" s="30">
        <v>3904</v>
      </c>
      <c r="G17" s="34"/>
      <c r="H17" s="78">
        <f>+F12</f>
        <v>6838948.9380000001</v>
      </c>
    </row>
    <row r="18" spans="1:8" ht="15.75">
      <c r="A18" s="32"/>
      <c r="B18" s="35" t="s">
        <v>30</v>
      </c>
      <c r="C18" s="36">
        <v>645</v>
      </c>
      <c r="D18" s="36">
        <v>9620</v>
      </c>
      <c r="E18" s="36"/>
      <c r="F18" s="30">
        <v>3904</v>
      </c>
      <c r="G18" s="34"/>
      <c r="H18" s="78">
        <f>+F13</f>
        <v>6838948.9380000001</v>
      </c>
    </row>
    <row r="19" spans="1:8" ht="15.75">
      <c r="A19" s="32"/>
      <c r="B19" s="35" t="s">
        <v>30</v>
      </c>
      <c r="C19" s="36">
        <v>645</v>
      </c>
      <c r="D19" s="36">
        <v>9620</v>
      </c>
      <c r="E19" s="36"/>
      <c r="F19" s="30">
        <v>3904</v>
      </c>
      <c r="G19" s="34"/>
      <c r="H19" s="78">
        <f>+F14</f>
        <v>20516846.813999999</v>
      </c>
    </row>
    <row r="20" spans="1:8" ht="15.75">
      <c r="A20" s="32"/>
      <c r="B20" s="35"/>
      <c r="C20" s="36"/>
      <c r="D20" s="36"/>
      <c r="E20" s="36"/>
      <c r="F20" s="30"/>
      <c r="G20" s="34"/>
    </row>
    <row r="21" spans="1:8">
      <c r="A21" s="32"/>
      <c r="B21" s="32"/>
      <c r="C21" s="32"/>
      <c r="D21" s="32"/>
      <c r="E21" s="32"/>
      <c r="F21" s="37"/>
      <c r="G21" s="34"/>
    </row>
    <row r="22" spans="1:8" ht="15.75">
      <c r="A22" s="19" t="s">
        <v>23</v>
      </c>
      <c r="B22" s="28">
        <f>Totals!B26</f>
        <v>34194744.689999998</v>
      </c>
      <c r="C22" s="29"/>
      <c r="D22" s="19"/>
      <c r="E22" s="19"/>
      <c r="F22" s="37"/>
    </row>
    <row r="23" spans="1:8" ht="15.75">
      <c r="A23" s="19"/>
      <c r="B23" s="28"/>
      <c r="C23" s="29"/>
      <c r="D23" s="19"/>
      <c r="E23" s="19"/>
      <c r="F23" s="37"/>
    </row>
    <row r="24" spans="1:8" ht="15.75">
      <c r="A24" s="19" t="s">
        <v>24</v>
      </c>
      <c r="B24" s="30">
        <v>1</v>
      </c>
      <c r="C24" s="29"/>
      <c r="D24" s="19"/>
      <c r="E24" s="19"/>
      <c r="F24" s="37"/>
    </row>
    <row r="25" spans="1:8" ht="15.75">
      <c r="A25" s="19"/>
      <c r="B25" s="28"/>
      <c r="C25" s="29"/>
      <c r="D25" s="19"/>
      <c r="E25" s="19"/>
      <c r="F25" s="37"/>
    </row>
    <row r="26" spans="1:8" ht="15.75">
      <c r="A26" s="31"/>
      <c r="B26" s="19"/>
      <c r="C26" s="19"/>
      <c r="D26" s="19"/>
      <c r="E26" s="19"/>
      <c r="F26" s="37"/>
    </row>
    <row r="27" spans="1:8">
      <c r="A27" s="19"/>
      <c r="B27" s="19"/>
      <c r="C27" s="19"/>
      <c r="D27" s="19"/>
      <c r="E27" s="19"/>
      <c r="F27" s="37"/>
    </row>
    <row r="28" spans="1:8">
      <c r="A28" s="19"/>
      <c r="B28" s="19"/>
      <c r="C28" s="19"/>
      <c r="D28" s="19"/>
      <c r="E28" s="19"/>
      <c r="F28" s="37"/>
    </row>
    <row r="29" spans="1:8">
      <c r="A29" s="19"/>
      <c r="B29" s="25"/>
      <c r="C29" s="25"/>
      <c r="D29" s="25"/>
      <c r="E29" s="25"/>
      <c r="F29" s="29"/>
    </row>
    <row r="30" spans="1:8">
      <c r="A30" s="19"/>
      <c r="B30" s="25"/>
      <c r="C30" s="25"/>
      <c r="D30" s="25"/>
      <c r="E30" s="25"/>
      <c r="F30" s="29"/>
    </row>
    <row r="31" spans="1:8" ht="15.75">
      <c r="A31" s="19"/>
      <c r="B31" s="26"/>
      <c r="C31" s="26"/>
      <c r="D31" s="27"/>
      <c r="E31" s="27"/>
      <c r="F31" s="40"/>
    </row>
    <row r="32" spans="1:8" ht="15.75">
      <c r="A32" s="19"/>
      <c r="B32" s="26"/>
      <c r="C32" s="26"/>
      <c r="D32" s="27"/>
      <c r="E32" s="27"/>
      <c r="F32" s="40"/>
    </row>
    <row r="33" spans="1:6">
      <c r="A33" s="19"/>
      <c r="B33" s="25"/>
      <c r="C33" s="25"/>
      <c r="D33" s="25"/>
      <c r="E33" s="25"/>
      <c r="F33" s="29"/>
    </row>
    <row r="34" spans="1:6">
      <c r="A34" s="19"/>
      <c r="B34" s="25"/>
      <c r="C34" s="25"/>
      <c r="D34" s="25"/>
      <c r="E34" s="25"/>
      <c r="F34" s="29"/>
    </row>
    <row r="35" spans="1:6">
      <c r="A35" s="19"/>
      <c r="B35" s="25"/>
      <c r="C35" s="25"/>
      <c r="D35" s="25"/>
      <c r="E35" s="25"/>
      <c r="F35" s="29"/>
    </row>
    <row r="36" spans="1:6" ht="15.75">
      <c r="A36" s="19"/>
      <c r="B36" s="26"/>
      <c r="C36" s="26"/>
      <c r="D36" s="27"/>
      <c r="E36" s="27"/>
      <c r="F36" s="40"/>
    </row>
  </sheetData>
  <mergeCells count="2">
    <mergeCell ref="A1:F1"/>
    <mergeCell ref="E5:F5"/>
  </mergeCells>
  <phoneticPr fontId="6" type="noConversion"/>
  <pageMargins left="0.75" right="0.75" top="1" bottom="1" header="0.5" footer="0.5"/>
  <pageSetup scale="97" orientation="landscape" r:id="rId1"/>
  <headerFooter alignWithMargins="0">
    <oddFooter>&amp;L&amp;Z&amp;F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02970-87D6-44FF-9375-06D6BD3C0421}">
  <sheetPr>
    <pageSetUpPr fitToPage="1"/>
  </sheetPr>
  <dimension ref="A1:T1051"/>
  <sheetViews>
    <sheetView zoomScale="60" zoomScaleNormal="60" workbookViewId="0">
      <selection sqref="A1:H1"/>
    </sheetView>
  </sheetViews>
  <sheetFormatPr defaultColWidth="8.88671875" defaultRowHeight="18.75"/>
  <cols>
    <col min="1" max="1" width="5.44140625" style="107" customWidth="1"/>
    <col min="2" max="2" width="17" style="103" customWidth="1"/>
    <col min="3" max="3" width="18.44140625" style="106" customWidth="1"/>
    <col min="4" max="4" width="13.6640625" style="103" customWidth="1"/>
    <col min="5" max="5" width="5.44140625" style="103" customWidth="1"/>
    <col min="6" max="6" width="17.77734375" style="103" customWidth="1"/>
    <col min="7" max="7" width="14.21875" style="106" bestFit="1" customWidth="1"/>
    <col min="8" max="8" width="15.88671875" style="103" customWidth="1"/>
    <col min="9" max="9" width="11" style="103" bestFit="1" customWidth="1"/>
    <col min="10" max="10" width="12.33203125" style="103" bestFit="1" customWidth="1"/>
    <col min="11" max="11" width="19.44140625" style="103" customWidth="1"/>
    <col min="12" max="12" width="16" style="103" customWidth="1"/>
    <col min="13" max="13" width="13.88671875" style="138" bestFit="1" customWidth="1"/>
    <col min="14" max="14" width="9.88671875" style="103" bestFit="1" customWidth="1"/>
    <col min="15" max="15" width="14" style="103" bestFit="1" customWidth="1"/>
    <col min="16" max="16" width="15.33203125" style="104" customWidth="1"/>
    <col min="17" max="17" width="9.109375" style="103" bestFit="1" customWidth="1"/>
    <col min="18" max="18" width="8.88671875" style="103"/>
    <col min="19" max="19" width="12.77734375" style="104" bestFit="1" customWidth="1"/>
    <col min="20" max="20" width="7.44140625" style="103" customWidth="1"/>
    <col min="21" max="16384" width="8.88671875" style="103"/>
  </cols>
  <sheetData>
    <row r="1" spans="1:18">
      <c r="A1" s="168" t="s">
        <v>136</v>
      </c>
      <c r="B1" s="168"/>
      <c r="C1" s="168"/>
      <c r="D1" s="168"/>
      <c r="E1" s="168"/>
      <c r="F1" s="168"/>
      <c r="G1" s="168"/>
      <c r="H1" s="168"/>
    </row>
    <row r="2" spans="1:18">
      <c r="A2" s="168" t="s">
        <v>1169</v>
      </c>
      <c r="B2" s="168"/>
      <c r="C2" s="168"/>
      <c r="D2" s="168"/>
      <c r="E2" s="168"/>
      <c r="F2" s="168"/>
      <c r="G2" s="168"/>
      <c r="H2" s="168"/>
    </row>
    <row r="3" spans="1:18">
      <c r="A3" s="105"/>
      <c r="B3" s="105"/>
      <c r="C3" s="123"/>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9.157918000000001E-3</v>
      </c>
      <c r="D7" s="103">
        <f>+C7*Totals!$G$8</f>
        <v>3321.2818637453843</v>
      </c>
      <c r="E7" s="107"/>
      <c r="F7" s="111" t="s">
        <v>1046</v>
      </c>
      <c r="G7" s="136">
        <v>6.1784209999999999E-4</v>
      </c>
      <c r="H7" s="103">
        <f>ROUND(+G7*Totals!$H$8,2)</f>
        <v>224.07</v>
      </c>
      <c r="I7" s="103">
        <f t="shared" ref="I7:I70" si="0">+N7+Q7+T7</f>
        <v>0</v>
      </c>
      <c r="J7" s="103">
        <f t="shared" ref="J7:J70" si="1">+H7-I7</f>
        <v>224.07</v>
      </c>
      <c r="N7" s="117"/>
      <c r="Q7" s="112"/>
      <c r="R7" s="112"/>
    </row>
    <row r="8" spans="1:18">
      <c r="A8" s="107">
        <v>2</v>
      </c>
      <c r="B8" s="110" t="s">
        <v>37</v>
      </c>
      <c r="C8" s="141">
        <v>6.6640314000000001E-3</v>
      </c>
      <c r="D8" s="103">
        <f>+C8*Totals!$G$8</f>
        <v>2416.8295270005433</v>
      </c>
      <c r="E8" s="107"/>
      <c r="F8" s="111" t="s">
        <v>1045</v>
      </c>
      <c r="G8" s="136">
        <v>4.4435200000000004E-5</v>
      </c>
      <c r="H8" s="103">
        <f>ROUND(+G8*Totals!$H$8,2)</f>
        <v>16.12</v>
      </c>
      <c r="I8" s="103">
        <f t="shared" si="0"/>
        <v>0</v>
      </c>
      <c r="J8" s="103">
        <f t="shared" si="1"/>
        <v>16.12</v>
      </c>
      <c r="N8" s="117"/>
      <c r="Q8" s="112"/>
      <c r="R8" s="112"/>
    </row>
    <row r="9" spans="1:18">
      <c r="A9" s="107">
        <v>3</v>
      </c>
      <c r="B9" s="110" t="s">
        <v>38</v>
      </c>
      <c r="C9" s="141">
        <v>1.0091830100000001E-2</v>
      </c>
      <c r="D9" s="103">
        <f>+C9*Totals!$G$8</f>
        <v>3659.9816992388191</v>
      </c>
      <c r="E9" s="107"/>
      <c r="F9" s="111" t="s">
        <v>36</v>
      </c>
      <c r="G9" s="136">
        <v>3.0563669999999999E-4</v>
      </c>
      <c r="H9" s="103">
        <f>ROUND(+G9*Totals!$H$8,2)</f>
        <v>110.84</v>
      </c>
      <c r="I9" s="103">
        <f t="shared" si="0"/>
        <v>0</v>
      </c>
      <c r="J9" s="103">
        <f t="shared" si="1"/>
        <v>110.84</v>
      </c>
      <c r="N9" s="117"/>
      <c r="Q9" s="112"/>
      <c r="R9" s="112"/>
    </row>
    <row r="10" spans="1:18">
      <c r="A10" s="107">
        <v>4</v>
      </c>
      <c r="B10" s="110" t="s">
        <v>39</v>
      </c>
      <c r="C10" s="141">
        <v>8.0474195999999994E-3</v>
      </c>
      <c r="D10" s="103">
        <f>+C10*Totals!$G$8</f>
        <v>2918.5398654398446</v>
      </c>
      <c r="E10" s="107"/>
      <c r="F10" s="111" t="s">
        <v>1044</v>
      </c>
      <c r="G10" s="136">
        <v>2.3774747999999999E-3</v>
      </c>
      <c r="H10" s="103">
        <f>ROUND(+G10*Totals!$H$8,2)</f>
        <v>862.23</v>
      </c>
      <c r="I10" s="103">
        <f t="shared" si="0"/>
        <v>0</v>
      </c>
      <c r="J10" s="103">
        <f t="shared" si="1"/>
        <v>862.23</v>
      </c>
      <c r="N10" s="117"/>
      <c r="Q10" s="112"/>
      <c r="R10" s="112"/>
    </row>
    <row r="11" spans="1:18">
      <c r="A11" s="107">
        <v>5</v>
      </c>
      <c r="B11" s="110" t="s">
        <v>40</v>
      </c>
      <c r="C11" s="141">
        <v>7.1599508000000003E-3</v>
      </c>
      <c r="D11" s="103">
        <f>+C11*Totals!$G$8</f>
        <v>2596.6835188248306</v>
      </c>
      <c r="E11" s="107"/>
      <c r="F11" s="111" t="s">
        <v>1043</v>
      </c>
      <c r="G11" s="136">
        <v>3.3770729999999996E-4</v>
      </c>
      <c r="H11" s="103">
        <f>ROUND(+G11*Totals!$H$8,2)</f>
        <v>122.48</v>
      </c>
      <c r="I11" s="103">
        <f t="shared" si="0"/>
        <v>0</v>
      </c>
      <c r="J11" s="103">
        <f t="shared" si="1"/>
        <v>122.48</v>
      </c>
      <c r="N11" s="117"/>
      <c r="Q11" s="112"/>
      <c r="R11" s="112"/>
    </row>
    <row r="12" spans="1:18">
      <c r="A12" s="107">
        <v>6</v>
      </c>
      <c r="B12" s="110" t="s">
        <v>41</v>
      </c>
      <c r="C12" s="141">
        <v>1.3765475199999998E-2</v>
      </c>
      <c r="D12" s="103">
        <f>+C12*Totals!$G$8</f>
        <v>4992.2944415528573</v>
      </c>
      <c r="E12" s="107"/>
      <c r="F12" s="111" t="s">
        <v>1042</v>
      </c>
      <c r="G12" s="136">
        <v>2.3956350000000002E-4</v>
      </c>
      <c r="H12" s="103">
        <f>ROUND(+G12*Totals!$H$8,2)</f>
        <v>86.88</v>
      </c>
      <c r="I12" s="103">
        <f t="shared" si="0"/>
        <v>0</v>
      </c>
      <c r="J12" s="103">
        <f t="shared" si="1"/>
        <v>86.88</v>
      </c>
      <c r="N12" s="117"/>
      <c r="Q12" s="112"/>
      <c r="R12" s="112"/>
    </row>
    <row r="13" spans="1:18">
      <c r="A13" s="107">
        <v>7</v>
      </c>
      <c r="B13" s="110" t="s">
        <v>1158</v>
      </c>
      <c r="C13" s="141">
        <v>1.1938722799999999E-2</v>
      </c>
      <c r="D13" s="103">
        <f>+C13*Totals!$G$8</f>
        <v>4329.7901894211664</v>
      </c>
      <c r="E13" s="107"/>
      <c r="F13" s="111" t="s">
        <v>1041</v>
      </c>
      <c r="G13" s="136">
        <v>1.9744669999999999E-4</v>
      </c>
      <c r="H13" s="103">
        <f>ROUND(+G13*Totals!$H$8,2)</f>
        <v>71.61</v>
      </c>
      <c r="I13" s="103">
        <f t="shared" si="0"/>
        <v>0</v>
      </c>
      <c r="J13" s="103">
        <f t="shared" si="1"/>
        <v>71.61</v>
      </c>
      <c r="N13" s="117"/>
      <c r="Q13" s="112"/>
      <c r="R13" s="112"/>
    </row>
    <row r="14" spans="1:18">
      <c r="A14" s="107">
        <v>8</v>
      </c>
      <c r="B14" s="110" t="s">
        <v>42</v>
      </c>
      <c r="C14" s="141">
        <v>1.05765954E-2</v>
      </c>
      <c r="D14" s="103">
        <f>+C14*Totals!$G$8</f>
        <v>3835.7904582889751</v>
      </c>
      <c r="E14" s="107"/>
      <c r="F14" s="111" t="s">
        <v>1040</v>
      </c>
      <c r="G14" s="136">
        <v>6.02E-4</v>
      </c>
      <c r="H14" s="103">
        <f>ROUND(+G14*Totals!$H$8,2)</f>
        <v>218.33</v>
      </c>
      <c r="I14" s="103">
        <f t="shared" si="0"/>
        <v>0</v>
      </c>
      <c r="J14" s="103">
        <f t="shared" si="1"/>
        <v>218.33</v>
      </c>
      <c r="N14" s="117"/>
      <c r="Q14" s="112"/>
      <c r="R14" s="112"/>
    </row>
    <row r="15" spans="1:18">
      <c r="A15" s="107">
        <v>9</v>
      </c>
      <c r="B15" s="110" t="s">
        <v>43</v>
      </c>
      <c r="C15" s="141">
        <v>8.8999483000000001E-3</v>
      </c>
      <c r="D15" s="103">
        <f>+C15*Totals!$G$8</f>
        <v>3227.7245632753607</v>
      </c>
      <c r="E15" s="107"/>
      <c r="F15" s="111" t="s">
        <v>1039</v>
      </c>
      <c r="G15" s="136">
        <v>2.6158790000000001E-4</v>
      </c>
      <c r="H15" s="103">
        <f>ROUND(+G15*Totals!$H$8,2)</f>
        <v>94.87</v>
      </c>
      <c r="I15" s="103">
        <f t="shared" si="0"/>
        <v>0</v>
      </c>
      <c r="J15" s="103">
        <f t="shared" si="1"/>
        <v>94.87</v>
      </c>
      <c r="N15" s="117"/>
      <c r="Q15" s="112"/>
      <c r="R15" s="112"/>
    </row>
    <row r="16" spans="1:18">
      <c r="A16" s="107">
        <v>10</v>
      </c>
      <c r="B16" s="110" t="s">
        <v>44</v>
      </c>
      <c r="C16" s="141">
        <v>1.1671290999999999E-2</v>
      </c>
      <c r="D16" s="103">
        <f>+C16*Totals!$G$8</f>
        <v>4232.8012900743079</v>
      </c>
      <c r="E16" s="107"/>
      <c r="F16" s="111" t="s">
        <v>1038</v>
      </c>
      <c r="G16" s="136">
        <v>1.4377675999999999E-3</v>
      </c>
      <c r="H16" s="103">
        <f>ROUND(+G16*Totals!$H$8,2)</f>
        <v>521.42999999999995</v>
      </c>
      <c r="I16" s="103">
        <f t="shared" si="0"/>
        <v>0</v>
      </c>
      <c r="J16" s="103">
        <f t="shared" si="1"/>
        <v>521.42999999999995</v>
      </c>
      <c r="N16" s="117"/>
      <c r="Q16" s="112"/>
      <c r="R16" s="112"/>
    </row>
    <row r="17" spans="1:19">
      <c r="A17" s="107">
        <v>11</v>
      </c>
      <c r="B17" s="110" t="s">
        <v>45</v>
      </c>
      <c r="C17" s="141">
        <v>9.6755303000000004E-3</v>
      </c>
      <c r="D17" s="103">
        <f>+C17*Totals!$G$8</f>
        <v>3509.0031716279764</v>
      </c>
      <c r="E17" s="107"/>
      <c r="F17" s="111" t="s">
        <v>1037</v>
      </c>
      <c r="G17" s="136">
        <v>3.4543520000000002E-4</v>
      </c>
      <c r="H17" s="103">
        <f>ROUND(+G17*Totals!$H$8,2)</f>
        <v>125.28</v>
      </c>
      <c r="I17" s="103">
        <f t="shared" si="0"/>
        <v>0</v>
      </c>
      <c r="J17" s="103">
        <f t="shared" si="1"/>
        <v>125.28</v>
      </c>
      <c r="K17" s="113"/>
      <c r="L17" s="113"/>
      <c r="N17" s="117"/>
      <c r="Q17" s="112"/>
      <c r="R17" s="112"/>
    </row>
    <row r="18" spans="1:19">
      <c r="A18" s="107">
        <v>12</v>
      </c>
      <c r="B18" s="110" t="s">
        <v>46</v>
      </c>
      <c r="C18" s="141">
        <v>1.0682112399999999E-2</v>
      </c>
      <c r="D18" s="103">
        <f>+C18*Totals!$G$8</f>
        <v>3874.0580752753708</v>
      </c>
      <c r="E18" s="107"/>
      <c r="F18" s="111" t="s">
        <v>1036</v>
      </c>
      <c r="G18" s="136">
        <v>2.608151E-4</v>
      </c>
      <c r="H18" s="103">
        <f>ROUND(+G18*Totals!$H$8,2)</f>
        <v>94.59</v>
      </c>
      <c r="I18" s="103">
        <f t="shared" si="0"/>
        <v>0</v>
      </c>
      <c r="J18" s="103">
        <f t="shared" si="1"/>
        <v>94.59</v>
      </c>
      <c r="N18" s="117"/>
      <c r="Q18" s="112"/>
      <c r="R18" s="112"/>
    </row>
    <row r="19" spans="1:19">
      <c r="A19" s="107">
        <v>13</v>
      </c>
      <c r="B19" s="110" t="s">
        <v>47</v>
      </c>
      <c r="C19" s="141">
        <v>9.4449071999999999E-3</v>
      </c>
      <c r="D19" s="103">
        <f>+C19*Totals!$G$8</f>
        <v>3425.3636020892736</v>
      </c>
      <c r="E19" s="107"/>
      <c r="F19" s="111" t="s">
        <v>1035</v>
      </c>
      <c r="G19" s="136">
        <v>2.9481770000000003E-4</v>
      </c>
      <c r="H19" s="103">
        <f>ROUND(+G19*Totals!$H$8,2)</f>
        <v>106.92</v>
      </c>
      <c r="I19" s="103">
        <f t="shared" si="0"/>
        <v>0</v>
      </c>
      <c r="J19" s="103">
        <f t="shared" si="1"/>
        <v>106.92</v>
      </c>
      <c r="K19" s="113"/>
      <c r="L19" s="113"/>
      <c r="N19" s="117"/>
      <c r="O19" s="115"/>
      <c r="P19" s="114"/>
      <c r="Q19" s="116"/>
      <c r="R19" s="116"/>
      <c r="S19" s="114"/>
    </row>
    <row r="20" spans="1:19">
      <c r="A20" s="107">
        <v>14</v>
      </c>
      <c r="B20" s="110" t="s">
        <v>48</v>
      </c>
      <c r="C20" s="141">
        <v>1.0167060299999999E-2</v>
      </c>
      <c r="D20" s="103">
        <f>+C20*Totals!$G$8</f>
        <v>3687.2652694636163</v>
      </c>
      <c r="E20" s="107"/>
      <c r="F20" s="111" t="s">
        <v>1034</v>
      </c>
      <c r="G20" s="136">
        <v>6.3368399999999995E-5</v>
      </c>
      <c r="H20" s="103">
        <f>ROUND(+G20*Totals!$H$8,2)</f>
        <v>22.98</v>
      </c>
      <c r="I20" s="103">
        <f t="shared" si="0"/>
        <v>11.407139423076922</v>
      </c>
      <c r="J20" s="103">
        <f t="shared" si="1"/>
        <v>11.572860576923079</v>
      </c>
      <c r="K20" s="113" t="s">
        <v>1034</v>
      </c>
      <c r="L20" s="113" t="s">
        <v>69</v>
      </c>
      <c r="M20" s="138">
        <v>0.49639423076923073</v>
      </c>
      <c r="N20" s="117">
        <f>+H20*M20</f>
        <v>11.407139423076922</v>
      </c>
      <c r="O20" s="117" t="s">
        <v>1159</v>
      </c>
      <c r="P20" s="114"/>
      <c r="Q20" s="118"/>
      <c r="R20" s="116"/>
      <c r="S20" s="114"/>
    </row>
    <row r="21" spans="1:19">
      <c r="A21" s="107">
        <v>15</v>
      </c>
      <c r="B21" s="110" t="s">
        <v>49</v>
      </c>
      <c r="C21" s="141">
        <v>8.8353206E-3</v>
      </c>
      <c r="D21" s="103">
        <f>+C21*Totals!$G$8</f>
        <v>3204.2861782728328</v>
      </c>
      <c r="E21" s="107"/>
      <c r="F21" s="111" t="s">
        <v>1033</v>
      </c>
      <c r="G21" s="136">
        <v>2.1201371999999999E-3</v>
      </c>
      <c r="H21" s="103">
        <f>ROUND(+G21*Totals!$H$8,2)</f>
        <v>768.91</v>
      </c>
      <c r="I21" s="103">
        <f t="shared" si="0"/>
        <v>0</v>
      </c>
      <c r="J21" s="103">
        <f t="shared" si="1"/>
        <v>768.91</v>
      </c>
      <c r="K21" s="113"/>
      <c r="L21" s="113"/>
      <c r="N21" s="117"/>
      <c r="O21" s="117" t="s">
        <v>1159</v>
      </c>
      <c r="P21" s="114"/>
      <c r="Q21" s="118"/>
      <c r="R21" s="116"/>
      <c r="S21" s="114"/>
    </row>
    <row r="22" spans="1:19">
      <c r="A22" s="107">
        <v>16</v>
      </c>
      <c r="B22" s="110" t="s">
        <v>50</v>
      </c>
      <c r="C22" s="141">
        <v>1.0860620199999999E-2</v>
      </c>
      <c r="D22" s="103">
        <f>+C22*Totals!$G$8</f>
        <v>3938.7971042421173</v>
      </c>
      <c r="E22" s="107"/>
      <c r="F22" s="111" t="s">
        <v>1032</v>
      </c>
      <c r="G22" s="136">
        <v>1.6344419999999999E-4</v>
      </c>
      <c r="H22" s="103">
        <f>ROUND(+G22*Totals!$H$8,2)</f>
        <v>59.28</v>
      </c>
      <c r="I22" s="103">
        <f t="shared" si="0"/>
        <v>31.124394184168015</v>
      </c>
      <c r="J22" s="103">
        <f t="shared" si="1"/>
        <v>28.155605815831986</v>
      </c>
      <c r="K22" s="113" t="s">
        <v>1032</v>
      </c>
      <c r="L22" s="113" t="s">
        <v>110</v>
      </c>
      <c r="M22" s="138">
        <v>0.52504038772213246</v>
      </c>
      <c r="N22" s="117">
        <f>+H22*M22</f>
        <v>31.124394184168015</v>
      </c>
      <c r="O22" s="117" t="s">
        <v>1159</v>
      </c>
      <c r="P22" s="114"/>
      <c r="Q22" s="118"/>
      <c r="R22" s="116"/>
      <c r="S22" s="114"/>
    </row>
    <row r="23" spans="1:19">
      <c r="A23" s="107">
        <v>17</v>
      </c>
      <c r="B23" s="110" t="s">
        <v>51</v>
      </c>
      <c r="C23" s="141">
        <v>1.0648026200000001E-2</v>
      </c>
      <c r="D23" s="103">
        <f>+C23*Totals!$G$8</f>
        <v>3861.696108520046</v>
      </c>
      <c r="E23" s="107"/>
      <c r="F23" s="111" t="s">
        <v>1031</v>
      </c>
      <c r="G23" s="136">
        <v>1.661489E-4</v>
      </c>
      <c r="H23" s="103">
        <f>ROUND(+G23*Totals!$H$8,2)</f>
        <v>60.26</v>
      </c>
      <c r="I23" s="103">
        <f t="shared" si="0"/>
        <v>12.443067846607669</v>
      </c>
      <c r="J23" s="103">
        <f t="shared" si="1"/>
        <v>47.816932153392329</v>
      </c>
      <c r="K23" s="137" t="s">
        <v>1031</v>
      </c>
      <c r="L23" s="137" t="s">
        <v>126</v>
      </c>
      <c r="M23" s="138">
        <v>0.20648967551622419</v>
      </c>
      <c r="N23" s="117">
        <f>+H23*M23</f>
        <v>12.443067846607669</v>
      </c>
      <c r="O23" s="113" t="s">
        <v>1159</v>
      </c>
      <c r="P23" s="114"/>
      <c r="Q23" s="118"/>
      <c r="R23" s="116"/>
      <c r="S23" s="114"/>
    </row>
    <row r="24" spans="1:19">
      <c r="A24" s="107">
        <v>18</v>
      </c>
      <c r="B24" s="110" t="s">
        <v>52</v>
      </c>
      <c r="C24" s="141">
        <v>9.7959411999999999E-3</v>
      </c>
      <c r="D24" s="103">
        <f>+C24*Totals!$G$8</f>
        <v>3552.6723263820654</v>
      </c>
      <c r="E24" s="107"/>
      <c r="F24" s="111" t="s">
        <v>1030</v>
      </c>
      <c r="G24" s="136">
        <v>3.7325539999999999E-4</v>
      </c>
      <c r="H24" s="103">
        <f>ROUND(+G24*Totals!$H$8,2)</f>
        <v>135.37</v>
      </c>
      <c r="I24" s="103">
        <f t="shared" si="0"/>
        <v>0</v>
      </c>
      <c r="J24" s="103">
        <f t="shared" si="1"/>
        <v>135.37</v>
      </c>
      <c r="K24" s="113"/>
      <c r="L24" s="113"/>
      <c r="N24" s="117"/>
      <c r="O24" s="113"/>
      <c r="P24" s="114"/>
      <c r="Q24" s="118"/>
      <c r="R24" s="116"/>
      <c r="S24" s="114"/>
    </row>
    <row r="25" spans="1:19">
      <c r="A25" s="107">
        <v>19</v>
      </c>
      <c r="B25" s="110" t="s">
        <v>53</v>
      </c>
      <c r="C25" s="141">
        <v>9.3377110000000003E-3</v>
      </c>
      <c r="D25" s="103">
        <f>+C25*Totals!$G$8</f>
        <v>3386.4869933532682</v>
      </c>
      <c r="E25" s="107"/>
      <c r="F25" s="111" t="s">
        <v>1029</v>
      </c>
      <c r="G25" s="136">
        <v>8.0640180000000005E-4</v>
      </c>
      <c r="H25" s="103">
        <f>ROUND(+G25*Totals!$H$8,2)</f>
        <v>292.45999999999998</v>
      </c>
      <c r="I25" s="103">
        <f t="shared" si="0"/>
        <v>0</v>
      </c>
      <c r="J25" s="103">
        <f t="shared" si="1"/>
        <v>292.45999999999998</v>
      </c>
      <c r="K25" s="113"/>
      <c r="L25" s="113"/>
      <c r="N25" s="117"/>
      <c r="O25" s="113" t="s">
        <v>1159</v>
      </c>
      <c r="P25" s="114"/>
      <c r="Q25" s="118"/>
      <c r="R25" s="116"/>
      <c r="S25" s="114"/>
    </row>
    <row r="26" spans="1:19">
      <c r="A26" s="107">
        <v>20</v>
      </c>
      <c r="B26" s="110" t="s">
        <v>54</v>
      </c>
      <c r="C26" s="141">
        <v>6.2459812000000003E-3</v>
      </c>
      <c r="D26" s="103">
        <f>+C26*Totals!$G$8</f>
        <v>2265.2161856935859</v>
      </c>
      <c r="E26" s="107"/>
      <c r="F26" s="111" t="s">
        <v>1028</v>
      </c>
      <c r="G26" s="136">
        <v>8.7711200000000001E-5</v>
      </c>
      <c r="H26" s="103">
        <f>ROUND(+G26*Totals!$H$8,2)</f>
        <v>31.81</v>
      </c>
      <c r="I26" s="103">
        <f t="shared" si="0"/>
        <v>14.910937499999999</v>
      </c>
      <c r="J26" s="103">
        <f t="shared" si="1"/>
        <v>16.899062499999999</v>
      </c>
      <c r="K26" s="113" t="s">
        <v>1028</v>
      </c>
      <c r="L26" s="113" t="s">
        <v>53</v>
      </c>
      <c r="M26" s="138">
        <v>0.46875</v>
      </c>
      <c r="N26" s="117">
        <f>+H26*M26</f>
        <v>14.910937499999999</v>
      </c>
      <c r="O26" s="117" t="s">
        <v>1159</v>
      </c>
      <c r="P26" s="114"/>
      <c r="Q26" s="118"/>
      <c r="R26" s="116"/>
      <c r="S26" s="114"/>
    </row>
    <row r="27" spans="1:19">
      <c r="A27" s="107">
        <v>21</v>
      </c>
      <c r="B27" s="110" t="s">
        <v>55</v>
      </c>
      <c r="C27" s="141">
        <v>9.8244834000000003E-3</v>
      </c>
      <c r="D27" s="103">
        <f>+C27*Totals!$G$8</f>
        <v>3563.0236629207193</v>
      </c>
      <c r="E27" s="107"/>
      <c r="F27" s="111" t="s">
        <v>1027</v>
      </c>
      <c r="G27" s="136">
        <v>4.8221819999999998E-4</v>
      </c>
      <c r="H27" s="103">
        <f>ROUND(+G27*Totals!$H$8,2)</f>
        <v>174.89</v>
      </c>
      <c r="I27" s="103">
        <f t="shared" si="0"/>
        <v>0</v>
      </c>
      <c r="J27" s="103">
        <f t="shared" si="1"/>
        <v>174.89</v>
      </c>
      <c r="K27" s="113"/>
      <c r="L27" s="113"/>
      <c r="N27" s="117"/>
      <c r="O27" s="113" t="s">
        <v>1159</v>
      </c>
      <c r="P27" s="114"/>
      <c r="Q27" s="118"/>
      <c r="R27" s="116"/>
      <c r="S27" s="114"/>
    </row>
    <row r="28" spans="1:19" ht="19.5" customHeight="1">
      <c r="A28" s="107">
        <v>22</v>
      </c>
      <c r="B28" s="110" t="s">
        <v>56</v>
      </c>
      <c r="C28" s="141">
        <v>1.2199951699999999E-2</v>
      </c>
      <c r="D28" s="103">
        <f>+C28*Totals!$G$8</f>
        <v>4424.5294967458394</v>
      </c>
      <c r="E28" s="107"/>
      <c r="F28" s="111" t="s">
        <v>1026</v>
      </c>
      <c r="G28" s="136">
        <v>7.5744579000000005E-3</v>
      </c>
      <c r="H28" s="103">
        <f>ROUND(+G28*Totals!$H$8,2)</f>
        <v>2747.01</v>
      </c>
      <c r="I28" s="103">
        <f t="shared" si="0"/>
        <v>0</v>
      </c>
      <c r="J28" s="103">
        <f t="shared" si="1"/>
        <v>2747.01</v>
      </c>
      <c r="K28" s="113"/>
      <c r="L28" s="113"/>
      <c r="N28" s="117"/>
      <c r="O28" s="113" t="s">
        <v>1159</v>
      </c>
      <c r="P28" s="114"/>
      <c r="Q28" s="118"/>
      <c r="R28" s="116"/>
      <c r="S28" s="114"/>
    </row>
    <row r="29" spans="1:19">
      <c r="A29" s="107">
        <v>23</v>
      </c>
      <c r="B29" s="110" t="s">
        <v>57</v>
      </c>
      <c r="C29" s="141">
        <v>1.22547297E-2</v>
      </c>
      <c r="D29" s="103">
        <f>+C29*Totals!$G$8</f>
        <v>4444.3957128369038</v>
      </c>
      <c r="E29" s="107"/>
      <c r="F29" s="111" t="s">
        <v>1025</v>
      </c>
      <c r="G29" s="136">
        <v>7.9596899999999997E-5</v>
      </c>
      <c r="H29" s="103">
        <f>ROUND(+G29*Totals!$H$8,2)</f>
        <v>28.87</v>
      </c>
      <c r="I29" s="103">
        <f t="shared" si="0"/>
        <v>5.6314320987654334</v>
      </c>
      <c r="J29" s="103">
        <f t="shared" si="1"/>
        <v>23.238567901234568</v>
      </c>
      <c r="K29" s="113" t="s">
        <v>1025</v>
      </c>
      <c r="L29" s="113" t="s">
        <v>94</v>
      </c>
      <c r="M29" s="138">
        <v>0.19506172839506175</v>
      </c>
      <c r="N29" s="117">
        <f>+H29*M29</f>
        <v>5.6314320987654334</v>
      </c>
      <c r="O29" s="117" t="s">
        <v>1159</v>
      </c>
      <c r="P29" s="114"/>
      <c r="Q29" s="118"/>
      <c r="R29" s="116"/>
      <c r="S29" s="114"/>
    </row>
    <row r="30" spans="1:19" ht="19.5" customHeight="1">
      <c r="A30" s="107">
        <v>24</v>
      </c>
      <c r="B30" s="110" t="s">
        <v>58</v>
      </c>
      <c r="C30" s="141">
        <v>1.10011508E-2</v>
      </c>
      <c r="D30" s="103">
        <f>+C30*Totals!$G$8</f>
        <v>3989.7630260904302</v>
      </c>
      <c r="E30" s="107"/>
      <c r="F30" s="111" t="s">
        <v>1024</v>
      </c>
      <c r="G30" s="136">
        <v>5.9813599999999998E-4</v>
      </c>
      <c r="H30" s="103">
        <f>ROUND(+G30*Totals!$H$8,2)</f>
        <v>216.92</v>
      </c>
      <c r="I30" s="103">
        <f t="shared" si="0"/>
        <v>0</v>
      </c>
      <c r="J30" s="103">
        <f t="shared" si="1"/>
        <v>216.92</v>
      </c>
      <c r="K30" s="113"/>
      <c r="L30" s="113"/>
      <c r="N30" s="117"/>
      <c r="O30" s="113" t="s">
        <v>1159</v>
      </c>
      <c r="P30" s="114"/>
      <c r="Q30" s="118"/>
      <c r="R30" s="116"/>
      <c r="S30" s="114"/>
    </row>
    <row r="31" spans="1:19">
      <c r="A31" s="107">
        <v>25</v>
      </c>
      <c r="B31" s="110" t="s">
        <v>59</v>
      </c>
      <c r="C31" s="141">
        <v>1.1103742599999999E-2</v>
      </c>
      <c r="D31" s="103">
        <f>+C31*Totals!$G$8</f>
        <v>4026.9697672633683</v>
      </c>
      <c r="E31" s="107"/>
      <c r="F31" s="111" t="s">
        <v>1023</v>
      </c>
      <c r="G31" s="136">
        <v>2.5673868999999998E-2</v>
      </c>
      <c r="H31" s="103">
        <f>ROUND(+G31*Totals!$H$8,2)</f>
        <v>9311.09</v>
      </c>
      <c r="I31" s="103">
        <f t="shared" si="0"/>
        <v>0</v>
      </c>
      <c r="J31" s="103">
        <f t="shared" si="1"/>
        <v>9311.09</v>
      </c>
      <c r="K31" s="113"/>
      <c r="L31" s="113"/>
      <c r="N31" s="117"/>
      <c r="O31" s="113" t="s">
        <v>1159</v>
      </c>
      <c r="P31" s="114"/>
      <c r="Q31" s="118"/>
      <c r="R31" s="116"/>
      <c r="S31" s="114"/>
    </row>
    <row r="32" spans="1:19">
      <c r="A32" s="107">
        <v>26</v>
      </c>
      <c r="B32" s="110" t="s">
        <v>60</v>
      </c>
      <c r="C32" s="141">
        <v>8.2383861999999995E-3</v>
      </c>
      <c r="D32" s="103">
        <f>+C32*Totals!$G$8</f>
        <v>2987.7972998437253</v>
      </c>
      <c r="E32" s="107"/>
      <c r="F32" s="111" t="s">
        <v>1022</v>
      </c>
      <c r="G32" s="136">
        <v>2.1058407000000001E-3</v>
      </c>
      <c r="H32" s="103">
        <f>ROUND(+G32*Totals!$H$8,2)</f>
        <v>763.72</v>
      </c>
      <c r="I32" s="103">
        <f t="shared" si="0"/>
        <v>0</v>
      </c>
      <c r="J32" s="103">
        <f t="shared" si="1"/>
        <v>763.72</v>
      </c>
      <c r="K32" s="113"/>
      <c r="L32" s="113"/>
      <c r="N32" s="117"/>
      <c r="O32" s="113" t="s">
        <v>1159</v>
      </c>
      <c r="P32" s="114"/>
      <c r="Q32" s="118"/>
      <c r="R32" s="116"/>
      <c r="S32" s="114"/>
    </row>
    <row r="33" spans="1:19">
      <c r="A33" s="107">
        <v>27</v>
      </c>
      <c r="B33" s="110" t="s">
        <v>61</v>
      </c>
      <c r="C33" s="141">
        <v>7.9860733000000003E-3</v>
      </c>
      <c r="D33" s="103">
        <f>+C33*Totals!$G$8</f>
        <v>2896.2915385168603</v>
      </c>
      <c r="E33" s="107"/>
      <c r="F33" s="111" t="s">
        <v>1021</v>
      </c>
      <c r="G33" s="136">
        <v>4.2116799999999996E-5</v>
      </c>
      <c r="H33" s="103">
        <f>ROUND(+G33*Totals!$H$8,2)</f>
        <v>15.27</v>
      </c>
      <c r="I33" s="103">
        <f t="shared" si="0"/>
        <v>6.8715000000000002</v>
      </c>
      <c r="J33" s="103">
        <f t="shared" si="1"/>
        <v>8.3984999999999985</v>
      </c>
      <c r="K33" s="113" t="s">
        <v>1021</v>
      </c>
      <c r="L33" s="113" t="s">
        <v>57</v>
      </c>
      <c r="M33" s="138">
        <v>0.45</v>
      </c>
      <c r="N33" s="117">
        <f>+H33*M33</f>
        <v>6.8715000000000002</v>
      </c>
      <c r="O33" s="117" t="s">
        <v>1159</v>
      </c>
      <c r="P33" s="114"/>
      <c r="Q33" s="118"/>
      <c r="R33" s="116"/>
      <c r="S33" s="114"/>
    </row>
    <row r="34" spans="1:19">
      <c r="A34" s="107">
        <v>28</v>
      </c>
      <c r="B34" s="110" t="s">
        <v>62</v>
      </c>
      <c r="C34" s="141">
        <v>1.13262207E-2</v>
      </c>
      <c r="D34" s="103">
        <f>+C34*Totals!$G$8</f>
        <v>4107.6554076688117</v>
      </c>
      <c r="E34" s="107"/>
      <c r="F34" s="111" t="s">
        <v>1020</v>
      </c>
      <c r="G34" s="136">
        <v>1.4682930000000001E-4</v>
      </c>
      <c r="H34" s="103">
        <f>ROUND(+G34*Totals!$H$8,2)</f>
        <v>53.25</v>
      </c>
      <c r="I34" s="103">
        <f t="shared" si="0"/>
        <v>5.0145739910313898</v>
      </c>
      <c r="J34" s="103">
        <f t="shared" si="1"/>
        <v>48.235426008968609</v>
      </c>
      <c r="K34" s="113" t="s">
        <v>1020</v>
      </c>
      <c r="L34" s="113" t="s">
        <v>83</v>
      </c>
      <c r="M34" s="138">
        <v>9.417040358744394E-2</v>
      </c>
      <c r="N34" s="117">
        <f>+H34*M34</f>
        <v>5.0145739910313898</v>
      </c>
      <c r="O34" s="117" t="s">
        <v>1159</v>
      </c>
      <c r="P34" s="114"/>
      <c r="Q34" s="118"/>
      <c r="R34" s="116"/>
      <c r="S34" s="114"/>
    </row>
    <row r="35" spans="1:19">
      <c r="A35" s="107">
        <v>29</v>
      </c>
      <c r="B35" s="110" t="s">
        <v>63</v>
      </c>
      <c r="C35" s="141">
        <v>7.9887403999999995E-3</v>
      </c>
      <c r="D35" s="103">
        <f>+C35*Totals!$G$8</f>
        <v>2897.258809774235</v>
      </c>
      <c r="E35" s="107"/>
      <c r="F35" s="111" t="s">
        <v>1019</v>
      </c>
      <c r="G35" s="136">
        <v>3.7209630000000003E-4</v>
      </c>
      <c r="H35" s="103">
        <f>ROUND(+G35*Totals!$H$8,2)</f>
        <v>134.94999999999999</v>
      </c>
      <c r="I35" s="103">
        <f t="shared" si="0"/>
        <v>0</v>
      </c>
      <c r="J35" s="103">
        <f t="shared" si="1"/>
        <v>134.94999999999999</v>
      </c>
      <c r="K35" s="113"/>
      <c r="L35" s="113"/>
      <c r="N35" s="117"/>
      <c r="O35" s="113" t="s">
        <v>1159</v>
      </c>
      <c r="P35" s="114"/>
      <c r="Q35" s="118"/>
      <c r="R35" s="116"/>
      <c r="S35" s="114"/>
    </row>
    <row r="36" spans="1:19">
      <c r="A36" s="107">
        <v>30</v>
      </c>
      <c r="B36" s="110" t="s">
        <v>64</v>
      </c>
      <c r="C36" s="141">
        <v>7.2057448000000003E-3</v>
      </c>
      <c r="D36" s="103">
        <f>+C36*Totals!$G$8</f>
        <v>2613.2915275085024</v>
      </c>
      <c r="E36" s="107"/>
      <c r="F36" s="111" t="s">
        <v>1018</v>
      </c>
      <c r="G36" s="136">
        <v>2.94462219E-2</v>
      </c>
      <c r="H36" s="103">
        <f>ROUND(+G36*Totals!$H$8,2)</f>
        <v>10679.2</v>
      </c>
      <c r="I36" s="103">
        <f t="shared" si="0"/>
        <v>0</v>
      </c>
      <c r="J36" s="103">
        <f t="shared" si="1"/>
        <v>10679.2</v>
      </c>
      <c r="K36" s="113"/>
      <c r="L36" s="113"/>
      <c r="N36" s="117"/>
      <c r="O36" s="113" t="s">
        <v>1159</v>
      </c>
      <c r="P36" s="114"/>
      <c r="Q36" s="118"/>
      <c r="R36" s="116"/>
      <c r="S36" s="114"/>
    </row>
    <row r="37" spans="1:19">
      <c r="A37" s="107">
        <v>31</v>
      </c>
      <c r="B37" s="110" t="s">
        <v>65</v>
      </c>
      <c r="C37" s="141">
        <v>1.4261317099999999E-2</v>
      </c>
      <c r="D37" s="103">
        <f>+C37*Totals!$G$8</f>
        <v>5172.1203266235743</v>
      </c>
      <c r="E37" s="107"/>
      <c r="F37" s="111" t="s">
        <v>1017</v>
      </c>
      <c r="G37" s="136">
        <v>2.105841E-4</v>
      </c>
      <c r="H37" s="103">
        <f>ROUND(+G37*Totals!$H$8,2)</f>
        <v>76.37</v>
      </c>
      <c r="I37" s="103">
        <f t="shared" si="0"/>
        <v>0</v>
      </c>
      <c r="J37" s="103">
        <f t="shared" si="1"/>
        <v>76.37</v>
      </c>
      <c r="K37" s="113"/>
      <c r="L37" s="113"/>
      <c r="N37" s="117"/>
      <c r="O37" s="113" t="s">
        <v>1159</v>
      </c>
      <c r="P37" s="114"/>
      <c r="Q37" s="118"/>
      <c r="R37" s="116"/>
      <c r="S37" s="114"/>
    </row>
    <row r="38" spans="1:19">
      <c r="A38" s="107">
        <v>32</v>
      </c>
      <c r="B38" s="110" t="s">
        <v>66</v>
      </c>
      <c r="C38" s="141">
        <v>6.2085811999999995E-3</v>
      </c>
      <c r="D38" s="103">
        <f>+C38*Totals!$G$8</f>
        <v>2251.6524104223854</v>
      </c>
      <c r="E38" s="107"/>
      <c r="F38" s="111" t="s">
        <v>1016</v>
      </c>
      <c r="G38" s="136">
        <v>4.312144E-4</v>
      </c>
      <c r="H38" s="103">
        <f>ROUND(+G38*Totals!$H$8,2)</f>
        <v>156.38999999999999</v>
      </c>
      <c r="I38" s="103">
        <f t="shared" si="0"/>
        <v>0</v>
      </c>
      <c r="J38" s="103">
        <f t="shared" si="1"/>
        <v>156.38999999999999</v>
      </c>
      <c r="K38" s="113"/>
      <c r="L38" s="113"/>
      <c r="N38" s="117"/>
      <c r="O38" s="113" t="s">
        <v>1159</v>
      </c>
      <c r="P38" s="114"/>
      <c r="Q38" s="118"/>
      <c r="R38" s="116"/>
      <c r="S38" s="114"/>
    </row>
    <row r="39" spans="1:19">
      <c r="A39" s="107">
        <v>33</v>
      </c>
      <c r="B39" s="110" t="s">
        <v>67</v>
      </c>
      <c r="C39" s="141">
        <v>1.2477307300000001E-2</v>
      </c>
      <c r="D39" s="103">
        <f>+C39*Totals!$G$8</f>
        <v>4525.1174386872526</v>
      </c>
      <c r="E39" s="107"/>
      <c r="F39" s="111" t="s">
        <v>1015</v>
      </c>
      <c r="G39" s="136">
        <v>2.028562E-4</v>
      </c>
      <c r="H39" s="103">
        <f>ROUND(+G39*Totals!$H$8,2)</f>
        <v>73.569999999999993</v>
      </c>
      <c r="I39" s="103">
        <f t="shared" si="0"/>
        <v>15.012112879884222</v>
      </c>
      <c r="J39" s="103">
        <f t="shared" si="1"/>
        <v>58.557887120115772</v>
      </c>
      <c r="K39" s="113" t="s">
        <v>1015</v>
      </c>
      <c r="L39" s="113" t="s">
        <v>48</v>
      </c>
      <c r="M39" s="138">
        <v>0.20405209840810418</v>
      </c>
      <c r="N39" s="117">
        <f t="shared" ref="N39:N44" si="2">+H39*M39</f>
        <v>15.012112879884222</v>
      </c>
      <c r="O39" s="117" t="s">
        <v>1159</v>
      </c>
      <c r="P39" s="114"/>
      <c r="Q39" s="118"/>
      <c r="R39" s="116"/>
      <c r="S39" s="114"/>
    </row>
    <row r="40" spans="1:19">
      <c r="A40" s="107">
        <v>34</v>
      </c>
      <c r="B40" s="110" t="s">
        <v>68</v>
      </c>
      <c r="C40" s="141">
        <v>9.3551303000000002E-3</v>
      </c>
      <c r="D40" s="103">
        <f>+C40*Totals!$G$8</f>
        <v>3392.8044123527766</v>
      </c>
      <c r="E40" s="107"/>
      <c r="F40" s="111" t="s">
        <v>1014</v>
      </c>
      <c r="G40" s="136">
        <v>4.5208000000000005E-5</v>
      </c>
      <c r="H40" s="103">
        <f>ROUND(+G40*Totals!$H$8,2)</f>
        <v>16.399999999999999</v>
      </c>
      <c r="I40" s="103">
        <f t="shared" si="0"/>
        <v>3.0432989690721648</v>
      </c>
      <c r="J40" s="103">
        <f t="shared" si="1"/>
        <v>13.356701030927834</v>
      </c>
      <c r="K40" s="113" t="s">
        <v>1014</v>
      </c>
      <c r="L40" s="113" t="s">
        <v>138</v>
      </c>
      <c r="M40" s="138">
        <v>0.18556701030927836</v>
      </c>
      <c r="N40" s="117">
        <f t="shared" si="2"/>
        <v>3.0432989690721648</v>
      </c>
      <c r="O40" s="117" t="s">
        <v>1159</v>
      </c>
      <c r="P40" s="114"/>
      <c r="Q40" s="118"/>
      <c r="R40" s="116"/>
      <c r="S40" s="114"/>
    </row>
    <row r="41" spans="1:19">
      <c r="A41" s="107">
        <v>35</v>
      </c>
      <c r="B41" s="110" t="s">
        <v>69</v>
      </c>
      <c r="C41" s="141">
        <v>9.8581852000000011E-3</v>
      </c>
      <c r="D41" s="103">
        <f>+C41*Totals!$G$8</f>
        <v>3575.2462201783378</v>
      </c>
      <c r="E41" s="107"/>
      <c r="F41" s="111" t="s">
        <v>1013</v>
      </c>
      <c r="G41" s="136">
        <v>2.39564E-5</v>
      </c>
      <c r="H41" s="103">
        <f>ROUND(+G41*Totals!$H$8,2)</f>
        <v>8.69</v>
      </c>
      <c r="I41" s="103">
        <f t="shared" si="0"/>
        <v>3.8256268221574339</v>
      </c>
      <c r="J41" s="103">
        <f t="shared" si="1"/>
        <v>4.8643731778425661</v>
      </c>
      <c r="K41" s="113" t="s">
        <v>1013</v>
      </c>
      <c r="L41" s="113" t="s">
        <v>46</v>
      </c>
      <c r="M41" s="138">
        <v>0.44023323615160348</v>
      </c>
      <c r="N41" s="117">
        <f t="shared" si="2"/>
        <v>3.8256268221574339</v>
      </c>
      <c r="O41" s="117" t="s">
        <v>1159</v>
      </c>
      <c r="P41" s="114"/>
      <c r="Q41" s="118"/>
      <c r="R41" s="116"/>
      <c r="S41" s="114"/>
    </row>
    <row r="42" spans="1:19">
      <c r="A42" s="107">
        <v>36</v>
      </c>
      <c r="B42" s="110" t="s">
        <v>70</v>
      </c>
      <c r="C42" s="141">
        <v>7.9470528999999995E-3</v>
      </c>
      <c r="D42" s="103">
        <f>+C42*Totals!$G$8</f>
        <v>2882.1400963619849</v>
      </c>
      <c r="E42" s="107"/>
      <c r="F42" s="111" t="s">
        <v>1012</v>
      </c>
      <c r="G42" s="136">
        <v>3.7480100000000001E-5</v>
      </c>
      <c r="H42" s="103">
        <f>ROUND(+G42*Totals!$H$8,2)</f>
        <v>13.59</v>
      </c>
      <c r="I42" s="103">
        <f t="shared" si="0"/>
        <v>1.5823972602739727</v>
      </c>
      <c r="J42" s="103">
        <f t="shared" si="1"/>
        <v>12.007602739726027</v>
      </c>
      <c r="K42" s="113" t="s">
        <v>1012</v>
      </c>
      <c r="L42" s="113" t="s">
        <v>58</v>
      </c>
      <c r="M42" s="138">
        <v>0.11643835616438357</v>
      </c>
      <c r="N42" s="117">
        <f t="shared" si="2"/>
        <v>1.5823972602739727</v>
      </c>
      <c r="O42" s="117"/>
      <c r="P42" s="114"/>
      <c r="Q42" s="118"/>
      <c r="R42" s="116"/>
      <c r="S42" s="114"/>
    </row>
    <row r="43" spans="1:19">
      <c r="A43" s="107">
        <v>37</v>
      </c>
      <c r="B43" s="110" t="s">
        <v>71</v>
      </c>
      <c r="C43" s="141">
        <v>9.0602327999999999E-3</v>
      </c>
      <c r="D43" s="103">
        <f>+C43*Totals!$G$8</f>
        <v>3285.8545883410466</v>
      </c>
      <c r="E43" s="107"/>
      <c r="F43" s="111" t="s">
        <v>1011</v>
      </c>
      <c r="G43" s="136">
        <v>3.70937E-5</v>
      </c>
      <c r="H43" s="103">
        <f>ROUND(+G43*Totals!$H$8,2)</f>
        <v>13.45</v>
      </c>
      <c r="I43" s="103">
        <f t="shared" si="0"/>
        <v>4.7546178343949048</v>
      </c>
      <c r="J43" s="103">
        <f t="shared" si="1"/>
        <v>8.6953821656050945</v>
      </c>
      <c r="K43" s="113" t="s">
        <v>1011</v>
      </c>
      <c r="L43" s="113" t="s">
        <v>121</v>
      </c>
      <c r="M43" s="138">
        <v>0.35350318471337583</v>
      </c>
      <c r="N43" s="117">
        <f t="shared" si="2"/>
        <v>4.7546178343949048</v>
      </c>
      <c r="O43" s="117" t="s">
        <v>1159</v>
      </c>
      <c r="P43" s="114"/>
      <c r="Q43" s="118"/>
      <c r="R43" s="116"/>
      <c r="S43" s="114"/>
    </row>
    <row r="44" spans="1:19">
      <c r="A44" s="107">
        <v>38</v>
      </c>
      <c r="B44" s="110" t="s">
        <v>72</v>
      </c>
      <c r="C44" s="141">
        <v>9.2801076000000003E-3</v>
      </c>
      <c r="D44" s="103">
        <f>+C44*Totals!$G$8</f>
        <v>3365.5960956939889</v>
      </c>
      <c r="E44" s="107"/>
      <c r="F44" s="111" t="s">
        <v>1010</v>
      </c>
      <c r="G44" s="136">
        <v>1.6189860000000002E-4</v>
      </c>
      <c r="H44" s="103">
        <f>ROUND(+G44*Totals!$H$8,2)</f>
        <v>58.72</v>
      </c>
      <c r="I44" s="103">
        <f t="shared" si="0"/>
        <v>13.741029641185646</v>
      </c>
      <c r="J44" s="103">
        <f t="shared" si="1"/>
        <v>44.978970358814351</v>
      </c>
      <c r="K44" s="113" t="s">
        <v>1010</v>
      </c>
      <c r="L44" s="113" t="s">
        <v>67</v>
      </c>
      <c r="M44" s="138">
        <v>0.23400936037441497</v>
      </c>
      <c r="N44" s="117">
        <f t="shared" si="2"/>
        <v>13.741029641185646</v>
      </c>
      <c r="O44" s="117" t="s">
        <v>1159</v>
      </c>
      <c r="P44" s="114"/>
      <c r="Q44" s="118"/>
      <c r="R44" s="116"/>
      <c r="S44" s="114"/>
    </row>
    <row r="45" spans="1:19">
      <c r="A45" s="107">
        <v>39</v>
      </c>
      <c r="B45" s="110" t="s">
        <v>73</v>
      </c>
      <c r="C45" s="141">
        <v>9.9508403999999991E-3</v>
      </c>
      <c r="D45" s="103">
        <f>+C45*Totals!$G$8</f>
        <v>3608.8492766090349</v>
      </c>
      <c r="E45" s="107"/>
      <c r="F45" s="111" t="s">
        <v>1009</v>
      </c>
      <c r="G45" s="136">
        <v>3.380937E-4</v>
      </c>
      <c r="H45" s="103">
        <f>ROUND(+G45*Totals!$H$8,2)</f>
        <v>122.62</v>
      </c>
      <c r="I45" s="103">
        <f t="shared" si="0"/>
        <v>0</v>
      </c>
      <c r="J45" s="103">
        <f t="shared" si="1"/>
        <v>122.62</v>
      </c>
      <c r="K45" s="113"/>
      <c r="L45" s="113"/>
      <c r="N45" s="117"/>
      <c r="O45" s="113" t="s">
        <v>1159</v>
      </c>
      <c r="P45" s="114"/>
      <c r="Q45" s="118"/>
      <c r="R45" s="116"/>
      <c r="S45" s="114"/>
    </row>
    <row r="46" spans="1:19">
      <c r="A46" s="107">
        <v>40</v>
      </c>
      <c r="B46" s="110" t="s">
        <v>74</v>
      </c>
      <c r="C46" s="141">
        <v>9.1762088000000002E-3</v>
      </c>
      <c r="D46" s="103">
        <f>+C46*Totals!$G$8</f>
        <v>3327.9153477221344</v>
      </c>
      <c r="E46" s="107"/>
      <c r="F46" s="111" t="s">
        <v>1008</v>
      </c>
      <c r="G46" s="136">
        <v>4.2966879999999997E-4</v>
      </c>
      <c r="H46" s="103">
        <f>ROUND(+G46*Totals!$H$8,2)</f>
        <v>155.83000000000001</v>
      </c>
      <c r="I46" s="103">
        <f t="shared" si="0"/>
        <v>0</v>
      </c>
      <c r="J46" s="103">
        <f t="shared" si="1"/>
        <v>155.83000000000001</v>
      </c>
      <c r="K46" s="113"/>
      <c r="L46" s="113"/>
      <c r="N46" s="117"/>
      <c r="O46" s="113" t="s">
        <v>1159</v>
      </c>
      <c r="P46" s="114"/>
      <c r="Q46" s="118"/>
      <c r="R46" s="116"/>
      <c r="S46" s="114"/>
    </row>
    <row r="47" spans="1:19">
      <c r="A47" s="107">
        <v>41</v>
      </c>
      <c r="B47" s="110" t="s">
        <v>75</v>
      </c>
      <c r="C47" s="141">
        <v>9.6909246000000011E-3</v>
      </c>
      <c r="D47" s="103">
        <f>+C47*Totals!$G$8</f>
        <v>3514.5861883567854</v>
      </c>
      <c r="E47" s="107"/>
      <c r="F47" s="111" t="s">
        <v>1007</v>
      </c>
      <c r="G47" s="136">
        <v>8.5779199999999993E-5</v>
      </c>
      <c r="H47" s="103">
        <f>ROUND(+G47*Totals!$H$8,2)</f>
        <v>31.11</v>
      </c>
      <c r="I47" s="103">
        <f t="shared" si="0"/>
        <v>4.1307883817427387</v>
      </c>
      <c r="J47" s="103">
        <f t="shared" si="1"/>
        <v>26.97921161825726</v>
      </c>
      <c r="K47" s="113" t="s">
        <v>1007</v>
      </c>
      <c r="L47" s="113" t="s">
        <v>81</v>
      </c>
      <c r="M47" s="138">
        <v>0.13278008298755187</v>
      </c>
      <c r="N47" s="117">
        <f>+H47*M47</f>
        <v>4.1307883817427387</v>
      </c>
      <c r="O47" s="117" t="s">
        <v>1159</v>
      </c>
      <c r="P47" s="114"/>
      <c r="Q47" s="118"/>
      <c r="R47" s="116"/>
      <c r="S47" s="114"/>
    </row>
    <row r="48" spans="1:19">
      <c r="A48" s="107">
        <v>42</v>
      </c>
      <c r="B48" s="110" t="s">
        <v>76</v>
      </c>
      <c r="C48" s="141">
        <v>1.0279248400000001E-2</v>
      </c>
      <c r="D48" s="103">
        <f>+C48*Totals!$G$8</f>
        <v>3727.9522795305397</v>
      </c>
      <c r="E48" s="107"/>
      <c r="F48" s="111" t="s">
        <v>1006</v>
      </c>
      <c r="G48" s="136">
        <v>2.2963324E-3</v>
      </c>
      <c r="H48" s="103">
        <f>ROUND(+G48*Totals!$H$8,2)</f>
        <v>832.81</v>
      </c>
      <c r="I48" s="103">
        <f t="shared" si="0"/>
        <v>0</v>
      </c>
      <c r="J48" s="103">
        <f t="shared" si="1"/>
        <v>832.81</v>
      </c>
      <c r="K48" s="113"/>
      <c r="L48" s="113"/>
      <c r="N48" s="117"/>
      <c r="O48" s="113" t="s">
        <v>1159</v>
      </c>
      <c r="P48" s="114"/>
      <c r="Q48" s="118"/>
      <c r="R48" s="116"/>
      <c r="S48" s="114"/>
    </row>
    <row r="49" spans="1:19">
      <c r="A49" s="107">
        <v>43</v>
      </c>
      <c r="B49" s="110" t="s">
        <v>77</v>
      </c>
      <c r="C49" s="141">
        <v>1.07500492E-2</v>
      </c>
      <c r="D49" s="103">
        <f>+C49*Totals!$G$8</f>
        <v>3898.6965642551695</v>
      </c>
      <c r="E49" s="107"/>
      <c r="F49" s="111" t="s">
        <v>1005</v>
      </c>
      <c r="G49" s="136">
        <v>1.6846730000000002E-4</v>
      </c>
      <c r="H49" s="103">
        <f>ROUND(+G49*Totals!$H$8,2)</f>
        <v>61.1</v>
      </c>
      <c r="I49" s="103">
        <f t="shared" si="0"/>
        <v>14.011654135338345</v>
      </c>
      <c r="J49" s="103">
        <f t="shared" si="1"/>
        <v>47.088345864661655</v>
      </c>
      <c r="K49" s="113" t="s">
        <v>1005</v>
      </c>
      <c r="L49" s="113" t="s">
        <v>105</v>
      </c>
      <c r="M49" s="138">
        <v>0.22932330827067668</v>
      </c>
      <c r="N49" s="117">
        <f>+H49*M49</f>
        <v>14.011654135338345</v>
      </c>
      <c r="O49" s="117" t="s">
        <v>1159</v>
      </c>
      <c r="P49" s="114"/>
      <c r="Q49" s="118"/>
      <c r="R49" s="116"/>
      <c r="S49" s="114"/>
    </row>
    <row r="50" spans="1:19">
      <c r="A50" s="107">
        <v>44</v>
      </c>
      <c r="B50" s="110" t="s">
        <v>78</v>
      </c>
      <c r="C50" s="141">
        <v>8.4203209000000001E-3</v>
      </c>
      <c r="D50" s="103">
        <f>+C50*Totals!$G$8</f>
        <v>3053.7791550531692</v>
      </c>
      <c r="E50" s="107"/>
      <c r="F50" s="111" t="s">
        <v>1004</v>
      </c>
      <c r="G50" s="136">
        <v>1.2750999999999999E-5</v>
      </c>
      <c r="H50" s="103">
        <f>ROUND(+G50*Totals!$H$8,2)</f>
        <v>4.62</v>
      </c>
      <c r="I50" s="103">
        <f t="shared" si="0"/>
        <v>0.49148936170212765</v>
      </c>
      <c r="J50" s="103">
        <f t="shared" si="1"/>
        <v>4.1285106382978727</v>
      </c>
      <c r="K50" s="113" t="s">
        <v>1004</v>
      </c>
      <c r="L50" s="113" t="s">
        <v>58</v>
      </c>
      <c r="M50" s="138">
        <v>0.10638297872340426</v>
      </c>
      <c r="N50" s="117">
        <f>+H50*M50</f>
        <v>0.49148936170212765</v>
      </c>
      <c r="O50" s="117" t="s">
        <v>1159</v>
      </c>
      <c r="P50" s="114"/>
      <c r="Q50" s="118"/>
      <c r="R50" s="116"/>
      <c r="S50" s="114"/>
    </row>
    <row r="51" spans="1:19">
      <c r="A51" s="107">
        <v>45</v>
      </c>
      <c r="B51" s="110" t="s">
        <v>79</v>
      </c>
      <c r="C51" s="141">
        <v>7.9879505000000003E-3</v>
      </c>
      <c r="D51" s="103">
        <f>+C51*Totals!$G$8</f>
        <v>2896.9723384884942</v>
      </c>
      <c r="E51" s="107"/>
      <c r="F51" s="111" t="s">
        <v>1003</v>
      </c>
      <c r="G51" s="136">
        <v>1.143723E-4</v>
      </c>
      <c r="H51" s="103">
        <f>ROUND(+G51*Totals!$H$8,2)</f>
        <v>41.48</v>
      </c>
      <c r="I51" s="103">
        <f t="shared" si="0"/>
        <v>4.6383386581469646</v>
      </c>
      <c r="J51" s="103">
        <f t="shared" si="1"/>
        <v>36.841661341853033</v>
      </c>
      <c r="K51" s="113" t="s">
        <v>1003</v>
      </c>
      <c r="L51" s="113" t="s">
        <v>104</v>
      </c>
      <c r="M51" s="138">
        <v>0.11182108626198083</v>
      </c>
      <c r="N51" s="117">
        <f>+H51*M51</f>
        <v>4.6383386581469646</v>
      </c>
      <c r="O51" s="117" t="s">
        <v>1159</v>
      </c>
      <c r="P51" s="114"/>
      <c r="Q51" s="118"/>
      <c r="R51" s="116"/>
      <c r="S51" s="114"/>
    </row>
    <row r="52" spans="1:19">
      <c r="A52" s="107">
        <v>46</v>
      </c>
      <c r="B52" s="110" t="s">
        <v>80</v>
      </c>
      <c r="C52" s="141">
        <v>6.9844543000000007E-3</v>
      </c>
      <c r="D52" s="103">
        <f>+C52*Totals!$G$8</f>
        <v>2533.0365913680885</v>
      </c>
      <c r="E52" s="107"/>
      <c r="F52" s="111" t="s">
        <v>1002</v>
      </c>
      <c r="G52" s="136">
        <v>7.9442360000000004E-4</v>
      </c>
      <c r="H52" s="103">
        <f>ROUND(+G52*Totals!$H$8,2)</f>
        <v>288.11</v>
      </c>
      <c r="I52" s="103">
        <f t="shared" si="0"/>
        <v>0</v>
      </c>
      <c r="J52" s="103">
        <f t="shared" si="1"/>
        <v>288.11</v>
      </c>
      <c r="K52" s="113"/>
      <c r="L52" s="113"/>
      <c r="N52" s="117"/>
      <c r="O52" s="113"/>
      <c r="P52" s="114"/>
      <c r="Q52" s="118"/>
      <c r="R52" s="116"/>
      <c r="S52" s="114"/>
    </row>
    <row r="53" spans="1:19">
      <c r="A53" s="107">
        <v>47</v>
      </c>
      <c r="B53" s="110" t="s">
        <v>81</v>
      </c>
      <c r="C53" s="141">
        <v>6.6937928999999995E-3</v>
      </c>
      <c r="D53" s="103">
        <f>+C53*Totals!$G$8</f>
        <v>2427.6230643731051</v>
      </c>
      <c r="E53" s="107"/>
      <c r="F53" s="111" t="s">
        <v>1001</v>
      </c>
      <c r="G53" s="136">
        <v>2.6243798000000003E-3</v>
      </c>
      <c r="H53" s="103">
        <f>ROUND(+G53*Totals!$H$8,2)</f>
        <v>951.78</v>
      </c>
      <c r="I53" s="103">
        <f t="shared" si="0"/>
        <v>0</v>
      </c>
      <c r="J53" s="103">
        <f t="shared" si="1"/>
        <v>951.78</v>
      </c>
      <c r="K53" s="113"/>
      <c r="L53" s="113"/>
      <c r="N53" s="117"/>
      <c r="O53" s="113" t="s">
        <v>1159</v>
      </c>
      <c r="P53" s="114"/>
      <c r="Q53" s="118"/>
      <c r="R53" s="116"/>
      <c r="S53" s="114"/>
    </row>
    <row r="54" spans="1:19">
      <c r="A54" s="107">
        <v>48</v>
      </c>
      <c r="B54" s="110" t="s">
        <v>82</v>
      </c>
      <c r="C54" s="141">
        <v>1.02401577E-2</v>
      </c>
      <c r="D54" s="103">
        <f>+C54*Totals!$G$8</f>
        <v>3713.7753418301677</v>
      </c>
      <c r="E54" s="107"/>
      <c r="F54" s="111" t="s">
        <v>1000</v>
      </c>
      <c r="G54" s="136">
        <v>1.0239409999999999E-4</v>
      </c>
      <c r="H54" s="103">
        <f>ROUND(+G54*Totals!$H$8,2)</f>
        <v>37.14</v>
      </c>
      <c r="I54" s="103">
        <f t="shared" si="0"/>
        <v>0</v>
      </c>
      <c r="J54" s="103">
        <f t="shared" si="1"/>
        <v>37.14</v>
      </c>
      <c r="K54" s="113"/>
      <c r="L54" s="113"/>
      <c r="N54" s="117"/>
      <c r="O54" s="113" t="s">
        <v>1159</v>
      </c>
      <c r="P54" s="114"/>
      <c r="Q54" s="118"/>
      <c r="R54" s="116"/>
      <c r="S54" s="114"/>
    </row>
    <row r="55" spans="1:19">
      <c r="A55" s="107">
        <v>49</v>
      </c>
      <c r="B55" s="110" t="s">
        <v>83</v>
      </c>
      <c r="C55" s="141">
        <v>1.0575782300000001E-2</v>
      </c>
      <c r="D55" s="103">
        <f>+C55*Totals!$G$8</f>
        <v>3835.4955731105529</v>
      </c>
      <c r="E55" s="107"/>
      <c r="F55" s="111" t="s">
        <v>40</v>
      </c>
      <c r="G55" s="136">
        <v>7.9326439999999993E-4</v>
      </c>
      <c r="H55" s="103">
        <f>ROUND(+G55*Totals!$H$8,2)</f>
        <v>287.69</v>
      </c>
      <c r="I55" s="103">
        <f t="shared" si="0"/>
        <v>0</v>
      </c>
      <c r="J55" s="103">
        <f t="shared" si="1"/>
        <v>287.69</v>
      </c>
      <c r="K55" s="113"/>
      <c r="L55" s="113"/>
      <c r="N55" s="117"/>
      <c r="O55" s="113" t="s">
        <v>1159</v>
      </c>
      <c r="P55" s="114"/>
      <c r="Q55" s="118"/>
      <c r="R55" s="116"/>
      <c r="S55" s="114"/>
    </row>
    <row r="56" spans="1:19">
      <c r="A56" s="107">
        <v>50</v>
      </c>
      <c r="B56" s="110" t="s">
        <v>84</v>
      </c>
      <c r="C56" s="141">
        <v>1.4475551E-2</v>
      </c>
      <c r="D56" s="103">
        <f>+C56*Totals!$G$8</f>
        <v>5249.8160612511883</v>
      </c>
      <c r="E56" s="107"/>
      <c r="F56" s="111" t="s">
        <v>999</v>
      </c>
      <c r="G56" s="136">
        <v>3.7402820000000006E-4</v>
      </c>
      <c r="H56" s="103">
        <f>ROUND(+G56*Totals!$H$8,2)</f>
        <v>135.65</v>
      </c>
      <c r="I56" s="103">
        <f t="shared" si="0"/>
        <v>0</v>
      </c>
      <c r="J56" s="103">
        <f t="shared" si="1"/>
        <v>135.65</v>
      </c>
      <c r="K56" s="113"/>
      <c r="L56" s="113"/>
      <c r="N56" s="117"/>
      <c r="O56" s="113" t="s">
        <v>1159</v>
      </c>
      <c r="P56" s="114"/>
      <c r="Q56" s="118"/>
      <c r="R56" s="116"/>
      <c r="S56" s="114"/>
    </row>
    <row r="57" spans="1:19">
      <c r="A57" s="107">
        <v>51</v>
      </c>
      <c r="B57" s="110" t="s">
        <v>85</v>
      </c>
      <c r="C57" s="141">
        <v>7.6863833999999999E-3</v>
      </c>
      <c r="D57" s="103">
        <f>+C57*Totals!$G$8</f>
        <v>2787.603665397919</v>
      </c>
      <c r="E57" s="107"/>
      <c r="F57" s="111" t="s">
        <v>998</v>
      </c>
      <c r="G57" s="136">
        <v>6.5300400000000002E-5</v>
      </c>
      <c r="H57" s="103">
        <f>ROUND(+G57*Totals!$H$8,2)</f>
        <v>23.68</v>
      </c>
      <c r="I57" s="103">
        <f t="shared" si="0"/>
        <v>9.568372093023255</v>
      </c>
      <c r="J57" s="103">
        <f t="shared" si="1"/>
        <v>14.111627906976745</v>
      </c>
      <c r="K57" s="113" t="s">
        <v>998</v>
      </c>
      <c r="L57" s="113" t="s">
        <v>44</v>
      </c>
      <c r="M57" s="138">
        <v>0.40406976744186046</v>
      </c>
      <c r="N57" s="117">
        <f>+H57*M57</f>
        <v>9.568372093023255</v>
      </c>
      <c r="O57" s="117" t="s">
        <v>1159</v>
      </c>
      <c r="P57" s="114"/>
      <c r="Q57" s="118"/>
      <c r="R57" s="116"/>
      <c r="S57" s="114"/>
    </row>
    <row r="58" spans="1:19">
      <c r="A58" s="107">
        <v>52</v>
      </c>
      <c r="B58" s="110" t="s">
        <v>86</v>
      </c>
      <c r="C58" s="141">
        <v>1.59156809E-2</v>
      </c>
      <c r="D58" s="103">
        <f>+C58*Totals!$G$8</f>
        <v>5772.1047865168493</v>
      </c>
      <c r="E58" s="107"/>
      <c r="F58" s="111" t="s">
        <v>997</v>
      </c>
      <c r="G58" s="136">
        <v>6.5029909999999994E-4</v>
      </c>
      <c r="H58" s="103">
        <f>ROUND(+G58*Totals!$H$8,2)</f>
        <v>235.84</v>
      </c>
      <c r="I58" s="103">
        <f t="shared" si="0"/>
        <v>0</v>
      </c>
      <c r="J58" s="103">
        <f t="shared" si="1"/>
        <v>235.84</v>
      </c>
      <c r="K58" s="113"/>
      <c r="L58" s="113"/>
      <c r="N58" s="117"/>
      <c r="O58" s="117"/>
      <c r="P58" s="114"/>
      <c r="Q58" s="118"/>
      <c r="R58" s="116"/>
      <c r="S58" s="114"/>
    </row>
    <row r="59" spans="1:19">
      <c r="A59" s="107">
        <v>53</v>
      </c>
      <c r="B59" s="110" t="s">
        <v>87</v>
      </c>
      <c r="C59" s="141">
        <v>9.8706617999999996E-3</v>
      </c>
      <c r="D59" s="103">
        <f>+C59*Totals!$G$8</f>
        <v>3579.7710811020984</v>
      </c>
      <c r="E59" s="107"/>
      <c r="F59" s="111" t="s">
        <v>996</v>
      </c>
      <c r="G59" s="136">
        <v>5.1390200000000001E-5</v>
      </c>
      <c r="H59" s="103">
        <f>ROUND(+G59*Totals!$H$8,2)</f>
        <v>18.64</v>
      </c>
      <c r="I59" s="103">
        <f t="shared" si="0"/>
        <v>6.3242857142857147</v>
      </c>
      <c r="J59" s="103">
        <f t="shared" si="1"/>
        <v>12.315714285714286</v>
      </c>
      <c r="K59" s="113" t="s">
        <v>996</v>
      </c>
      <c r="L59" s="113" t="s">
        <v>107</v>
      </c>
      <c r="M59" s="138">
        <v>0.3392857142857143</v>
      </c>
      <c r="N59" s="117">
        <f>+H59*M59</f>
        <v>6.3242857142857147</v>
      </c>
      <c r="O59" s="113" t="s">
        <v>1159</v>
      </c>
      <c r="P59" s="114"/>
      <c r="Q59" s="118"/>
      <c r="R59" s="116"/>
      <c r="S59" s="114"/>
    </row>
    <row r="60" spans="1:19">
      <c r="A60" s="107">
        <v>54</v>
      </c>
      <c r="B60" s="110" t="s">
        <v>88</v>
      </c>
      <c r="C60" s="141">
        <v>8.5931215000000002E-3</v>
      </c>
      <c r="D60" s="103">
        <f>+C60*Totals!$G$8</f>
        <v>3116.4483664202421</v>
      </c>
      <c r="E60" s="107"/>
      <c r="F60" s="111" t="s">
        <v>995</v>
      </c>
      <c r="G60" s="136">
        <v>2.0169699999999998E-4</v>
      </c>
      <c r="H60" s="103">
        <f>ROUND(+G60*Totals!$H$8,2)</f>
        <v>73.150000000000006</v>
      </c>
      <c r="I60" s="103">
        <f t="shared" si="0"/>
        <v>0</v>
      </c>
      <c r="J60" s="103">
        <f t="shared" si="1"/>
        <v>73.150000000000006</v>
      </c>
      <c r="K60" s="113"/>
      <c r="L60" s="113"/>
      <c r="N60" s="117"/>
      <c r="O60" s="113" t="s">
        <v>1159</v>
      </c>
      <c r="P60" s="114"/>
      <c r="Q60" s="118"/>
      <c r="R60" s="116"/>
      <c r="S60" s="114"/>
    </row>
    <row r="61" spans="1:19">
      <c r="A61" s="107">
        <v>55</v>
      </c>
      <c r="B61" s="110" t="s">
        <v>89</v>
      </c>
      <c r="C61" s="141">
        <v>1.6666299700000001E-2</v>
      </c>
      <c r="D61" s="103">
        <f>+C61*Totals!$G$8</f>
        <v>6044.3300463440637</v>
      </c>
      <c r="E61" s="107"/>
      <c r="F61" s="111" t="s">
        <v>994</v>
      </c>
      <c r="G61" s="136">
        <v>9.0029499999999996E-5</v>
      </c>
      <c r="H61" s="103">
        <f>ROUND(+G61*Totals!$H$8,2)</f>
        <v>32.65</v>
      </c>
      <c r="I61" s="103">
        <f t="shared" si="0"/>
        <v>2.647297297297297</v>
      </c>
      <c r="J61" s="103">
        <f>+H61-I61</f>
        <v>30.002702702702702</v>
      </c>
      <c r="K61" s="113" t="s">
        <v>994</v>
      </c>
      <c r="L61" s="113" t="s">
        <v>73</v>
      </c>
      <c r="M61" s="138">
        <v>8.1081081081081072E-2</v>
      </c>
      <c r="N61" s="117">
        <f>+H61*M61</f>
        <v>2.647297297297297</v>
      </c>
      <c r="O61" s="117" t="s">
        <v>1159</v>
      </c>
      <c r="P61" s="114"/>
      <c r="Q61" s="118"/>
      <c r="R61" s="116"/>
      <c r="S61" s="114"/>
    </row>
    <row r="62" spans="1:19">
      <c r="A62" s="107">
        <v>56</v>
      </c>
      <c r="B62" s="110" t="s">
        <v>90</v>
      </c>
      <c r="C62" s="141">
        <v>1.0122974199999999E-2</v>
      </c>
      <c r="D62" s="103">
        <f>+C62*Totals!$G$8</f>
        <v>3671.2766610950694</v>
      </c>
      <c r="E62" s="107"/>
      <c r="F62" s="111" t="s">
        <v>993</v>
      </c>
      <c r="G62" s="136">
        <v>3.8252900000000001E-5</v>
      </c>
      <c r="H62" s="103">
        <f>ROUND(+G62*Totals!$H$8,2)</f>
        <v>13.87</v>
      </c>
      <c r="I62" s="103">
        <f t="shared" si="0"/>
        <v>4.177710843373494</v>
      </c>
      <c r="J62" s="103">
        <f t="shared" si="1"/>
        <v>9.6922891566265044</v>
      </c>
      <c r="K62" s="113" t="s">
        <v>993</v>
      </c>
      <c r="L62" s="113" t="s">
        <v>83</v>
      </c>
      <c r="M62" s="138">
        <v>0.30120481927710846</v>
      </c>
      <c r="N62" s="117">
        <f>+H62*M62</f>
        <v>4.177710843373494</v>
      </c>
      <c r="O62" s="117" t="s">
        <v>1159</v>
      </c>
      <c r="P62" s="114"/>
      <c r="Q62" s="118"/>
      <c r="R62" s="116"/>
      <c r="S62" s="114"/>
    </row>
    <row r="63" spans="1:19">
      <c r="A63" s="107">
        <v>57</v>
      </c>
      <c r="B63" s="110" t="s">
        <v>91</v>
      </c>
      <c r="C63" s="141">
        <v>1.8302242199999999E-2</v>
      </c>
      <c r="D63" s="103">
        <f>+C63*Totals!$G$8</f>
        <v>6637.6336941142536</v>
      </c>
      <c r="E63" s="107"/>
      <c r="F63" s="111" t="s">
        <v>992</v>
      </c>
      <c r="G63" s="136">
        <v>3.0525000000000003E-5</v>
      </c>
      <c r="H63" s="103">
        <f>ROUND(+G63*Totals!$H$8,2)</f>
        <v>11.07</v>
      </c>
      <c r="I63" s="103">
        <f t="shared" si="0"/>
        <v>6.3257142857142856</v>
      </c>
      <c r="J63" s="103">
        <f t="shared" si="1"/>
        <v>4.7442857142857147</v>
      </c>
      <c r="K63" s="113" t="s">
        <v>992</v>
      </c>
      <c r="L63" s="113" t="s">
        <v>65</v>
      </c>
      <c r="M63" s="138">
        <v>0.5714285714285714</v>
      </c>
      <c r="N63" s="117">
        <f>+H63*M63</f>
        <v>6.3257142857142856</v>
      </c>
      <c r="O63" s="113" t="s">
        <v>1159</v>
      </c>
      <c r="P63" s="114"/>
      <c r="Q63" s="118"/>
      <c r="R63" s="116"/>
      <c r="S63" s="114"/>
    </row>
    <row r="64" spans="1:19">
      <c r="A64" s="107">
        <v>58</v>
      </c>
      <c r="B64" s="110" t="s">
        <v>92</v>
      </c>
      <c r="C64" s="141">
        <v>7.0147654000000002E-3</v>
      </c>
      <c r="D64" s="103">
        <f>+C64*Totals!$G$8</f>
        <v>2544.0294509569353</v>
      </c>
      <c r="E64" s="107"/>
      <c r="F64" s="111" t="s">
        <v>991</v>
      </c>
      <c r="G64" s="136">
        <v>2.7008859999999997E-4</v>
      </c>
      <c r="H64" s="103">
        <f>ROUND(+G64*Totals!$H$8,2)</f>
        <v>97.95</v>
      </c>
      <c r="I64" s="103">
        <f t="shared" si="0"/>
        <v>0</v>
      </c>
      <c r="J64" s="103">
        <f t="shared" si="1"/>
        <v>97.95</v>
      </c>
      <c r="K64" s="113"/>
      <c r="L64" s="113"/>
      <c r="N64" s="117"/>
      <c r="O64" s="117" t="s">
        <v>1159</v>
      </c>
      <c r="P64" s="114"/>
      <c r="Q64" s="118"/>
      <c r="R64" s="116"/>
      <c r="S64" s="114"/>
    </row>
    <row r="65" spans="1:19">
      <c r="A65" s="107">
        <v>59</v>
      </c>
      <c r="B65" s="110" t="s">
        <v>93</v>
      </c>
      <c r="C65" s="141">
        <v>6.5028645999999999E-3</v>
      </c>
      <c r="D65" s="103">
        <f>+C65*Totals!$G$8</f>
        <v>2358.3795201455046</v>
      </c>
      <c r="E65" s="107"/>
      <c r="F65" s="111" t="s">
        <v>990</v>
      </c>
      <c r="G65" s="136">
        <v>8.8869999999999998E-6</v>
      </c>
      <c r="H65" s="103">
        <f>ROUND(+G65*Totals!$H$8,2)</f>
        <v>3.22</v>
      </c>
      <c r="I65" s="103">
        <f t="shared" si="0"/>
        <v>1.7292592592592593</v>
      </c>
      <c r="J65" s="103">
        <f t="shared" si="1"/>
        <v>1.4907407407407409</v>
      </c>
      <c r="K65" s="113" t="s">
        <v>990</v>
      </c>
      <c r="L65" s="113" t="s">
        <v>65</v>
      </c>
      <c r="M65" s="138">
        <v>0.53703703703703698</v>
      </c>
      <c r="N65" s="117">
        <f>+H65*M65</f>
        <v>1.7292592592592593</v>
      </c>
      <c r="O65" s="117" t="s">
        <v>1159</v>
      </c>
      <c r="P65" s="114"/>
      <c r="Q65" s="118"/>
      <c r="R65" s="116"/>
      <c r="S65" s="114"/>
    </row>
    <row r="66" spans="1:19">
      <c r="A66" s="107">
        <v>60</v>
      </c>
      <c r="B66" s="110" t="s">
        <v>94</v>
      </c>
      <c r="C66" s="141">
        <v>1.12145879E-2</v>
      </c>
      <c r="D66" s="103">
        <f>+C66*Totals!$G$8</f>
        <v>4067.1697870245653</v>
      </c>
      <c r="E66" s="107"/>
      <c r="F66" s="111" t="s">
        <v>989</v>
      </c>
      <c r="G66" s="136">
        <v>6.02773E-5</v>
      </c>
      <c r="H66" s="103">
        <f>ROUND(+G66*Totals!$H$8,2)</f>
        <v>21.86</v>
      </c>
      <c r="I66" s="103">
        <f t="shared" si="0"/>
        <v>6.9952000000000005</v>
      </c>
      <c r="J66" s="103">
        <f t="shared" si="1"/>
        <v>14.864799999999999</v>
      </c>
      <c r="K66" s="113" t="s">
        <v>989</v>
      </c>
      <c r="L66" s="113" t="s">
        <v>96</v>
      </c>
      <c r="M66" s="138">
        <v>0.26600000000000001</v>
      </c>
      <c r="N66" s="117">
        <f>+H66*M66</f>
        <v>5.8147600000000006</v>
      </c>
      <c r="O66" s="113" t="s">
        <v>112</v>
      </c>
      <c r="P66" s="136">
        <v>5.4000000000000006E-2</v>
      </c>
      <c r="Q66" s="118">
        <f>H66*P66</f>
        <v>1.1804400000000002</v>
      </c>
      <c r="R66" s="116" t="s">
        <v>1159</v>
      </c>
      <c r="S66" s="114"/>
    </row>
    <row r="67" spans="1:19">
      <c r="A67" s="107">
        <v>61</v>
      </c>
      <c r="B67" s="110" t="s">
        <v>95</v>
      </c>
      <c r="C67" s="141">
        <v>1.02144652E-2</v>
      </c>
      <c r="D67" s="103">
        <f>+C67*Totals!$G$8</f>
        <v>3704.4574996869774</v>
      </c>
      <c r="E67" s="107"/>
      <c r="F67" s="111" t="s">
        <v>988</v>
      </c>
      <c r="G67" s="136">
        <v>6.7618699999999997E-5</v>
      </c>
      <c r="H67" s="103">
        <f>ROUND(+G67*Totals!$H$8,2)</f>
        <v>24.52</v>
      </c>
      <c r="I67" s="103">
        <f t="shared" si="0"/>
        <v>0</v>
      </c>
      <c r="J67" s="103">
        <f t="shared" si="1"/>
        <v>24.52</v>
      </c>
      <c r="K67" s="113"/>
      <c r="L67" s="113"/>
      <c r="N67" s="117"/>
      <c r="O67" s="117" t="s">
        <v>1159</v>
      </c>
      <c r="P67" s="114"/>
      <c r="Q67" s="118"/>
      <c r="R67" s="116"/>
      <c r="S67" s="114"/>
    </row>
    <row r="68" spans="1:19">
      <c r="A68" s="107">
        <v>62</v>
      </c>
      <c r="B68" s="110" t="s">
        <v>96</v>
      </c>
      <c r="C68" s="141">
        <v>1.0067099100000001E-2</v>
      </c>
      <c r="D68" s="103">
        <f>+C68*Totals!$G$8</f>
        <v>3651.0125621737911</v>
      </c>
      <c r="E68" s="107"/>
      <c r="F68" s="111" t="s">
        <v>987</v>
      </c>
      <c r="G68" s="136">
        <v>1.73877E-5</v>
      </c>
      <c r="H68" s="103">
        <f>ROUND(+G68*Totals!$H$8,2)</f>
        <v>6.31</v>
      </c>
      <c r="I68" s="103">
        <f t="shared" si="0"/>
        <v>3.3094405594405591</v>
      </c>
      <c r="J68" s="103">
        <f t="shared" si="1"/>
        <v>3.0005594405594405</v>
      </c>
      <c r="K68" s="113" t="s">
        <v>987</v>
      </c>
      <c r="L68" s="113" t="s">
        <v>53</v>
      </c>
      <c r="M68" s="138">
        <v>0.52447552447552448</v>
      </c>
      <c r="N68" s="117">
        <f>+H68*M68</f>
        <v>3.3094405594405591</v>
      </c>
      <c r="O68" s="117" t="s">
        <v>1159</v>
      </c>
      <c r="P68" s="114"/>
      <c r="Q68" s="118"/>
      <c r="R68" s="116"/>
      <c r="S68" s="114"/>
    </row>
    <row r="69" spans="1:19">
      <c r="A69" s="107">
        <v>63</v>
      </c>
      <c r="B69" s="110" t="s">
        <v>97</v>
      </c>
      <c r="C69" s="141">
        <v>1.14827361E-2</v>
      </c>
      <c r="D69" s="103">
        <f>+C69*Totals!$G$8</f>
        <v>4164.4185015747471</v>
      </c>
      <c r="E69" s="107"/>
      <c r="F69" s="111" t="s">
        <v>986</v>
      </c>
      <c r="G69" s="136">
        <v>1.661489E-4</v>
      </c>
      <c r="H69" s="103">
        <f>ROUND(+G69*Totals!$H$8,2)</f>
        <v>60.26</v>
      </c>
      <c r="I69" s="103">
        <f t="shared" si="0"/>
        <v>13.027130214917824</v>
      </c>
      <c r="J69" s="103">
        <f t="shared" si="1"/>
        <v>47.232869785082173</v>
      </c>
      <c r="K69" s="113" t="s">
        <v>986</v>
      </c>
      <c r="L69" s="113" t="s">
        <v>85</v>
      </c>
      <c r="M69" s="138">
        <v>0.2161820480404551</v>
      </c>
      <c r="N69" s="117">
        <f>+H69*M69</f>
        <v>13.027130214917824</v>
      </c>
      <c r="O69" s="113" t="s">
        <v>1159</v>
      </c>
      <c r="P69" s="114"/>
      <c r="Q69" s="118"/>
      <c r="R69" s="116"/>
      <c r="S69" s="114"/>
    </row>
    <row r="70" spans="1:19">
      <c r="A70" s="107">
        <v>64</v>
      </c>
      <c r="B70" s="110" t="s">
        <v>98</v>
      </c>
      <c r="C70" s="141">
        <v>1.09279719E-2</v>
      </c>
      <c r="D70" s="103">
        <f>+C70*Totals!$G$8</f>
        <v>3963.2233962991572</v>
      </c>
      <c r="E70" s="107"/>
      <c r="F70" s="111" t="s">
        <v>985</v>
      </c>
      <c r="G70" s="136">
        <v>2.70475E-4</v>
      </c>
      <c r="H70" s="103">
        <f>ROUND(+G70*Totals!$H$8,2)</f>
        <v>98.09</v>
      </c>
      <c r="I70" s="103">
        <f t="shared" si="0"/>
        <v>0</v>
      </c>
      <c r="J70" s="103">
        <f t="shared" si="1"/>
        <v>98.09</v>
      </c>
      <c r="K70" s="113"/>
      <c r="L70" s="113"/>
      <c r="N70" s="117"/>
      <c r="O70" s="113" t="s">
        <v>1159</v>
      </c>
      <c r="P70" s="114"/>
      <c r="Q70" s="118"/>
      <c r="R70" s="116"/>
      <c r="S70" s="114"/>
    </row>
    <row r="71" spans="1:19">
      <c r="A71" s="107">
        <v>65</v>
      </c>
      <c r="B71" s="110" t="s">
        <v>99</v>
      </c>
      <c r="C71" s="141">
        <v>8.6152160999999998E-3</v>
      </c>
      <c r="D71" s="103">
        <f>+C71*Totals!$G$8</f>
        <v>3124.4613661289868</v>
      </c>
      <c r="E71" s="107"/>
      <c r="F71" s="111" t="s">
        <v>984</v>
      </c>
      <c r="G71" s="136">
        <v>3.717099E-4</v>
      </c>
      <c r="H71" s="103">
        <f>ROUND(+G71*Totals!$H$8,2)</f>
        <v>134.81</v>
      </c>
      <c r="I71" s="103">
        <f t="shared" ref="I71:I134" si="3">+N71+Q71+T71</f>
        <v>0</v>
      </c>
      <c r="J71" s="103">
        <f t="shared" ref="J71:J134" si="4">+H71-I71</f>
        <v>134.81</v>
      </c>
      <c r="K71" s="113"/>
      <c r="L71" s="113"/>
      <c r="N71" s="117"/>
      <c r="O71" s="117" t="s">
        <v>1159</v>
      </c>
      <c r="P71" s="114"/>
      <c r="Q71" s="118"/>
      <c r="R71" s="116"/>
      <c r="S71" s="114"/>
    </row>
    <row r="72" spans="1:19">
      <c r="A72" s="107">
        <v>66</v>
      </c>
      <c r="B72" s="110" t="s">
        <v>100</v>
      </c>
      <c r="C72" s="141">
        <v>8.3714854999999994E-3</v>
      </c>
      <c r="D72" s="103">
        <f>+C72*Totals!$G$8</f>
        <v>3036.068128559074</v>
      </c>
      <c r="E72" s="107"/>
      <c r="F72" s="111" t="s">
        <v>983</v>
      </c>
      <c r="G72" s="136">
        <v>1.5648909999999998E-4</v>
      </c>
      <c r="H72" s="103">
        <f>ROUND(+G72*Totals!$H$8,2)</f>
        <v>56.75</v>
      </c>
      <c r="I72" s="103">
        <f t="shared" si="3"/>
        <v>0.78956521739130436</v>
      </c>
      <c r="J72" s="103">
        <f t="shared" si="4"/>
        <v>55.960434782608694</v>
      </c>
      <c r="K72" s="113" t="s">
        <v>983</v>
      </c>
      <c r="L72" s="113" t="s">
        <v>73</v>
      </c>
      <c r="M72" s="138">
        <v>1.391304347826087E-2</v>
      </c>
      <c r="N72" s="117">
        <f>+H72*M72</f>
        <v>0.78956521739130436</v>
      </c>
      <c r="O72" s="117" t="s">
        <v>1159</v>
      </c>
      <c r="P72" s="114"/>
      <c r="Q72" s="118"/>
      <c r="R72" s="116"/>
      <c r="S72" s="114"/>
    </row>
    <row r="73" spans="1:19">
      <c r="A73" s="107">
        <v>67</v>
      </c>
      <c r="B73" s="110" t="s">
        <v>101</v>
      </c>
      <c r="C73" s="141">
        <v>1.0010849100000002E-2</v>
      </c>
      <c r="D73" s="103">
        <f>+C73*Totals!$G$8</f>
        <v>3630.6124990987914</v>
      </c>
      <c r="E73" s="107"/>
      <c r="F73" s="111" t="s">
        <v>982</v>
      </c>
      <c r="G73" s="136">
        <v>1.7194480000000002E-4</v>
      </c>
      <c r="H73" s="103">
        <f>ROUND(+G73*Totals!$H$8,2)</f>
        <v>62.36</v>
      </c>
      <c r="I73" s="103">
        <f t="shared" si="3"/>
        <v>20.605913043478264</v>
      </c>
      <c r="J73" s="103">
        <f t="shared" si="4"/>
        <v>41.754086956521732</v>
      </c>
      <c r="K73" s="113" t="s">
        <v>982</v>
      </c>
      <c r="L73" s="113" t="s">
        <v>96</v>
      </c>
      <c r="M73" s="138">
        <v>0.33043478260869569</v>
      </c>
      <c r="N73" s="117">
        <f>+H73*M73</f>
        <v>20.605913043478264</v>
      </c>
      <c r="O73" s="117" t="s">
        <v>1159</v>
      </c>
      <c r="P73" s="114"/>
      <c r="Q73" s="118"/>
      <c r="R73" s="116"/>
      <c r="S73" s="114"/>
    </row>
    <row r="74" spans="1:19">
      <c r="A74" s="107">
        <v>68</v>
      </c>
      <c r="B74" s="110" t="s">
        <v>102</v>
      </c>
      <c r="C74" s="141">
        <v>6.1873715999999999E-3</v>
      </c>
      <c r="D74" s="103">
        <f>+C74*Totals!$G$8</f>
        <v>2243.9603717060209</v>
      </c>
      <c r="E74" s="107"/>
      <c r="F74" s="111" t="s">
        <v>981</v>
      </c>
      <c r="G74" s="136">
        <v>5.7959000000000007E-6</v>
      </c>
      <c r="H74" s="103">
        <f>ROUND(+G74*Totals!$H$8,2)</f>
        <v>2.1</v>
      </c>
      <c r="I74" s="103">
        <f t="shared" si="3"/>
        <v>0</v>
      </c>
      <c r="J74" s="103">
        <f t="shared" si="4"/>
        <v>2.1</v>
      </c>
      <c r="K74" s="113"/>
      <c r="L74" s="113"/>
      <c r="N74" s="117"/>
      <c r="O74" s="117" t="s">
        <v>1159</v>
      </c>
      <c r="P74" s="114"/>
      <c r="Q74" s="118"/>
      <c r="R74" s="116"/>
      <c r="S74" s="114"/>
    </row>
    <row r="75" spans="1:19">
      <c r="A75" s="107">
        <v>69</v>
      </c>
      <c r="B75" s="110" t="s">
        <v>103</v>
      </c>
      <c r="C75" s="141">
        <v>7.1115385999999999E-3</v>
      </c>
      <c r="D75" s="103">
        <f>+C75*Totals!$G$8</f>
        <v>2579.1259733386169</v>
      </c>
      <c r="E75" s="107"/>
      <c r="F75" s="111" t="s">
        <v>980</v>
      </c>
      <c r="G75" s="136">
        <v>6.2209200000000001E-5</v>
      </c>
      <c r="H75" s="103">
        <f>ROUND(+G75*Totals!$H$8,2)</f>
        <v>22.56</v>
      </c>
      <c r="I75" s="103">
        <f t="shared" si="3"/>
        <v>2.6331861198738169</v>
      </c>
      <c r="J75" s="103">
        <f t="shared" si="4"/>
        <v>19.926813880126183</v>
      </c>
      <c r="K75" s="113" t="s">
        <v>980</v>
      </c>
      <c r="L75" s="113" t="s">
        <v>72</v>
      </c>
      <c r="M75" s="138">
        <v>0.1167192429022082</v>
      </c>
      <c r="N75" s="117">
        <f>+H75*M75</f>
        <v>2.6331861198738169</v>
      </c>
      <c r="O75" s="117" t="s">
        <v>1159</v>
      </c>
      <c r="P75" s="114"/>
      <c r="Q75" s="118"/>
      <c r="R75" s="116"/>
      <c r="S75" s="114"/>
    </row>
    <row r="76" spans="1:19">
      <c r="A76" s="107">
        <v>70</v>
      </c>
      <c r="B76" s="110" t="s">
        <v>104</v>
      </c>
      <c r="C76" s="141">
        <v>8.8962691999999993E-3</v>
      </c>
      <c r="D76" s="103">
        <f>+C76*Totals!$G$8</f>
        <v>3226.3902722165294</v>
      </c>
      <c r="E76" s="107"/>
      <c r="F76" s="111" t="s">
        <v>979</v>
      </c>
      <c r="G76" s="136">
        <v>1.77741E-5</v>
      </c>
      <c r="H76" s="103">
        <f>ROUND(+G76*Totals!$H$8,2)</f>
        <v>6.45</v>
      </c>
      <c r="I76" s="103">
        <f t="shared" si="3"/>
        <v>1.0608552631578949</v>
      </c>
      <c r="J76" s="103">
        <f t="shared" si="4"/>
        <v>5.3891447368421055</v>
      </c>
      <c r="K76" s="113" t="s">
        <v>979</v>
      </c>
      <c r="L76" s="113" t="s">
        <v>42</v>
      </c>
      <c r="M76" s="138">
        <v>0.16447368421052633</v>
      </c>
      <c r="N76" s="117">
        <f>+H76*M76</f>
        <v>1.0608552631578949</v>
      </c>
      <c r="O76" s="113" t="s">
        <v>1159</v>
      </c>
      <c r="P76" s="114"/>
      <c r="Q76" s="118"/>
      <c r="R76" s="116"/>
      <c r="S76" s="114"/>
    </row>
    <row r="77" spans="1:19">
      <c r="A77" s="107">
        <v>71</v>
      </c>
      <c r="B77" s="110" t="s">
        <v>138</v>
      </c>
      <c r="C77" s="141">
        <v>1.01464552E-2</v>
      </c>
      <c r="D77" s="103">
        <f>+C77*Totals!$G$8</f>
        <v>3679.7924634250976</v>
      </c>
      <c r="E77" s="107"/>
      <c r="F77" s="111" t="s">
        <v>978</v>
      </c>
      <c r="G77" s="136">
        <v>5.8268030000000002E-4</v>
      </c>
      <c r="H77" s="103">
        <f>ROUND(+G77*Totals!$H$8,2)</f>
        <v>211.32</v>
      </c>
      <c r="I77" s="103">
        <f t="shared" si="3"/>
        <v>0</v>
      </c>
      <c r="J77" s="103">
        <f t="shared" si="4"/>
        <v>211.32</v>
      </c>
      <c r="K77" s="113"/>
      <c r="L77" s="113"/>
      <c r="N77" s="117"/>
      <c r="O77" s="113" t="s">
        <v>1159</v>
      </c>
      <c r="P77" s="114"/>
      <c r="Q77" s="118"/>
      <c r="R77" s="116"/>
      <c r="S77" s="114"/>
    </row>
    <row r="78" spans="1:19">
      <c r="A78" s="107">
        <v>72</v>
      </c>
      <c r="B78" s="110" t="s">
        <v>105</v>
      </c>
      <c r="C78" s="141">
        <v>7.2965115999999997E-3</v>
      </c>
      <c r="D78" s="103">
        <f>+C78*Totals!$G$8</f>
        <v>2646.2097220883406</v>
      </c>
      <c r="E78" s="107"/>
      <c r="F78" s="111" t="s">
        <v>977</v>
      </c>
      <c r="G78" s="136">
        <v>9.0029520000000003E-4</v>
      </c>
      <c r="H78" s="103">
        <f>ROUND(+G78*Totals!$H$8,2)</f>
        <v>326.51</v>
      </c>
      <c r="I78" s="103">
        <f t="shared" si="3"/>
        <v>0</v>
      </c>
      <c r="J78" s="103">
        <f t="shared" si="4"/>
        <v>326.51</v>
      </c>
      <c r="K78" s="113"/>
      <c r="L78" s="113"/>
      <c r="N78" s="117"/>
      <c r="O78" s="113" t="s">
        <v>1159</v>
      </c>
      <c r="P78" s="114"/>
      <c r="Q78" s="118"/>
      <c r="R78" s="116"/>
      <c r="S78" s="114"/>
    </row>
    <row r="79" spans="1:19">
      <c r="A79" s="107">
        <v>73</v>
      </c>
      <c r="B79" s="110" t="s">
        <v>106</v>
      </c>
      <c r="C79" s="141">
        <v>9.1532117999999999E-3</v>
      </c>
      <c r="D79" s="103">
        <f>+C79*Totals!$G$8</f>
        <v>3319.5750766014985</v>
      </c>
      <c r="E79" s="107"/>
      <c r="F79" s="111" t="s">
        <v>976</v>
      </c>
      <c r="G79" s="136">
        <v>9.130462E-4</v>
      </c>
      <c r="H79" s="103">
        <f>ROUND(+G79*Totals!$H$8,2)</f>
        <v>331.13</v>
      </c>
      <c r="I79" s="103">
        <f t="shared" si="3"/>
        <v>0</v>
      </c>
      <c r="J79" s="103">
        <f t="shared" si="4"/>
        <v>331.13</v>
      </c>
      <c r="K79" s="113"/>
      <c r="L79" s="113"/>
      <c r="N79" s="117"/>
      <c r="O79" s="113" t="s">
        <v>1159</v>
      </c>
      <c r="P79" s="114"/>
      <c r="Q79" s="118"/>
      <c r="R79" s="116"/>
      <c r="S79" s="114"/>
    </row>
    <row r="80" spans="1:19">
      <c r="A80" s="107">
        <v>74</v>
      </c>
      <c r="B80" s="110" t="s">
        <v>107</v>
      </c>
      <c r="C80" s="141">
        <v>8.8239162999999999E-3</v>
      </c>
      <c r="D80" s="103">
        <f>+C80*Totals!$G$8</f>
        <v>3200.1502060181442</v>
      </c>
      <c r="E80" s="107"/>
      <c r="F80" s="111" t="s">
        <v>975</v>
      </c>
      <c r="G80" s="136">
        <v>9.5168539999999999E-4</v>
      </c>
      <c r="H80" s="103">
        <f>ROUND(+G80*Totals!$H$8,2)</f>
        <v>345.15</v>
      </c>
      <c r="I80" s="103">
        <f t="shared" si="3"/>
        <v>0</v>
      </c>
      <c r="J80" s="103">
        <f t="shared" si="4"/>
        <v>345.15</v>
      </c>
      <c r="K80" s="113"/>
      <c r="L80" s="113"/>
      <c r="N80" s="117"/>
      <c r="O80" s="117"/>
      <c r="P80" s="114"/>
      <c r="Q80" s="118"/>
      <c r="R80" s="116"/>
      <c r="S80" s="114"/>
    </row>
    <row r="81" spans="1:19">
      <c r="A81" s="107">
        <v>75</v>
      </c>
      <c r="B81" s="110" t="s">
        <v>108</v>
      </c>
      <c r="C81" s="141">
        <v>1.6422882700000002E-2</v>
      </c>
      <c r="D81" s="103">
        <f>+C81*Totals!$G$8</f>
        <v>5956.0505413924684</v>
      </c>
      <c r="E81" s="107"/>
      <c r="F81" s="111" t="s">
        <v>974</v>
      </c>
      <c r="G81" s="136">
        <v>1.3407830000000001E-4</v>
      </c>
      <c r="H81" s="103">
        <f>ROUND(+G81*Totals!$H$8,2)</f>
        <v>48.63</v>
      </c>
      <c r="I81" s="103">
        <f t="shared" si="3"/>
        <v>6.5635582822085894</v>
      </c>
      <c r="J81" s="103">
        <f t="shared" si="4"/>
        <v>42.066441717791413</v>
      </c>
      <c r="K81" s="113" t="s">
        <v>974</v>
      </c>
      <c r="L81" s="113" t="s">
        <v>50</v>
      </c>
      <c r="M81" s="138">
        <v>0.13496932515337423</v>
      </c>
      <c r="N81" s="117">
        <f>+H81*M81</f>
        <v>6.5635582822085894</v>
      </c>
      <c r="O81" s="113" t="s">
        <v>1159</v>
      </c>
      <c r="P81" s="114"/>
      <c r="Q81" s="118"/>
      <c r="R81" s="116"/>
      <c r="S81" s="114"/>
    </row>
    <row r="82" spans="1:19">
      <c r="A82" s="107">
        <v>76</v>
      </c>
      <c r="B82" s="110" t="s">
        <v>109</v>
      </c>
      <c r="C82" s="141">
        <v>9.2928082000000006E-3</v>
      </c>
      <c r="D82" s="103">
        <f>+C82*Totals!$G$8</f>
        <v>3370.2021942022616</v>
      </c>
      <c r="E82" s="107"/>
      <c r="F82" s="111" t="s">
        <v>41</v>
      </c>
      <c r="G82" s="136">
        <v>1.5069300000000002E-5</v>
      </c>
      <c r="H82" s="103">
        <f>ROUND(+G82*Totals!$H$8,2)</f>
        <v>5.47</v>
      </c>
      <c r="I82" s="103">
        <f t="shared" si="3"/>
        <v>0</v>
      </c>
      <c r="J82" s="103">
        <f t="shared" si="4"/>
        <v>5.47</v>
      </c>
      <c r="K82" s="113"/>
      <c r="L82" s="113"/>
      <c r="N82" s="117"/>
      <c r="O82" s="117" t="s">
        <v>1159</v>
      </c>
      <c r="P82" s="114"/>
      <c r="Q82" s="118"/>
      <c r="R82" s="116"/>
      <c r="S82" s="114"/>
    </row>
    <row r="83" spans="1:19">
      <c r="A83" s="107">
        <v>77</v>
      </c>
      <c r="B83" s="110" t="s">
        <v>110</v>
      </c>
      <c r="C83" s="141">
        <v>1.7649024100000001E-2</v>
      </c>
      <c r="D83" s="103">
        <f>+C83*Totals!$G$8</f>
        <v>6400.7325307056908</v>
      </c>
      <c r="E83" s="107"/>
      <c r="F83" s="111" t="s">
        <v>973</v>
      </c>
      <c r="G83" s="136">
        <v>8.8869999999999998E-6</v>
      </c>
      <c r="H83" s="103">
        <f>ROUND(+G83*Totals!$H$8,2)</f>
        <v>3.22</v>
      </c>
      <c r="I83" s="103">
        <f t="shared" si="3"/>
        <v>1.372994923857868</v>
      </c>
      <c r="J83" s="103">
        <f t="shared" si="4"/>
        <v>1.8470050761421322</v>
      </c>
      <c r="K83" s="113" t="s">
        <v>973</v>
      </c>
      <c r="L83" s="113" t="s">
        <v>42</v>
      </c>
      <c r="M83" s="138">
        <v>0.42639593908629442</v>
      </c>
      <c r="N83" s="117">
        <f>+H83*M83</f>
        <v>1.372994923857868</v>
      </c>
      <c r="O83" s="117" t="s">
        <v>1159</v>
      </c>
      <c r="P83" s="114"/>
      <c r="Q83" s="118"/>
      <c r="R83" s="116"/>
      <c r="S83" s="114"/>
    </row>
    <row r="84" spans="1:19">
      <c r="A84" s="107">
        <v>78</v>
      </c>
      <c r="B84" s="110" t="s">
        <v>111</v>
      </c>
      <c r="C84" s="141">
        <v>1.8911418999999999E-2</v>
      </c>
      <c r="D84" s="103">
        <f>+C84*Totals!$G$8</f>
        <v>6858.5624966711712</v>
      </c>
      <c r="E84" s="107"/>
      <c r="F84" s="111" t="s">
        <v>972</v>
      </c>
      <c r="G84" s="136">
        <v>4.4048799999999997E-5</v>
      </c>
      <c r="H84" s="103">
        <f>ROUND(+G84*Totals!$H$8,2)</f>
        <v>15.98</v>
      </c>
      <c r="I84" s="103">
        <f t="shared" si="3"/>
        <v>6.185806451612903</v>
      </c>
      <c r="J84" s="103">
        <f t="shared" si="4"/>
        <v>9.7941935483870974</v>
      </c>
      <c r="K84" s="113" t="s">
        <v>972</v>
      </c>
      <c r="L84" s="113" t="s">
        <v>65</v>
      </c>
      <c r="M84" s="138">
        <v>0.38709677419354838</v>
      </c>
      <c r="N84" s="117">
        <f>+H84*M84</f>
        <v>6.185806451612903</v>
      </c>
      <c r="O84" s="113" t="s">
        <v>1159</v>
      </c>
      <c r="P84" s="114"/>
      <c r="Q84" s="118"/>
      <c r="R84" s="116"/>
      <c r="S84" s="114"/>
    </row>
    <row r="85" spans="1:19">
      <c r="A85" s="107">
        <v>79</v>
      </c>
      <c r="B85" s="110" t="s">
        <v>112</v>
      </c>
      <c r="C85" s="141">
        <v>9.2368029000000004E-3</v>
      </c>
      <c r="D85" s="103">
        <f>+C85*Totals!$G$8</f>
        <v>3349.8908759349852</v>
      </c>
      <c r="E85" s="107"/>
      <c r="F85" s="111" t="s">
        <v>971</v>
      </c>
      <c r="G85" s="136">
        <v>1.039397E-4</v>
      </c>
      <c r="H85" s="103">
        <f>ROUND(+G85*Totals!$H$8,2)</f>
        <v>37.700000000000003</v>
      </c>
      <c r="I85" s="103">
        <f t="shared" si="3"/>
        <v>0</v>
      </c>
      <c r="J85" s="103">
        <f t="shared" si="4"/>
        <v>37.700000000000003</v>
      </c>
      <c r="K85" s="113"/>
      <c r="L85" s="113"/>
      <c r="N85" s="117"/>
      <c r="O85" s="113" t="s">
        <v>1159</v>
      </c>
      <c r="P85" s="114"/>
      <c r="Q85" s="118"/>
      <c r="R85" s="116"/>
      <c r="S85" s="114"/>
    </row>
    <row r="86" spans="1:19">
      <c r="A86" s="107">
        <v>80</v>
      </c>
      <c r="B86" s="110" t="s">
        <v>113</v>
      </c>
      <c r="C86" s="141">
        <v>7.9735099999999996E-3</v>
      </c>
      <c r="D86" s="103">
        <f>+C86*Totals!$G$8</f>
        <v>2891.7352342958798</v>
      </c>
      <c r="E86" s="107"/>
      <c r="F86" s="111" t="s">
        <v>970</v>
      </c>
      <c r="G86" s="136">
        <v>1.5108730900000001E-2</v>
      </c>
      <c r="H86" s="103">
        <f>ROUND(+G86*Totals!$H$8,2)</f>
        <v>5479.45</v>
      </c>
      <c r="I86" s="103">
        <f t="shared" si="3"/>
        <v>0</v>
      </c>
      <c r="J86" s="103">
        <f t="shared" si="4"/>
        <v>5479.45</v>
      </c>
      <c r="K86" s="113"/>
      <c r="L86" s="113"/>
      <c r="N86" s="117"/>
      <c r="O86" s="113" t="s">
        <v>1159</v>
      </c>
      <c r="P86" s="114"/>
      <c r="Q86" s="118"/>
      <c r="R86" s="116"/>
      <c r="S86" s="114"/>
    </row>
    <row r="87" spans="1:19">
      <c r="A87" s="107">
        <v>81</v>
      </c>
      <c r="B87" s="110" t="s">
        <v>114</v>
      </c>
      <c r="C87" s="141">
        <v>9.773610700000001E-3</v>
      </c>
      <c r="D87" s="103">
        <f>+C87*Totals!$G$8</f>
        <v>3544.573773342132</v>
      </c>
      <c r="E87" s="107"/>
      <c r="F87" s="111" t="s">
        <v>969</v>
      </c>
      <c r="G87" s="136">
        <v>2.2024399999999999E-5</v>
      </c>
      <c r="H87" s="103">
        <f>ROUND(+G87*Totals!$H$8,2)</f>
        <v>7.99</v>
      </c>
      <c r="I87" s="103">
        <f t="shared" si="3"/>
        <v>1.7121428571428574</v>
      </c>
      <c r="J87" s="103">
        <f t="shared" si="4"/>
        <v>6.277857142857143</v>
      </c>
      <c r="K87" s="113" t="s">
        <v>969</v>
      </c>
      <c r="L87" s="113" t="s">
        <v>95</v>
      </c>
      <c r="M87" s="138">
        <v>0.10714285714285715</v>
      </c>
      <c r="N87" s="117">
        <f>+H87*M87</f>
        <v>0.85607142857142871</v>
      </c>
      <c r="O87" s="117" t="s">
        <v>124</v>
      </c>
      <c r="P87" s="138">
        <v>0.10714285714285715</v>
      </c>
      <c r="Q87" s="118">
        <f>H87*P87</f>
        <v>0.85607142857142871</v>
      </c>
      <c r="R87" s="116" t="s">
        <v>1159</v>
      </c>
      <c r="S87" s="114"/>
    </row>
    <row r="88" spans="1:19">
      <c r="A88" s="107">
        <v>82</v>
      </c>
      <c r="B88" s="110" t="s">
        <v>115</v>
      </c>
      <c r="C88" s="141">
        <v>1.0736744600000001E-2</v>
      </c>
      <c r="D88" s="103">
        <f>+C88*Totals!$G$8</f>
        <v>3893.871414402945</v>
      </c>
      <c r="E88" s="107"/>
      <c r="F88" s="111" t="s">
        <v>968</v>
      </c>
      <c r="G88" s="136">
        <v>1.418062E-4</v>
      </c>
      <c r="H88" s="103">
        <f>ROUND(+G88*Totals!$H$8,2)</f>
        <v>51.43</v>
      </c>
      <c r="I88" s="103">
        <f t="shared" si="3"/>
        <v>13.727202925045704</v>
      </c>
      <c r="J88" s="103">
        <f t="shared" si="4"/>
        <v>37.702797074954297</v>
      </c>
      <c r="K88" s="113" t="s">
        <v>968</v>
      </c>
      <c r="L88" s="113" t="s">
        <v>122</v>
      </c>
      <c r="M88" s="138">
        <v>0.26691042047531993</v>
      </c>
      <c r="N88" s="117">
        <f>+H88*M88</f>
        <v>13.727202925045704</v>
      </c>
      <c r="O88" s="117" t="s">
        <v>1159</v>
      </c>
      <c r="P88" s="114"/>
      <c r="Q88" s="118"/>
      <c r="R88" s="116"/>
      <c r="S88" s="114"/>
    </row>
    <row r="89" spans="1:19">
      <c r="A89" s="107">
        <v>83</v>
      </c>
      <c r="B89" s="110" t="s">
        <v>116</v>
      </c>
      <c r="C89" s="141">
        <v>9.4174782000000009E-3</v>
      </c>
      <c r="D89" s="103">
        <f>+C89*Totals!$G$8</f>
        <v>3415.4159873322219</v>
      </c>
      <c r="E89" s="107"/>
      <c r="F89" s="111" t="s">
        <v>967</v>
      </c>
      <c r="G89" s="136">
        <v>6.8005100000000004E-5</v>
      </c>
      <c r="H89" s="103">
        <f>ROUND(+G89*Totals!$H$8,2)</f>
        <v>24.66</v>
      </c>
      <c r="I89" s="103">
        <f t="shared" si="3"/>
        <v>3.2705570291777191</v>
      </c>
      <c r="J89" s="103">
        <f t="shared" si="4"/>
        <v>21.38944297082228</v>
      </c>
      <c r="K89" s="113" t="s">
        <v>967</v>
      </c>
      <c r="L89" s="113" t="s">
        <v>74</v>
      </c>
      <c r="M89" s="138">
        <v>0.13262599469496023</v>
      </c>
      <c r="N89" s="117">
        <f>+H89*M89</f>
        <v>3.2705570291777191</v>
      </c>
      <c r="O89" s="113" t="s">
        <v>1159</v>
      </c>
      <c r="P89" s="114"/>
      <c r="Q89" s="118"/>
      <c r="R89" s="116"/>
      <c r="S89" s="114"/>
    </row>
    <row r="90" spans="1:19">
      <c r="A90" s="107">
        <v>84</v>
      </c>
      <c r="B90" s="110" t="s">
        <v>117</v>
      </c>
      <c r="C90" s="141">
        <v>1.5834266699999999E-2</v>
      </c>
      <c r="D90" s="103">
        <f>+C90*Totals!$G$8</f>
        <v>5742.578478691059</v>
      </c>
      <c r="E90" s="107"/>
      <c r="F90" s="111" t="s">
        <v>966</v>
      </c>
      <c r="G90" s="136">
        <v>2.7549810000000003E-4</v>
      </c>
      <c r="H90" s="103">
        <f>ROUND(+G90*Totals!$H$8,2)</f>
        <v>99.91</v>
      </c>
      <c r="I90" s="103">
        <f t="shared" si="3"/>
        <v>0</v>
      </c>
      <c r="J90" s="103">
        <f t="shared" si="4"/>
        <v>99.91</v>
      </c>
      <c r="K90" s="113"/>
      <c r="L90" s="113"/>
      <c r="N90" s="117"/>
      <c r="O90" s="117" t="s">
        <v>1159</v>
      </c>
      <c r="P90" s="114"/>
      <c r="Q90" s="118"/>
      <c r="R90" s="116"/>
      <c r="S90" s="114"/>
    </row>
    <row r="91" spans="1:19">
      <c r="A91" s="107">
        <v>85</v>
      </c>
      <c r="B91" s="110" t="s">
        <v>118</v>
      </c>
      <c r="C91" s="141">
        <v>1.1471086699999999E-2</v>
      </c>
      <c r="D91" s="103">
        <f>+C91*Totals!$G$8</f>
        <v>4160.1936394452196</v>
      </c>
      <c r="E91" s="107"/>
      <c r="F91" s="111" t="s">
        <v>965</v>
      </c>
      <c r="G91" s="136">
        <v>1.058716E-4</v>
      </c>
      <c r="H91" s="103">
        <f>ROUND(+G91*Totals!$H$8,2)</f>
        <v>38.4</v>
      </c>
      <c r="I91" s="103">
        <f t="shared" si="3"/>
        <v>11.396129032258065</v>
      </c>
      <c r="J91" s="103">
        <f t="shared" si="4"/>
        <v>27.003870967741932</v>
      </c>
      <c r="K91" s="143" t="s">
        <v>965</v>
      </c>
      <c r="L91" s="143" t="s">
        <v>102</v>
      </c>
      <c r="M91" s="140">
        <v>6.4516129032258056E-3</v>
      </c>
      <c r="N91" s="144">
        <f>+H91*M91</f>
        <v>0.24774193548387091</v>
      </c>
      <c r="O91" s="143" t="s">
        <v>123</v>
      </c>
      <c r="P91" s="140">
        <v>0.29032258064516131</v>
      </c>
      <c r="Q91" s="118">
        <f>H91*P91</f>
        <v>11.148387096774194</v>
      </c>
      <c r="R91" s="116"/>
      <c r="S91" s="114"/>
    </row>
    <row r="92" spans="1:19">
      <c r="A92" s="107">
        <v>86</v>
      </c>
      <c r="B92" s="110" t="s">
        <v>119</v>
      </c>
      <c r="C92" s="141">
        <v>1.20585317E-2</v>
      </c>
      <c r="D92" s="103">
        <f>+C92*Totals!$G$8</f>
        <v>4373.2410181668793</v>
      </c>
      <c r="E92" s="107"/>
      <c r="F92" s="111" t="s">
        <v>964</v>
      </c>
      <c r="G92" s="136">
        <v>1.1205399999999999E-5</v>
      </c>
      <c r="H92" s="103">
        <f>ROUND(+G92*Totals!$H$8,2)</f>
        <v>4.0599999999999996</v>
      </c>
      <c r="I92" s="103">
        <f t="shared" si="3"/>
        <v>1.3904109589041094</v>
      </c>
      <c r="J92" s="103">
        <f t="shared" si="4"/>
        <v>2.6695890410958905</v>
      </c>
      <c r="K92" s="113" t="s">
        <v>964</v>
      </c>
      <c r="L92" s="113" t="s">
        <v>106</v>
      </c>
      <c r="M92" s="138">
        <v>0.34246575342465752</v>
      </c>
      <c r="N92" s="117">
        <f>+H92*M92</f>
        <v>1.3904109589041094</v>
      </c>
      <c r="O92" s="117" t="s">
        <v>1159</v>
      </c>
      <c r="P92" s="138"/>
      <c r="Q92" s="118"/>
      <c r="R92" s="116"/>
      <c r="S92" s="114"/>
    </row>
    <row r="93" spans="1:19">
      <c r="A93" s="107">
        <v>87</v>
      </c>
      <c r="B93" s="110" t="s">
        <v>120</v>
      </c>
      <c r="C93" s="141">
        <v>8.1274776000000003E-3</v>
      </c>
      <c r="D93" s="103">
        <f>+C93*Totals!$G$8</f>
        <v>2947.5743232115487</v>
      </c>
      <c r="E93" s="107"/>
      <c r="F93" s="111" t="s">
        <v>963</v>
      </c>
      <c r="G93" s="136">
        <v>9.0029499999999996E-5</v>
      </c>
      <c r="H93" s="103">
        <f>ROUND(+G93*Totals!$H$8,2)</f>
        <v>32.65</v>
      </c>
      <c r="I93" s="103">
        <f t="shared" si="3"/>
        <v>8.9754980079681257</v>
      </c>
      <c r="J93" s="103">
        <f t="shared" si="4"/>
        <v>23.674501992031871</v>
      </c>
      <c r="K93" s="113" t="s">
        <v>963</v>
      </c>
      <c r="L93" s="113" t="s">
        <v>101</v>
      </c>
      <c r="M93" s="138">
        <v>0.27490039840637448</v>
      </c>
      <c r="N93" s="117">
        <f>+H93*M93</f>
        <v>8.9754980079681257</v>
      </c>
      <c r="O93" s="117" t="s">
        <v>1159</v>
      </c>
      <c r="P93" s="138"/>
      <c r="Q93" s="118"/>
      <c r="R93" s="116"/>
      <c r="S93" s="114"/>
    </row>
    <row r="94" spans="1:19">
      <c r="A94" s="107">
        <v>88</v>
      </c>
      <c r="B94" s="110" t="s">
        <v>121</v>
      </c>
      <c r="C94" s="141">
        <v>6.6868921000000003E-3</v>
      </c>
      <c r="D94" s="103">
        <f>+C94*Totals!$G$8</f>
        <v>2425.1203665016751</v>
      </c>
      <c r="E94" s="107"/>
      <c r="F94" s="111" t="s">
        <v>962</v>
      </c>
      <c r="G94" s="136">
        <v>4.82991E-5</v>
      </c>
      <c r="H94" s="103">
        <f>ROUND(+G94*Totals!$H$8,2)</f>
        <v>17.52</v>
      </c>
      <c r="I94" s="103">
        <f t="shared" si="3"/>
        <v>3.1121052631578947</v>
      </c>
      <c r="J94" s="103">
        <f t="shared" si="4"/>
        <v>14.407894736842104</v>
      </c>
      <c r="K94" s="113" t="s">
        <v>962</v>
      </c>
      <c r="L94" s="113" t="s">
        <v>113</v>
      </c>
      <c r="M94" s="138">
        <v>4.1118421052631582E-2</v>
      </c>
      <c r="N94" s="117">
        <f>+H94*M94</f>
        <v>0.72039473684210531</v>
      </c>
      <c r="O94" s="113" t="s">
        <v>120</v>
      </c>
      <c r="P94" s="138">
        <v>0.13651315789473684</v>
      </c>
      <c r="Q94" s="118">
        <f>H94*P94</f>
        <v>2.3917105263157894</v>
      </c>
      <c r="R94" s="116" t="s">
        <v>1159</v>
      </c>
      <c r="S94" s="114"/>
    </row>
    <row r="95" spans="1:19">
      <c r="A95" s="107">
        <v>89</v>
      </c>
      <c r="B95" s="110" t="s">
        <v>122</v>
      </c>
      <c r="C95" s="141">
        <v>7.7807442999999997E-3</v>
      </c>
      <c r="D95" s="103">
        <f>+C95*Totals!$G$8</f>
        <v>2821.8253242746082</v>
      </c>
      <c r="E95" s="107"/>
      <c r="F95" s="111" t="s">
        <v>961</v>
      </c>
      <c r="G95" s="136">
        <v>1.0363055000000001E-3</v>
      </c>
      <c r="H95" s="103">
        <f>ROUND(+G95*Totals!$H$8,2)</f>
        <v>375.83</v>
      </c>
      <c r="I95" s="103">
        <f t="shared" si="3"/>
        <v>0</v>
      </c>
      <c r="J95" s="103">
        <f t="shared" si="4"/>
        <v>375.83</v>
      </c>
      <c r="K95" s="113"/>
      <c r="L95" s="113"/>
      <c r="N95" s="117"/>
      <c r="O95" s="113"/>
      <c r="P95" s="114"/>
      <c r="Q95" s="118"/>
      <c r="R95" s="116"/>
      <c r="S95" s="114"/>
    </row>
    <row r="96" spans="1:19">
      <c r="A96" s="107">
        <v>90</v>
      </c>
      <c r="B96" s="110" t="s">
        <v>123</v>
      </c>
      <c r="C96" s="141">
        <v>8.4921354999999994E-3</v>
      </c>
      <c r="D96" s="103">
        <f>+C96*Totals!$G$8</f>
        <v>3079.8239971812736</v>
      </c>
      <c r="E96" s="107"/>
      <c r="F96" s="111" t="s">
        <v>960</v>
      </c>
      <c r="G96" s="136">
        <v>6.4373040000000005E-4</v>
      </c>
      <c r="H96" s="103">
        <f>ROUND(+G96*Totals!$H$8,2)</f>
        <v>233.46</v>
      </c>
      <c r="I96" s="103">
        <f t="shared" si="3"/>
        <v>0</v>
      </c>
      <c r="J96" s="103">
        <f t="shared" si="4"/>
        <v>233.46</v>
      </c>
      <c r="K96" s="113"/>
      <c r="L96" s="113"/>
      <c r="N96" s="117"/>
      <c r="O96" s="117"/>
      <c r="P96" s="114"/>
      <c r="Q96" s="118"/>
      <c r="R96" s="116"/>
      <c r="S96" s="114"/>
    </row>
    <row r="97" spans="1:19">
      <c r="A97" s="107">
        <v>91</v>
      </c>
      <c r="B97" s="110" t="s">
        <v>124</v>
      </c>
      <c r="C97" s="141">
        <v>1.2297552099999999E-2</v>
      </c>
      <c r="D97" s="103">
        <f>+C97*Totals!$G$8</f>
        <v>4459.9260179217545</v>
      </c>
      <c r="E97" s="107"/>
      <c r="F97" s="111" t="s">
        <v>959</v>
      </c>
      <c r="G97" s="136">
        <v>1.166906E-4</v>
      </c>
      <c r="H97" s="103">
        <f>ROUND(+G97*Totals!$H$8,2)</f>
        <v>42.32</v>
      </c>
      <c r="I97" s="103">
        <f t="shared" si="3"/>
        <v>12.473263157894737</v>
      </c>
      <c r="J97" s="103">
        <f t="shared" si="4"/>
        <v>29.846736842105265</v>
      </c>
      <c r="K97" s="113" t="s">
        <v>959</v>
      </c>
      <c r="L97" s="113" t="s">
        <v>80</v>
      </c>
      <c r="M97" s="138">
        <v>0.29473684210526313</v>
      </c>
      <c r="N97" s="117">
        <f>+H97*M97</f>
        <v>12.473263157894737</v>
      </c>
      <c r="O97" s="117" t="s">
        <v>1159</v>
      </c>
      <c r="P97" s="114"/>
      <c r="Q97" s="118"/>
      <c r="R97" s="116"/>
      <c r="S97" s="114"/>
    </row>
    <row r="98" spans="1:19">
      <c r="A98" s="107">
        <v>92</v>
      </c>
      <c r="B98" s="110" t="s">
        <v>125</v>
      </c>
      <c r="C98" s="141">
        <v>1.0204619999999999E-2</v>
      </c>
      <c r="D98" s="103">
        <f>+C98*Totals!$G$8</f>
        <v>3700.8869627805598</v>
      </c>
      <c r="E98" s="107"/>
      <c r="F98" s="111" t="s">
        <v>958</v>
      </c>
      <c r="G98" s="136">
        <v>1.38715E-4</v>
      </c>
      <c r="H98" s="103">
        <f>ROUND(+G98*Totals!$H$8,2)</f>
        <v>50.31</v>
      </c>
      <c r="I98" s="103">
        <f t="shared" si="3"/>
        <v>12.79229601518027</v>
      </c>
      <c r="J98" s="103">
        <f t="shared" si="4"/>
        <v>37.517703984819732</v>
      </c>
      <c r="K98" s="113" t="s">
        <v>958</v>
      </c>
      <c r="L98" s="113" t="s">
        <v>122</v>
      </c>
      <c r="M98" s="138">
        <v>0.25426944971537008</v>
      </c>
      <c r="N98" s="117">
        <f>+H98*M98</f>
        <v>12.79229601518027</v>
      </c>
      <c r="O98" s="113" t="s">
        <v>1159</v>
      </c>
      <c r="P98" s="114"/>
      <c r="Q98" s="118"/>
      <c r="R98" s="116"/>
      <c r="S98" s="114"/>
    </row>
    <row r="99" spans="1:19">
      <c r="A99" s="107">
        <v>93</v>
      </c>
      <c r="B99" s="110" t="s">
        <v>126</v>
      </c>
      <c r="C99" s="141">
        <v>7.5007512E-3</v>
      </c>
      <c r="D99" s="103">
        <f>+C99*Totals!$G$8</f>
        <v>2720.2808460423457</v>
      </c>
      <c r="E99" s="107"/>
      <c r="F99" s="111" t="s">
        <v>957</v>
      </c>
      <c r="G99" s="136">
        <v>3.6293874999999997E-3</v>
      </c>
      <c r="H99" s="103">
        <f>ROUND(+G99*Totals!$H$8,2)</f>
        <v>1316.26</v>
      </c>
      <c r="I99" s="103">
        <f t="shared" si="3"/>
        <v>0</v>
      </c>
      <c r="J99" s="103">
        <f t="shared" si="4"/>
        <v>1316.26</v>
      </c>
      <c r="K99" s="113"/>
      <c r="L99" s="113"/>
      <c r="N99" s="117"/>
      <c r="O99" s="113"/>
      <c r="P99" s="114"/>
      <c r="Q99" s="118"/>
      <c r="R99" s="116"/>
      <c r="S99" s="114"/>
    </row>
    <row r="100" spans="1:19">
      <c r="A100" s="107">
        <v>94</v>
      </c>
      <c r="B100" s="110" t="s">
        <v>127</v>
      </c>
      <c r="C100" s="141">
        <v>1.3602206699999999E-2</v>
      </c>
      <c r="D100" s="103">
        <f>+C100*Totals!$G$8</f>
        <v>4933.082215807779</v>
      </c>
      <c r="E100" s="107"/>
      <c r="F100" s="111" t="s">
        <v>42</v>
      </c>
      <c r="G100" s="136">
        <v>4.8144542000000002E-3</v>
      </c>
      <c r="H100" s="103">
        <f>ROUND(+G100*Totals!$H$8,2)</f>
        <v>1746.05</v>
      </c>
      <c r="I100" s="103">
        <f t="shared" si="3"/>
        <v>0</v>
      </c>
      <c r="J100" s="103">
        <f t="shared" si="4"/>
        <v>1746.05</v>
      </c>
      <c r="K100" s="113"/>
      <c r="L100" s="113"/>
      <c r="N100" s="117"/>
      <c r="O100" s="117"/>
      <c r="P100" s="114"/>
      <c r="Q100" s="118"/>
      <c r="R100" s="116"/>
      <c r="S100" s="114"/>
    </row>
    <row r="101" spans="1:19">
      <c r="A101" s="107">
        <v>95</v>
      </c>
      <c r="B101" s="110" t="s">
        <v>128</v>
      </c>
      <c r="C101" s="141">
        <v>6.3719243000000007E-3</v>
      </c>
      <c r="D101" s="103">
        <f>+C101*Totals!$G$8</f>
        <v>2310.8916911844485</v>
      </c>
      <c r="E101" s="107"/>
      <c r="F101" s="111" t="s">
        <v>956</v>
      </c>
      <c r="G101" s="136">
        <v>4.9071899999999993E-5</v>
      </c>
      <c r="H101" s="103">
        <f>ROUND(+G101*Totals!$H$8,2)</f>
        <v>17.8</v>
      </c>
      <c r="I101" s="103">
        <f t="shared" si="3"/>
        <v>4.8271186440677969</v>
      </c>
      <c r="J101" s="103">
        <f t="shared" si="4"/>
        <v>12.972881355932204</v>
      </c>
      <c r="K101" s="113" t="s">
        <v>956</v>
      </c>
      <c r="L101" s="113" t="s">
        <v>59</v>
      </c>
      <c r="M101" s="138">
        <v>0.2711864406779661</v>
      </c>
      <c r="N101" s="117">
        <f>+H101*M101</f>
        <v>4.8271186440677969</v>
      </c>
      <c r="O101" s="117" t="s">
        <v>1159</v>
      </c>
      <c r="P101" s="114"/>
      <c r="Q101" s="118"/>
      <c r="R101" s="116"/>
      <c r="S101" s="114"/>
    </row>
    <row r="102" spans="1:19">
      <c r="A102" s="107">
        <v>96</v>
      </c>
      <c r="B102" s="110" t="s">
        <v>129</v>
      </c>
      <c r="C102" s="141">
        <v>1.2881940999999999E-2</v>
      </c>
      <c r="D102" s="103">
        <f>+C102*Totals!$G$8</f>
        <v>4671.8650476165076</v>
      </c>
      <c r="E102" s="107"/>
      <c r="F102" s="111" t="s">
        <v>955</v>
      </c>
      <c r="G102" s="136">
        <v>6.9937099999999998E-5</v>
      </c>
      <c r="H102" s="103">
        <f>ROUND(+G102*Totals!$H$8,2)</f>
        <v>25.36</v>
      </c>
      <c r="I102" s="103">
        <f t="shared" si="3"/>
        <v>3.473972602739726</v>
      </c>
      <c r="J102" s="103">
        <f t="shared" si="4"/>
        <v>21.886027397260275</v>
      </c>
      <c r="K102" s="113" t="s">
        <v>955</v>
      </c>
      <c r="L102" s="113" t="s">
        <v>42</v>
      </c>
      <c r="M102" s="138">
        <v>0.13698630136986301</v>
      </c>
      <c r="N102" s="117">
        <f>+H102*M102</f>
        <v>3.473972602739726</v>
      </c>
      <c r="O102" s="113" t="s">
        <v>1159</v>
      </c>
      <c r="P102" s="114"/>
      <c r="Q102" s="118"/>
      <c r="R102" s="116"/>
      <c r="S102" s="114"/>
    </row>
    <row r="103" spans="1:19">
      <c r="A103" s="107">
        <v>97</v>
      </c>
      <c r="B103" s="110" t="s">
        <v>130</v>
      </c>
      <c r="C103" s="141">
        <v>1.5466791299999999E-2</v>
      </c>
      <c r="D103" s="103">
        <f>+C103*Totals!$G$8</f>
        <v>5609.3069882286445</v>
      </c>
      <c r="E103" s="107"/>
      <c r="F103" s="111" t="s">
        <v>954</v>
      </c>
      <c r="G103" s="136">
        <v>2.708613E-4</v>
      </c>
      <c r="H103" s="103">
        <f>ROUND(+G103*Totals!$H$8,2)</f>
        <v>98.23</v>
      </c>
      <c r="I103" s="103">
        <f t="shared" si="3"/>
        <v>0</v>
      </c>
      <c r="J103" s="103">
        <f t="shared" si="4"/>
        <v>98.23</v>
      </c>
      <c r="K103" s="113"/>
      <c r="L103" s="113"/>
      <c r="N103" s="117"/>
      <c r="O103" s="117"/>
      <c r="P103" s="114"/>
      <c r="Q103" s="118"/>
      <c r="R103" s="116"/>
      <c r="S103" s="114"/>
    </row>
    <row r="104" spans="1:19">
      <c r="A104" s="107">
        <v>98</v>
      </c>
      <c r="B104" s="110" t="s">
        <v>131</v>
      </c>
      <c r="C104" s="141">
        <v>6.8228069999999993E-3</v>
      </c>
      <c r="D104" s="103">
        <f>+C104*Totals!$G$8</f>
        <v>2474.4123226409156</v>
      </c>
      <c r="E104" s="107"/>
      <c r="F104" s="111" t="s">
        <v>953</v>
      </c>
      <c r="G104" s="136">
        <v>5.6799700000000004E-5</v>
      </c>
      <c r="H104" s="103">
        <f>ROUND(+G104*Totals!$H$8,2)</f>
        <v>20.6</v>
      </c>
      <c r="I104" s="103">
        <f t="shared" si="3"/>
        <v>2.4744744744744747</v>
      </c>
      <c r="J104" s="103">
        <f t="shared" si="4"/>
        <v>18.125525525525525</v>
      </c>
      <c r="K104" s="113" t="s">
        <v>953</v>
      </c>
      <c r="L104" s="113" t="s">
        <v>106</v>
      </c>
      <c r="M104" s="138">
        <v>0.12012012012012012</v>
      </c>
      <c r="N104" s="117">
        <f t="shared" ref="N104:N109" si="5">+H104*M104</f>
        <v>2.4744744744744747</v>
      </c>
      <c r="O104" s="117" t="s">
        <v>1159</v>
      </c>
      <c r="P104" s="114"/>
      <c r="Q104" s="118"/>
      <c r="R104" s="116"/>
      <c r="S104" s="114"/>
    </row>
    <row r="105" spans="1:19">
      <c r="A105" s="107">
        <v>99</v>
      </c>
      <c r="B105" s="110" t="s">
        <v>132</v>
      </c>
      <c r="C105" s="141">
        <v>9.3225002999999997E-3</v>
      </c>
      <c r="D105" s="103">
        <f>+C105*Totals!$G$8</f>
        <v>3380.9705624303365</v>
      </c>
      <c r="E105" s="107"/>
      <c r="F105" s="111" t="s">
        <v>952</v>
      </c>
      <c r="G105" s="136">
        <v>2.8979499999999999E-5</v>
      </c>
      <c r="H105" s="103">
        <f>ROUND(+G105*Totals!$H$8,2)</f>
        <v>10.51</v>
      </c>
      <c r="I105" s="103">
        <f t="shared" si="3"/>
        <v>3.7895211267605635</v>
      </c>
      <c r="J105" s="103">
        <f t="shared" si="4"/>
        <v>6.7204788732394363</v>
      </c>
      <c r="K105" s="113" t="s">
        <v>952</v>
      </c>
      <c r="L105" s="113" t="s">
        <v>80</v>
      </c>
      <c r="M105" s="138">
        <v>0.36056338028169016</v>
      </c>
      <c r="N105" s="117">
        <f t="shared" si="5"/>
        <v>3.7895211267605635</v>
      </c>
      <c r="O105" s="117" t="s">
        <v>1159</v>
      </c>
      <c r="P105" s="114"/>
      <c r="Q105" s="118"/>
      <c r="R105" s="116"/>
      <c r="S105" s="114"/>
    </row>
    <row r="106" spans="1:19">
      <c r="C106" s="119">
        <f>SUM(C7:C105)</f>
        <v>1</v>
      </c>
      <c r="D106" s="120">
        <f>SUM(D7:D105)</f>
        <v>362667.788</v>
      </c>
      <c r="F106" s="111" t="s">
        <v>951</v>
      </c>
      <c r="G106" s="136">
        <v>1.3175989999999999E-4</v>
      </c>
      <c r="H106" s="103">
        <f>ROUND(+G106*Totals!$H$8,2)</f>
        <v>47.79</v>
      </c>
      <c r="I106" s="103">
        <f t="shared" si="3"/>
        <v>11.63473821989529</v>
      </c>
      <c r="J106" s="103">
        <f t="shared" si="4"/>
        <v>36.155261780104709</v>
      </c>
      <c r="K106" s="113" t="s">
        <v>951</v>
      </c>
      <c r="L106" s="113" t="s">
        <v>44</v>
      </c>
      <c r="M106" s="138">
        <v>0.24345549738219899</v>
      </c>
      <c r="N106" s="117">
        <f t="shared" si="5"/>
        <v>11.63473821989529</v>
      </c>
      <c r="O106" s="117" t="s">
        <v>1159</v>
      </c>
      <c r="P106" s="114"/>
      <c r="Q106" s="118"/>
      <c r="R106" s="116"/>
      <c r="S106" s="114"/>
    </row>
    <row r="107" spans="1:19">
      <c r="F107" s="111" t="s">
        <v>950</v>
      </c>
      <c r="G107" s="136">
        <v>5.5254199999999997E-5</v>
      </c>
      <c r="H107" s="103">
        <f>ROUND(+G107*Totals!$H$8,2)</f>
        <v>20.04</v>
      </c>
      <c r="I107" s="103">
        <f t="shared" si="3"/>
        <v>8.2629383886255923</v>
      </c>
      <c r="J107" s="103">
        <f t="shared" si="4"/>
        <v>11.777061611374407</v>
      </c>
      <c r="K107" s="113" t="s">
        <v>950</v>
      </c>
      <c r="L107" s="113" t="s">
        <v>40</v>
      </c>
      <c r="M107" s="138">
        <v>0.41232227488151663</v>
      </c>
      <c r="N107" s="117">
        <f t="shared" si="5"/>
        <v>8.2629383886255923</v>
      </c>
      <c r="O107" s="117" t="s">
        <v>1159</v>
      </c>
      <c r="P107" s="114"/>
      <c r="Q107" s="118"/>
      <c r="R107" s="116"/>
      <c r="S107" s="114"/>
    </row>
    <row r="108" spans="1:19">
      <c r="F108" s="111" t="s">
        <v>949</v>
      </c>
      <c r="G108" s="136">
        <v>1.931964E-4</v>
      </c>
      <c r="H108" s="103">
        <f>ROUND(+G108*Totals!$H$8,2)</f>
        <v>70.069999999999993</v>
      </c>
      <c r="I108" s="103">
        <f t="shared" si="3"/>
        <v>11.657215189873417</v>
      </c>
      <c r="J108" s="103">
        <f t="shared" si="4"/>
        <v>58.412784810126574</v>
      </c>
      <c r="K108" s="113" t="s">
        <v>949</v>
      </c>
      <c r="L108" s="113" t="s">
        <v>48</v>
      </c>
      <c r="M108" s="138">
        <v>0.16636528028933092</v>
      </c>
      <c r="N108" s="117">
        <f t="shared" si="5"/>
        <v>11.657215189873417</v>
      </c>
      <c r="O108" s="117" t="s">
        <v>1159</v>
      </c>
      <c r="P108" s="114"/>
      <c r="Q108" s="118"/>
      <c r="R108" s="116"/>
      <c r="S108" s="114"/>
    </row>
    <row r="109" spans="1:19">
      <c r="F109" s="111" t="s">
        <v>948</v>
      </c>
      <c r="G109" s="136">
        <v>5.7186099999999998E-5</v>
      </c>
      <c r="H109" s="103">
        <f>ROUND(+G109*Totals!$H$8,2)</f>
        <v>20.74</v>
      </c>
      <c r="I109" s="103">
        <f t="shared" si="3"/>
        <v>6.2718900343642598</v>
      </c>
      <c r="J109" s="103">
        <f t="shared" si="4"/>
        <v>14.468109965635739</v>
      </c>
      <c r="K109" s="143" t="s">
        <v>948</v>
      </c>
      <c r="L109" s="143" t="s">
        <v>36</v>
      </c>
      <c r="M109" s="140">
        <v>0.30240549828178692</v>
      </c>
      <c r="N109" s="144">
        <f t="shared" si="5"/>
        <v>6.2718900343642598</v>
      </c>
      <c r="O109" s="143" t="s">
        <v>1159</v>
      </c>
      <c r="P109" s="146"/>
      <c r="Q109" s="145"/>
      <c r="R109" s="116"/>
      <c r="S109" s="114"/>
    </row>
    <row r="110" spans="1:19">
      <c r="F110" s="111" t="s">
        <v>947</v>
      </c>
      <c r="G110" s="136">
        <v>2.318357E-4</v>
      </c>
      <c r="H110" s="103">
        <f>ROUND(+G110*Totals!$H$8,2)</f>
        <v>84.08</v>
      </c>
      <c r="I110" s="103">
        <f t="shared" si="3"/>
        <v>0</v>
      </c>
      <c r="J110" s="103">
        <f t="shared" si="4"/>
        <v>84.08</v>
      </c>
      <c r="K110" s="113"/>
      <c r="L110" s="113"/>
      <c r="N110" s="117"/>
      <c r="O110" s="117"/>
      <c r="P110" s="114"/>
      <c r="Q110" s="118"/>
      <c r="R110" s="116"/>
      <c r="S110" s="114"/>
    </row>
    <row r="111" spans="1:19">
      <c r="F111" s="111" t="s">
        <v>946</v>
      </c>
      <c r="G111" s="136">
        <v>5.6027000000000004E-5</v>
      </c>
      <c r="H111" s="103">
        <f>ROUND(+G111*Totals!$H$8,2)</f>
        <v>20.32</v>
      </c>
      <c r="I111" s="103">
        <f t="shared" si="3"/>
        <v>8.0286761710794305</v>
      </c>
      <c r="J111" s="103">
        <f t="shared" si="4"/>
        <v>12.29132382892057</v>
      </c>
      <c r="K111" s="113" t="s">
        <v>946</v>
      </c>
      <c r="L111" s="113" t="s">
        <v>46</v>
      </c>
      <c r="M111" s="138">
        <v>0.39511201629327902</v>
      </c>
      <c r="N111" s="117">
        <f>+H111*M111</f>
        <v>8.0286761710794305</v>
      </c>
      <c r="O111" s="113" t="s">
        <v>1159</v>
      </c>
      <c r="P111" s="114"/>
      <c r="Q111" s="118"/>
      <c r="R111" s="116"/>
      <c r="S111" s="114"/>
    </row>
    <row r="112" spans="1:19">
      <c r="F112" s="111" t="s">
        <v>945</v>
      </c>
      <c r="G112" s="136">
        <v>7.8978690000000009E-4</v>
      </c>
      <c r="H112" s="103">
        <f>ROUND(+G112*Totals!$H$8,2)</f>
        <v>286.43</v>
      </c>
      <c r="I112" s="103">
        <f t="shared" si="3"/>
        <v>0</v>
      </c>
      <c r="J112" s="103">
        <f t="shared" si="4"/>
        <v>286.43</v>
      </c>
      <c r="K112" s="113"/>
      <c r="L112" s="113"/>
      <c r="N112" s="117"/>
      <c r="O112" s="117"/>
      <c r="P112" s="114"/>
      <c r="Q112" s="118"/>
      <c r="R112" s="116"/>
      <c r="S112" s="114"/>
    </row>
    <row r="113" spans="6:19">
      <c r="F113" s="111" t="s">
        <v>944</v>
      </c>
      <c r="G113" s="136">
        <v>1.135995E-4</v>
      </c>
      <c r="H113" s="103">
        <f>ROUND(+G113*Totals!$H$8,2)</f>
        <v>41.2</v>
      </c>
      <c r="I113" s="103">
        <f t="shared" si="3"/>
        <v>8.6867469879518069</v>
      </c>
      <c r="J113" s="103">
        <f t="shared" si="4"/>
        <v>32.513253012048196</v>
      </c>
      <c r="K113" s="113" t="s">
        <v>944</v>
      </c>
      <c r="L113" s="113" t="s">
        <v>130</v>
      </c>
      <c r="M113" s="138">
        <v>0.21084337349397589</v>
      </c>
      <c r="N113" s="117">
        <f>+H113*M113</f>
        <v>8.6867469879518069</v>
      </c>
      <c r="O113" s="113" t="s">
        <v>1159</v>
      </c>
      <c r="P113" s="114"/>
      <c r="Q113" s="118"/>
      <c r="R113" s="116"/>
      <c r="S113" s="114"/>
    </row>
    <row r="114" spans="6:19">
      <c r="F114" s="111" t="s">
        <v>943</v>
      </c>
      <c r="G114" s="136">
        <v>5.8036200000000007E-4</v>
      </c>
      <c r="H114" s="103">
        <f>ROUND(+G114*Totals!$H$8,2)</f>
        <v>210.48</v>
      </c>
      <c r="I114" s="103">
        <f t="shared" si="3"/>
        <v>0</v>
      </c>
      <c r="J114" s="103">
        <f t="shared" si="4"/>
        <v>210.48</v>
      </c>
      <c r="K114" s="113"/>
      <c r="L114" s="113"/>
      <c r="N114" s="117"/>
      <c r="O114" s="113"/>
      <c r="P114" s="114"/>
      <c r="Q114" s="118"/>
      <c r="R114" s="116"/>
      <c r="S114" s="114"/>
    </row>
    <row r="115" spans="6:19">
      <c r="F115" s="111" t="s">
        <v>942</v>
      </c>
      <c r="G115" s="136">
        <v>4.9844700000000001E-5</v>
      </c>
      <c r="H115" s="103">
        <f>ROUND(+G115*Totals!$H$8,2)</f>
        <v>18.079999999999998</v>
      </c>
      <c r="I115" s="103">
        <f t="shared" si="3"/>
        <v>0</v>
      </c>
      <c r="J115" s="103">
        <f t="shared" si="4"/>
        <v>18.079999999999998</v>
      </c>
      <c r="K115" s="113"/>
      <c r="L115" s="113"/>
      <c r="N115" s="117"/>
      <c r="O115" s="117"/>
      <c r="P115" s="114"/>
      <c r="Q115" s="118"/>
      <c r="R115" s="116"/>
      <c r="S115" s="114"/>
    </row>
    <row r="116" spans="6:19">
      <c r="F116" s="111" t="s">
        <v>941</v>
      </c>
      <c r="G116" s="136">
        <v>1.3137400000000001E-5</v>
      </c>
      <c r="H116" s="103">
        <f>ROUND(+G116*Totals!$H$8,2)</f>
        <v>4.76</v>
      </c>
      <c r="I116" s="103">
        <f t="shared" si="3"/>
        <v>1.323408071748879</v>
      </c>
      <c r="J116" s="103">
        <f t="shared" si="4"/>
        <v>3.4365919282511208</v>
      </c>
      <c r="K116" s="113" t="s">
        <v>941</v>
      </c>
      <c r="L116" s="113" t="s">
        <v>58</v>
      </c>
      <c r="M116" s="138">
        <v>0.27802690582959644</v>
      </c>
      <c r="N116" s="117">
        <f>+H116*M116</f>
        <v>1.323408071748879</v>
      </c>
      <c r="O116" s="117"/>
      <c r="P116" s="114"/>
      <c r="Q116" s="118"/>
      <c r="R116" s="116"/>
      <c r="S116" s="114"/>
    </row>
    <row r="117" spans="6:19">
      <c r="F117" s="111" t="s">
        <v>940</v>
      </c>
      <c r="G117" s="136">
        <v>3.3229799999999998E-5</v>
      </c>
      <c r="H117" s="103">
        <f>ROUND(+G117*Totals!$H$8,2)</f>
        <v>12.05</v>
      </c>
      <c r="I117" s="103">
        <f t="shared" si="3"/>
        <v>5.8773284313725496</v>
      </c>
      <c r="J117" s="103">
        <f t="shared" si="4"/>
        <v>6.1726715686274511</v>
      </c>
      <c r="K117" s="113" t="s">
        <v>940</v>
      </c>
      <c r="L117" s="113" t="s">
        <v>76</v>
      </c>
      <c r="M117" s="138">
        <v>0.48774509803921567</v>
      </c>
      <c r="N117" s="117">
        <f>+H117*M117</f>
        <v>5.8773284313725496</v>
      </c>
      <c r="O117" s="113" t="s">
        <v>1159</v>
      </c>
      <c r="P117" s="114"/>
      <c r="Q117" s="118"/>
      <c r="R117" s="116"/>
      <c r="S117" s="114"/>
    </row>
    <row r="118" spans="6:19">
      <c r="F118" s="111" t="s">
        <v>939</v>
      </c>
      <c r="G118" s="136">
        <v>4.5439790000000003E-4</v>
      </c>
      <c r="H118" s="103">
        <f>ROUND(+G118*Totals!$H$8,2)</f>
        <v>164.8</v>
      </c>
      <c r="I118" s="103">
        <f t="shared" si="3"/>
        <v>0</v>
      </c>
      <c r="J118" s="103">
        <f t="shared" si="4"/>
        <v>164.8</v>
      </c>
      <c r="K118" s="113"/>
      <c r="L118" s="113"/>
      <c r="N118" s="117"/>
      <c r="O118" s="113"/>
      <c r="P118" s="114"/>
      <c r="Q118" s="118"/>
      <c r="R118" s="116"/>
      <c r="S118" s="114"/>
    </row>
    <row r="119" spans="6:19">
      <c r="F119" s="111" t="s">
        <v>938</v>
      </c>
      <c r="G119" s="136">
        <v>3.3113860000000001E-4</v>
      </c>
      <c r="H119" s="103">
        <f>ROUND(+G119*Totals!$H$8,2)</f>
        <v>120.09</v>
      </c>
      <c r="I119" s="103">
        <f t="shared" si="3"/>
        <v>0</v>
      </c>
      <c r="J119" s="103">
        <f t="shared" si="4"/>
        <v>120.09</v>
      </c>
      <c r="K119" s="113"/>
      <c r="L119" s="113"/>
      <c r="N119" s="117"/>
      <c r="O119" s="113"/>
      <c r="P119" s="114"/>
      <c r="Q119" s="118"/>
      <c r="R119" s="116"/>
      <c r="S119" s="114"/>
    </row>
    <row r="120" spans="6:19">
      <c r="F120" s="111" t="s">
        <v>937</v>
      </c>
      <c r="G120" s="136">
        <v>9.2803820999999998E-3</v>
      </c>
      <c r="H120" s="103">
        <f>ROUND(+G120*Totals!$H$8,2)</f>
        <v>3365.7</v>
      </c>
      <c r="I120" s="103">
        <f t="shared" si="3"/>
        <v>0</v>
      </c>
      <c r="J120" s="103">
        <f t="shared" si="4"/>
        <v>3365.7</v>
      </c>
      <c r="K120" s="113"/>
      <c r="L120" s="113"/>
      <c r="N120" s="117"/>
      <c r="O120" s="113"/>
      <c r="P120" s="114"/>
      <c r="Q120" s="118"/>
      <c r="R120" s="116"/>
      <c r="S120" s="114"/>
    </row>
    <row r="121" spans="6:19">
      <c r="F121" s="111" t="s">
        <v>936</v>
      </c>
      <c r="G121" s="136">
        <v>1.6151220000000001E-4</v>
      </c>
      <c r="H121" s="103">
        <f>ROUND(+G121*Totals!$H$8,2)</f>
        <v>58.58</v>
      </c>
      <c r="I121" s="103">
        <f t="shared" si="3"/>
        <v>9.0123076923076919</v>
      </c>
      <c r="J121" s="103">
        <f t="shared" si="4"/>
        <v>49.567692307692305</v>
      </c>
      <c r="K121" s="137" t="s">
        <v>936</v>
      </c>
      <c r="L121" s="137" t="s">
        <v>89</v>
      </c>
      <c r="M121" s="138">
        <v>0.15384615384615385</v>
      </c>
      <c r="N121" s="117">
        <f>+H121*M121</f>
        <v>9.0123076923076919</v>
      </c>
      <c r="O121" s="117"/>
      <c r="P121" s="114"/>
      <c r="Q121" s="118"/>
      <c r="R121" s="116"/>
      <c r="S121" s="114"/>
    </row>
    <row r="122" spans="6:19">
      <c r="F122" s="111" t="s">
        <v>935</v>
      </c>
      <c r="G122" s="136">
        <v>1.49534E-4</v>
      </c>
      <c r="H122" s="103">
        <f>ROUND(+G122*Totals!$H$8,2)</f>
        <v>54.23</v>
      </c>
      <c r="I122" s="103">
        <f t="shared" si="3"/>
        <v>10.578958333333333</v>
      </c>
      <c r="J122" s="103">
        <f t="shared" si="4"/>
        <v>43.651041666666664</v>
      </c>
      <c r="K122" s="113" t="s">
        <v>935</v>
      </c>
      <c r="L122" s="113" t="s">
        <v>97</v>
      </c>
      <c r="M122" s="138">
        <v>0.19507575757575757</v>
      </c>
      <c r="N122" s="117">
        <f>+H122*M122</f>
        <v>10.578958333333333</v>
      </c>
      <c r="O122" s="117" t="s">
        <v>1159</v>
      </c>
      <c r="P122" s="114"/>
      <c r="Q122" s="118"/>
      <c r="R122" s="116"/>
      <c r="S122" s="114"/>
    </row>
    <row r="123" spans="6:19">
      <c r="F123" s="111" t="s">
        <v>934</v>
      </c>
      <c r="G123" s="136">
        <v>1.3755580000000001E-4</v>
      </c>
      <c r="H123" s="103">
        <f>ROUND(+G123*Totals!$H$8,2)</f>
        <v>49.89</v>
      </c>
      <c r="I123" s="103">
        <f t="shared" si="3"/>
        <v>12.4725</v>
      </c>
      <c r="J123" s="103">
        <f t="shared" si="4"/>
        <v>37.417500000000004</v>
      </c>
      <c r="K123" s="113" t="s">
        <v>934</v>
      </c>
      <c r="L123" s="113" t="s">
        <v>57</v>
      </c>
      <c r="M123" s="138">
        <v>0.25</v>
      </c>
      <c r="N123" s="117">
        <f>+H123*M123</f>
        <v>12.4725</v>
      </c>
      <c r="O123" s="117" t="s">
        <v>1159</v>
      </c>
      <c r="P123" s="114"/>
      <c r="Q123" s="118"/>
      <c r="R123" s="116"/>
      <c r="S123" s="114"/>
    </row>
    <row r="124" spans="6:19">
      <c r="F124" s="111" t="s">
        <v>933</v>
      </c>
      <c r="G124" s="136">
        <v>1.421925E-4</v>
      </c>
      <c r="H124" s="103">
        <f>ROUND(+G124*Totals!$H$8,2)</f>
        <v>51.57</v>
      </c>
      <c r="I124" s="103">
        <f t="shared" si="3"/>
        <v>13.969063136456214</v>
      </c>
      <c r="J124" s="103">
        <f t="shared" si="4"/>
        <v>37.600936863543787</v>
      </c>
      <c r="K124" s="113" t="s">
        <v>933</v>
      </c>
      <c r="L124" s="113" t="s">
        <v>127</v>
      </c>
      <c r="M124" s="138">
        <v>0.2708757637474542</v>
      </c>
      <c r="N124" s="117">
        <f>+H124*M124</f>
        <v>13.969063136456214</v>
      </c>
      <c r="O124" s="113" t="s">
        <v>1159</v>
      </c>
      <c r="P124" s="114"/>
      <c r="Q124" s="118"/>
      <c r="R124" s="116"/>
      <c r="S124" s="114"/>
    </row>
    <row r="125" spans="6:19">
      <c r="F125" s="111" t="s">
        <v>932</v>
      </c>
      <c r="G125" s="136">
        <v>4.346919E-4</v>
      </c>
      <c r="H125" s="103">
        <f>ROUND(+G125*Totals!$H$8,2)</f>
        <v>157.65</v>
      </c>
      <c r="I125" s="103">
        <f t="shared" si="3"/>
        <v>0</v>
      </c>
      <c r="J125" s="103">
        <f t="shared" si="4"/>
        <v>157.65</v>
      </c>
      <c r="K125" s="113"/>
      <c r="L125" s="113"/>
      <c r="N125" s="117"/>
      <c r="O125" s="117"/>
      <c r="P125" s="114"/>
      <c r="Q125" s="118"/>
      <c r="R125" s="116"/>
      <c r="S125" s="114"/>
    </row>
    <row r="126" spans="6:19">
      <c r="F126" s="111" t="s">
        <v>931</v>
      </c>
      <c r="G126" s="136">
        <v>5.6413299999999997E-5</v>
      </c>
      <c r="H126" s="103">
        <f>ROUND(+G126*Totals!$H$8,2)</f>
        <v>20.46</v>
      </c>
      <c r="I126" s="103">
        <f t="shared" si="3"/>
        <v>3.0786206896551729</v>
      </c>
      <c r="J126" s="103">
        <f t="shared" si="4"/>
        <v>17.381379310344826</v>
      </c>
      <c r="K126" s="113" t="s">
        <v>931</v>
      </c>
      <c r="L126" s="113" t="s">
        <v>138</v>
      </c>
      <c r="M126" s="138">
        <v>0.15047021943573669</v>
      </c>
      <c r="N126" s="117">
        <f>+H126*M126</f>
        <v>3.0786206896551729</v>
      </c>
      <c r="O126" s="113" t="s">
        <v>1159</v>
      </c>
      <c r="P126" s="114"/>
      <c r="Q126" s="118"/>
      <c r="R126" s="116"/>
      <c r="S126" s="114"/>
    </row>
    <row r="127" spans="6:19">
      <c r="F127" s="111" t="s">
        <v>930</v>
      </c>
      <c r="G127" s="136">
        <v>1.7658151E-3</v>
      </c>
      <c r="H127" s="103">
        <f>ROUND(+G127*Totals!$H$8,2)</f>
        <v>640.4</v>
      </c>
      <c r="I127" s="103">
        <f t="shared" si="3"/>
        <v>0</v>
      </c>
      <c r="J127" s="103">
        <f t="shared" si="4"/>
        <v>640.4</v>
      </c>
      <c r="K127" s="113"/>
      <c r="L127" s="113"/>
      <c r="N127" s="117"/>
      <c r="O127" s="113"/>
      <c r="P127" s="114"/>
      <c r="Q127" s="118"/>
      <c r="R127" s="116"/>
      <c r="S127" s="114"/>
    </row>
    <row r="128" spans="6:19">
      <c r="F128" s="111" t="s">
        <v>929</v>
      </c>
      <c r="G128" s="136">
        <v>3.1954679999999998E-4</v>
      </c>
      <c r="H128" s="103">
        <f>ROUND(+G128*Totals!$H$8,2)</f>
        <v>115.89</v>
      </c>
      <c r="I128" s="103">
        <f t="shared" si="3"/>
        <v>0</v>
      </c>
      <c r="J128" s="103">
        <f t="shared" si="4"/>
        <v>115.89</v>
      </c>
      <c r="K128" s="113"/>
      <c r="L128" s="113"/>
      <c r="N128" s="117"/>
      <c r="O128" s="117"/>
      <c r="P128" s="114"/>
      <c r="Q128" s="118"/>
      <c r="R128" s="116"/>
      <c r="S128" s="114"/>
    </row>
    <row r="129" spans="6:19">
      <c r="F129" s="111" t="s">
        <v>928</v>
      </c>
      <c r="G129" s="136">
        <v>8.6551999999999994E-5</v>
      </c>
      <c r="H129" s="103">
        <f>ROUND(+G129*Totals!$H$8,2)</f>
        <v>31.39</v>
      </c>
      <c r="I129" s="103">
        <f t="shared" si="3"/>
        <v>6.9436745886654476</v>
      </c>
      <c r="J129" s="103">
        <f t="shared" si="4"/>
        <v>24.446325411334552</v>
      </c>
      <c r="K129" s="113" t="s">
        <v>928</v>
      </c>
      <c r="L129" s="113" t="s">
        <v>122</v>
      </c>
      <c r="M129" s="138">
        <v>0.22120658135283364</v>
      </c>
      <c r="N129" s="117">
        <f>+H129*M129</f>
        <v>6.9436745886654476</v>
      </c>
      <c r="O129" s="117" t="s">
        <v>1159</v>
      </c>
      <c r="P129" s="114"/>
      <c r="Q129" s="118"/>
      <c r="R129" s="116"/>
      <c r="S129" s="114"/>
    </row>
    <row r="130" spans="6:19">
      <c r="F130" s="111" t="s">
        <v>927</v>
      </c>
      <c r="G130" s="136">
        <v>1.3910100000000001E-5</v>
      </c>
      <c r="H130" s="103">
        <f>ROUND(+G130*Totals!$H$8,2)</f>
        <v>5.04</v>
      </c>
      <c r="I130" s="103">
        <f t="shared" si="3"/>
        <v>2.1038532110091741</v>
      </c>
      <c r="J130" s="103">
        <f t="shared" si="4"/>
        <v>2.9361467889908259</v>
      </c>
      <c r="K130" s="113" t="s">
        <v>927</v>
      </c>
      <c r="L130" s="113" t="s">
        <v>37</v>
      </c>
      <c r="M130" s="138">
        <v>0.41743119266055045</v>
      </c>
      <c r="N130" s="117">
        <f>+H130*M130</f>
        <v>2.1038532110091741</v>
      </c>
      <c r="O130" s="113" t="s">
        <v>1159</v>
      </c>
      <c r="P130" s="114"/>
      <c r="Q130" s="118"/>
      <c r="R130" s="116"/>
      <c r="S130" s="114"/>
    </row>
    <row r="131" spans="6:19">
      <c r="F131" s="111" t="s">
        <v>926</v>
      </c>
      <c r="G131" s="136">
        <v>1.6073940000000001E-3</v>
      </c>
      <c r="H131" s="103">
        <f>ROUND(+G131*Totals!$H$8,2)</f>
        <v>582.95000000000005</v>
      </c>
      <c r="I131" s="103">
        <f t="shared" si="3"/>
        <v>0</v>
      </c>
      <c r="J131" s="103">
        <f t="shared" si="4"/>
        <v>582.95000000000005</v>
      </c>
      <c r="K131" s="113"/>
      <c r="L131" s="113"/>
      <c r="N131" s="117"/>
      <c r="O131" s="117"/>
      <c r="P131" s="114"/>
      <c r="Q131" s="118"/>
      <c r="R131" s="116"/>
      <c r="S131" s="114"/>
    </row>
    <row r="132" spans="6:19">
      <c r="F132" s="111" t="s">
        <v>925</v>
      </c>
      <c r="G132" s="136">
        <v>3.3616199999999998E-5</v>
      </c>
      <c r="H132" s="103">
        <f>ROUND(+G132*Totals!$H$8,2)</f>
        <v>12.19</v>
      </c>
      <c r="I132" s="103">
        <f t="shared" si="3"/>
        <v>4.4571365638766522</v>
      </c>
      <c r="J132" s="103">
        <f t="shared" si="4"/>
        <v>7.7328634361233473</v>
      </c>
      <c r="K132" s="113" t="s">
        <v>925</v>
      </c>
      <c r="L132" s="113" t="s">
        <v>100</v>
      </c>
      <c r="M132" s="138">
        <v>0.33920704845814981</v>
      </c>
      <c r="N132" s="117">
        <f>+H132*M132</f>
        <v>4.1349339207048459</v>
      </c>
      <c r="O132" s="137" t="s">
        <v>131</v>
      </c>
      <c r="P132" s="138">
        <v>2.6431718061674006E-2</v>
      </c>
      <c r="Q132" s="118">
        <f>H132*P132</f>
        <v>0.32220264317180614</v>
      </c>
      <c r="R132" s="116"/>
      <c r="S132" s="114"/>
    </row>
    <row r="133" spans="6:19">
      <c r="F133" s="111" t="s">
        <v>48</v>
      </c>
      <c r="G133" s="136">
        <v>3.9879599999999996E-3</v>
      </c>
      <c r="H133" s="103">
        <f>ROUND(+G133*Totals!$H$8,2)</f>
        <v>1446.3</v>
      </c>
      <c r="I133" s="103">
        <f t="shared" si="3"/>
        <v>0</v>
      </c>
      <c r="J133" s="103">
        <f t="shared" si="4"/>
        <v>1446.3</v>
      </c>
      <c r="K133" s="113"/>
      <c r="L133" s="113"/>
      <c r="N133" s="117"/>
      <c r="O133" s="113"/>
      <c r="P133" s="114"/>
      <c r="Q133" s="118"/>
      <c r="R133" s="116"/>
      <c r="S133" s="114"/>
    </row>
    <row r="134" spans="6:19">
      <c r="F134" s="111" t="s">
        <v>924</v>
      </c>
      <c r="G134" s="136">
        <v>2.9597689999999997E-4</v>
      </c>
      <c r="H134" s="103">
        <f>ROUND(+G134*Totals!$H$8,2)</f>
        <v>107.34</v>
      </c>
      <c r="I134" s="103">
        <f t="shared" si="3"/>
        <v>0</v>
      </c>
      <c r="J134" s="103">
        <f t="shared" si="4"/>
        <v>107.34</v>
      </c>
      <c r="K134" s="113"/>
      <c r="L134" s="113"/>
      <c r="N134" s="117"/>
      <c r="O134" s="113"/>
      <c r="P134" s="114"/>
      <c r="Q134" s="118"/>
      <c r="R134" s="116"/>
      <c r="S134" s="114"/>
    </row>
    <row r="135" spans="6:19">
      <c r="F135" s="111" t="s">
        <v>923</v>
      </c>
      <c r="G135" s="136">
        <v>1.4648151E-3</v>
      </c>
      <c r="H135" s="103">
        <f>ROUND(+G135*Totals!$H$8,2)</f>
        <v>531.24</v>
      </c>
      <c r="I135" s="103">
        <f t="shared" ref="I135:I198" si="6">+N135+Q135+T135</f>
        <v>0</v>
      </c>
      <c r="J135" s="103">
        <f t="shared" ref="J135:J141" si="7">+H135-I135</f>
        <v>531.24</v>
      </c>
      <c r="K135" s="113"/>
      <c r="L135" s="113"/>
      <c r="N135" s="117"/>
      <c r="O135" s="113"/>
      <c r="P135" s="114"/>
      <c r="Q135" s="118"/>
      <c r="R135" s="116"/>
      <c r="S135" s="114"/>
    </row>
    <row r="136" spans="6:19">
      <c r="F136" s="111" t="s">
        <v>922</v>
      </c>
      <c r="G136" s="136">
        <v>9.2193319999999996E-4</v>
      </c>
      <c r="H136" s="103">
        <f>ROUND(+G136*Totals!$H$8,2)</f>
        <v>334.36</v>
      </c>
      <c r="I136" s="103">
        <f t="shared" si="6"/>
        <v>0</v>
      </c>
      <c r="J136" s="103">
        <f t="shared" si="7"/>
        <v>334.36</v>
      </c>
      <c r="K136" s="113"/>
      <c r="L136" s="113"/>
      <c r="N136" s="117"/>
      <c r="O136" s="117"/>
      <c r="P136" s="114"/>
      <c r="Q136" s="118"/>
      <c r="R136" s="116"/>
      <c r="S136" s="114"/>
    </row>
    <row r="137" spans="6:19">
      <c r="F137" s="111" t="s">
        <v>921</v>
      </c>
      <c r="G137" s="136">
        <v>1.49534E-4</v>
      </c>
      <c r="H137" s="103">
        <f>ROUND(+G137*Totals!$H$8,2)</f>
        <v>54.23</v>
      </c>
      <c r="I137" s="103">
        <f t="shared" si="6"/>
        <v>7.6408852867830426</v>
      </c>
      <c r="J137" s="103">
        <f t="shared" si="7"/>
        <v>46.589114713216958</v>
      </c>
      <c r="K137" s="113" t="s">
        <v>921</v>
      </c>
      <c r="L137" s="113" t="s">
        <v>36</v>
      </c>
      <c r="M137" s="138">
        <v>3.117206982543641E-2</v>
      </c>
      <c r="N137" s="117">
        <f>+H137*M137</f>
        <v>1.6904613466334164</v>
      </c>
      <c r="O137" s="117" t="s">
        <v>73</v>
      </c>
      <c r="P137" s="138">
        <v>0.10972568578553617</v>
      </c>
      <c r="Q137" s="118">
        <f>H137*P137</f>
        <v>5.9504239401496264</v>
      </c>
      <c r="R137" s="116" t="s">
        <v>1159</v>
      </c>
      <c r="S137" s="114"/>
    </row>
    <row r="138" spans="6:19">
      <c r="F138" s="111" t="s">
        <v>920</v>
      </c>
      <c r="G138" s="136">
        <v>5.6027000000000004E-5</v>
      </c>
      <c r="H138" s="103">
        <f>ROUND(+G138*Totals!$H$8,2)</f>
        <v>20.32</v>
      </c>
      <c r="I138" s="103">
        <f t="shared" si="6"/>
        <v>8.1280000000000019</v>
      </c>
      <c r="J138" s="103">
        <f t="shared" si="7"/>
        <v>12.191999999999998</v>
      </c>
      <c r="K138" s="113" t="s">
        <v>920</v>
      </c>
      <c r="L138" s="113" t="s">
        <v>129</v>
      </c>
      <c r="M138" s="138">
        <v>0.40000000000000008</v>
      </c>
      <c r="N138" s="117">
        <f>+H138*M138</f>
        <v>8.1280000000000019</v>
      </c>
      <c r="O138" s="113" t="s">
        <v>1159</v>
      </c>
      <c r="P138" s="114"/>
      <c r="Q138" s="118"/>
      <c r="R138" s="116"/>
      <c r="S138" s="114"/>
    </row>
    <row r="139" spans="6:19">
      <c r="F139" s="111" t="s">
        <v>919</v>
      </c>
      <c r="G139" s="136">
        <v>4.1343999999999996E-5</v>
      </c>
      <c r="H139" s="103">
        <f>ROUND(+G139*Totals!$H$8,2)</f>
        <v>14.99</v>
      </c>
      <c r="I139" s="103">
        <f t="shared" si="6"/>
        <v>2.2356022944550666</v>
      </c>
      <c r="J139" s="103">
        <f t="shared" si="7"/>
        <v>12.754397705544934</v>
      </c>
      <c r="K139" s="113" t="s">
        <v>919</v>
      </c>
      <c r="L139" s="113" t="s">
        <v>101</v>
      </c>
      <c r="M139" s="138">
        <v>0.14913957934990438</v>
      </c>
      <c r="N139" s="117">
        <f>+H139*M139</f>
        <v>2.2356022944550666</v>
      </c>
      <c r="O139" s="113" t="s">
        <v>1159</v>
      </c>
      <c r="P139" s="114"/>
      <c r="Q139" s="118"/>
      <c r="R139" s="116"/>
      <c r="S139" s="114"/>
    </row>
    <row r="140" spans="6:19">
      <c r="F140" s="111" t="s">
        <v>918</v>
      </c>
      <c r="G140" s="136">
        <v>1.5731982499999998E-2</v>
      </c>
      <c r="H140" s="103">
        <f>ROUND(+G140*Totals!$H$8,2)</f>
        <v>5705.48</v>
      </c>
      <c r="I140" s="103">
        <f t="shared" si="6"/>
        <v>0</v>
      </c>
      <c r="J140" s="103">
        <f t="shared" si="7"/>
        <v>5705.48</v>
      </c>
      <c r="K140" s="113"/>
      <c r="L140" s="113"/>
      <c r="N140" s="117"/>
      <c r="O140" s="113"/>
      <c r="P140" s="114"/>
      <c r="Q140" s="118"/>
      <c r="R140" s="116"/>
      <c r="S140" s="114"/>
    </row>
    <row r="141" spans="6:19">
      <c r="F141" s="111" t="s">
        <v>917</v>
      </c>
      <c r="G141" s="136">
        <v>5.3210151300000001E-2</v>
      </c>
      <c r="H141" s="103">
        <f>ROUND(+G141*Totals!$H$8,2)</f>
        <v>19297.61</v>
      </c>
      <c r="I141" s="103">
        <f t="shared" si="6"/>
        <v>0</v>
      </c>
      <c r="J141" s="103">
        <f t="shared" si="7"/>
        <v>19297.61</v>
      </c>
      <c r="K141" s="113"/>
      <c r="L141" s="113"/>
      <c r="N141" s="117"/>
      <c r="O141" s="113"/>
      <c r="P141" s="114"/>
      <c r="Q141" s="118"/>
      <c r="R141" s="116"/>
      <c r="S141" s="114"/>
    </row>
    <row r="142" spans="6:19">
      <c r="F142" s="111" t="s">
        <v>916</v>
      </c>
      <c r="G142" s="136">
        <v>9.9650699999999999E-4</v>
      </c>
      <c r="H142" s="103">
        <f>ROUND(+G142*Totals!$H$8,2)</f>
        <v>361.4</v>
      </c>
      <c r="I142" s="103">
        <f t="shared" si="6"/>
        <v>0</v>
      </c>
      <c r="J142" s="103">
        <f t="shared" ref="J142:J205" si="8">+H142-I142</f>
        <v>361.4</v>
      </c>
      <c r="K142" s="113"/>
      <c r="L142" s="113"/>
      <c r="N142" s="117"/>
      <c r="O142" s="113"/>
      <c r="P142" s="114"/>
      <c r="Q142" s="118"/>
      <c r="R142" s="116"/>
      <c r="S142" s="114"/>
    </row>
    <row r="143" spans="6:19">
      <c r="F143" s="111" t="s">
        <v>915</v>
      </c>
      <c r="G143" s="136">
        <v>2.0930898000000001E-3</v>
      </c>
      <c r="H143" s="103">
        <f>ROUND(+G143*Totals!$H$8,2)</f>
        <v>759.1</v>
      </c>
      <c r="I143" s="103">
        <f t="shared" si="6"/>
        <v>0</v>
      </c>
      <c r="J143" s="103">
        <f t="shared" si="8"/>
        <v>759.1</v>
      </c>
      <c r="K143" s="113"/>
      <c r="L143" s="113"/>
      <c r="N143" s="117"/>
      <c r="O143" s="117"/>
      <c r="P143" s="114"/>
      <c r="Q143" s="118"/>
      <c r="R143" s="116"/>
      <c r="S143" s="114"/>
    </row>
    <row r="144" spans="6:19">
      <c r="F144" s="111" t="s">
        <v>914</v>
      </c>
      <c r="G144" s="136">
        <v>4.8840050000000001E-4</v>
      </c>
      <c r="H144" s="103">
        <f>ROUND(+G144*Totals!$H$8,2)</f>
        <v>177.13</v>
      </c>
      <c r="I144" s="103">
        <f t="shared" si="6"/>
        <v>0</v>
      </c>
      <c r="J144" s="103">
        <f t="shared" si="8"/>
        <v>177.13</v>
      </c>
      <c r="K144" s="113"/>
      <c r="L144" s="113"/>
      <c r="N144" s="117"/>
      <c r="O144" s="117"/>
      <c r="P144" s="114"/>
      <c r="Q144" s="118"/>
      <c r="R144" s="116"/>
      <c r="S144" s="114"/>
    </row>
    <row r="145" spans="6:19">
      <c r="F145" s="111" t="s">
        <v>913</v>
      </c>
      <c r="G145" s="136">
        <v>4.4821599999999998E-5</v>
      </c>
      <c r="H145" s="103">
        <f>ROUND(+G145*Totals!$H$8,2)</f>
        <v>16.260000000000002</v>
      </c>
      <c r="I145" s="103">
        <f t="shared" si="6"/>
        <v>9.1095180722891591</v>
      </c>
      <c r="J145" s="103">
        <f t="shared" si="8"/>
        <v>7.1504819277108425</v>
      </c>
      <c r="K145" s="113" t="s">
        <v>913</v>
      </c>
      <c r="L145" s="113" t="s">
        <v>65</v>
      </c>
      <c r="M145" s="138">
        <v>0.56024096385542177</v>
      </c>
      <c r="N145" s="117">
        <f>+H145*M145</f>
        <v>9.1095180722891591</v>
      </c>
      <c r="O145" s="113" t="s">
        <v>1159</v>
      </c>
      <c r="P145" s="114"/>
      <c r="Q145" s="118"/>
      <c r="R145" s="116"/>
      <c r="S145" s="114"/>
    </row>
    <row r="146" spans="6:19">
      <c r="F146" s="111" t="s">
        <v>912</v>
      </c>
      <c r="G146" s="136">
        <v>1.6201450000000001E-3</v>
      </c>
      <c r="H146" s="103">
        <f>ROUND(+G146*Totals!$H$8,2)</f>
        <v>587.57000000000005</v>
      </c>
      <c r="I146" s="103">
        <f t="shared" si="6"/>
        <v>0</v>
      </c>
      <c r="J146" s="103">
        <f>+H146-I146</f>
        <v>587.57000000000005</v>
      </c>
      <c r="O146" s="113" t="s">
        <v>1159</v>
      </c>
      <c r="P146" s="114"/>
      <c r="Q146" s="118"/>
      <c r="R146" s="116"/>
      <c r="S146" s="114"/>
    </row>
    <row r="147" spans="6:19">
      <c r="F147" s="111" t="s">
        <v>911</v>
      </c>
      <c r="G147" s="136">
        <v>2.8577611000000004E-3</v>
      </c>
      <c r="H147" s="103">
        <f>ROUND(+G147*Totals!$H$8,2)</f>
        <v>1036.42</v>
      </c>
      <c r="I147" s="103">
        <f t="shared" si="6"/>
        <v>0</v>
      </c>
      <c r="J147" s="103">
        <f>+H147-I147</f>
        <v>1036.42</v>
      </c>
      <c r="K147" s="113"/>
      <c r="L147" s="113"/>
      <c r="N147" s="117"/>
      <c r="O147" s="113"/>
      <c r="P147" s="114"/>
      <c r="Q147" s="118"/>
      <c r="R147" s="116"/>
      <c r="S147" s="114"/>
    </row>
    <row r="148" spans="6:19">
      <c r="F148" s="111" t="s">
        <v>910</v>
      </c>
      <c r="G148" s="136">
        <v>1.5030679999999998E-4</v>
      </c>
      <c r="H148" s="103">
        <f>ROUND(+G148*Totals!$H$8,2)</f>
        <v>54.51</v>
      </c>
      <c r="I148" s="103">
        <f t="shared" si="6"/>
        <v>17.860723404255317</v>
      </c>
      <c r="J148" s="103">
        <f>+H148-I148</f>
        <v>36.649276595744681</v>
      </c>
      <c r="K148" s="113" t="s">
        <v>910</v>
      </c>
      <c r="L148" s="113" t="s">
        <v>57</v>
      </c>
      <c r="M148" s="138">
        <v>0.32765957446808508</v>
      </c>
      <c r="N148" s="117">
        <f>+H148*M148</f>
        <v>17.860723404255317</v>
      </c>
      <c r="O148" s="117"/>
      <c r="P148" s="114"/>
      <c r="Q148" s="118"/>
      <c r="R148" s="116"/>
      <c r="S148" s="114"/>
    </row>
    <row r="149" spans="6:19">
      <c r="F149" s="111" t="s">
        <v>909</v>
      </c>
      <c r="G149" s="136">
        <v>2.0672010000000001E-4</v>
      </c>
      <c r="H149" s="103">
        <f>ROUND(+G149*Totals!$H$8,2)</f>
        <v>74.97</v>
      </c>
      <c r="I149" s="103">
        <f t="shared" si="6"/>
        <v>0</v>
      </c>
      <c r="J149" s="103">
        <f>+H149-I149</f>
        <v>74.97</v>
      </c>
      <c r="K149" s="113"/>
      <c r="L149" s="113"/>
      <c r="N149" s="117"/>
      <c r="O149" s="117"/>
      <c r="P149" s="114"/>
      <c r="Q149" s="118"/>
      <c r="R149" s="116"/>
      <c r="S149" s="114"/>
    </row>
    <row r="150" spans="6:19">
      <c r="F150" s="111" t="s">
        <v>908</v>
      </c>
      <c r="G150" s="136">
        <v>2.8979499999999999E-5</v>
      </c>
      <c r="H150" s="103">
        <f>ROUND(+G150*Totals!$H$8,2)</f>
        <v>10.51</v>
      </c>
      <c r="I150" s="103">
        <f t="shared" si="6"/>
        <v>0.75388185654008433</v>
      </c>
      <c r="J150" s="103">
        <f t="shared" si="8"/>
        <v>9.7561181434599149</v>
      </c>
      <c r="K150" s="113" t="s">
        <v>908</v>
      </c>
      <c r="L150" s="113" t="s">
        <v>117</v>
      </c>
      <c r="M150" s="138">
        <v>7.1729957805907171E-2</v>
      </c>
      <c r="N150" s="117">
        <f>+H150*M150</f>
        <v>0.75388185654008433</v>
      </c>
      <c r="O150" s="113" t="s">
        <v>1159</v>
      </c>
      <c r="P150" s="114"/>
      <c r="Q150" s="118"/>
      <c r="R150" s="116"/>
      <c r="S150" s="114"/>
    </row>
    <row r="151" spans="6:19">
      <c r="F151" s="111" t="s">
        <v>907</v>
      </c>
      <c r="G151" s="136">
        <v>8.8483899999999995E-5</v>
      </c>
      <c r="H151" s="103">
        <f>ROUND(+G151*Totals!$H$8,2)</f>
        <v>32.090000000000003</v>
      </c>
      <c r="I151" s="103">
        <f t="shared" si="6"/>
        <v>13.13882800608828</v>
      </c>
      <c r="J151" s="103">
        <f t="shared" si="8"/>
        <v>18.951171993911721</v>
      </c>
      <c r="K151" s="113" t="s">
        <v>907</v>
      </c>
      <c r="L151" s="113" t="s">
        <v>119</v>
      </c>
      <c r="M151" s="138">
        <v>0.40943683409436832</v>
      </c>
      <c r="N151" s="117">
        <f>+H151*M151</f>
        <v>13.13882800608828</v>
      </c>
      <c r="O151" s="117" t="s">
        <v>1159</v>
      </c>
      <c r="P151" s="114"/>
      <c r="Q151" s="118"/>
      <c r="R151" s="116"/>
      <c r="S151" s="114"/>
    </row>
    <row r="152" spans="6:19">
      <c r="F152" s="111" t="s">
        <v>52</v>
      </c>
      <c r="G152" s="136">
        <v>2.0088560999999999E-3</v>
      </c>
      <c r="H152" s="103">
        <f>ROUND(+G152*Totals!$H$8,2)</f>
        <v>728.55</v>
      </c>
      <c r="I152" s="103">
        <f t="shared" si="6"/>
        <v>0</v>
      </c>
      <c r="J152" s="103">
        <f t="shared" si="8"/>
        <v>728.55</v>
      </c>
      <c r="K152" s="113"/>
      <c r="L152" s="113"/>
      <c r="N152" s="117"/>
      <c r="O152" s="117"/>
      <c r="P152" s="114"/>
      <c r="Q152" s="118"/>
      <c r="R152" s="116"/>
      <c r="S152" s="114"/>
    </row>
    <row r="153" spans="6:19">
      <c r="F153" s="111" t="s">
        <v>906</v>
      </c>
      <c r="G153" s="136">
        <v>5.3708599999999996E-5</v>
      </c>
      <c r="H153" s="103">
        <f>ROUND(+G153*Totals!$H$8,2)</f>
        <v>19.48</v>
      </c>
      <c r="I153" s="103">
        <f t="shared" si="6"/>
        <v>8.3131210191082801</v>
      </c>
      <c r="J153" s="103">
        <f t="shared" si="8"/>
        <v>11.16687898089172</v>
      </c>
      <c r="K153" s="113" t="s">
        <v>906</v>
      </c>
      <c r="L153" s="113" t="s">
        <v>79</v>
      </c>
      <c r="M153" s="138">
        <v>0.42675159235668791</v>
      </c>
      <c r="N153" s="117">
        <f>+H153*M153</f>
        <v>8.3131210191082801</v>
      </c>
      <c r="O153" s="117" t="s">
        <v>1159</v>
      </c>
      <c r="P153" s="114"/>
      <c r="Q153" s="118"/>
      <c r="R153" s="116"/>
      <c r="S153" s="114"/>
    </row>
    <row r="154" spans="6:19">
      <c r="F154" s="111" t="s">
        <v>905</v>
      </c>
      <c r="G154" s="136">
        <v>2.9365900000000003E-5</v>
      </c>
      <c r="H154" s="103">
        <f>ROUND(+G154*Totals!$H$8,2)</f>
        <v>10.65</v>
      </c>
      <c r="I154" s="103">
        <f t="shared" si="6"/>
        <v>6.4579787234042545</v>
      </c>
      <c r="J154" s="103">
        <f t="shared" si="8"/>
        <v>4.1920212765957459</v>
      </c>
      <c r="K154" s="113" t="s">
        <v>905</v>
      </c>
      <c r="L154" s="113" t="s">
        <v>123</v>
      </c>
      <c r="M154" s="138">
        <v>0.60638297872340419</v>
      </c>
      <c r="N154" s="117">
        <f>+H154*M154</f>
        <v>6.4579787234042545</v>
      </c>
      <c r="O154" s="117" t="s">
        <v>1159</v>
      </c>
      <c r="P154" s="114"/>
      <c r="Q154" s="118"/>
      <c r="R154" s="116"/>
      <c r="S154" s="114"/>
    </row>
    <row r="155" spans="6:19">
      <c r="F155" s="111" t="s">
        <v>904</v>
      </c>
      <c r="G155" s="136">
        <v>1.4103340000000002E-4</v>
      </c>
      <c r="H155" s="103">
        <f>ROUND(+G155*Totals!$H$8,2)</f>
        <v>51.15</v>
      </c>
      <c r="I155" s="103">
        <f t="shared" si="6"/>
        <v>12.592766497461929</v>
      </c>
      <c r="J155" s="103">
        <f t="shared" si="8"/>
        <v>38.557233502538068</v>
      </c>
      <c r="K155" s="113" t="s">
        <v>904</v>
      </c>
      <c r="L155" s="113" t="s">
        <v>71</v>
      </c>
      <c r="M155" s="138">
        <v>0.24619289340101522</v>
      </c>
      <c r="N155" s="117">
        <f>+H155*M155</f>
        <v>12.592766497461929</v>
      </c>
      <c r="O155" s="117" t="s">
        <v>1159</v>
      </c>
      <c r="P155" s="114"/>
      <c r="Q155" s="118"/>
      <c r="R155" s="116"/>
      <c r="S155" s="114"/>
    </row>
    <row r="156" spans="6:19">
      <c r="F156" s="111" t="s">
        <v>903</v>
      </c>
      <c r="G156" s="136">
        <v>1.1205390000000001E-4</v>
      </c>
      <c r="H156" s="103">
        <f>ROUND(+G156*Totals!$H$8,2)</f>
        <v>40.64</v>
      </c>
      <c r="I156" s="103">
        <f t="shared" si="6"/>
        <v>10.496893542757416</v>
      </c>
      <c r="J156" s="103">
        <f t="shared" si="8"/>
        <v>30.143106457242585</v>
      </c>
      <c r="K156" s="113" t="s">
        <v>903</v>
      </c>
      <c r="L156" s="113" t="s">
        <v>39</v>
      </c>
      <c r="M156" s="138">
        <v>0.2582897033158813</v>
      </c>
      <c r="N156" s="117">
        <f>+H156*M156</f>
        <v>10.496893542757416</v>
      </c>
      <c r="O156" s="113" t="s">
        <v>1159</v>
      </c>
      <c r="P156" s="114"/>
      <c r="Q156" s="118"/>
      <c r="R156" s="116"/>
      <c r="S156" s="114"/>
    </row>
    <row r="157" spans="6:19">
      <c r="F157" s="111" t="s">
        <v>902</v>
      </c>
      <c r="G157" s="136">
        <v>5.2549399999999995E-5</v>
      </c>
      <c r="H157" s="103">
        <f>ROUND(+G157*Totals!$H$8,2)</f>
        <v>19.059999999999999</v>
      </c>
      <c r="I157" s="103">
        <f t="shared" si="6"/>
        <v>10.944609374999999</v>
      </c>
      <c r="J157" s="103">
        <f t="shared" si="8"/>
        <v>8.1153906249999999</v>
      </c>
      <c r="K157" s="113" t="s">
        <v>902</v>
      </c>
      <c r="L157" s="113" t="s">
        <v>127</v>
      </c>
      <c r="M157" s="138">
        <v>0.57421875</v>
      </c>
      <c r="N157" s="117">
        <f>+H157*M157</f>
        <v>10.944609374999999</v>
      </c>
      <c r="O157" s="113" t="s">
        <v>1159</v>
      </c>
      <c r="P157" s="114"/>
      <c r="Q157" s="118"/>
      <c r="R157" s="116"/>
      <c r="S157" s="114"/>
    </row>
    <row r="158" spans="6:19">
      <c r="F158" s="111" t="s">
        <v>901</v>
      </c>
      <c r="G158" s="136">
        <v>4.0146210000000003E-4</v>
      </c>
      <c r="H158" s="103">
        <f>ROUND(+G158*Totals!$H$8,2)</f>
        <v>145.6</v>
      </c>
      <c r="I158" s="103">
        <f t="shared" si="6"/>
        <v>0</v>
      </c>
      <c r="J158" s="103">
        <f t="shared" si="8"/>
        <v>145.6</v>
      </c>
      <c r="K158" s="113"/>
      <c r="L158" s="113"/>
      <c r="N158" s="117"/>
      <c r="O158" s="113"/>
      <c r="P158" s="114"/>
      <c r="Q158" s="118"/>
      <c r="R158" s="116"/>
      <c r="S158" s="114"/>
    </row>
    <row r="159" spans="6:19">
      <c r="F159" s="111" t="s">
        <v>900</v>
      </c>
      <c r="G159" s="136">
        <v>2.0745429000000003E-3</v>
      </c>
      <c r="H159" s="103">
        <f>ROUND(+G159*Totals!$H$8,2)</f>
        <v>752.37</v>
      </c>
      <c r="I159" s="103">
        <f t="shared" si="6"/>
        <v>0</v>
      </c>
      <c r="J159" s="103">
        <f t="shared" si="8"/>
        <v>752.37</v>
      </c>
      <c r="K159" s="113"/>
      <c r="L159" s="113"/>
      <c r="N159" s="117"/>
      <c r="O159" s="113"/>
      <c r="P159" s="114"/>
      <c r="Q159" s="118"/>
      <c r="R159" s="116"/>
      <c r="S159" s="114"/>
    </row>
    <row r="160" spans="6:19">
      <c r="F160" s="111" t="s">
        <v>899</v>
      </c>
      <c r="G160" s="136">
        <v>1.0857637E-3</v>
      </c>
      <c r="H160" s="103">
        <f>ROUND(+G160*Totals!$H$8,2)</f>
        <v>393.77</v>
      </c>
      <c r="I160" s="103">
        <f t="shared" si="6"/>
        <v>0</v>
      </c>
      <c r="J160" s="103">
        <f t="shared" si="8"/>
        <v>393.77</v>
      </c>
      <c r="K160" s="113"/>
      <c r="L160" s="113"/>
      <c r="N160" s="117"/>
      <c r="O160" s="117"/>
      <c r="P160" s="114"/>
      <c r="Q160" s="118"/>
      <c r="R160" s="116"/>
      <c r="S160" s="114"/>
    </row>
    <row r="161" spans="6:19">
      <c r="F161" s="111" t="s">
        <v>898</v>
      </c>
      <c r="G161" s="136">
        <v>4.8840050000000001E-4</v>
      </c>
      <c r="H161" s="103">
        <f>ROUND(+G161*Totals!$H$8,2)</f>
        <v>177.13</v>
      </c>
      <c r="I161" s="103">
        <f t="shared" si="6"/>
        <v>0</v>
      </c>
      <c r="J161" s="103">
        <f t="shared" si="8"/>
        <v>177.13</v>
      </c>
      <c r="K161" s="113"/>
      <c r="L161" s="113"/>
      <c r="N161" s="117"/>
      <c r="O161" s="113"/>
      <c r="P161" s="114"/>
      <c r="Q161" s="118"/>
      <c r="R161" s="116"/>
      <c r="S161" s="114"/>
    </row>
    <row r="162" spans="6:19">
      <c r="F162" s="111" t="s">
        <v>56</v>
      </c>
      <c r="G162" s="136">
        <v>1.73877E-5</v>
      </c>
      <c r="H162" s="103">
        <f>ROUND(+G162*Totals!$H$8,2)</f>
        <v>6.31</v>
      </c>
      <c r="I162" s="103">
        <f t="shared" si="6"/>
        <v>2.2347916666666667</v>
      </c>
      <c r="J162" s="103">
        <f t="shared" si="8"/>
        <v>4.0752083333333324</v>
      </c>
      <c r="K162" s="113" t="s">
        <v>56</v>
      </c>
      <c r="L162" s="113" t="s">
        <v>56</v>
      </c>
      <c r="M162" s="138">
        <v>0.35416666666666669</v>
      </c>
      <c r="N162" s="117">
        <f>+H162*M162</f>
        <v>2.2347916666666667</v>
      </c>
      <c r="O162" s="117" t="s">
        <v>1159</v>
      </c>
      <c r="P162" s="114"/>
      <c r="Q162" s="118"/>
      <c r="R162" s="116"/>
      <c r="S162" s="114"/>
    </row>
    <row r="163" spans="6:19">
      <c r="F163" s="111" t="s">
        <v>897</v>
      </c>
      <c r="G163" s="136">
        <v>2.9702013999999997E-3</v>
      </c>
      <c r="H163" s="103">
        <f>ROUND(+G163*Totals!$H$8,2)</f>
        <v>1077.2</v>
      </c>
      <c r="I163" s="103">
        <f t="shared" si="6"/>
        <v>0</v>
      </c>
      <c r="J163" s="103">
        <f t="shared" si="8"/>
        <v>1077.2</v>
      </c>
      <c r="K163" s="113"/>
      <c r="L163" s="113"/>
      <c r="N163" s="117"/>
      <c r="O163" s="117"/>
      <c r="P163" s="114"/>
      <c r="Q163" s="118"/>
      <c r="R163" s="116"/>
      <c r="S163" s="114"/>
    </row>
    <row r="164" spans="6:19">
      <c r="F164" s="111" t="s">
        <v>896</v>
      </c>
      <c r="G164" s="136">
        <v>1.0741719999999999E-4</v>
      </c>
      <c r="H164" s="103">
        <f>ROUND(+G164*Totals!$H$8,2)</f>
        <v>38.96</v>
      </c>
      <c r="I164" s="103">
        <f t="shared" si="6"/>
        <v>5.9528392246294191</v>
      </c>
      <c r="J164" s="103">
        <f t="shared" si="8"/>
        <v>33.007160775370579</v>
      </c>
      <c r="K164" s="113" t="s">
        <v>896</v>
      </c>
      <c r="L164" s="113" t="s">
        <v>120</v>
      </c>
      <c r="M164" s="138">
        <v>0.15279361459521096</v>
      </c>
      <c r="N164" s="117">
        <f>+H164*M164</f>
        <v>5.9528392246294191</v>
      </c>
      <c r="O164" s="117" t="s">
        <v>1159</v>
      </c>
      <c r="P164" s="114"/>
      <c r="Q164" s="118"/>
      <c r="R164" s="116"/>
      <c r="S164" s="114"/>
    </row>
    <row r="165" spans="6:19">
      <c r="F165" s="111" t="s">
        <v>895</v>
      </c>
      <c r="G165" s="136">
        <v>9.2734299999999991E-5</v>
      </c>
      <c r="H165" s="103">
        <f>ROUND(+G165*Totals!$H$8,2)</f>
        <v>33.630000000000003</v>
      </c>
      <c r="I165" s="103">
        <f t="shared" si="6"/>
        <v>0.93047430830039546</v>
      </c>
      <c r="J165" s="103">
        <f t="shared" si="8"/>
        <v>32.699525691699606</v>
      </c>
      <c r="K165" s="113" t="s">
        <v>895</v>
      </c>
      <c r="L165" s="113" t="s">
        <v>52</v>
      </c>
      <c r="M165" s="138">
        <v>2.7667984189723323E-2</v>
      </c>
      <c r="N165" s="117">
        <f>+H165*M165</f>
        <v>0.93047430830039546</v>
      </c>
      <c r="O165" s="113" t="s">
        <v>1159</v>
      </c>
      <c r="P165" s="114"/>
      <c r="Q165" s="118"/>
      <c r="R165" s="116"/>
      <c r="S165" s="114"/>
    </row>
    <row r="166" spans="6:19">
      <c r="F166" s="111" t="s">
        <v>894</v>
      </c>
      <c r="G166" s="136">
        <v>5.4095000000000003E-5</v>
      </c>
      <c r="H166" s="103">
        <f>ROUND(+G166*Totals!$H$8,2)</f>
        <v>19.62</v>
      </c>
      <c r="I166" s="103">
        <f t="shared" si="6"/>
        <v>5.0093617021276593</v>
      </c>
      <c r="J166" s="103">
        <f t="shared" si="8"/>
        <v>14.610638297872342</v>
      </c>
      <c r="K166" s="113" t="s">
        <v>894</v>
      </c>
      <c r="L166" s="113" t="s">
        <v>98</v>
      </c>
      <c r="M166" s="138">
        <v>0.25531914893617019</v>
      </c>
      <c r="N166" s="117">
        <f>+H166*M166</f>
        <v>5.0093617021276593</v>
      </c>
      <c r="O166" s="113" t="s">
        <v>1159</v>
      </c>
      <c r="P166" s="114"/>
      <c r="Q166" s="118"/>
      <c r="R166" s="116"/>
      <c r="S166" s="114"/>
    </row>
    <row r="167" spans="6:19">
      <c r="F167" s="111" t="s">
        <v>893</v>
      </c>
      <c r="G167" s="136">
        <v>2.2642619999999999E-4</v>
      </c>
      <c r="H167" s="103">
        <f>ROUND(+G167*Totals!$H$8,2)</f>
        <v>82.12</v>
      </c>
      <c r="I167" s="103">
        <f t="shared" si="6"/>
        <v>0</v>
      </c>
      <c r="J167" s="103">
        <f t="shared" si="8"/>
        <v>82.12</v>
      </c>
      <c r="K167" s="113"/>
      <c r="L167" s="113"/>
      <c r="N167" s="117"/>
      <c r="O167" s="117"/>
      <c r="P167" s="114"/>
      <c r="Q167" s="118"/>
      <c r="R167" s="116"/>
      <c r="S167" s="114"/>
    </row>
    <row r="168" spans="6:19">
      <c r="F168" s="111" t="s">
        <v>57</v>
      </c>
      <c r="G168" s="136">
        <v>9.4546452000000003E-3</v>
      </c>
      <c r="H168" s="103">
        <f>ROUND(+G168*Totals!$H$8,2)</f>
        <v>3428.9</v>
      </c>
      <c r="I168" s="103">
        <f t="shared" si="6"/>
        <v>0</v>
      </c>
      <c r="J168" s="103">
        <f t="shared" si="8"/>
        <v>3428.9</v>
      </c>
      <c r="K168" s="113"/>
      <c r="L168" s="113"/>
      <c r="N168" s="117"/>
      <c r="O168" s="113"/>
      <c r="P168" s="114"/>
      <c r="Q168" s="118"/>
      <c r="R168" s="116"/>
      <c r="S168" s="114"/>
    </row>
    <row r="169" spans="6:19">
      <c r="F169" s="111" t="s">
        <v>892</v>
      </c>
      <c r="G169" s="136">
        <v>2.5888299999999997E-5</v>
      </c>
      <c r="H169" s="103">
        <f>ROUND(+G169*Totals!$H$8,2)</f>
        <v>9.39</v>
      </c>
      <c r="I169" s="103">
        <f t="shared" si="6"/>
        <v>4.2912530712530712</v>
      </c>
      <c r="J169" s="103">
        <f t="shared" si="8"/>
        <v>5.0987469287469294</v>
      </c>
      <c r="K169" s="113" t="s">
        <v>892</v>
      </c>
      <c r="L169" s="113" t="s">
        <v>126</v>
      </c>
      <c r="M169" s="138">
        <v>0.45700245700245701</v>
      </c>
      <c r="N169" s="117">
        <f>+H169*M169</f>
        <v>4.2912530712530712</v>
      </c>
      <c r="O169" s="117" t="s">
        <v>1159</v>
      </c>
      <c r="P169" s="114"/>
      <c r="Q169" s="118"/>
      <c r="R169" s="116"/>
      <c r="S169" s="114"/>
    </row>
    <row r="170" spans="6:19">
      <c r="F170" s="111" t="s">
        <v>891</v>
      </c>
      <c r="G170" s="136">
        <v>7.1872923000000002E-3</v>
      </c>
      <c r="H170" s="103">
        <f>ROUND(+G170*Totals!$H$8,2)</f>
        <v>2606.6</v>
      </c>
      <c r="I170" s="103">
        <f t="shared" si="6"/>
        <v>0</v>
      </c>
      <c r="J170" s="103">
        <f t="shared" si="8"/>
        <v>2606.6</v>
      </c>
      <c r="K170" s="113"/>
      <c r="L170" s="113"/>
      <c r="N170" s="117"/>
      <c r="O170" s="117"/>
      <c r="P170" s="114"/>
      <c r="Q170" s="118"/>
      <c r="R170" s="116"/>
      <c r="S170" s="114"/>
    </row>
    <row r="171" spans="6:19">
      <c r="F171" s="111" t="s">
        <v>890</v>
      </c>
      <c r="G171" s="136">
        <v>8.2301700000000005E-5</v>
      </c>
      <c r="H171" s="103">
        <f>ROUND(+G171*Totals!$H$8,2)</f>
        <v>29.85</v>
      </c>
      <c r="I171" s="103">
        <f t="shared" si="6"/>
        <v>10.248228882833789</v>
      </c>
      <c r="J171" s="103">
        <f t="shared" si="8"/>
        <v>19.601771117166212</v>
      </c>
      <c r="K171" s="113" t="s">
        <v>890</v>
      </c>
      <c r="L171" s="113" t="s">
        <v>119</v>
      </c>
      <c r="M171" s="138">
        <v>0.34332425068119893</v>
      </c>
      <c r="N171" s="117">
        <f>+H171*M171</f>
        <v>10.248228882833789</v>
      </c>
      <c r="O171" s="113" t="s">
        <v>1159</v>
      </c>
      <c r="P171" s="114"/>
      <c r="Q171" s="118"/>
      <c r="R171" s="116"/>
      <c r="S171" s="114"/>
    </row>
    <row r="172" spans="6:19">
      <c r="F172" s="111" t="s">
        <v>889</v>
      </c>
      <c r="G172" s="136">
        <v>1.0046199999999999E-5</v>
      </c>
      <c r="H172" s="103">
        <f>ROUND(+G172*Totals!$H$8,2)</f>
        <v>3.64</v>
      </c>
      <c r="I172" s="103">
        <f t="shared" si="6"/>
        <v>0.74619999999999997</v>
      </c>
      <c r="J172" s="103">
        <f t="shared" si="8"/>
        <v>2.8938000000000001</v>
      </c>
      <c r="K172" s="113" t="s">
        <v>889</v>
      </c>
      <c r="L172" s="113" t="s">
        <v>103</v>
      </c>
      <c r="M172" s="138">
        <v>0.20499999999999999</v>
      </c>
      <c r="N172" s="117">
        <f>+H172*M172</f>
        <v>0.74619999999999997</v>
      </c>
      <c r="O172" s="117" t="s">
        <v>1159</v>
      </c>
      <c r="P172" s="114"/>
      <c r="Q172" s="118"/>
      <c r="R172" s="116"/>
      <c r="S172" s="114"/>
    </row>
    <row r="173" spans="6:19">
      <c r="F173" s="111" t="s">
        <v>888</v>
      </c>
      <c r="G173" s="136">
        <v>2.7163410000000002E-4</v>
      </c>
      <c r="H173" s="103">
        <f>ROUND(+G173*Totals!$H$8,2)</f>
        <v>98.51</v>
      </c>
      <c r="I173" s="103">
        <f t="shared" si="6"/>
        <v>0</v>
      </c>
      <c r="J173" s="103">
        <f t="shared" si="8"/>
        <v>98.51</v>
      </c>
      <c r="K173" s="113"/>
      <c r="L173" s="113"/>
      <c r="N173" s="117"/>
      <c r="O173" s="117"/>
      <c r="P173" s="114"/>
      <c r="Q173" s="118"/>
      <c r="R173" s="116"/>
      <c r="S173" s="114"/>
    </row>
    <row r="174" spans="6:19">
      <c r="F174" s="111" t="s">
        <v>887</v>
      </c>
      <c r="G174" s="136">
        <v>6.8005100000000004E-5</v>
      </c>
      <c r="H174" s="103">
        <f>ROUND(+G174*Totals!$H$8,2)</f>
        <v>24.66</v>
      </c>
      <c r="I174" s="103">
        <f t="shared" si="6"/>
        <v>6.7833738601823717</v>
      </c>
      <c r="J174" s="103">
        <f t="shared" si="8"/>
        <v>17.876626139817628</v>
      </c>
      <c r="K174" s="113" t="s">
        <v>887</v>
      </c>
      <c r="L174" s="113" t="s">
        <v>106</v>
      </c>
      <c r="M174" s="138">
        <v>0.27507598784194531</v>
      </c>
      <c r="N174" s="117">
        <f>+H174*M174</f>
        <v>6.7833738601823717</v>
      </c>
      <c r="O174" s="113" t="s">
        <v>1159</v>
      </c>
      <c r="P174" s="114"/>
      <c r="Q174" s="118"/>
      <c r="R174" s="116"/>
      <c r="S174" s="114"/>
    </row>
    <row r="175" spans="6:19">
      <c r="F175" s="111" t="s">
        <v>886</v>
      </c>
      <c r="G175" s="136">
        <v>1.4914760000000002E-4</v>
      </c>
      <c r="H175" s="103">
        <f>ROUND(+G175*Totals!$H$8,2)</f>
        <v>54.09</v>
      </c>
      <c r="I175" s="103">
        <f t="shared" si="6"/>
        <v>13.666356382978726</v>
      </c>
      <c r="J175" s="147">
        <f t="shared" si="8"/>
        <v>40.423643617021277</v>
      </c>
      <c r="K175" s="143" t="s">
        <v>886</v>
      </c>
      <c r="L175" s="143" t="s">
        <v>56</v>
      </c>
      <c r="M175" s="140">
        <v>5.3191489361702135E-3</v>
      </c>
      <c r="N175" s="144">
        <f>+H175*M175</f>
        <v>0.28771276595744688</v>
      </c>
      <c r="O175" s="113" t="s">
        <v>62</v>
      </c>
      <c r="P175" s="140">
        <v>0.24734042553191493</v>
      </c>
      <c r="Q175" s="118">
        <f>H175*P175</f>
        <v>13.378643617021279</v>
      </c>
      <c r="R175" s="148"/>
      <c r="S175" s="114"/>
    </row>
    <row r="176" spans="6:19">
      <c r="F176" s="111" t="s">
        <v>885</v>
      </c>
      <c r="G176" s="136">
        <v>8.7131570000000002E-4</v>
      </c>
      <c r="H176" s="103">
        <f>ROUND(+G176*Totals!$H$8,2)</f>
        <v>316</v>
      </c>
      <c r="I176" s="103">
        <f t="shared" si="6"/>
        <v>0</v>
      </c>
      <c r="J176" s="103">
        <f t="shared" si="8"/>
        <v>316</v>
      </c>
      <c r="K176" s="113"/>
      <c r="L176" s="113"/>
      <c r="N176" s="117"/>
      <c r="O176" s="117"/>
      <c r="P176" s="114"/>
      <c r="Q176" s="118"/>
      <c r="R176" s="116"/>
      <c r="S176" s="114"/>
    </row>
    <row r="177" spans="6:19">
      <c r="F177" s="111" t="s">
        <v>884</v>
      </c>
      <c r="G177" s="136">
        <v>6.6459599999999996E-5</v>
      </c>
      <c r="H177" s="103">
        <f>ROUND(+G177*Totals!$H$8,2)</f>
        <v>24.1</v>
      </c>
      <c r="I177" s="103">
        <f t="shared" si="6"/>
        <v>6.08895966029724</v>
      </c>
      <c r="J177" s="103">
        <f t="shared" si="8"/>
        <v>18.01104033970276</v>
      </c>
      <c r="K177" s="113" t="s">
        <v>884</v>
      </c>
      <c r="L177" s="113" t="s">
        <v>106</v>
      </c>
      <c r="M177" s="138">
        <v>0.25265392781316348</v>
      </c>
      <c r="N177" s="117">
        <f>+H177*M177</f>
        <v>6.08895966029724</v>
      </c>
      <c r="O177" s="113" t="s">
        <v>1159</v>
      </c>
      <c r="P177" s="114"/>
      <c r="Q177" s="118"/>
      <c r="R177" s="116"/>
      <c r="S177" s="114"/>
    </row>
    <row r="178" spans="6:19">
      <c r="F178" s="111" t="s">
        <v>883</v>
      </c>
      <c r="G178" s="136">
        <v>1.9126440000000002E-4</v>
      </c>
      <c r="H178" s="103">
        <f>ROUND(+G178*Totals!$H$8,2)</f>
        <v>69.37</v>
      </c>
      <c r="I178" s="103">
        <f t="shared" si="6"/>
        <v>4.3033498759305209</v>
      </c>
      <c r="J178" s="103">
        <f t="shared" si="8"/>
        <v>65.066650124069483</v>
      </c>
      <c r="K178" s="113" t="s">
        <v>883</v>
      </c>
      <c r="L178" s="113" t="s">
        <v>118</v>
      </c>
      <c r="M178" s="138">
        <v>6.2034739454094288E-2</v>
      </c>
      <c r="N178" s="117">
        <f>+H178*M178</f>
        <v>4.3033498759305209</v>
      </c>
      <c r="O178" s="117" t="s">
        <v>1159</v>
      </c>
      <c r="P178" s="114"/>
      <c r="Q178" s="118"/>
      <c r="R178" s="116"/>
      <c r="S178" s="114"/>
    </row>
    <row r="179" spans="6:19">
      <c r="F179" s="111" t="s">
        <v>882</v>
      </c>
      <c r="G179" s="136">
        <v>3.2650190000000002E-4</v>
      </c>
      <c r="H179" s="103">
        <f>ROUND(+G179*Totals!$H$8,2)</f>
        <v>118.41</v>
      </c>
      <c r="I179" s="103">
        <f t="shared" si="6"/>
        <v>0</v>
      </c>
      <c r="J179" s="103">
        <f t="shared" si="8"/>
        <v>118.41</v>
      </c>
      <c r="K179" s="113"/>
      <c r="L179" s="113"/>
      <c r="N179" s="117"/>
      <c r="O179" s="113"/>
      <c r="P179" s="114"/>
      <c r="Q179" s="118"/>
      <c r="R179" s="116"/>
      <c r="S179" s="114"/>
    </row>
    <row r="180" spans="6:19">
      <c r="F180" s="111" t="s">
        <v>881</v>
      </c>
      <c r="G180" s="136">
        <v>1.51466E-4</v>
      </c>
      <c r="H180" s="103">
        <f>ROUND(+G180*Totals!$H$8,2)</f>
        <v>54.93</v>
      </c>
      <c r="I180" s="103">
        <f t="shared" si="6"/>
        <v>12.692563106796115</v>
      </c>
      <c r="J180" s="103">
        <f t="shared" si="8"/>
        <v>42.237436893203885</v>
      </c>
      <c r="K180" s="113" t="s">
        <v>881</v>
      </c>
      <c r="L180" s="113" t="s">
        <v>92</v>
      </c>
      <c r="M180" s="138">
        <v>0.23106796116504852</v>
      </c>
      <c r="N180" s="117">
        <f>+H180*M180</f>
        <v>12.692563106796115</v>
      </c>
      <c r="O180" s="117" t="s">
        <v>1159</v>
      </c>
      <c r="P180" s="114"/>
      <c r="Q180" s="118"/>
      <c r="R180" s="116"/>
      <c r="S180" s="114"/>
    </row>
    <row r="181" spans="6:19" ht="37.5">
      <c r="F181" s="111" t="s">
        <v>880</v>
      </c>
      <c r="G181" s="136">
        <v>7.0709880000000003E-4</v>
      </c>
      <c r="H181" s="103">
        <f>ROUND(+G181*Totals!$H$8,2)</f>
        <v>256.44</v>
      </c>
      <c r="I181" s="103">
        <f t="shared" si="6"/>
        <v>0</v>
      </c>
      <c r="J181" s="103">
        <f t="shared" si="8"/>
        <v>256.44</v>
      </c>
      <c r="K181" s="113"/>
      <c r="L181" s="113"/>
      <c r="N181" s="117"/>
      <c r="O181" s="117"/>
      <c r="P181" s="114"/>
      <c r="Q181" s="118"/>
      <c r="R181" s="116"/>
      <c r="S181" s="114"/>
    </row>
    <row r="182" spans="6:19">
      <c r="F182" s="111" t="s">
        <v>879</v>
      </c>
      <c r="G182" s="136">
        <v>2.1251600000000002E-5</v>
      </c>
      <c r="H182" s="103">
        <f>ROUND(+G182*Totals!$H$8,2)</f>
        <v>7.71</v>
      </c>
      <c r="I182" s="103">
        <f t="shared" si="6"/>
        <v>4.3601379310344832</v>
      </c>
      <c r="J182" s="103">
        <f t="shared" si="8"/>
        <v>3.3498620689655167</v>
      </c>
      <c r="K182" s="113" t="s">
        <v>879</v>
      </c>
      <c r="L182" s="113" t="s">
        <v>68</v>
      </c>
      <c r="M182" s="138">
        <v>0.56551724137931036</v>
      </c>
      <c r="N182" s="117">
        <f>+H182*M182</f>
        <v>4.3601379310344832</v>
      </c>
      <c r="O182" s="117" t="s">
        <v>1159</v>
      </c>
      <c r="P182" s="114"/>
      <c r="Q182" s="118"/>
      <c r="R182" s="116"/>
      <c r="S182" s="114"/>
    </row>
    <row r="183" spans="6:19">
      <c r="F183" s="111" t="s">
        <v>878</v>
      </c>
      <c r="G183" s="136">
        <v>1.3601029999999999E-4</v>
      </c>
      <c r="H183" s="103">
        <f>ROUND(+G183*Totals!$H$8,2)</f>
        <v>49.33</v>
      </c>
      <c r="I183" s="103">
        <f t="shared" si="6"/>
        <v>2.3189316239316242</v>
      </c>
      <c r="J183" s="103">
        <f t="shared" si="8"/>
        <v>47.011068376068373</v>
      </c>
      <c r="K183" s="113" t="s">
        <v>878</v>
      </c>
      <c r="L183" s="113" t="s">
        <v>104</v>
      </c>
      <c r="M183" s="138">
        <v>4.7008547008547015E-2</v>
      </c>
      <c r="N183" s="117">
        <f>+H183*M183</f>
        <v>2.3189316239316242</v>
      </c>
      <c r="O183" s="113" t="s">
        <v>1159</v>
      </c>
      <c r="P183" s="114"/>
      <c r="Q183" s="118"/>
      <c r="R183" s="116"/>
      <c r="S183" s="114"/>
    </row>
    <row r="184" spans="6:19">
      <c r="F184" s="111" t="s">
        <v>877</v>
      </c>
      <c r="G184" s="136">
        <v>4.223273E-4</v>
      </c>
      <c r="H184" s="103">
        <f>ROUND(+G184*Totals!$H$8,2)</f>
        <v>153.16</v>
      </c>
      <c r="I184" s="103">
        <f t="shared" si="6"/>
        <v>0</v>
      </c>
      <c r="J184" s="103">
        <f>+H184-I184</f>
        <v>153.16</v>
      </c>
      <c r="O184" s="113" t="s">
        <v>1159</v>
      </c>
      <c r="P184" s="114"/>
      <c r="Q184" s="118"/>
      <c r="R184" s="116"/>
      <c r="S184" s="114"/>
    </row>
    <row r="185" spans="6:19">
      <c r="F185" s="111" t="s">
        <v>876</v>
      </c>
      <c r="G185" s="136">
        <v>6.5687000000000003E-6</v>
      </c>
      <c r="H185" s="103">
        <f>ROUND(+G185*Totals!$H$8,2)</f>
        <v>2.38</v>
      </c>
      <c r="I185" s="103">
        <f t="shared" si="6"/>
        <v>0.83949090909090907</v>
      </c>
      <c r="J185" s="103">
        <f>+H185-I185</f>
        <v>1.5405090909090908</v>
      </c>
      <c r="K185" s="113" t="s">
        <v>876</v>
      </c>
      <c r="L185" s="113" t="s">
        <v>120</v>
      </c>
      <c r="M185" s="138">
        <v>0.35272727272727272</v>
      </c>
      <c r="N185" s="117">
        <f>+H185*M185</f>
        <v>0.83949090909090907</v>
      </c>
      <c r="O185" s="117"/>
      <c r="P185" s="114"/>
      <c r="Q185" s="118"/>
      <c r="R185" s="116"/>
      <c r="S185" s="114"/>
    </row>
    <row r="186" spans="6:19">
      <c r="F186" s="111" t="s">
        <v>875</v>
      </c>
      <c r="G186" s="136">
        <v>5.0231060000000005E-4</v>
      </c>
      <c r="H186" s="103">
        <f>ROUND(+G186*Totals!$H$8,2)</f>
        <v>182.17</v>
      </c>
      <c r="I186" s="103">
        <f t="shared" si="6"/>
        <v>0</v>
      </c>
      <c r="J186" s="103">
        <f t="shared" si="8"/>
        <v>182.17</v>
      </c>
      <c r="K186" s="113"/>
      <c r="L186" s="113"/>
      <c r="N186" s="117"/>
      <c r="O186" s="113"/>
      <c r="P186" s="114"/>
      <c r="Q186" s="118"/>
      <c r="R186" s="116"/>
      <c r="S186" s="114"/>
    </row>
    <row r="187" spans="6:19">
      <c r="F187" s="111" t="s">
        <v>874</v>
      </c>
      <c r="G187" s="136">
        <v>1.3910100000000001E-5</v>
      </c>
      <c r="H187" s="103">
        <f>ROUND(+G187*Totals!$H$8,2)</f>
        <v>5.04</v>
      </c>
      <c r="I187" s="103">
        <f t="shared" si="6"/>
        <v>1.4967272727272727</v>
      </c>
      <c r="J187" s="103">
        <f t="shared" si="8"/>
        <v>3.5432727272727274</v>
      </c>
      <c r="K187" s="113" t="s">
        <v>874</v>
      </c>
      <c r="L187" s="113" t="s">
        <v>78</v>
      </c>
      <c r="M187" s="138">
        <v>0.1393939393939394</v>
      </c>
      <c r="N187" s="117">
        <f>+H187*M187</f>
        <v>0.70254545454545458</v>
      </c>
      <c r="O187" s="113" t="s">
        <v>125</v>
      </c>
      <c r="P187" s="138">
        <v>0.15757575757575759</v>
      </c>
      <c r="Q187" s="118">
        <f>H187*P187</f>
        <v>0.79418181818181821</v>
      </c>
      <c r="R187" s="116" t="s">
        <v>1159</v>
      </c>
      <c r="S187" s="114"/>
    </row>
    <row r="188" spans="6:19">
      <c r="F188" s="111" t="s">
        <v>873</v>
      </c>
      <c r="G188" s="136">
        <v>8.6235143000000011E-3</v>
      </c>
      <c r="H188" s="103">
        <f>ROUND(+G188*Totals!$H$8,2)</f>
        <v>3127.47</v>
      </c>
      <c r="I188" s="103">
        <f t="shared" si="6"/>
        <v>0</v>
      </c>
      <c r="J188" s="103">
        <f t="shared" si="8"/>
        <v>3127.47</v>
      </c>
      <c r="K188" s="113"/>
      <c r="L188" s="113"/>
      <c r="N188" s="117"/>
      <c r="O188" s="113"/>
      <c r="P188" s="114"/>
      <c r="Q188" s="118"/>
      <c r="R188" s="116"/>
      <c r="S188" s="114"/>
    </row>
    <row r="189" spans="6:19">
      <c r="F189" s="111" t="s">
        <v>872</v>
      </c>
      <c r="G189" s="136">
        <v>6.0431829999999995E-4</v>
      </c>
      <c r="H189" s="103">
        <f>ROUND(+G189*Totals!$H$8,2)</f>
        <v>219.17</v>
      </c>
      <c r="I189" s="103">
        <f t="shared" si="6"/>
        <v>0</v>
      </c>
      <c r="J189" s="103">
        <f t="shared" si="8"/>
        <v>219.17</v>
      </c>
      <c r="K189" s="113"/>
      <c r="L189" s="113"/>
      <c r="N189" s="117"/>
      <c r="O189" s="117"/>
      <c r="P189" s="114"/>
      <c r="Q189" s="118"/>
      <c r="R189" s="116"/>
      <c r="S189" s="114"/>
    </row>
    <row r="190" spans="6:19">
      <c r="F190" s="111" t="s">
        <v>871</v>
      </c>
      <c r="G190" s="136">
        <v>2.9597689999999997E-4</v>
      </c>
      <c r="H190" s="103">
        <f>ROUND(+G190*Totals!$H$8,2)</f>
        <v>107.34</v>
      </c>
      <c r="I190" s="103">
        <f t="shared" si="6"/>
        <v>0</v>
      </c>
      <c r="J190" s="103">
        <f t="shared" si="8"/>
        <v>107.34</v>
      </c>
      <c r="K190" s="113"/>
      <c r="L190" s="113"/>
      <c r="N190" s="117"/>
      <c r="O190" s="113"/>
      <c r="P190" s="114"/>
      <c r="Q190" s="118"/>
      <c r="R190" s="116"/>
      <c r="S190" s="114"/>
    </row>
    <row r="191" spans="6:19">
      <c r="F191" s="111" t="s">
        <v>870</v>
      </c>
      <c r="G191" s="136">
        <v>1.0278050000000001E-4</v>
      </c>
      <c r="H191" s="103">
        <f>ROUND(+G191*Totals!$H$8,2)</f>
        <v>37.28</v>
      </c>
      <c r="I191" s="103">
        <f t="shared" si="6"/>
        <v>14.403636363636364</v>
      </c>
      <c r="J191" s="103">
        <f t="shared" si="8"/>
        <v>22.876363636363635</v>
      </c>
      <c r="K191" s="113" t="s">
        <v>870</v>
      </c>
      <c r="L191" s="113" t="s">
        <v>75</v>
      </c>
      <c r="M191" s="138">
        <v>0.38636363636363635</v>
      </c>
      <c r="N191" s="117">
        <f>+H191*M191</f>
        <v>14.403636363636364</v>
      </c>
      <c r="O191" s="117" t="s">
        <v>1159</v>
      </c>
      <c r="P191" s="114"/>
      <c r="Q191" s="118"/>
      <c r="R191" s="116"/>
      <c r="S191" s="114"/>
    </row>
    <row r="192" spans="6:19">
      <c r="F192" s="111" t="s">
        <v>869</v>
      </c>
      <c r="G192" s="136">
        <v>5.8963540000000006E-4</v>
      </c>
      <c r="H192" s="103">
        <f>ROUND(+G192*Totals!$H$8,2)</f>
        <v>213.84</v>
      </c>
      <c r="I192" s="103">
        <f t="shared" si="6"/>
        <v>0</v>
      </c>
      <c r="J192" s="103">
        <f t="shared" si="8"/>
        <v>213.84</v>
      </c>
      <c r="K192" s="113"/>
      <c r="L192" s="113"/>
      <c r="N192" s="117"/>
      <c r="O192" s="117"/>
      <c r="P192" s="114"/>
      <c r="Q192" s="118"/>
      <c r="R192" s="116"/>
      <c r="S192" s="114"/>
    </row>
    <row r="193" spans="6:19">
      <c r="F193" s="111" t="s">
        <v>868</v>
      </c>
      <c r="G193" s="136">
        <v>1.5069300000000002E-5</v>
      </c>
      <c r="H193" s="103">
        <f>ROUND(+G193*Totals!$H$8,2)</f>
        <v>5.47</v>
      </c>
      <c r="I193" s="103">
        <f t="shared" si="6"/>
        <v>1.6409999999999998</v>
      </c>
      <c r="J193" s="103">
        <f t="shared" si="8"/>
        <v>3.8289999999999997</v>
      </c>
      <c r="K193" s="113" t="s">
        <v>868</v>
      </c>
      <c r="L193" s="113" t="s">
        <v>92</v>
      </c>
      <c r="M193" s="138">
        <v>0.3</v>
      </c>
      <c r="N193" s="117">
        <f>+H193*M193</f>
        <v>1.6409999999999998</v>
      </c>
      <c r="O193" s="113" t="s">
        <v>1159</v>
      </c>
      <c r="P193" s="114"/>
      <c r="Q193" s="118"/>
      <c r="R193" s="116"/>
      <c r="S193" s="114"/>
    </row>
    <row r="194" spans="6:19">
      <c r="F194" s="111" t="s">
        <v>867</v>
      </c>
      <c r="G194" s="136">
        <v>8.4620000000000013E-5</v>
      </c>
      <c r="H194" s="103">
        <f>ROUND(+G194*Totals!$H$8,2)</f>
        <v>30.69</v>
      </c>
      <c r="I194" s="103">
        <f t="shared" si="6"/>
        <v>8.9814566929133868</v>
      </c>
      <c r="J194" s="103">
        <f t="shared" si="8"/>
        <v>21.708543307086615</v>
      </c>
      <c r="K194" s="113" t="s">
        <v>867</v>
      </c>
      <c r="L194" s="113" t="s">
        <v>69</v>
      </c>
      <c r="M194" s="138">
        <v>0.29265091863517062</v>
      </c>
      <c r="N194" s="117">
        <f>+H194*M194</f>
        <v>8.9814566929133868</v>
      </c>
      <c r="O194" s="117" t="s">
        <v>1159</v>
      </c>
      <c r="P194" s="114"/>
      <c r="Q194" s="118"/>
      <c r="R194" s="116"/>
      <c r="S194" s="114"/>
    </row>
    <row r="195" spans="6:19">
      <c r="F195" s="111" t="s">
        <v>866</v>
      </c>
      <c r="G195" s="136">
        <v>2.42650809E-2</v>
      </c>
      <c r="H195" s="103">
        <f>ROUND(+G195*Totals!$H$8,2)</f>
        <v>8800.16</v>
      </c>
      <c r="I195" s="103">
        <f t="shared" si="6"/>
        <v>0</v>
      </c>
      <c r="J195" s="103">
        <f t="shared" si="8"/>
        <v>8800.16</v>
      </c>
      <c r="K195" s="113"/>
      <c r="L195" s="113"/>
      <c r="N195" s="117"/>
      <c r="O195" s="117"/>
      <c r="P195" s="114"/>
      <c r="Q195" s="118"/>
      <c r="R195" s="116"/>
      <c r="S195" s="114"/>
    </row>
    <row r="196" spans="6:19">
      <c r="F196" s="111" t="s">
        <v>865</v>
      </c>
      <c r="G196" s="136">
        <v>3.0525000000000003E-5</v>
      </c>
      <c r="H196" s="103">
        <f>ROUND(+G196*Totals!$H$8,2)</f>
        <v>11.07</v>
      </c>
      <c r="I196" s="103">
        <f t="shared" si="6"/>
        <v>3.0588157894736838</v>
      </c>
      <c r="J196" s="103">
        <f t="shared" si="8"/>
        <v>8.0111842105263165</v>
      </c>
      <c r="K196" s="113" t="s">
        <v>865</v>
      </c>
      <c r="L196" s="113" t="s">
        <v>108</v>
      </c>
      <c r="M196" s="138">
        <v>0.27631578947368418</v>
      </c>
      <c r="N196" s="117">
        <f>+H196*M196</f>
        <v>3.0588157894736838</v>
      </c>
      <c r="O196" s="113" t="s">
        <v>1159</v>
      </c>
      <c r="P196" s="114"/>
      <c r="Q196" s="118"/>
      <c r="R196" s="116"/>
      <c r="S196" s="114"/>
    </row>
    <row r="197" spans="6:19">
      <c r="F197" s="111" t="s">
        <v>864</v>
      </c>
      <c r="G197" s="136">
        <v>1.070308E-4</v>
      </c>
      <c r="H197" s="103">
        <f>ROUND(+G197*Totals!$H$8,2)</f>
        <v>38.82</v>
      </c>
      <c r="I197" s="103">
        <f t="shared" si="6"/>
        <v>14.772212389380531</v>
      </c>
      <c r="J197" s="103">
        <f t="shared" si="8"/>
        <v>24.047787610619469</v>
      </c>
      <c r="K197" s="113" t="s">
        <v>864</v>
      </c>
      <c r="L197" s="113" t="s">
        <v>125</v>
      </c>
      <c r="M197" s="138">
        <v>0.38053097345132741</v>
      </c>
      <c r="N197" s="117">
        <f>+H197*M197</f>
        <v>14.772212389380531</v>
      </c>
      <c r="O197" s="113" t="s">
        <v>1159</v>
      </c>
      <c r="P197" s="114"/>
      <c r="Q197" s="118"/>
      <c r="R197" s="116"/>
      <c r="S197" s="114"/>
    </row>
    <row r="198" spans="6:19">
      <c r="F198" s="111" t="s">
        <v>863</v>
      </c>
      <c r="G198" s="136">
        <v>2.4265470000000002E-4</v>
      </c>
      <c r="H198" s="103">
        <f>ROUND(+G198*Totals!$H$8,2)</f>
        <v>88</v>
      </c>
      <c r="I198" s="103">
        <f t="shared" si="6"/>
        <v>0</v>
      </c>
      <c r="J198" s="103">
        <f t="shared" si="8"/>
        <v>88</v>
      </c>
      <c r="K198" s="113"/>
      <c r="L198" s="113"/>
      <c r="N198" s="117"/>
      <c r="O198" s="113"/>
      <c r="P198" s="114"/>
      <c r="Q198" s="118"/>
      <c r="R198" s="116"/>
      <c r="S198" s="114"/>
    </row>
    <row r="199" spans="6:19">
      <c r="F199" s="111" t="s">
        <v>862</v>
      </c>
      <c r="G199" s="136">
        <v>1.5022952000000001E-3</v>
      </c>
      <c r="H199" s="103">
        <f>ROUND(+G199*Totals!$H$8,2)</f>
        <v>544.83000000000004</v>
      </c>
      <c r="I199" s="103">
        <f t="shared" ref="I199:I262" si="9">+N199+Q199+T199</f>
        <v>0</v>
      </c>
      <c r="J199" s="103">
        <f t="shared" si="8"/>
        <v>544.83000000000004</v>
      </c>
      <c r="K199" s="113"/>
      <c r="L199" s="113"/>
      <c r="N199" s="117"/>
      <c r="O199" s="117"/>
      <c r="P199" s="114"/>
      <c r="Q199" s="118"/>
      <c r="R199" s="116"/>
      <c r="S199" s="114"/>
    </row>
    <row r="200" spans="6:19">
      <c r="F200" s="111" t="s">
        <v>861</v>
      </c>
      <c r="G200" s="136">
        <v>2.9118561E-3</v>
      </c>
      <c r="H200" s="103">
        <f>ROUND(+G200*Totals!$H$8,2)</f>
        <v>1056.04</v>
      </c>
      <c r="I200" s="103">
        <f t="shared" si="9"/>
        <v>0</v>
      </c>
      <c r="J200" s="103">
        <f t="shared" si="8"/>
        <v>1056.04</v>
      </c>
      <c r="K200" s="113"/>
      <c r="L200" s="113"/>
      <c r="N200" s="117"/>
      <c r="O200" s="117"/>
      <c r="P200" s="114"/>
      <c r="Q200" s="118"/>
      <c r="R200" s="116"/>
      <c r="S200" s="114"/>
    </row>
    <row r="201" spans="6:19">
      <c r="F201" s="111" t="s">
        <v>860</v>
      </c>
      <c r="G201" s="136">
        <v>4.0571200000000002E-5</v>
      </c>
      <c r="H201" s="103">
        <f>ROUND(+G201*Totals!$H$8,2)</f>
        <v>14.71</v>
      </c>
      <c r="I201" s="103">
        <f t="shared" si="9"/>
        <v>4.083908355795149</v>
      </c>
      <c r="J201" s="103">
        <f t="shared" si="8"/>
        <v>10.626091644204852</v>
      </c>
      <c r="K201" s="113" t="s">
        <v>860</v>
      </c>
      <c r="L201" s="113" t="s">
        <v>121</v>
      </c>
      <c r="M201" s="138">
        <v>0.27762803234501349</v>
      </c>
      <c r="N201" s="117">
        <f t="shared" ref="N201:N206" si="10">+H201*M201</f>
        <v>4.083908355795149</v>
      </c>
      <c r="O201" s="117" t="s">
        <v>1159</v>
      </c>
      <c r="P201" s="114"/>
      <c r="Q201" s="118"/>
      <c r="R201" s="116"/>
      <c r="S201" s="114"/>
    </row>
    <row r="202" spans="6:19">
      <c r="F202" s="111" t="s">
        <v>859</v>
      </c>
      <c r="G202" s="136">
        <v>9.7757399999999993E-5</v>
      </c>
      <c r="H202" s="103">
        <f>ROUND(+G202*Totals!$H$8,2)</f>
        <v>35.450000000000003</v>
      </c>
      <c r="I202" s="103">
        <f t="shared" si="9"/>
        <v>11.245468277945621</v>
      </c>
      <c r="J202" s="103">
        <f t="shared" si="8"/>
        <v>24.204531722054384</v>
      </c>
      <c r="K202" s="113" t="s">
        <v>859</v>
      </c>
      <c r="L202" s="113" t="s">
        <v>75</v>
      </c>
      <c r="M202" s="138">
        <v>0.31722054380664655</v>
      </c>
      <c r="N202" s="117">
        <f t="shared" si="10"/>
        <v>11.245468277945621</v>
      </c>
      <c r="O202" s="117" t="s">
        <v>1159</v>
      </c>
      <c r="P202" s="114"/>
      <c r="Q202" s="118"/>
      <c r="R202" s="116"/>
      <c r="S202" s="114"/>
    </row>
    <row r="203" spans="6:19">
      <c r="F203" s="111" t="s">
        <v>858</v>
      </c>
      <c r="G203" s="136">
        <v>9.6984600000000007E-5</v>
      </c>
      <c r="H203" s="103">
        <f>ROUND(+G203*Totals!$H$8,2)</f>
        <v>35.17</v>
      </c>
      <c r="I203" s="103">
        <f t="shared" si="9"/>
        <v>7.2624825986078898</v>
      </c>
      <c r="J203" s="103">
        <f t="shared" si="8"/>
        <v>27.907517401392113</v>
      </c>
      <c r="K203" s="113" t="s">
        <v>858</v>
      </c>
      <c r="L203" s="113" t="s">
        <v>49</v>
      </c>
      <c r="M203" s="138">
        <v>0.20649651972157776</v>
      </c>
      <c r="N203" s="117">
        <f t="shared" si="10"/>
        <v>7.2624825986078898</v>
      </c>
      <c r="O203" s="117"/>
      <c r="P203" s="114"/>
      <c r="Q203" s="118"/>
      <c r="R203" s="116"/>
      <c r="S203" s="114"/>
    </row>
    <row r="204" spans="6:19">
      <c r="F204" s="111" t="s">
        <v>857</v>
      </c>
      <c r="G204" s="136">
        <v>1.7001280000000001E-4</v>
      </c>
      <c r="H204" s="103">
        <f>ROUND(+G204*Totals!$H$8,2)</f>
        <v>61.66</v>
      </c>
      <c r="I204" s="103">
        <f t="shared" si="9"/>
        <v>20.254103730664237</v>
      </c>
      <c r="J204" s="147">
        <f t="shared" si="8"/>
        <v>41.405896269335756</v>
      </c>
      <c r="K204" s="143" t="s">
        <v>857</v>
      </c>
      <c r="L204" s="143" t="s">
        <v>95</v>
      </c>
      <c r="M204" s="140">
        <v>1.7288444040036398E-2</v>
      </c>
      <c r="N204" s="144">
        <f t="shared" si="10"/>
        <v>1.0660054595086443</v>
      </c>
      <c r="O204" s="142" t="s">
        <v>124</v>
      </c>
      <c r="P204" s="140">
        <v>0.31119199272065512</v>
      </c>
      <c r="Q204" s="118">
        <f>H204*P204</f>
        <v>19.188098271155592</v>
      </c>
      <c r="R204" s="116"/>
      <c r="S204" s="114"/>
    </row>
    <row r="205" spans="6:19">
      <c r="F205" s="111" t="s">
        <v>856</v>
      </c>
      <c r="G205" s="136">
        <v>1.4296499999999999E-5</v>
      </c>
      <c r="H205" s="103">
        <f>ROUND(+G205*Totals!$H$8,2)</f>
        <v>5.18</v>
      </c>
      <c r="I205" s="103">
        <f t="shared" si="9"/>
        <v>3.2894890510948902</v>
      </c>
      <c r="J205" s="147">
        <f t="shared" si="8"/>
        <v>1.8905109489051095</v>
      </c>
      <c r="K205" s="143" t="s">
        <v>856</v>
      </c>
      <c r="L205" s="143" t="s">
        <v>107</v>
      </c>
      <c r="M205" s="140">
        <v>0.63503649635036497</v>
      </c>
      <c r="N205" s="144">
        <f t="shared" si="10"/>
        <v>3.2894890510948902</v>
      </c>
      <c r="O205" s="143"/>
      <c r="P205" s="146"/>
      <c r="Q205" s="145"/>
      <c r="R205" s="116"/>
      <c r="S205" s="114"/>
    </row>
    <row r="206" spans="6:19">
      <c r="F206" s="111" t="s">
        <v>855</v>
      </c>
      <c r="G206" s="136">
        <v>8.8870300000000002E-5</v>
      </c>
      <c r="H206" s="103">
        <f>ROUND(+G206*Totals!$H$8,2)</f>
        <v>32.229999999999997</v>
      </c>
      <c r="I206" s="103">
        <f t="shared" si="9"/>
        <v>9.3435504885993481</v>
      </c>
      <c r="J206" s="103">
        <f t="shared" ref="J206:J269" si="11">+H206-I206</f>
        <v>22.886449511400649</v>
      </c>
      <c r="K206" s="113" t="s">
        <v>855</v>
      </c>
      <c r="L206" s="113" t="s">
        <v>130</v>
      </c>
      <c r="M206" s="138">
        <v>0.28990228013029318</v>
      </c>
      <c r="N206" s="144">
        <f t="shared" si="10"/>
        <v>9.3435504885993481</v>
      </c>
      <c r="O206" s="113" t="s">
        <v>1159</v>
      </c>
      <c r="P206" s="114"/>
      <c r="Q206" s="118"/>
      <c r="R206" s="116"/>
      <c r="S206" s="114"/>
    </row>
    <row r="207" spans="6:19">
      <c r="F207" s="111" t="s">
        <v>854</v>
      </c>
      <c r="G207" s="136">
        <v>3.3616199999999998E-5</v>
      </c>
      <c r="H207" s="103">
        <f>ROUND(+G207*Totals!$H$8,2)</f>
        <v>12.19</v>
      </c>
      <c r="I207" s="103">
        <f t="shared" si="9"/>
        <v>0</v>
      </c>
      <c r="J207" s="103">
        <f t="shared" si="11"/>
        <v>12.19</v>
      </c>
      <c r="K207" s="142"/>
      <c r="L207" s="142"/>
      <c r="M207" s="140"/>
      <c r="N207" s="117"/>
      <c r="O207" s="113"/>
      <c r="P207" s="114"/>
      <c r="Q207" s="118"/>
      <c r="R207" s="116"/>
      <c r="S207" s="114"/>
    </row>
    <row r="208" spans="6:19">
      <c r="F208" s="111" t="s">
        <v>853</v>
      </c>
      <c r="G208" s="136">
        <v>2.932721E-4</v>
      </c>
      <c r="H208" s="103">
        <f>ROUND(+G208*Totals!$H$8,2)</f>
        <v>106.36</v>
      </c>
      <c r="I208" s="103">
        <f t="shared" si="9"/>
        <v>0</v>
      </c>
      <c r="J208" s="103">
        <f t="shared" si="11"/>
        <v>106.36</v>
      </c>
      <c r="K208" s="113"/>
      <c r="L208" s="113"/>
      <c r="N208" s="117"/>
      <c r="O208" s="117"/>
      <c r="P208" s="114"/>
      <c r="Q208" s="118"/>
      <c r="R208" s="116"/>
      <c r="S208" s="114"/>
    </row>
    <row r="209" spans="6:19">
      <c r="F209" s="111" t="s">
        <v>852</v>
      </c>
      <c r="G209" s="136">
        <v>7.345327E-4</v>
      </c>
      <c r="H209" s="103">
        <f>ROUND(+G209*Totals!$H$8,2)</f>
        <v>266.39</v>
      </c>
      <c r="I209" s="103">
        <f t="shared" si="9"/>
        <v>0</v>
      </c>
      <c r="J209" s="103">
        <f t="shared" si="11"/>
        <v>266.39</v>
      </c>
      <c r="K209" s="113"/>
      <c r="L209" s="113"/>
      <c r="N209" s="117"/>
      <c r="O209" s="117"/>
      <c r="P209" s="114"/>
      <c r="Q209" s="118"/>
      <c r="R209" s="116"/>
      <c r="S209" s="114"/>
    </row>
    <row r="210" spans="6:19">
      <c r="F210" s="111" t="s">
        <v>851</v>
      </c>
      <c r="G210" s="136">
        <v>1.46829E-5</v>
      </c>
      <c r="H210" s="103">
        <f>ROUND(+G210*Totals!$H$8,2)</f>
        <v>5.33</v>
      </c>
      <c r="I210" s="103">
        <f t="shared" si="9"/>
        <v>1.870175438596491</v>
      </c>
      <c r="J210" s="103">
        <f t="shared" si="11"/>
        <v>3.4598245614035088</v>
      </c>
      <c r="K210" s="113" t="s">
        <v>851</v>
      </c>
      <c r="L210" s="113" t="s">
        <v>71</v>
      </c>
      <c r="M210" s="138">
        <v>0.35087719298245612</v>
      </c>
      <c r="N210" s="117">
        <f>+H210*M210</f>
        <v>1.870175438596491</v>
      </c>
      <c r="O210" s="113" t="s">
        <v>1159</v>
      </c>
      <c r="P210" s="114"/>
      <c r="Q210" s="118"/>
      <c r="R210" s="116"/>
      <c r="S210" s="114"/>
    </row>
    <row r="211" spans="6:19">
      <c r="F211" s="111" t="s">
        <v>850</v>
      </c>
      <c r="G211" s="136">
        <v>1.2364569999999999E-4</v>
      </c>
      <c r="H211" s="103">
        <f>ROUND(+G211*Totals!$H$8,2)</f>
        <v>44.84</v>
      </c>
      <c r="I211" s="103">
        <f t="shared" si="9"/>
        <v>12.3012389380531</v>
      </c>
      <c r="J211" s="103">
        <f t="shared" si="11"/>
        <v>32.5387610619469</v>
      </c>
      <c r="K211" s="113" t="s">
        <v>850</v>
      </c>
      <c r="L211" s="113" t="s">
        <v>130</v>
      </c>
      <c r="M211" s="138">
        <v>0.27433628318584075</v>
      </c>
      <c r="N211" s="117">
        <f>+H211*M211</f>
        <v>12.3012389380531</v>
      </c>
      <c r="O211" s="113" t="s">
        <v>1159</v>
      </c>
      <c r="P211" s="114"/>
      <c r="Q211" s="118"/>
      <c r="R211" s="116"/>
      <c r="S211" s="114"/>
    </row>
    <row r="212" spans="6:19">
      <c r="F212" s="111" t="s">
        <v>849</v>
      </c>
      <c r="G212" s="136">
        <v>3.5818610000000001E-4</v>
      </c>
      <c r="H212" s="103">
        <f>ROUND(+G212*Totals!$H$8,2)</f>
        <v>129.9</v>
      </c>
      <c r="I212" s="103">
        <f t="shared" si="9"/>
        <v>0</v>
      </c>
      <c r="J212" s="103">
        <f t="shared" si="11"/>
        <v>129.9</v>
      </c>
      <c r="K212" s="113"/>
      <c r="L212" s="113"/>
      <c r="N212" s="117"/>
      <c r="O212" s="117"/>
      <c r="P212" s="114"/>
      <c r="Q212" s="118"/>
      <c r="R212" s="116"/>
      <c r="S212" s="114"/>
    </row>
    <row r="213" spans="6:19">
      <c r="F213" s="111" t="s">
        <v>848</v>
      </c>
      <c r="G213" s="136">
        <v>3.9305420299999998E-2</v>
      </c>
      <c r="H213" s="103">
        <f>ROUND(+G213*Totals!$H$8,2)</f>
        <v>14254.81</v>
      </c>
      <c r="I213" s="103">
        <f t="shared" si="9"/>
        <v>0</v>
      </c>
      <c r="J213" s="103">
        <f t="shared" si="11"/>
        <v>14254.81</v>
      </c>
      <c r="K213" s="113"/>
      <c r="L213" s="113"/>
      <c r="N213" s="117"/>
      <c r="O213" s="117"/>
      <c r="P213" s="114"/>
      <c r="Q213" s="118"/>
      <c r="R213" s="116"/>
      <c r="S213" s="114"/>
    </row>
    <row r="214" spans="6:19">
      <c r="F214" s="111" t="s">
        <v>847</v>
      </c>
      <c r="G214" s="136">
        <v>6.9164299999999998E-5</v>
      </c>
      <c r="H214" s="103">
        <f>ROUND(+G214*Totals!$H$8,2)</f>
        <v>25.08</v>
      </c>
      <c r="I214" s="103">
        <f t="shared" si="9"/>
        <v>3.664859154929577</v>
      </c>
      <c r="J214" s="103">
        <f t="shared" si="11"/>
        <v>21.415140845070422</v>
      </c>
      <c r="K214" s="113" t="s">
        <v>847</v>
      </c>
      <c r="L214" s="113" t="s">
        <v>61</v>
      </c>
      <c r="M214" s="138">
        <v>0.14612676056338028</v>
      </c>
      <c r="N214" s="117">
        <f>+H214*M214</f>
        <v>3.664859154929577</v>
      </c>
      <c r="O214" s="113" t="s">
        <v>1159</v>
      </c>
      <c r="P214" s="114"/>
      <c r="Q214" s="118"/>
      <c r="R214" s="116"/>
      <c r="S214" s="114"/>
    </row>
    <row r="215" spans="6:19">
      <c r="F215" s="111" t="s">
        <v>846</v>
      </c>
      <c r="G215" s="136">
        <v>4.4821599999999998E-5</v>
      </c>
      <c r="H215" s="103">
        <f>ROUND(+G215*Totals!$H$8,2)</f>
        <v>16.260000000000002</v>
      </c>
      <c r="I215" s="103">
        <f t="shared" si="9"/>
        <v>6.9321630094043902</v>
      </c>
      <c r="J215" s="103">
        <f t="shared" si="11"/>
        <v>9.3278369905956104</v>
      </c>
      <c r="K215" s="113" t="s">
        <v>846</v>
      </c>
      <c r="L215" s="113" t="s">
        <v>59</v>
      </c>
      <c r="M215" s="138">
        <v>0.42633228840125398</v>
      </c>
      <c r="N215" s="117">
        <f>+H215*M215</f>
        <v>6.9321630094043902</v>
      </c>
      <c r="O215" s="113" t="s">
        <v>1159</v>
      </c>
      <c r="P215" s="114"/>
      <c r="Q215" s="118"/>
      <c r="R215" s="116"/>
      <c r="S215" s="114"/>
    </row>
    <row r="216" spans="6:19">
      <c r="F216" s="111" t="s">
        <v>845</v>
      </c>
      <c r="G216" s="136">
        <v>2.9829520000000003E-4</v>
      </c>
      <c r="H216" s="103">
        <f>ROUND(+G216*Totals!$H$8,2)</f>
        <v>108.18</v>
      </c>
      <c r="I216" s="103">
        <f t="shared" si="9"/>
        <v>0</v>
      </c>
      <c r="J216" s="103">
        <f t="shared" si="11"/>
        <v>108.18</v>
      </c>
      <c r="K216" s="113"/>
      <c r="L216" s="113"/>
      <c r="N216" s="117"/>
      <c r="O216" s="113"/>
      <c r="P216" s="114"/>
      <c r="Q216" s="118"/>
      <c r="R216" s="116"/>
      <c r="S216" s="114"/>
    </row>
    <row r="217" spans="6:19">
      <c r="F217" s="111" t="s">
        <v>844</v>
      </c>
      <c r="G217" s="136">
        <v>3.5354940000000001E-4</v>
      </c>
      <c r="H217" s="103">
        <f>ROUND(+G217*Totals!$H$8,2)</f>
        <v>128.22</v>
      </c>
      <c r="I217" s="103">
        <f t="shared" si="9"/>
        <v>0</v>
      </c>
      <c r="J217" s="103">
        <f t="shared" si="11"/>
        <v>128.22</v>
      </c>
      <c r="K217" s="113"/>
      <c r="L217" s="113"/>
      <c r="N217" s="117"/>
      <c r="O217" s="117"/>
      <c r="P217" s="114"/>
      <c r="Q217" s="118"/>
      <c r="R217" s="116"/>
      <c r="S217" s="114"/>
    </row>
    <row r="218" spans="6:19">
      <c r="F218" s="111" t="s">
        <v>843</v>
      </c>
      <c r="G218" s="136">
        <v>2.1305699E-3</v>
      </c>
      <c r="H218" s="103">
        <f>ROUND(+G218*Totals!$H$8,2)</f>
        <v>772.69</v>
      </c>
      <c r="I218" s="103">
        <f t="shared" si="9"/>
        <v>0</v>
      </c>
      <c r="J218" s="103">
        <f t="shared" si="11"/>
        <v>772.69</v>
      </c>
      <c r="K218" s="113"/>
      <c r="L218" s="113"/>
      <c r="N218" s="117"/>
      <c r="O218" s="113"/>
      <c r="P218" s="114"/>
      <c r="Q218" s="118"/>
      <c r="R218" s="116"/>
      <c r="S218" s="114"/>
    </row>
    <row r="219" spans="6:19">
      <c r="F219" s="111" t="s">
        <v>61</v>
      </c>
      <c r="G219" s="136">
        <v>6.7618699999999997E-5</v>
      </c>
      <c r="H219" s="103">
        <f>ROUND(+G219*Totals!$H$8,2)</f>
        <v>24.52</v>
      </c>
      <c r="I219" s="103">
        <f t="shared" si="9"/>
        <v>3.7548027842227385</v>
      </c>
      <c r="J219" s="103">
        <f t="shared" si="11"/>
        <v>20.76519721577726</v>
      </c>
      <c r="K219" s="113" t="s">
        <v>61</v>
      </c>
      <c r="L219" s="113" t="s">
        <v>61</v>
      </c>
      <c r="M219" s="138">
        <v>0.15313225058004643</v>
      </c>
      <c r="N219" s="117">
        <f>+H219*M219</f>
        <v>3.7548027842227385</v>
      </c>
      <c r="O219" s="117" t="s">
        <v>1159</v>
      </c>
      <c r="P219" s="114"/>
      <c r="Q219" s="118"/>
      <c r="R219" s="116"/>
      <c r="S219" s="114"/>
    </row>
    <row r="220" spans="6:19">
      <c r="F220" s="111" t="s">
        <v>842</v>
      </c>
      <c r="G220" s="136">
        <v>2.9315620999999996E-3</v>
      </c>
      <c r="H220" s="103">
        <f>ROUND(+G220*Totals!$H$8,2)</f>
        <v>1063.18</v>
      </c>
      <c r="I220" s="103">
        <f t="shared" si="9"/>
        <v>0</v>
      </c>
      <c r="J220" s="103">
        <f t="shared" si="11"/>
        <v>1063.18</v>
      </c>
      <c r="K220" s="113"/>
      <c r="L220" s="113"/>
      <c r="N220" s="117"/>
      <c r="O220" s="117"/>
      <c r="P220" s="114"/>
      <c r="Q220" s="118"/>
      <c r="R220" s="116"/>
      <c r="S220" s="114"/>
    </row>
    <row r="221" spans="6:19">
      <c r="F221" s="111" t="s">
        <v>841</v>
      </c>
      <c r="G221" s="136">
        <v>8.6551999999999994E-5</v>
      </c>
      <c r="H221" s="103">
        <f>ROUND(+G221*Totals!$H$8,2)</f>
        <v>31.39</v>
      </c>
      <c r="I221" s="103">
        <f t="shared" si="9"/>
        <v>11.640458333333333</v>
      </c>
      <c r="J221" s="103">
        <f t="shared" si="11"/>
        <v>19.749541666666666</v>
      </c>
      <c r="K221" s="113" t="s">
        <v>841</v>
      </c>
      <c r="L221" s="113" t="s">
        <v>48</v>
      </c>
      <c r="M221" s="138">
        <v>0.37083333333333335</v>
      </c>
      <c r="N221" s="117">
        <f>+H221*M221</f>
        <v>11.640458333333333</v>
      </c>
      <c r="O221" s="117" t="s">
        <v>1159</v>
      </c>
      <c r="P221" s="114"/>
      <c r="Q221" s="118"/>
      <c r="R221" s="116"/>
      <c r="S221" s="114"/>
    </row>
    <row r="222" spans="6:19">
      <c r="F222" s="111" t="s">
        <v>840</v>
      </c>
      <c r="G222" s="136">
        <v>9.6211800000000006E-5</v>
      </c>
      <c r="H222" s="103">
        <f>ROUND(+G222*Totals!$H$8,2)</f>
        <v>34.89</v>
      </c>
      <c r="I222" s="103">
        <f t="shared" si="9"/>
        <v>3.0509192825112108</v>
      </c>
      <c r="J222" s="103">
        <f t="shared" si="11"/>
        <v>31.839080717488791</v>
      </c>
      <c r="K222" s="113" t="s">
        <v>840</v>
      </c>
      <c r="L222" s="113" t="s">
        <v>112</v>
      </c>
      <c r="M222" s="138">
        <v>8.744394618834081E-2</v>
      </c>
      <c r="N222" s="117">
        <f>+H222*M222</f>
        <v>3.0509192825112108</v>
      </c>
      <c r="O222" s="113" t="s">
        <v>1159</v>
      </c>
      <c r="P222" s="114"/>
      <c r="Q222" s="118"/>
      <c r="R222" s="116"/>
      <c r="S222" s="114"/>
    </row>
    <row r="223" spans="6:19">
      <c r="F223" s="111" t="s">
        <v>839</v>
      </c>
      <c r="G223" s="136">
        <v>9.4666200000000005E-5</v>
      </c>
      <c r="H223" s="103">
        <f>ROUND(+G223*Totals!$H$8,2)</f>
        <v>34.33</v>
      </c>
      <c r="I223" s="103">
        <f t="shared" si="9"/>
        <v>2.7685483870967746</v>
      </c>
      <c r="J223" s="103">
        <f t="shared" si="11"/>
        <v>31.561451612903223</v>
      </c>
      <c r="K223" s="113" t="s">
        <v>839</v>
      </c>
      <c r="L223" s="113" t="s">
        <v>116</v>
      </c>
      <c r="M223" s="138">
        <v>8.0645161290322592E-2</v>
      </c>
      <c r="N223" s="117">
        <f>+H223*M223</f>
        <v>2.7685483870967746</v>
      </c>
      <c r="O223" s="117" t="s">
        <v>1159</v>
      </c>
      <c r="P223" s="114"/>
      <c r="Q223" s="118"/>
      <c r="R223" s="116"/>
      <c r="S223" s="114"/>
    </row>
    <row r="224" spans="6:19">
      <c r="F224" s="111" t="s">
        <v>62</v>
      </c>
      <c r="G224" s="136">
        <v>5.4867800000000003E-5</v>
      </c>
      <c r="H224" s="103">
        <f>ROUND(+G224*Totals!$H$8,2)</f>
        <v>19.899999999999999</v>
      </c>
      <c r="I224" s="103">
        <f t="shared" si="9"/>
        <v>0</v>
      </c>
      <c r="J224" s="103">
        <f t="shared" si="11"/>
        <v>19.899999999999999</v>
      </c>
      <c r="K224" s="113"/>
      <c r="L224" s="113"/>
      <c r="N224" s="117"/>
      <c r="O224" s="113"/>
      <c r="P224" s="114"/>
      <c r="Q224" s="118"/>
      <c r="R224" s="116"/>
      <c r="S224" s="114"/>
    </row>
    <row r="225" spans="6:19">
      <c r="F225" s="111" t="s">
        <v>838</v>
      </c>
      <c r="G225" s="136">
        <v>1.62285E-4</v>
      </c>
      <c r="H225" s="103">
        <f>ROUND(+G225*Totals!$H$8,2)</f>
        <v>58.86</v>
      </c>
      <c r="I225" s="103">
        <f t="shared" si="9"/>
        <v>14.839492385786803</v>
      </c>
      <c r="J225" s="103">
        <f t="shared" si="11"/>
        <v>44.020507614213194</v>
      </c>
      <c r="K225" s="113" t="s">
        <v>838</v>
      </c>
      <c r="L225" s="113" t="s">
        <v>62</v>
      </c>
      <c r="M225" s="138">
        <v>0.25211505922165822</v>
      </c>
      <c r="N225" s="117">
        <f>+H225*M225</f>
        <v>14.839492385786803</v>
      </c>
      <c r="O225" s="117" t="s">
        <v>1159</v>
      </c>
      <c r="P225" s="114"/>
      <c r="Q225" s="118"/>
      <c r="R225" s="116"/>
      <c r="S225" s="114"/>
    </row>
    <row r="226" spans="6:19">
      <c r="F226" s="111" t="s">
        <v>837</v>
      </c>
      <c r="G226" s="136">
        <v>2.094249E-4</v>
      </c>
      <c r="H226" s="103">
        <f>ROUND(+G226*Totals!$H$8,2)</f>
        <v>75.95</v>
      </c>
      <c r="I226" s="103">
        <f t="shared" si="9"/>
        <v>0</v>
      </c>
      <c r="J226" s="103">
        <f t="shared" si="11"/>
        <v>75.95</v>
      </c>
      <c r="K226" s="113"/>
      <c r="L226" s="113"/>
      <c r="N226" s="117"/>
      <c r="O226" s="117"/>
      <c r="P226" s="114"/>
      <c r="Q226" s="118"/>
      <c r="R226" s="116"/>
      <c r="S226" s="114"/>
    </row>
    <row r="227" spans="6:19">
      <c r="F227" s="111" t="s">
        <v>836</v>
      </c>
      <c r="G227" s="136">
        <v>9.65982E-5</v>
      </c>
      <c r="H227" s="103">
        <f>ROUND(+G227*Totals!$H$8,2)</f>
        <v>35.03</v>
      </c>
      <c r="I227" s="103">
        <f t="shared" si="9"/>
        <v>9.8569264069264086</v>
      </c>
      <c r="J227" s="103">
        <f t="shared" si="11"/>
        <v>25.173073593073592</v>
      </c>
      <c r="K227" s="113" t="s">
        <v>836</v>
      </c>
      <c r="L227" s="113" t="s">
        <v>58</v>
      </c>
      <c r="M227" s="138">
        <v>0.2813852813852814</v>
      </c>
      <c r="N227" s="117">
        <f>+H227*M227</f>
        <v>9.8569264069264086</v>
      </c>
      <c r="O227" s="117" t="s">
        <v>1159</v>
      </c>
      <c r="P227" s="114"/>
      <c r="Q227" s="118"/>
      <c r="R227" s="116"/>
      <c r="S227" s="114"/>
    </row>
    <row r="228" spans="6:19">
      <c r="F228" s="111" t="s">
        <v>835</v>
      </c>
      <c r="G228" s="136">
        <v>0</v>
      </c>
      <c r="H228" s="103">
        <f>ROUND(+G228*Totals!$H$8,2)</f>
        <v>0</v>
      </c>
      <c r="I228" s="103">
        <f t="shared" si="9"/>
        <v>0</v>
      </c>
      <c r="J228" s="103">
        <f t="shared" si="11"/>
        <v>0</v>
      </c>
      <c r="K228" s="113"/>
      <c r="L228" s="113"/>
      <c r="N228" s="117"/>
      <c r="O228" s="113"/>
      <c r="P228" s="114"/>
      <c r="Q228" s="118"/>
      <c r="R228" s="116"/>
      <c r="S228" s="114"/>
    </row>
    <row r="229" spans="6:19">
      <c r="F229" s="111" t="s">
        <v>834</v>
      </c>
      <c r="G229" s="136">
        <v>1.020077E-4</v>
      </c>
      <c r="H229" s="103">
        <f>ROUND(+G229*Totals!$H$8,2)</f>
        <v>36.99</v>
      </c>
      <c r="I229" s="103">
        <f t="shared" si="9"/>
        <v>9.9830965909090921</v>
      </c>
      <c r="J229" s="103">
        <f t="shared" si="11"/>
        <v>27.00690340909091</v>
      </c>
      <c r="K229" s="113" t="s">
        <v>834</v>
      </c>
      <c r="L229" s="113" t="s">
        <v>88</v>
      </c>
      <c r="M229" s="138">
        <v>0.26988636363636365</v>
      </c>
      <c r="N229" s="117">
        <f>+H229*M229</f>
        <v>9.9830965909090921</v>
      </c>
      <c r="O229" s="113" t="s">
        <v>1159</v>
      </c>
      <c r="P229" s="114"/>
      <c r="Q229" s="118"/>
      <c r="R229" s="116"/>
      <c r="S229" s="114"/>
    </row>
    <row r="230" spans="6:19">
      <c r="F230" s="111" t="s">
        <v>833</v>
      </c>
      <c r="G230" s="136">
        <v>3.2352667999999999E-3</v>
      </c>
      <c r="H230" s="103">
        <f>ROUND(+G230*Totals!$H$8,2)</f>
        <v>1173.33</v>
      </c>
      <c r="I230" s="103">
        <f t="shared" si="9"/>
        <v>0</v>
      </c>
      <c r="J230" s="103">
        <f t="shared" si="11"/>
        <v>1173.33</v>
      </c>
      <c r="K230" s="113"/>
      <c r="L230" s="113"/>
      <c r="N230" s="117"/>
      <c r="O230" s="117"/>
      <c r="P230" s="114"/>
      <c r="Q230" s="118"/>
      <c r="R230" s="116"/>
      <c r="S230" s="114"/>
    </row>
    <row r="231" spans="6:19">
      <c r="F231" s="111" t="s">
        <v>832</v>
      </c>
      <c r="G231" s="136">
        <v>7.4148779999999993E-4</v>
      </c>
      <c r="H231" s="103">
        <f>ROUND(+G231*Totals!$H$8,2)</f>
        <v>268.91000000000003</v>
      </c>
      <c r="I231" s="103">
        <f t="shared" si="9"/>
        <v>0</v>
      </c>
      <c r="J231" s="103">
        <f t="shared" si="11"/>
        <v>268.91000000000003</v>
      </c>
      <c r="K231" s="113"/>
      <c r="L231" s="113"/>
      <c r="N231" s="117"/>
      <c r="O231" s="113"/>
      <c r="P231" s="114"/>
      <c r="Q231" s="118"/>
      <c r="R231" s="116"/>
      <c r="S231" s="114"/>
    </row>
    <row r="232" spans="6:19">
      <c r="F232" s="111" t="s">
        <v>831</v>
      </c>
      <c r="G232" s="136">
        <v>3.4775399999999999E-5</v>
      </c>
      <c r="H232" s="103">
        <f>ROUND(+G232*Totals!$H$8,2)</f>
        <v>12.61</v>
      </c>
      <c r="I232" s="103">
        <f t="shared" si="9"/>
        <v>2.2128124999999996</v>
      </c>
      <c r="J232" s="103">
        <f t="shared" si="11"/>
        <v>10.397187499999999</v>
      </c>
      <c r="K232" s="113" t="s">
        <v>831</v>
      </c>
      <c r="L232" s="113" t="s">
        <v>93</v>
      </c>
      <c r="M232" s="138">
        <v>0.17548076923076922</v>
      </c>
      <c r="N232" s="117">
        <f>+H232*M232</f>
        <v>2.2128124999999996</v>
      </c>
      <c r="O232" s="113" t="s">
        <v>1159</v>
      </c>
      <c r="P232" s="114"/>
      <c r="Q232" s="118"/>
      <c r="R232" s="116"/>
      <c r="S232" s="114"/>
    </row>
    <row r="233" spans="6:19">
      <c r="F233" s="111" t="s">
        <v>63</v>
      </c>
      <c r="G233" s="136">
        <v>8.2739448600000001E-2</v>
      </c>
      <c r="H233" s="103">
        <f>ROUND(+G233*Totals!$H$8,2)</f>
        <v>30006.93</v>
      </c>
      <c r="I233" s="103">
        <f t="shared" si="9"/>
        <v>0</v>
      </c>
      <c r="J233" s="103">
        <f t="shared" si="11"/>
        <v>30006.93</v>
      </c>
      <c r="K233" s="113"/>
      <c r="L233" s="113"/>
      <c r="N233" s="117"/>
      <c r="O233" s="117"/>
      <c r="P233" s="114"/>
      <c r="Q233" s="118"/>
      <c r="R233" s="116"/>
      <c r="S233" s="114"/>
    </row>
    <row r="234" spans="6:19">
      <c r="F234" s="111" t="s">
        <v>830</v>
      </c>
      <c r="G234" s="136">
        <v>2.4729139999999999E-4</v>
      </c>
      <c r="H234" s="103">
        <f>ROUND(+G234*Totals!$H$8,2)</f>
        <v>89.68</v>
      </c>
      <c r="I234" s="103">
        <f t="shared" si="9"/>
        <v>0</v>
      </c>
      <c r="J234" s="103">
        <f t="shared" si="11"/>
        <v>89.68</v>
      </c>
      <c r="K234" s="113"/>
      <c r="L234" s="113"/>
      <c r="N234" s="117"/>
      <c r="O234" s="117"/>
      <c r="P234" s="114"/>
      <c r="Q234" s="118"/>
      <c r="R234" s="116"/>
      <c r="S234" s="114"/>
    </row>
    <row r="235" spans="6:19">
      <c r="F235" s="111" t="s">
        <v>829</v>
      </c>
      <c r="G235" s="136">
        <v>1.3291910000000001E-4</v>
      </c>
      <c r="H235" s="103">
        <f>ROUND(+G235*Totals!$H$8,2)</f>
        <v>48.21</v>
      </c>
      <c r="I235" s="103">
        <f t="shared" si="9"/>
        <v>11.818677248677249</v>
      </c>
      <c r="J235" s="103">
        <f t="shared" si="11"/>
        <v>36.391322751322754</v>
      </c>
      <c r="K235" s="113" t="s">
        <v>829</v>
      </c>
      <c r="L235" s="113" t="s">
        <v>113</v>
      </c>
      <c r="M235" s="138">
        <v>0.24514991181657847</v>
      </c>
      <c r="N235" s="117">
        <f>+H235*M235</f>
        <v>11.818677248677249</v>
      </c>
      <c r="O235" s="113" t="s">
        <v>1159</v>
      </c>
      <c r="P235" s="114"/>
      <c r="Q235" s="118"/>
      <c r="R235" s="116"/>
      <c r="S235" s="114"/>
    </row>
    <row r="236" spans="6:19">
      <c r="F236" s="111" t="s">
        <v>828</v>
      </c>
      <c r="G236" s="136">
        <v>5.6413299999999997E-5</v>
      </c>
      <c r="H236" s="103">
        <f>ROUND(+G236*Totals!$H$8,2)</f>
        <v>20.46</v>
      </c>
      <c r="I236" s="103">
        <f t="shared" si="9"/>
        <v>6.3318315789473685</v>
      </c>
      <c r="J236" s="103">
        <f t="shared" si="11"/>
        <v>14.128168421052631</v>
      </c>
      <c r="K236" s="113" t="s">
        <v>828</v>
      </c>
      <c r="L236" s="113" t="s">
        <v>55</v>
      </c>
      <c r="M236" s="138">
        <v>0.30947368421052629</v>
      </c>
      <c r="N236" s="117">
        <f>+H236*M236</f>
        <v>6.3318315789473685</v>
      </c>
      <c r="O236" s="117" t="s">
        <v>1159</v>
      </c>
      <c r="P236" s="114"/>
      <c r="Q236" s="118"/>
      <c r="R236" s="116"/>
      <c r="S236" s="114"/>
    </row>
    <row r="237" spans="6:19">
      <c r="F237" s="111" t="s">
        <v>827</v>
      </c>
      <c r="G237" s="136">
        <v>5.0385619999999997E-4</v>
      </c>
      <c r="H237" s="103">
        <f>ROUND(+G237*Totals!$H$8,2)</f>
        <v>182.73</v>
      </c>
      <c r="I237" s="103">
        <f t="shared" si="9"/>
        <v>0</v>
      </c>
      <c r="J237" s="103">
        <f t="shared" si="11"/>
        <v>182.73</v>
      </c>
      <c r="K237" s="113"/>
      <c r="L237" s="113"/>
      <c r="N237" s="117"/>
      <c r="O237" s="117"/>
      <c r="P237" s="114"/>
      <c r="Q237" s="118"/>
      <c r="R237" s="116"/>
      <c r="S237" s="114"/>
    </row>
    <row r="238" spans="6:19">
      <c r="F238" s="111" t="s">
        <v>826</v>
      </c>
      <c r="G238" s="136">
        <v>7.8051300000000009E-5</v>
      </c>
      <c r="H238" s="103">
        <f>ROUND(+G238*Totals!$H$8,2)</f>
        <v>28.31</v>
      </c>
      <c r="I238" s="103">
        <f t="shared" si="9"/>
        <v>8.7204910714285706</v>
      </c>
      <c r="J238" s="103">
        <f t="shared" si="11"/>
        <v>19.589508928571426</v>
      </c>
      <c r="K238" s="113" t="s">
        <v>826</v>
      </c>
      <c r="L238" s="113" t="s">
        <v>115</v>
      </c>
      <c r="M238" s="138">
        <v>0.30803571428571425</v>
      </c>
      <c r="N238" s="117">
        <f>+H238*M238</f>
        <v>8.7204910714285706</v>
      </c>
      <c r="O238" s="117" t="s">
        <v>1159</v>
      </c>
      <c r="P238" s="114"/>
      <c r="Q238" s="118"/>
      <c r="R238" s="116"/>
      <c r="S238" s="114"/>
    </row>
    <row r="239" spans="6:19">
      <c r="F239" s="111" t="s">
        <v>825</v>
      </c>
      <c r="G239" s="136">
        <v>2.51155E-5</v>
      </c>
      <c r="H239" s="103">
        <f>ROUND(+G239*Totals!$H$8,2)</f>
        <v>9.11</v>
      </c>
      <c r="I239" s="103">
        <f t="shared" si="9"/>
        <v>3.1267372881355935</v>
      </c>
      <c r="J239" s="103">
        <f t="shared" si="11"/>
        <v>5.9832627118644055</v>
      </c>
      <c r="K239" s="113" t="s">
        <v>825</v>
      </c>
      <c r="L239" s="113" t="s">
        <v>66</v>
      </c>
      <c r="M239" s="138">
        <v>0.34322033898305088</v>
      </c>
      <c r="N239" s="117">
        <f>+H239*M239</f>
        <v>3.1267372881355935</v>
      </c>
      <c r="O239" s="113" t="s">
        <v>1159</v>
      </c>
      <c r="P239" s="114"/>
      <c r="Q239" s="118"/>
      <c r="R239" s="116"/>
      <c r="S239" s="114"/>
    </row>
    <row r="240" spans="6:19">
      <c r="F240" s="111" t="s">
        <v>824</v>
      </c>
      <c r="G240" s="136">
        <v>1.2944159999999998E-4</v>
      </c>
      <c r="H240" s="103">
        <f>ROUND(+G240*Totals!$H$8,2)</f>
        <v>46.94</v>
      </c>
      <c r="I240" s="103">
        <f t="shared" si="9"/>
        <v>21.030465949820787</v>
      </c>
      <c r="J240" s="103">
        <f t="shared" si="11"/>
        <v>25.909534050179211</v>
      </c>
      <c r="K240" s="113" t="s">
        <v>824</v>
      </c>
      <c r="L240" s="113" t="s">
        <v>115</v>
      </c>
      <c r="M240" s="138">
        <v>0.44802867383512546</v>
      </c>
      <c r="N240" s="117">
        <f>+H240*M240</f>
        <v>21.030465949820787</v>
      </c>
      <c r="O240" s="113" t="s">
        <v>1159</v>
      </c>
      <c r="P240" s="114"/>
      <c r="Q240" s="118"/>
      <c r="R240" s="116"/>
      <c r="S240" s="114"/>
    </row>
    <row r="241" spans="6:19">
      <c r="F241" s="111" t="s">
        <v>823</v>
      </c>
      <c r="G241" s="136">
        <v>3.4195759999999998E-4</v>
      </c>
      <c r="H241" s="103">
        <f>ROUND(+G241*Totals!$H$8,2)</f>
        <v>124.02</v>
      </c>
      <c r="I241" s="103">
        <f t="shared" si="9"/>
        <v>0</v>
      </c>
      <c r="J241" s="103">
        <f t="shared" si="11"/>
        <v>124.02</v>
      </c>
      <c r="K241" s="113"/>
      <c r="L241" s="113"/>
      <c r="N241" s="117"/>
      <c r="O241" s="117"/>
      <c r="P241" s="114"/>
      <c r="Q241" s="118"/>
      <c r="R241" s="116"/>
      <c r="S241" s="114"/>
    </row>
    <row r="242" spans="6:19">
      <c r="F242" s="111" t="s">
        <v>822</v>
      </c>
      <c r="G242" s="136">
        <v>2.3917709999999998E-4</v>
      </c>
      <c r="H242" s="103">
        <f>ROUND(+G242*Totals!$H$8,2)</f>
        <v>86.74</v>
      </c>
      <c r="I242" s="103">
        <f t="shared" si="9"/>
        <v>0</v>
      </c>
      <c r="J242" s="103">
        <f t="shared" si="11"/>
        <v>86.74</v>
      </c>
      <c r="K242" s="113"/>
      <c r="L242" s="113"/>
      <c r="N242" s="117"/>
      <c r="O242" s="113"/>
      <c r="P242" s="114"/>
      <c r="Q242" s="118"/>
      <c r="R242" s="116"/>
      <c r="S242" s="114"/>
    </row>
    <row r="243" spans="6:19">
      <c r="F243" s="111" t="s">
        <v>821</v>
      </c>
      <c r="G243" s="136">
        <v>2.39564E-5</v>
      </c>
      <c r="H243" s="103">
        <f>ROUND(+G243*Totals!$H$8,2)</f>
        <v>8.69</v>
      </c>
      <c r="I243" s="103">
        <f t="shared" si="9"/>
        <v>4.7182817869415805</v>
      </c>
      <c r="J243" s="103">
        <f t="shared" si="11"/>
        <v>3.971718213058419</v>
      </c>
      <c r="K243" s="113" t="s">
        <v>821</v>
      </c>
      <c r="L243" s="113" t="s">
        <v>51</v>
      </c>
      <c r="M243" s="138">
        <v>0.54295532646048106</v>
      </c>
      <c r="N243" s="117">
        <f>+H243*M243</f>
        <v>4.7182817869415805</v>
      </c>
      <c r="O243" s="113" t="s">
        <v>1159</v>
      </c>
      <c r="P243" s="114"/>
      <c r="Q243" s="118"/>
      <c r="R243" s="116"/>
      <c r="S243" s="114"/>
    </row>
    <row r="244" spans="6:19">
      <c r="F244" s="111" t="s">
        <v>820</v>
      </c>
      <c r="G244" s="136">
        <v>1.8740050000000001E-4</v>
      </c>
      <c r="H244" s="103">
        <f>ROUND(+G244*Totals!$H$8,2)</f>
        <v>67.959999999999994</v>
      </c>
      <c r="I244" s="103">
        <f t="shared" si="9"/>
        <v>13.106571428571428</v>
      </c>
      <c r="J244" s="103">
        <f t="shared" si="11"/>
        <v>54.853428571428566</v>
      </c>
      <c r="K244" s="137" t="s">
        <v>820</v>
      </c>
      <c r="L244" s="137" t="s">
        <v>58</v>
      </c>
      <c r="M244" s="138">
        <v>0.19285714285714287</v>
      </c>
      <c r="N244" s="117">
        <f>+H244*M244</f>
        <v>13.106571428571428</v>
      </c>
      <c r="O244" s="117"/>
      <c r="P244" s="114"/>
      <c r="Q244" s="118"/>
      <c r="R244" s="116"/>
      <c r="S244" s="114"/>
    </row>
    <row r="245" spans="6:19">
      <c r="F245" s="111" t="s">
        <v>819</v>
      </c>
      <c r="G245" s="136">
        <v>2.013106E-4</v>
      </c>
      <c r="H245" s="103">
        <f>ROUND(+G245*Totals!$H$8,2)</f>
        <v>73.010000000000005</v>
      </c>
      <c r="I245" s="103">
        <f t="shared" si="9"/>
        <v>0</v>
      </c>
      <c r="J245" s="103">
        <f t="shared" si="11"/>
        <v>73.010000000000005</v>
      </c>
      <c r="K245" s="113"/>
      <c r="L245" s="113"/>
      <c r="N245" s="117"/>
      <c r="O245" s="113"/>
      <c r="P245" s="114"/>
      <c r="Q245" s="118"/>
      <c r="R245" s="116"/>
      <c r="S245" s="114"/>
    </row>
    <row r="246" spans="6:19">
      <c r="F246" s="111" t="s">
        <v>818</v>
      </c>
      <c r="G246" s="136">
        <v>6.3368399999999995E-5</v>
      </c>
      <c r="H246" s="103">
        <f>ROUND(+G246*Totals!$H$8,2)</f>
        <v>22.98</v>
      </c>
      <c r="I246" s="103">
        <f t="shared" si="9"/>
        <v>7.1680733944954138</v>
      </c>
      <c r="J246" s="103">
        <f t="shared" si="11"/>
        <v>15.811926605504587</v>
      </c>
      <c r="K246" s="113" t="s">
        <v>818</v>
      </c>
      <c r="L246" s="113" t="s">
        <v>60</v>
      </c>
      <c r="M246" s="138">
        <v>0.31192660550458717</v>
      </c>
      <c r="N246" s="117">
        <f>+H246*M246</f>
        <v>7.1680733944954138</v>
      </c>
      <c r="O246" s="113" t="s">
        <v>1159</v>
      </c>
      <c r="P246" s="114"/>
      <c r="Q246" s="118"/>
      <c r="R246" s="116"/>
      <c r="S246" s="114"/>
    </row>
    <row r="247" spans="6:19">
      <c r="F247" s="111" t="s">
        <v>65</v>
      </c>
      <c r="G247" s="136">
        <v>2.3054898700000003E-2</v>
      </c>
      <c r="H247" s="103">
        <f>ROUND(+G247*Totals!$H$8,2)</f>
        <v>8361.27</v>
      </c>
      <c r="I247" s="103">
        <f t="shared" si="9"/>
        <v>0</v>
      </c>
      <c r="J247" s="103">
        <f t="shared" si="11"/>
        <v>8361.27</v>
      </c>
      <c r="K247" s="113"/>
      <c r="L247" s="113"/>
      <c r="N247" s="117"/>
      <c r="O247" s="117"/>
      <c r="P247" s="114"/>
      <c r="Q247" s="118"/>
      <c r="R247" s="116"/>
      <c r="S247" s="114"/>
    </row>
    <row r="248" spans="6:19">
      <c r="F248" s="111" t="s">
        <v>817</v>
      </c>
      <c r="G248" s="136">
        <v>2.44973E-4</v>
      </c>
      <c r="H248" s="103">
        <f>ROUND(+G248*Totals!$H$8,2)</f>
        <v>88.84</v>
      </c>
      <c r="I248" s="103">
        <f t="shared" si="9"/>
        <v>0</v>
      </c>
      <c r="J248" s="103">
        <f t="shared" si="11"/>
        <v>88.84</v>
      </c>
      <c r="K248" s="113"/>
      <c r="L248" s="113"/>
      <c r="N248" s="117"/>
      <c r="O248" s="117"/>
      <c r="P248" s="114"/>
      <c r="Q248" s="118"/>
      <c r="R248" s="116"/>
      <c r="S248" s="114"/>
    </row>
    <row r="249" spans="6:19">
      <c r="F249" s="111" t="s">
        <v>816</v>
      </c>
      <c r="G249" s="136">
        <v>1.4721569999999999E-4</v>
      </c>
      <c r="H249" s="103">
        <f>ROUND(+G249*Totals!$H$8,2)</f>
        <v>53.39</v>
      </c>
      <c r="I249" s="103">
        <f t="shared" si="9"/>
        <v>14.092791878172589</v>
      </c>
      <c r="J249" s="103">
        <f t="shared" si="11"/>
        <v>39.29720812182741</v>
      </c>
      <c r="K249" s="113" t="s">
        <v>816</v>
      </c>
      <c r="L249" s="113" t="s">
        <v>127</v>
      </c>
      <c r="M249" s="138">
        <v>0.26395939086294418</v>
      </c>
      <c r="N249" s="117">
        <f>+H249*M249</f>
        <v>14.092791878172589</v>
      </c>
      <c r="O249" s="113" t="s">
        <v>1159</v>
      </c>
      <c r="P249" s="114"/>
      <c r="Q249" s="118"/>
      <c r="R249" s="116"/>
      <c r="S249" s="114"/>
    </row>
    <row r="250" spans="6:19">
      <c r="F250" s="111" t="s">
        <v>815</v>
      </c>
      <c r="G250" s="136">
        <v>7.6505800000000002E-5</v>
      </c>
      <c r="H250" s="103">
        <f>ROUND(+G250*Totals!$H$8,2)</f>
        <v>27.75</v>
      </c>
      <c r="I250" s="103">
        <f t="shared" si="9"/>
        <v>9.46875</v>
      </c>
      <c r="J250" s="103">
        <f t="shared" si="11"/>
        <v>18.28125</v>
      </c>
      <c r="K250" s="113" t="s">
        <v>815</v>
      </c>
      <c r="L250" s="113" t="s">
        <v>62</v>
      </c>
      <c r="M250" s="138">
        <v>0.34121621621621623</v>
      </c>
      <c r="N250" s="117">
        <f>+H250*M250</f>
        <v>9.46875</v>
      </c>
      <c r="O250" s="113" t="s">
        <v>1159</v>
      </c>
      <c r="P250" s="114"/>
      <c r="Q250" s="118"/>
      <c r="R250" s="116"/>
      <c r="S250" s="114"/>
    </row>
    <row r="251" spans="6:19">
      <c r="F251" s="111" t="s">
        <v>814</v>
      </c>
      <c r="G251" s="136">
        <v>3.2534269999999997E-4</v>
      </c>
      <c r="H251" s="103">
        <f>ROUND(+G251*Totals!$H$8,2)</f>
        <v>117.99</v>
      </c>
      <c r="I251" s="103">
        <f t="shared" si="9"/>
        <v>0</v>
      </c>
      <c r="J251" s="103">
        <f t="shared" si="11"/>
        <v>117.99</v>
      </c>
      <c r="K251" s="113"/>
      <c r="L251" s="113"/>
      <c r="N251" s="117"/>
      <c r="O251" s="117"/>
      <c r="P251" s="114"/>
      <c r="Q251" s="118"/>
      <c r="R251" s="116"/>
      <c r="S251" s="114"/>
    </row>
    <row r="252" spans="6:19">
      <c r="F252" s="111" t="s">
        <v>813</v>
      </c>
      <c r="G252" s="136">
        <v>4.010757E-4</v>
      </c>
      <c r="H252" s="103">
        <f>ROUND(+G252*Totals!$H$8,2)</f>
        <v>145.46</v>
      </c>
      <c r="I252" s="103">
        <f t="shared" si="9"/>
        <v>0</v>
      </c>
      <c r="J252" s="103">
        <f t="shared" si="11"/>
        <v>145.46</v>
      </c>
      <c r="K252" s="113"/>
      <c r="L252" s="113"/>
      <c r="N252" s="117"/>
      <c r="O252" s="113"/>
      <c r="P252" s="114"/>
      <c r="Q252" s="118"/>
      <c r="R252" s="116"/>
      <c r="S252" s="114"/>
    </row>
    <row r="253" spans="6:19">
      <c r="F253" s="111" t="s">
        <v>812</v>
      </c>
      <c r="G253" s="136">
        <v>7.7278999999999993E-6</v>
      </c>
      <c r="H253" s="103">
        <f>ROUND(+G253*Totals!$H$8,2)</f>
        <v>2.8</v>
      </c>
      <c r="I253" s="103">
        <f t="shared" si="9"/>
        <v>1.0315789473684212</v>
      </c>
      <c r="J253" s="103">
        <f t="shared" si="11"/>
        <v>1.7684210526315787</v>
      </c>
      <c r="K253" s="113" t="s">
        <v>812</v>
      </c>
      <c r="L253" s="113" t="s">
        <v>65</v>
      </c>
      <c r="M253" s="138">
        <v>0.36842105263157898</v>
      </c>
      <c r="N253" s="117">
        <f>+H253*M253</f>
        <v>1.0315789473684212</v>
      </c>
      <c r="O253" s="113" t="s">
        <v>1159</v>
      </c>
      <c r="P253" s="114"/>
      <c r="Q253" s="118"/>
      <c r="R253" s="116"/>
      <c r="S253" s="114"/>
    </row>
    <row r="254" spans="6:19">
      <c r="F254" s="111" t="s">
        <v>811</v>
      </c>
      <c r="G254" s="136">
        <v>7.2294090000000002E-4</v>
      </c>
      <c r="H254" s="103">
        <f>ROUND(+G254*Totals!$H$8,2)</f>
        <v>262.19</v>
      </c>
      <c r="I254" s="103">
        <f t="shared" si="9"/>
        <v>0</v>
      </c>
      <c r="J254" s="103">
        <f t="shared" si="11"/>
        <v>262.19</v>
      </c>
      <c r="K254" s="113"/>
      <c r="L254" s="113"/>
      <c r="N254" s="117"/>
      <c r="O254" s="113"/>
      <c r="P254" s="114"/>
      <c r="Q254" s="118"/>
      <c r="R254" s="116"/>
      <c r="S254" s="114"/>
    </row>
    <row r="255" spans="6:19">
      <c r="F255" s="111" t="s">
        <v>810</v>
      </c>
      <c r="G255" s="136">
        <v>1.7298805E-3</v>
      </c>
      <c r="H255" s="103">
        <f>ROUND(+G255*Totals!$H$8,2)</f>
        <v>627.37</v>
      </c>
      <c r="I255" s="103">
        <f t="shared" si="9"/>
        <v>0</v>
      </c>
      <c r="J255" s="103">
        <f t="shared" si="11"/>
        <v>627.37</v>
      </c>
      <c r="K255" s="113"/>
      <c r="L255" s="113"/>
      <c r="N255" s="117"/>
      <c r="O255" s="113"/>
      <c r="P255" s="114"/>
      <c r="Q255" s="118"/>
      <c r="R255" s="116"/>
      <c r="S255" s="114"/>
    </row>
    <row r="256" spans="6:19">
      <c r="F256" s="111" t="s">
        <v>809</v>
      </c>
      <c r="G256" s="136">
        <v>4.9496920000000001E-4</v>
      </c>
      <c r="H256" s="103">
        <f>ROUND(+G256*Totals!$H$8,2)</f>
        <v>179.51</v>
      </c>
      <c r="I256" s="103">
        <f t="shared" si="9"/>
        <v>0</v>
      </c>
      <c r="J256" s="103">
        <f t="shared" si="11"/>
        <v>179.51</v>
      </c>
      <c r="K256" s="113"/>
      <c r="L256" s="113"/>
      <c r="N256" s="117"/>
      <c r="O256" s="113"/>
      <c r="P256" s="114"/>
      <c r="Q256" s="118"/>
      <c r="R256" s="116"/>
      <c r="S256" s="114"/>
    </row>
    <row r="257" spans="6:19">
      <c r="F257" s="111" t="s">
        <v>808</v>
      </c>
      <c r="G257" s="136">
        <v>1.3914004E-3</v>
      </c>
      <c r="H257" s="103">
        <f>ROUND(+G257*Totals!$H$8,2)</f>
        <v>504.62</v>
      </c>
      <c r="I257" s="103">
        <f t="shared" si="9"/>
        <v>0</v>
      </c>
      <c r="J257" s="103">
        <f t="shared" si="11"/>
        <v>504.62</v>
      </c>
      <c r="K257" s="113"/>
      <c r="L257" s="113"/>
      <c r="N257" s="117"/>
      <c r="O257" s="117"/>
      <c r="P257" s="114"/>
      <c r="Q257" s="118"/>
      <c r="R257" s="116"/>
      <c r="S257" s="114"/>
    </row>
    <row r="258" spans="6:19">
      <c r="F258" s="111" t="s">
        <v>807</v>
      </c>
      <c r="G258" s="136">
        <v>5.4481380000000006E-4</v>
      </c>
      <c r="H258" s="103">
        <f>ROUND(+G258*Totals!$H$8,2)</f>
        <v>197.59</v>
      </c>
      <c r="I258" s="103">
        <f t="shared" si="9"/>
        <v>0</v>
      </c>
      <c r="J258" s="103">
        <f t="shared" si="11"/>
        <v>197.59</v>
      </c>
      <c r="K258" s="113"/>
      <c r="L258" s="113"/>
      <c r="N258" s="117"/>
      <c r="O258" s="113"/>
      <c r="P258" s="114"/>
      <c r="Q258" s="118"/>
      <c r="R258" s="116"/>
      <c r="S258" s="114"/>
    </row>
    <row r="259" spans="6:19">
      <c r="F259" s="111" t="s">
        <v>806</v>
      </c>
      <c r="G259" s="136">
        <v>1.533979E-4</v>
      </c>
      <c r="H259" s="103">
        <f>ROUND(+G259*Totals!$H$8,2)</f>
        <v>55.63</v>
      </c>
      <c r="I259" s="103">
        <f t="shared" si="9"/>
        <v>10.286812652068127</v>
      </c>
      <c r="J259" s="103">
        <f t="shared" si="11"/>
        <v>45.343187347931874</v>
      </c>
      <c r="K259" s="113" t="s">
        <v>806</v>
      </c>
      <c r="L259" s="113" t="s">
        <v>116</v>
      </c>
      <c r="M259" s="138">
        <v>0.18491484184914841</v>
      </c>
      <c r="N259" s="117">
        <f>+H259*M259</f>
        <v>10.286812652068127</v>
      </c>
      <c r="O259" s="113" t="s">
        <v>1159</v>
      </c>
      <c r="P259" s="114"/>
      <c r="Q259" s="118"/>
      <c r="R259" s="116"/>
      <c r="S259" s="114"/>
    </row>
    <row r="260" spans="6:19">
      <c r="F260" s="111" t="s">
        <v>805</v>
      </c>
      <c r="G260" s="136">
        <v>2.7665719999999999E-4</v>
      </c>
      <c r="H260" s="103">
        <f>ROUND(+G260*Totals!$H$8,2)</f>
        <v>100.33</v>
      </c>
      <c r="I260" s="103">
        <f t="shared" si="9"/>
        <v>0</v>
      </c>
      <c r="J260" s="103">
        <f t="shared" si="11"/>
        <v>100.33</v>
      </c>
      <c r="K260" s="113"/>
      <c r="L260" s="113"/>
      <c r="N260" s="117"/>
      <c r="O260" s="117"/>
      <c r="P260" s="114"/>
      <c r="Q260" s="118"/>
      <c r="R260" s="116"/>
      <c r="S260" s="114"/>
    </row>
    <row r="261" spans="6:19">
      <c r="F261" s="111" t="s">
        <v>804</v>
      </c>
      <c r="G261" s="136">
        <v>2.2681260000000002E-4</v>
      </c>
      <c r="H261" s="103">
        <f>ROUND(+G261*Totals!$H$8,2)</f>
        <v>82.26</v>
      </c>
      <c r="I261" s="103">
        <f t="shared" si="9"/>
        <v>0</v>
      </c>
      <c r="J261" s="103">
        <f t="shared" si="11"/>
        <v>82.26</v>
      </c>
      <c r="K261" s="113"/>
      <c r="L261" s="113"/>
      <c r="N261" s="117"/>
      <c r="O261" s="113"/>
      <c r="P261" s="114"/>
      <c r="Q261" s="118"/>
      <c r="R261" s="116"/>
      <c r="S261" s="114"/>
    </row>
    <row r="262" spans="6:19">
      <c r="F262" s="111" t="s">
        <v>803</v>
      </c>
      <c r="G262" s="136">
        <v>4.4435200000000004E-5</v>
      </c>
      <c r="H262" s="103">
        <f>ROUND(+G262*Totals!$H$8,2)</f>
        <v>16.12</v>
      </c>
      <c r="I262" s="103">
        <f t="shared" si="9"/>
        <v>11.013926701570682</v>
      </c>
      <c r="J262" s="103">
        <f t="shared" si="11"/>
        <v>5.1060732984293189</v>
      </c>
      <c r="K262" s="113" t="s">
        <v>803</v>
      </c>
      <c r="L262" s="113" t="s">
        <v>95</v>
      </c>
      <c r="M262" s="138">
        <v>0.68324607329842935</v>
      </c>
      <c r="N262" s="117">
        <f>+H262*M262</f>
        <v>11.013926701570682</v>
      </c>
      <c r="O262" s="113" t="s">
        <v>1159</v>
      </c>
      <c r="P262" s="114"/>
      <c r="Q262" s="118"/>
      <c r="R262" s="116"/>
      <c r="S262" s="114"/>
    </row>
    <row r="263" spans="6:19">
      <c r="F263" s="111" t="s">
        <v>802</v>
      </c>
      <c r="G263" s="136">
        <v>3.7480100000000002E-4</v>
      </c>
      <c r="H263" s="103">
        <f>ROUND(+G263*Totals!$H$8,2)</f>
        <v>135.93</v>
      </c>
      <c r="I263" s="103">
        <f t="shared" ref="I263:I326" si="12">+N263+Q263+T263</f>
        <v>0</v>
      </c>
      <c r="J263" s="103">
        <f t="shared" si="11"/>
        <v>135.93</v>
      </c>
      <c r="K263" s="113"/>
      <c r="L263" s="113"/>
      <c r="N263" s="117"/>
      <c r="O263" s="117"/>
      <c r="P263" s="114"/>
      <c r="Q263" s="118"/>
      <c r="R263" s="116"/>
      <c r="S263" s="114"/>
    </row>
    <row r="264" spans="6:19">
      <c r="F264" s="111" t="s">
        <v>801</v>
      </c>
      <c r="G264" s="136">
        <v>3.5123099999999997E-4</v>
      </c>
      <c r="H264" s="103">
        <f>ROUND(+G264*Totals!$H$8,2)</f>
        <v>127.38</v>
      </c>
      <c r="I264" s="103">
        <f t="shared" si="12"/>
        <v>0</v>
      </c>
      <c r="J264" s="103">
        <f t="shared" si="11"/>
        <v>127.38</v>
      </c>
      <c r="K264" s="113"/>
      <c r="L264" s="113"/>
      <c r="N264" s="117"/>
      <c r="O264" s="113"/>
      <c r="P264" s="114"/>
      <c r="Q264" s="118"/>
      <c r="R264" s="116"/>
      <c r="S264" s="114"/>
    </row>
    <row r="265" spans="6:19">
      <c r="F265" s="111" t="s">
        <v>800</v>
      </c>
      <c r="G265" s="136">
        <v>7.1096299999999992E-5</v>
      </c>
      <c r="H265" s="103">
        <f>ROUND(+G265*Totals!$H$8,2)</f>
        <v>25.78</v>
      </c>
      <c r="I265" s="103">
        <f t="shared" si="12"/>
        <v>5.6095370370370361</v>
      </c>
      <c r="J265" s="103">
        <f t="shared" si="11"/>
        <v>20.170462962962965</v>
      </c>
      <c r="K265" s="113" t="s">
        <v>800</v>
      </c>
      <c r="L265" s="113" t="s">
        <v>119</v>
      </c>
      <c r="M265" s="138">
        <v>0.21759259259259256</v>
      </c>
      <c r="N265" s="117">
        <f>+H265*M265</f>
        <v>5.6095370370370361</v>
      </c>
      <c r="O265" s="113" t="s">
        <v>1159</v>
      </c>
      <c r="P265" s="114"/>
      <c r="Q265" s="118"/>
      <c r="R265" s="116"/>
      <c r="S265" s="114"/>
    </row>
    <row r="266" spans="6:19">
      <c r="F266" s="111" t="s">
        <v>799</v>
      </c>
      <c r="G266" s="136">
        <v>3.0254559999999997E-4</v>
      </c>
      <c r="H266" s="103">
        <f>ROUND(+G266*Totals!$H$8,2)</f>
        <v>109.72</v>
      </c>
      <c r="I266" s="103">
        <f t="shared" si="12"/>
        <v>0</v>
      </c>
      <c r="J266" s="103">
        <f t="shared" si="11"/>
        <v>109.72</v>
      </c>
      <c r="K266" s="113"/>
      <c r="L266" s="113"/>
      <c r="N266" s="117"/>
      <c r="O266" s="113"/>
      <c r="P266" s="114"/>
      <c r="Q266" s="118"/>
      <c r="R266" s="116"/>
      <c r="S266" s="114"/>
    </row>
    <row r="267" spans="6:19">
      <c r="F267" s="111" t="s">
        <v>798</v>
      </c>
      <c r="G267" s="136">
        <v>1.0289640000000001E-3</v>
      </c>
      <c r="H267" s="103">
        <f>ROUND(+G267*Totals!$H$8,2)</f>
        <v>373.17</v>
      </c>
      <c r="I267" s="103">
        <f t="shared" si="12"/>
        <v>0</v>
      </c>
      <c r="J267" s="103">
        <f t="shared" si="11"/>
        <v>373.17</v>
      </c>
      <c r="K267" s="113"/>
      <c r="L267" s="113"/>
      <c r="N267" s="117"/>
      <c r="O267" s="113"/>
      <c r="P267" s="114"/>
      <c r="Q267" s="118"/>
      <c r="R267" s="116"/>
      <c r="S267" s="114"/>
    </row>
    <row r="268" spans="6:19">
      <c r="F268" s="111" t="s">
        <v>797</v>
      </c>
      <c r="G268" s="136">
        <v>2.5988779000000002E-3</v>
      </c>
      <c r="H268" s="103">
        <f>ROUND(+G268*Totals!$H$8,2)</f>
        <v>942.53</v>
      </c>
      <c r="I268" s="103">
        <f t="shared" si="12"/>
        <v>0</v>
      </c>
      <c r="J268" s="103">
        <f t="shared" si="11"/>
        <v>942.53</v>
      </c>
      <c r="K268" s="113"/>
      <c r="L268" s="113"/>
      <c r="N268" s="117"/>
      <c r="O268" s="113"/>
      <c r="P268" s="114"/>
      <c r="Q268" s="118"/>
      <c r="R268" s="116"/>
      <c r="S268" s="114"/>
    </row>
    <row r="269" spans="6:19">
      <c r="F269" s="111" t="s">
        <v>796</v>
      </c>
      <c r="G269" s="136">
        <v>2.6467910000000001E-4</v>
      </c>
      <c r="H269" s="103">
        <f>ROUND(+G269*Totals!$H$8,2)</f>
        <v>95.99</v>
      </c>
      <c r="I269" s="103">
        <f t="shared" si="12"/>
        <v>0</v>
      </c>
      <c r="J269" s="103">
        <f t="shared" si="11"/>
        <v>95.99</v>
      </c>
      <c r="K269" s="113"/>
      <c r="L269" s="113"/>
      <c r="N269" s="117"/>
      <c r="O269" s="113"/>
      <c r="P269" s="114"/>
      <c r="Q269" s="118"/>
      <c r="R269" s="116"/>
      <c r="S269" s="114"/>
    </row>
    <row r="270" spans="6:19">
      <c r="F270" s="111" t="s">
        <v>795</v>
      </c>
      <c r="G270" s="136">
        <v>2.3222210000000001E-4</v>
      </c>
      <c r="H270" s="103">
        <f>ROUND(+G270*Totals!$H$8,2)</f>
        <v>84.22</v>
      </c>
      <c r="I270" s="103">
        <f t="shared" si="12"/>
        <v>0</v>
      </c>
      <c r="J270" s="103">
        <f t="shared" ref="J270:J333" si="13">+H270-I270</f>
        <v>84.22</v>
      </c>
      <c r="K270" s="113"/>
      <c r="L270" s="113"/>
      <c r="N270" s="117"/>
      <c r="O270" s="113"/>
      <c r="P270" s="114"/>
      <c r="Q270" s="118"/>
      <c r="R270" s="116"/>
      <c r="S270" s="114"/>
    </row>
    <row r="271" spans="6:19">
      <c r="F271" s="111" t="s">
        <v>794</v>
      </c>
      <c r="G271" s="136">
        <v>4.1305389999999996E-4</v>
      </c>
      <c r="H271" s="103">
        <f>ROUND(+G271*Totals!$H$8,2)</f>
        <v>149.80000000000001</v>
      </c>
      <c r="I271" s="103">
        <f t="shared" si="12"/>
        <v>0</v>
      </c>
      <c r="J271" s="103">
        <f t="shared" si="13"/>
        <v>149.80000000000001</v>
      </c>
      <c r="K271" s="113"/>
      <c r="L271" s="113"/>
      <c r="N271" s="117"/>
      <c r="O271" s="117"/>
      <c r="P271" s="114"/>
      <c r="Q271" s="118"/>
      <c r="R271" s="116"/>
      <c r="S271" s="114"/>
    </row>
    <row r="272" spans="6:19">
      <c r="F272" s="111" t="s">
        <v>793</v>
      </c>
      <c r="G272" s="136">
        <v>4.671489E-4</v>
      </c>
      <c r="H272" s="103">
        <f>ROUND(+G272*Totals!$H$8,2)</f>
        <v>169.42</v>
      </c>
      <c r="I272" s="103">
        <f t="shared" si="12"/>
        <v>0</v>
      </c>
      <c r="J272" s="103">
        <f t="shared" si="13"/>
        <v>169.42</v>
      </c>
      <c r="K272" s="113"/>
      <c r="L272" s="113"/>
      <c r="N272" s="117"/>
      <c r="O272" s="117"/>
      <c r="P272" s="114"/>
      <c r="Q272" s="118"/>
      <c r="R272" s="116"/>
      <c r="S272" s="114"/>
    </row>
    <row r="273" spans="6:19">
      <c r="F273" s="111" t="s">
        <v>792</v>
      </c>
      <c r="G273" s="136">
        <v>3.4079839999999999E-4</v>
      </c>
      <c r="H273" s="103">
        <f>ROUND(+G273*Totals!$H$8,2)</f>
        <v>123.6</v>
      </c>
      <c r="I273" s="103">
        <f t="shared" si="12"/>
        <v>0</v>
      </c>
      <c r="J273" s="103">
        <f t="shared" si="13"/>
        <v>123.6</v>
      </c>
      <c r="K273" s="113"/>
      <c r="L273" s="113"/>
      <c r="N273" s="117"/>
      <c r="O273" s="117" t="s">
        <v>1159</v>
      </c>
      <c r="P273" s="114"/>
      <c r="Q273" s="118"/>
      <c r="R273" s="116"/>
      <c r="S273" s="114"/>
    </row>
    <row r="274" spans="6:19">
      <c r="F274" s="111" t="s">
        <v>791</v>
      </c>
      <c r="G274" s="136">
        <v>1.1205399999999999E-5</v>
      </c>
      <c r="H274" s="103">
        <f>ROUND(+G274*Totals!$H$8,2)</f>
        <v>4.0599999999999996</v>
      </c>
      <c r="I274" s="103">
        <f t="shared" si="12"/>
        <v>2.1111999999999997</v>
      </c>
      <c r="J274" s="103">
        <f t="shared" si="13"/>
        <v>1.9487999999999999</v>
      </c>
      <c r="K274" s="113" t="s">
        <v>791</v>
      </c>
      <c r="L274" s="113" t="s">
        <v>56</v>
      </c>
      <c r="M274" s="138">
        <v>0.52</v>
      </c>
      <c r="N274" s="117">
        <f>+H274*M274</f>
        <v>2.1111999999999997</v>
      </c>
      <c r="O274" s="117" t="s">
        <v>1159</v>
      </c>
      <c r="P274" s="114"/>
      <c r="Q274" s="118"/>
      <c r="R274" s="116"/>
      <c r="S274" s="114"/>
    </row>
    <row r="275" spans="6:19">
      <c r="F275" s="111" t="s">
        <v>790</v>
      </c>
      <c r="G275" s="136">
        <v>1.306008E-4</v>
      </c>
      <c r="H275" s="103">
        <f>ROUND(+G275*Totals!$H$8,2)</f>
        <v>47.36</v>
      </c>
      <c r="I275" s="103">
        <f t="shared" si="12"/>
        <v>4.9852631578947371</v>
      </c>
      <c r="J275" s="103">
        <f t="shared" si="13"/>
        <v>42.374736842105264</v>
      </c>
      <c r="K275" s="113" t="s">
        <v>790</v>
      </c>
      <c r="L275" s="113" t="s">
        <v>103</v>
      </c>
      <c r="M275" s="138">
        <v>0.10526315789473685</v>
      </c>
      <c r="N275" s="117">
        <f>+H275*M275</f>
        <v>4.9852631578947371</v>
      </c>
      <c r="O275" s="113" t="s">
        <v>1159</v>
      </c>
      <c r="P275" s="114"/>
      <c r="Q275" s="118"/>
      <c r="R275" s="116"/>
      <c r="S275" s="114"/>
    </row>
    <row r="276" spans="6:19">
      <c r="F276" s="111" t="s">
        <v>789</v>
      </c>
      <c r="G276" s="136">
        <v>7.3415000000000008E-6</v>
      </c>
      <c r="H276" s="103">
        <f>ROUND(+G276*Totals!$H$8,2)</f>
        <v>2.66</v>
      </c>
      <c r="I276" s="103">
        <f t="shared" si="12"/>
        <v>0.96425000000000005</v>
      </c>
      <c r="J276" s="103">
        <f t="shared" si="13"/>
        <v>1.6957500000000001</v>
      </c>
      <c r="K276" s="113" t="s">
        <v>789</v>
      </c>
      <c r="L276" s="113" t="s">
        <v>113</v>
      </c>
      <c r="M276" s="138">
        <v>0.36249999999999999</v>
      </c>
      <c r="N276" s="117">
        <f>+H276*M276</f>
        <v>0.96425000000000005</v>
      </c>
      <c r="O276" s="113" t="s">
        <v>1159</v>
      </c>
      <c r="P276" s="114"/>
      <c r="Q276" s="118"/>
      <c r="R276" s="116"/>
      <c r="S276" s="114"/>
    </row>
    <row r="277" spans="6:19">
      <c r="F277" s="111" t="s">
        <v>788</v>
      </c>
      <c r="G277" s="136">
        <v>1.9628749999999999E-4</v>
      </c>
      <c r="H277" s="103">
        <f>ROUND(+G277*Totals!$H$8,2)</f>
        <v>71.19</v>
      </c>
      <c r="I277" s="103">
        <f t="shared" si="12"/>
        <v>0</v>
      </c>
      <c r="J277" s="103">
        <f t="shared" si="13"/>
        <v>71.19</v>
      </c>
      <c r="K277" s="113"/>
      <c r="L277" s="113"/>
      <c r="N277" s="117"/>
      <c r="O277" s="113"/>
      <c r="P277" s="114"/>
      <c r="Q277" s="118"/>
      <c r="R277" s="116"/>
      <c r="S277" s="114"/>
    </row>
    <row r="278" spans="6:19">
      <c r="F278" s="111" t="s">
        <v>787</v>
      </c>
      <c r="G278" s="136">
        <v>1.9512840000000001E-4</v>
      </c>
      <c r="H278" s="103">
        <f>ROUND(+G278*Totals!$H$8,2)</f>
        <v>70.77</v>
      </c>
      <c r="I278" s="103">
        <f t="shared" si="12"/>
        <v>0</v>
      </c>
      <c r="J278" s="103">
        <f t="shared" si="13"/>
        <v>70.77</v>
      </c>
      <c r="K278" s="113"/>
      <c r="L278" s="113"/>
      <c r="N278" s="117"/>
      <c r="O278" s="117"/>
      <c r="P278" s="114"/>
      <c r="Q278" s="118"/>
      <c r="R278" s="116"/>
      <c r="S278" s="114"/>
    </row>
    <row r="279" spans="6:19">
      <c r="F279" s="111" t="s">
        <v>786</v>
      </c>
      <c r="G279" s="136">
        <v>8.9952240000000007E-4</v>
      </c>
      <c r="H279" s="103">
        <f>ROUND(+G279*Totals!$H$8,2)</f>
        <v>326.23</v>
      </c>
      <c r="I279" s="103">
        <f t="shared" si="12"/>
        <v>0</v>
      </c>
      <c r="J279" s="103">
        <f t="shared" si="13"/>
        <v>326.23</v>
      </c>
      <c r="K279" s="113"/>
      <c r="L279" s="113"/>
      <c r="N279" s="117"/>
      <c r="O279" s="113"/>
      <c r="P279" s="114"/>
      <c r="Q279" s="118"/>
      <c r="R279" s="116"/>
      <c r="S279" s="114"/>
    </row>
    <row r="280" spans="6:19">
      <c r="F280" s="111" t="s">
        <v>785</v>
      </c>
      <c r="G280" s="136">
        <v>1.5571629999999999E-4</v>
      </c>
      <c r="H280" s="103">
        <f>ROUND(+G280*Totals!$H$8,2)</f>
        <v>56.47</v>
      </c>
      <c r="I280" s="103">
        <f t="shared" si="12"/>
        <v>6.5244223107569725</v>
      </c>
      <c r="J280" s="103">
        <f t="shared" si="13"/>
        <v>49.945577689243024</v>
      </c>
      <c r="K280" s="113" t="s">
        <v>785</v>
      </c>
      <c r="L280" s="113" t="s">
        <v>99</v>
      </c>
      <c r="M280" s="138">
        <v>0.1155378486055777</v>
      </c>
      <c r="N280" s="117">
        <f>+H280*M280</f>
        <v>6.5244223107569725</v>
      </c>
      <c r="O280" s="113" t="s">
        <v>1159</v>
      </c>
      <c r="P280" s="114"/>
      <c r="Q280" s="118"/>
      <c r="R280" s="116"/>
      <c r="S280" s="114"/>
    </row>
    <row r="281" spans="6:19">
      <c r="F281" s="111" t="s">
        <v>784</v>
      </c>
      <c r="G281" s="136">
        <v>1.4319717000000002E-3</v>
      </c>
      <c r="H281" s="103">
        <f>ROUND(+G281*Totals!$H$8,2)</f>
        <v>519.33000000000004</v>
      </c>
      <c r="I281" s="103">
        <f t="shared" si="12"/>
        <v>0</v>
      </c>
      <c r="J281" s="103">
        <f t="shared" si="13"/>
        <v>519.33000000000004</v>
      </c>
      <c r="K281" s="113"/>
      <c r="L281" s="113"/>
      <c r="N281" s="117"/>
      <c r="O281" s="113"/>
      <c r="P281" s="114"/>
      <c r="Q281" s="118"/>
      <c r="R281" s="116"/>
      <c r="S281" s="114"/>
    </row>
    <row r="282" spans="6:19">
      <c r="F282" s="111" t="s">
        <v>783</v>
      </c>
      <c r="G282" s="136">
        <v>7.8167260000000006E-4</v>
      </c>
      <c r="H282" s="103">
        <f>ROUND(+G282*Totals!$H$8,2)</f>
        <v>283.49</v>
      </c>
      <c r="I282" s="103">
        <f t="shared" si="12"/>
        <v>0</v>
      </c>
      <c r="J282" s="103">
        <f t="shared" si="13"/>
        <v>283.49</v>
      </c>
      <c r="K282" s="113"/>
      <c r="L282" s="113"/>
      <c r="N282" s="117"/>
      <c r="O282" s="113"/>
      <c r="P282" s="114"/>
      <c r="Q282" s="118"/>
      <c r="R282" s="116"/>
      <c r="S282" s="114"/>
    </row>
    <row r="283" spans="6:19">
      <c r="F283" s="111" t="s">
        <v>782</v>
      </c>
      <c r="G283" s="136">
        <v>2.7897559999999998E-4</v>
      </c>
      <c r="H283" s="103">
        <f>ROUND(+G283*Totals!$H$8,2)</f>
        <v>101.18</v>
      </c>
      <c r="I283" s="103">
        <f t="shared" si="12"/>
        <v>0</v>
      </c>
      <c r="J283" s="103">
        <f t="shared" si="13"/>
        <v>101.18</v>
      </c>
      <c r="K283" s="113"/>
      <c r="L283" s="113"/>
      <c r="N283" s="117"/>
      <c r="O283" s="113"/>
      <c r="P283" s="114"/>
      <c r="Q283" s="118"/>
      <c r="R283" s="116"/>
      <c r="S283" s="114"/>
    </row>
    <row r="284" spans="6:19">
      <c r="F284" s="111" t="s">
        <v>781</v>
      </c>
      <c r="G284" s="136">
        <v>2.281263E-3</v>
      </c>
      <c r="H284" s="103">
        <f>ROUND(+G284*Totals!$H$8,2)</f>
        <v>827.34</v>
      </c>
      <c r="I284" s="103">
        <f t="shared" si="12"/>
        <v>0</v>
      </c>
      <c r="J284" s="103">
        <f t="shared" si="13"/>
        <v>827.34</v>
      </c>
      <c r="K284" s="113"/>
      <c r="L284" s="113"/>
      <c r="N284" s="117"/>
      <c r="O284" s="113"/>
      <c r="P284" s="114"/>
      <c r="Q284" s="118"/>
      <c r="R284" s="116"/>
      <c r="S284" s="114"/>
    </row>
    <row r="285" spans="6:19">
      <c r="F285" s="111" t="s">
        <v>780</v>
      </c>
      <c r="G285" s="136">
        <v>1.7623374999999998E-3</v>
      </c>
      <c r="H285" s="103">
        <f>ROUND(+G285*Totals!$H$8,2)</f>
        <v>639.14</v>
      </c>
      <c r="I285" s="103">
        <f t="shared" si="12"/>
        <v>0</v>
      </c>
      <c r="J285" s="103">
        <f t="shared" si="13"/>
        <v>639.14</v>
      </c>
      <c r="K285" s="113"/>
      <c r="L285" s="113"/>
      <c r="N285" s="117"/>
      <c r="O285" s="113"/>
      <c r="P285" s="114"/>
      <c r="Q285" s="118"/>
      <c r="R285" s="116"/>
      <c r="S285" s="114"/>
    </row>
    <row r="286" spans="6:19">
      <c r="F286" s="111" t="s">
        <v>779</v>
      </c>
      <c r="G286" s="136">
        <v>2.221759E-4</v>
      </c>
      <c r="H286" s="103">
        <f>ROUND(+G286*Totals!$H$8,2)</f>
        <v>80.58</v>
      </c>
      <c r="I286" s="103">
        <f t="shared" si="12"/>
        <v>0</v>
      </c>
      <c r="J286" s="103">
        <f t="shared" si="13"/>
        <v>80.58</v>
      </c>
      <c r="K286" s="113"/>
      <c r="L286" s="113"/>
      <c r="N286" s="117"/>
      <c r="O286" s="117"/>
      <c r="P286" s="114"/>
      <c r="Q286" s="118"/>
      <c r="R286" s="116"/>
      <c r="S286" s="114"/>
    </row>
    <row r="287" spans="6:19">
      <c r="F287" s="111" t="s">
        <v>778</v>
      </c>
      <c r="G287" s="136">
        <v>3.0409110000000002E-4</v>
      </c>
      <c r="H287" s="103">
        <f>ROUND(+G287*Totals!$H$8,2)</f>
        <v>110.28</v>
      </c>
      <c r="I287" s="103">
        <f t="shared" si="12"/>
        <v>0</v>
      </c>
      <c r="J287" s="103">
        <f t="shared" si="13"/>
        <v>110.28</v>
      </c>
      <c r="K287" s="113"/>
      <c r="L287" s="113"/>
      <c r="N287" s="117"/>
      <c r="O287" s="113"/>
      <c r="P287" s="114"/>
      <c r="Q287" s="118"/>
      <c r="R287" s="116"/>
      <c r="S287" s="114"/>
    </row>
    <row r="288" spans="6:19">
      <c r="F288" s="111" t="s">
        <v>777</v>
      </c>
      <c r="G288" s="136">
        <v>6.1822800000000007E-5</v>
      </c>
      <c r="H288" s="103">
        <f>ROUND(+G288*Totals!$H$8,2)</f>
        <v>22.42</v>
      </c>
      <c r="I288" s="103">
        <f t="shared" si="12"/>
        <v>9.6393090211132453</v>
      </c>
      <c r="J288" s="103">
        <f t="shared" si="13"/>
        <v>12.780690978886756</v>
      </c>
      <c r="K288" s="113" t="s">
        <v>777</v>
      </c>
      <c r="L288" s="113" t="s">
        <v>39</v>
      </c>
      <c r="M288" s="138">
        <v>0.4299424184261037</v>
      </c>
      <c r="N288" s="117">
        <f>+H288*M288</f>
        <v>9.6393090211132453</v>
      </c>
      <c r="O288" s="113" t="s">
        <v>1159</v>
      </c>
      <c r="P288" s="114"/>
      <c r="Q288" s="118"/>
      <c r="R288" s="116"/>
      <c r="S288" s="114"/>
    </row>
    <row r="289" spans="6:19">
      <c r="F289" s="111" t="s">
        <v>776</v>
      </c>
      <c r="G289" s="136">
        <v>4.2928239999999999E-4</v>
      </c>
      <c r="H289" s="103">
        <f>ROUND(+G289*Totals!$H$8,2)</f>
        <v>155.69</v>
      </c>
      <c r="I289" s="103">
        <f t="shared" si="12"/>
        <v>0</v>
      </c>
      <c r="J289" s="103">
        <f t="shared" si="13"/>
        <v>155.69</v>
      </c>
      <c r="K289" s="113"/>
      <c r="L289" s="113"/>
      <c r="N289" s="117"/>
      <c r="O289" s="113"/>
      <c r="P289" s="114"/>
      <c r="Q289" s="118"/>
      <c r="R289" s="116"/>
      <c r="S289" s="114"/>
    </row>
    <row r="290" spans="6:19">
      <c r="F290" s="111" t="s">
        <v>775</v>
      </c>
      <c r="G290" s="136">
        <v>1.0927188E-3</v>
      </c>
      <c r="H290" s="103">
        <f>ROUND(+G290*Totals!$H$8,2)</f>
        <v>396.29</v>
      </c>
      <c r="I290" s="103">
        <f t="shared" si="12"/>
        <v>0</v>
      </c>
      <c r="J290" s="103">
        <f t="shared" si="13"/>
        <v>396.29</v>
      </c>
      <c r="K290" s="113"/>
      <c r="L290" s="113"/>
      <c r="N290" s="117"/>
      <c r="O290" s="113"/>
      <c r="P290" s="114"/>
      <c r="Q290" s="118"/>
      <c r="R290" s="116"/>
      <c r="S290" s="114"/>
    </row>
    <row r="291" spans="6:19">
      <c r="F291" s="111" t="s">
        <v>774</v>
      </c>
      <c r="G291" s="136">
        <v>3.6382745000000001E-3</v>
      </c>
      <c r="H291" s="103">
        <f>ROUND(+G291*Totals!$H$8,2)</f>
        <v>1319.48</v>
      </c>
      <c r="I291" s="103">
        <f t="shared" si="12"/>
        <v>0</v>
      </c>
      <c r="J291" s="103">
        <f t="shared" si="13"/>
        <v>1319.48</v>
      </c>
      <c r="K291" s="113"/>
      <c r="L291" s="113"/>
      <c r="N291" s="117"/>
      <c r="O291" s="117"/>
      <c r="P291" s="114"/>
      <c r="Q291" s="118"/>
      <c r="R291" s="116"/>
      <c r="S291" s="114"/>
    </row>
    <row r="292" spans="6:19">
      <c r="F292" s="111" t="s">
        <v>773</v>
      </c>
      <c r="G292" s="136">
        <v>6.8236969999999997E-4</v>
      </c>
      <c r="H292" s="103">
        <f>ROUND(+G292*Totals!$H$8,2)</f>
        <v>247.47</v>
      </c>
      <c r="I292" s="103">
        <f t="shared" si="12"/>
        <v>0</v>
      </c>
      <c r="J292" s="103">
        <f t="shared" si="13"/>
        <v>247.47</v>
      </c>
      <c r="K292" s="113"/>
      <c r="L292" s="113"/>
      <c r="N292" s="117"/>
      <c r="O292" s="113"/>
      <c r="P292" s="114"/>
      <c r="Q292" s="118"/>
      <c r="R292" s="116"/>
      <c r="S292" s="114"/>
    </row>
    <row r="293" spans="6:19">
      <c r="F293" s="111" t="s">
        <v>772</v>
      </c>
      <c r="G293" s="136">
        <v>1.047124E-4</v>
      </c>
      <c r="H293" s="103">
        <f>ROUND(+G293*Totals!$H$8,2)</f>
        <v>37.979999999999997</v>
      </c>
      <c r="I293" s="103">
        <f t="shared" si="12"/>
        <v>13.106448362720403</v>
      </c>
      <c r="J293" s="103">
        <f t="shared" si="13"/>
        <v>24.873551637279594</v>
      </c>
      <c r="K293" s="113" t="s">
        <v>772</v>
      </c>
      <c r="L293" s="113" t="s">
        <v>56</v>
      </c>
      <c r="M293" s="138">
        <v>0.34508816120906805</v>
      </c>
      <c r="N293" s="117">
        <f>+H293*M293</f>
        <v>13.106448362720403</v>
      </c>
      <c r="O293" s="117" t="s">
        <v>1159</v>
      </c>
      <c r="P293" s="114"/>
      <c r="Q293" s="118"/>
      <c r="R293" s="116"/>
      <c r="S293" s="114"/>
    </row>
    <row r="294" spans="6:19">
      <c r="F294" s="111" t="s">
        <v>771</v>
      </c>
      <c r="G294" s="136">
        <v>2.237214E-4</v>
      </c>
      <c r="H294" s="103">
        <f>ROUND(+G294*Totals!$H$8,2)</f>
        <v>81.14</v>
      </c>
      <c r="I294" s="103">
        <f t="shared" si="12"/>
        <v>0</v>
      </c>
      <c r="J294" s="103">
        <f t="shared" si="13"/>
        <v>81.14</v>
      </c>
      <c r="K294" s="113"/>
      <c r="L294" s="113"/>
      <c r="N294" s="117"/>
      <c r="O294" s="117"/>
      <c r="P294" s="114"/>
      <c r="Q294" s="118"/>
      <c r="R294" s="116"/>
      <c r="S294" s="114"/>
    </row>
    <row r="295" spans="6:19">
      <c r="F295" s="111" t="s">
        <v>770</v>
      </c>
      <c r="G295" s="136">
        <v>1.4798839999999999E-4</v>
      </c>
      <c r="H295" s="103">
        <f>ROUND(+G295*Totals!$H$8,2)</f>
        <v>53.67</v>
      </c>
      <c r="I295" s="103">
        <f t="shared" si="12"/>
        <v>8.5384090909090933</v>
      </c>
      <c r="J295" s="103">
        <f t="shared" si="13"/>
        <v>45.13159090909091</v>
      </c>
      <c r="K295" s="113" t="s">
        <v>770</v>
      </c>
      <c r="L295" s="113" t="s">
        <v>47</v>
      </c>
      <c r="M295" s="138">
        <v>0.15454545454545457</v>
      </c>
      <c r="N295" s="117">
        <f>+H295*M295</f>
        <v>8.2944545454545473</v>
      </c>
      <c r="O295" s="113" t="s">
        <v>127</v>
      </c>
      <c r="P295" s="138">
        <v>4.5454545454545452E-3</v>
      </c>
      <c r="Q295" s="118">
        <f>H295*P295</f>
        <v>0.24395454545454545</v>
      </c>
      <c r="R295" s="116" t="s">
        <v>1159</v>
      </c>
      <c r="S295" s="114"/>
    </row>
    <row r="296" spans="6:19">
      <c r="F296" s="111" t="s">
        <v>769</v>
      </c>
      <c r="G296" s="136">
        <v>1.8933249999999999E-4</v>
      </c>
      <c r="H296" s="103">
        <f>ROUND(+G296*Totals!$H$8,2)</f>
        <v>68.66</v>
      </c>
      <c r="I296" s="103">
        <f t="shared" si="12"/>
        <v>13.429366391184573</v>
      </c>
      <c r="J296" s="103">
        <f t="shared" si="13"/>
        <v>55.230633608815424</v>
      </c>
      <c r="K296" s="113" t="s">
        <v>769</v>
      </c>
      <c r="L296" s="113" t="s">
        <v>70</v>
      </c>
      <c r="M296" s="138">
        <v>0.19559228650137742</v>
      </c>
      <c r="N296" s="117">
        <f>+H296*M296</f>
        <v>13.429366391184573</v>
      </c>
      <c r="O296" s="117" t="s">
        <v>1159</v>
      </c>
      <c r="P296" s="114"/>
      <c r="Q296" s="118"/>
      <c r="R296" s="116"/>
      <c r="S296" s="114"/>
    </row>
    <row r="297" spans="6:19">
      <c r="F297" s="111" t="s">
        <v>67</v>
      </c>
      <c r="G297" s="136">
        <v>4.8530930000000001E-4</v>
      </c>
      <c r="H297" s="103">
        <f>ROUND(+G297*Totals!$H$8,2)</f>
        <v>176.01</v>
      </c>
      <c r="I297" s="103">
        <f t="shared" si="12"/>
        <v>0</v>
      </c>
      <c r="J297" s="103">
        <f t="shared" si="13"/>
        <v>176.01</v>
      </c>
      <c r="K297" s="113"/>
      <c r="L297" s="113"/>
      <c r="N297" s="117"/>
      <c r="O297" s="117"/>
      <c r="P297" s="114"/>
      <c r="Q297" s="118"/>
      <c r="R297" s="116"/>
      <c r="S297" s="114"/>
    </row>
    <row r="298" spans="6:19">
      <c r="F298" s="111" t="s">
        <v>768</v>
      </c>
      <c r="G298" s="136">
        <v>1.047124E-4</v>
      </c>
      <c r="H298" s="103">
        <f>ROUND(+G298*Totals!$H$8,2)</f>
        <v>37.979999999999997</v>
      </c>
      <c r="I298" s="103">
        <f t="shared" si="12"/>
        <v>1.585978021978022</v>
      </c>
      <c r="J298" s="103">
        <f t="shared" si="13"/>
        <v>36.394021978021975</v>
      </c>
      <c r="K298" s="113" t="s">
        <v>768</v>
      </c>
      <c r="L298" s="113" t="s">
        <v>89</v>
      </c>
      <c r="M298" s="138">
        <v>4.1758241758241763E-2</v>
      </c>
      <c r="N298" s="117">
        <f>+H298*M298</f>
        <v>1.585978021978022</v>
      </c>
      <c r="O298" s="117" t="s">
        <v>1159</v>
      </c>
      <c r="P298" s="114"/>
      <c r="Q298" s="118"/>
      <c r="R298" s="116"/>
      <c r="S298" s="114"/>
    </row>
    <row r="299" spans="6:19">
      <c r="F299" s="111" t="s">
        <v>767</v>
      </c>
      <c r="G299" s="136">
        <v>3.7480100000000001E-5</v>
      </c>
      <c r="H299" s="103">
        <f>ROUND(+G299*Totals!$H$8,2)</f>
        <v>13.59</v>
      </c>
      <c r="I299" s="103">
        <f t="shared" si="12"/>
        <v>4.1385185185185183</v>
      </c>
      <c r="J299" s="103">
        <f t="shared" si="13"/>
        <v>9.4514814814814816</v>
      </c>
      <c r="K299" s="113" t="s">
        <v>767</v>
      </c>
      <c r="L299" s="113" t="s">
        <v>98</v>
      </c>
      <c r="M299" s="138">
        <v>0.30452674897119342</v>
      </c>
      <c r="N299" s="117">
        <f>+H299*M299</f>
        <v>4.1385185185185183</v>
      </c>
      <c r="O299" s="117" t="s">
        <v>1159</v>
      </c>
      <c r="P299" s="114"/>
      <c r="Q299" s="118"/>
      <c r="R299" s="116"/>
      <c r="S299" s="114"/>
    </row>
    <row r="300" spans="6:19">
      <c r="F300" s="111" t="s">
        <v>766</v>
      </c>
      <c r="G300" s="136">
        <v>1.178498E-4</v>
      </c>
      <c r="H300" s="103">
        <f>ROUND(+G300*Totals!$H$8,2)</f>
        <v>42.74</v>
      </c>
      <c r="I300" s="103">
        <f t="shared" si="12"/>
        <v>20.227219251336898</v>
      </c>
      <c r="J300" s="103">
        <f t="shared" si="13"/>
        <v>22.512780748663104</v>
      </c>
      <c r="K300" s="113" t="s">
        <v>766</v>
      </c>
      <c r="L300" s="113" t="s">
        <v>131</v>
      </c>
      <c r="M300" s="138">
        <v>0.4732620320855615</v>
      </c>
      <c r="N300" s="117">
        <f>+H300*M300</f>
        <v>20.227219251336898</v>
      </c>
      <c r="O300" s="117" t="s">
        <v>1159</v>
      </c>
      <c r="P300" s="114"/>
      <c r="Q300" s="118"/>
      <c r="R300" s="116"/>
      <c r="S300" s="114"/>
    </row>
    <row r="301" spans="6:19">
      <c r="F301" s="111" t="s">
        <v>765</v>
      </c>
      <c r="G301" s="136">
        <v>4.4821599999999998E-5</v>
      </c>
      <c r="H301" s="103">
        <f>ROUND(+G301*Totals!$H$8,2)</f>
        <v>16.260000000000002</v>
      </c>
      <c r="I301" s="103">
        <f t="shared" si="12"/>
        <v>6.6201428571428576</v>
      </c>
      <c r="J301" s="103">
        <f t="shared" si="13"/>
        <v>9.639857142857144</v>
      </c>
      <c r="K301" s="113" t="s">
        <v>765</v>
      </c>
      <c r="L301" s="113" t="s">
        <v>60</v>
      </c>
      <c r="M301" s="138">
        <v>0.40714285714285714</v>
      </c>
      <c r="N301" s="117">
        <f>+H301*M301</f>
        <v>6.6201428571428576</v>
      </c>
      <c r="O301" s="113" t="s">
        <v>1159</v>
      </c>
      <c r="P301" s="114"/>
      <c r="Q301" s="118"/>
      <c r="R301" s="116"/>
      <c r="S301" s="114"/>
    </row>
    <row r="302" spans="6:19">
      <c r="F302" s="111" t="s">
        <v>68</v>
      </c>
      <c r="G302" s="136">
        <v>1.209409E-4</v>
      </c>
      <c r="H302" s="103">
        <f>ROUND(+G302*Totals!$H$8,2)</f>
        <v>43.86</v>
      </c>
      <c r="I302" s="103">
        <f t="shared" si="12"/>
        <v>5.4824999999999999</v>
      </c>
      <c r="J302" s="103">
        <f t="shared" si="13"/>
        <v>38.377499999999998</v>
      </c>
      <c r="K302" s="113" t="s">
        <v>68</v>
      </c>
      <c r="L302" s="113" t="s">
        <v>68</v>
      </c>
      <c r="M302" s="138">
        <v>0.125</v>
      </c>
      <c r="N302" s="117">
        <f>+H302*M302</f>
        <v>5.4824999999999999</v>
      </c>
      <c r="O302" s="113" t="s">
        <v>1159</v>
      </c>
      <c r="P302" s="114"/>
      <c r="Q302" s="118"/>
      <c r="R302" s="116"/>
      <c r="S302" s="114"/>
    </row>
    <row r="303" spans="6:19">
      <c r="F303" s="111" t="s">
        <v>764</v>
      </c>
      <c r="G303" s="136">
        <v>2.4574579999999996E-4</v>
      </c>
      <c r="H303" s="103">
        <f>ROUND(+G303*Totals!$H$8,2)</f>
        <v>89.12</v>
      </c>
      <c r="I303" s="103">
        <f t="shared" si="12"/>
        <v>0</v>
      </c>
      <c r="J303" s="103">
        <f t="shared" si="13"/>
        <v>89.12</v>
      </c>
      <c r="K303" s="113"/>
      <c r="L303" s="113"/>
      <c r="N303" s="117"/>
      <c r="O303" s="113"/>
      <c r="P303" s="114"/>
      <c r="Q303" s="118"/>
      <c r="R303" s="116"/>
      <c r="S303" s="114"/>
    </row>
    <row r="304" spans="6:19">
      <c r="F304" s="111" t="s">
        <v>763</v>
      </c>
      <c r="G304" s="136">
        <v>2.6120150000000003E-4</v>
      </c>
      <c r="H304" s="103">
        <f>ROUND(+G304*Totals!$H$8,2)</f>
        <v>94.73</v>
      </c>
      <c r="I304" s="103">
        <f t="shared" si="12"/>
        <v>0</v>
      </c>
      <c r="J304" s="103">
        <f t="shared" si="13"/>
        <v>94.73</v>
      </c>
      <c r="K304" s="113"/>
      <c r="L304" s="113"/>
      <c r="N304" s="117"/>
      <c r="O304" s="117"/>
      <c r="P304" s="114"/>
      <c r="Q304" s="118"/>
      <c r="R304" s="116"/>
      <c r="S304" s="114"/>
    </row>
    <row r="305" spans="6:19">
      <c r="F305" s="111" t="s">
        <v>762</v>
      </c>
      <c r="G305" s="136">
        <v>1.6556931E-3</v>
      </c>
      <c r="H305" s="103">
        <f>ROUND(+G305*Totals!$H$8,2)</f>
        <v>600.47</v>
      </c>
      <c r="I305" s="103">
        <f t="shared" si="12"/>
        <v>0</v>
      </c>
      <c r="J305" s="103">
        <f t="shared" si="13"/>
        <v>600.47</v>
      </c>
      <c r="K305" s="113"/>
      <c r="L305" s="113"/>
      <c r="N305" s="117"/>
      <c r="O305" s="113"/>
      <c r="P305" s="114"/>
      <c r="Q305" s="118"/>
      <c r="R305" s="116"/>
      <c r="S305" s="114"/>
    </row>
    <row r="306" spans="6:19">
      <c r="F306" s="111" t="s">
        <v>761</v>
      </c>
      <c r="G306" s="136">
        <v>1.205546E-4</v>
      </c>
      <c r="H306" s="103">
        <f>ROUND(+G306*Totals!$H$8,2)</f>
        <v>43.72</v>
      </c>
      <c r="I306" s="103">
        <f t="shared" si="12"/>
        <v>5.136814621409922</v>
      </c>
      <c r="J306" s="103">
        <f t="shared" si="13"/>
        <v>38.583185378590073</v>
      </c>
      <c r="K306" s="113" t="s">
        <v>761</v>
      </c>
      <c r="L306" s="113" t="s">
        <v>129</v>
      </c>
      <c r="M306" s="138">
        <v>0.1174934725848564</v>
      </c>
      <c r="N306" s="117">
        <f>+H306*M306</f>
        <v>5.136814621409922</v>
      </c>
      <c r="O306" s="113" t="s">
        <v>1159</v>
      </c>
      <c r="P306" s="114"/>
      <c r="Q306" s="118"/>
      <c r="R306" s="116"/>
      <c r="S306" s="114"/>
    </row>
    <row r="307" spans="6:19">
      <c r="F307" s="111" t="s">
        <v>760</v>
      </c>
      <c r="G307" s="136">
        <v>9.6099750999999994E-3</v>
      </c>
      <c r="H307" s="103">
        <f>ROUND(+G307*Totals!$H$8,2)</f>
        <v>3485.23</v>
      </c>
      <c r="I307" s="103">
        <f t="shared" si="12"/>
        <v>0</v>
      </c>
      <c r="J307" s="103">
        <f t="shared" si="13"/>
        <v>3485.23</v>
      </c>
      <c r="K307" s="113"/>
      <c r="L307" s="113"/>
      <c r="N307" s="117"/>
      <c r="O307" s="117"/>
      <c r="P307" s="114"/>
      <c r="Q307" s="118"/>
      <c r="R307" s="116"/>
      <c r="S307" s="114"/>
    </row>
    <row r="308" spans="6:19">
      <c r="F308" s="111" t="s">
        <v>759</v>
      </c>
      <c r="G308" s="136">
        <v>3.9902784E-3</v>
      </c>
      <c r="H308" s="103">
        <f>ROUND(+G308*Totals!$H$8,2)</f>
        <v>1447.15</v>
      </c>
      <c r="I308" s="103">
        <f t="shared" si="12"/>
        <v>0</v>
      </c>
      <c r="J308" s="103">
        <f t="shared" si="13"/>
        <v>1447.15</v>
      </c>
      <c r="K308" s="113"/>
      <c r="L308" s="113"/>
      <c r="N308" s="117"/>
      <c r="O308" s="117"/>
      <c r="P308" s="114"/>
      <c r="Q308" s="118"/>
      <c r="R308" s="116"/>
      <c r="S308" s="114"/>
    </row>
    <row r="309" spans="6:19">
      <c r="F309" s="111" t="s">
        <v>758</v>
      </c>
      <c r="G309" s="136">
        <v>8.8870300000000002E-5</v>
      </c>
      <c r="H309" s="103">
        <f>ROUND(+G309*Totals!$H$8,2)</f>
        <v>32.229999999999997</v>
      </c>
      <c r="I309" s="103">
        <f t="shared" si="12"/>
        <v>6.3695652173913047</v>
      </c>
      <c r="J309" s="103">
        <f t="shared" si="13"/>
        <v>25.860434782608692</v>
      </c>
      <c r="K309" s="113" t="s">
        <v>758</v>
      </c>
      <c r="L309" s="113" t="s">
        <v>55</v>
      </c>
      <c r="M309" s="138">
        <v>0.19762845849802374</v>
      </c>
      <c r="N309" s="117">
        <f>+H309*M309</f>
        <v>6.3695652173913047</v>
      </c>
      <c r="O309" s="117" t="s">
        <v>1159</v>
      </c>
      <c r="P309" s="114"/>
      <c r="Q309" s="118"/>
      <c r="R309" s="116"/>
      <c r="S309" s="114"/>
    </row>
    <row r="310" spans="6:19">
      <c r="F310" s="111" t="s">
        <v>69</v>
      </c>
      <c r="G310" s="136">
        <v>5.0617500000000001E-5</v>
      </c>
      <c r="H310" s="103">
        <f>ROUND(+G310*Totals!$H$8,2)</f>
        <v>18.36</v>
      </c>
      <c r="I310" s="103">
        <f t="shared" si="12"/>
        <v>2.8745454545454545</v>
      </c>
      <c r="J310" s="103">
        <f t="shared" si="13"/>
        <v>15.485454545454544</v>
      </c>
      <c r="K310" s="113" t="s">
        <v>69</v>
      </c>
      <c r="L310" s="113" t="s">
        <v>90</v>
      </c>
      <c r="M310" s="138">
        <v>0.15656565656565657</v>
      </c>
      <c r="N310" s="117">
        <f>+H310*M310</f>
        <v>2.8745454545454545</v>
      </c>
      <c r="O310" s="113" t="s">
        <v>1159</v>
      </c>
      <c r="P310" s="114"/>
      <c r="Q310" s="118"/>
      <c r="R310" s="116"/>
      <c r="S310" s="114"/>
    </row>
    <row r="311" spans="6:19">
      <c r="F311" s="111" t="s">
        <v>757</v>
      </c>
      <c r="G311" s="136">
        <v>3.9025700000000001E-5</v>
      </c>
      <c r="H311" s="103">
        <f>ROUND(+G311*Totals!$H$8,2)</f>
        <v>14.15</v>
      </c>
      <c r="I311" s="103">
        <f t="shared" si="12"/>
        <v>5.6194991055456178</v>
      </c>
      <c r="J311" s="103">
        <f t="shared" si="13"/>
        <v>8.5305008944543825</v>
      </c>
      <c r="K311" s="113" t="s">
        <v>757</v>
      </c>
      <c r="L311" s="113" t="s">
        <v>42</v>
      </c>
      <c r="M311" s="138">
        <v>0.39713774597495533</v>
      </c>
      <c r="N311" s="117">
        <f>+H311*M311</f>
        <v>5.6194991055456178</v>
      </c>
      <c r="O311" s="117" t="s">
        <v>1159</v>
      </c>
      <c r="P311" s="114"/>
      <c r="Q311" s="118"/>
      <c r="R311" s="116"/>
      <c r="S311" s="114"/>
    </row>
    <row r="312" spans="6:19">
      <c r="F312" s="111" t="s">
        <v>756</v>
      </c>
      <c r="G312" s="136">
        <v>3.8136969999999997E-4</v>
      </c>
      <c r="H312" s="103">
        <f>ROUND(+G312*Totals!$H$8,2)</f>
        <v>138.31</v>
      </c>
      <c r="I312" s="103">
        <f t="shared" si="12"/>
        <v>0</v>
      </c>
      <c r="J312" s="103">
        <f t="shared" si="13"/>
        <v>138.31</v>
      </c>
      <c r="K312" s="113"/>
      <c r="L312" s="113"/>
      <c r="N312" s="117"/>
      <c r="O312" s="117"/>
      <c r="P312" s="114"/>
      <c r="Q312" s="118"/>
      <c r="R312" s="116"/>
      <c r="S312" s="114"/>
    </row>
    <row r="313" spans="6:19">
      <c r="F313" s="111" t="s">
        <v>755</v>
      </c>
      <c r="G313" s="136">
        <v>7.8824099999999996E-5</v>
      </c>
      <c r="H313" s="103">
        <f>ROUND(+G313*Totals!$H$8,2)</f>
        <v>28.59</v>
      </c>
      <c r="I313" s="103">
        <f t="shared" si="12"/>
        <v>7.8895901639344252</v>
      </c>
      <c r="J313" s="103">
        <f t="shared" si="13"/>
        <v>20.700409836065575</v>
      </c>
      <c r="K313" s="113" t="s">
        <v>755</v>
      </c>
      <c r="L313" s="113" t="s">
        <v>43</v>
      </c>
      <c r="M313" s="138">
        <v>0.27595628415300544</v>
      </c>
      <c r="N313" s="117">
        <f>+H313*M313</f>
        <v>7.8895901639344252</v>
      </c>
      <c r="O313" s="113" t="s">
        <v>1159</v>
      </c>
      <c r="P313" s="114"/>
      <c r="Q313" s="118"/>
      <c r="R313" s="116"/>
      <c r="S313" s="114"/>
    </row>
    <row r="314" spans="6:19">
      <c r="F314" s="111" t="s">
        <v>754</v>
      </c>
      <c r="G314" s="136">
        <v>8.5779199999999993E-5</v>
      </c>
      <c r="H314" s="103">
        <f>ROUND(+G314*Totals!$H$8,2)</f>
        <v>31.11</v>
      </c>
      <c r="I314" s="103">
        <f t="shared" si="12"/>
        <v>4.5041414141414133</v>
      </c>
      <c r="J314" s="103">
        <f t="shared" si="13"/>
        <v>26.605858585858584</v>
      </c>
      <c r="K314" s="113" t="s">
        <v>754</v>
      </c>
      <c r="L314" s="113" t="s">
        <v>92</v>
      </c>
      <c r="M314" s="138">
        <v>0.14478114478114476</v>
      </c>
      <c r="N314" s="117">
        <f>+H314*M314</f>
        <v>4.5041414141414133</v>
      </c>
      <c r="O314" s="113" t="s">
        <v>1159</v>
      </c>
      <c r="P314" s="114"/>
      <c r="Q314" s="118"/>
      <c r="R314" s="116"/>
      <c r="S314" s="114"/>
    </row>
    <row r="315" spans="6:19">
      <c r="F315" s="111" t="s">
        <v>70</v>
      </c>
      <c r="G315" s="136">
        <v>2.7356610000000002E-4</v>
      </c>
      <c r="H315" s="103">
        <f>ROUND(+G315*Totals!$H$8,2)</f>
        <v>99.21</v>
      </c>
      <c r="I315" s="103">
        <f t="shared" si="12"/>
        <v>0</v>
      </c>
      <c r="J315" s="103">
        <f t="shared" si="13"/>
        <v>99.21</v>
      </c>
      <c r="K315" s="113"/>
      <c r="L315" s="113"/>
      <c r="N315" s="117"/>
      <c r="O315" s="117"/>
      <c r="P315" s="114"/>
      <c r="Q315" s="118"/>
      <c r="R315" s="116"/>
      <c r="S315" s="114"/>
    </row>
    <row r="316" spans="6:19">
      <c r="F316" s="111" t="s">
        <v>753</v>
      </c>
      <c r="G316" s="136">
        <v>3.7209630000000003E-4</v>
      </c>
      <c r="H316" s="103">
        <f>ROUND(+G316*Totals!$H$8,2)</f>
        <v>134.94999999999999</v>
      </c>
      <c r="I316" s="103">
        <f t="shared" si="12"/>
        <v>0</v>
      </c>
      <c r="J316" s="103">
        <f t="shared" si="13"/>
        <v>134.94999999999999</v>
      </c>
      <c r="K316" s="113"/>
      <c r="L316" s="113"/>
      <c r="N316" s="117"/>
      <c r="O316" s="117"/>
      <c r="P316" s="114"/>
      <c r="Q316" s="118"/>
      <c r="R316" s="116"/>
      <c r="S316" s="114"/>
    </row>
    <row r="317" spans="6:19">
      <c r="F317" s="111" t="s">
        <v>752</v>
      </c>
      <c r="G317" s="136">
        <v>1.0046199999999999E-5</v>
      </c>
      <c r="H317" s="103">
        <f>ROUND(+G317*Totals!$H$8,2)</f>
        <v>3.64</v>
      </c>
      <c r="I317" s="103">
        <f t="shared" si="12"/>
        <v>0.93474320241691833</v>
      </c>
      <c r="J317" s="103">
        <f t="shared" si="13"/>
        <v>2.7052567975830817</v>
      </c>
      <c r="K317" s="113" t="s">
        <v>752</v>
      </c>
      <c r="L317" s="113" t="s">
        <v>132</v>
      </c>
      <c r="M317" s="138">
        <v>0.25679758308157097</v>
      </c>
      <c r="N317" s="117">
        <f>+H317*M317</f>
        <v>0.93474320241691833</v>
      </c>
      <c r="O317" s="117" t="s">
        <v>1159</v>
      </c>
      <c r="P317" s="114"/>
      <c r="Q317" s="118"/>
      <c r="R317" s="116"/>
      <c r="S317" s="114"/>
    </row>
    <row r="318" spans="6:19">
      <c r="F318" s="111" t="s">
        <v>751</v>
      </c>
      <c r="G318" s="136">
        <v>1.6808090000000001E-4</v>
      </c>
      <c r="H318" s="103">
        <f>ROUND(+G318*Totals!$H$8,2)</f>
        <v>60.96</v>
      </c>
      <c r="I318" s="103">
        <f t="shared" si="12"/>
        <v>16.06773162939297</v>
      </c>
      <c r="J318" s="103">
        <f t="shared" si="13"/>
        <v>44.892268370607027</v>
      </c>
      <c r="K318" s="113" t="s">
        <v>751</v>
      </c>
      <c r="L318" s="113" t="s">
        <v>81</v>
      </c>
      <c r="M318" s="138">
        <v>0.26357827476038337</v>
      </c>
      <c r="N318" s="117">
        <f>+H318*M318</f>
        <v>16.06773162939297</v>
      </c>
      <c r="O318" s="117" t="s">
        <v>1159</v>
      </c>
      <c r="P318" s="114"/>
      <c r="Q318" s="118"/>
      <c r="R318" s="116"/>
      <c r="S318" s="114"/>
    </row>
    <row r="319" spans="6:19">
      <c r="F319" s="111" t="s">
        <v>750</v>
      </c>
      <c r="G319" s="136">
        <v>2.9365900000000003E-5</v>
      </c>
      <c r="H319" s="103">
        <f>ROUND(+G319*Totals!$H$8,2)</f>
        <v>10.65</v>
      </c>
      <c r="I319" s="103">
        <f t="shared" si="12"/>
        <v>3.2621621621621619</v>
      </c>
      <c r="J319" s="103">
        <f t="shared" si="13"/>
        <v>7.3878378378378384</v>
      </c>
      <c r="K319" s="113" t="s">
        <v>750</v>
      </c>
      <c r="L319" s="113" t="s">
        <v>56</v>
      </c>
      <c r="M319" s="138">
        <v>0.30630630630630629</v>
      </c>
      <c r="N319" s="117">
        <f>+H319*M319</f>
        <v>3.2621621621621619</v>
      </c>
      <c r="O319" s="113" t="s">
        <v>1159</v>
      </c>
      <c r="P319" s="114"/>
      <c r="Q319" s="118"/>
      <c r="R319" s="116"/>
      <c r="S319" s="114"/>
    </row>
    <row r="320" spans="6:19">
      <c r="F320" s="111" t="s">
        <v>749</v>
      </c>
      <c r="G320" s="136">
        <v>6.7232300000000003E-5</v>
      </c>
      <c r="H320" s="103">
        <f>ROUND(+G320*Totals!$H$8,2)</f>
        <v>24.38</v>
      </c>
      <c r="I320" s="103">
        <f t="shared" si="12"/>
        <v>6.4466346153846148</v>
      </c>
      <c r="J320" s="103">
        <f t="shared" si="13"/>
        <v>17.933365384615385</v>
      </c>
      <c r="K320" s="113" t="s">
        <v>749</v>
      </c>
      <c r="L320" s="113" t="s">
        <v>61</v>
      </c>
      <c r="M320" s="138">
        <v>0.26442307692307693</v>
      </c>
      <c r="N320" s="117">
        <f>+H320*M320</f>
        <v>6.4466346153846148</v>
      </c>
      <c r="O320" s="113" t="s">
        <v>1159</v>
      </c>
      <c r="P320" s="114"/>
      <c r="Q320" s="118"/>
      <c r="R320" s="116"/>
      <c r="S320" s="114"/>
    </row>
    <row r="321" spans="6:19">
      <c r="F321" s="111" t="s">
        <v>748</v>
      </c>
      <c r="G321" s="136">
        <v>2.9481770000000003E-4</v>
      </c>
      <c r="H321" s="103">
        <f>ROUND(+G321*Totals!$H$8,2)</f>
        <v>106.92</v>
      </c>
      <c r="I321" s="103">
        <f t="shared" si="12"/>
        <v>0</v>
      </c>
      <c r="J321" s="103">
        <f t="shared" si="13"/>
        <v>106.92</v>
      </c>
      <c r="K321" s="113"/>
      <c r="L321" s="113"/>
      <c r="N321" s="117"/>
      <c r="O321" s="117"/>
      <c r="P321" s="114"/>
      <c r="Q321" s="118"/>
      <c r="R321" s="116"/>
      <c r="S321" s="114"/>
    </row>
    <row r="322" spans="6:19">
      <c r="F322" s="111" t="s">
        <v>747</v>
      </c>
      <c r="G322" s="136">
        <v>1.1842939E-3</v>
      </c>
      <c r="H322" s="103">
        <f>ROUND(+G322*Totals!$H$8,2)</f>
        <v>429.51</v>
      </c>
      <c r="I322" s="103">
        <f t="shared" si="12"/>
        <v>0</v>
      </c>
      <c r="J322" s="103">
        <f t="shared" si="13"/>
        <v>429.51</v>
      </c>
      <c r="K322" s="113"/>
      <c r="L322" s="113"/>
      <c r="N322" s="117"/>
      <c r="O322" s="113"/>
      <c r="P322" s="114"/>
      <c r="Q322" s="118"/>
      <c r="R322" s="116"/>
      <c r="S322" s="114"/>
    </row>
    <row r="323" spans="6:19">
      <c r="F323" s="111" t="s">
        <v>746</v>
      </c>
      <c r="G323" s="136">
        <v>1.3291910000000001E-4</v>
      </c>
      <c r="H323" s="103">
        <f>ROUND(+G323*Totals!$H$8,2)</f>
        <v>48.21</v>
      </c>
      <c r="I323" s="103">
        <f t="shared" si="12"/>
        <v>6.2361194029850759</v>
      </c>
      <c r="J323" s="103">
        <f t="shared" si="13"/>
        <v>41.973880597014926</v>
      </c>
      <c r="K323" s="113" t="s">
        <v>746</v>
      </c>
      <c r="L323" s="113" t="s">
        <v>41</v>
      </c>
      <c r="M323" s="138">
        <v>0.12935323383084579</v>
      </c>
      <c r="N323" s="117">
        <f>+H323*M323</f>
        <v>6.2361194029850759</v>
      </c>
      <c r="O323" s="117" t="s">
        <v>1159</v>
      </c>
      <c r="P323" s="114"/>
      <c r="Q323" s="118"/>
      <c r="R323" s="116"/>
      <c r="S323" s="114"/>
    </row>
    <row r="324" spans="6:19">
      <c r="F324" s="111" t="s">
        <v>745</v>
      </c>
      <c r="G324" s="136">
        <v>1.8585490000000001E-4</v>
      </c>
      <c r="H324" s="103">
        <f>ROUND(+G324*Totals!$H$8,2)</f>
        <v>67.400000000000006</v>
      </c>
      <c r="I324" s="103">
        <f t="shared" si="12"/>
        <v>17.953711790393015</v>
      </c>
      <c r="J324" s="103">
        <f t="shared" si="13"/>
        <v>49.44628820960699</v>
      </c>
      <c r="K324" s="137" t="s">
        <v>745</v>
      </c>
      <c r="L324" s="137" t="s">
        <v>119</v>
      </c>
      <c r="M324" s="138">
        <v>0.26637554585152839</v>
      </c>
      <c r="N324" s="117">
        <f>+H324*M324</f>
        <v>17.953711790393015</v>
      </c>
      <c r="O324" s="113"/>
      <c r="P324" s="114"/>
      <c r="Q324" s="118"/>
      <c r="R324" s="116"/>
      <c r="S324" s="114"/>
    </row>
    <row r="325" spans="6:19">
      <c r="F325" s="111" t="s">
        <v>744</v>
      </c>
      <c r="G325" s="136">
        <v>5.2549399999999995E-5</v>
      </c>
      <c r="H325" s="103">
        <f>ROUND(+G325*Totals!$H$8,2)</f>
        <v>19.059999999999999</v>
      </c>
      <c r="I325" s="103">
        <f t="shared" si="12"/>
        <v>7.3152816901408455</v>
      </c>
      <c r="J325" s="103">
        <f t="shared" si="13"/>
        <v>11.744718309859152</v>
      </c>
      <c r="K325" s="113" t="s">
        <v>744</v>
      </c>
      <c r="L325" s="113" t="s">
        <v>69</v>
      </c>
      <c r="M325" s="138">
        <v>0.38380281690140849</v>
      </c>
      <c r="N325" s="117">
        <f>+H325*M325</f>
        <v>7.3152816901408455</v>
      </c>
      <c r="O325" s="117" t="s">
        <v>1159</v>
      </c>
      <c r="P325" s="114"/>
      <c r="Q325" s="118"/>
      <c r="R325" s="116"/>
      <c r="S325" s="114"/>
    </row>
    <row r="326" spans="6:19">
      <c r="F326" s="111" t="s">
        <v>743</v>
      </c>
      <c r="G326" s="136">
        <v>4.1614499999999998E-4</v>
      </c>
      <c r="H326" s="103">
        <f>ROUND(+G326*Totals!$H$8,2)</f>
        <v>150.91999999999999</v>
      </c>
      <c r="I326" s="103">
        <f t="shared" si="12"/>
        <v>0</v>
      </c>
      <c r="J326" s="103">
        <f t="shared" si="13"/>
        <v>150.91999999999999</v>
      </c>
      <c r="K326" s="113"/>
      <c r="L326" s="113"/>
      <c r="N326" s="117"/>
      <c r="O326" s="113"/>
      <c r="P326" s="114"/>
      <c r="Q326" s="118"/>
      <c r="R326" s="116"/>
      <c r="S326" s="114"/>
    </row>
    <row r="327" spans="6:19">
      <c r="F327" s="111" t="s">
        <v>742</v>
      </c>
      <c r="G327" s="136">
        <v>2.43427E-5</v>
      </c>
      <c r="H327" s="103">
        <f>ROUND(+G327*Totals!$H$8,2)</f>
        <v>8.83</v>
      </c>
      <c r="I327" s="103">
        <f t="shared" ref="I327:I390" si="14">+N327+Q327+T327</f>
        <v>4.1697222222222221</v>
      </c>
      <c r="J327" s="103">
        <f t="shared" si="13"/>
        <v>4.660277777777778</v>
      </c>
      <c r="K327" s="113" t="s">
        <v>742</v>
      </c>
      <c r="L327" s="113" t="s">
        <v>88</v>
      </c>
      <c r="M327" s="138">
        <v>0.47222222222222221</v>
      </c>
      <c r="N327" s="117">
        <f>+H327*M327</f>
        <v>4.1697222222222221</v>
      </c>
      <c r="O327" s="113" t="s">
        <v>1159</v>
      </c>
      <c r="P327" s="114"/>
      <c r="Q327" s="118"/>
      <c r="R327" s="116"/>
      <c r="S327" s="114"/>
    </row>
    <row r="328" spans="6:19">
      <c r="F328" s="111" t="s">
        <v>741</v>
      </c>
      <c r="G328" s="136">
        <v>4.6792170000000002E-4</v>
      </c>
      <c r="H328" s="103">
        <f>ROUND(+G328*Totals!$H$8,2)</f>
        <v>169.7</v>
      </c>
      <c r="I328" s="103">
        <f t="shared" si="14"/>
        <v>0</v>
      </c>
      <c r="J328" s="103">
        <f t="shared" si="13"/>
        <v>169.7</v>
      </c>
      <c r="K328" s="113"/>
      <c r="L328" s="113"/>
      <c r="N328" s="117"/>
      <c r="O328" s="117"/>
      <c r="P328" s="114"/>
      <c r="Q328" s="118"/>
      <c r="R328" s="116"/>
      <c r="S328" s="114"/>
    </row>
    <row r="329" spans="6:19">
      <c r="F329" s="111" t="s">
        <v>740</v>
      </c>
      <c r="G329" s="136">
        <v>3.0679589999999999E-4</v>
      </c>
      <c r="H329" s="103">
        <f>ROUND(+G329*Totals!$H$8,2)</f>
        <v>111.26</v>
      </c>
      <c r="I329" s="103">
        <f t="shared" si="14"/>
        <v>0</v>
      </c>
      <c r="J329" s="103">
        <f t="shared" si="13"/>
        <v>111.26</v>
      </c>
      <c r="K329" s="113"/>
      <c r="L329" s="113"/>
      <c r="N329" s="117"/>
      <c r="O329" s="113"/>
      <c r="P329" s="114"/>
      <c r="Q329" s="118"/>
      <c r="R329" s="116"/>
      <c r="S329" s="114"/>
    </row>
    <row r="330" spans="6:19">
      <c r="F330" s="111" t="s">
        <v>739</v>
      </c>
      <c r="G330" s="136">
        <v>1.1591800000000001E-5</v>
      </c>
      <c r="H330" s="103">
        <f>ROUND(+G330*Totals!$H$8,2)</f>
        <v>4.2</v>
      </c>
      <c r="I330" s="103">
        <f t="shared" si="14"/>
        <v>1.9297297297297298</v>
      </c>
      <c r="J330" s="103">
        <f t="shared" si="13"/>
        <v>2.2702702702702702</v>
      </c>
      <c r="K330" s="113" t="s">
        <v>739</v>
      </c>
      <c r="L330" s="113" t="s">
        <v>55</v>
      </c>
      <c r="M330" s="138">
        <v>0.45945945945945943</v>
      </c>
      <c r="N330" s="117">
        <f>+H330*M330</f>
        <v>1.9297297297297298</v>
      </c>
      <c r="O330" s="113" t="s">
        <v>1159</v>
      </c>
      <c r="P330" s="114"/>
      <c r="Q330" s="118"/>
      <c r="R330" s="116"/>
      <c r="S330" s="114"/>
    </row>
    <row r="331" spans="6:19">
      <c r="F331" s="111" t="s">
        <v>738</v>
      </c>
      <c r="G331" s="136">
        <v>2.094249E-4</v>
      </c>
      <c r="H331" s="103">
        <f>ROUND(+G331*Totals!$H$8,2)</f>
        <v>75.95</v>
      </c>
      <c r="I331" s="103">
        <f t="shared" si="14"/>
        <v>0</v>
      </c>
      <c r="J331" s="103">
        <f t="shared" si="13"/>
        <v>75.95</v>
      </c>
      <c r="K331" s="113"/>
      <c r="L331" s="113"/>
      <c r="N331" s="117"/>
      <c r="O331" s="113"/>
      <c r="P331" s="114"/>
      <c r="Q331" s="118"/>
      <c r="R331" s="116"/>
      <c r="S331" s="114"/>
    </row>
    <row r="332" spans="6:19">
      <c r="F332" s="111" t="s">
        <v>737</v>
      </c>
      <c r="G332" s="136">
        <v>1.881733E-4</v>
      </c>
      <c r="H332" s="103">
        <f>ROUND(+G332*Totals!$H$8,2)</f>
        <v>68.239999999999995</v>
      </c>
      <c r="I332" s="103">
        <f t="shared" si="14"/>
        <v>8.8099781181619239</v>
      </c>
      <c r="J332" s="103">
        <f t="shared" si="13"/>
        <v>59.430021881838073</v>
      </c>
      <c r="K332" s="137" t="s">
        <v>737</v>
      </c>
      <c r="L332" s="137" t="s">
        <v>80</v>
      </c>
      <c r="M332" s="138">
        <v>5.142231947483588E-2</v>
      </c>
      <c r="N332" s="117">
        <f>+H332*M332</f>
        <v>3.5090590809628002</v>
      </c>
      <c r="O332" s="137" t="s">
        <v>109</v>
      </c>
      <c r="P332" s="138">
        <v>7.7680525164113778E-2</v>
      </c>
      <c r="Q332" s="118">
        <f>H332*P332</f>
        <v>5.3009190371991242</v>
      </c>
      <c r="R332" s="116"/>
      <c r="S332" s="114"/>
    </row>
    <row r="333" spans="6:19">
      <c r="F333" s="111" t="s">
        <v>736</v>
      </c>
      <c r="G333" s="136">
        <v>3.0872780000000002E-4</v>
      </c>
      <c r="H333" s="103">
        <f>ROUND(+G333*Totals!$H$8,2)</f>
        <v>111.97</v>
      </c>
      <c r="I333" s="103">
        <f t="shared" si="14"/>
        <v>0</v>
      </c>
      <c r="J333" s="103">
        <f t="shared" si="13"/>
        <v>111.97</v>
      </c>
      <c r="K333" s="113"/>
      <c r="L333" s="113"/>
      <c r="N333" s="117"/>
      <c r="O333" s="113"/>
      <c r="P333" s="114"/>
      <c r="Q333" s="118"/>
      <c r="R333" s="116"/>
      <c r="S333" s="114"/>
    </row>
    <row r="334" spans="6:19">
      <c r="F334" s="111" t="s">
        <v>735</v>
      </c>
      <c r="G334" s="136">
        <v>1.9601706E-3</v>
      </c>
      <c r="H334" s="103">
        <f>ROUND(+G334*Totals!$H$8,2)</f>
        <v>710.89</v>
      </c>
      <c r="I334" s="103">
        <f t="shared" si="14"/>
        <v>0</v>
      </c>
      <c r="J334" s="103">
        <f t="shared" ref="J334:J397" si="15">+H334-I334</f>
        <v>710.89</v>
      </c>
      <c r="K334" s="113"/>
      <c r="L334" s="113"/>
      <c r="N334" s="117"/>
      <c r="O334" s="113"/>
      <c r="P334" s="114"/>
      <c r="Q334" s="118"/>
      <c r="R334" s="116"/>
      <c r="S334" s="114"/>
    </row>
    <row r="335" spans="6:19">
      <c r="F335" s="111" t="s">
        <v>734</v>
      </c>
      <c r="G335" s="136">
        <v>4.447381E-4</v>
      </c>
      <c r="H335" s="103">
        <f>ROUND(+G335*Totals!$H$8,2)</f>
        <v>161.29</v>
      </c>
      <c r="I335" s="103">
        <f t="shared" si="14"/>
        <v>0</v>
      </c>
      <c r="J335" s="103">
        <f t="shared" si="15"/>
        <v>161.29</v>
      </c>
      <c r="K335" s="113"/>
      <c r="L335" s="113"/>
      <c r="N335" s="117"/>
      <c r="O335" s="117"/>
      <c r="P335" s="114"/>
      <c r="Q335" s="118"/>
      <c r="R335" s="116"/>
      <c r="S335" s="114"/>
    </row>
    <row r="336" spans="6:19">
      <c r="F336" s="111" t="s">
        <v>733</v>
      </c>
      <c r="G336" s="136">
        <v>2.44973E-4</v>
      </c>
      <c r="H336" s="103">
        <f>ROUND(+G336*Totals!$H$8,2)</f>
        <v>88.84</v>
      </c>
      <c r="I336" s="103">
        <f t="shared" si="14"/>
        <v>0</v>
      </c>
      <c r="J336" s="103">
        <f t="shared" si="15"/>
        <v>88.84</v>
      </c>
      <c r="K336" s="113"/>
      <c r="L336" s="113"/>
      <c r="N336" s="117"/>
      <c r="O336" s="117"/>
      <c r="P336" s="114"/>
      <c r="Q336" s="118"/>
      <c r="R336" s="116"/>
      <c r="S336" s="114"/>
    </row>
    <row r="337" spans="6:19">
      <c r="F337" s="111" t="s">
        <v>732</v>
      </c>
      <c r="G337" s="136">
        <v>5.4095000000000003E-5</v>
      </c>
      <c r="H337" s="103">
        <f>ROUND(+G337*Totals!$H$8,2)</f>
        <v>19.62</v>
      </c>
      <c r="I337" s="103">
        <f t="shared" si="14"/>
        <v>5.2164285714285716</v>
      </c>
      <c r="J337" s="103">
        <f t="shared" si="15"/>
        <v>14.403571428571428</v>
      </c>
      <c r="K337" s="113" t="s">
        <v>732</v>
      </c>
      <c r="L337" s="113" t="s">
        <v>75</v>
      </c>
      <c r="M337" s="138">
        <v>0.26587301587301587</v>
      </c>
      <c r="N337" s="117">
        <f>+H337*M337</f>
        <v>5.2164285714285716</v>
      </c>
      <c r="O337" s="113" t="s">
        <v>1159</v>
      </c>
      <c r="P337" s="114"/>
      <c r="Q337" s="118"/>
      <c r="R337" s="116"/>
      <c r="S337" s="114"/>
    </row>
    <row r="338" spans="6:19">
      <c r="F338" s="111" t="s">
        <v>731</v>
      </c>
      <c r="G338" s="136">
        <v>9.2347899999999997E-5</v>
      </c>
      <c r="H338" s="103">
        <f>ROUND(+G338*Totals!$H$8,2)</f>
        <v>33.49</v>
      </c>
      <c r="I338" s="103">
        <f t="shared" si="14"/>
        <v>9.8019512195121958</v>
      </c>
      <c r="J338" s="103">
        <f t="shared" si="15"/>
        <v>23.688048780487804</v>
      </c>
      <c r="K338" s="113" t="s">
        <v>731</v>
      </c>
      <c r="L338" s="113" t="s">
        <v>57</v>
      </c>
      <c r="M338" s="138">
        <v>0.29268292682926828</v>
      </c>
      <c r="N338" s="117">
        <f>+H338*M338</f>
        <v>9.8019512195121958</v>
      </c>
      <c r="O338" s="113" t="s">
        <v>1159</v>
      </c>
      <c r="P338" s="114"/>
      <c r="Q338" s="118"/>
      <c r="R338" s="116"/>
      <c r="S338" s="114"/>
    </row>
    <row r="339" spans="6:19">
      <c r="F339" s="111" t="s">
        <v>730</v>
      </c>
      <c r="G339" s="136">
        <v>3.6784589999999998E-4</v>
      </c>
      <c r="H339" s="103">
        <f>ROUND(+G339*Totals!$H$8,2)</f>
        <v>133.41</v>
      </c>
      <c r="I339" s="103">
        <f t="shared" si="14"/>
        <v>0</v>
      </c>
      <c r="J339" s="103">
        <f t="shared" si="15"/>
        <v>133.41</v>
      </c>
      <c r="K339" s="113"/>
      <c r="L339" s="113"/>
      <c r="N339" s="117"/>
      <c r="O339" s="117"/>
      <c r="P339" s="114"/>
      <c r="Q339" s="118"/>
      <c r="R339" s="116"/>
      <c r="S339" s="114"/>
    </row>
    <row r="340" spans="6:19">
      <c r="F340" s="111" t="s">
        <v>729</v>
      </c>
      <c r="G340" s="136">
        <v>3.2147879999999999E-4</v>
      </c>
      <c r="H340" s="103">
        <f>ROUND(+G340*Totals!$H$8,2)</f>
        <v>116.59</v>
      </c>
      <c r="I340" s="103">
        <f t="shared" si="14"/>
        <v>0</v>
      </c>
      <c r="J340" s="103">
        <f t="shared" si="15"/>
        <v>116.59</v>
      </c>
      <c r="K340" s="113"/>
      <c r="L340" s="113"/>
      <c r="N340" s="117"/>
      <c r="O340" s="117"/>
      <c r="P340" s="114"/>
      <c r="Q340" s="118"/>
      <c r="R340" s="116"/>
      <c r="S340" s="114"/>
    </row>
    <row r="341" spans="6:19">
      <c r="F341" s="111" t="s">
        <v>728</v>
      </c>
      <c r="G341" s="136">
        <v>2.9365900000000003E-5</v>
      </c>
      <c r="H341" s="103">
        <f>ROUND(+G341*Totals!$H$8,2)</f>
        <v>10.65</v>
      </c>
      <c r="I341" s="103">
        <f t="shared" si="14"/>
        <v>5.6707792207792203</v>
      </c>
      <c r="J341" s="103">
        <f t="shared" si="15"/>
        <v>4.9792207792207801</v>
      </c>
      <c r="K341" s="113" t="s">
        <v>728</v>
      </c>
      <c r="L341" s="113" t="s">
        <v>65</v>
      </c>
      <c r="M341" s="138">
        <v>0.53246753246753242</v>
      </c>
      <c r="N341" s="117">
        <f>+H341*M341</f>
        <v>5.6707792207792203</v>
      </c>
      <c r="O341" s="113" t="s">
        <v>1159</v>
      </c>
      <c r="P341" s="114"/>
      <c r="Q341" s="118"/>
      <c r="R341" s="116"/>
      <c r="S341" s="114"/>
    </row>
    <row r="342" spans="6:19">
      <c r="F342" s="111" t="s">
        <v>727</v>
      </c>
      <c r="G342" s="136">
        <v>8.3460800000000006E-5</v>
      </c>
      <c r="H342" s="103">
        <f>ROUND(+G342*Totals!$H$8,2)</f>
        <v>30.27</v>
      </c>
      <c r="I342" s="103">
        <f t="shared" si="14"/>
        <v>12.053622754491018</v>
      </c>
      <c r="J342" s="103">
        <f t="shared" si="15"/>
        <v>18.21637724550898</v>
      </c>
      <c r="K342" s="113" t="s">
        <v>727</v>
      </c>
      <c r="L342" s="113" t="s">
        <v>131</v>
      </c>
      <c r="M342" s="138">
        <v>0.39820359281437129</v>
      </c>
      <c r="N342" s="117">
        <f>+H342*M342</f>
        <v>12.053622754491018</v>
      </c>
      <c r="O342" s="113" t="s">
        <v>1159</v>
      </c>
      <c r="P342" s="114"/>
      <c r="Q342" s="118"/>
      <c r="R342" s="116"/>
      <c r="S342" s="114"/>
    </row>
    <row r="343" spans="6:19">
      <c r="F343" s="111" t="s">
        <v>726</v>
      </c>
      <c r="G343" s="136">
        <v>2.8013480000000003E-4</v>
      </c>
      <c r="H343" s="103">
        <f>ROUND(+G343*Totals!$H$8,2)</f>
        <v>101.6</v>
      </c>
      <c r="I343" s="103">
        <f t="shared" si="14"/>
        <v>0</v>
      </c>
      <c r="J343" s="103">
        <f t="shared" si="15"/>
        <v>101.6</v>
      </c>
      <c r="K343" s="113"/>
      <c r="L343" s="113"/>
      <c r="N343" s="117"/>
      <c r="O343" s="117"/>
      <c r="P343" s="114"/>
      <c r="Q343" s="118"/>
      <c r="R343" s="116"/>
      <c r="S343" s="114"/>
    </row>
    <row r="344" spans="6:19">
      <c r="F344" s="111" t="s">
        <v>725</v>
      </c>
      <c r="G344" s="136">
        <v>2.3763159999999999E-4</v>
      </c>
      <c r="H344" s="103">
        <f>ROUND(+G344*Totals!$H$8,2)</f>
        <v>86.18</v>
      </c>
      <c r="I344" s="103">
        <f t="shared" si="14"/>
        <v>0</v>
      </c>
      <c r="J344" s="103">
        <f t="shared" si="15"/>
        <v>86.18</v>
      </c>
      <c r="K344" s="113"/>
      <c r="L344" s="113"/>
      <c r="N344" s="117"/>
      <c r="O344" s="113"/>
      <c r="P344" s="114"/>
      <c r="Q344" s="118"/>
      <c r="R344" s="116"/>
      <c r="S344" s="114"/>
    </row>
    <row r="345" spans="6:19">
      <c r="F345" s="111" t="s">
        <v>724</v>
      </c>
      <c r="G345" s="136">
        <v>7.5733000000000001E-5</v>
      </c>
      <c r="H345" s="103">
        <f>ROUND(+G345*Totals!$H$8,2)</f>
        <v>27.47</v>
      </c>
      <c r="I345" s="103">
        <f t="shared" si="14"/>
        <v>5.1226107226107231</v>
      </c>
      <c r="J345" s="103">
        <f t="shared" si="15"/>
        <v>22.347389277389276</v>
      </c>
      <c r="K345" s="113" t="s">
        <v>724</v>
      </c>
      <c r="L345" s="113" t="s">
        <v>61</v>
      </c>
      <c r="M345" s="138">
        <v>0.18648018648018649</v>
      </c>
      <c r="N345" s="117">
        <f>+H345*M345</f>
        <v>5.1226107226107231</v>
      </c>
      <c r="O345" s="113" t="s">
        <v>1159</v>
      </c>
      <c r="P345" s="114"/>
      <c r="Q345" s="118"/>
      <c r="R345" s="116"/>
      <c r="S345" s="114"/>
    </row>
    <row r="346" spans="6:19">
      <c r="F346" s="111" t="s">
        <v>723</v>
      </c>
      <c r="G346" s="136">
        <v>1.6885359999999999E-4</v>
      </c>
      <c r="H346" s="103">
        <f>ROUND(+G346*Totals!$H$8,2)</f>
        <v>61.24</v>
      </c>
      <c r="I346" s="103">
        <f t="shared" si="14"/>
        <v>8.2844562334217517</v>
      </c>
      <c r="J346" s="103">
        <f t="shared" si="15"/>
        <v>52.955543766578252</v>
      </c>
      <c r="K346" s="137" t="s">
        <v>723</v>
      </c>
      <c r="L346" s="137" t="s">
        <v>92</v>
      </c>
      <c r="M346" s="138">
        <v>0.13527851458885942</v>
      </c>
      <c r="N346" s="117">
        <f>+H346*M346</f>
        <v>8.2844562334217517</v>
      </c>
      <c r="O346" s="117"/>
      <c r="P346" s="114"/>
      <c r="Q346" s="118"/>
      <c r="R346" s="116"/>
      <c r="S346" s="114"/>
    </row>
    <row r="347" spans="6:19">
      <c r="F347" s="111" t="s">
        <v>722</v>
      </c>
      <c r="G347" s="136">
        <v>6.3909369999999989E-4</v>
      </c>
      <c r="H347" s="103">
        <f>ROUND(+G347*Totals!$H$8,2)</f>
        <v>231.78</v>
      </c>
      <c r="I347" s="103">
        <f t="shared" si="14"/>
        <v>0</v>
      </c>
      <c r="J347" s="103">
        <f t="shared" si="15"/>
        <v>231.78</v>
      </c>
      <c r="K347" s="113"/>
      <c r="L347" s="113"/>
      <c r="N347" s="117"/>
      <c r="O347" s="117"/>
      <c r="P347" s="114"/>
      <c r="Q347" s="118"/>
      <c r="R347" s="116"/>
      <c r="S347" s="114"/>
    </row>
    <row r="348" spans="6:19">
      <c r="F348" s="111" t="s">
        <v>721</v>
      </c>
      <c r="G348" s="136">
        <v>3.3229799999999998E-5</v>
      </c>
      <c r="H348" s="103">
        <f>ROUND(+G348*Totals!$H$8,2)</f>
        <v>12.05</v>
      </c>
      <c r="I348" s="103">
        <f t="shared" si="14"/>
        <v>2.7324263038548753</v>
      </c>
      <c r="J348" s="103">
        <f t="shared" si="15"/>
        <v>9.317573696145125</v>
      </c>
      <c r="K348" s="113" t="s">
        <v>721</v>
      </c>
      <c r="L348" s="113" t="s">
        <v>103</v>
      </c>
      <c r="M348" s="138">
        <v>0.22675736961451246</v>
      </c>
      <c r="N348" s="117">
        <f>+H348*M348</f>
        <v>2.7324263038548753</v>
      </c>
      <c r="O348" s="117" t="s">
        <v>1159</v>
      </c>
      <c r="P348" s="114"/>
      <c r="Q348" s="118"/>
      <c r="R348" s="116"/>
      <c r="S348" s="114"/>
    </row>
    <row r="349" spans="6:19">
      <c r="F349" s="111" t="s">
        <v>720</v>
      </c>
      <c r="G349" s="136">
        <v>1.197818E-4</v>
      </c>
      <c r="H349" s="103">
        <f>ROUND(+G349*Totals!$H$8,2)</f>
        <v>43.44</v>
      </c>
      <c r="I349" s="103">
        <f t="shared" si="14"/>
        <v>0.47475409836065569</v>
      </c>
      <c r="J349" s="103">
        <f t="shared" si="15"/>
        <v>42.965245901639342</v>
      </c>
      <c r="K349" s="113" t="s">
        <v>720</v>
      </c>
      <c r="L349" s="113" t="s">
        <v>117</v>
      </c>
      <c r="M349" s="138">
        <v>1.092896174863388E-2</v>
      </c>
      <c r="N349" s="117">
        <f>+H349*M349</f>
        <v>0.47475409836065569</v>
      </c>
      <c r="O349" s="117" t="s">
        <v>1159</v>
      </c>
      <c r="P349" s="114"/>
      <c r="Q349" s="118"/>
      <c r="R349" s="116"/>
      <c r="S349" s="114"/>
    </row>
    <row r="350" spans="6:19">
      <c r="F350" s="111" t="s">
        <v>719</v>
      </c>
      <c r="G350" s="136">
        <v>5.9504500000000006E-5</v>
      </c>
      <c r="H350" s="103">
        <f>ROUND(+G350*Totals!$H$8,2)</f>
        <v>21.58</v>
      </c>
      <c r="I350" s="103">
        <f t="shared" si="14"/>
        <v>4.7955555555555547</v>
      </c>
      <c r="J350" s="103">
        <f t="shared" si="15"/>
        <v>16.784444444444443</v>
      </c>
      <c r="K350" s="113" t="s">
        <v>719</v>
      </c>
      <c r="L350" s="113" t="s">
        <v>120</v>
      </c>
      <c r="M350" s="138">
        <v>0.22222222222222221</v>
      </c>
      <c r="N350" s="117">
        <f>+H350*M350</f>
        <v>4.7955555555555547</v>
      </c>
      <c r="O350" s="113" t="s">
        <v>1159</v>
      </c>
      <c r="P350" s="114"/>
      <c r="Q350" s="118"/>
      <c r="R350" s="116"/>
      <c r="S350" s="114"/>
    </row>
    <row r="351" spans="6:19">
      <c r="F351" s="111" t="s">
        <v>718</v>
      </c>
      <c r="G351" s="136">
        <v>2.3570000000000003E-5</v>
      </c>
      <c r="H351" s="103">
        <f>ROUND(+G351*Totals!$H$8,2)</f>
        <v>8.5500000000000007</v>
      </c>
      <c r="I351" s="103">
        <f t="shared" si="14"/>
        <v>3.6869047619047621</v>
      </c>
      <c r="J351" s="103">
        <f t="shared" si="15"/>
        <v>4.863095238095239</v>
      </c>
      <c r="K351" s="113" t="s">
        <v>718</v>
      </c>
      <c r="L351" s="113" t="s">
        <v>40</v>
      </c>
      <c r="M351" s="138">
        <v>0.43121693121693122</v>
      </c>
      <c r="N351" s="117">
        <f>+H351*M351</f>
        <v>3.6869047619047621</v>
      </c>
      <c r="O351" s="113" t="s">
        <v>1159</v>
      </c>
      <c r="P351" s="114"/>
      <c r="Q351" s="118"/>
      <c r="R351" s="116"/>
      <c r="S351" s="114"/>
    </row>
    <row r="352" spans="6:19">
      <c r="F352" s="111" t="s">
        <v>717</v>
      </c>
      <c r="G352" s="136">
        <v>8.3847199999999999E-5</v>
      </c>
      <c r="H352" s="103">
        <f>ROUND(+G352*Totals!$H$8,2)</f>
        <v>30.41</v>
      </c>
      <c r="I352" s="103">
        <f t="shared" si="14"/>
        <v>0</v>
      </c>
      <c r="J352" s="103">
        <f t="shared" si="15"/>
        <v>30.41</v>
      </c>
      <c r="K352" s="113"/>
      <c r="L352" s="113"/>
      <c r="N352" s="117"/>
      <c r="O352" s="113"/>
      <c r="P352" s="114"/>
      <c r="Q352" s="118"/>
      <c r="R352" s="116"/>
      <c r="S352" s="114"/>
    </row>
    <row r="353" spans="6:19">
      <c r="F353" s="111" t="s">
        <v>71</v>
      </c>
      <c r="G353" s="136">
        <v>3.8252889999999996E-4</v>
      </c>
      <c r="H353" s="103">
        <f>ROUND(+G353*Totals!$H$8,2)</f>
        <v>138.72999999999999</v>
      </c>
      <c r="I353" s="103">
        <f t="shared" si="14"/>
        <v>0</v>
      </c>
      <c r="J353" s="103">
        <f t="shared" si="15"/>
        <v>138.72999999999999</v>
      </c>
      <c r="K353" s="113"/>
      <c r="L353" s="113"/>
      <c r="N353" s="117"/>
      <c r="O353" s="117"/>
      <c r="P353" s="114"/>
      <c r="Q353" s="118"/>
      <c r="R353" s="116"/>
      <c r="S353" s="114"/>
    </row>
    <row r="354" spans="6:19">
      <c r="F354" s="111" t="s">
        <v>716</v>
      </c>
      <c r="G354" s="136">
        <v>7.967419000000001E-4</v>
      </c>
      <c r="H354" s="103">
        <f>ROUND(+G354*Totals!$H$8,2)</f>
        <v>288.95</v>
      </c>
      <c r="I354" s="103">
        <f t="shared" si="14"/>
        <v>0</v>
      </c>
      <c r="J354" s="103">
        <f t="shared" si="15"/>
        <v>288.95</v>
      </c>
      <c r="K354" s="113"/>
      <c r="L354" s="113"/>
      <c r="N354" s="117"/>
      <c r="O354" s="113"/>
      <c r="P354" s="114"/>
      <c r="Q354" s="118"/>
      <c r="R354" s="116"/>
      <c r="S354" s="114"/>
    </row>
    <row r="355" spans="6:19">
      <c r="F355" s="111" t="s">
        <v>715</v>
      </c>
      <c r="G355" s="136">
        <v>2.7433900000000002E-5</v>
      </c>
      <c r="H355" s="103">
        <f>ROUND(+G355*Totals!$H$8,2)</f>
        <v>9.9499999999999993</v>
      </c>
      <c r="I355" s="103">
        <f t="shared" si="14"/>
        <v>2.5136842105263155</v>
      </c>
      <c r="J355" s="103">
        <f>+H355-I355</f>
        <v>7.4363157894736833</v>
      </c>
      <c r="K355" s="113" t="s">
        <v>715</v>
      </c>
      <c r="L355" s="113" t="s">
        <v>55</v>
      </c>
      <c r="M355" s="138">
        <v>0.25263157894736843</v>
      </c>
      <c r="N355" s="117">
        <f>+H355*M355</f>
        <v>2.5136842105263155</v>
      </c>
      <c r="O355" s="113"/>
      <c r="P355" s="114"/>
      <c r="Q355" s="118"/>
      <c r="R355" s="116"/>
      <c r="S355" s="114"/>
    </row>
    <row r="356" spans="6:19">
      <c r="F356" s="111" t="s">
        <v>714</v>
      </c>
      <c r="G356" s="136">
        <v>5.9500626000000001E-3</v>
      </c>
      <c r="H356" s="103">
        <f>ROUND(+G356*Totals!$H$8,2)</f>
        <v>2157.9</v>
      </c>
      <c r="I356" s="103">
        <f t="shared" si="14"/>
        <v>0</v>
      </c>
      <c r="J356" s="103">
        <f>+H356-I356</f>
        <v>2157.9</v>
      </c>
      <c r="K356" s="113"/>
      <c r="L356" s="113"/>
      <c r="N356" s="117"/>
      <c r="O356" s="113" t="s">
        <v>1159</v>
      </c>
      <c r="P356" s="114"/>
      <c r="Q356" s="118"/>
      <c r="R356" s="116"/>
      <c r="S356" s="114"/>
    </row>
    <row r="357" spans="6:19">
      <c r="F357" s="111" t="s">
        <v>713</v>
      </c>
      <c r="G357" s="136">
        <v>3.6954607E-3</v>
      </c>
      <c r="H357" s="103">
        <f>ROUND(+G357*Totals!$H$8,2)</f>
        <v>1340.22</v>
      </c>
      <c r="I357" s="103">
        <f t="shared" si="14"/>
        <v>0</v>
      </c>
      <c r="J357" s="103">
        <f t="shared" si="15"/>
        <v>1340.22</v>
      </c>
      <c r="K357" s="113"/>
      <c r="L357" s="113"/>
      <c r="N357" s="117"/>
      <c r="O357" s="113"/>
      <c r="P357" s="114"/>
      <c r="Q357" s="118"/>
      <c r="R357" s="116"/>
      <c r="S357" s="114"/>
    </row>
    <row r="358" spans="6:19">
      <c r="F358" s="111" t="s">
        <v>712</v>
      </c>
      <c r="G358" s="136">
        <v>3.8407440000000001E-4</v>
      </c>
      <c r="H358" s="103">
        <f>ROUND(+G358*Totals!$H$8,2)</f>
        <v>139.29</v>
      </c>
      <c r="I358" s="103">
        <f t="shared" si="14"/>
        <v>0</v>
      </c>
      <c r="J358" s="103">
        <f t="shared" si="15"/>
        <v>139.29</v>
      </c>
      <c r="K358" s="113"/>
      <c r="L358" s="113"/>
      <c r="N358" s="117"/>
      <c r="O358" s="117"/>
      <c r="P358" s="114"/>
      <c r="Q358" s="118"/>
      <c r="R358" s="116"/>
      <c r="S358" s="114"/>
    </row>
    <row r="359" spans="6:19">
      <c r="F359" s="111" t="s">
        <v>711</v>
      </c>
      <c r="G359" s="136">
        <v>1.0803542E-3</v>
      </c>
      <c r="H359" s="103">
        <f>ROUND(+G359*Totals!$H$8,2)</f>
        <v>391.81</v>
      </c>
      <c r="I359" s="103">
        <f t="shared" si="14"/>
        <v>0</v>
      </c>
      <c r="J359" s="103">
        <f t="shared" si="15"/>
        <v>391.81</v>
      </c>
      <c r="K359" s="113"/>
      <c r="L359" s="113"/>
      <c r="N359" s="117"/>
      <c r="O359" s="117"/>
      <c r="P359" s="114"/>
      <c r="Q359" s="118"/>
      <c r="R359" s="116"/>
      <c r="S359" s="114"/>
    </row>
    <row r="360" spans="6:19">
      <c r="F360" s="111" t="s">
        <v>710</v>
      </c>
      <c r="G360" s="136">
        <v>2.43427E-5</v>
      </c>
      <c r="H360" s="103">
        <f>ROUND(+G360*Totals!$H$8,2)</f>
        <v>8.83</v>
      </c>
      <c r="I360" s="103">
        <f t="shared" si="14"/>
        <v>0.42047619047619045</v>
      </c>
      <c r="J360" s="103">
        <f>+H360-I360</f>
        <v>8.4095238095238098</v>
      </c>
      <c r="K360" s="113" t="s">
        <v>710</v>
      </c>
      <c r="L360" s="113" t="s">
        <v>66</v>
      </c>
      <c r="M360" s="138">
        <v>4.7619047619047616E-2</v>
      </c>
      <c r="N360" s="117">
        <f>+H360*M360</f>
        <v>0.42047619047619045</v>
      </c>
      <c r="O360" s="113"/>
      <c r="P360" s="114"/>
      <c r="Q360" s="118"/>
      <c r="R360" s="116"/>
      <c r="S360" s="114"/>
    </row>
    <row r="361" spans="6:19">
      <c r="F361" s="111" t="s">
        <v>709</v>
      </c>
      <c r="G361" s="136">
        <v>2.43427E-5</v>
      </c>
      <c r="H361" s="103">
        <f>ROUND(+G361*Totals!$H$8,2)</f>
        <v>8.83</v>
      </c>
      <c r="I361" s="103">
        <f t="shared" si="14"/>
        <v>3.0492086330935253</v>
      </c>
      <c r="J361" s="103">
        <f>+H361-I361</f>
        <v>5.7807913669064748</v>
      </c>
      <c r="K361" s="113" t="s">
        <v>709</v>
      </c>
      <c r="L361" s="113" t="s">
        <v>112</v>
      </c>
      <c r="M361" s="138">
        <v>0.34532374100719426</v>
      </c>
      <c r="N361" s="117">
        <f>+H361*M361</f>
        <v>3.0492086330935253</v>
      </c>
      <c r="O361" s="113" t="s">
        <v>1159</v>
      </c>
      <c r="P361" s="114"/>
      <c r="Q361" s="118"/>
      <c r="R361" s="116"/>
      <c r="S361" s="114"/>
    </row>
    <row r="362" spans="6:19">
      <c r="F362" s="111" t="s">
        <v>708</v>
      </c>
      <c r="G362" s="136">
        <v>6.155237E-4</v>
      </c>
      <c r="H362" s="103">
        <f>ROUND(+G362*Totals!$H$8,2)</f>
        <v>223.23</v>
      </c>
      <c r="I362" s="103">
        <f t="shared" si="14"/>
        <v>0</v>
      </c>
      <c r="J362" s="103">
        <f>+H362-I362</f>
        <v>223.23</v>
      </c>
      <c r="O362" s="117" t="s">
        <v>1159</v>
      </c>
      <c r="P362" s="114"/>
      <c r="Q362" s="118"/>
      <c r="R362" s="116"/>
      <c r="S362" s="114"/>
    </row>
    <row r="363" spans="6:19">
      <c r="F363" s="111" t="s">
        <v>707</v>
      </c>
      <c r="G363" s="136">
        <v>7.0207569999999994E-4</v>
      </c>
      <c r="H363" s="103">
        <f>ROUND(+G363*Totals!$H$8,2)</f>
        <v>254.62</v>
      </c>
      <c r="I363" s="103">
        <f t="shared" si="14"/>
        <v>0</v>
      </c>
      <c r="J363" s="103">
        <f>+H363-I363</f>
        <v>254.62</v>
      </c>
      <c r="K363" s="113"/>
      <c r="L363" s="113"/>
      <c r="N363" s="117"/>
      <c r="O363" s="113"/>
      <c r="P363" s="114"/>
      <c r="Q363" s="118"/>
      <c r="R363" s="116"/>
      <c r="S363" s="114"/>
    </row>
    <row r="364" spans="6:19">
      <c r="F364" s="111" t="s">
        <v>706</v>
      </c>
      <c r="G364" s="136">
        <v>9.3893399999999991E-5</v>
      </c>
      <c r="H364" s="103">
        <f>ROUND(+G364*Totals!$H$8,2)</f>
        <v>34.049999999999997</v>
      </c>
      <c r="I364" s="103">
        <f t="shared" si="14"/>
        <v>10.071126760563379</v>
      </c>
      <c r="J364" s="103">
        <f t="shared" si="15"/>
        <v>23.978873239436616</v>
      </c>
      <c r="K364" s="113" t="s">
        <v>706</v>
      </c>
      <c r="L364" s="113" t="s">
        <v>48</v>
      </c>
      <c r="M364" s="138">
        <v>0.29577464788732394</v>
      </c>
      <c r="N364" s="117">
        <f>+H364*M364</f>
        <v>10.071126760563379</v>
      </c>
      <c r="O364" s="117"/>
      <c r="P364" s="114"/>
      <c r="Q364" s="118"/>
      <c r="R364" s="116"/>
      <c r="S364" s="114"/>
    </row>
    <row r="365" spans="6:19">
      <c r="F365" s="111" t="s">
        <v>705</v>
      </c>
      <c r="G365" s="136">
        <v>3.4388960000000004E-4</v>
      </c>
      <c r="H365" s="103">
        <f>ROUND(+G365*Totals!$H$8,2)</f>
        <v>124.72</v>
      </c>
      <c r="I365" s="103">
        <f t="shared" si="14"/>
        <v>0</v>
      </c>
      <c r="J365" s="103">
        <f t="shared" si="15"/>
        <v>124.72</v>
      </c>
      <c r="K365" s="113"/>
      <c r="L365" s="113"/>
      <c r="N365" s="117"/>
      <c r="O365" s="113" t="s">
        <v>1159</v>
      </c>
      <c r="P365" s="114"/>
      <c r="Q365" s="118"/>
      <c r="R365" s="116"/>
      <c r="S365" s="114"/>
    </row>
    <row r="366" spans="6:19">
      <c r="F366" s="111" t="s">
        <v>74</v>
      </c>
      <c r="G366" s="136">
        <v>4.5980699999999998E-5</v>
      </c>
      <c r="H366" s="103">
        <f>ROUND(+G366*Totals!$H$8,2)</f>
        <v>16.68</v>
      </c>
      <c r="I366" s="103">
        <f t="shared" si="14"/>
        <v>6.0091703056768546</v>
      </c>
      <c r="J366" s="103">
        <f t="shared" si="15"/>
        <v>10.670829694323146</v>
      </c>
      <c r="K366" s="113" t="s">
        <v>74</v>
      </c>
      <c r="L366" s="113" t="s">
        <v>97</v>
      </c>
      <c r="M366" s="138">
        <v>0.36026200873362441</v>
      </c>
      <c r="N366" s="117">
        <f>+H366*M366</f>
        <v>6.0091703056768546</v>
      </c>
      <c r="O366" s="117"/>
      <c r="P366" s="114"/>
      <c r="Q366" s="118"/>
      <c r="R366" s="116"/>
      <c r="S366" s="114"/>
    </row>
    <row r="367" spans="6:19">
      <c r="F367" s="111" t="s">
        <v>704</v>
      </c>
      <c r="G367" s="136">
        <v>1.6757854999999999E-3</v>
      </c>
      <c r="H367" s="103">
        <f>ROUND(+G367*Totals!$H$8,2)</f>
        <v>607.75</v>
      </c>
      <c r="I367" s="103">
        <f t="shared" si="14"/>
        <v>0</v>
      </c>
      <c r="J367" s="103">
        <f t="shared" si="15"/>
        <v>607.75</v>
      </c>
      <c r="K367" s="113"/>
      <c r="L367" s="113"/>
      <c r="N367" s="117"/>
      <c r="O367" s="117" t="s">
        <v>1159</v>
      </c>
      <c r="P367" s="114"/>
      <c r="Q367" s="118"/>
      <c r="R367" s="116"/>
      <c r="S367" s="114"/>
    </row>
    <row r="368" spans="6:19">
      <c r="F368" s="111" t="s">
        <v>75</v>
      </c>
      <c r="G368" s="136">
        <v>7.7278600000000002E-5</v>
      </c>
      <c r="H368" s="103">
        <f>ROUND(+G368*Totals!$H$8,2)</f>
        <v>28.03</v>
      </c>
      <c r="I368" s="103">
        <f t="shared" si="14"/>
        <v>5.0856118143459907</v>
      </c>
      <c r="J368" s="103">
        <f t="shared" ref="J368:J373" si="16">+H368-I368</f>
        <v>22.94438818565401</v>
      </c>
      <c r="K368" s="113" t="s">
        <v>75</v>
      </c>
      <c r="L368" s="113" t="s">
        <v>111</v>
      </c>
      <c r="M368" s="138">
        <v>0.18143459915611812</v>
      </c>
      <c r="N368" s="117">
        <f>+H368*M368</f>
        <v>5.0856118143459907</v>
      </c>
      <c r="O368" s="117"/>
      <c r="P368" s="114"/>
      <c r="Q368" s="118"/>
      <c r="R368" s="116"/>
      <c r="S368" s="114"/>
    </row>
    <row r="369" spans="6:19">
      <c r="F369" s="111" t="s">
        <v>703</v>
      </c>
      <c r="G369" s="136">
        <v>7.9596899999999997E-5</v>
      </c>
      <c r="H369" s="103">
        <f>ROUND(+G369*Totals!$H$8,2)</f>
        <v>28.87</v>
      </c>
      <c r="I369" s="103">
        <f t="shared" si="14"/>
        <v>5.2540150093808631</v>
      </c>
      <c r="J369" s="103">
        <f t="shared" si="16"/>
        <v>23.61598499061914</v>
      </c>
      <c r="K369" s="113" t="s">
        <v>703</v>
      </c>
      <c r="L369" s="113" t="s">
        <v>131</v>
      </c>
      <c r="M369" s="138">
        <v>0.18198874296435272</v>
      </c>
      <c r="N369" s="117">
        <f>+H369*M369</f>
        <v>5.2540150093808631</v>
      </c>
      <c r="O369" s="117" t="s">
        <v>1159</v>
      </c>
      <c r="P369" s="114"/>
      <c r="Q369" s="118"/>
      <c r="R369" s="116"/>
      <c r="S369" s="114"/>
    </row>
    <row r="370" spans="6:19">
      <c r="F370" s="111" t="s">
        <v>702</v>
      </c>
      <c r="G370" s="136">
        <v>3.1684199999999997E-5</v>
      </c>
      <c r="H370" s="103">
        <f>ROUND(+G370*Totals!$H$8,2)</f>
        <v>11.49</v>
      </c>
      <c r="I370" s="103">
        <f t="shared" si="14"/>
        <v>6.769783783783784</v>
      </c>
      <c r="J370" s="103">
        <f t="shared" si="16"/>
        <v>4.7202162162162162</v>
      </c>
      <c r="K370" s="113" t="s">
        <v>702</v>
      </c>
      <c r="L370" s="113" t="s">
        <v>69</v>
      </c>
      <c r="M370" s="138">
        <v>0.58918918918918917</v>
      </c>
      <c r="N370" s="117">
        <f>+H370*M370</f>
        <v>6.769783783783784</v>
      </c>
      <c r="O370" s="117" t="s">
        <v>1159</v>
      </c>
      <c r="P370" s="114"/>
      <c r="Q370" s="118"/>
      <c r="R370" s="116"/>
      <c r="S370" s="114"/>
    </row>
    <row r="371" spans="6:19">
      <c r="F371" s="111" t="s">
        <v>701</v>
      </c>
      <c r="G371" s="136">
        <v>1.020077E-4</v>
      </c>
      <c r="H371" s="103">
        <f>ROUND(+G371*Totals!$H$8,2)</f>
        <v>36.99</v>
      </c>
      <c r="I371" s="103">
        <f t="shared" si="14"/>
        <v>3.4962192816635165</v>
      </c>
      <c r="J371" s="103">
        <f t="shared" si="16"/>
        <v>33.493780718336488</v>
      </c>
      <c r="K371" s="113" t="s">
        <v>701</v>
      </c>
      <c r="L371" s="113" t="s">
        <v>127</v>
      </c>
      <c r="M371" s="138">
        <v>9.4517958412098299E-2</v>
      </c>
      <c r="N371" s="117">
        <f>+H371*M371</f>
        <v>3.4962192816635165</v>
      </c>
      <c r="O371" s="113" t="s">
        <v>1159</v>
      </c>
      <c r="P371" s="114"/>
      <c r="Q371" s="118"/>
      <c r="R371" s="116"/>
      <c r="S371" s="114"/>
    </row>
    <row r="372" spans="6:19">
      <c r="F372" s="111" t="s">
        <v>700</v>
      </c>
      <c r="G372" s="136">
        <v>2.2024399999999999E-5</v>
      </c>
      <c r="H372" s="103">
        <f>ROUND(+G372*Totals!$H$8,2)</f>
        <v>7.99</v>
      </c>
      <c r="I372" s="103">
        <f t="shared" si="14"/>
        <v>3.9602608695652171</v>
      </c>
      <c r="J372" s="103">
        <f t="shared" si="16"/>
        <v>4.0297391304347832</v>
      </c>
      <c r="K372" s="113" t="s">
        <v>700</v>
      </c>
      <c r="L372" s="113" t="s">
        <v>80</v>
      </c>
      <c r="M372" s="138">
        <v>0.49565217391304345</v>
      </c>
      <c r="N372" s="117">
        <f>+H372*M372</f>
        <v>3.9602608695652171</v>
      </c>
      <c r="O372" s="117" t="s">
        <v>1159</v>
      </c>
      <c r="P372" s="114"/>
      <c r="Q372" s="118"/>
      <c r="R372" s="116"/>
      <c r="S372" s="114"/>
    </row>
    <row r="373" spans="6:19">
      <c r="F373" s="111" t="s">
        <v>699</v>
      </c>
      <c r="G373" s="136">
        <v>1.8906199000000002E-3</v>
      </c>
      <c r="H373" s="103">
        <f>ROUND(+G373*Totals!$H$8,2)</f>
        <v>685.67</v>
      </c>
      <c r="I373" s="103">
        <f t="shared" si="14"/>
        <v>0</v>
      </c>
      <c r="J373" s="103">
        <f t="shared" si="16"/>
        <v>685.67</v>
      </c>
      <c r="O373" s="117" t="s">
        <v>1159</v>
      </c>
      <c r="P373" s="114"/>
      <c r="Q373" s="118"/>
      <c r="R373" s="116"/>
      <c r="S373" s="114"/>
    </row>
    <row r="374" spans="6:19">
      <c r="F374" s="111" t="s">
        <v>698</v>
      </c>
      <c r="G374" s="136">
        <v>4.5594299999999998E-5</v>
      </c>
      <c r="H374" s="103">
        <f>ROUND(+G374*Totals!$H$8,2)</f>
        <v>16.54</v>
      </c>
      <c r="I374" s="103">
        <f t="shared" si="14"/>
        <v>4.9195897435897429</v>
      </c>
      <c r="J374" s="103">
        <f>+H374-I374</f>
        <v>11.620410256410256</v>
      </c>
      <c r="K374" s="113" t="s">
        <v>698</v>
      </c>
      <c r="L374" s="113" t="s">
        <v>88</v>
      </c>
      <c r="M374" s="138">
        <v>0.29743589743589743</v>
      </c>
      <c r="N374" s="117">
        <f>+H374*M374</f>
        <v>4.9195897435897429</v>
      </c>
      <c r="O374" s="117"/>
      <c r="P374" s="114"/>
      <c r="Q374" s="118"/>
      <c r="R374" s="116"/>
      <c r="S374" s="114"/>
    </row>
    <row r="375" spans="6:19">
      <c r="F375" s="111" t="s">
        <v>697</v>
      </c>
      <c r="G375" s="136">
        <v>1.0123490000000001E-4</v>
      </c>
      <c r="H375" s="103">
        <f>ROUND(+G375*Totals!$H$8,2)</f>
        <v>36.71</v>
      </c>
      <c r="I375" s="103">
        <f t="shared" si="14"/>
        <v>5.6120476858345034</v>
      </c>
      <c r="J375" s="103">
        <f>+H375-I375</f>
        <v>31.097952314165497</v>
      </c>
      <c r="K375" s="113" t="s">
        <v>697</v>
      </c>
      <c r="L375" s="113" t="s">
        <v>38</v>
      </c>
      <c r="M375" s="138">
        <v>0.15287517531556805</v>
      </c>
      <c r="N375" s="117">
        <f>+H375*M375</f>
        <v>5.6120476858345034</v>
      </c>
      <c r="O375" s="113" t="s">
        <v>1159</v>
      </c>
      <c r="P375" s="114"/>
      <c r="Q375" s="118"/>
      <c r="R375" s="116"/>
      <c r="S375" s="114"/>
    </row>
    <row r="376" spans="6:19">
      <c r="F376" s="111" t="s">
        <v>696</v>
      </c>
      <c r="G376" s="136">
        <v>5.8345299999999999E-5</v>
      </c>
      <c r="H376" s="103">
        <f>ROUND(+G376*Totals!$H$8,2)</f>
        <v>21.16</v>
      </c>
      <c r="I376" s="103">
        <f t="shared" si="14"/>
        <v>8.800186915887851</v>
      </c>
      <c r="J376" s="103">
        <f>+H376-I376</f>
        <v>12.359813084112149</v>
      </c>
      <c r="K376" s="113" t="s">
        <v>696</v>
      </c>
      <c r="L376" s="113" t="s">
        <v>105</v>
      </c>
      <c r="M376" s="138">
        <v>0.41588785046728971</v>
      </c>
      <c r="N376" s="117">
        <f>+H376*M376</f>
        <v>8.800186915887851</v>
      </c>
      <c r="O376" s="113" t="s">
        <v>1159</v>
      </c>
      <c r="P376" s="114"/>
      <c r="Q376" s="118"/>
      <c r="R376" s="116"/>
      <c r="S376" s="114"/>
    </row>
    <row r="377" spans="6:19">
      <c r="F377" s="111" t="s">
        <v>695</v>
      </c>
      <c r="G377" s="136">
        <v>2.8322589999999999E-4</v>
      </c>
      <c r="H377" s="103">
        <f>ROUND(+G377*Totals!$H$8,2)</f>
        <v>102.72</v>
      </c>
      <c r="I377" s="103">
        <f t="shared" si="14"/>
        <v>0</v>
      </c>
      <c r="J377" s="103">
        <f>+H377-I377</f>
        <v>102.72</v>
      </c>
      <c r="O377" s="117" t="s">
        <v>1159</v>
      </c>
      <c r="P377" s="114"/>
      <c r="Q377" s="118"/>
      <c r="R377" s="116"/>
      <c r="S377" s="114"/>
    </row>
    <row r="378" spans="6:19">
      <c r="F378" s="111" t="s">
        <v>694</v>
      </c>
      <c r="G378" s="136">
        <v>6.2016040000000005E-4</v>
      </c>
      <c r="H378" s="103">
        <f>ROUND(+G378*Totals!$H$8,2)</f>
        <v>224.91</v>
      </c>
      <c r="I378" s="103">
        <f t="shared" si="14"/>
        <v>0</v>
      </c>
      <c r="J378" s="103">
        <f t="shared" si="15"/>
        <v>224.91</v>
      </c>
      <c r="K378" s="113"/>
      <c r="L378" s="113"/>
      <c r="N378" s="117"/>
      <c r="O378" s="117"/>
      <c r="P378" s="114"/>
      <c r="Q378" s="118"/>
      <c r="R378" s="116"/>
      <c r="S378" s="114"/>
    </row>
    <row r="379" spans="6:19">
      <c r="F379" s="111" t="s">
        <v>693</v>
      </c>
      <c r="G379" s="136">
        <v>3.5548099999999999E-5</v>
      </c>
      <c r="H379" s="103">
        <f>ROUND(+G379*Totals!$H$8,2)</f>
        <v>12.89</v>
      </c>
      <c r="I379" s="103">
        <f t="shared" si="14"/>
        <v>4.3148728813559334</v>
      </c>
      <c r="J379" s="103">
        <f t="shared" ref="J379:J384" si="17">+H379-I379</f>
        <v>8.5751271186440672</v>
      </c>
      <c r="K379" s="113" t="s">
        <v>693</v>
      </c>
      <c r="L379" s="113" t="s">
        <v>112</v>
      </c>
      <c r="M379" s="138">
        <v>0.33474576271186446</v>
      </c>
      <c r="N379" s="117">
        <f>+H379*M379</f>
        <v>4.3148728813559334</v>
      </c>
      <c r="O379" s="117"/>
      <c r="P379" s="114"/>
      <c r="Q379" s="118"/>
      <c r="R379" s="116"/>
      <c r="S379" s="114"/>
    </row>
    <row r="380" spans="6:19">
      <c r="F380" s="111" t="s">
        <v>692</v>
      </c>
      <c r="G380" s="136">
        <v>9.118869999999999E-5</v>
      </c>
      <c r="H380" s="103">
        <f>ROUND(+G380*Totals!$H$8,2)</f>
        <v>33.07</v>
      </c>
      <c r="I380" s="103">
        <f t="shared" si="14"/>
        <v>2.3942081447963801</v>
      </c>
      <c r="J380" s="103">
        <f t="shared" si="17"/>
        <v>30.67579185520362</v>
      </c>
      <c r="K380" s="113" t="s">
        <v>692</v>
      </c>
      <c r="L380" s="113" t="s">
        <v>97</v>
      </c>
      <c r="M380" s="138">
        <v>7.2398190045248875E-2</v>
      </c>
      <c r="N380" s="117">
        <f>+H380*M380</f>
        <v>2.3942081447963801</v>
      </c>
      <c r="O380" s="117" t="s">
        <v>1159</v>
      </c>
      <c r="P380" s="114"/>
      <c r="Q380" s="118"/>
      <c r="R380" s="116"/>
      <c r="S380" s="114"/>
    </row>
    <row r="381" spans="6:19">
      <c r="F381" s="111" t="s">
        <v>691</v>
      </c>
      <c r="G381" s="136">
        <v>5.8731699999999999E-5</v>
      </c>
      <c r="H381" s="103">
        <f>ROUND(+G381*Totals!$H$8,2)</f>
        <v>21.3</v>
      </c>
      <c r="I381" s="103">
        <f t="shared" si="14"/>
        <v>2.8535885167464121</v>
      </c>
      <c r="J381" s="103">
        <f t="shared" si="17"/>
        <v>18.446411483253588</v>
      </c>
      <c r="K381" s="113" t="s">
        <v>691</v>
      </c>
      <c r="L381" s="113" t="s">
        <v>99</v>
      </c>
      <c r="M381" s="138">
        <v>0.13397129186602874</v>
      </c>
      <c r="N381" s="117">
        <f>+H381*M381</f>
        <v>2.8535885167464121</v>
      </c>
      <c r="O381" s="117" t="s">
        <v>1159</v>
      </c>
      <c r="P381" s="114"/>
      <c r="Q381" s="118"/>
      <c r="R381" s="116"/>
      <c r="S381" s="114"/>
    </row>
    <row r="382" spans="6:19">
      <c r="F382" s="111" t="s">
        <v>690</v>
      </c>
      <c r="G382" s="136">
        <v>5.0231100000000001E-5</v>
      </c>
      <c r="H382" s="103">
        <f>ROUND(+G382*Totals!$H$8,2)</f>
        <v>18.22</v>
      </c>
      <c r="I382" s="103">
        <f t="shared" si="14"/>
        <v>3.1486175115207371</v>
      </c>
      <c r="J382" s="103">
        <f t="shared" si="17"/>
        <v>15.071382488479262</v>
      </c>
      <c r="K382" s="113" t="s">
        <v>690</v>
      </c>
      <c r="L382" s="113" t="s">
        <v>109</v>
      </c>
      <c r="M382" s="138">
        <v>0.1728110599078341</v>
      </c>
      <c r="N382" s="117">
        <f>+H382*M382</f>
        <v>3.1486175115207371</v>
      </c>
      <c r="O382" s="113" t="s">
        <v>1159</v>
      </c>
      <c r="P382" s="114"/>
      <c r="Q382" s="118"/>
      <c r="R382" s="116"/>
      <c r="S382" s="114"/>
    </row>
    <row r="383" spans="6:19">
      <c r="F383" s="111" t="s">
        <v>689</v>
      </c>
      <c r="G383" s="136">
        <v>6.3754800000000002E-5</v>
      </c>
      <c r="H383" s="103">
        <f>ROUND(+G383*Totals!$H$8,2)</f>
        <v>23.12</v>
      </c>
      <c r="I383" s="103">
        <f t="shared" si="14"/>
        <v>4.2917365269461083</v>
      </c>
      <c r="J383" s="103">
        <f t="shared" si="17"/>
        <v>18.828263473053894</v>
      </c>
      <c r="K383" s="113" t="s">
        <v>689</v>
      </c>
      <c r="L383" s="113" t="s">
        <v>98</v>
      </c>
      <c r="M383" s="138">
        <v>0.18562874251497008</v>
      </c>
      <c r="N383" s="117">
        <f>+H383*M383</f>
        <v>4.2917365269461083</v>
      </c>
      <c r="O383" s="117" t="s">
        <v>1159</v>
      </c>
      <c r="P383" s="114"/>
      <c r="Q383" s="118"/>
      <c r="R383" s="116"/>
      <c r="S383" s="114"/>
    </row>
    <row r="384" spans="6:19">
      <c r="F384" s="111" t="s">
        <v>688</v>
      </c>
      <c r="G384" s="136">
        <v>1.0432605E-3</v>
      </c>
      <c r="H384" s="103">
        <f>ROUND(+G384*Totals!$H$8,2)</f>
        <v>378.36</v>
      </c>
      <c r="I384" s="103">
        <f t="shared" si="14"/>
        <v>0</v>
      </c>
      <c r="J384" s="103">
        <f t="shared" si="17"/>
        <v>378.36</v>
      </c>
      <c r="O384" s="117" t="s">
        <v>1159</v>
      </c>
      <c r="P384" s="114"/>
      <c r="Q384" s="118"/>
      <c r="R384" s="116"/>
      <c r="S384" s="114"/>
    </row>
    <row r="385" spans="6:19">
      <c r="F385" s="111" t="s">
        <v>687</v>
      </c>
      <c r="G385" s="136">
        <v>1.6924000000000003E-4</v>
      </c>
      <c r="H385" s="103">
        <f>ROUND(+G385*Totals!$H$8,2)</f>
        <v>61.38</v>
      </c>
      <c r="I385" s="103">
        <f t="shared" si="14"/>
        <v>15.580272572402043</v>
      </c>
      <c r="J385" s="103">
        <f>+H385-I385</f>
        <v>45.799727427597958</v>
      </c>
      <c r="K385" s="113" t="s">
        <v>687</v>
      </c>
      <c r="L385" s="113" t="s">
        <v>67</v>
      </c>
      <c r="M385" s="138">
        <v>0.25383304940374785</v>
      </c>
      <c r="N385" s="117">
        <f>+H385*M385</f>
        <v>15.580272572402043</v>
      </c>
      <c r="O385" s="113"/>
      <c r="P385" s="114"/>
      <c r="Q385" s="118"/>
      <c r="R385" s="116"/>
      <c r="S385" s="114"/>
    </row>
    <row r="386" spans="6:19">
      <c r="F386" s="111" t="s">
        <v>686</v>
      </c>
      <c r="G386" s="136">
        <v>1.5842099999999999E-5</v>
      </c>
      <c r="H386" s="103">
        <f>ROUND(+G386*Totals!$H$8,2)</f>
        <v>5.75</v>
      </c>
      <c r="I386" s="103">
        <f t="shared" si="14"/>
        <v>1.9827586206896552</v>
      </c>
      <c r="J386" s="103">
        <f>+H386-I386</f>
        <v>3.7672413793103448</v>
      </c>
      <c r="K386" s="113" t="s">
        <v>686</v>
      </c>
      <c r="L386" s="113" t="s">
        <v>88</v>
      </c>
      <c r="M386" s="138">
        <v>0.34482758620689657</v>
      </c>
      <c r="N386" s="117">
        <f>+H386*M386</f>
        <v>1.9827586206896552</v>
      </c>
      <c r="O386" s="113" t="s">
        <v>1159</v>
      </c>
      <c r="P386" s="114"/>
      <c r="Q386" s="118"/>
      <c r="R386" s="116"/>
      <c r="S386" s="114"/>
    </row>
    <row r="387" spans="6:19">
      <c r="F387" s="111" t="s">
        <v>685</v>
      </c>
      <c r="G387" s="136">
        <v>2.7549810000000003E-4</v>
      </c>
      <c r="H387" s="103">
        <f>ROUND(+G387*Totals!$H$8,2)</f>
        <v>99.91</v>
      </c>
      <c r="I387" s="103">
        <f t="shared" si="14"/>
        <v>0</v>
      </c>
      <c r="J387" s="103">
        <f>+H387-I387</f>
        <v>99.91</v>
      </c>
      <c r="O387" s="117" t="s">
        <v>1159</v>
      </c>
      <c r="P387" s="114"/>
      <c r="Q387" s="118"/>
      <c r="R387" s="116"/>
      <c r="S387" s="114"/>
    </row>
    <row r="388" spans="6:19">
      <c r="F388" s="111" t="s">
        <v>684</v>
      </c>
      <c r="G388" s="136">
        <v>2.8129399999999997E-4</v>
      </c>
      <c r="H388" s="103">
        <f>ROUND(+G388*Totals!$H$8,2)</f>
        <v>102.02</v>
      </c>
      <c r="I388" s="103">
        <f t="shared" si="14"/>
        <v>0</v>
      </c>
      <c r="J388" s="103">
        <f t="shared" si="15"/>
        <v>102.02</v>
      </c>
      <c r="K388" s="113"/>
      <c r="L388" s="113"/>
      <c r="N388" s="117"/>
      <c r="O388" s="117"/>
      <c r="P388" s="114"/>
      <c r="Q388" s="118"/>
      <c r="R388" s="116"/>
      <c r="S388" s="114"/>
    </row>
    <row r="389" spans="6:19">
      <c r="F389" s="111" t="s">
        <v>683</v>
      </c>
      <c r="G389" s="136">
        <v>5.5640599999999997E-5</v>
      </c>
      <c r="H389" s="103">
        <f>ROUND(+G389*Totals!$H$8,2)</f>
        <v>20.18</v>
      </c>
      <c r="I389" s="103">
        <f t="shared" si="14"/>
        <v>4.6505349794238686</v>
      </c>
      <c r="J389" s="103">
        <f t="shared" si="15"/>
        <v>15.529465020576131</v>
      </c>
      <c r="K389" s="113" t="s">
        <v>683</v>
      </c>
      <c r="L389" s="113" t="s">
        <v>99</v>
      </c>
      <c r="M389" s="138">
        <v>0.23045267489711935</v>
      </c>
      <c r="N389" s="117">
        <f>+H389*M389</f>
        <v>4.6505349794238686</v>
      </c>
      <c r="O389" s="113"/>
      <c r="P389" s="114"/>
      <c r="Q389" s="118"/>
      <c r="R389" s="116"/>
      <c r="S389" s="114"/>
    </row>
    <row r="390" spans="6:19">
      <c r="F390" s="111" t="s">
        <v>682</v>
      </c>
      <c r="G390" s="136">
        <v>0</v>
      </c>
      <c r="H390" s="103">
        <f>ROUND(+G390*Totals!$H$8,2)</f>
        <v>0</v>
      </c>
      <c r="I390" s="103">
        <f t="shared" si="14"/>
        <v>0</v>
      </c>
      <c r="J390" s="103">
        <f t="shared" si="15"/>
        <v>0</v>
      </c>
      <c r="K390" s="113"/>
      <c r="L390" s="113"/>
      <c r="N390" s="117"/>
      <c r="O390" s="113" t="s">
        <v>1159</v>
      </c>
      <c r="P390" s="114"/>
      <c r="Q390" s="118"/>
      <c r="R390" s="116"/>
      <c r="S390" s="114"/>
    </row>
    <row r="391" spans="6:19">
      <c r="F391" s="111" t="s">
        <v>681</v>
      </c>
      <c r="G391" s="136">
        <v>2.7754593999999998E-3</v>
      </c>
      <c r="H391" s="103">
        <f>ROUND(+G391*Totals!$H$8,2)</f>
        <v>1006.57</v>
      </c>
      <c r="I391" s="103">
        <f t="shared" ref="I391:I454" si="18">+N391+Q391+T391</f>
        <v>0</v>
      </c>
      <c r="J391" s="103">
        <f t="shared" si="15"/>
        <v>1006.57</v>
      </c>
      <c r="K391" s="113"/>
      <c r="L391" s="113"/>
      <c r="N391" s="117"/>
      <c r="O391" s="117" t="s">
        <v>1159</v>
      </c>
      <c r="P391" s="114"/>
      <c r="Q391" s="118"/>
      <c r="R391" s="116"/>
      <c r="S391" s="114"/>
    </row>
    <row r="392" spans="6:19">
      <c r="F392" s="111" t="s">
        <v>680</v>
      </c>
      <c r="G392" s="136">
        <v>3.33457E-4</v>
      </c>
      <c r="H392" s="103">
        <f>ROUND(+G392*Totals!$H$8,2)</f>
        <v>120.93</v>
      </c>
      <c r="I392" s="103">
        <f t="shared" si="18"/>
        <v>0</v>
      </c>
      <c r="J392" s="103">
        <f t="shared" si="15"/>
        <v>120.93</v>
      </c>
      <c r="K392" s="113"/>
      <c r="L392" s="113"/>
      <c r="N392" s="117"/>
      <c r="O392" s="113"/>
      <c r="P392" s="114"/>
      <c r="Q392" s="118"/>
      <c r="R392" s="116"/>
      <c r="S392" s="114"/>
    </row>
    <row r="393" spans="6:19">
      <c r="F393" s="111" t="s">
        <v>679</v>
      </c>
      <c r="G393" s="136">
        <v>6.2982000000000001E-5</v>
      </c>
      <c r="H393" s="103">
        <f>ROUND(+G393*Totals!$H$8,2)</f>
        <v>22.84</v>
      </c>
      <c r="I393" s="103">
        <f t="shared" si="18"/>
        <v>6.14445652173913</v>
      </c>
      <c r="J393" s="103">
        <f t="shared" si="15"/>
        <v>16.69554347826087</v>
      </c>
      <c r="K393" s="113" t="s">
        <v>679</v>
      </c>
      <c r="L393" s="113" t="s">
        <v>78</v>
      </c>
      <c r="M393" s="138">
        <v>0.26902173913043476</v>
      </c>
      <c r="N393" s="117">
        <f>+H393*M393</f>
        <v>6.14445652173913</v>
      </c>
      <c r="O393" s="117"/>
      <c r="P393" s="114"/>
      <c r="Q393" s="118"/>
      <c r="R393" s="116"/>
      <c r="S393" s="114"/>
    </row>
    <row r="394" spans="6:19">
      <c r="F394" s="111" t="s">
        <v>678</v>
      </c>
      <c r="G394" s="136">
        <v>3.6127729999999996E-4</v>
      </c>
      <c r="H394" s="103">
        <f>ROUND(+G394*Totals!$H$8,2)</f>
        <v>131.02000000000001</v>
      </c>
      <c r="I394" s="103">
        <f t="shared" si="18"/>
        <v>0</v>
      </c>
      <c r="J394" s="103">
        <f t="shared" si="15"/>
        <v>131.02000000000001</v>
      </c>
      <c r="K394" s="113"/>
      <c r="L394" s="113"/>
      <c r="N394" s="117"/>
      <c r="O394" s="113" t="s">
        <v>1159</v>
      </c>
      <c r="P394" s="114"/>
      <c r="Q394" s="118"/>
      <c r="R394" s="116"/>
      <c r="S394" s="114"/>
    </row>
    <row r="395" spans="6:19">
      <c r="F395" s="111" t="s">
        <v>677</v>
      </c>
      <c r="G395" s="136">
        <v>1.039397E-4</v>
      </c>
      <c r="H395" s="103">
        <f>ROUND(+G395*Totals!$H$8,2)</f>
        <v>37.700000000000003</v>
      </c>
      <c r="I395" s="103">
        <f t="shared" si="18"/>
        <v>8.9155405405405403</v>
      </c>
      <c r="J395" s="103">
        <f t="shared" si="15"/>
        <v>28.784459459459462</v>
      </c>
      <c r="K395" s="113" t="s">
        <v>677</v>
      </c>
      <c r="L395" s="113" t="s">
        <v>72</v>
      </c>
      <c r="M395" s="138">
        <v>0.23648648648648649</v>
      </c>
      <c r="N395" s="117">
        <f>+H395*M395</f>
        <v>8.9155405405405403</v>
      </c>
      <c r="O395" s="117"/>
      <c r="P395" s="114"/>
      <c r="Q395" s="118"/>
      <c r="R395" s="116"/>
      <c r="S395" s="114"/>
    </row>
    <row r="396" spans="6:19">
      <c r="F396" s="111" t="s">
        <v>676</v>
      </c>
      <c r="G396" s="136">
        <v>5.7997559999999992E-4</v>
      </c>
      <c r="H396" s="103">
        <f>ROUND(+G396*Totals!$H$8,2)</f>
        <v>210.34</v>
      </c>
      <c r="I396" s="103">
        <f t="shared" si="18"/>
        <v>0</v>
      </c>
      <c r="J396" s="103">
        <f t="shared" si="15"/>
        <v>210.34</v>
      </c>
      <c r="K396" s="113"/>
      <c r="L396" s="113"/>
      <c r="N396" s="117"/>
      <c r="O396" s="113" t="s">
        <v>1159</v>
      </c>
      <c r="P396" s="114"/>
      <c r="Q396" s="118"/>
      <c r="R396" s="116"/>
      <c r="S396" s="114"/>
    </row>
    <row r="397" spans="6:19">
      <c r="F397" s="111" t="s">
        <v>675</v>
      </c>
      <c r="G397" s="136">
        <v>1.3755580000000001E-4</v>
      </c>
      <c r="H397" s="103">
        <f>ROUND(+G397*Totals!$H$8,2)</f>
        <v>49.89</v>
      </c>
      <c r="I397" s="103">
        <f t="shared" si="18"/>
        <v>15.461776859504134</v>
      </c>
      <c r="J397" s="103">
        <f t="shared" si="15"/>
        <v>34.428223140495867</v>
      </c>
      <c r="K397" s="113" t="s">
        <v>675</v>
      </c>
      <c r="L397" s="113" t="s">
        <v>65</v>
      </c>
      <c r="M397" s="138">
        <v>0.30991735537190085</v>
      </c>
      <c r="N397" s="117">
        <f>+H397*M397</f>
        <v>15.461776859504134</v>
      </c>
      <c r="O397" s="117"/>
      <c r="P397" s="114"/>
      <c r="Q397" s="118"/>
      <c r="R397" s="116"/>
      <c r="S397" s="114"/>
    </row>
    <row r="398" spans="6:19">
      <c r="F398" s="111" t="s">
        <v>674</v>
      </c>
      <c r="G398" s="136">
        <v>2.403363E-4</v>
      </c>
      <c r="H398" s="103">
        <f>ROUND(+G398*Totals!$H$8,2)</f>
        <v>87.16</v>
      </c>
      <c r="I398" s="103">
        <f t="shared" si="18"/>
        <v>0</v>
      </c>
      <c r="J398" s="103">
        <f t="shared" ref="J398:J461" si="19">+H398-I398</f>
        <v>87.16</v>
      </c>
      <c r="K398" s="113"/>
      <c r="L398" s="113"/>
      <c r="N398" s="117"/>
      <c r="O398" s="113" t="s">
        <v>1159</v>
      </c>
      <c r="P398" s="114"/>
      <c r="Q398" s="118"/>
      <c r="R398" s="116"/>
      <c r="S398" s="114"/>
    </row>
    <row r="399" spans="6:19">
      <c r="F399" s="111" t="s">
        <v>673</v>
      </c>
      <c r="G399" s="136">
        <v>9.8530200000000007E-5</v>
      </c>
      <c r="H399" s="103">
        <f>ROUND(+G399*Totals!$H$8,2)</f>
        <v>35.729999999999997</v>
      </c>
      <c r="I399" s="103">
        <f t="shared" si="18"/>
        <v>6.7059237536656884</v>
      </c>
      <c r="J399" s="103">
        <f t="shared" si="19"/>
        <v>29.02407624633431</v>
      </c>
      <c r="K399" s="113" t="s">
        <v>673</v>
      </c>
      <c r="L399" s="113" t="s">
        <v>130</v>
      </c>
      <c r="M399" s="138">
        <v>0.18768328445747801</v>
      </c>
      <c r="N399" s="117">
        <f>+H399*M399</f>
        <v>6.7059237536656884</v>
      </c>
      <c r="O399" s="117"/>
      <c r="P399" s="114"/>
      <c r="Q399" s="118"/>
      <c r="R399" s="116"/>
      <c r="S399" s="114"/>
    </row>
    <row r="400" spans="6:19">
      <c r="F400" s="111" t="s">
        <v>672</v>
      </c>
      <c r="G400" s="136">
        <v>2.7897559999999998E-4</v>
      </c>
      <c r="H400" s="103">
        <f>ROUND(+G400*Totals!$H$8,2)</f>
        <v>101.18</v>
      </c>
      <c r="I400" s="103">
        <f t="shared" si="18"/>
        <v>0</v>
      </c>
      <c r="J400" s="103">
        <f t="shared" si="19"/>
        <v>101.18</v>
      </c>
      <c r="K400" s="113"/>
      <c r="L400" s="113"/>
      <c r="N400" s="117"/>
      <c r="O400" s="113" t="s">
        <v>1159</v>
      </c>
      <c r="P400" s="114"/>
      <c r="Q400" s="118"/>
      <c r="R400" s="116"/>
      <c r="S400" s="114"/>
    </row>
    <row r="401" spans="6:19">
      <c r="F401" s="111" t="s">
        <v>671</v>
      </c>
      <c r="G401" s="136">
        <v>5.4481399999999996E-5</v>
      </c>
      <c r="H401" s="103">
        <f>ROUND(+G401*Totals!$H$8,2)</f>
        <v>19.760000000000002</v>
      </c>
      <c r="I401" s="103">
        <f t="shared" si="18"/>
        <v>2.6423255813953492</v>
      </c>
      <c r="J401" s="103">
        <f t="shared" si="19"/>
        <v>17.117674418604651</v>
      </c>
      <c r="K401" s="113" t="s">
        <v>671</v>
      </c>
      <c r="L401" s="113" t="s">
        <v>90</v>
      </c>
      <c r="M401" s="138">
        <v>0.13372093023255816</v>
      </c>
      <c r="N401" s="117">
        <f>+H401*M401</f>
        <v>2.6423255813953492</v>
      </c>
      <c r="O401" s="113"/>
      <c r="P401" s="114"/>
      <c r="Q401" s="118"/>
      <c r="R401" s="116"/>
      <c r="S401" s="114"/>
    </row>
    <row r="402" spans="6:19">
      <c r="F402" s="111" t="s">
        <v>670</v>
      </c>
      <c r="G402" s="136">
        <v>3.3229780000000001E-4</v>
      </c>
      <c r="H402" s="103">
        <f>ROUND(+G402*Totals!$H$8,2)</f>
        <v>120.51</v>
      </c>
      <c r="I402" s="103">
        <f t="shared" si="18"/>
        <v>0</v>
      </c>
      <c r="J402" s="103">
        <f t="shared" si="19"/>
        <v>120.51</v>
      </c>
      <c r="K402" s="113"/>
      <c r="L402" s="113"/>
      <c r="N402" s="117"/>
      <c r="O402" s="113" t="s">
        <v>1159</v>
      </c>
      <c r="P402" s="114"/>
      <c r="Q402" s="118"/>
      <c r="R402" s="116"/>
      <c r="S402" s="114"/>
    </row>
    <row r="403" spans="6:19">
      <c r="F403" s="111" t="s">
        <v>669</v>
      </c>
      <c r="G403" s="136">
        <v>9.8452879999999998E-4</v>
      </c>
      <c r="H403" s="103">
        <f>ROUND(+G403*Totals!$H$8,2)</f>
        <v>357.06</v>
      </c>
      <c r="I403" s="103">
        <f t="shared" si="18"/>
        <v>0</v>
      </c>
      <c r="J403" s="103">
        <f t="shared" si="19"/>
        <v>357.06</v>
      </c>
      <c r="K403" s="113"/>
      <c r="L403" s="113"/>
      <c r="N403" s="117"/>
      <c r="O403" s="113"/>
      <c r="P403" s="114"/>
      <c r="Q403" s="118"/>
      <c r="R403" s="116"/>
      <c r="S403" s="114"/>
    </row>
    <row r="404" spans="6:19">
      <c r="F404" s="111" t="s">
        <v>668</v>
      </c>
      <c r="G404" s="136">
        <v>9.2347879999999999E-4</v>
      </c>
      <c r="H404" s="103">
        <f>ROUND(+G404*Totals!$H$8,2)</f>
        <v>334.92</v>
      </c>
      <c r="I404" s="103">
        <f t="shared" si="18"/>
        <v>0</v>
      </c>
      <c r="J404" s="103">
        <f t="shared" si="19"/>
        <v>334.92</v>
      </c>
      <c r="K404" s="113"/>
      <c r="L404" s="113"/>
      <c r="N404" s="117"/>
      <c r="O404" s="117"/>
      <c r="P404" s="114"/>
      <c r="Q404" s="118"/>
      <c r="R404" s="116"/>
      <c r="S404" s="114"/>
    </row>
    <row r="405" spans="6:19">
      <c r="F405" s="111" t="s">
        <v>80</v>
      </c>
      <c r="G405" s="136">
        <v>1.8515943000000001E-3</v>
      </c>
      <c r="H405" s="103">
        <f>ROUND(+G405*Totals!$H$8,2)</f>
        <v>671.51</v>
      </c>
      <c r="I405" s="103">
        <f t="shared" si="18"/>
        <v>0</v>
      </c>
      <c r="J405" s="103">
        <f t="shared" si="19"/>
        <v>671.51</v>
      </c>
      <c r="K405" s="113"/>
      <c r="L405" s="113"/>
      <c r="N405" s="117"/>
      <c r="O405" s="113"/>
      <c r="P405" s="114"/>
      <c r="Q405" s="118"/>
      <c r="R405" s="116"/>
      <c r="S405" s="114"/>
    </row>
    <row r="406" spans="6:19">
      <c r="F406" s="111" t="s">
        <v>667</v>
      </c>
      <c r="G406" s="136">
        <v>1.7967259999999998E-4</v>
      </c>
      <c r="H406" s="103">
        <f>ROUND(+G406*Totals!$H$8,2)</f>
        <v>65.16</v>
      </c>
      <c r="I406" s="103">
        <f t="shared" si="18"/>
        <v>6.0117857142857147</v>
      </c>
      <c r="J406" s="103">
        <f t="shared" si="19"/>
        <v>59.148214285714282</v>
      </c>
      <c r="K406" s="113" t="s">
        <v>667</v>
      </c>
      <c r="L406" s="113" t="s">
        <v>126</v>
      </c>
      <c r="M406" s="138">
        <v>9.2261904761904767E-2</v>
      </c>
      <c r="N406" s="117">
        <f>+H406*M406</f>
        <v>6.0117857142857147</v>
      </c>
      <c r="O406" s="113"/>
      <c r="P406" s="114"/>
      <c r="Q406" s="118"/>
      <c r="R406" s="116"/>
      <c r="S406" s="114"/>
    </row>
    <row r="407" spans="6:19">
      <c r="F407" s="111" t="s">
        <v>666</v>
      </c>
      <c r="G407" s="136">
        <v>1.6398509999999999E-3</v>
      </c>
      <c r="H407" s="103">
        <f>ROUND(+G407*Totals!$H$8,2)</f>
        <v>594.72</v>
      </c>
      <c r="I407" s="103">
        <f t="shared" si="18"/>
        <v>0</v>
      </c>
      <c r="J407" s="103">
        <f t="shared" si="19"/>
        <v>594.72</v>
      </c>
      <c r="K407" s="113"/>
      <c r="L407" s="113"/>
      <c r="N407" s="117"/>
      <c r="O407" s="117" t="s">
        <v>1159</v>
      </c>
      <c r="P407" s="114"/>
      <c r="Q407" s="118"/>
      <c r="R407" s="116"/>
      <c r="S407" s="114"/>
    </row>
    <row r="408" spans="6:19">
      <c r="F408" s="111" t="s">
        <v>665</v>
      </c>
      <c r="G408" s="136">
        <v>7.9249159999999997E-4</v>
      </c>
      <c r="H408" s="103">
        <f>ROUND(+G408*Totals!$H$8,2)</f>
        <v>287.41000000000003</v>
      </c>
      <c r="I408" s="103">
        <f t="shared" si="18"/>
        <v>0</v>
      </c>
      <c r="J408" s="103">
        <f t="shared" si="19"/>
        <v>287.41000000000003</v>
      </c>
      <c r="K408" s="113"/>
      <c r="L408" s="113"/>
      <c r="N408" s="117"/>
      <c r="O408" s="113"/>
      <c r="P408" s="114"/>
      <c r="Q408" s="118"/>
      <c r="R408" s="116"/>
      <c r="S408" s="114"/>
    </row>
    <row r="409" spans="6:19">
      <c r="F409" s="111" t="s">
        <v>664</v>
      </c>
      <c r="G409" s="136">
        <v>1.5069300000000002E-5</v>
      </c>
      <c r="H409" s="103">
        <f>ROUND(+G409*Totals!$H$8,2)</f>
        <v>5.47</v>
      </c>
      <c r="I409" s="103">
        <f t="shared" si="18"/>
        <v>1.5151643192488262</v>
      </c>
      <c r="J409" s="103">
        <f t="shared" si="19"/>
        <v>3.9548356807511738</v>
      </c>
      <c r="K409" s="113" t="s">
        <v>664</v>
      </c>
      <c r="L409" s="113" t="s">
        <v>70</v>
      </c>
      <c r="M409" s="138">
        <v>0.27699530516431925</v>
      </c>
      <c r="N409" s="117">
        <f>+H409*M409</f>
        <v>1.5151643192488262</v>
      </c>
      <c r="O409" s="113"/>
      <c r="P409" s="114"/>
      <c r="Q409" s="118"/>
      <c r="R409" s="116"/>
      <c r="S409" s="114"/>
    </row>
    <row r="410" spans="6:19">
      <c r="F410" s="111" t="s">
        <v>663</v>
      </c>
      <c r="G410" s="136">
        <v>2.3430859000000003E-3</v>
      </c>
      <c r="H410" s="103">
        <f>ROUND(+G410*Totals!$H$8,2)</f>
        <v>849.76</v>
      </c>
      <c r="I410" s="103">
        <f t="shared" si="18"/>
        <v>0</v>
      </c>
      <c r="J410" s="103">
        <f t="shared" si="19"/>
        <v>849.76</v>
      </c>
      <c r="K410" s="113"/>
      <c r="L410" s="113"/>
      <c r="N410" s="117"/>
      <c r="O410" s="113" t="s">
        <v>1159</v>
      </c>
      <c r="P410" s="114"/>
      <c r="Q410" s="118"/>
      <c r="R410" s="116"/>
      <c r="S410" s="114"/>
    </row>
    <row r="411" spans="6:19">
      <c r="F411" s="111" t="s">
        <v>662</v>
      </c>
      <c r="G411" s="136">
        <v>6.1177570999999993E-3</v>
      </c>
      <c r="H411" s="103">
        <f>ROUND(+G411*Totals!$H$8,2)</f>
        <v>2218.71</v>
      </c>
      <c r="I411" s="103">
        <f t="shared" si="18"/>
        <v>0</v>
      </c>
      <c r="J411" s="103">
        <f t="shared" si="19"/>
        <v>2218.71</v>
      </c>
      <c r="K411" s="113"/>
      <c r="L411" s="113"/>
      <c r="N411" s="117"/>
      <c r="O411" s="117"/>
      <c r="P411" s="114"/>
      <c r="Q411" s="118"/>
      <c r="R411" s="116"/>
      <c r="S411" s="114"/>
    </row>
    <row r="412" spans="6:19">
      <c r="F412" s="111" t="s">
        <v>661</v>
      </c>
      <c r="G412" s="136">
        <v>3.5857249999999999E-4</v>
      </c>
      <c r="H412" s="103">
        <f>ROUND(+G412*Totals!$H$8,2)</f>
        <v>130.04</v>
      </c>
      <c r="I412" s="103">
        <f t="shared" si="18"/>
        <v>0</v>
      </c>
      <c r="J412" s="103">
        <f t="shared" si="19"/>
        <v>130.04</v>
      </c>
      <c r="K412" s="113"/>
      <c r="L412" s="113"/>
      <c r="N412" s="117"/>
      <c r="O412" s="113"/>
      <c r="P412" s="114"/>
      <c r="Q412" s="118"/>
      <c r="R412" s="116"/>
      <c r="S412" s="114"/>
    </row>
    <row r="413" spans="6:19">
      <c r="F413" s="111" t="s">
        <v>660</v>
      </c>
      <c r="G413" s="136">
        <v>8.7324800000000008E-5</v>
      </c>
      <c r="H413" s="103">
        <f>ROUND(+G413*Totals!$H$8,2)</f>
        <v>31.67</v>
      </c>
      <c r="I413" s="103">
        <f t="shared" si="18"/>
        <v>12.180769230769233</v>
      </c>
      <c r="J413" s="103">
        <f t="shared" si="19"/>
        <v>19.489230769230769</v>
      </c>
      <c r="K413" s="113" t="s">
        <v>660</v>
      </c>
      <c r="L413" s="113" t="s">
        <v>53</v>
      </c>
      <c r="M413" s="138">
        <v>0.38461538461538464</v>
      </c>
      <c r="N413" s="117">
        <f>+H413*M413</f>
        <v>12.180769230769233</v>
      </c>
      <c r="O413" s="113"/>
      <c r="P413" s="114"/>
      <c r="Q413" s="118"/>
      <c r="R413" s="116"/>
      <c r="S413" s="114"/>
    </row>
    <row r="414" spans="6:19">
      <c r="F414" s="111" t="s">
        <v>659</v>
      </c>
      <c r="G414" s="136">
        <v>2.8912999799999999E-2</v>
      </c>
      <c r="H414" s="103">
        <f>ROUND(+G414*Totals!$H$8,2)</f>
        <v>10485.81</v>
      </c>
      <c r="I414" s="103">
        <f t="shared" si="18"/>
        <v>0</v>
      </c>
      <c r="J414" s="103">
        <f t="shared" si="19"/>
        <v>10485.81</v>
      </c>
      <c r="K414" s="113"/>
      <c r="L414" s="113"/>
      <c r="N414" s="117"/>
      <c r="O414" s="113" t="s">
        <v>1159</v>
      </c>
      <c r="P414" s="114"/>
      <c r="Q414" s="118"/>
      <c r="R414" s="116"/>
      <c r="S414" s="114"/>
    </row>
    <row r="415" spans="6:19">
      <c r="F415" s="111" t="s">
        <v>658</v>
      </c>
      <c r="G415" s="136">
        <v>1.9729216000000001E-3</v>
      </c>
      <c r="H415" s="103">
        <f>ROUND(+G415*Totals!$H$8,2)</f>
        <v>715.52</v>
      </c>
      <c r="I415" s="103">
        <f t="shared" si="18"/>
        <v>0</v>
      </c>
      <c r="J415" s="103">
        <f t="shared" si="19"/>
        <v>715.52</v>
      </c>
      <c r="K415" s="113"/>
      <c r="L415" s="113"/>
      <c r="N415" s="117"/>
      <c r="O415" s="117"/>
      <c r="P415" s="114"/>
      <c r="Q415" s="118"/>
      <c r="R415" s="116"/>
      <c r="S415" s="114"/>
    </row>
    <row r="416" spans="6:19">
      <c r="F416" s="111" t="s">
        <v>657</v>
      </c>
      <c r="G416" s="136">
        <v>2.2797169999999998E-4</v>
      </c>
      <c r="H416" s="103">
        <f>ROUND(+G416*Totals!$H$8,2)</f>
        <v>82.68</v>
      </c>
      <c r="I416" s="103">
        <f t="shared" si="18"/>
        <v>0</v>
      </c>
      <c r="J416" s="103">
        <f t="shared" si="19"/>
        <v>82.68</v>
      </c>
      <c r="K416" s="113"/>
      <c r="L416" s="113"/>
      <c r="N416" s="117"/>
      <c r="O416" s="117"/>
      <c r="P416" s="114"/>
      <c r="Q416" s="118"/>
      <c r="R416" s="116"/>
      <c r="S416" s="114"/>
    </row>
    <row r="417" spans="6:19">
      <c r="F417" s="111" t="s">
        <v>656</v>
      </c>
      <c r="G417" s="136">
        <v>1.2325930000000001E-4</v>
      </c>
      <c r="H417" s="103">
        <f>ROUND(+G417*Totals!$H$8,2)</f>
        <v>44.7</v>
      </c>
      <c r="I417" s="103">
        <f t="shared" si="18"/>
        <v>16.414087759815242</v>
      </c>
      <c r="J417" s="103">
        <f t="shared" si="19"/>
        <v>28.285912240184761</v>
      </c>
      <c r="K417" s="113" t="s">
        <v>656</v>
      </c>
      <c r="L417" s="113" t="s">
        <v>116</v>
      </c>
      <c r="M417" s="138">
        <v>0.3672055427251732</v>
      </c>
      <c r="N417" s="117">
        <f>+H417*M417</f>
        <v>16.414087759815242</v>
      </c>
      <c r="O417" s="117"/>
      <c r="P417" s="114"/>
      <c r="Q417" s="118"/>
      <c r="R417" s="116"/>
      <c r="S417" s="114"/>
    </row>
    <row r="418" spans="6:19" ht="19.5" customHeight="1">
      <c r="F418" s="111" t="s">
        <v>655</v>
      </c>
      <c r="G418" s="136">
        <v>1.4296499999999999E-5</v>
      </c>
      <c r="H418" s="103">
        <f>ROUND(+G418*Totals!$H$8,2)</f>
        <v>5.18</v>
      </c>
      <c r="I418" s="103">
        <f t="shared" si="18"/>
        <v>1.3850267379679144</v>
      </c>
      <c r="J418" s="103">
        <f t="shared" si="19"/>
        <v>3.7949732620320855</v>
      </c>
      <c r="K418" s="113" t="s">
        <v>655</v>
      </c>
      <c r="L418" s="113" t="s">
        <v>129</v>
      </c>
      <c r="M418" s="138">
        <v>0.26737967914438504</v>
      </c>
      <c r="N418" s="117">
        <f>+H418*M418</f>
        <v>1.3850267379679144</v>
      </c>
      <c r="O418" s="113" t="s">
        <v>1159</v>
      </c>
      <c r="P418" s="114"/>
      <c r="Q418" s="118"/>
      <c r="R418" s="116"/>
      <c r="S418" s="114"/>
    </row>
    <row r="419" spans="6:19">
      <c r="F419" s="111" t="s">
        <v>654</v>
      </c>
      <c r="G419" s="136">
        <v>7.5346600000000008E-5</v>
      </c>
      <c r="H419" s="103">
        <f>ROUND(+G419*Totals!$H$8,2)</f>
        <v>27.33</v>
      </c>
      <c r="I419" s="103">
        <f t="shared" si="18"/>
        <v>4.44906976744186</v>
      </c>
      <c r="J419" s="103">
        <f t="shared" si="19"/>
        <v>22.880930232558139</v>
      </c>
      <c r="K419" s="113" t="s">
        <v>654</v>
      </c>
      <c r="L419" s="113" t="s">
        <v>73</v>
      </c>
      <c r="M419" s="138">
        <v>0.16279069767441859</v>
      </c>
      <c r="N419" s="117">
        <f>+H419*M419</f>
        <v>4.44906976744186</v>
      </c>
      <c r="O419" s="113" t="s">
        <v>1159</v>
      </c>
      <c r="P419" s="114"/>
      <c r="Q419" s="118"/>
      <c r="R419" s="116"/>
      <c r="S419" s="114"/>
    </row>
    <row r="420" spans="6:19">
      <c r="F420" s="111" t="s">
        <v>653</v>
      </c>
      <c r="G420" s="136">
        <v>3.9953009999999997E-4</v>
      </c>
      <c r="H420" s="103">
        <f>ROUND(+G420*Totals!$H$8,2)</f>
        <v>144.9</v>
      </c>
      <c r="I420" s="103">
        <f t="shared" si="18"/>
        <v>0</v>
      </c>
      <c r="J420" s="103">
        <f t="shared" si="19"/>
        <v>144.9</v>
      </c>
      <c r="O420" s="113" t="s">
        <v>1159</v>
      </c>
      <c r="P420" s="114"/>
      <c r="Q420" s="118"/>
      <c r="R420" s="116"/>
      <c r="S420" s="114"/>
    </row>
    <row r="421" spans="6:19">
      <c r="F421" s="111" t="s">
        <v>85</v>
      </c>
      <c r="G421" s="136">
        <v>1.6158947000000001E-3</v>
      </c>
      <c r="H421" s="103">
        <f>ROUND(+G421*Totals!$H$8,2)</f>
        <v>586.03</v>
      </c>
      <c r="I421" s="103">
        <f t="shared" si="18"/>
        <v>0</v>
      </c>
      <c r="J421" s="103">
        <f t="shared" si="19"/>
        <v>586.03</v>
      </c>
      <c r="K421" s="113"/>
      <c r="L421" s="113"/>
      <c r="N421" s="117"/>
      <c r="O421" s="113"/>
      <c r="P421" s="114"/>
      <c r="Q421" s="118"/>
      <c r="R421" s="116"/>
      <c r="S421" s="114"/>
    </row>
    <row r="422" spans="6:19">
      <c r="F422" s="111" t="s">
        <v>652</v>
      </c>
      <c r="G422" s="136">
        <v>9.6907310000000002E-4</v>
      </c>
      <c r="H422" s="103">
        <f>ROUND(+G422*Totals!$H$8,2)</f>
        <v>351.45</v>
      </c>
      <c r="I422" s="103">
        <f t="shared" si="18"/>
        <v>0</v>
      </c>
      <c r="J422" s="103">
        <f t="shared" si="19"/>
        <v>351.45</v>
      </c>
      <c r="K422" s="113"/>
      <c r="L422" s="113"/>
      <c r="N422" s="117"/>
      <c r="O422" s="113"/>
      <c r="P422" s="114"/>
      <c r="Q422" s="118"/>
      <c r="R422" s="116"/>
      <c r="S422" s="114"/>
    </row>
    <row r="423" spans="6:19">
      <c r="F423" s="111" t="s">
        <v>651</v>
      </c>
      <c r="G423" s="136">
        <v>4.6985359999999999E-4</v>
      </c>
      <c r="H423" s="103">
        <f>ROUND(+G423*Totals!$H$8,2)</f>
        <v>170.4</v>
      </c>
      <c r="I423" s="103">
        <f t="shared" si="18"/>
        <v>0</v>
      </c>
      <c r="J423" s="103">
        <f t="shared" si="19"/>
        <v>170.4</v>
      </c>
      <c r="K423" s="113"/>
      <c r="L423" s="113"/>
      <c r="N423" s="117"/>
      <c r="O423" s="117"/>
      <c r="P423" s="114"/>
      <c r="Q423" s="118"/>
      <c r="R423" s="116"/>
      <c r="S423" s="114"/>
    </row>
    <row r="424" spans="6:19">
      <c r="F424" s="111" t="s">
        <v>650</v>
      </c>
      <c r="G424" s="136">
        <v>9.2981560999999997E-3</v>
      </c>
      <c r="H424" s="103">
        <f>ROUND(+G424*Totals!$H$8,2)</f>
        <v>3372.14</v>
      </c>
      <c r="I424" s="103">
        <f t="shared" si="18"/>
        <v>0</v>
      </c>
      <c r="J424" s="103">
        <f t="shared" si="19"/>
        <v>3372.14</v>
      </c>
      <c r="K424" s="113"/>
      <c r="L424" s="113"/>
      <c r="N424" s="117"/>
      <c r="O424" s="117"/>
      <c r="P424" s="114"/>
      <c r="Q424" s="118"/>
      <c r="R424" s="116"/>
      <c r="S424" s="114"/>
    </row>
    <row r="425" spans="6:19">
      <c r="F425" s="111" t="s">
        <v>649</v>
      </c>
      <c r="G425" s="136">
        <v>8.0369699999999997E-5</v>
      </c>
      <c r="H425" s="103">
        <f>ROUND(+G425*Totals!$H$8,2)</f>
        <v>29.15</v>
      </c>
      <c r="I425" s="103">
        <f t="shared" si="18"/>
        <v>13.423603082851637</v>
      </c>
      <c r="J425" s="103">
        <f t="shared" si="19"/>
        <v>15.726396917148362</v>
      </c>
      <c r="K425" s="113" t="s">
        <v>649</v>
      </c>
      <c r="L425" s="113" t="s">
        <v>131</v>
      </c>
      <c r="M425" s="138">
        <v>0.46050096339113678</v>
      </c>
      <c r="N425" s="117">
        <f>+H425*M425</f>
        <v>13.423603082851637</v>
      </c>
      <c r="O425" s="113" t="s">
        <v>1159</v>
      </c>
      <c r="P425" s="114"/>
      <c r="Q425" s="118"/>
      <c r="R425" s="116"/>
      <c r="S425" s="114"/>
    </row>
    <row r="426" spans="6:19">
      <c r="F426" s="111" t="s">
        <v>648</v>
      </c>
      <c r="G426" s="136">
        <v>1.0818999999999999E-5</v>
      </c>
      <c r="H426" s="103">
        <f>ROUND(+G426*Totals!$H$8,2)</f>
        <v>3.92</v>
      </c>
      <c r="I426" s="103">
        <f t="shared" si="18"/>
        <v>1.0015859030837004</v>
      </c>
      <c r="J426" s="103">
        <f t="shared" si="19"/>
        <v>2.9184140969162993</v>
      </c>
      <c r="K426" s="113" t="s">
        <v>648</v>
      </c>
      <c r="L426" s="113" t="s">
        <v>47</v>
      </c>
      <c r="M426" s="138">
        <v>0.25550660792951541</v>
      </c>
      <c r="N426" s="117">
        <f>+H426*M426</f>
        <v>1.0015859030837004</v>
      </c>
      <c r="O426" s="117" t="s">
        <v>1159</v>
      </c>
      <c r="P426" s="114"/>
      <c r="Q426" s="118"/>
      <c r="R426" s="116"/>
      <c r="S426" s="114"/>
    </row>
    <row r="427" spans="6:19">
      <c r="F427" s="111" t="s">
        <v>647</v>
      </c>
      <c r="G427" s="136">
        <v>1.016213E-3</v>
      </c>
      <c r="H427" s="103">
        <f>ROUND(+G427*Totals!$H$8,2)</f>
        <v>368.55</v>
      </c>
      <c r="I427" s="103">
        <f t="shared" si="18"/>
        <v>0</v>
      </c>
      <c r="J427" s="103">
        <f t="shared" si="19"/>
        <v>368.55</v>
      </c>
      <c r="K427" s="113"/>
      <c r="L427" s="113"/>
      <c r="N427" s="117"/>
      <c r="O427" s="113"/>
      <c r="P427" s="114"/>
      <c r="Q427" s="118"/>
      <c r="R427" s="116"/>
      <c r="S427" s="114"/>
    </row>
    <row r="428" spans="6:19">
      <c r="F428" s="111" t="s">
        <v>646</v>
      </c>
      <c r="G428" s="136">
        <v>6.9164299999999998E-5</v>
      </c>
      <c r="H428" s="103">
        <f>ROUND(+G428*Totals!$H$8,2)</f>
        <v>25.08</v>
      </c>
      <c r="I428" s="103">
        <f t="shared" si="18"/>
        <v>11.668235294117645</v>
      </c>
      <c r="J428" s="103">
        <f t="shared" si="19"/>
        <v>13.411764705882353</v>
      </c>
      <c r="K428" s="113" t="s">
        <v>646</v>
      </c>
      <c r="L428" s="113" t="s">
        <v>74</v>
      </c>
      <c r="M428" s="138">
        <v>0.46524064171122992</v>
      </c>
      <c r="N428" s="117">
        <f>+H428*M428</f>
        <v>11.668235294117645</v>
      </c>
      <c r="O428" s="117" t="s">
        <v>1159</v>
      </c>
      <c r="P428" s="114"/>
      <c r="Q428" s="118"/>
      <c r="R428" s="116"/>
      <c r="S428" s="114"/>
    </row>
    <row r="429" spans="6:19">
      <c r="F429" s="111" t="s">
        <v>645</v>
      </c>
      <c r="G429" s="136">
        <v>2.5424650000000003E-4</v>
      </c>
      <c r="H429" s="103">
        <f>ROUND(+G429*Totals!$H$8,2)</f>
        <v>92.21</v>
      </c>
      <c r="I429" s="103">
        <f t="shared" si="18"/>
        <v>0</v>
      </c>
      <c r="J429" s="103">
        <f t="shared" si="19"/>
        <v>92.21</v>
      </c>
      <c r="K429" s="113"/>
      <c r="L429" s="113"/>
      <c r="N429" s="117"/>
      <c r="O429" s="117"/>
      <c r="P429" s="114"/>
      <c r="Q429" s="118"/>
      <c r="R429" s="116"/>
      <c r="S429" s="114"/>
    </row>
    <row r="430" spans="6:19">
      <c r="F430" s="111" t="s">
        <v>644</v>
      </c>
      <c r="G430" s="136">
        <v>9.3893399999999991E-5</v>
      </c>
      <c r="H430" s="103">
        <f>ROUND(+G430*Totals!$H$8,2)</f>
        <v>34.049999999999997</v>
      </c>
      <c r="I430" s="103">
        <f t="shared" si="18"/>
        <v>9.4868222891566258</v>
      </c>
      <c r="J430" s="103">
        <f t="shared" si="19"/>
        <v>24.56317771084337</v>
      </c>
      <c r="K430" s="113" t="s">
        <v>644</v>
      </c>
      <c r="L430" s="113" t="s">
        <v>113</v>
      </c>
      <c r="M430" s="138">
        <v>0.27861445783132532</v>
      </c>
      <c r="N430" s="117">
        <f>+H430*M430</f>
        <v>9.4868222891566258</v>
      </c>
      <c r="O430" s="113" t="s">
        <v>1159</v>
      </c>
      <c r="P430" s="114"/>
      <c r="Q430" s="118"/>
      <c r="R430" s="116"/>
      <c r="S430" s="114"/>
    </row>
    <row r="431" spans="6:19">
      <c r="F431" s="111" t="s">
        <v>643</v>
      </c>
      <c r="G431" s="136">
        <v>1.174634E-4</v>
      </c>
      <c r="H431" s="103">
        <f>ROUND(+G431*Totals!$H$8,2)</f>
        <v>42.6</v>
      </c>
      <c r="I431" s="103">
        <f t="shared" si="18"/>
        <v>14.647949526813882</v>
      </c>
      <c r="J431" s="103">
        <f t="shared" si="19"/>
        <v>27.952050473186119</v>
      </c>
      <c r="K431" s="113" t="s">
        <v>643</v>
      </c>
      <c r="L431" s="113" t="s">
        <v>118</v>
      </c>
      <c r="M431" s="138">
        <v>0.34384858044164041</v>
      </c>
      <c r="N431" s="117">
        <f>+H431*M431</f>
        <v>14.647949526813882</v>
      </c>
      <c r="O431" s="117" t="s">
        <v>1159</v>
      </c>
      <c r="P431" s="114"/>
      <c r="Q431" s="118"/>
      <c r="R431" s="116"/>
      <c r="S431" s="114"/>
    </row>
    <row r="432" spans="6:19">
      <c r="F432" s="111" t="s">
        <v>642</v>
      </c>
      <c r="G432" s="136">
        <v>2.3415399999999998E-4</v>
      </c>
      <c r="H432" s="103">
        <f>ROUND(+G432*Totals!$H$8,2)</f>
        <v>84.92</v>
      </c>
      <c r="I432" s="103">
        <f t="shared" si="18"/>
        <v>0</v>
      </c>
      <c r="J432" s="103">
        <f t="shared" si="19"/>
        <v>84.92</v>
      </c>
      <c r="K432" s="113"/>
      <c r="L432" s="113"/>
      <c r="N432" s="117"/>
      <c r="O432" s="113"/>
      <c r="P432" s="114"/>
      <c r="Q432" s="118"/>
      <c r="R432" s="116"/>
      <c r="S432" s="114"/>
    </row>
    <row r="433" spans="6:19">
      <c r="F433" s="111" t="s">
        <v>641</v>
      </c>
      <c r="G433" s="136">
        <v>9.9302900000000001E-5</v>
      </c>
      <c r="H433" s="103">
        <f>ROUND(+G433*Totals!$H$8,2)</f>
        <v>36.01</v>
      </c>
      <c r="I433" s="103">
        <f t="shared" si="18"/>
        <v>6.6979926335174955</v>
      </c>
      <c r="J433" s="103">
        <f t="shared" si="19"/>
        <v>29.312007366482504</v>
      </c>
      <c r="K433" s="113" t="s">
        <v>641</v>
      </c>
      <c r="L433" s="113" t="s">
        <v>131</v>
      </c>
      <c r="M433" s="138">
        <v>0.18600368324125233</v>
      </c>
      <c r="N433" s="117">
        <f>+H433*M433</f>
        <v>6.6979926335174955</v>
      </c>
      <c r="O433" s="113" t="s">
        <v>1159</v>
      </c>
      <c r="P433" s="114"/>
      <c r="Q433" s="118"/>
      <c r="R433" s="116"/>
      <c r="S433" s="114"/>
    </row>
    <row r="434" spans="6:19">
      <c r="F434" s="111" t="s">
        <v>88</v>
      </c>
      <c r="G434" s="136">
        <v>3.8252886000000002E-3</v>
      </c>
      <c r="H434" s="103">
        <f>ROUND(+G434*Totals!$H$8,2)</f>
        <v>1387.31</v>
      </c>
      <c r="I434" s="103">
        <f t="shared" si="18"/>
        <v>0</v>
      </c>
      <c r="J434" s="103">
        <f t="shared" si="19"/>
        <v>1387.31</v>
      </c>
      <c r="K434" s="113"/>
      <c r="L434" s="113"/>
      <c r="N434" s="117"/>
      <c r="O434" s="113"/>
      <c r="P434" s="114"/>
      <c r="Q434" s="118"/>
      <c r="R434" s="116"/>
      <c r="S434" s="114"/>
    </row>
    <row r="435" spans="6:19">
      <c r="F435" s="111" t="s">
        <v>640</v>
      </c>
      <c r="G435" s="136">
        <v>4.2503200000000003E-5</v>
      </c>
      <c r="H435" s="103">
        <f>ROUND(+G435*Totals!$H$8,2)</f>
        <v>15.41</v>
      </c>
      <c r="I435" s="103">
        <f t="shared" si="18"/>
        <v>0</v>
      </c>
      <c r="J435" s="103">
        <f t="shared" si="19"/>
        <v>15.41</v>
      </c>
      <c r="K435" s="113"/>
      <c r="L435" s="113"/>
      <c r="N435" s="117"/>
      <c r="O435" s="113"/>
      <c r="P435" s="114"/>
      <c r="Q435" s="118"/>
      <c r="R435" s="116"/>
      <c r="S435" s="114"/>
    </row>
    <row r="436" spans="6:19">
      <c r="F436" s="111" t="s">
        <v>639</v>
      </c>
      <c r="G436" s="136">
        <v>3.6166370000000005E-4</v>
      </c>
      <c r="H436" s="103">
        <f>ROUND(+G436*Totals!$H$8,2)</f>
        <v>131.16</v>
      </c>
      <c r="I436" s="103">
        <f t="shared" si="18"/>
        <v>0</v>
      </c>
      <c r="J436" s="103">
        <f t="shared" si="19"/>
        <v>131.16</v>
      </c>
      <c r="K436" s="113"/>
      <c r="L436" s="113"/>
      <c r="N436" s="117"/>
      <c r="O436" s="117"/>
      <c r="P436" s="114"/>
      <c r="Q436" s="118"/>
      <c r="R436" s="116"/>
      <c r="S436" s="114"/>
    </row>
    <row r="437" spans="6:19">
      <c r="F437" s="111" t="s">
        <v>638</v>
      </c>
      <c r="G437" s="136">
        <v>3.4659429999999998E-4</v>
      </c>
      <c r="H437" s="103">
        <f>ROUND(+G437*Totals!$H$8,2)</f>
        <v>125.7</v>
      </c>
      <c r="I437" s="103">
        <f t="shared" si="18"/>
        <v>0</v>
      </c>
      <c r="J437" s="103">
        <f t="shared" si="19"/>
        <v>125.7</v>
      </c>
      <c r="K437" s="113"/>
      <c r="L437" s="113"/>
      <c r="N437" s="117"/>
      <c r="O437" s="113"/>
      <c r="P437" s="114"/>
      <c r="Q437" s="118"/>
      <c r="R437" s="116"/>
      <c r="S437" s="114"/>
    </row>
    <row r="438" spans="6:19">
      <c r="F438" s="111" t="s">
        <v>637</v>
      </c>
      <c r="G438" s="136">
        <v>9.3507100000000005E-5</v>
      </c>
      <c r="H438" s="103">
        <f>ROUND(+G438*Totals!$H$8,2)</f>
        <v>33.909999999999997</v>
      </c>
      <c r="I438" s="103">
        <f t="shared" si="18"/>
        <v>10.389932659932658</v>
      </c>
      <c r="J438" s="103">
        <f t="shared" si="19"/>
        <v>23.520067340067339</v>
      </c>
      <c r="K438" s="113" t="s">
        <v>637</v>
      </c>
      <c r="L438" s="113" t="s">
        <v>88</v>
      </c>
      <c r="M438" s="138">
        <v>0.30639730639730639</v>
      </c>
      <c r="N438" s="117">
        <f>+H438*M438</f>
        <v>10.389932659932658</v>
      </c>
      <c r="O438" s="117" t="s">
        <v>1159</v>
      </c>
      <c r="P438" s="114"/>
      <c r="Q438" s="118"/>
      <c r="R438" s="116"/>
      <c r="S438" s="114"/>
    </row>
    <row r="439" spans="6:19">
      <c r="F439" s="111" t="s">
        <v>636</v>
      </c>
      <c r="G439" s="136">
        <v>2.3144930000000002E-4</v>
      </c>
      <c r="H439" s="103">
        <f>ROUND(+G439*Totals!$H$8,2)</f>
        <v>83.94</v>
      </c>
      <c r="I439" s="103">
        <f t="shared" si="18"/>
        <v>0</v>
      </c>
      <c r="J439" s="103">
        <f t="shared" si="19"/>
        <v>83.94</v>
      </c>
      <c r="K439" s="113"/>
      <c r="L439" s="113"/>
      <c r="N439" s="117"/>
      <c r="O439" s="113"/>
      <c r="P439" s="114"/>
      <c r="Q439" s="118"/>
      <c r="R439" s="116"/>
      <c r="S439" s="114"/>
    </row>
    <row r="440" spans="6:19">
      <c r="F440" s="111" t="s">
        <v>635</v>
      </c>
      <c r="G440" s="136">
        <v>1.1244030000000001E-4</v>
      </c>
      <c r="H440" s="103">
        <f>ROUND(+G440*Totals!$H$8,2)</f>
        <v>40.78</v>
      </c>
      <c r="I440" s="103">
        <f t="shared" si="18"/>
        <v>3.8617424242424243</v>
      </c>
      <c r="J440" s="103">
        <f t="shared" si="19"/>
        <v>36.918257575757579</v>
      </c>
      <c r="K440" s="113" t="s">
        <v>635</v>
      </c>
      <c r="L440" s="113" t="s">
        <v>40</v>
      </c>
      <c r="M440" s="138">
        <v>9.4696969696969696E-2</v>
      </c>
      <c r="N440" s="117">
        <f>+H440*M440</f>
        <v>3.8617424242424243</v>
      </c>
      <c r="O440" s="117" t="s">
        <v>1159</v>
      </c>
      <c r="P440" s="114"/>
      <c r="Q440" s="118"/>
      <c r="R440" s="116"/>
      <c r="S440" s="114"/>
    </row>
    <row r="441" spans="6:19">
      <c r="F441" s="111" t="s">
        <v>634</v>
      </c>
      <c r="G441" s="136">
        <v>5.3940429999999994E-4</v>
      </c>
      <c r="H441" s="103">
        <f>ROUND(+G441*Totals!$H$8,2)</f>
        <v>195.62</v>
      </c>
      <c r="I441" s="103">
        <f t="shared" si="18"/>
        <v>0</v>
      </c>
      <c r="J441" s="103">
        <f t="shared" si="19"/>
        <v>195.62</v>
      </c>
      <c r="K441" s="113"/>
      <c r="L441" s="113"/>
      <c r="N441" s="117"/>
      <c r="O441" s="117"/>
      <c r="P441" s="114"/>
      <c r="Q441" s="118"/>
      <c r="R441" s="116"/>
      <c r="S441" s="114"/>
    </row>
    <row r="442" spans="6:19">
      <c r="F442" s="111" t="s">
        <v>633</v>
      </c>
      <c r="G442" s="136">
        <v>3.0911400000000004E-5</v>
      </c>
      <c r="H442" s="103">
        <f>ROUND(+G442*Totals!$H$8,2)</f>
        <v>11.21</v>
      </c>
      <c r="I442" s="103">
        <f t="shared" si="18"/>
        <v>3.0275182481751828</v>
      </c>
      <c r="J442" s="103">
        <f t="shared" si="19"/>
        <v>8.1824817518248185</v>
      </c>
      <c r="K442" s="113" t="s">
        <v>633</v>
      </c>
      <c r="L442" s="113" t="s">
        <v>88</v>
      </c>
      <c r="M442" s="138">
        <v>0.27007299270072993</v>
      </c>
      <c r="N442" s="117">
        <f t="shared" ref="N442:N447" si="20">+H442*M442</f>
        <v>3.0275182481751828</v>
      </c>
      <c r="O442" s="117" t="s">
        <v>1159</v>
      </c>
      <c r="P442" s="114"/>
      <c r="Q442" s="118"/>
      <c r="R442" s="116"/>
      <c r="S442" s="114"/>
    </row>
    <row r="443" spans="6:19">
      <c r="F443" s="111" t="s">
        <v>632</v>
      </c>
      <c r="G443" s="136">
        <v>2.1637999999999998E-5</v>
      </c>
      <c r="H443" s="103">
        <f>ROUND(+G443*Totals!$H$8,2)</f>
        <v>7.85</v>
      </c>
      <c r="I443" s="103">
        <f t="shared" si="18"/>
        <v>3.8423684210526314</v>
      </c>
      <c r="J443" s="103">
        <f t="shared" si="19"/>
        <v>4.0076315789473682</v>
      </c>
      <c r="K443" s="113" t="s">
        <v>632</v>
      </c>
      <c r="L443" s="113" t="s">
        <v>116</v>
      </c>
      <c r="M443" s="138">
        <v>0.48947368421052634</v>
      </c>
      <c r="N443" s="117">
        <f t="shared" si="20"/>
        <v>3.8423684210526314</v>
      </c>
      <c r="O443" s="117" t="s">
        <v>1159</v>
      </c>
      <c r="P443" s="114"/>
      <c r="Q443" s="118"/>
      <c r="R443" s="116"/>
      <c r="S443" s="114"/>
    </row>
    <row r="444" spans="6:19">
      <c r="F444" s="111" t="s">
        <v>631</v>
      </c>
      <c r="G444" s="136">
        <v>6.06637E-5</v>
      </c>
      <c r="H444" s="103">
        <f>ROUND(+G444*Totals!$H$8,2)</f>
        <v>22</v>
      </c>
      <c r="I444" s="103">
        <f t="shared" si="18"/>
        <v>8.2422535211267611</v>
      </c>
      <c r="J444" s="103">
        <f t="shared" si="19"/>
        <v>13.757746478873239</v>
      </c>
      <c r="K444" s="113" t="s">
        <v>631</v>
      </c>
      <c r="L444" s="113" t="s">
        <v>123</v>
      </c>
      <c r="M444" s="138">
        <v>0.37464788732394372</v>
      </c>
      <c r="N444" s="117">
        <f t="shared" si="20"/>
        <v>8.2422535211267611</v>
      </c>
      <c r="O444" s="113" t="s">
        <v>1159</v>
      </c>
      <c r="P444" s="114"/>
      <c r="Q444" s="118"/>
      <c r="R444" s="116"/>
      <c r="S444" s="114"/>
    </row>
    <row r="445" spans="6:19">
      <c r="F445" s="111" t="s">
        <v>630</v>
      </c>
      <c r="G445" s="136">
        <v>1.031669E-4</v>
      </c>
      <c r="H445" s="103">
        <f>ROUND(+G445*Totals!$H$8,2)</f>
        <v>37.42</v>
      </c>
      <c r="I445" s="103">
        <f t="shared" si="18"/>
        <v>6.9103135888501752</v>
      </c>
      <c r="J445" s="103">
        <f t="shared" si="19"/>
        <v>30.509686411149826</v>
      </c>
      <c r="K445" s="113" t="s">
        <v>630</v>
      </c>
      <c r="L445" s="113" t="s">
        <v>58</v>
      </c>
      <c r="M445" s="138">
        <v>0.18466898954703834</v>
      </c>
      <c r="N445" s="117">
        <f t="shared" si="20"/>
        <v>6.9103135888501752</v>
      </c>
      <c r="O445" s="117" t="s">
        <v>1159</v>
      </c>
      <c r="P445" s="114"/>
      <c r="Q445" s="118"/>
      <c r="R445" s="116"/>
      <c r="S445" s="114"/>
    </row>
    <row r="446" spans="6:19">
      <c r="F446" s="111" t="s">
        <v>629</v>
      </c>
      <c r="G446" s="136">
        <v>1.7039919999999999E-4</v>
      </c>
      <c r="H446" s="103">
        <f>ROUND(+G446*Totals!$H$8,2)</f>
        <v>61.8</v>
      </c>
      <c r="I446" s="103">
        <f t="shared" si="18"/>
        <v>11.534589041095892</v>
      </c>
      <c r="J446" s="103">
        <f t="shared" si="19"/>
        <v>50.265410958904106</v>
      </c>
      <c r="K446" s="137" t="s">
        <v>629</v>
      </c>
      <c r="L446" s="137" t="s">
        <v>75</v>
      </c>
      <c r="M446" s="138">
        <v>0.18664383561643838</v>
      </c>
      <c r="N446" s="117">
        <f t="shared" si="20"/>
        <v>11.534589041095892</v>
      </c>
      <c r="O446" s="113"/>
      <c r="P446" s="114"/>
      <c r="Q446" s="118"/>
      <c r="R446" s="116"/>
      <c r="S446" s="114"/>
    </row>
    <row r="447" spans="6:19">
      <c r="F447" s="111" t="s">
        <v>628</v>
      </c>
      <c r="G447" s="136">
        <v>2.0478800000000001E-5</v>
      </c>
      <c r="H447" s="103">
        <f>ROUND(+G447*Totals!$H$8,2)</f>
        <v>7.43</v>
      </c>
      <c r="I447" s="103">
        <f t="shared" si="18"/>
        <v>3.5145079365079361</v>
      </c>
      <c r="J447" s="103">
        <f t="shared" si="19"/>
        <v>3.9154920634920636</v>
      </c>
      <c r="K447" s="113" t="s">
        <v>628</v>
      </c>
      <c r="L447" s="113" t="s">
        <v>47</v>
      </c>
      <c r="M447" s="138">
        <v>0.473015873015873</v>
      </c>
      <c r="N447" s="117">
        <f t="shared" si="20"/>
        <v>3.5145079365079361</v>
      </c>
      <c r="O447" s="117" t="s">
        <v>1159</v>
      </c>
      <c r="P447" s="114"/>
      <c r="Q447" s="118"/>
      <c r="R447" s="116"/>
      <c r="S447" s="114"/>
    </row>
    <row r="448" spans="6:19">
      <c r="F448" s="111" t="s">
        <v>627</v>
      </c>
      <c r="G448" s="136">
        <v>2.9346533000000003E-3</v>
      </c>
      <c r="H448" s="103">
        <f>ROUND(+G448*Totals!$H$8,2)</f>
        <v>1064.3</v>
      </c>
      <c r="I448" s="103">
        <f t="shared" si="18"/>
        <v>0</v>
      </c>
      <c r="J448" s="103">
        <f t="shared" si="19"/>
        <v>1064.3</v>
      </c>
      <c r="K448" s="113"/>
      <c r="L448" s="113"/>
      <c r="N448" s="117"/>
      <c r="O448" s="113"/>
      <c r="P448" s="114"/>
      <c r="Q448" s="118"/>
      <c r="R448" s="116"/>
      <c r="S448" s="114"/>
    </row>
    <row r="449" spans="6:19">
      <c r="F449" s="111" t="s">
        <v>626</v>
      </c>
      <c r="G449" s="136">
        <v>9.157510000000001E-5</v>
      </c>
      <c r="H449" s="103">
        <f>ROUND(+G449*Totals!$H$8,2)</f>
        <v>33.21</v>
      </c>
      <c r="I449" s="103">
        <f t="shared" si="18"/>
        <v>21.133636363636359</v>
      </c>
      <c r="J449" s="103">
        <f t="shared" si="19"/>
        <v>12.076363636363642</v>
      </c>
      <c r="K449" s="113" t="s">
        <v>626</v>
      </c>
      <c r="L449" s="113" t="s">
        <v>83</v>
      </c>
      <c r="M449" s="138">
        <v>0.63636363636363624</v>
      </c>
      <c r="N449" s="117">
        <f>+H449*M449</f>
        <v>21.133636363636359</v>
      </c>
      <c r="O449" s="117" t="s">
        <v>1159</v>
      </c>
      <c r="P449" s="114"/>
      <c r="Q449" s="118"/>
      <c r="R449" s="116"/>
      <c r="S449" s="114"/>
    </row>
    <row r="450" spans="6:19">
      <c r="F450" s="111" t="s">
        <v>625</v>
      </c>
      <c r="G450" s="136">
        <v>8.8252109999999997E-4</v>
      </c>
      <c r="H450" s="103">
        <f>ROUND(+G450*Totals!$H$8,2)</f>
        <v>320.06</v>
      </c>
      <c r="I450" s="103">
        <f t="shared" si="18"/>
        <v>0</v>
      </c>
      <c r="J450" s="103">
        <f t="shared" si="19"/>
        <v>320.06</v>
      </c>
      <c r="K450" s="113"/>
      <c r="L450" s="113"/>
      <c r="N450" s="117"/>
      <c r="O450" s="117"/>
      <c r="P450" s="114"/>
      <c r="Q450" s="118"/>
      <c r="R450" s="116"/>
      <c r="S450" s="114"/>
    </row>
    <row r="451" spans="6:19">
      <c r="F451" s="111" t="s">
        <v>624</v>
      </c>
      <c r="G451" s="136">
        <v>1.3330549999999999E-4</v>
      </c>
      <c r="H451" s="103">
        <f>ROUND(+G451*Totals!$H$8,2)</f>
        <v>48.35</v>
      </c>
      <c r="I451" s="103">
        <f t="shared" si="18"/>
        <v>11.165360824742271</v>
      </c>
      <c r="J451" s="103">
        <f t="shared" si="19"/>
        <v>37.184639175257729</v>
      </c>
      <c r="K451" s="113" t="s">
        <v>624</v>
      </c>
      <c r="L451" s="113" t="s">
        <v>124</v>
      </c>
      <c r="M451" s="138">
        <v>0.23092783505154643</v>
      </c>
      <c r="N451" s="117">
        <f>+H451*M451</f>
        <v>11.165360824742271</v>
      </c>
      <c r="O451" s="113" t="s">
        <v>1159</v>
      </c>
      <c r="P451" s="114"/>
      <c r="Q451" s="118"/>
      <c r="R451" s="116"/>
      <c r="S451" s="114"/>
    </row>
    <row r="452" spans="6:19">
      <c r="F452" s="111" t="s">
        <v>623</v>
      </c>
      <c r="G452" s="136">
        <v>8.8483899999999995E-5</v>
      </c>
      <c r="H452" s="103">
        <f>ROUND(+G452*Totals!$H$8,2)</f>
        <v>32.090000000000003</v>
      </c>
      <c r="I452" s="103">
        <f t="shared" si="18"/>
        <v>6.5489795918367344</v>
      </c>
      <c r="J452" s="103">
        <f t="shared" si="19"/>
        <v>25.54102040816327</v>
      </c>
      <c r="K452" s="113" t="s">
        <v>623</v>
      </c>
      <c r="L452" s="113" t="s">
        <v>82</v>
      </c>
      <c r="M452" s="138">
        <v>0.2040816326530612</v>
      </c>
      <c r="N452" s="117">
        <f>+H452*M452</f>
        <v>6.5489795918367344</v>
      </c>
      <c r="O452" s="113"/>
      <c r="P452" s="114"/>
      <c r="Q452" s="118"/>
      <c r="R452" s="116"/>
      <c r="S452" s="114"/>
    </row>
    <row r="453" spans="6:19">
      <c r="F453" s="111" t="s">
        <v>622</v>
      </c>
      <c r="G453" s="136">
        <v>6.6884589999999992E-4</v>
      </c>
      <c r="H453" s="103">
        <f>ROUND(+G453*Totals!$H$8,2)</f>
        <v>242.57</v>
      </c>
      <c r="I453" s="103">
        <f t="shared" si="18"/>
        <v>0</v>
      </c>
      <c r="J453" s="103">
        <f t="shared" si="19"/>
        <v>242.57</v>
      </c>
      <c r="K453" s="113"/>
      <c r="L453" s="113"/>
      <c r="N453" s="117"/>
      <c r="O453" s="113"/>
      <c r="P453" s="114"/>
      <c r="Q453" s="118"/>
      <c r="R453" s="116"/>
      <c r="S453" s="114"/>
    </row>
    <row r="454" spans="6:19">
      <c r="F454" s="111" t="s">
        <v>621</v>
      </c>
      <c r="G454" s="136">
        <v>8.2803979999999998E-4</v>
      </c>
      <c r="H454" s="103">
        <f>ROUND(+G454*Totals!$H$8,2)</f>
        <v>300.3</v>
      </c>
      <c r="I454" s="103">
        <f t="shared" si="18"/>
        <v>0</v>
      </c>
      <c r="J454" s="103">
        <f t="shared" si="19"/>
        <v>300.3</v>
      </c>
      <c r="K454" s="113"/>
      <c r="L454" s="113"/>
      <c r="N454" s="117"/>
      <c r="O454" s="113"/>
      <c r="P454" s="114"/>
      <c r="Q454" s="118"/>
      <c r="R454" s="116"/>
      <c r="S454" s="114"/>
    </row>
    <row r="455" spans="6:19">
      <c r="F455" s="111" t="s">
        <v>620</v>
      </c>
      <c r="G455" s="136">
        <v>4.5092039999999997E-4</v>
      </c>
      <c r="H455" s="103">
        <f>ROUND(+G455*Totals!$H$8,2)</f>
        <v>163.53</v>
      </c>
      <c r="I455" s="103">
        <f t="shared" ref="I455:I518" si="21">+N455+Q455+T455</f>
        <v>0</v>
      </c>
      <c r="J455" s="103">
        <f t="shared" si="19"/>
        <v>163.53</v>
      </c>
      <c r="K455" s="113"/>
      <c r="L455" s="113"/>
      <c r="N455" s="117"/>
      <c r="O455" s="113"/>
      <c r="P455" s="114"/>
      <c r="Q455" s="118"/>
      <c r="R455" s="116"/>
      <c r="S455" s="114"/>
    </row>
    <row r="456" spans="6:19">
      <c r="F456" s="111" t="s">
        <v>619</v>
      </c>
      <c r="G456" s="136">
        <v>4.300552E-4</v>
      </c>
      <c r="H456" s="103">
        <f>ROUND(+G456*Totals!$H$8,2)</f>
        <v>155.97</v>
      </c>
      <c r="I456" s="103">
        <f t="shared" si="21"/>
        <v>0</v>
      </c>
      <c r="J456" s="103">
        <f t="shared" si="19"/>
        <v>155.97</v>
      </c>
      <c r="K456" s="113"/>
      <c r="L456" s="113"/>
      <c r="N456" s="117"/>
      <c r="O456" s="117"/>
      <c r="P456" s="114"/>
      <c r="Q456" s="118"/>
      <c r="R456" s="116"/>
      <c r="S456" s="114"/>
    </row>
    <row r="457" spans="6:19">
      <c r="F457" s="111" t="s">
        <v>618</v>
      </c>
      <c r="G457" s="136">
        <v>2.70475E-4</v>
      </c>
      <c r="H457" s="103">
        <f>ROUND(+G457*Totals!$H$8,2)</f>
        <v>98.09</v>
      </c>
      <c r="I457" s="103">
        <f t="shared" si="21"/>
        <v>5.9214435695538059</v>
      </c>
      <c r="J457" s="103">
        <f t="shared" si="19"/>
        <v>92.168556430446202</v>
      </c>
      <c r="K457" s="137" t="s">
        <v>618</v>
      </c>
      <c r="L457" s="137" t="s">
        <v>45</v>
      </c>
      <c r="M457" s="138">
        <v>6.0367454068241469E-2</v>
      </c>
      <c r="N457" s="117">
        <f>+H457*M457</f>
        <v>5.9214435695538059</v>
      </c>
      <c r="O457" s="117"/>
      <c r="P457" s="114"/>
      <c r="Q457" s="118"/>
      <c r="R457" s="116"/>
      <c r="S457" s="114"/>
    </row>
    <row r="458" spans="6:19">
      <c r="F458" s="111" t="s">
        <v>617</v>
      </c>
      <c r="G458" s="136">
        <v>1.031669E-4</v>
      </c>
      <c r="H458" s="103">
        <f>ROUND(+G458*Totals!$H$8,2)</f>
        <v>37.42</v>
      </c>
      <c r="I458" s="103">
        <f t="shared" si="21"/>
        <v>13.05525354969574</v>
      </c>
      <c r="J458" s="103">
        <f t="shared" si="19"/>
        <v>24.36474645030426</v>
      </c>
      <c r="K458" s="113" t="s">
        <v>617</v>
      </c>
      <c r="L458" s="113" t="s">
        <v>89</v>
      </c>
      <c r="M458" s="138">
        <v>0.34888438133874239</v>
      </c>
      <c r="N458" s="117">
        <f>+H458*M458</f>
        <v>13.05525354969574</v>
      </c>
      <c r="O458" s="113"/>
      <c r="P458" s="114"/>
      <c r="Q458" s="118"/>
      <c r="R458" s="116"/>
      <c r="S458" s="114"/>
    </row>
    <row r="459" spans="6:19">
      <c r="F459" s="111" t="s">
        <v>616</v>
      </c>
      <c r="G459" s="136">
        <v>6.7232300000000003E-5</v>
      </c>
      <c r="H459" s="103">
        <f>ROUND(+G459*Totals!$H$8,2)</f>
        <v>24.38</v>
      </c>
      <c r="I459" s="103">
        <f t="shared" si="21"/>
        <v>3.0474999999999999</v>
      </c>
      <c r="J459" s="103">
        <f t="shared" si="19"/>
        <v>21.3325</v>
      </c>
      <c r="K459" s="113" t="s">
        <v>616</v>
      </c>
      <c r="L459" s="113" t="s">
        <v>84</v>
      </c>
      <c r="M459" s="138">
        <v>0.125</v>
      </c>
      <c r="N459" s="117">
        <f>+H459*M459</f>
        <v>3.0474999999999999</v>
      </c>
      <c r="O459" s="117"/>
      <c r="P459" s="114"/>
      <c r="Q459" s="118"/>
      <c r="R459" s="116"/>
      <c r="S459" s="114"/>
    </row>
    <row r="460" spans="6:19">
      <c r="F460" s="111" t="s">
        <v>615</v>
      </c>
      <c r="G460" s="136">
        <v>7.6080739999999998E-4</v>
      </c>
      <c r="H460" s="103">
        <f>ROUND(+G460*Totals!$H$8,2)</f>
        <v>275.92</v>
      </c>
      <c r="I460" s="103">
        <f t="shared" si="21"/>
        <v>0</v>
      </c>
      <c r="J460" s="103">
        <f t="shared" si="19"/>
        <v>275.92</v>
      </c>
      <c r="K460" s="113"/>
      <c r="L460" s="113"/>
      <c r="N460" s="117"/>
      <c r="O460" s="117"/>
      <c r="P460" s="114"/>
      <c r="Q460" s="118"/>
      <c r="R460" s="116"/>
      <c r="S460" s="114"/>
    </row>
    <row r="461" spans="6:19">
      <c r="F461" s="111" t="s">
        <v>614</v>
      </c>
      <c r="G461" s="136">
        <v>1.657625E-4</v>
      </c>
      <c r="H461" s="103">
        <f>ROUND(+G461*Totals!$H$8,2)</f>
        <v>60.12</v>
      </c>
      <c r="I461" s="103">
        <f t="shared" si="21"/>
        <v>4.0650533807829179</v>
      </c>
      <c r="J461" s="103">
        <f t="shared" si="19"/>
        <v>56.054946619217077</v>
      </c>
      <c r="K461" s="113" t="s">
        <v>614</v>
      </c>
      <c r="L461" s="113" t="s">
        <v>44</v>
      </c>
      <c r="M461" s="138">
        <v>6.7615658362989328E-2</v>
      </c>
      <c r="N461" s="117">
        <f>+H461*M461</f>
        <v>4.0650533807829179</v>
      </c>
      <c r="O461" s="113"/>
      <c r="P461" s="114"/>
      <c r="Q461" s="118"/>
      <c r="R461" s="116"/>
      <c r="S461" s="114"/>
    </row>
    <row r="462" spans="6:19">
      <c r="F462" s="111" t="s">
        <v>613</v>
      </c>
      <c r="G462" s="136">
        <v>4.5980699999999998E-5</v>
      </c>
      <c r="H462" s="103">
        <f>ROUND(+G462*Totals!$H$8,2)</f>
        <v>16.68</v>
      </c>
      <c r="I462" s="103">
        <f t="shared" si="21"/>
        <v>4.949010989010989</v>
      </c>
      <c r="J462" s="103">
        <f t="shared" ref="J462:J525" si="22">+H462-I462</f>
        <v>11.73098901098901</v>
      </c>
      <c r="K462" s="113" t="s">
        <v>613</v>
      </c>
      <c r="L462" s="113" t="s">
        <v>48</v>
      </c>
      <c r="M462" s="138">
        <v>0.2967032967032967</v>
      </c>
      <c r="N462" s="117">
        <f>+H462*M462</f>
        <v>4.949010989010989</v>
      </c>
      <c r="O462" s="113" t="s">
        <v>1159</v>
      </c>
      <c r="P462" s="114"/>
      <c r="Q462" s="118"/>
      <c r="R462" s="116"/>
      <c r="S462" s="114"/>
    </row>
    <row r="463" spans="6:19">
      <c r="F463" s="111" t="s">
        <v>612</v>
      </c>
      <c r="G463" s="136">
        <v>3.7402820000000006E-4</v>
      </c>
      <c r="H463" s="103">
        <f>ROUND(+G463*Totals!$H$8,2)</f>
        <v>135.65</v>
      </c>
      <c r="I463" s="103">
        <f t="shared" si="21"/>
        <v>0</v>
      </c>
      <c r="J463" s="103">
        <f t="shared" si="22"/>
        <v>135.65</v>
      </c>
      <c r="K463" s="113"/>
      <c r="L463" s="113"/>
      <c r="N463" s="117"/>
      <c r="O463" s="117"/>
      <c r="P463" s="114"/>
      <c r="Q463" s="118"/>
      <c r="R463" s="116"/>
      <c r="S463" s="114"/>
    </row>
    <row r="464" spans="6:19">
      <c r="F464" s="111" t="s">
        <v>611</v>
      </c>
      <c r="G464" s="136">
        <v>3.5779970000000003E-4</v>
      </c>
      <c r="H464" s="103">
        <f>ROUND(+G464*Totals!$H$8,2)</f>
        <v>129.76</v>
      </c>
      <c r="I464" s="103">
        <f t="shared" si="21"/>
        <v>0</v>
      </c>
      <c r="J464" s="103">
        <f t="shared" si="22"/>
        <v>129.76</v>
      </c>
      <c r="K464" s="113"/>
      <c r="L464" s="113"/>
      <c r="N464" s="117"/>
      <c r="O464" s="113"/>
      <c r="P464" s="114"/>
      <c r="Q464" s="118"/>
      <c r="R464" s="116"/>
      <c r="S464" s="114"/>
    </row>
    <row r="465" spans="6:19">
      <c r="F465" s="111" t="s">
        <v>610</v>
      </c>
      <c r="G465" s="136">
        <v>4.7526299999999999E-5</v>
      </c>
      <c r="H465" s="103">
        <f>ROUND(+G465*Totals!$H$8,2)</f>
        <v>17.239999999999998</v>
      </c>
      <c r="I465" s="103">
        <f t="shared" si="21"/>
        <v>0.99653179190751451</v>
      </c>
      <c r="J465" s="103">
        <f t="shared" si="22"/>
        <v>16.243468208092484</v>
      </c>
      <c r="K465" s="113" t="s">
        <v>610</v>
      </c>
      <c r="L465" s="113" t="s">
        <v>52</v>
      </c>
      <c r="M465" s="138">
        <v>5.7803468208092491E-2</v>
      </c>
      <c r="N465" s="117">
        <f>+H465*M465</f>
        <v>0.99653179190751451</v>
      </c>
      <c r="O465" s="117" t="s">
        <v>1159</v>
      </c>
      <c r="P465" s="114"/>
      <c r="Q465" s="118"/>
      <c r="R465" s="116"/>
      <c r="S465" s="114"/>
    </row>
    <row r="466" spans="6:19">
      <c r="F466" s="111" t="s">
        <v>609</v>
      </c>
      <c r="G466" s="136">
        <v>1.8430939999999999E-4</v>
      </c>
      <c r="H466" s="103">
        <f>ROUND(+G466*Totals!$H$8,2)</f>
        <v>66.84</v>
      </c>
      <c r="I466" s="103">
        <f t="shared" si="21"/>
        <v>23.159473684210528</v>
      </c>
      <c r="J466" s="103">
        <f t="shared" si="22"/>
        <v>43.680526315789479</v>
      </c>
      <c r="K466" s="137" t="s">
        <v>609</v>
      </c>
      <c r="L466" s="137" t="s">
        <v>69</v>
      </c>
      <c r="M466" s="138">
        <v>0.34649122807017546</v>
      </c>
      <c r="N466" s="117">
        <f>+H466*M466</f>
        <v>23.159473684210528</v>
      </c>
      <c r="O466" s="113"/>
      <c r="P466" s="114"/>
      <c r="Q466" s="118"/>
      <c r="R466" s="116"/>
      <c r="S466" s="114"/>
    </row>
    <row r="467" spans="6:19">
      <c r="F467" s="111" t="s">
        <v>608</v>
      </c>
      <c r="G467" s="136">
        <v>8.5006400000000007E-5</v>
      </c>
      <c r="H467" s="103">
        <f>ROUND(+G467*Totals!$H$8,2)</f>
        <v>30.83</v>
      </c>
      <c r="I467" s="103">
        <f t="shared" si="21"/>
        <v>6.068897637795275</v>
      </c>
      <c r="J467" s="103">
        <f t="shared" si="22"/>
        <v>24.761102362204724</v>
      </c>
      <c r="K467" s="113" t="s">
        <v>608</v>
      </c>
      <c r="L467" s="113" t="s">
        <v>98</v>
      </c>
      <c r="M467" s="138">
        <v>0.19685039370078738</v>
      </c>
      <c r="N467" s="117">
        <f>+H467*M467</f>
        <v>6.068897637795275</v>
      </c>
      <c r="O467" s="117" t="s">
        <v>1159</v>
      </c>
      <c r="P467" s="114"/>
      <c r="Q467" s="118"/>
      <c r="R467" s="116"/>
      <c r="S467" s="114"/>
    </row>
    <row r="468" spans="6:19">
      <c r="F468" s="111" t="s">
        <v>607</v>
      </c>
      <c r="G468" s="136">
        <v>4.8840050000000001E-4</v>
      </c>
      <c r="H468" s="103">
        <f>ROUND(+G468*Totals!$H$8,2)</f>
        <v>177.13</v>
      </c>
      <c r="I468" s="103">
        <f t="shared" si="21"/>
        <v>0</v>
      </c>
      <c r="J468" s="103">
        <f t="shared" si="22"/>
        <v>177.13</v>
      </c>
      <c r="K468" s="113"/>
      <c r="L468" s="113"/>
      <c r="N468" s="117"/>
      <c r="O468" s="113"/>
      <c r="P468" s="114"/>
      <c r="Q468" s="118"/>
      <c r="R468" s="116"/>
      <c r="S468" s="114"/>
    </row>
    <row r="469" spans="6:19">
      <c r="F469" s="111" t="s">
        <v>606</v>
      </c>
      <c r="G469" s="136">
        <v>1.5687550000000001E-4</v>
      </c>
      <c r="H469" s="103">
        <f>ROUND(+G469*Totals!$H$8,2)</f>
        <v>56.89</v>
      </c>
      <c r="I469" s="103">
        <f t="shared" si="21"/>
        <v>9.0525693430656933</v>
      </c>
      <c r="J469" s="103">
        <f t="shared" si="22"/>
        <v>47.837430656934309</v>
      </c>
      <c r="K469" s="113" t="s">
        <v>606</v>
      </c>
      <c r="L469" s="113" t="s">
        <v>53</v>
      </c>
      <c r="M469" s="138">
        <v>0.15912408759124089</v>
      </c>
      <c r="N469" s="117">
        <f>+H469*M469</f>
        <v>9.0525693430656933</v>
      </c>
      <c r="O469" s="113" t="s">
        <v>1159</v>
      </c>
      <c r="P469" s="114"/>
      <c r="Q469" s="118"/>
      <c r="R469" s="116"/>
      <c r="S469" s="114"/>
    </row>
    <row r="470" spans="6:19">
      <c r="F470" s="111" t="s">
        <v>605</v>
      </c>
      <c r="G470" s="136">
        <v>3.6436839999999998E-4</v>
      </c>
      <c r="H470" s="103">
        <f>ROUND(+G470*Totals!$H$8,2)</f>
        <v>132.13999999999999</v>
      </c>
      <c r="I470" s="103">
        <f t="shared" si="21"/>
        <v>0</v>
      </c>
      <c r="J470" s="103">
        <f t="shared" si="22"/>
        <v>132.13999999999999</v>
      </c>
      <c r="K470" s="113"/>
      <c r="L470" s="113"/>
      <c r="N470" s="117"/>
      <c r="O470" s="113"/>
      <c r="P470" s="114"/>
      <c r="Q470" s="118"/>
      <c r="R470" s="116"/>
      <c r="S470" s="114"/>
    </row>
    <row r="471" spans="6:19">
      <c r="F471" s="111" t="s">
        <v>604</v>
      </c>
      <c r="G471" s="136">
        <v>1.8199100000000001E-3</v>
      </c>
      <c r="H471" s="103">
        <f>ROUND(+G471*Totals!$H$8,2)</f>
        <v>660.02</v>
      </c>
      <c r="I471" s="103">
        <f t="shared" si="21"/>
        <v>0</v>
      </c>
      <c r="J471" s="103">
        <f t="shared" si="22"/>
        <v>660.02</v>
      </c>
      <c r="K471" s="113"/>
      <c r="L471" s="113"/>
      <c r="N471" s="117"/>
      <c r="O471" s="113"/>
      <c r="P471" s="114"/>
      <c r="Q471" s="118"/>
      <c r="R471" s="116"/>
      <c r="S471" s="114"/>
    </row>
    <row r="472" spans="6:19">
      <c r="F472" s="111" t="s">
        <v>603</v>
      </c>
      <c r="G472" s="136">
        <v>3.4968550000000003E-4</v>
      </c>
      <c r="H472" s="103">
        <f>ROUND(+G472*Totals!$H$8,2)</f>
        <v>126.82</v>
      </c>
      <c r="I472" s="103">
        <f t="shared" si="21"/>
        <v>0</v>
      </c>
      <c r="J472" s="103">
        <f t="shared" si="22"/>
        <v>126.82</v>
      </c>
      <c r="K472" s="113"/>
      <c r="L472" s="113"/>
      <c r="N472" s="117"/>
      <c r="O472" s="117"/>
      <c r="P472" s="114"/>
      <c r="Q472" s="118"/>
      <c r="R472" s="116"/>
      <c r="S472" s="114"/>
    </row>
    <row r="473" spans="6:19">
      <c r="F473" s="111" t="s">
        <v>602</v>
      </c>
      <c r="G473" s="136">
        <v>4.0845582000000004E-3</v>
      </c>
      <c r="H473" s="103">
        <f>ROUND(+G473*Totals!$H$8,2)</f>
        <v>1481.34</v>
      </c>
      <c r="I473" s="103">
        <f t="shared" si="21"/>
        <v>0</v>
      </c>
      <c r="J473" s="103">
        <f t="shared" si="22"/>
        <v>1481.34</v>
      </c>
      <c r="K473" s="113"/>
      <c r="L473" s="113"/>
      <c r="N473" s="117"/>
      <c r="O473" s="117"/>
      <c r="P473" s="114"/>
      <c r="Q473" s="118"/>
      <c r="R473" s="116"/>
      <c r="S473" s="114"/>
    </row>
    <row r="474" spans="6:19">
      <c r="F474" s="111" t="s">
        <v>601</v>
      </c>
      <c r="G474" s="136">
        <v>4.6753499999999999E-5</v>
      </c>
      <c r="H474" s="103">
        <f>ROUND(+G474*Totals!$H$8,2)</f>
        <v>16.96</v>
      </c>
      <c r="I474" s="103">
        <f t="shared" si="21"/>
        <v>4.5555987055016178</v>
      </c>
      <c r="J474" s="103">
        <f t="shared" si="22"/>
        <v>12.404401294498383</v>
      </c>
      <c r="K474" s="113" t="s">
        <v>601</v>
      </c>
      <c r="L474" s="113" t="s">
        <v>89</v>
      </c>
      <c r="M474" s="138">
        <v>0.26860841423948217</v>
      </c>
      <c r="N474" s="117">
        <f>+H474*M474</f>
        <v>4.5555987055016178</v>
      </c>
      <c r="O474" s="117" t="s">
        <v>1159</v>
      </c>
      <c r="P474" s="114"/>
      <c r="Q474" s="118"/>
      <c r="R474" s="116"/>
      <c r="S474" s="114"/>
    </row>
    <row r="475" spans="6:19">
      <c r="F475" s="111" t="s">
        <v>600</v>
      </c>
      <c r="G475" s="136">
        <v>1.526252E-4</v>
      </c>
      <c r="H475" s="103">
        <f>ROUND(+G475*Totals!$H$8,2)</f>
        <v>55.35</v>
      </c>
      <c r="I475" s="103">
        <f t="shared" si="21"/>
        <v>13.897610773240663</v>
      </c>
      <c r="J475" s="103">
        <f t="shared" si="22"/>
        <v>41.452389226759337</v>
      </c>
      <c r="K475" s="113" t="s">
        <v>600</v>
      </c>
      <c r="L475" s="113" t="s">
        <v>127</v>
      </c>
      <c r="M475" s="138">
        <v>0.25108601216333626</v>
      </c>
      <c r="N475" s="117">
        <f>+H475*M475</f>
        <v>13.897610773240663</v>
      </c>
      <c r="O475" s="117" t="s">
        <v>1159</v>
      </c>
      <c r="P475" s="114"/>
      <c r="Q475" s="118"/>
      <c r="R475" s="116"/>
      <c r="S475" s="114"/>
    </row>
    <row r="476" spans="6:19">
      <c r="F476" s="111" t="s">
        <v>599</v>
      </c>
      <c r="G476" s="136">
        <v>6.10501E-5</v>
      </c>
      <c r="H476" s="103">
        <f>ROUND(+G476*Totals!$H$8,2)</f>
        <v>22.14</v>
      </c>
      <c r="I476" s="103">
        <f t="shared" si="21"/>
        <v>7.8318367346938782</v>
      </c>
      <c r="J476" s="103">
        <f t="shared" si="22"/>
        <v>14.308163265306122</v>
      </c>
      <c r="K476" s="113" t="s">
        <v>599</v>
      </c>
      <c r="L476" s="113" t="s">
        <v>96</v>
      </c>
      <c r="M476" s="138">
        <v>0.35374149659863946</v>
      </c>
      <c r="N476" s="117">
        <f>+H476*M476</f>
        <v>7.8318367346938782</v>
      </c>
      <c r="O476" s="113" t="s">
        <v>1159</v>
      </c>
      <c r="P476" s="114"/>
      <c r="Q476" s="118"/>
      <c r="R476" s="116"/>
      <c r="S476" s="114"/>
    </row>
    <row r="477" spans="6:19">
      <c r="F477" s="111" t="s">
        <v>598</v>
      </c>
      <c r="G477" s="136">
        <v>9.6211800000000006E-5</v>
      </c>
      <c r="H477" s="103">
        <f>ROUND(+G477*Totals!$H$8,2)</f>
        <v>34.89</v>
      </c>
      <c r="I477" s="103">
        <f t="shared" si="21"/>
        <v>6.9636419753086418</v>
      </c>
      <c r="J477" s="103">
        <f t="shared" si="22"/>
        <v>27.926358024691361</v>
      </c>
      <c r="K477" s="113" t="s">
        <v>598</v>
      </c>
      <c r="L477" s="113" t="s">
        <v>128</v>
      </c>
      <c r="M477" s="138">
        <v>0.19958847736625512</v>
      </c>
      <c r="N477" s="117">
        <f>+H477*M477</f>
        <v>6.9636419753086418</v>
      </c>
      <c r="O477" s="113" t="s">
        <v>1159</v>
      </c>
      <c r="P477" s="114"/>
      <c r="Q477" s="118"/>
      <c r="R477" s="116"/>
      <c r="S477" s="114"/>
    </row>
    <row r="478" spans="6:19">
      <c r="F478" s="111" t="s">
        <v>597</v>
      </c>
      <c r="G478" s="136">
        <v>5.1737989999999998E-4</v>
      </c>
      <c r="H478" s="103">
        <f>ROUND(+G478*Totals!$H$8,2)</f>
        <v>187.64</v>
      </c>
      <c r="I478" s="103">
        <f t="shared" si="21"/>
        <v>0</v>
      </c>
      <c r="J478" s="103">
        <f t="shared" si="22"/>
        <v>187.64</v>
      </c>
      <c r="K478" s="113"/>
      <c r="L478" s="113"/>
      <c r="N478" s="117"/>
      <c r="O478" s="117"/>
      <c r="P478" s="114"/>
      <c r="Q478" s="118"/>
      <c r="R478" s="116"/>
      <c r="S478" s="114"/>
    </row>
    <row r="479" spans="6:19">
      <c r="F479" s="111" t="s">
        <v>596</v>
      </c>
      <c r="G479" s="136">
        <v>7.0400770000000001E-4</v>
      </c>
      <c r="H479" s="103">
        <f>ROUND(+G479*Totals!$H$8,2)</f>
        <v>255.32</v>
      </c>
      <c r="I479" s="103">
        <f t="shared" si="21"/>
        <v>0</v>
      </c>
      <c r="J479" s="103">
        <f t="shared" si="22"/>
        <v>255.32</v>
      </c>
      <c r="K479" s="113"/>
      <c r="L479" s="113"/>
      <c r="N479" s="117"/>
      <c r="O479" s="117"/>
      <c r="P479" s="114"/>
      <c r="Q479" s="118"/>
      <c r="R479" s="116"/>
      <c r="S479" s="114"/>
    </row>
    <row r="480" spans="6:19">
      <c r="F480" s="111" t="s">
        <v>595</v>
      </c>
      <c r="G480" s="136">
        <v>0</v>
      </c>
      <c r="H480" s="103">
        <f>ROUND(+G480*Totals!$H$8,2)</f>
        <v>0</v>
      </c>
      <c r="I480" s="103">
        <f t="shared" si="21"/>
        <v>0</v>
      </c>
      <c r="J480" s="103">
        <f t="shared" si="22"/>
        <v>0</v>
      </c>
      <c r="K480" s="113" t="s">
        <v>595</v>
      </c>
      <c r="L480" s="113" t="s">
        <v>61</v>
      </c>
      <c r="M480" s="138">
        <v>0.64615384615384619</v>
      </c>
      <c r="N480" s="117">
        <f t="shared" ref="N480:N490" si="23">+H480*M480</f>
        <v>0</v>
      </c>
      <c r="O480" s="117" t="s">
        <v>1159</v>
      </c>
      <c r="P480" s="114"/>
      <c r="Q480" s="118"/>
      <c r="R480" s="116"/>
      <c r="S480" s="114"/>
    </row>
    <row r="481" spans="6:19">
      <c r="F481" s="111" t="s">
        <v>594</v>
      </c>
      <c r="G481" s="136">
        <v>1.143723E-4</v>
      </c>
      <c r="H481" s="103">
        <f>ROUND(+G481*Totals!$H$8,2)</f>
        <v>41.48</v>
      </c>
      <c r="I481" s="103">
        <f t="shared" si="21"/>
        <v>9.5601523809523794</v>
      </c>
      <c r="J481" s="103">
        <f t="shared" si="22"/>
        <v>31.919847619047616</v>
      </c>
      <c r="K481" s="113" t="s">
        <v>594</v>
      </c>
      <c r="L481" s="113" t="s">
        <v>94</v>
      </c>
      <c r="M481" s="138">
        <v>0.23047619047619047</v>
      </c>
      <c r="N481" s="117">
        <f t="shared" si="23"/>
        <v>9.5601523809523794</v>
      </c>
      <c r="O481" s="117" t="s">
        <v>1159</v>
      </c>
      <c r="P481" s="114"/>
      <c r="Q481" s="118"/>
      <c r="R481" s="116"/>
      <c r="S481" s="114"/>
    </row>
    <row r="482" spans="6:19">
      <c r="F482" s="111" t="s">
        <v>593</v>
      </c>
      <c r="G482" s="136">
        <v>1.402606E-4</v>
      </c>
      <c r="H482" s="103">
        <f>ROUND(+G482*Totals!$H$8,2)</f>
        <v>50.87</v>
      </c>
      <c r="I482" s="103">
        <f t="shared" si="21"/>
        <v>16.413432494279174</v>
      </c>
      <c r="J482" s="103">
        <f t="shared" si="22"/>
        <v>34.456567505720827</v>
      </c>
      <c r="K482" s="113" t="s">
        <v>593</v>
      </c>
      <c r="L482" s="113" t="s">
        <v>92</v>
      </c>
      <c r="M482" s="138">
        <v>0.32265446224256289</v>
      </c>
      <c r="N482" s="117">
        <f t="shared" si="23"/>
        <v>16.413432494279174</v>
      </c>
      <c r="O482" s="117" t="s">
        <v>1159</v>
      </c>
      <c r="P482" s="114"/>
      <c r="Q482" s="118"/>
      <c r="R482" s="116"/>
      <c r="S482" s="114"/>
    </row>
    <row r="483" spans="6:19">
      <c r="F483" s="111" t="s">
        <v>592</v>
      </c>
      <c r="G483" s="136">
        <v>1.3794219999999999E-4</v>
      </c>
      <c r="H483" s="103">
        <f>ROUND(+G483*Totals!$H$8,2)</f>
        <v>50.03</v>
      </c>
      <c r="I483" s="103">
        <f t="shared" si="21"/>
        <v>5.7754689754689759</v>
      </c>
      <c r="J483" s="103">
        <f t="shared" si="22"/>
        <v>44.254531024531026</v>
      </c>
      <c r="K483" s="113" t="s">
        <v>592</v>
      </c>
      <c r="L483" s="113" t="s">
        <v>49</v>
      </c>
      <c r="M483" s="138">
        <v>0.11544011544011545</v>
      </c>
      <c r="N483" s="117">
        <f t="shared" si="23"/>
        <v>5.7754689754689759</v>
      </c>
      <c r="O483" s="117" t="s">
        <v>1159</v>
      </c>
      <c r="P483" s="114"/>
      <c r="Q483" s="118"/>
      <c r="R483" s="116"/>
      <c r="S483" s="114"/>
    </row>
    <row r="484" spans="6:19">
      <c r="F484" s="111" t="s">
        <v>591</v>
      </c>
      <c r="G484" s="136">
        <v>1.058716E-4</v>
      </c>
      <c r="H484" s="103">
        <f>ROUND(+G484*Totals!$H$8,2)</f>
        <v>38.4</v>
      </c>
      <c r="I484" s="103">
        <f t="shared" si="21"/>
        <v>17.707238605898123</v>
      </c>
      <c r="J484" s="103">
        <f t="shared" si="22"/>
        <v>20.692761394101876</v>
      </c>
      <c r="K484" s="113" t="s">
        <v>591</v>
      </c>
      <c r="L484" s="113" t="s">
        <v>85</v>
      </c>
      <c r="M484" s="138">
        <v>0.46112600536193027</v>
      </c>
      <c r="N484" s="117">
        <f t="shared" si="23"/>
        <v>17.707238605898123</v>
      </c>
      <c r="O484" s="117" t="s">
        <v>1159</v>
      </c>
      <c r="P484" s="114"/>
      <c r="Q484" s="118"/>
      <c r="R484" s="116"/>
      <c r="S484" s="114"/>
    </row>
    <row r="485" spans="6:19">
      <c r="F485" s="111" t="s">
        <v>590</v>
      </c>
      <c r="G485" s="136">
        <v>6.4141199999999995E-5</v>
      </c>
      <c r="H485" s="103">
        <f>ROUND(+G485*Totals!$H$8,2)</f>
        <v>23.26</v>
      </c>
      <c r="I485" s="103">
        <f t="shared" si="21"/>
        <v>10.372106261859585</v>
      </c>
      <c r="J485" s="103">
        <f t="shared" si="22"/>
        <v>12.887893738140416</v>
      </c>
      <c r="K485" s="113" t="s">
        <v>590</v>
      </c>
      <c r="L485" s="113" t="s">
        <v>48</v>
      </c>
      <c r="M485" s="138">
        <v>0.44592030360531315</v>
      </c>
      <c r="N485" s="117">
        <f t="shared" si="23"/>
        <v>10.372106261859585</v>
      </c>
      <c r="O485" s="117" t="s">
        <v>1159</v>
      </c>
      <c r="P485" s="114"/>
      <c r="Q485" s="118"/>
      <c r="R485" s="116"/>
      <c r="S485" s="114"/>
    </row>
    <row r="486" spans="6:19">
      <c r="F486" s="111" t="s">
        <v>589</v>
      </c>
      <c r="G486" s="136">
        <v>1.8276379999999999E-4</v>
      </c>
      <c r="H486" s="103">
        <f>ROUND(+G486*Totals!$H$8,2)</f>
        <v>66.28</v>
      </c>
      <c r="I486" s="103">
        <f t="shared" si="21"/>
        <v>20.666978021978021</v>
      </c>
      <c r="J486" s="103">
        <f t="shared" si="22"/>
        <v>45.613021978021976</v>
      </c>
      <c r="K486" s="113" t="s">
        <v>589</v>
      </c>
      <c r="L486" s="113" t="s">
        <v>79</v>
      </c>
      <c r="M486" s="138">
        <v>0.31181318681318682</v>
      </c>
      <c r="N486" s="117">
        <f t="shared" si="23"/>
        <v>20.666978021978021</v>
      </c>
      <c r="O486" s="117" t="s">
        <v>1159</v>
      </c>
      <c r="P486" s="114"/>
      <c r="Q486" s="118"/>
      <c r="R486" s="116"/>
      <c r="S486" s="114"/>
    </row>
    <row r="487" spans="6:19">
      <c r="F487" s="111" t="s">
        <v>588</v>
      </c>
      <c r="G487" s="136">
        <v>4.6753499999999999E-5</v>
      </c>
      <c r="H487" s="103">
        <f>ROUND(+G487*Totals!$H$8,2)</f>
        <v>16.96</v>
      </c>
      <c r="I487" s="103">
        <f t="shared" si="21"/>
        <v>3.8662613981762921</v>
      </c>
      <c r="J487" s="103">
        <f t="shared" si="22"/>
        <v>13.093738601823709</v>
      </c>
      <c r="K487" s="113" t="s">
        <v>588</v>
      </c>
      <c r="L487" s="113" t="s">
        <v>119</v>
      </c>
      <c r="M487" s="138">
        <v>0.22796352583586627</v>
      </c>
      <c r="N487" s="117">
        <f t="shared" si="23"/>
        <v>3.8662613981762921</v>
      </c>
      <c r="O487" s="117" t="s">
        <v>1159</v>
      </c>
      <c r="P487" s="114"/>
      <c r="Q487" s="118"/>
      <c r="R487" s="116"/>
      <c r="S487" s="114"/>
    </row>
    <row r="488" spans="6:19">
      <c r="F488" s="111" t="s">
        <v>587</v>
      </c>
      <c r="G488" s="136">
        <v>7.7278600000000002E-5</v>
      </c>
      <c r="H488" s="103">
        <f>ROUND(+G488*Totals!$H$8,2)</f>
        <v>28.03</v>
      </c>
      <c r="I488" s="103">
        <f t="shared" si="21"/>
        <v>13.860989010989012</v>
      </c>
      <c r="J488" s="103">
        <f t="shared" si="22"/>
        <v>14.169010989010989</v>
      </c>
      <c r="K488" s="113" t="s">
        <v>587</v>
      </c>
      <c r="L488" s="113" t="s">
        <v>59</v>
      </c>
      <c r="M488" s="138">
        <v>0.49450549450549453</v>
      </c>
      <c r="N488" s="117">
        <f t="shared" si="23"/>
        <v>13.860989010989012</v>
      </c>
      <c r="O488" s="117" t="s">
        <v>1159</v>
      </c>
      <c r="P488" s="114"/>
      <c r="Q488" s="118"/>
      <c r="R488" s="116"/>
      <c r="S488" s="114"/>
    </row>
    <row r="489" spans="6:19">
      <c r="F489" s="111" t="s">
        <v>586</v>
      </c>
      <c r="G489" s="136">
        <v>7.5346600000000008E-5</v>
      </c>
      <c r="H489" s="103">
        <f>ROUND(+G489*Totals!$H$8,2)</f>
        <v>27.33</v>
      </c>
      <c r="I489" s="103">
        <f t="shared" si="21"/>
        <v>4.8201883561643832</v>
      </c>
      <c r="J489" s="103">
        <f t="shared" si="22"/>
        <v>22.509811643835615</v>
      </c>
      <c r="K489" s="113" t="s">
        <v>586</v>
      </c>
      <c r="L489" s="113" t="s">
        <v>126</v>
      </c>
      <c r="M489" s="138">
        <v>0.17636986301369864</v>
      </c>
      <c r="N489" s="117">
        <f t="shared" si="23"/>
        <v>4.8201883561643832</v>
      </c>
      <c r="O489" s="113" t="s">
        <v>1159</v>
      </c>
      <c r="P489" s="114"/>
      <c r="Q489" s="118"/>
      <c r="R489" s="116"/>
      <c r="S489" s="114"/>
    </row>
    <row r="490" spans="6:19">
      <c r="F490" s="111" t="s">
        <v>585</v>
      </c>
      <c r="G490" s="136">
        <v>6.2982000000000001E-5</v>
      </c>
      <c r="H490" s="103">
        <f>ROUND(+G490*Totals!$H$8,2)</f>
        <v>22.84</v>
      </c>
      <c r="I490" s="103">
        <f t="shared" si="21"/>
        <v>3.8257000000000003</v>
      </c>
      <c r="J490" s="103">
        <f t="shared" si="22"/>
        <v>19.014299999999999</v>
      </c>
      <c r="K490" s="113" t="s">
        <v>585</v>
      </c>
      <c r="L490" s="113" t="s">
        <v>45</v>
      </c>
      <c r="M490" s="138">
        <v>0.16750000000000001</v>
      </c>
      <c r="N490" s="117">
        <f t="shared" si="23"/>
        <v>3.8257000000000003</v>
      </c>
      <c r="O490" s="117" t="s">
        <v>1159</v>
      </c>
      <c r="P490" s="114"/>
      <c r="Q490" s="118"/>
      <c r="R490" s="116"/>
      <c r="S490" s="114"/>
    </row>
    <row r="491" spans="6:19">
      <c r="F491" s="111" t="s">
        <v>584</v>
      </c>
      <c r="G491" s="136">
        <v>8.628151000000001E-4</v>
      </c>
      <c r="H491" s="103">
        <f>ROUND(+G491*Totals!$H$8,2)</f>
        <v>312.92</v>
      </c>
      <c r="I491" s="103">
        <f t="shared" si="21"/>
        <v>0</v>
      </c>
      <c r="J491" s="103">
        <f t="shared" si="22"/>
        <v>312.92</v>
      </c>
      <c r="K491" s="113"/>
      <c r="L491" s="113"/>
      <c r="N491" s="117"/>
      <c r="O491" s="117"/>
      <c r="P491" s="114"/>
      <c r="Q491" s="118"/>
      <c r="R491" s="116"/>
      <c r="S491" s="114"/>
    </row>
    <row r="492" spans="6:19">
      <c r="F492" s="111" t="s">
        <v>583</v>
      </c>
      <c r="G492" s="136">
        <v>1.1244030000000001E-4</v>
      </c>
      <c r="H492" s="103">
        <f>ROUND(+G492*Totals!$H$8,2)</f>
        <v>40.78</v>
      </c>
      <c r="I492" s="103">
        <f t="shared" si="21"/>
        <v>15.507887323943665</v>
      </c>
      <c r="J492" s="103">
        <f t="shared" si="22"/>
        <v>25.272112676056338</v>
      </c>
      <c r="K492" s="113" t="s">
        <v>583</v>
      </c>
      <c r="L492" s="113" t="s">
        <v>98</v>
      </c>
      <c r="M492" s="138">
        <v>0.38028169014084512</v>
      </c>
      <c r="N492" s="117">
        <f>+H492*M492</f>
        <v>15.507887323943665</v>
      </c>
      <c r="O492" s="117" t="s">
        <v>1159</v>
      </c>
      <c r="P492" s="114"/>
      <c r="Q492" s="118"/>
      <c r="R492" s="116"/>
      <c r="S492" s="114"/>
    </row>
    <row r="493" spans="6:19">
      <c r="F493" s="111" t="s">
        <v>582</v>
      </c>
      <c r="G493" s="136">
        <v>1.6962640000000001E-4</v>
      </c>
      <c r="H493" s="103">
        <f>ROUND(+G493*Totals!$H$8,2)</f>
        <v>61.52</v>
      </c>
      <c r="I493" s="103">
        <f t="shared" si="21"/>
        <v>22.450426540284361</v>
      </c>
      <c r="J493" s="103">
        <f t="shared" si="22"/>
        <v>39.069573459715642</v>
      </c>
      <c r="K493" s="113" t="s">
        <v>582</v>
      </c>
      <c r="L493" s="113" t="s">
        <v>94</v>
      </c>
      <c r="M493" s="138">
        <v>0.36492890995260663</v>
      </c>
      <c r="N493" s="117">
        <f>+H493*M493</f>
        <v>22.450426540284361</v>
      </c>
      <c r="O493" s="117" t="s">
        <v>1159</v>
      </c>
      <c r="P493" s="114"/>
      <c r="Q493" s="118"/>
      <c r="R493" s="116"/>
      <c r="S493" s="114"/>
    </row>
    <row r="494" spans="6:19">
      <c r="F494" s="111" t="s">
        <v>581</v>
      </c>
      <c r="G494" s="136">
        <v>6.4141199999999995E-5</v>
      </c>
      <c r="H494" s="103">
        <f>ROUND(+G494*Totals!$H$8,2)</f>
        <v>23.26</v>
      </c>
      <c r="I494" s="103">
        <f t="shared" si="21"/>
        <v>5.5551617873651775</v>
      </c>
      <c r="J494" s="103">
        <f t="shared" si="22"/>
        <v>17.704838212634826</v>
      </c>
      <c r="K494" s="113" t="s">
        <v>581</v>
      </c>
      <c r="L494" s="113" t="s">
        <v>77</v>
      </c>
      <c r="M494" s="138">
        <v>0.23882896764252695</v>
      </c>
      <c r="N494" s="117">
        <f>+H494*M494</f>
        <v>5.5551617873651775</v>
      </c>
      <c r="O494" s="117" t="s">
        <v>1159</v>
      </c>
      <c r="P494" s="114"/>
      <c r="Q494" s="118"/>
      <c r="R494" s="116"/>
      <c r="S494" s="114"/>
    </row>
    <row r="495" spans="6:19">
      <c r="F495" s="111" t="s">
        <v>580</v>
      </c>
      <c r="G495" s="136">
        <v>1.4721569999999999E-4</v>
      </c>
      <c r="H495" s="103">
        <f>ROUND(+G495*Totals!$H$8,2)</f>
        <v>53.39</v>
      </c>
      <c r="I495" s="103">
        <f t="shared" si="21"/>
        <v>12.036392914653783</v>
      </c>
      <c r="J495" s="103">
        <f t="shared" si="22"/>
        <v>41.353607085346219</v>
      </c>
      <c r="K495" s="113" t="s">
        <v>580</v>
      </c>
      <c r="L495" s="113" t="s">
        <v>80</v>
      </c>
      <c r="M495" s="138">
        <v>0.22544283413848629</v>
      </c>
      <c r="N495" s="117">
        <f>+H495*M495</f>
        <v>12.036392914653783</v>
      </c>
      <c r="O495" s="113" t="s">
        <v>1159</v>
      </c>
      <c r="P495" s="114"/>
      <c r="Q495" s="118"/>
      <c r="R495" s="116"/>
      <c r="S495" s="114"/>
    </row>
    <row r="496" spans="6:19">
      <c r="F496" s="111" t="s">
        <v>579</v>
      </c>
      <c r="G496" s="136">
        <v>9.4279800000000012E-5</v>
      </c>
      <c r="H496" s="103">
        <f>ROUND(+G496*Totals!$H$8,2)</f>
        <v>34.19</v>
      </c>
      <c r="I496" s="103">
        <f t="shared" si="21"/>
        <v>18.225797665369651</v>
      </c>
      <c r="J496" s="103">
        <f t="shared" si="22"/>
        <v>15.964202334630347</v>
      </c>
      <c r="K496" s="113" t="s">
        <v>579</v>
      </c>
      <c r="L496" s="113" t="s">
        <v>85</v>
      </c>
      <c r="M496" s="138">
        <v>0.5330739299610896</v>
      </c>
      <c r="N496" s="117">
        <f>+H496*M496</f>
        <v>18.225797665369651</v>
      </c>
      <c r="O496" s="117" t="s">
        <v>1159</v>
      </c>
      <c r="P496" s="114"/>
      <c r="Q496" s="118"/>
      <c r="R496" s="116"/>
      <c r="S496" s="114"/>
    </row>
    <row r="497" spans="6:19">
      <c r="F497" s="111" t="s">
        <v>578</v>
      </c>
      <c r="G497" s="136">
        <v>5.3979069999999997E-4</v>
      </c>
      <c r="H497" s="103">
        <f>ROUND(+G497*Totals!$H$8,2)</f>
        <v>195.76</v>
      </c>
      <c r="I497" s="103">
        <f t="shared" si="21"/>
        <v>0</v>
      </c>
      <c r="J497" s="103">
        <f t="shared" si="22"/>
        <v>195.76</v>
      </c>
      <c r="K497" s="113"/>
      <c r="L497" s="113"/>
      <c r="N497" s="117"/>
      <c r="O497" s="117"/>
      <c r="P497" s="114"/>
      <c r="Q497" s="118"/>
      <c r="R497" s="116"/>
      <c r="S497" s="114"/>
    </row>
    <row r="498" spans="6:19">
      <c r="F498" s="111" t="s">
        <v>577</v>
      </c>
      <c r="G498" s="136">
        <v>1.4721569999999999E-4</v>
      </c>
      <c r="H498" s="103">
        <f>ROUND(+G498*Totals!$H$8,2)</f>
        <v>53.39</v>
      </c>
      <c r="I498" s="103">
        <f t="shared" si="21"/>
        <v>6.1522251655629141</v>
      </c>
      <c r="J498" s="103">
        <f t="shared" si="22"/>
        <v>47.23777483443709</v>
      </c>
      <c r="K498" s="113" t="s">
        <v>577</v>
      </c>
      <c r="L498" s="113" t="s">
        <v>47</v>
      </c>
      <c r="M498" s="138">
        <v>0.1152317880794702</v>
      </c>
      <c r="N498" s="117">
        <f>+H498*M498</f>
        <v>6.1522251655629141</v>
      </c>
      <c r="O498" s="113" t="s">
        <v>1159</v>
      </c>
      <c r="P498" s="114"/>
      <c r="Q498" s="118"/>
      <c r="R498" s="116"/>
      <c r="S498" s="114"/>
    </row>
    <row r="499" spans="6:19">
      <c r="F499" s="111" t="s">
        <v>576</v>
      </c>
      <c r="G499" s="136">
        <v>5.6413299999999997E-5</v>
      </c>
      <c r="H499" s="103">
        <f>ROUND(+G499*Totals!$H$8,2)</f>
        <v>20.46</v>
      </c>
      <c r="I499" s="103">
        <f t="shared" si="21"/>
        <v>2.97774647887324</v>
      </c>
      <c r="J499" s="103">
        <f t="shared" si="22"/>
        <v>17.482253521126761</v>
      </c>
      <c r="K499" s="113" t="s">
        <v>576</v>
      </c>
      <c r="L499" s="113" t="s">
        <v>89</v>
      </c>
      <c r="M499" s="138">
        <v>0.1455399061032864</v>
      </c>
      <c r="N499" s="117">
        <f>+H499*M499</f>
        <v>2.97774647887324</v>
      </c>
      <c r="O499" s="113" t="s">
        <v>1159</v>
      </c>
      <c r="P499" s="114"/>
      <c r="Q499" s="118"/>
      <c r="R499" s="116"/>
      <c r="S499" s="114"/>
    </row>
    <row r="500" spans="6:19">
      <c r="F500" s="111" t="s">
        <v>575</v>
      </c>
      <c r="G500" s="136">
        <v>5.2433500000000001E-4</v>
      </c>
      <c r="H500" s="103">
        <f>ROUND(+G500*Totals!$H$8,2)</f>
        <v>190.16</v>
      </c>
      <c r="I500" s="103">
        <f t="shared" si="21"/>
        <v>0</v>
      </c>
      <c r="J500" s="103">
        <f t="shared" si="22"/>
        <v>190.16</v>
      </c>
      <c r="K500" s="113"/>
      <c r="L500" s="113"/>
      <c r="N500" s="117"/>
      <c r="O500" s="117"/>
      <c r="P500" s="114"/>
      <c r="Q500" s="118"/>
      <c r="R500" s="116"/>
      <c r="S500" s="114"/>
    </row>
    <row r="501" spans="6:19">
      <c r="F501" s="111" t="s">
        <v>574</v>
      </c>
      <c r="G501" s="136">
        <v>3.2379720000000003E-4</v>
      </c>
      <c r="H501" s="103">
        <f>ROUND(+G501*Totals!$H$8,2)</f>
        <v>117.43</v>
      </c>
      <c r="I501" s="103">
        <f t="shared" si="21"/>
        <v>0</v>
      </c>
      <c r="J501" s="103">
        <f t="shared" si="22"/>
        <v>117.43</v>
      </c>
      <c r="K501" s="113"/>
      <c r="L501" s="113"/>
      <c r="N501" s="117"/>
      <c r="O501" s="117"/>
      <c r="P501" s="114"/>
      <c r="Q501" s="118"/>
      <c r="R501" s="116"/>
      <c r="S501" s="114"/>
    </row>
    <row r="502" spans="6:19">
      <c r="F502" s="111" t="s">
        <v>573</v>
      </c>
      <c r="G502" s="136">
        <v>1.4914760000000002E-4</v>
      </c>
      <c r="H502" s="103">
        <f>ROUND(+G502*Totals!$H$8,2)</f>
        <v>54.09</v>
      </c>
      <c r="I502" s="103">
        <f t="shared" si="21"/>
        <v>6.8728217821782192</v>
      </c>
      <c r="J502" s="103">
        <f t="shared" si="22"/>
        <v>47.217178217821782</v>
      </c>
      <c r="K502" s="113" t="s">
        <v>573</v>
      </c>
      <c r="L502" s="113" t="s">
        <v>121</v>
      </c>
      <c r="M502" s="138">
        <v>0.12706270627062707</v>
      </c>
      <c r="N502" s="117">
        <f>+H502*M502</f>
        <v>6.8728217821782192</v>
      </c>
      <c r="O502" s="113" t="s">
        <v>1159</v>
      </c>
      <c r="P502" s="114"/>
      <c r="Q502" s="118"/>
      <c r="R502" s="116"/>
      <c r="S502" s="114"/>
    </row>
    <row r="503" spans="6:19">
      <c r="F503" s="111" t="s">
        <v>572</v>
      </c>
      <c r="G503" s="136">
        <v>1.6769450000000001E-4</v>
      </c>
      <c r="H503" s="103">
        <f>ROUND(+G503*Totals!$H$8,2)</f>
        <v>60.82</v>
      </c>
      <c r="I503" s="103">
        <f t="shared" si="21"/>
        <v>10.842909836065575</v>
      </c>
      <c r="J503" s="103">
        <f t="shared" si="22"/>
        <v>49.977090163934427</v>
      </c>
      <c r="K503" s="113" t="s">
        <v>572</v>
      </c>
      <c r="L503" s="113" t="s">
        <v>57</v>
      </c>
      <c r="M503" s="138">
        <v>0.17827868852459017</v>
      </c>
      <c r="N503" s="117">
        <f>+H503*M503</f>
        <v>10.842909836065575</v>
      </c>
      <c r="O503" s="117" t="s">
        <v>1159</v>
      </c>
      <c r="P503" s="114"/>
      <c r="Q503" s="118"/>
      <c r="R503" s="116"/>
      <c r="S503" s="114"/>
    </row>
    <row r="504" spans="6:19">
      <c r="F504" s="111" t="s">
        <v>571</v>
      </c>
      <c r="G504" s="136">
        <v>1.8237739999999998E-4</v>
      </c>
      <c r="H504" s="103">
        <f>ROUND(+G504*Totals!$H$8,2)</f>
        <v>66.14</v>
      </c>
      <c r="I504" s="103">
        <f t="shared" si="21"/>
        <v>6.0852790346907994</v>
      </c>
      <c r="J504" s="103">
        <f t="shared" si="22"/>
        <v>60.054720965309201</v>
      </c>
      <c r="K504" s="137" t="s">
        <v>571</v>
      </c>
      <c r="L504" s="137" t="s">
        <v>102</v>
      </c>
      <c r="M504" s="138">
        <v>9.2006033182503777E-2</v>
      </c>
      <c r="N504" s="117">
        <f>+H504*M504</f>
        <v>6.0852790346907994</v>
      </c>
      <c r="O504" s="113"/>
      <c r="P504" s="114"/>
      <c r="Q504" s="118"/>
      <c r="R504" s="116"/>
      <c r="S504" s="114"/>
    </row>
    <row r="505" spans="6:19">
      <c r="F505" s="111" t="s">
        <v>570</v>
      </c>
      <c r="G505" s="136">
        <v>9.65982E-5</v>
      </c>
      <c r="H505" s="103">
        <f>ROUND(+G505*Totals!$H$8,2)</f>
        <v>35.03</v>
      </c>
      <c r="I505" s="103">
        <f t="shared" si="21"/>
        <v>9.8019724770642203</v>
      </c>
      <c r="J505" s="103">
        <f t="shared" si="22"/>
        <v>25.228027522935783</v>
      </c>
      <c r="K505" s="113" t="s">
        <v>570</v>
      </c>
      <c r="L505" s="113" t="s">
        <v>57</v>
      </c>
      <c r="M505" s="138">
        <v>0.27981651376146788</v>
      </c>
      <c r="N505" s="117">
        <f>+H505*M505</f>
        <v>9.8019724770642203</v>
      </c>
      <c r="O505" s="117" t="s">
        <v>1159</v>
      </c>
      <c r="P505" s="114"/>
      <c r="Q505" s="118"/>
      <c r="R505" s="116"/>
      <c r="S505" s="114"/>
    </row>
    <row r="506" spans="6:19">
      <c r="F506" s="111" t="s">
        <v>569</v>
      </c>
      <c r="G506" s="136">
        <v>3.1181899999999996E-4</v>
      </c>
      <c r="H506" s="103">
        <f>ROUND(+G506*Totals!$H$8,2)</f>
        <v>113.09</v>
      </c>
      <c r="I506" s="103">
        <f t="shared" si="21"/>
        <v>0</v>
      </c>
      <c r="J506" s="103">
        <f t="shared" si="22"/>
        <v>113.09</v>
      </c>
      <c r="K506" s="113"/>
      <c r="L506" s="113"/>
      <c r="N506" s="117"/>
      <c r="O506" s="117"/>
      <c r="P506" s="114"/>
      <c r="Q506" s="118"/>
      <c r="R506" s="116"/>
      <c r="S506" s="114"/>
    </row>
    <row r="507" spans="6:19">
      <c r="F507" s="111" t="s">
        <v>568</v>
      </c>
      <c r="G507" s="136">
        <v>1.163042E-4</v>
      </c>
      <c r="H507" s="103">
        <f>ROUND(+G507*Totals!$H$8,2)</f>
        <v>42.18</v>
      </c>
      <c r="I507" s="103">
        <f t="shared" si="21"/>
        <v>21.393141683778236</v>
      </c>
      <c r="J507" s="103">
        <f t="shared" si="22"/>
        <v>20.786858316221764</v>
      </c>
      <c r="K507" s="113" t="s">
        <v>568</v>
      </c>
      <c r="L507" s="113" t="s">
        <v>56</v>
      </c>
      <c r="M507" s="138">
        <v>0.50718685831622179</v>
      </c>
      <c r="N507" s="117">
        <f>+H507*M507</f>
        <v>21.393141683778236</v>
      </c>
      <c r="O507" s="117" t="s">
        <v>1159</v>
      </c>
      <c r="P507" s="114"/>
      <c r="Q507" s="118"/>
      <c r="R507" s="116"/>
      <c r="S507" s="114"/>
    </row>
    <row r="508" spans="6:19">
      <c r="F508" s="111" t="s">
        <v>93</v>
      </c>
      <c r="G508" s="136">
        <v>6.6459599999999996E-5</v>
      </c>
      <c r="H508" s="103">
        <f>ROUND(+G508*Totals!$H$8,2)</f>
        <v>24.1</v>
      </c>
      <c r="I508" s="103">
        <f t="shared" si="21"/>
        <v>2.2831578947368421</v>
      </c>
      <c r="J508" s="103">
        <f t="shared" si="22"/>
        <v>21.816842105263159</v>
      </c>
      <c r="K508" s="113" t="s">
        <v>93</v>
      </c>
      <c r="L508" s="113" t="s">
        <v>93</v>
      </c>
      <c r="M508" s="138">
        <v>9.4736842105263147E-2</v>
      </c>
      <c r="N508" s="117">
        <f>+H508*M508</f>
        <v>2.2831578947368421</v>
      </c>
      <c r="O508" s="117" t="s">
        <v>1159</v>
      </c>
      <c r="P508" s="114"/>
      <c r="Q508" s="118"/>
      <c r="R508" s="116"/>
      <c r="S508" s="114"/>
    </row>
    <row r="509" spans="6:19">
      <c r="F509" s="111" t="s">
        <v>567</v>
      </c>
      <c r="G509" s="136">
        <v>5.8731699999999999E-5</v>
      </c>
      <c r="H509" s="103">
        <f>ROUND(+G509*Totals!$H$8,2)</f>
        <v>21.3</v>
      </c>
      <c r="I509" s="103">
        <f t="shared" si="21"/>
        <v>5.8427083333333343</v>
      </c>
      <c r="J509" s="103">
        <f t="shared" si="22"/>
        <v>15.457291666666666</v>
      </c>
      <c r="K509" s="113" t="s">
        <v>567</v>
      </c>
      <c r="L509" s="113" t="s">
        <v>42</v>
      </c>
      <c r="M509" s="138">
        <v>0.27430555555555558</v>
      </c>
      <c r="N509" s="117">
        <f>+H509*M509</f>
        <v>5.8427083333333343</v>
      </c>
      <c r="O509" s="113" t="s">
        <v>1159</v>
      </c>
      <c r="P509" s="114"/>
      <c r="Q509" s="118"/>
      <c r="R509" s="116"/>
      <c r="S509" s="114"/>
    </row>
    <row r="510" spans="6:19">
      <c r="F510" s="111" t="s">
        <v>566</v>
      </c>
      <c r="G510" s="136">
        <v>9.9689300000000008E-5</v>
      </c>
      <c r="H510" s="103">
        <f>ROUND(+G510*Totals!$H$8,2)</f>
        <v>36.15</v>
      </c>
      <c r="I510" s="103">
        <f t="shared" si="21"/>
        <v>9.1306701030927826</v>
      </c>
      <c r="J510" s="103">
        <f t="shared" si="22"/>
        <v>27.019329896907216</v>
      </c>
      <c r="K510" s="113" t="s">
        <v>566</v>
      </c>
      <c r="L510" s="113" t="s">
        <v>80</v>
      </c>
      <c r="M510" s="138">
        <v>7.3195876288659797E-2</v>
      </c>
      <c r="N510" s="117">
        <f>+H510*M510</f>
        <v>2.6460309278350516</v>
      </c>
      <c r="O510" s="117" t="s">
        <v>89</v>
      </c>
      <c r="P510" s="138">
        <v>0.17938144329896907</v>
      </c>
      <c r="Q510" s="118">
        <f>H510*P510</f>
        <v>6.4846391752577315</v>
      </c>
      <c r="R510" s="116" t="s">
        <v>1159</v>
      </c>
      <c r="S510" s="114"/>
    </row>
    <row r="511" spans="6:19">
      <c r="F511" s="111" t="s">
        <v>565</v>
      </c>
      <c r="G511" s="136">
        <v>9.4666200000000005E-5</v>
      </c>
      <c r="H511" s="103">
        <f>ROUND(+G511*Totals!$H$8,2)</f>
        <v>34.33</v>
      </c>
      <c r="I511" s="103">
        <f t="shared" si="21"/>
        <v>0</v>
      </c>
      <c r="J511" s="103">
        <f t="shared" si="22"/>
        <v>34.33</v>
      </c>
      <c r="K511" s="113"/>
      <c r="L511" s="113"/>
      <c r="N511" s="117"/>
      <c r="O511" s="117"/>
      <c r="P511" s="114"/>
      <c r="Q511" s="118"/>
      <c r="R511" s="116"/>
      <c r="S511" s="114"/>
    </row>
    <row r="512" spans="6:19">
      <c r="F512" s="111" t="s">
        <v>564</v>
      </c>
      <c r="G512" s="136">
        <v>4.3275999999999997E-5</v>
      </c>
      <c r="H512" s="103">
        <f>ROUND(+G512*Totals!$H$8,2)</f>
        <v>15.69</v>
      </c>
      <c r="I512" s="103">
        <f t="shared" si="21"/>
        <v>5.5568749999999998</v>
      </c>
      <c r="J512" s="103">
        <f t="shared" si="22"/>
        <v>10.133125</v>
      </c>
      <c r="K512" s="113" t="s">
        <v>564</v>
      </c>
      <c r="L512" s="113" t="s">
        <v>41</v>
      </c>
      <c r="M512" s="138">
        <v>0.35416666666666669</v>
      </c>
      <c r="N512" s="117">
        <f>+H512*M512</f>
        <v>5.5568749999999998</v>
      </c>
      <c r="O512" s="117"/>
      <c r="P512" s="114"/>
      <c r="Q512" s="118"/>
      <c r="R512" s="116" t="s">
        <v>1159</v>
      </c>
      <c r="S512" s="114"/>
    </row>
    <row r="513" spans="6:19">
      <c r="F513" s="111" t="s">
        <v>563</v>
      </c>
      <c r="G513" s="136">
        <v>1.4682930000000001E-4</v>
      </c>
      <c r="H513" s="103">
        <f>ROUND(+G513*Totals!$H$8,2)</f>
        <v>53.25</v>
      </c>
      <c r="I513" s="103">
        <f t="shared" si="21"/>
        <v>15.283820840950641</v>
      </c>
      <c r="J513" s="103">
        <f t="shared" si="22"/>
        <v>37.966179159049361</v>
      </c>
      <c r="K513" s="113" t="s">
        <v>563</v>
      </c>
      <c r="L513" s="113" t="s">
        <v>84</v>
      </c>
      <c r="M513" s="138">
        <v>0.28702010968921393</v>
      </c>
      <c r="N513" s="117">
        <f>+H513*M513</f>
        <v>15.283820840950641</v>
      </c>
      <c r="O513" s="117"/>
      <c r="P513" s="114"/>
      <c r="Q513" s="118"/>
      <c r="R513" s="116" t="s">
        <v>1159</v>
      </c>
      <c r="S513" s="114"/>
    </row>
    <row r="514" spans="6:19">
      <c r="F514" s="111" t="s">
        <v>562</v>
      </c>
      <c r="G514" s="136">
        <v>1.0896279999999999E-4</v>
      </c>
      <c r="H514" s="103">
        <f>ROUND(+G514*Totals!$H$8,2)</f>
        <v>39.520000000000003</v>
      </c>
      <c r="I514" s="103">
        <f t="shared" si="21"/>
        <v>10.010343007915568</v>
      </c>
      <c r="J514" s="103">
        <f t="shared" si="22"/>
        <v>29.509656992084437</v>
      </c>
      <c r="K514" s="113" t="s">
        <v>562</v>
      </c>
      <c r="L514" s="113" t="s">
        <v>47</v>
      </c>
      <c r="M514" s="138">
        <v>6.5963060686015831E-2</v>
      </c>
      <c r="N514" s="117">
        <f>+H514*M514</f>
        <v>2.606860158311346</v>
      </c>
      <c r="O514" s="117" t="s">
        <v>114</v>
      </c>
      <c r="P514" s="138">
        <v>0.18733509234828494</v>
      </c>
      <c r="Q514" s="118">
        <f>H514*P514</f>
        <v>7.4034828496042211</v>
      </c>
      <c r="R514" s="116" t="s">
        <v>1159</v>
      </c>
      <c r="S514" s="114"/>
    </row>
    <row r="515" spans="6:19">
      <c r="F515" s="111" t="s">
        <v>561</v>
      </c>
      <c r="G515" s="136">
        <v>1.031669E-4</v>
      </c>
      <c r="H515" s="103">
        <f>ROUND(+G515*Totals!$H$8,2)</f>
        <v>37.42</v>
      </c>
      <c r="I515" s="103">
        <f t="shared" si="21"/>
        <v>8.2630914826498429</v>
      </c>
      <c r="J515" s="103">
        <f t="shared" si="22"/>
        <v>29.156908517350161</v>
      </c>
      <c r="K515" s="113" t="s">
        <v>561</v>
      </c>
      <c r="L515" s="113" t="s">
        <v>111</v>
      </c>
      <c r="M515" s="138">
        <v>0.22082018927444794</v>
      </c>
      <c r="N515" s="117">
        <f>+H515*M515</f>
        <v>8.2630914826498429</v>
      </c>
      <c r="O515" s="113"/>
      <c r="P515" s="114"/>
      <c r="Q515" s="118"/>
      <c r="R515" s="116" t="s">
        <v>1159</v>
      </c>
      <c r="S515" s="114"/>
    </row>
    <row r="516" spans="6:19">
      <c r="F516" s="111" t="s">
        <v>560</v>
      </c>
      <c r="G516" s="136">
        <v>3.7480100000000001E-5</v>
      </c>
      <c r="H516" s="103">
        <f>ROUND(+G516*Totals!$H$8,2)</f>
        <v>13.59</v>
      </c>
      <c r="I516" s="103">
        <f t="shared" si="21"/>
        <v>4.5914654002713702</v>
      </c>
      <c r="J516" s="103">
        <f t="shared" si="22"/>
        <v>8.9985345997286288</v>
      </c>
      <c r="K516" s="113" t="s">
        <v>560</v>
      </c>
      <c r="L516" s="113" t="s">
        <v>95</v>
      </c>
      <c r="M516" s="138">
        <v>0.33785617367706922</v>
      </c>
      <c r="N516" s="117">
        <f>+H516*M516</f>
        <v>4.5914654002713702</v>
      </c>
      <c r="O516" s="117" t="s">
        <v>1159</v>
      </c>
      <c r="P516" s="114"/>
      <c r="Q516" s="118"/>
      <c r="R516" s="116"/>
      <c r="S516" s="114"/>
    </row>
    <row r="517" spans="6:19">
      <c r="F517" s="111" t="s">
        <v>559</v>
      </c>
      <c r="G517" s="136">
        <v>1.0826726E-3</v>
      </c>
      <c r="H517" s="103">
        <f>ROUND(+G517*Totals!$H$8,2)</f>
        <v>392.65</v>
      </c>
      <c r="I517" s="103">
        <f t="shared" si="21"/>
        <v>0</v>
      </c>
      <c r="J517" s="103">
        <f t="shared" si="22"/>
        <v>392.65</v>
      </c>
      <c r="K517" s="113"/>
      <c r="L517" s="113"/>
      <c r="N517" s="117"/>
      <c r="O517" s="117" t="s">
        <v>1159</v>
      </c>
      <c r="P517" s="114"/>
      <c r="Q517" s="118"/>
      <c r="R517" s="116"/>
      <c r="S517" s="114"/>
    </row>
    <row r="518" spans="6:19">
      <c r="F518" s="111" t="s">
        <v>558</v>
      </c>
      <c r="G518" s="136">
        <v>7.34146E-5</v>
      </c>
      <c r="H518" s="103">
        <f>ROUND(+G518*Totals!$H$8,2)</f>
        <v>26.63</v>
      </c>
      <c r="I518" s="103">
        <f t="shared" si="21"/>
        <v>3.5506666666666664</v>
      </c>
      <c r="J518" s="103">
        <f t="shared" si="22"/>
        <v>23.079333333333331</v>
      </c>
      <c r="K518" s="113" t="s">
        <v>558</v>
      </c>
      <c r="L518" s="113" t="s">
        <v>77</v>
      </c>
      <c r="M518" s="138">
        <v>0.13333333333333333</v>
      </c>
      <c r="N518" s="117">
        <f>+H518*M518</f>
        <v>3.5506666666666664</v>
      </c>
      <c r="O518" s="117"/>
      <c r="P518" s="114"/>
      <c r="Q518" s="118"/>
      <c r="R518" s="116"/>
      <c r="S518" s="114"/>
    </row>
    <row r="519" spans="6:19">
      <c r="F519" s="111" t="s">
        <v>557</v>
      </c>
      <c r="G519" s="136">
        <v>1.043261E-4</v>
      </c>
      <c r="H519" s="103">
        <f>ROUND(+G519*Totals!$H$8,2)</f>
        <v>37.840000000000003</v>
      </c>
      <c r="I519" s="103">
        <f t="shared" ref="I519:I582" si="24">+N519+Q519+T519</f>
        <v>5.5771641791044786</v>
      </c>
      <c r="J519" s="103">
        <f t="shared" si="22"/>
        <v>32.262835820895525</v>
      </c>
      <c r="K519" s="113" t="s">
        <v>557</v>
      </c>
      <c r="L519" s="113" t="s">
        <v>112</v>
      </c>
      <c r="M519" s="138">
        <v>0.14738805970149255</v>
      </c>
      <c r="N519" s="117">
        <f>+H519*M519</f>
        <v>5.5771641791044786</v>
      </c>
      <c r="O519" s="117"/>
      <c r="P519" s="114"/>
      <c r="Q519" s="118"/>
      <c r="R519" s="116"/>
      <c r="S519" s="114"/>
    </row>
    <row r="520" spans="6:19">
      <c r="F520" s="111" t="s">
        <v>556</v>
      </c>
      <c r="G520" s="136">
        <v>9.9302900000000001E-5</v>
      </c>
      <c r="H520" s="103">
        <f>ROUND(+G520*Totals!$H$8,2)</f>
        <v>36.01</v>
      </c>
      <c r="I520" s="103">
        <f t="shared" si="24"/>
        <v>3.1915217391304345</v>
      </c>
      <c r="J520" s="103">
        <f t="shared" si="22"/>
        <v>32.818478260869561</v>
      </c>
      <c r="K520" s="113" t="s">
        <v>556</v>
      </c>
      <c r="L520" s="113" t="s">
        <v>107</v>
      </c>
      <c r="M520" s="138">
        <v>8.8628762541806017E-2</v>
      </c>
      <c r="N520" s="117">
        <f>+H520*M520</f>
        <v>3.1915217391304345</v>
      </c>
      <c r="O520" s="113" t="s">
        <v>1159</v>
      </c>
      <c r="P520" s="114"/>
      <c r="Q520" s="118"/>
      <c r="R520" s="116"/>
      <c r="S520" s="114"/>
    </row>
    <row r="521" spans="6:19">
      <c r="F521" s="111" t="s">
        <v>555</v>
      </c>
      <c r="G521" s="136">
        <v>8.5005999999999996E-6</v>
      </c>
      <c r="H521" s="103">
        <f>ROUND(+G521*Totals!$H$8,2)</f>
        <v>3.08</v>
      </c>
      <c r="I521" s="103">
        <f t="shared" si="24"/>
        <v>1.0773094170403588</v>
      </c>
      <c r="J521" s="103">
        <f t="shared" si="22"/>
        <v>2.0026905829596413</v>
      </c>
      <c r="K521" s="113" t="s">
        <v>555</v>
      </c>
      <c r="L521" s="113" t="s">
        <v>113</v>
      </c>
      <c r="M521" s="138">
        <v>0.34977578475336324</v>
      </c>
      <c r="N521" s="117">
        <f>+H521*M521</f>
        <v>1.0773094170403588</v>
      </c>
      <c r="O521" s="113" t="s">
        <v>1159</v>
      </c>
      <c r="P521" s="114"/>
      <c r="Q521" s="118"/>
      <c r="R521" s="116"/>
      <c r="S521" s="114"/>
    </row>
    <row r="522" spans="6:19">
      <c r="F522" s="111" t="s">
        <v>554</v>
      </c>
      <c r="G522" s="136">
        <v>4.041669E-4</v>
      </c>
      <c r="H522" s="103">
        <f>ROUND(+G522*Totals!$H$8,2)</f>
        <v>146.58000000000001</v>
      </c>
      <c r="I522" s="103">
        <f t="shared" si="24"/>
        <v>0</v>
      </c>
      <c r="J522" s="103">
        <f t="shared" si="22"/>
        <v>146.58000000000001</v>
      </c>
      <c r="K522" s="113"/>
      <c r="L522" s="113"/>
      <c r="N522" s="117"/>
      <c r="O522" s="113"/>
      <c r="P522" s="114"/>
      <c r="Q522" s="118"/>
      <c r="R522" s="116"/>
      <c r="S522" s="114"/>
    </row>
    <row r="523" spans="6:19">
      <c r="F523" s="111" t="s">
        <v>553</v>
      </c>
      <c r="G523" s="136">
        <v>1.9570794999999998E-3</v>
      </c>
      <c r="H523" s="103">
        <f>ROUND(+G523*Totals!$H$8,2)</f>
        <v>709.77</v>
      </c>
      <c r="I523" s="103">
        <f t="shared" si="24"/>
        <v>0</v>
      </c>
      <c r="J523" s="103">
        <f t="shared" si="22"/>
        <v>709.77</v>
      </c>
      <c r="K523" s="113"/>
      <c r="L523" s="113"/>
      <c r="N523" s="117"/>
      <c r="O523" s="113"/>
      <c r="P523" s="114"/>
      <c r="Q523" s="118"/>
      <c r="R523" s="116"/>
      <c r="S523" s="114"/>
    </row>
    <row r="524" spans="6:19">
      <c r="F524" s="111" t="s">
        <v>552</v>
      </c>
      <c r="G524" s="136">
        <v>2.9945440000000002E-4</v>
      </c>
      <c r="H524" s="103">
        <f>ROUND(+G524*Totals!$H$8,2)</f>
        <v>108.6</v>
      </c>
      <c r="I524" s="103">
        <f t="shared" si="24"/>
        <v>0</v>
      </c>
      <c r="J524" s="103">
        <f t="shared" si="22"/>
        <v>108.6</v>
      </c>
      <c r="K524" s="113"/>
      <c r="L524" s="113"/>
      <c r="N524" s="117"/>
      <c r="O524" s="113"/>
      <c r="P524" s="114"/>
      <c r="Q524" s="118"/>
      <c r="R524" s="116"/>
      <c r="S524" s="114"/>
    </row>
    <row r="525" spans="6:19">
      <c r="F525" s="111" t="s">
        <v>551</v>
      </c>
      <c r="G525" s="136">
        <v>4.8530930000000001E-4</v>
      </c>
      <c r="H525" s="103">
        <f>ROUND(+G525*Totals!$H$8,2)</f>
        <v>176.01</v>
      </c>
      <c r="I525" s="103">
        <f t="shared" si="24"/>
        <v>0</v>
      </c>
      <c r="J525" s="103">
        <f t="shared" si="22"/>
        <v>176.01</v>
      </c>
      <c r="K525" s="113"/>
      <c r="L525" s="113"/>
      <c r="N525" s="117"/>
      <c r="O525" s="113"/>
      <c r="P525" s="114"/>
      <c r="Q525" s="118"/>
      <c r="R525" s="116"/>
      <c r="S525" s="114"/>
    </row>
    <row r="526" spans="6:19">
      <c r="F526" s="111" t="s">
        <v>550</v>
      </c>
      <c r="G526" s="136">
        <v>5.6220150000000008E-4</v>
      </c>
      <c r="H526" s="103">
        <f>ROUND(+G526*Totals!$H$8,2)</f>
        <v>203.89</v>
      </c>
      <c r="I526" s="103">
        <f t="shared" si="24"/>
        <v>0</v>
      </c>
      <c r="J526" s="103">
        <f t="shared" ref="J526:J589" si="25">+H526-I526</f>
        <v>203.89</v>
      </c>
      <c r="K526" s="113"/>
      <c r="L526" s="113"/>
      <c r="N526" s="117"/>
      <c r="O526" s="113"/>
      <c r="P526" s="114"/>
      <c r="Q526" s="118"/>
      <c r="R526" s="116"/>
      <c r="S526" s="114"/>
    </row>
    <row r="527" spans="6:19">
      <c r="F527" s="111" t="s">
        <v>549</v>
      </c>
      <c r="G527" s="136">
        <v>6.6034529999999989E-4</v>
      </c>
      <c r="H527" s="103">
        <f>ROUND(+G527*Totals!$H$8,2)</f>
        <v>239.49</v>
      </c>
      <c r="I527" s="103">
        <f t="shared" si="24"/>
        <v>0</v>
      </c>
      <c r="J527" s="103">
        <f t="shared" si="25"/>
        <v>239.49</v>
      </c>
      <c r="K527" s="113"/>
      <c r="L527" s="113"/>
      <c r="N527" s="117"/>
      <c r="O527" s="113"/>
      <c r="P527" s="114"/>
      <c r="Q527" s="118"/>
      <c r="R527" s="116"/>
      <c r="S527" s="114"/>
    </row>
    <row r="528" spans="6:19">
      <c r="F528" s="111" t="s">
        <v>548</v>
      </c>
      <c r="G528" s="136">
        <v>4.5014760000000001E-4</v>
      </c>
      <c r="H528" s="103">
        <f>ROUND(+G528*Totals!$H$8,2)</f>
        <v>163.25</v>
      </c>
      <c r="I528" s="103">
        <f t="shared" si="24"/>
        <v>0</v>
      </c>
      <c r="J528" s="103">
        <f t="shared" si="25"/>
        <v>163.25</v>
      </c>
      <c r="K528" s="113"/>
      <c r="L528" s="113"/>
      <c r="N528" s="117"/>
      <c r="O528" s="117"/>
      <c r="P528" s="114"/>
      <c r="Q528" s="118"/>
      <c r="R528" s="116"/>
      <c r="S528" s="114"/>
    </row>
    <row r="529" spans="6:19">
      <c r="F529" s="111" t="s">
        <v>547</v>
      </c>
      <c r="G529" s="136">
        <v>2.3678150000000001E-3</v>
      </c>
      <c r="H529" s="103">
        <f>ROUND(+G529*Totals!$H$8,2)</f>
        <v>858.73</v>
      </c>
      <c r="I529" s="103">
        <f t="shared" si="24"/>
        <v>0</v>
      </c>
      <c r="J529" s="103">
        <f t="shared" si="25"/>
        <v>858.73</v>
      </c>
      <c r="K529" s="113"/>
      <c r="L529" s="113"/>
      <c r="N529" s="117"/>
      <c r="O529" s="117"/>
      <c r="P529" s="114"/>
      <c r="Q529" s="118"/>
      <c r="R529" s="116"/>
      <c r="S529" s="114"/>
    </row>
    <row r="530" spans="6:19">
      <c r="F530" s="111" t="s">
        <v>546</v>
      </c>
      <c r="G530" s="136">
        <v>8.8870300000000002E-5</v>
      </c>
      <c r="H530" s="103">
        <f>ROUND(+G530*Totals!$H$8,2)</f>
        <v>32.229999999999997</v>
      </c>
      <c r="I530" s="103">
        <f t="shared" si="24"/>
        <v>9.2389126853377253</v>
      </c>
      <c r="J530" s="103">
        <f t="shared" si="25"/>
        <v>22.991087314662273</v>
      </c>
      <c r="K530" s="113" t="s">
        <v>546</v>
      </c>
      <c r="L530" s="113" t="s">
        <v>45</v>
      </c>
      <c r="M530" s="138">
        <v>0.28665568369028005</v>
      </c>
      <c r="N530" s="117">
        <f>+H530*M530</f>
        <v>9.2389126853377253</v>
      </c>
      <c r="O530" s="113" t="s">
        <v>1159</v>
      </c>
      <c r="P530" s="114"/>
      <c r="Q530" s="118"/>
      <c r="R530" s="116"/>
      <c r="S530" s="114"/>
    </row>
    <row r="531" spans="6:19">
      <c r="F531" s="111" t="s">
        <v>545</v>
      </c>
      <c r="G531" s="136">
        <v>1.047124E-4</v>
      </c>
      <c r="H531" s="103">
        <f>ROUND(+G531*Totals!$H$8,2)</f>
        <v>37.979999999999997</v>
      </c>
      <c r="I531" s="103">
        <f t="shared" si="24"/>
        <v>11.739272727272729</v>
      </c>
      <c r="J531" s="103">
        <f t="shared" si="25"/>
        <v>26.24072727272727</v>
      </c>
      <c r="K531" s="113" t="s">
        <v>545</v>
      </c>
      <c r="L531" s="113" t="s">
        <v>68</v>
      </c>
      <c r="M531" s="138">
        <v>0.30909090909090914</v>
      </c>
      <c r="N531" s="117">
        <f>+H531*M531</f>
        <v>11.739272727272729</v>
      </c>
      <c r="O531" s="113" t="s">
        <v>1159</v>
      </c>
      <c r="P531" s="114"/>
      <c r="Q531" s="118"/>
      <c r="R531" s="116"/>
      <c r="S531" s="114"/>
    </row>
    <row r="532" spans="6:19">
      <c r="F532" s="111" t="s">
        <v>544</v>
      </c>
      <c r="G532" s="136">
        <v>4.1691779999999999E-4</v>
      </c>
      <c r="H532" s="103">
        <f>ROUND(+G532*Totals!$H$8,2)</f>
        <v>151.19999999999999</v>
      </c>
      <c r="I532" s="103">
        <f t="shared" si="24"/>
        <v>0</v>
      </c>
      <c r="J532" s="103">
        <f t="shared" si="25"/>
        <v>151.19999999999999</v>
      </c>
      <c r="K532" s="113"/>
      <c r="L532" s="113"/>
      <c r="N532" s="117"/>
      <c r="O532" s="113"/>
      <c r="P532" s="114"/>
      <c r="Q532" s="118"/>
      <c r="R532" s="116"/>
      <c r="S532" s="114"/>
    </row>
    <row r="533" spans="6:19">
      <c r="F533" s="111" t="s">
        <v>543</v>
      </c>
      <c r="G533" s="136">
        <v>9.4086639999999997E-4</v>
      </c>
      <c r="H533" s="103">
        <f>ROUND(+G533*Totals!$H$8,2)</f>
        <v>341.22</v>
      </c>
      <c r="I533" s="103">
        <f t="shared" si="24"/>
        <v>0</v>
      </c>
      <c r="J533" s="103">
        <f t="shared" si="25"/>
        <v>341.22</v>
      </c>
      <c r="K533" s="113"/>
      <c r="L533" s="113"/>
      <c r="N533" s="117"/>
      <c r="O533" s="117"/>
      <c r="P533" s="114"/>
      <c r="Q533" s="118"/>
      <c r="R533" s="116"/>
      <c r="S533" s="114"/>
    </row>
    <row r="534" spans="6:19">
      <c r="F534" s="111" t="s">
        <v>97</v>
      </c>
      <c r="G534" s="136">
        <v>1.6048824600000001E-2</v>
      </c>
      <c r="H534" s="103">
        <f>ROUND(+G534*Totals!$H$8,2)</f>
        <v>5820.39</v>
      </c>
      <c r="I534" s="103">
        <f t="shared" si="24"/>
        <v>0</v>
      </c>
      <c r="J534" s="103">
        <f t="shared" si="25"/>
        <v>5820.39</v>
      </c>
      <c r="K534" s="113"/>
      <c r="L534" s="113"/>
      <c r="N534" s="117"/>
      <c r="O534" s="117"/>
      <c r="P534" s="114"/>
      <c r="Q534" s="118"/>
      <c r="R534" s="116"/>
      <c r="S534" s="114"/>
    </row>
    <row r="535" spans="6:19">
      <c r="F535" s="111" t="s">
        <v>542</v>
      </c>
      <c r="G535" s="136">
        <v>4.2503200000000003E-5</v>
      </c>
      <c r="H535" s="103">
        <f>ROUND(+G535*Totals!$H$8,2)</f>
        <v>15.41</v>
      </c>
      <c r="I535" s="103">
        <f t="shared" si="24"/>
        <v>4.2889901477832515</v>
      </c>
      <c r="J535" s="103">
        <f t="shared" si="25"/>
        <v>11.121009852216748</v>
      </c>
      <c r="K535" s="113" t="s">
        <v>542</v>
      </c>
      <c r="L535" s="113" t="s">
        <v>49</v>
      </c>
      <c r="M535" s="138">
        <v>0.27832512315270935</v>
      </c>
      <c r="N535" s="117">
        <f>+H535*M535</f>
        <v>4.2889901477832515</v>
      </c>
      <c r="O535" s="113" t="s">
        <v>1159</v>
      </c>
      <c r="P535" s="114"/>
      <c r="Q535" s="118"/>
      <c r="R535" s="116"/>
      <c r="S535" s="114"/>
    </row>
    <row r="536" spans="6:19">
      <c r="F536" s="111" t="s">
        <v>541</v>
      </c>
      <c r="G536" s="136">
        <v>1.657625E-4</v>
      </c>
      <c r="H536" s="103">
        <f>ROUND(+G536*Totals!$H$8,2)</f>
        <v>60.12</v>
      </c>
      <c r="I536" s="103">
        <f t="shared" si="24"/>
        <v>9.0747169811320756</v>
      </c>
      <c r="J536" s="103">
        <f t="shared" si="25"/>
        <v>51.04528301886792</v>
      </c>
      <c r="K536" s="113" t="s">
        <v>541</v>
      </c>
      <c r="L536" s="113" t="s">
        <v>56</v>
      </c>
      <c r="M536" s="138">
        <v>0.15094339622641509</v>
      </c>
      <c r="N536" s="117">
        <f>+H536*M536</f>
        <v>9.0747169811320756</v>
      </c>
      <c r="O536" s="117" t="s">
        <v>1159</v>
      </c>
      <c r="P536" s="114"/>
      <c r="Q536" s="118"/>
      <c r="R536" s="116"/>
      <c r="S536" s="114"/>
    </row>
    <row r="537" spans="6:19">
      <c r="F537" s="111" t="s">
        <v>540</v>
      </c>
      <c r="G537" s="136">
        <v>1.06617363E-2</v>
      </c>
      <c r="H537" s="103">
        <f>ROUND(+G537*Totals!$H$8,2)</f>
        <v>3866.67</v>
      </c>
      <c r="I537" s="103">
        <f t="shared" si="24"/>
        <v>0</v>
      </c>
      <c r="J537" s="103">
        <f t="shared" si="25"/>
        <v>3866.67</v>
      </c>
      <c r="K537" s="113"/>
      <c r="L537" s="113"/>
      <c r="N537" s="117"/>
      <c r="O537" s="113"/>
      <c r="P537" s="114"/>
      <c r="Q537" s="118"/>
      <c r="R537" s="116"/>
      <c r="S537" s="114"/>
    </row>
    <row r="538" spans="6:19">
      <c r="F538" s="111" t="s">
        <v>539</v>
      </c>
      <c r="G538" s="136">
        <v>9.6211800000000006E-5</v>
      </c>
      <c r="H538" s="103">
        <f>ROUND(+G538*Totals!$H$8,2)</f>
        <v>34.89</v>
      </c>
      <c r="I538" s="103">
        <f t="shared" si="24"/>
        <v>7.5183838383838379</v>
      </c>
      <c r="J538" s="103">
        <f t="shared" si="25"/>
        <v>27.371616161616164</v>
      </c>
      <c r="K538" s="113" t="s">
        <v>539</v>
      </c>
      <c r="L538" s="113" t="s">
        <v>87</v>
      </c>
      <c r="M538" s="138">
        <v>0.21548821548821548</v>
      </c>
      <c r="N538" s="117">
        <f>+H538*M538</f>
        <v>7.5183838383838379</v>
      </c>
      <c r="O538" s="117" t="s">
        <v>1159</v>
      </c>
      <c r="P538" s="114"/>
      <c r="Q538" s="118"/>
      <c r="R538" s="116"/>
      <c r="S538" s="114"/>
    </row>
    <row r="539" spans="6:19">
      <c r="F539" s="111" t="s">
        <v>538</v>
      </c>
      <c r="G539" s="136">
        <v>1.626714E-4</v>
      </c>
      <c r="H539" s="103">
        <f>ROUND(+G539*Totals!$H$8,2)</f>
        <v>59</v>
      </c>
      <c r="I539" s="103">
        <f t="shared" si="24"/>
        <v>0</v>
      </c>
      <c r="J539" s="103">
        <f t="shared" si="25"/>
        <v>59</v>
      </c>
      <c r="K539" s="113"/>
      <c r="L539" s="113"/>
      <c r="N539" s="117"/>
      <c r="O539" s="117"/>
      <c r="P539" s="114"/>
      <c r="Q539" s="118"/>
      <c r="R539" s="116"/>
      <c r="S539" s="114"/>
    </row>
    <row r="540" spans="6:19">
      <c r="F540" s="111" t="s">
        <v>537</v>
      </c>
      <c r="G540" s="136">
        <v>4.2503200000000003E-5</v>
      </c>
      <c r="H540" s="103">
        <f>ROUND(+G540*Totals!$H$8,2)</f>
        <v>15.41</v>
      </c>
      <c r="I540" s="103">
        <f t="shared" si="24"/>
        <v>4.383288888888889</v>
      </c>
      <c r="J540" s="103">
        <f t="shared" si="25"/>
        <v>11.026711111111112</v>
      </c>
      <c r="K540" s="113" t="s">
        <v>537</v>
      </c>
      <c r="L540" s="113" t="s">
        <v>88</v>
      </c>
      <c r="M540" s="138">
        <v>0.28444444444444444</v>
      </c>
      <c r="N540" s="117">
        <f>+H540*M540</f>
        <v>4.383288888888889</v>
      </c>
      <c r="O540" s="113" t="s">
        <v>1159</v>
      </c>
      <c r="P540" s="114"/>
      <c r="Q540" s="118"/>
      <c r="R540" s="116"/>
      <c r="S540" s="114"/>
    </row>
    <row r="541" spans="6:19">
      <c r="F541" s="111" t="s">
        <v>536</v>
      </c>
      <c r="G541" s="136">
        <v>1.7001299999999999E-5</v>
      </c>
      <c r="H541" s="103">
        <f>ROUND(+G541*Totals!$H$8,2)</f>
        <v>6.17</v>
      </c>
      <c r="I541" s="103">
        <f t="shared" si="24"/>
        <v>2.2770238095238096</v>
      </c>
      <c r="J541" s="103">
        <f t="shared" si="25"/>
        <v>3.8929761904761904</v>
      </c>
      <c r="K541" s="113" t="s">
        <v>536</v>
      </c>
      <c r="L541" s="113" t="s">
        <v>97</v>
      </c>
      <c r="M541" s="138">
        <v>0.36904761904761907</v>
      </c>
      <c r="N541" s="117">
        <f>+H541*M541</f>
        <v>2.2770238095238096</v>
      </c>
      <c r="O541" s="117" t="s">
        <v>1159</v>
      </c>
      <c r="P541" s="114"/>
      <c r="Q541" s="118"/>
      <c r="R541" s="116"/>
      <c r="S541" s="114"/>
    </row>
    <row r="542" spans="6:19">
      <c r="F542" s="111" t="s">
        <v>535</v>
      </c>
      <c r="G542" s="136">
        <v>1.05632061E-2</v>
      </c>
      <c r="H542" s="103">
        <f>ROUND(+G542*Totals!$H$8,2)</f>
        <v>3830.93</v>
      </c>
      <c r="I542" s="103">
        <f t="shared" si="24"/>
        <v>0</v>
      </c>
      <c r="J542" s="103">
        <f t="shared" si="25"/>
        <v>3830.93</v>
      </c>
      <c r="K542" s="113"/>
      <c r="L542" s="113"/>
      <c r="N542" s="117"/>
      <c r="O542" s="117"/>
      <c r="P542" s="114"/>
      <c r="Q542" s="118"/>
      <c r="R542" s="116"/>
      <c r="S542" s="114"/>
    </row>
    <row r="543" spans="6:19">
      <c r="F543" s="111" t="s">
        <v>534</v>
      </c>
      <c r="G543" s="136">
        <v>3.8252900000000001E-5</v>
      </c>
      <c r="H543" s="103">
        <f>ROUND(+G543*Totals!$H$8,2)</f>
        <v>13.87</v>
      </c>
      <c r="I543" s="103">
        <f t="shared" si="24"/>
        <v>1.4057432432432431</v>
      </c>
      <c r="J543" s="103">
        <f t="shared" si="25"/>
        <v>12.464256756756756</v>
      </c>
      <c r="K543" s="113" t="s">
        <v>534</v>
      </c>
      <c r="L543" s="113" t="s">
        <v>62</v>
      </c>
      <c r="M543" s="138">
        <v>0.10135135135135134</v>
      </c>
      <c r="N543" s="117">
        <f>+H543*M543</f>
        <v>1.4057432432432431</v>
      </c>
      <c r="O543" s="117" t="s">
        <v>1159</v>
      </c>
      <c r="P543" s="114"/>
      <c r="Q543" s="118"/>
      <c r="R543" s="116"/>
      <c r="S543" s="114"/>
    </row>
    <row r="544" spans="6:19">
      <c r="F544" s="111" t="s">
        <v>533</v>
      </c>
      <c r="G544" s="136">
        <v>1.38715E-4</v>
      </c>
      <c r="H544" s="103">
        <f>ROUND(+G544*Totals!$H$8,2)</f>
        <v>50.31</v>
      </c>
      <c r="I544" s="103">
        <f t="shared" si="24"/>
        <v>12.17502</v>
      </c>
      <c r="J544" s="103">
        <f t="shared" si="25"/>
        <v>38.134979999999999</v>
      </c>
      <c r="K544" s="113" t="s">
        <v>533</v>
      </c>
      <c r="L544" s="113" t="s">
        <v>49</v>
      </c>
      <c r="M544" s="138">
        <v>0.24199999999999999</v>
      </c>
      <c r="N544" s="117">
        <f>+H544*M544</f>
        <v>12.17502</v>
      </c>
      <c r="O544" s="117" t="s">
        <v>1159</v>
      </c>
      <c r="P544" s="114"/>
      <c r="Q544" s="118"/>
      <c r="R544" s="116"/>
      <c r="S544" s="114"/>
    </row>
    <row r="545" spans="6:19">
      <c r="F545" s="111" t="s">
        <v>532</v>
      </c>
      <c r="G545" s="136">
        <v>2.8593099999999999E-5</v>
      </c>
      <c r="H545" s="103">
        <f>ROUND(+G545*Totals!$H$8,2)</f>
        <v>10.37</v>
      </c>
      <c r="I545" s="103">
        <f t="shared" si="24"/>
        <v>3.6847715736040603</v>
      </c>
      <c r="J545" s="103">
        <f t="shared" si="25"/>
        <v>6.6852284263959394</v>
      </c>
      <c r="K545" s="113" t="s">
        <v>532</v>
      </c>
      <c r="L545" s="113" t="s">
        <v>117</v>
      </c>
      <c r="M545" s="138">
        <v>0.35532994923857864</v>
      </c>
      <c r="N545" s="117">
        <f>+H545*M545</f>
        <v>3.6847715736040603</v>
      </c>
      <c r="O545" s="113" t="s">
        <v>1159</v>
      </c>
      <c r="P545" s="114"/>
      <c r="Q545" s="118"/>
      <c r="R545" s="116"/>
      <c r="S545" s="114"/>
    </row>
    <row r="546" spans="6:19">
      <c r="F546" s="111" t="s">
        <v>531</v>
      </c>
      <c r="G546" s="136">
        <v>1.0239409999999999E-4</v>
      </c>
      <c r="H546" s="103">
        <f>ROUND(+G546*Totals!$H$8,2)</f>
        <v>37.14</v>
      </c>
      <c r="I546" s="103">
        <f t="shared" si="24"/>
        <v>7.2163212435233159</v>
      </c>
      <c r="J546" s="103">
        <f t="shared" si="25"/>
        <v>29.923678756476683</v>
      </c>
      <c r="K546" s="113" t="s">
        <v>531</v>
      </c>
      <c r="L546" s="113" t="s">
        <v>117</v>
      </c>
      <c r="M546" s="138">
        <v>0.19430051813471502</v>
      </c>
      <c r="N546" s="117">
        <f>+H546*M546</f>
        <v>7.2163212435233159</v>
      </c>
      <c r="O546" s="113" t="s">
        <v>1159</v>
      </c>
      <c r="P546" s="114"/>
      <c r="Q546" s="118"/>
      <c r="R546" s="116"/>
      <c r="S546" s="114"/>
    </row>
    <row r="547" spans="6:19">
      <c r="F547" s="111" t="s">
        <v>530</v>
      </c>
      <c r="G547" s="136">
        <v>3.3191140000000003E-4</v>
      </c>
      <c r="H547" s="103">
        <f>ROUND(+G547*Totals!$H$8,2)</f>
        <v>120.37</v>
      </c>
      <c r="I547" s="103">
        <f t="shared" si="24"/>
        <v>0</v>
      </c>
      <c r="J547" s="103">
        <f t="shared" si="25"/>
        <v>120.37</v>
      </c>
      <c r="K547" s="113"/>
      <c r="L547" s="113"/>
      <c r="N547" s="117"/>
      <c r="O547" s="117"/>
      <c r="P547" s="114"/>
      <c r="Q547" s="118"/>
      <c r="R547" s="116"/>
      <c r="S547" s="114"/>
    </row>
    <row r="548" spans="6:19">
      <c r="F548" s="111" t="s">
        <v>529</v>
      </c>
      <c r="G548" s="136">
        <v>1.8392300000000001E-4</v>
      </c>
      <c r="H548" s="103">
        <f>ROUND(+G548*Totals!$H$8,2)</f>
        <v>66.7</v>
      </c>
      <c r="I548" s="103">
        <f t="shared" si="24"/>
        <v>6.3162878787878789</v>
      </c>
      <c r="J548" s="103">
        <f t="shared" si="25"/>
        <v>60.383712121212127</v>
      </c>
      <c r="K548" s="137" t="s">
        <v>529</v>
      </c>
      <c r="L548" s="137" t="s">
        <v>67</v>
      </c>
      <c r="M548" s="138">
        <v>9.4696969696969696E-2</v>
      </c>
      <c r="N548" s="117">
        <f>+H548*M548</f>
        <v>6.3162878787878789</v>
      </c>
      <c r="O548" s="117"/>
      <c r="P548" s="114"/>
      <c r="Q548" s="118"/>
      <c r="R548" s="116"/>
      <c r="S548" s="114"/>
    </row>
    <row r="549" spans="6:19">
      <c r="F549" s="111" t="s">
        <v>528</v>
      </c>
      <c r="G549" s="136">
        <v>6.02773E-5</v>
      </c>
      <c r="H549" s="103">
        <f>ROUND(+G549*Totals!$H$8,2)</f>
        <v>21.86</v>
      </c>
      <c r="I549" s="103">
        <f t="shared" si="24"/>
        <v>4.9780198019801984</v>
      </c>
      <c r="J549" s="103">
        <f t="shared" si="25"/>
        <v>16.8819801980198</v>
      </c>
      <c r="K549" s="113" t="s">
        <v>528</v>
      </c>
      <c r="L549" s="113" t="s">
        <v>115</v>
      </c>
      <c r="M549" s="138">
        <v>0.22772277227722773</v>
      </c>
      <c r="N549" s="117">
        <f>+H549*M549</f>
        <v>4.9780198019801984</v>
      </c>
      <c r="O549" s="117" t="s">
        <v>1159</v>
      </c>
      <c r="P549" s="114"/>
      <c r="Q549" s="118"/>
      <c r="R549" s="116"/>
      <c r="S549" s="114"/>
    </row>
    <row r="550" spans="6:19">
      <c r="F550" s="111" t="s">
        <v>527</v>
      </c>
      <c r="G550" s="136">
        <v>1.3639669999999999E-4</v>
      </c>
      <c r="H550" s="103">
        <f>ROUND(+G550*Totals!$H$8,2)</f>
        <v>49.47</v>
      </c>
      <c r="I550" s="103">
        <f t="shared" si="24"/>
        <v>13.575966735966736</v>
      </c>
      <c r="J550" s="103">
        <f t="shared" si="25"/>
        <v>35.894033264033261</v>
      </c>
      <c r="K550" s="113" t="s">
        <v>527</v>
      </c>
      <c r="L550" s="113" t="s">
        <v>118</v>
      </c>
      <c r="M550" s="138">
        <v>0.27442827442827444</v>
      </c>
      <c r="N550" s="117">
        <f>+H550*M550</f>
        <v>13.575966735966736</v>
      </c>
      <c r="O550" s="117" t="s">
        <v>1159</v>
      </c>
      <c r="P550" s="114"/>
      <c r="Q550" s="118"/>
      <c r="R550" s="116"/>
      <c r="S550" s="114"/>
    </row>
    <row r="551" spans="6:19">
      <c r="F551" s="111" t="s">
        <v>526</v>
      </c>
      <c r="G551" s="136">
        <v>1.209409E-4</v>
      </c>
      <c r="H551" s="103">
        <f>ROUND(+G551*Totals!$H$8,2)</f>
        <v>43.86</v>
      </c>
      <c r="I551" s="103">
        <f t="shared" si="24"/>
        <v>18.879370078740155</v>
      </c>
      <c r="J551" s="103">
        <f t="shared" si="25"/>
        <v>24.980629921259844</v>
      </c>
      <c r="K551" s="113" t="s">
        <v>526</v>
      </c>
      <c r="L551" s="113" t="s">
        <v>115</v>
      </c>
      <c r="M551" s="138">
        <v>0.43044619422572178</v>
      </c>
      <c r="N551" s="117">
        <f>+H551*M551</f>
        <v>18.879370078740155</v>
      </c>
      <c r="O551" s="113" t="s">
        <v>1159</v>
      </c>
      <c r="P551" s="114"/>
      <c r="Q551" s="118"/>
      <c r="R551" s="116"/>
      <c r="S551" s="114"/>
    </row>
    <row r="552" spans="6:19">
      <c r="F552" s="111" t="s">
        <v>525</v>
      </c>
      <c r="G552" s="136">
        <v>5.6413299999999997E-5</v>
      </c>
      <c r="H552" s="103">
        <f>ROUND(+G552*Totals!$H$8,2)</f>
        <v>20.46</v>
      </c>
      <c r="I552" s="103">
        <f t="shared" si="24"/>
        <v>6.5639590443686</v>
      </c>
      <c r="J552" s="103">
        <f t="shared" si="25"/>
        <v>13.896040955631401</v>
      </c>
      <c r="K552" s="113" t="s">
        <v>525</v>
      </c>
      <c r="L552" s="113" t="s">
        <v>111</v>
      </c>
      <c r="M552" s="138">
        <v>0.32081911262798629</v>
      </c>
      <c r="N552" s="117">
        <f>+H552*M552</f>
        <v>6.5639590443686</v>
      </c>
      <c r="O552" s="117" t="s">
        <v>1159</v>
      </c>
      <c r="P552" s="114"/>
      <c r="Q552" s="118"/>
      <c r="R552" s="116"/>
      <c r="S552" s="114"/>
    </row>
    <row r="553" spans="6:19">
      <c r="F553" s="111" t="s">
        <v>524</v>
      </c>
      <c r="G553" s="136">
        <v>2.8670350000000003E-4</v>
      </c>
      <c r="H553" s="103">
        <f>ROUND(+G553*Totals!$H$8,2)</f>
        <v>103.98</v>
      </c>
      <c r="I553" s="103">
        <f t="shared" si="24"/>
        <v>0</v>
      </c>
      <c r="J553" s="103">
        <f t="shared" si="25"/>
        <v>103.98</v>
      </c>
      <c r="K553" s="113"/>
      <c r="L553" s="113"/>
      <c r="N553" s="117"/>
      <c r="O553" s="113"/>
      <c r="P553" s="114"/>
      <c r="Q553" s="118"/>
      <c r="R553" s="116"/>
      <c r="S553" s="114"/>
    </row>
    <row r="554" spans="6:19">
      <c r="F554" s="111" t="s">
        <v>523</v>
      </c>
      <c r="G554" s="136">
        <v>4.3662400000000004E-5</v>
      </c>
      <c r="H554" s="103">
        <f>ROUND(+G554*Totals!$H$8,2)</f>
        <v>15.83</v>
      </c>
      <c r="I554" s="103">
        <f t="shared" si="24"/>
        <v>5.1732026143790852</v>
      </c>
      <c r="J554" s="103">
        <f t="shared" si="25"/>
        <v>10.656797385620916</v>
      </c>
      <c r="K554" s="113" t="s">
        <v>523</v>
      </c>
      <c r="L554" s="113" t="s">
        <v>100</v>
      </c>
      <c r="M554" s="138">
        <v>0.32679738562091504</v>
      </c>
      <c r="N554" s="117">
        <f>+H554*M554</f>
        <v>5.1732026143790852</v>
      </c>
      <c r="O554" s="113" t="s">
        <v>1159</v>
      </c>
      <c r="P554" s="114"/>
      <c r="Q554" s="118"/>
      <c r="R554" s="116"/>
      <c r="S554" s="114"/>
    </row>
    <row r="555" spans="6:19">
      <c r="F555" s="111" t="s">
        <v>522</v>
      </c>
      <c r="G555" s="136">
        <v>3.9412059999999996E-4</v>
      </c>
      <c r="H555" s="103">
        <f>ROUND(+G555*Totals!$H$8,2)</f>
        <v>142.93</v>
      </c>
      <c r="I555" s="103">
        <f t="shared" si="24"/>
        <v>0</v>
      </c>
      <c r="J555" s="103">
        <f t="shared" si="25"/>
        <v>142.93</v>
      </c>
      <c r="K555" s="113"/>
      <c r="L555" s="113"/>
      <c r="N555" s="117"/>
      <c r="O555" s="113"/>
      <c r="P555" s="114"/>
      <c r="Q555" s="118"/>
      <c r="R555" s="116"/>
      <c r="S555" s="114"/>
    </row>
    <row r="556" spans="6:19">
      <c r="F556" s="111" t="s">
        <v>521</v>
      </c>
      <c r="G556" s="136">
        <v>6.5223100000000008E-4</v>
      </c>
      <c r="H556" s="103">
        <f>ROUND(+G556*Totals!$H$8,2)</f>
        <v>236.54</v>
      </c>
      <c r="I556" s="103">
        <f t="shared" si="24"/>
        <v>0</v>
      </c>
      <c r="J556" s="103">
        <f t="shared" si="25"/>
        <v>236.54</v>
      </c>
      <c r="K556" s="113"/>
      <c r="L556" s="113"/>
      <c r="N556" s="117"/>
      <c r="O556" s="113"/>
      <c r="P556" s="114"/>
      <c r="Q556" s="118"/>
      <c r="R556" s="116"/>
      <c r="S556" s="114"/>
    </row>
    <row r="557" spans="6:19">
      <c r="F557" s="111" t="s">
        <v>520</v>
      </c>
      <c r="G557" s="136">
        <v>3.0370469999999999E-4</v>
      </c>
      <c r="H557" s="103">
        <f>ROUND(+G557*Totals!$H$8,2)</f>
        <v>110.14</v>
      </c>
      <c r="I557" s="103">
        <f t="shared" si="24"/>
        <v>0</v>
      </c>
      <c r="J557" s="103">
        <f t="shared" si="25"/>
        <v>110.14</v>
      </c>
      <c r="K557" s="113"/>
      <c r="L557" s="113"/>
      <c r="N557" s="117"/>
      <c r="O557" s="117"/>
      <c r="P557" s="114"/>
      <c r="Q557" s="118"/>
      <c r="R557" s="116"/>
      <c r="S557" s="114"/>
    </row>
    <row r="558" spans="6:19">
      <c r="F558" s="111" t="s">
        <v>519</v>
      </c>
      <c r="G558" s="136">
        <v>4.6173939999999999E-4</v>
      </c>
      <c r="H558" s="103">
        <f>ROUND(+G558*Totals!$H$8,2)</f>
        <v>167.46</v>
      </c>
      <c r="I558" s="103">
        <f t="shared" si="24"/>
        <v>0</v>
      </c>
      <c r="J558" s="103">
        <f t="shared" si="25"/>
        <v>167.46</v>
      </c>
      <c r="K558" s="113"/>
      <c r="L558" s="113"/>
      <c r="N558" s="117"/>
      <c r="O558" s="117"/>
      <c r="P558" s="114"/>
      <c r="Q558" s="118"/>
      <c r="R558" s="116"/>
      <c r="S558" s="114"/>
    </row>
    <row r="559" spans="6:19">
      <c r="F559" s="111" t="s">
        <v>518</v>
      </c>
      <c r="G559" s="136">
        <v>4.2503200000000003E-5</v>
      </c>
      <c r="H559" s="103">
        <f>ROUND(+G559*Totals!$H$8,2)</f>
        <v>15.41</v>
      </c>
      <c r="I559" s="103">
        <f t="shared" si="24"/>
        <v>4.9654444444444437</v>
      </c>
      <c r="J559" s="103">
        <f t="shared" si="25"/>
        <v>10.444555555555556</v>
      </c>
      <c r="K559" s="113" t="s">
        <v>518</v>
      </c>
      <c r="L559" s="113" t="s">
        <v>102</v>
      </c>
      <c r="M559" s="138">
        <v>0.32222222222222219</v>
      </c>
      <c r="N559" s="117">
        <f>+H559*M559</f>
        <v>4.9654444444444437</v>
      </c>
      <c r="O559" s="113" t="s">
        <v>1159</v>
      </c>
      <c r="P559" s="114"/>
      <c r="Q559" s="118"/>
      <c r="R559" s="116"/>
      <c r="S559" s="114"/>
    </row>
    <row r="560" spans="6:19">
      <c r="F560" s="111" t="s">
        <v>517</v>
      </c>
      <c r="G560" s="136">
        <v>7.6892199999999995E-5</v>
      </c>
      <c r="H560" s="103">
        <f>ROUND(+G560*Totals!$H$8,2)</f>
        <v>27.89</v>
      </c>
      <c r="I560" s="103">
        <f t="shared" si="24"/>
        <v>8.1233009708737871</v>
      </c>
      <c r="J560" s="103">
        <f t="shared" si="25"/>
        <v>19.766699029126215</v>
      </c>
      <c r="K560" s="113" t="s">
        <v>517</v>
      </c>
      <c r="L560" s="113" t="s">
        <v>105</v>
      </c>
      <c r="M560" s="138">
        <v>0.29126213592233013</v>
      </c>
      <c r="N560" s="117">
        <f>+H560*M560</f>
        <v>8.1233009708737871</v>
      </c>
      <c r="O560" s="113" t="s">
        <v>1159</v>
      </c>
      <c r="P560" s="114"/>
      <c r="Q560" s="118"/>
      <c r="R560" s="116"/>
      <c r="S560" s="114"/>
    </row>
    <row r="561" spans="6:19">
      <c r="F561" s="111" t="s">
        <v>516</v>
      </c>
      <c r="G561" s="136">
        <v>1.3330549999999999E-4</v>
      </c>
      <c r="H561" s="103">
        <f>ROUND(+G561*Totals!$H$8,2)</f>
        <v>48.35</v>
      </c>
      <c r="I561" s="103">
        <f t="shared" si="24"/>
        <v>5.4628161888701525</v>
      </c>
      <c r="J561" s="103">
        <f t="shared" si="25"/>
        <v>42.887183811129852</v>
      </c>
      <c r="K561" s="113" t="s">
        <v>516</v>
      </c>
      <c r="L561" s="113" t="s">
        <v>73</v>
      </c>
      <c r="M561" s="138">
        <v>0.11298482293423273</v>
      </c>
      <c r="N561" s="117">
        <f>+H561*M561</f>
        <v>5.4628161888701525</v>
      </c>
      <c r="O561" s="113" t="s">
        <v>1159</v>
      </c>
      <c r="P561" s="114"/>
      <c r="Q561" s="118"/>
      <c r="R561" s="116"/>
      <c r="S561" s="114"/>
    </row>
    <row r="562" spans="6:19">
      <c r="F562" s="111" t="s">
        <v>515</v>
      </c>
      <c r="G562" s="136">
        <v>6.2209200000000001E-5</v>
      </c>
      <c r="H562" s="103">
        <f>ROUND(+G562*Totals!$H$8,2)</f>
        <v>22.56</v>
      </c>
      <c r="I562" s="103">
        <f t="shared" si="24"/>
        <v>0.17488372093023255</v>
      </c>
      <c r="J562" s="103">
        <f t="shared" si="25"/>
        <v>22.385116279069766</v>
      </c>
      <c r="K562" s="137" t="s">
        <v>515</v>
      </c>
      <c r="L562" s="137" t="s">
        <v>52</v>
      </c>
      <c r="M562" s="138">
        <v>7.7519379844961239E-3</v>
      </c>
      <c r="N562" s="117">
        <f>+H562*M562</f>
        <v>0.17488372093023255</v>
      </c>
      <c r="O562" s="117"/>
      <c r="P562" s="114"/>
      <c r="Q562" s="118"/>
      <c r="R562" s="116"/>
      <c r="S562" s="114"/>
    </row>
    <row r="563" spans="6:19">
      <c r="F563" s="111" t="s">
        <v>514</v>
      </c>
      <c r="G563" s="136">
        <v>2.7704360000000003E-4</v>
      </c>
      <c r="H563" s="103">
        <f>ROUND(+G563*Totals!$H$8,2)</f>
        <v>100.47</v>
      </c>
      <c r="I563" s="103">
        <f t="shared" si="24"/>
        <v>0</v>
      </c>
      <c r="J563" s="103">
        <f t="shared" si="25"/>
        <v>100.47</v>
      </c>
      <c r="K563" s="113"/>
      <c r="L563" s="113"/>
      <c r="N563" s="117"/>
      <c r="O563" s="113"/>
      <c r="P563" s="114"/>
      <c r="Q563" s="118"/>
      <c r="R563" s="116"/>
      <c r="S563" s="114"/>
    </row>
    <row r="564" spans="6:19">
      <c r="F564" s="111" t="s">
        <v>513</v>
      </c>
      <c r="G564" s="136">
        <v>8.5779199999999993E-5</v>
      </c>
      <c r="H564" s="103">
        <f>ROUND(+G564*Totals!$H$8,2)</f>
        <v>31.11</v>
      </c>
      <c r="I564" s="103">
        <f t="shared" si="24"/>
        <v>6.6588184931506849</v>
      </c>
      <c r="J564" s="103">
        <f t="shared" si="25"/>
        <v>24.451181506849316</v>
      </c>
      <c r="K564" s="113" t="s">
        <v>513</v>
      </c>
      <c r="L564" s="113" t="s">
        <v>51</v>
      </c>
      <c r="M564" s="138">
        <v>0.21404109589041095</v>
      </c>
      <c r="N564" s="117">
        <f>+H564*M564</f>
        <v>6.6588184931506849</v>
      </c>
      <c r="O564" s="117" t="s">
        <v>1159</v>
      </c>
      <c r="P564" s="114"/>
      <c r="Q564" s="118"/>
      <c r="R564" s="116"/>
      <c r="S564" s="114"/>
    </row>
    <row r="565" spans="6:19">
      <c r="F565" s="111" t="s">
        <v>512</v>
      </c>
      <c r="G565" s="136">
        <v>1.402606E-4</v>
      </c>
      <c r="H565" s="103">
        <f>ROUND(+G565*Totals!$H$8,2)</f>
        <v>50.87</v>
      </c>
      <c r="I565" s="103">
        <f t="shared" si="24"/>
        <v>9.9745098039215687</v>
      </c>
      <c r="J565" s="103">
        <f t="shared" si="25"/>
        <v>40.895490196078427</v>
      </c>
      <c r="K565" s="113" t="s">
        <v>512</v>
      </c>
      <c r="L565" s="113" t="s">
        <v>63</v>
      </c>
      <c r="M565" s="138">
        <v>0.19607843137254904</v>
      </c>
      <c r="N565" s="117">
        <f>+H565*M565</f>
        <v>9.9745098039215687</v>
      </c>
      <c r="O565" s="113" t="s">
        <v>1159</v>
      </c>
      <c r="P565" s="114"/>
      <c r="Q565" s="118"/>
      <c r="R565" s="116"/>
      <c r="S565" s="114"/>
    </row>
    <row r="566" spans="6:19">
      <c r="F566" s="111" t="s">
        <v>511</v>
      </c>
      <c r="G566" s="136">
        <v>1.576483E-4</v>
      </c>
      <c r="H566" s="103">
        <f>ROUND(+G566*Totals!$H$8,2)</f>
        <v>57.17</v>
      </c>
      <c r="I566" s="103">
        <f t="shared" si="24"/>
        <v>19.822156448202957</v>
      </c>
      <c r="J566" s="103">
        <f t="shared" si="25"/>
        <v>37.347843551797041</v>
      </c>
      <c r="K566" s="113" t="s">
        <v>511</v>
      </c>
      <c r="L566" s="113" t="s">
        <v>83</v>
      </c>
      <c r="M566" s="138">
        <v>0.34672304439746293</v>
      </c>
      <c r="N566" s="117">
        <f>+H566*M566</f>
        <v>19.822156448202957</v>
      </c>
      <c r="O566" s="117" t="s">
        <v>1159</v>
      </c>
      <c r="P566" s="114"/>
      <c r="Q566" s="118"/>
      <c r="R566" s="116"/>
      <c r="S566" s="114"/>
    </row>
    <row r="567" spans="6:19">
      <c r="F567" s="111" t="s">
        <v>510</v>
      </c>
      <c r="G567" s="136">
        <v>1.2832104999999999E-3</v>
      </c>
      <c r="H567" s="103">
        <f>ROUND(+G567*Totals!$H$8,2)</f>
        <v>465.38</v>
      </c>
      <c r="I567" s="103">
        <f t="shared" si="24"/>
        <v>0</v>
      </c>
      <c r="J567" s="103">
        <f t="shared" si="25"/>
        <v>465.38</v>
      </c>
      <c r="K567" s="113"/>
      <c r="L567" s="113"/>
      <c r="N567" s="117"/>
      <c r="O567" s="117"/>
      <c r="P567" s="114"/>
      <c r="Q567" s="118"/>
      <c r="R567" s="116"/>
      <c r="S567" s="114"/>
    </row>
    <row r="568" spans="6:19">
      <c r="F568" s="111" t="s">
        <v>509</v>
      </c>
      <c r="G568" s="136">
        <v>5.2163000000000002E-5</v>
      </c>
      <c r="H568" s="103">
        <f>ROUND(+G568*Totals!$H$8,2)</f>
        <v>18.920000000000002</v>
      </c>
      <c r="I568" s="103">
        <f t="shared" si="24"/>
        <v>4.9317535545023707</v>
      </c>
      <c r="J568" s="103">
        <f t="shared" si="25"/>
        <v>13.98824644549763</v>
      </c>
      <c r="K568" s="113" t="s">
        <v>509</v>
      </c>
      <c r="L568" s="113" t="s">
        <v>82</v>
      </c>
      <c r="M568" s="138">
        <v>0.26066350710900477</v>
      </c>
      <c r="N568" s="117">
        <f>+H568*M568</f>
        <v>4.9317535545023707</v>
      </c>
      <c r="O568" s="117" t="s">
        <v>1159</v>
      </c>
      <c r="P568" s="114"/>
      <c r="Q568" s="118"/>
      <c r="R568" s="116"/>
      <c r="S568" s="114"/>
    </row>
    <row r="569" spans="6:19">
      <c r="F569" s="111" t="s">
        <v>508</v>
      </c>
      <c r="G569" s="136">
        <v>1.3910100000000001E-5</v>
      </c>
      <c r="H569" s="103">
        <f>ROUND(+G569*Totals!$H$8,2)</f>
        <v>5.04</v>
      </c>
      <c r="I569" s="103">
        <f t="shared" si="24"/>
        <v>1.3380530973451328</v>
      </c>
      <c r="J569" s="103">
        <f t="shared" si="25"/>
        <v>3.7019469026548673</v>
      </c>
      <c r="K569" s="113" t="s">
        <v>508</v>
      </c>
      <c r="L569" s="113" t="s">
        <v>126</v>
      </c>
      <c r="M569" s="138">
        <v>0.26548672566371684</v>
      </c>
      <c r="N569" s="117">
        <f>+H569*M569</f>
        <v>1.3380530973451328</v>
      </c>
      <c r="O569" s="113" t="s">
        <v>1159</v>
      </c>
      <c r="P569" s="114"/>
      <c r="Q569" s="118"/>
      <c r="R569" s="116"/>
      <c r="S569" s="114"/>
    </row>
    <row r="570" spans="6:19">
      <c r="F570" s="111" t="s">
        <v>506</v>
      </c>
      <c r="G570" s="136">
        <v>3.0061359999999996E-4</v>
      </c>
      <c r="H570" s="103">
        <f>ROUND(+G570*Totals!$H$8,2)</f>
        <v>109.02</v>
      </c>
      <c r="I570" s="103">
        <f t="shared" si="24"/>
        <v>0</v>
      </c>
      <c r="J570" s="103">
        <f t="shared" si="25"/>
        <v>109.02</v>
      </c>
      <c r="K570" s="113"/>
      <c r="L570" s="113"/>
      <c r="N570" s="117"/>
      <c r="O570" s="117"/>
      <c r="P570" s="114"/>
      <c r="Q570" s="118"/>
      <c r="R570" s="116"/>
      <c r="S570" s="114"/>
    </row>
    <row r="571" spans="6:19">
      <c r="F571" s="111" t="s">
        <v>505</v>
      </c>
      <c r="G571" s="136">
        <v>1.4682930000000001E-4</v>
      </c>
      <c r="H571" s="103">
        <f>ROUND(+G571*Totals!$H$8,2)</f>
        <v>53.25</v>
      </c>
      <c r="I571" s="103">
        <f t="shared" si="24"/>
        <v>10.988750969743988</v>
      </c>
      <c r="J571" s="103">
        <f t="shared" si="25"/>
        <v>42.26124903025601</v>
      </c>
      <c r="K571" s="113" t="s">
        <v>505</v>
      </c>
      <c r="L571" s="113" t="s">
        <v>122</v>
      </c>
      <c r="M571" s="138">
        <v>0.20636152055857254</v>
      </c>
      <c r="N571" s="117">
        <f>+H571*M571</f>
        <v>10.988750969743988</v>
      </c>
      <c r="O571" s="113" t="s">
        <v>1159</v>
      </c>
      <c r="P571" s="114"/>
      <c r="Q571" s="118"/>
      <c r="R571" s="116"/>
      <c r="S571" s="114"/>
    </row>
    <row r="572" spans="6:19">
      <c r="F572" s="111" t="s">
        <v>504</v>
      </c>
      <c r="G572" s="136">
        <v>1.255777E-4</v>
      </c>
      <c r="H572" s="103">
        <f>ROUND(+G572*Totals!$H$8,2)</f>
        <v>45.54</v>
      </c>
      <c r="I572" s="103">
        <f t="shared" si="24"/>
        <v>11.652532637075717</v>
      </c>
      <c r="J572" s="103">
        <f t="shared" si="25"/>
        <v>33.887467362924284</v>
      </c>
      <c r="K572" s="113" t="s">
        <v>504</v>
      </c>
      <c r="L572" s="113" t="s">
        <v>59</v>
      </c>
      <c r="M572" s="138">
        <v>0.25587467362924282</v>
      </c>
      <c r="N572" s="117">
        <f>+H572*M572</f>
        <v>11.652532637075717</v>
      </c>
      <c r="O572" s="117" t="s">
        <v>1159</v>
      </c>
      <c r="P572" s="114"/>
      <c r="Q572" s="118"/>
      <c r="R572" s="116"/>
      <c r="S572" s="114"/>
    </row>
    <row r="573" spans="6:19">
      <c r="F573" s="111" t="s">
        <v>503</v>
      </c>
      <c r="G573" s="136">
        <v>2.318357E-4</v>
      </c>
      <c r="H573" s="103">
        <f>ROUND(+G573*Totals!$H$8,2)</f>
        <v>84.08</v>
      </c>
      <c r="I573" s="103">
        <f t="shared" si="24"/>
        <v>0</v>
      </c>
      <c r="J573" s="103">
        <f t="shared" si="25"/>
        <v>84.08</v>
      </c>
      <c r="K573" s="113"/>
      <c r="L573" s="113"/>
      <c r="N573" s="117"/>
      <c r="O573" s="113"/>
      <c r="P573" s="114"/>
      <c r="Q573" s="118"/>
      <c r="R573" s="116"/>
      <c r="S573" s="114"/>
    </row>
    <row r="574" spans="6:19">
      <c r="F574" s="111" t="s">
        <v>502</v>
      </c>
      <c r="G574" s="136">
        <v>1.166906E-4</v>
      </c>
      <c r="H574" s="103">
        <f>ROUND(+G574*Totals!$H$8,2)</f>
        <v>42.32</v>
      </c>
      <c r="I574" s="103">
        <f t="shared" si="24"/>
        <v>9.0524064171122998</v>
      </c>
      <c r="J574" s="103">
        <f t="shared" si="25"/>
        <v>33.267593582887699</v>
      </c>
      <c r="K574" s="113" t="s">
        <v>502</v>
      </c>
      <c r="L574" s="113" t="s">
        <v>84</v>
      </c>
      <c r="M574" s="138">
        <v>0.21390374331550802</v>
      </c>
      <c r="N574" s="117">
        <f>+H574*M574</f>
        <v>9.0524064171122998</v>
      </c>
      <c r="O574" s="117" t="s">
        <v>1159</v>
      </c>
      <c r="P574" s="114"/>
      <c r="Q574" s="118"/>
      <c r="R574" s="116"/>
      <c r="S574" s="114"/>
    </row>
    <row r="575" spans="6:19">
      <c r="F575" s="111" t="s">
        <v>501</v>
      </c>
      <c r="G575" s="136">
        <v>1.0347599E-3</v>
      </c>
      <c r="H575" s="103">
        <f>ROUND(+G575*Totals!$H$8,2)</f>
        <v>375.27</v>
      </c>
      <c r="I575" s="103">
        <f t="shared" si="24"/>
        <v>0</v>
      </c>
      <c r="J575" s="103">
        <f t="shared" si="25"/>
        <v>375.27</v>
      </c>
      <c r="K575" s="113"/>
      <c r="L575" s="113"/>
      <c r="N575" s="117"/>
      <c r="O575" s="113"/>
      <c r="P575" s="114"/>
      <c r="Q575" s="118"/>
      <c r="R575" s="116"/>
      <c r="S575" s="114"/>
    </row>
    <row r="576" spans="6:19">
      <c r="F576" s="111" t="s">
        <v>100</v>
      </c>
      <c r="G576" s="136">
        <v>4.79127E-5</v>
      </c>
      <c r="H576" s="103">
        <f>ROUND(+G576*Totals!$H$8,2)</f>
        <v>17.38</v>
      </c>
      <c r="I576" s="103">
        <f t="shared" si="24"/>
        <v>4.4953212520593082</v>
      </c>
      <c r="J576" s="103">
        <f t="shared" si="25"/>
        <v>12.88467874794069</v>
      </c>
      <c r="K576" s="113" t="s">
        <v>100</v>
      </c>
      <c r="L576" s="113" t="s">
        <v>100</v>
      </c>
      <c r="M576" s="138">
        <v>0.25864909390444812</v>
      </c>
      <c r="N576" s="117">
        <f>+H576*M576</f>
        <v>4.4953212520593082</v>
      </c>
      <c r="O576" s="117" t="s">
        <v>1159</v>
      </c>
      <c r="P576" s="114"/>
      <c r="Q576" s="118"/>
      <c r="R576" s="116"/>
      <c r="S576" s="114"/>
    </row>
    <row r="577" spans="4:19">
      <c r="F577" s="111" t="s">
        <v>500</v>
      </c>
      <c r="G577" s="136">
        <v>9.6018610000000006E-4</v>
      </c>
      <c r="H577" s="103">
        <f>ROUND(+G577*Totals!$H$8,2)</f>
        <v>348.23</v>
      </c>
      <c r="I577" s="103">
        <f t="shared" si="24"/>
        <v>0</v>
      </c>
      <c r="J577" s="103">
        <f t="shared" si="25"/>
        <v>348.23</v>
      </c>
      <c r="K577" s="113"/>
      <c r="L577" s="113"/>
      <c r="N577" s="117"/>
      <c r="O577" s="113"/>
      <c r="P577" s="114"/>
      <c r="Q577" s="118"/>
      <c r="R577" s="116"/>
      <c r="S577" s="114"/>
    </row>
    <row r="578" spans="4:19">
      <c r="F578" s="111" t="s">
        <v>499</v>
      </c>
      <c r="G578" s="136">
        <v>1.0548520000000001E-4</v>
      </c>
      <c r="H578" s="103">
        <f>ROUND(+G578*Totals!$H$8,2)</f>
        <v>38.26</v>
      </c>
      <c r="I578" s="103">
        <f t="shared" si="24"/>
        <v>18.529506726457399</v>
      </c>
      <c r="J578" s="103">
        <f t="shared" si="25"/>
        <v>19.730493273542599</v>
      </c>
      <c r="K578" s="113" t="s">
        <v>499</v>
      </c>
      <c r="L578" s="113" t="s">
        <v>77</v>
      </c>
      <c r="M578" s="138">
        <v>0.48430493273542602</v>
      </c>
      <c r="N578" s="117">
        <f>+H578*M578</f>
        <v>18.529506726457399</v>
      </c>
      <c r="O578" s="117" t="s">
        <v>1159</v>
      </c>
      <c r="P578" s="114"/>
      <c r="Q578" s="118"/>
      <c r="R578" s="116"/>
      <c r="S578" s="114"/>
    </row>
    <row r="579" spans="4:19">
      <c r="F579" s="111" t="s">
        <v>498</v>
      </c>
      <c r="G579" s="136">
        <v>1.3098719999999998E-4</v>
      </c>
      <c r="H579" s="103">
        <f>ROUND(+G579*Totals!$H$8,2)</f>
        <v>47.5</v>
      </c>
      <c r="I579" s="103">
        <f t="shared" si="24"/>
        <v>0</v>
      </c>
      <c r="J579" s="103">
        <f t="shared" si="25"/>
        <v>47.5</v>
      </c>
      <c r="K579" s="113"/>
      <c r="L579" s="113"/>
      <c r="N579" s="117"/>
      <c r="O579" s="113"/>
      <c r="P579" s="114"/>
      <c r="Q579" s="118"/>
      <c r="R579" s="116"/>
      <c r="S579" s="114"/>
    </row>
    <row r="580" spans="4:19">
      <c r="F580" s="111" t="s">
        <v>497</v>
      </c>
      <c r="G580" s="136">
        <v>4.9844700000000001E-5</v>
      </c>
      <c r="H580" s="103">
        <f>ROUND(+G580*Totals!$H$8,2)</f>
        <v>18.079999999999998</v>
      </c>
      <c r="I580" s="103">
        <f t="shared" si="24"/>
        <v>4.5199999999999996</v>
      </c>
      <c r="J580" s="103">
        <f t="shared" si="25"/>
        <v>13.559999999999999</v>
      </c>
      <c r="K580" s="113" t="s">
        <v>497</v>
      </c>
      <c r="L580" s="113" t="s">
        <v>83</v>
      </c>
      <c r="M580" s="138">
        <v>0.25</v>
      </c>
      <c r="N580" s="117">
        <f>+H580*M580</f>
        <v>4.5199999999999996</v>
      </c>
      <c r="O580" s="113" t="s">
        <v>1159</v>
      </c>
      <c r="P580" s="114"/>
      <c r="Q580" s="118"/>
      <c r="R580" s="116"/>
      <c r="S580" s="114"/>
    </row>
    <row r="581" spans="4:19">
      <c r="D581" s="125"/>
      <c r="F581" s="111" t="s">
        <v>101</v>
      </c>
      <c r="G581" s="136">
        <v>5.6838380000000005E-4</v>
      </c>
      <c r="H581" s="103">
        <f>ROUND(+G581*Totals!$H$8,2)</f>
        <v>206.13</v>
      </c>
      <c r="I581" s="103">
        <f t="shared" si="24"/>
        <v>0</v>
      </c>
      <c r="J581" s="103">
        <f t="shared" si="25"/>
        <v>206.13</v>
      </c>
      <c r="K581" s="113"/>
      <c r="L581" s="113"/>
      <c r="N581" s="117"/>
      <c r="O581" s="113"/>
      <c r="P581" s="114"/>
      <c r="Q581" s="118"/>
      <c r="R581" s="116"/>
      <c r="S581" s="114"/>
    </row>
    <row r="582" spans="4:19">
      <c r="D582" s="125"/>
      <c r="F582" s="111" t="s">
        <v>102</v>
      </c>
      <c r="G582" s="136">
        <v>7.6003459999999991E-4</v>
      </c>
      <c r="H582" s="103">
        <f>ROUND(+G582*Totals!$H$8,2)</f>
        <v>275.64</v>
      </c>
      <c r="I582" s="103">
        <f t="shared" si="24"/>
        <v>0</v>
      </c>
      <c r="J582" s="103">
        <f t="shared" si="25"/>
        <v>275.64</v>
      </c>
      <c r="K582" s="113"/>
      <c r="L582" s="113"/>
      <c r="N582" s="117"/>
      <c r="O582" s="113"/>
      <c r="P582" s="114"/>
      <c r="Q582" s="118"/>
      <c r="R582" s="116"/>
      <c r="S582" s="114"/>
    </row>
    <row r="583" spans="4:19">
      <c r="D583" s="125"/>
      <c r="F583" s="111" t="s">
        <v>496</v>
      </c>
      <c r="G583" s="136">
        <v>5.571784E-4</v>
      </c>
      <c r="H583" s="103">
        <f>ROUND(+G583*Totals!$H$8,2)</f>
        <v>202.07</v>
      </c>
      <c r="I583" s="103">
        <f t="shared" ref="I583:I646" si="26">+N583+Q583+T583</f>
        <v>0</v>
      </c>
      <c r="J583" s="103">
        <f t="shared" si="25"/>
        <v>202.07</v>
      </c>
      <c r="K583" s="113"/>
      <c r="L583" s="113"/>
      <c r="N583" s="117"/>
      <c r="O583" s="117"/>
      <c r="P583" s="114"/>
      <c r="Q583" s="118"/>
      <c r="R583" s="116"/>
      <c r="S583" s="114"/>
    </row>
    <row r="584" spans="4:19">
      <c r="D584" s="125"/>
      <c r="F584" s="111" t="s">
        <v>495</v>
      </c>
      <c r="G584" s="136">
        <v>1.5664364E-3</v>
      </c>
      <c r="H584" s="103">
        <f>ROUND(+G584*Totals!$H$8,2)</f>
        <v>568.1</v>
      </c>
      <c r="I584" s="103">
        <f t="shared" si="26"/>
        <v>0</v>
      </c>
      <c r="J584" s="103">
        <f t="shared" si="25"/>
        <v>568.1</v>
      </c>
      <c r="K584" s="113"/>
      <c r="L584" s="113"/>
      <c r="N584" s="117"/>
      <c r="O584" s="113"/>
      <c r="P584" s="114"/>
      <c r="Q584" s="118"/>
      <c r="R584" s="116"/>
      <c r="S584" s="114"/>
    </row>
    <row r="585" spans="4:19">
      <c r="D585" s="125"/>
      <c r="F585" s="111" t="s">
        <v>494</v>
      </c>
      <c r="G585" s="136">
        <v>7.8437700000000003E-5</v>
      </c>
      <c r="H585" s="103">
        <f>ROUND(+G585*Totals!$H$8,2)</f>
        <v>28.45</v>
      </c>
      <c r="I585" s="103">
        <f t="shared" si="26"/>
        <v>8.0598308668076104</v>
      </c>
      <c r="J585" s="103">
        <f t="shared" si="25"/>
        <v>20.390169133192387</v>
      </c>
      <c r="K585" s="113" t="s">
        <v>494</v>
      </c>
      <c r="L585" s="113" t="s">
        <v>119</v>
      </c>
      <c r="M585" s="138">
        <v>0.28329809725158561</v>
      </c>
      <c r="N585" s="117">
        <f>+H585*M585</f>
        <v>8.0598308668076104</v>
      </c>
      <c r="O585" s="117" t="s">
        <v>1159</v>
      </c>
      <c r="P585" s="114"/>
      <c r="Q585" s="118"/>
      <c r="R585" s="116"/>
      <c r="S585" s="114"/>
    </row>
    <row r="586" spans="4:19">
      <c r="D586" s="125"/>
      <c r="F586" s="111" t="s">
        <v>493</v>
      </c>
      <c r="G586" s="136">
        <v>2.851579E-4</v>
      </c>
      <c r="H586" s="103">
        <f>ROUND(+G586*Totals!$H$8,2)</f>
        <v>103.42</v>
      </c>
      <c r="I586" s="103">
        <f t="shared" si="26"/>
        <v>0</v>
      </c>
      <c r="J586" s="103">
        <f t="shared" si="25"/>
        <v>103.42</v>
      </c>
      <c r="K586" s="113"/>
      <c r="L586" s="113"/>
      <c r="N586" s="117"/>
      <c r="O586" s="117"/>
      <c r="P586" s="114"/>
      <c r="Q586" s="118"/>
      <c r="R586" s="116"/>
      <c r="S586" s="114"/>
    </row>
    <row r="587" spans="4:19">
      <c r="D587" s="125"/>
      <c r="F587" s="111" t="s">
        <v>492</v>
      </c>
      <c r="G587" s="136">
        <v>7.6892199999999995E-5</v>
      </c>
      <c r="H587" s="103">
        <f>ROUND(+G587*Totals!$H$8,2)</f>
        <v>27.89</v>
      </c>
      <c r="I587" s="103">
        <f t="shared" si="26"/>
        <v>2.2159178082191779</v>
      </c>
      <c r="J587" s="103">
        <f t="shared" si="25"/>
        <v>25.674082191780823</v>
      </c>
      <c r="K587" s="113" t="s">
        <v>492</v>
      </c>
      <c r="L587" s="113" t="s">
        <v>101</v>
      </c>
      <c r="M587" s="138">
        <v>7.9452054794520541E-2</v>
      </c>
      <c r="N587" s="117">
        <f>+H587*M587</f>
        <v>2.2159178082191779</v>
      </c>
      <c r="O587" s="113" t="s">
        <v>1159</v>
      </c>
      <c r="P587" s="114"/>
      <c r="Q587" s="118"/>
      <c r="R587" s="116"/>
      <c r="S587" s="114"/>
    </row>
    <row r="588" spans="4:19">
      <c r="D588" s="125"/>
      <c r="F588" s="111" t="s">
        <v>491</v>
      </c>
      <c r="G588" s="136">
        <v>6.4913999999999995E-5</v>
      </c>
      <c r="H588" s="103">
        <f>ROUND(+G588*Totals!$H$8,2)</f>
        <v>23.54</v>
      </c>
      <c r="I588" s="103">
        <f t="shared" si="26"/>
        <v>8.3853061224489789</v>
      </c>
      <c r="J588" s="103">
        <f t="shared" si="25"/>
        <v>15.15469387755102</v>
      </c>
      <c r="K588" s="113" t="s">
        <v>491</v>
      </c>
      <c r="L588" s="113" t="s">
        <v>127</v>
      </c>
      <c r="M588" s="138">
        <v>0.35621521335807049</v>
      </c>
      <c r="N588" s="117">
        <f>+H588*M588</f>
        <v>8.3853061224489789</v>
      </c>
      <c r="O588" s="117" t="s">
        <v>1159</v>
      </c>
      <c r="P588" s="114"/>
      <c r="Q588" s="118"/>
      <c r="R588" s="116"/>
      <c r="S588" s="114"/>
    </row>
    <row r="589" spans="4:19">
      <c r="D589" s="125"/>
      <c r="F589" s="111" t="s">
        <v>490</v>
      </c>
      <c r="G589" s="136">
        <v>2.4613219999999999E-4</v>
      </c>
      <c r="H589" s="103">
        <f>ROUND(+G589*Totals!$H$8,2)</f>
        <v>89.26</v>
      </c>
      <c r="I589" s="103">
        <f t="shared" si="26"/>
        <v>0</v>
      </c>
      <c r="J589" s="103">
        <f t="shared" si="25"/>
        <v>89.26</v>
      </c>
      <c r="K589" s="113"/>
      <c r="L589" s="113"/>
      <c r="N589" s="117"/>
      <c r="O589" s="113"/>
      <c r="P589" s="114"/>
      <c r="Q589" s="118"/>
      <c r="R589" s="116"/>
      <c r="S589" s="114"/>
    </row>
    <row r="590" spans="4:19">
      <c r="D590" s="125"/>
      <c r="F590" s="111" t="s">
        <v>489</v>
      </c>
      <c r="G590" s="136">
        <v>3.70937E-5</v>
      </c>
      <c r="H590" s="103">
        <f>ROUND(+G590*Totals!$H$8,2)</f>
        <v>13.45</v>
      </c>
      <c r="I590" s="103">
        <f t="shared" si="26"/>
        <v>5.5382352941176469</v>
      </c>
      <c r="J590" s="103">
        <f t="shared" ref="J590:J653" si="27">+H590-I590</f>
        <v>7.9117647058823524</v>
      </c>
      <c r="K590" s="113" t="s">
        <v>489</v>
      </c>
      <c r="L590" s="113" t="s">
        <v>87</v>
      </c>
      <c r="M590" s="138">
        <v>0.41176470588235298</v>
      </c>
      <c r="N590" s="117">
        <f>+H590*M590</f>
        <v>5.5382352941176469</v>
      </c>
      <c r="O590" s="117" t="s">
        <v>1159</v>
      </c>
      <c r="P590" s="114"/>
      <c r="Q590" s="118"/>
      <c r="R590" s="116"/>
      <c r="S590" s="114"/>
    </row>
    <row r="591" spans="4:19">
      <c r="D591" s="125"/>
      <c r="F591" s="111" t="s">
        <v>488</v>
      </c>
      <c r="G591" s="136">
        <v>2.9056740000000001E-4</v>
      </c>
      <c r="H591" s="103">
        <f>ROUND(+G591*Totals!$H$8,2)</f>
        <v>105.38</v>
      </c>
      <c r="I591" s="103">
        <f t="shared" si="26"/>
        <v>0</v>
      </c>
      <c r="J591" s="103">
        <f t="shared" si="27"/>
        <v>105.38</v>
      </c>
      <c r="K591" s="113"/>
      <c r="L591" s="113"/>
      <c r="N591" s="117"/>
      <c r="O591" s="113"/>
      <c r="P591" s="114"/>
      <c r="Q591" s="118"/>
      <c r="R591" s="116"/>
      <c r="S591" s="114"/>
    </row>
    <row r="592" spans="4:19">
      <c r="D592" s="125"/>
      <c r="F592" s="111" t="s">
        <v>487</v>
      </c>
      <c r="G592" s="136">
        <v>3.7866500000000001E-5</v>
      </c>
      <c r="H592" s="103">
        <f>ROUND(+G592*Totals!$H$8,2)</f>
        <v>13.73</v>
      </c>
      <c r="I592" s="103">
        <f t="shared" si="26"/>
        <v>0.42463917525773198</v>
      </c>
      <c r="J592" s="103">
        <f t="shared" si="27"/>
        <v>13.305360824742268</v>
      </c>
      <c r="K592" s="113" t="s">
        <v>487</v>
      </c>
      <c r="L592" s="113" t="s">
        <v>72</v>
      </c>
      <c r="M592" s="138">
        <v>3.0927835051546393E-2</v>
      </c>
      <c r="N592" s="117">
        <f>+H592*M592</f>
        <v>0.42463917525773198</v>
      </c>
      <c r="O592" s="117" t="s">
        <v>1159</v>
      </c>
      <c r="P592" s="114"/>
      <c r="Q592" s="118"/>
      <c r="R592" s="116"/>
      <c r="S592" s="114"/>
    </row>
    <row r="593" spans="4:19">
      <c r="D593" s="125"/>
      <c r="F593" s="111" t="s">
        <v>486</v>
      </c>
      <c r="G593" s="136">
        <v>2.3454039999999999E-4</v>
      </c>
      <c r="H593" s="103">
        <f>ROUND(+G593*Totals!$H$8,2)</f>
        <v>85.06</v>
      </c>
      <c r="I593" s="103">
        <f t="shared" si="26"/>
        <v>0</v>
      </c>
      <c r="J593" s="103">
        <f t="shared" si="27"/>
        <v>85.06</v>
      </c>
      <c r="K593" s="113"/>
      <c r="L593" s="113"/>
      <c r="N593" s="117"/>
      <c r="O593" s="113"/>
      <c r="P593" s="114"/>
      <c r="Q593" s="118"/>
      <c r="R593" s="116"/>
      <c r="S593" s="114"/>
    </row>
    <row r="594" spans="4:19">
      <c r="D594" s="125"/>
      <c r="F594" s="111" t="s">
        <v>485</v>
      </c>
      <c r="G594" s="136">
        <v>6.2595599999999994E-5</v>
      </c>
      <c r="H594" s="103">
        <f>ROUND(+G594*Totals!$H$8,2)</f>
        <v>22.7</v>
      </c>
      <c r="I594" s="103">
        <f t="shared" si="26"/>
        <v>8.55067264573991</v>
      </c>
      <c r="J594" s="103">
        <f t="shared" si="27"/>
        <v>14.149327354260089</v>
      </c>
      <c r="K594" s="113" t="s">
        <v>485</v>
      </c>
      <c r="L594" s="113" t="s">
        <v>41</v>
      </c>
      <c r="M594" s="138">
        <v>0.37668161434977576</v>
      </c>
      <c r="N594" s="117">
        <f>+H594*M594</f>
        <v>8.55067264573991</v>
      </c>
      <c r="O594" s="113" t="s">
        <v>1159</v>
      </c>
      <c r="P594" s="114"/>
      <c r="Q594" s="118"/>
      <c r="R594" s="116"/>
      <c r="S594" s="114"/>
    </row>
    <row r="595" spans="4:19">
      <c r="D595" s="125"/>
      <c r="F595" s="111" t="s">
        <v>484</v>
      </c>
      <c r="G595" s="136">
        <v>6.2711550000000009E-4</v>
      </c>
      <c r="H595" s="103">
        <f>ROUND(+G595*Totals!$H$8,2)</f>
        <v>227.43</v>
      </c>
      <c r="I595" s="103">
        <f t="shared" si="26"/>
        <v>0</v>
      </c>
      <c r="J595" s="103">
        <f t="shared" si="27"/>
        <v>227.43</v>
      </c>
      <c r="K595" s="113"/>
      <c r="L595" s="113"/>
      <c r="N595" s="117"/>
      <c r="O595" s="117"/>
      <c r="P595" s="114"/>
      <c r="Q595" s="118"/>
      <c r="R595" s="116"/>
      <c r="S595" s="114"/>
    </row>
    <row r="596" spans="4:19">
      <c r="D596" s="125"/>
      <c r="F596" s="111" t="s">
        <v>483</v>
      </c>
      <c r="G596" s="136">
        <v>3.5834066999999997E-3</v>
      </c>
      <c r="H596" s="103">
        <f>ROUND(+G596*Totals!$H$8,2)</f>
        <v>1299.5899999999999</v>
      </c>
      <c r="I596" s="103">
        <f t="shared" si="26"/>
        <v>0</v>
      </c>
      <c r="J596" s="103">
        <f t="shared" si="27"/>
        <v>1299.5899999999999</v>
      </c>
      <c r="K596" s="113"/>
      <c r="L596" s="113"/>
      <c r="N596" s="117"/>
      <c r="O596" s="113"/>
      <c r="P596" s="114"/>
      <c r="Q596" s="118"/>
      <c r="R596" s="116"/>
      <c r="S596" s="114"/>
    </row>
    <row r="597" spans="4:19">
      <c r="D597" s="125"/>
      <c r="F597" s="111" t="s">
        <v>481</v>
      </c>
      <c r="G597" s="136">
        <v>0</v>
      </c>
      <c r="H597" s="103">
        <f>ROUND(+G597*Totals!$H$8,2)</f>
        <v>0</v>
      </c>
      <c r="I597" s="103">
        <f t="shared" si="26"/>
        <v>0</v>
      </c>
      <c r="J597" s="103">
        <f t="shared" si="27"/>
        <v>0</v>
      </c>
      <c r="K597" s="113"/>
      <c r="L597" s="113"/>
      <c r="N597" s="117"/>
      <c r="O597" s="113"/>
      <c r="P597" s="114"/>
      <c r="Q597" s="118"/>
      <c r="R597" s="116"/>
      <c r="S597" s="114"/>
    </row>
    <row r="598" spans="4:19">
      <c r="D598" s="125"/>
      <c r="F598" s="111" t="s">
        <v>480</v>
      </c>
      <c r="G598" s="136">
        <v>1.7492002000000001E-3</v>
      </c>
      <c r="H598" s="103">
        <f>ROUND(+G598*Totals!$H$8,2)</f>
        <v>634.38</v>
      </c>
      <c r="I598" s="103">
        <f t="shared" si="26"/>
        <v>0</v>
      </c>
      <c r="J598" s="103">
        <f t="shared" si="27"/>
        <v>634.38</v>
      </c>
      <c r="K598" s="113"/>
      <c r="L598" s="113"/>
      <c r="N598" s="117"/>
      <c r="O598" s="113"/>
      <c r="P598" s="114"/>
      <c r="Q598" s="118"/>
      <c r="R598" s="116"/>
      <c r="S598" s="114"/>
    </row>
    <row r="599" spans="4:19">
      <c r="D599" s="125"/>
      <c r="F599" s="111" t="s">
        <v>479</v>
      </c>
      <c r="G599" s="136">
        <v>6.5184460000000004E-4</v>
      </c>
      <c r="H599" s="103">
        <f>ROUND(+G599*Totals!$H$8,2)</f>
        <v>236.4</v>
      </c>
      <c r="I599" s="103">
        <f t="shared" si="26"/>
        <v>0</v>
      </c>
      <c r="J599" s="103">
        <f t="shared" si="27"/>
        <v>236.4</v>
      </c>
      <c r="K599" s="113"/>
      <c r="L599" s="113"/>
      <c r="N599" s="117"/>
      <c r="O599" s="113"/>
      <c r="P599" s="114"/>
      <c r="Q599" s="118"/>
      <c r="R599" s="116"/>
      <c r="S599" s="114"/>
    </row>
    <row r="600" spans="4:19">
      <c r="D600" s="125"/>
      <c r="F600" s="111" t="s">
        <v>478</v>
      </c>
      <c r="G600" s="136">
        <v>2.6429270000000003E-4</v>
      </c>
      <c r="H600" s="103">
        <f>ROUND(+G600*Totals!$H$8,2)</f>
        <v>95.85</v>
      </c>
      <c r="I600" s="103">
        <f t="shared" si="26"/>
        <v>0</v>
      </c>
      <c r="J600" s="103">
        <f t="shared" si="27"/>
        <v>95.85</v>
      </c>
      <c r="K600" s="113"/>
      <c r="L600" s="113"/>
      <c r="N600" s="117"/>
      <c r="O600" s="117"/>
      <c r="P600" s="114"/>
      <c r="Q600" s="118"/>
      <c r="R600" s="116"/>
      <c r="S600" s="114"/>
    </row>
    <row r="601" spans="4:19">
      <c r="D601" s="125"/>
      <c r="F601" s="111" t="s">
        <v>104</v>
      </c>
      <c r="G601" s="136">
        <v>9.1949893000000012E-3</v>
      </c>
      <c r="H601" s="103">
        <f>ROUND(+G601*Totals!$H$8,2)</f>
        <v>3334.73</v>
      </c>
      <c r="I601" s="103">
        <f t="shared" si="26"/>
        <v>0</v>
      </c>
      <c r="J601" s="103">
        <f t="shared" si="27"/>
        <v>3334.73</v>
      </c>
      <c r="K601" s="113"/>
      <c r="L601" s="113"/>
      <c r="N601" s="117"/>
      <c r="O601" s="113"/>
      <c r="P601" s="114"/>
      <c r="Q601" s="118"/>
      <c r="R601" s="116"/>
      <c r="S601" s="114"/>
    </row>
    <row r="602" spans="4:19">
      <c r="D602" s="125"/>
      <c r="F602" s="111" t="s">
        <v>477</v>
      </c>
      <c r="G602" s="136">
        <v>1.2441850000000001E-4</v>
      </c>
      <c r="H602" s="103">
        <f>ROUND(+G602*Totals!$H$8,2)</f>
        <v>45.12</v>
      </c>
      <c r="I602" s="103">
        <f t="shared" si="26"/>
        <v>11.655404120443739</v>
      </c>
      <c r="J602" s="103">
        <f t="shared" si="27"/>
        <v>33.464595879556256</v>
      </c>
      <c r="K602" s="113" t="s">
        <v>477</v>
      </c>
      <c r="L602" s="113" t="s">
        <v>39</v>
      </c>
      <c r="M602" s="138">
        <v>0.2583201267828843</v>
      </c>
      <c r="N602" s="117">
        <f>+H602*M602</f>
        <v>11.655404120443739</v>
      </c>
      <c r="O602" s="117" t="s">
        <v>1159</v>
      </c>
      <c r="P602" s="114"/>
      <c r="Q602" s="118"/>
      <c r="R602" s="116"/>
      <c r="S602" s="114"/>
    </row>
    <row r="603" spans="4:19">
      <c r="D603" s="125"/>
      <c r="F603" s="111" t="s">
        <v>476</v>
      </c>
      <c r="G603" s="136">
        <v>5.9929519999999997E-4</v>
      </c>
      <c r="H603" s="103">
        <f>ROUND(+G603*Totals!$H$8,2)</f>
        <v>217.35</v>
      </c>
      <c r="I603" s="103">
        <f t="shared" si="26"/>
        <v>0</v>
      </c>
      <c r="J603" s="103">
        <f t="shared" si="27"/>
        <v>217.35</v>
      </c>
      <c r="K603" s="113"/>
      <c r="L603" s="113"/>
      <c r="N603" s="117"/>
      <c r="O603" s="113"/>
      <c r="P603" s="114"/>
      <c r="Q603" s="118"/>
      <c r="R603" s="116"/>
      <c r="S603" s="114"/>
    </row>
    <row r="604" spans="4:19">
      <c r="D604" s="125"/>
      <c r="F604" s="111" t="s">
        <v>475</v>
      </c>
      <c r="G604" s="136">
        <v>2.5501900000000001E-5</v>
      </c>
      <c r="H604" s="103">
        <f>ROUND(+G604*Totals!$H$8,2)</f>
        <v>9.25</v>
      </c>
      <c r="I604" s="103">
        <f t="shared" si="26"/>
        <v>1.5962389380530975</v>
      </c>
      <c r="J604" s="103">
        <f t="shared" si="27"/>
        <v>7.6537610619469021</v>
      </c>
      <c r="K604" s="113" t="s">
        <v>475</v>
      </c>
      <c r="L604" s="113" t="s">
        <v>114</v>
      </c>
      <c r="M604" s="138">
        <v>0.17256637168141595</v>
      </c>
      <c r="N604" s="117">
        <f>+H604*M604</f>
        <v>1.5962389380530975</v>
      </c>
      <c r="O604" s="113" t="s">
        <v>1159</v>
      </c>
      <c r="P604" s="114"/>
      <c r="Q604" s="118"/>
      <c r="R604" s="116"/>
      <c r="S604" s="114"/>
    </row>
    <row r="605" spans="4:19">
      <c r="D605" s="125"/>
      <c r="F605" s="111" t="s">
        <v>474</v>
      </c>
      <c r="G605" s="136">
        <v>3.5470860000000001E-4</v>
      </c>
      <c r="H605" s="103">
        <f>ROUND(+G605*Totals!$H$8,2)</f>
        <v>128.63999999999999</v>
      </c>
      <c r="I605" s="103">
        <f t="shared" si="26"/>
        <v>0</v>
      </c>
      <c r="J605" s="103">
        <f t="shared" si="27"/>
        <v>128.63999999999999</v>
      </c>
      <c r="K605" s="113"/>
      <c r="L605" s="113"/>
      <c r="N605" s="117"/>
      <c r="O605" s="113"/>
      <c r="P605" s="114"/>
      <c r="Q605" s="118"/>
      <c r="R605" s="116"/>
      <c r="S605" s="114"/>
    </row>
    <row r="606" spans="4:19">
      <c r="D606" s="125"/>
      <c r="F606" s="111" t="s">
        <v>473</v>
      </c>
      <c r="G606" s="136">
        <v>2.6757701000000001E-3</v>
      </c>
      <c r="H606" s="103">
        <f>ROUND(+G606*Totals!$H$8,2)</f>
        <v>970.42</v>
      </c>
      <c r="I606" s="103">
        <f t="shared" si="26"/>
        <v>0</v>
      </c>
      <c r="J606" s="103">
        <f t="shared" si="27"/>
        <v>970.42</v>
      </c>
      <c r="K606" s="113"/>
      <c r="L606" s="113"/>
      <c r="N606" s="117"/>
      <c r="O606" s="113"/>
      <c r="P606" s="114"/>
      <c r="Q606" s="118"/>
      <c r="R606" s="116"/>
      <c r="S606" s="114"/>
    </row>
    <row r="607" spans="4:19">
      <c r="D607" s="125"/>
      <c r="F607" s="111" t="s">
        <v>472</v>
      </c>
      <c r="G607" s="136">
        <v>1.6692169999999999E-4</v>
      </c>
      <c r="H607" s="103">
        <f>ROUND(+G607*Totals!$H$8,2)</f>
        <v>60.54</v>
      </c>
      <c r="I607" s="103">
        <f t="shared" si="26"/>
        <v>0</v>
      </c>
      <c r="J607" s="103">
        <f t="shared" si="27"/>
        <v>60.54</v>
      </c>
      <c r="K607" s="113"/>
      <c r="L607" s="113"/>
      <c r="N607" s="117"/>
      <c r="O607" s="113"/>
      <c r="P607" s="114"/>
      <c r="Q607" s="118"/>
      <c r="R607" s="116"/>
      <c r="S607" s="114"/>
    </row>
    <row r="608" spans="4:19">
      <c r="D608" s="125"/>
      <c r="F608" s="111" t="s">
        <v>471</v>
      </c>
      <c r="G608" s="136">
        <v>1.3500564E-3</v>
      </c>
      <c r="H608" s="103">
        <f>ROUND(+G608*Totals!$H$8,2)</f>
        <v>489.62</v>
      </c>
      <c r="I608" s="103">
        <f t="shared" si="26"/>
        <v>0</v>
      </c>
      <c r="J608" s="103">
        <f t="shared" si="27"/>
        <v>489.62</v>
      </c>
      <c r="K608" s="113"/>
      <c r="L608" s="113"/>
      <c r="N608" s="117"/>
      <c r="O608" s="117"/>
      <c r="P608" s="114"/>
      <c r="Q608" s="118"/>
      <c r="R608" s="116"/>
      <c r="S608" s="114"/>
    </row>
    <row r="609" spans="4:19">
      <c r="D609" s="125"/>
      <c r="F609" s="111" t="s">
        <v>470</v>
      </c>
      <c r="G609" s="136">
        <v>2.2024390000000002E-4</v>
      </c>
      <c r="H609" s="103">
        <f>ROUND(+G609*Totals!$H$8,2)</f>
        <v>79.88</v>
      </c>
      <c r="I609" s="103">
        <f t="shared" si="26"/>
        <v>0</v>
      </c>
      <c r="J609" s="103">
        <f t="shared" si="27"/>
        <v>79.88</v>
      </c>
      <c r="K609" s="113"/>
      <c r="L609" s="113"/>
      <c r="N609" s="117"/>
      <c r="O609" s="113"/>
      <c r="P609" s="114"/>
      <c r="Q609" s="118"/>
      <c r="R609" s="116"/>
      <c r="S609" s="114"/>
    </row>
    <row r="610" spans="4:19">
      <c r="D610" s="125"/>
      <c r="F610" s="111" t="s">
        <v>469</v>
      </c>
      <c r="G610" s="136">
        <v>5.3322200000000003E-5</v>
      </c>
      <c r="H610" s="103">
        <f>ROUND(+G610*Totals!$H$8,2)</f>
        <v>19.34</v>
      </c>
      <c r="I610" s="103">
        <f t="shared" si="26"/>
        <v>1.2257746478873239</v>
      </c>
      <c r="J610" s="103">
        <f t="shared" si="27"/>
        <v>18.114225352112676</v>
      </c>
      <c r="K610" s="113" t="s">
        <v>469</v>
      </c>
      <c r="L610" s="113" t="s">
        <v>115</v>
      </c>
      <c r="M610" s="138">
        <v>6.3380281690140844E-2</v>
      </c>
      <c r="N610" s="117">
        <f>+H610*M610</f>
        <v>1.2257746478873239</v>
      </c>
      <c r="O610" s="117" t="s">
        <v>1159</v>
      </c>
      <c r="P610" s="114"/>
      <c r="Q610" s="118"/>
      <c r="R610" s="116"/>
      <c r="S610" s="114"/>
    </row>
    <row r="611" spans="4:19">
      <c r="D611" s="125"/>
      <c r="F611" s="111" t="s">
        <v>468</v>
      </c>
      <c r="G611" s="136">
        <v>7.3801019999999995E-4</v>
      </c>
      <c r="H611" s="103">
        <f>ROUND(+G611*Totals!$H$8,2)</f>
        <v>267.64999999999998</v>
      </c>
      <c r="I611" s="103">
        <f t="shared" si="26"/>
        <v>0</v>
      </c>
      <c r="J611" s="103">
        <f t="shared" si="27"/>
        <v>267.64999999999998</v>
      </c>
      <c r="K611" s="113"/>
      <c r="L611" s="113"/>
      <c r="N611" s="117"/>
      <c r="O611" s="117"/>
      <c r="P611" s="114"/>
      <c r="Q611" s="118"/>
      <c r="R611" s="116"/>
      <c r="S611" s="114"/>
    </row>
    <row r="612" spans="4:19">
      <c r="D612" s="125"/>
      <c r="F612" s="111" t="s">
        <v>467</v>
      </c>
      <c r="G612" s="136">
        <v>1.4876120000000001E-4</v>
      </c>
      <c r="H612" s="103">
        <f>ROUND(+G612*Totals!$H$8,2)</f>
        <v>53.95</v>
      </c>
      <c r="I612" s="103">
        <f t="shared" si="26"/>
        <v>7.9182974559686885</v>
      </c>
      <c r="J612" s="103">
        <f t="shared" si="27"/>
        <v>46.031702544031312</v>
      </c>
      <c r="K612" s="113" t="s">
        <v>467</v>
      </c>
      <c r="L612" s="113" t="s">
        <v>120</v>
      </c>
      <c r="M612" s="138">
        <v>0.14677103718199608</v>
      </c>
      <c r="N612" s="117">
        <f>+H612*M612</f>
        <v>7.9182974559686885</v>
      </c>
      <c r="O612" s="113" t="s">
        <v>1159</v>
      </c>
      <c r="P612" s="114"/>
      <c r="Q612" s="118"/>
      <c r="R612" s="116"/>
      <c r="S612" s="114"/>
    </row>
    <row r="613" spans="4:19">
      <c r="D613" s="125"/>
      <c r="F613" s="111" t="s">
        <v>466</v>
      </c>
      <c r="G613" s="136">
        <v>9.118869999999999E-5</v>
      </c>
      <c r="H613" s="103">
        <f>ROUND(+G613*Totals!$H$8,2)</f>
        <v>33.07</v>
      </c>
      <c r="I613" s="103">
        <f t="shared" si="26"/>
        <v>17.071047381546133</v>
      </c>
      <c r="J613" s="103">
        <f t="shared" si="27"/>
        <v>15.998952618453867</v>
      </c>
      <c r="K613" s="113" t="s">
        <v>466</v>
      </c>
      <c r="L613" s="113" t="s">
        <v>76</v>
      </c>
      <c r="M613" s="138">
        <v>0.51620947630922687</v>
      </c>
      <c r="N613" s="117">
        <f>+H613*M613</f>
        <v>17.071047381546133</v>
      </c>
      <c r="O613" s="117" t="s">
        <v>1159</v>
      </c>
      <c r="P613" s="114"/>
      <c r="Q613" s="118"/>
      <c r="R613" s="116"/>
      <c r="S613" s="114"/>
    </row>
    <row r="614" spans="4:19">
      <c r="D614" s="125"/>
      <c r="F614" s="111" t="s">
        <v>465</v>
      </c>
      <c r="G614" s="136">
        <v>4.8762769999999999E-4</v>
      </c>
      <c r="H614" s="103">
        <f>ROUND(+G614*Totals!$H$8,2)</f>
        <v>176.85</v>
      </c>
      <c r="I614" s="103">
        <f t="shared" si="26"/>
        <v>0</v>
      </c>
      <c r="J614" s="103">
        <f t="shared" si="27"/>
        <v>176.85</v>
      </c>
      <c r="K614" s="113"/>
      <c r="L614" s="113"/>
      <c r="N614" s="117"/>
      <c r="O614" s="117"/>
      <c r="P614" s="114"/>
      <c r="Q614" s="118"/>
      <c r="R614" s="116"/>
      <c r="S614" s="114"/>
    </row>
    <row r="615" spans="4:19">
      <c r="D615" s="125"/>
      <c r="F615" s="111" t="s">
        <v>464</v>
      </c>
      <c r="G615" s="136">
        <v>1.4760199999999999E-4</v>
      </c>
      <c r="H615" s="103">
        <f>ROUND(+G615*Totals!$H$8,2)</f>
        <v>53.53</v>
      </c>
      <c r="I615" s="103">
        <f t="shared" si="26"/>
        <v>8.5960583941605844</v>
      </c>
      <c r="J615" s="103">
        <f t="shared" si="27"/>
        <v>44.933941605839415</v>
      </c>
      <c r="K615" s="113" t="s">
        <v>464</v>
      </c>
      <c r="L615" s="113" t="s">
        <v>65</v>
      </c>
      <c r="M615" s="138">
        <v>0.16058394160583941</v>
      </c>
      <c r="N615" s="117">
        <f>+H615*M615</f>
        <v>8.5960583941605844</v>
      </c>
      <c r="O615" s="113" t="s">
        <v>1159</v>
      </c>
      <c r="P615" s="114"/>
      <c r="Q615" s="118"/>
      <c r="R615" s="116"/>
      <c r="S615" s="114"/>
    </row>
    <row r="616" spans="4:19">
      <c r="D616" s="125"/>
      <c r="F616" s="111" t="s">
        <v>463</v>
      </c>
      <c r="G616" s="136">
        <v>1.9242360000000001E-4</v>
      </c>
      <c r="H616" s="103">
        <f>ROUND(+G616*Totals!$H$8,2)</f>
        <v>69.790000000000006</v>
      </c>
      <c r="I616" s="103">
        <f t="shared" si="26"/>
        <v>18.099066390041493</v>
      </c>
      <c r="J616" s="103">
        <f t="shared" si="27"/>
        <v>51.690933609958513</v>
      </c>
      <c r="K616" s="113" t="s">
        <v>463</v>
      </c>
      <c r="L616" s="113" t="s">
        <v>124</v>
      </c>
      <c r="M616" s="138">
        <v>0.25933609958506221</v>
      </c>
      <c r="N616" s="117">
        <f>+H616*M616</f>
        <v>18.099066390041493</v>
      </c>
      <c r="O616" s="113" t="s">
        <v>1159</v>
      </c>
      <c r="P616" s="114"/>
      <c r="Q616" s="118"/>
      <c r="R616" s="116"/>
      <c r="S616" s="114"/>
    </row>
    <row r="617" spans="4:19">
      <c r="D617" s="125"/>
      <c r="F617" s="111" t="s">
        <v>462</v>
      </c>
      <c r="G617" s="136">
        <v>3.5007190000000001E-4</v>
      </c>
      <c r="H617" s="103">
        <f>ROUND(+G617*Totals!$H$8,2)</f>
        <v>126.96</v>
      </c>
      <c r="I617" s="103">
        <f t="shared" si="26"/>
        <v>0</v>
      </c>
      <c r="J617" s="103">
        <f t="shared" si="27"/>
        <v>126.96</v>
      </c>
      <c r="K617" s="113"/>
      <c r="L617" s="113"/>
      <c r="N617" s="117"/>
      <c r="O617" s="113"/>
      <c r="P617" s="114"/>
      <c r="Q617" s="118"/>
      <c r="R617" s="116"/>
      <c r="S617" s="114"/>
    </row>
    <row r="618" spans="4:19">
      <c r="D618" s="125"/>
      <c r="F618" s="111" t="s">
        <v>461</v>
      </c>
      <c r="G618" s="136">
        <v>3.3848009999999998E-4</v>
      </c>
      <c r="H618" s="103">
        <f>ROUND(+G618*Totals!$H$8,2)</f>
        <v>122.76</v>
      </c>
      <c r="I618" s="103">
        <f t="shared" si="26"/>
        <v>0</v>
      </c>
      <c r="J618" s="103">
        <f t="shared" si="27"/>
        <v>122.76</v>
      </c>
      <c r="K618" s="113"/>
      <c r="L618" s="113"/>
      <c r="N618" s="117"/>
      <c r="O618" s="113"/>
      <c r="P618" s="114"/>
      <c r="Q618" s="118"/>
      <c r="R618" s="116"/>
      <c r="S618" s="114"/>
    </row>
    <row r="619" spans="4:19">
      <c r="D619" s="125"/>
      <c r="F619" s="111" t="s">
        <v>460</v>
      </c>
      <c r="G619" s="136">
        <v>6.0895504000000001E-3</v>
      </c>
      <c r="H619" s="103">
        <f>ROUND(+G619*Totals!$H$8,2)</f>
        <v>2208.48</v>
      </c>
      <c r="I619" s="103">
        <f t="shared" si="26"/>
        <v>0</v>
      </c>
      <c r="J619" s="103">
        <f t="shared" si="27"/>
        <v>2208.48</v>
      </c>
      <c r="K619" s="113"/>
      <c r="L619" s="113"/>
      <c r="N619" s="117"/>
      <c r="O619" s="117"/>
      <c r="P619" s="114"/>
      <c r="Q619" s="118"/>
      <c r="R619" s="116"/>
      <c r="S619" s="114"/>
    </row>
    <row r="620" spans="4:19">
      <c r="D620" s="125"/>
      <c r="F620" s="111" t="s">
        <v>459</v>
      </c>
      <c r="G620" s="136">
        <v>1.3137350000000001E-4</v>
      </c>
      <c r="H620" s="103">
        <f>ROUND(+G620*Totals!$H$8,2)</f>
        <v>47.64</v>
      </c>
      <c r="I620" s="103">
        <f t="shared" si="26"/>
        <v>0</v>
      </c>
      <c r="J620" s="103">
        <f t="shared" si="27"/>
        <v>47.64</v>
      </c>
      <c r="K620" s="113"/>
      <c r="L620" s="113"/>
      <c r="N620" s="117"/>
      <c r="O620" s="113"/>
      <c r="P620" s="114"/>
      <c r="Q620" s="118"/>
      <c r="R620" s="116"/>
      <c r="S620" s="114"/>
    </row>
    <row r="621" spans="4:19">
      <c r="D621" s="125"/>
      <c r="F621" s="111" t="s">
        <v>458</v>
      </c>
      <c r="G621" s="136">
        <v>2.8593099999999999E-5</v>
      </c>
      <c r="H621" s="103">
        <f>ROUND(+G621*Totals!$H$8,2)</f>
        <v>10.37</v>
      </c>
      <c r="I621" s="103">
        <f t="shared" si="26"/>
        <v>2.6589743589743584</v>
      </c>
      <c r="J621" s="103">
        <f t="shared" si="27"/>
        <v>7.7110256410256408</v>
      </c>
      <c r="K621" s="113" t="s">
        <v>458</v>
      </c>
      <c r="L621" s="113" t="s">
        <v>37</v>
      </c>
      <c r="M621" s="138">
        <v>0.25641025641025639</v>
      </c>
      <c r="N621" s="117">
        <f>+H621*M621</f>
        <v>2.6589743589743584</v>
      </c>
      <c r="O621" s="117" t="s">
        <v>1159</v>
      </c>
      <c r="P621" s="114"/>
      <c r="Q621" s="118"/>
      <c r="R621" s="116"/>
      <c r="S621" s="114"/>
    </row>
    <row r="622" spans="4:19">
      <c r="D622" s="125"/>
      <c r="F622" s="111" t="s">
        <v>457</v>
      </c>
      <c r="G622" s="136">
        <v>5.2897169999999996E-4</v>
      </c>
      <c r="H622" s="103">
        <f>ROUND(+G622*Totals!$H$8,2)</f>
        <v>191.84</v>
      </c>
      <c r="I622" s="103">
        <f t="shared" si="26"/>
        <v>0</v>
      </c>
      <c r="J622" s="103">
        <f t="shared" si="27"/>
        <v>191.84</v>
      </c>
      <c r="K622" s="113"/>
      <c r="L622" s="113"/>
      <c r="N622" s="117"/>
      <c r="O622" s="113"/>
      <c r="P622" s="114"/>
      <c r="Q622" s="118"/>
      <c r="R622" s="116"/>
      <c r="S622" s="114"/>
    </row>
    <row r="623" spans="4:19" ht="37.5">
      <c r="D623" s="125"/>
      <c r="F623" s="111" t="s">
        <v>456</v>
      </c>
      <c r="G623" s="136">
        <v>4.2116799999999996E-5</v>
      </c>
      <c r="H623" s="103">
        <f>ROUND(+G623*Totals!$H$8,2)</f>
        <v>15.27</v>
      </c>
      <c r="I623" s="103">
        <f t="shared" si="26"/>
        <v>5.3421362229102165</v>
      </c>
      <c r="J623" s="103">
        <f t="shared" si="27"/>
        <v>9.9278637770897831</v>
      </c>
      <c r="K623" s="113" t="s">
        <v>456</v>
      </c>
      <c r="L623" s="113" t="s">
        <v>56</v>
      </c>
      <c r="M623" s="138">
        <v>0.34984520123839008</v>
      </c>
      <c r="N623" s="117">
        <f>+H623*M623</f>
        <v>5.3421362229102165</v>
      </c>
      <c r="O623" s="113" t="s">
        <v>1159</v>
      </c>
      <c r="P623" s="114"/>
      <c r="Q623" s="118"/>
      <c r="R623" s="116"/>
      <c r="S623" s="114"/>
    </row>
    <row r="624" spans="4:19">
      <c r="D624" s="125"/>
      <c r="F624" s="111" t="s">
        <v>455</v>
      </c>
      <c r="G624" s="136">
        <v>4.1150829999999998E-4</v>
      </c>
      <c r="H624" s="103">
        <f>ROUND(+G624*Totals!$H$8,2)</f>
        <v>149.24</v>
      </c>
      <c r="I624" s="103">
        <f t="shared" si="26"/>
        <v>0</v>
      </c>
      <c r="J624" s="103">
        <f t="shared" si="27"/>
        <v>149.24</v>
      </c>
      <c r="K624" s="113"/>
      <c r="L624" s="113"/>
      <c r="N624" s="117"/>
      <c r="O624" s="117"/>
      <c r="P624" s="114"/>
      <c r="Q624" s="118"/>
      <c r="R624" s="116"/>
      <c r="S624" s="114"/>
    </row>
    <row r="625" spans="4:19">
      <c r="D625" s="125"/>
      <c r="F625" s="111" t="s">
        <v>454</v>
      </c>
      <c r="G625" s="136">
        <v>7.9129380000000013E-3</v>
      </c>
      <c r="H625" s="103">
        <f>ROUND(+G625*Totals!$H$8,2)</f>
        <v>2869.77</v>
      </c>
      <c r="I625" s="103">
        <f t="shared" si="26"/>
        <v>0</v>
      </c>
      <c r="J625" s="103">
        <f t="shared" si="27"/>
        <v>2869.77</v>
      </c>
      <c r="K625" s="113"/>
      <c r="L625" s="113"/>
      <c r="N625" s="117"/>
      <c r="O625" s="117"/>
      <c r="P625" s="114"/>
      <c r="Q625" s="118"/>
      <c r="R625" s="116"/>
      <c r="S625" s="114"/>
    </row>
    <row r="626" spans="4:19" ht="37.5">
      <c r="D626" s="125"/>
      <c r="F626" s="111" t="s">
        <v>453</v>
      </c>
      <c r="G626" s="136">
        <v>4.3275999999999997E-5</v>
      </c>
      <c r="H626" s="103">
        <f>ROUND(+G626*Totals!$H$8,2)</f>
        <v>15.69</v>
      </c>
      <c r="I626" s="103">
        <f t="shared" si="26"/>
        <v>8.0980645161290319</v>
      </c>
      <c r="J626" s="103">
        <f t="shared" si="27"/>
        <v>7.5919354838709676</v>
      </c>
      <c r="K626" s="113" t="s">
        <v>453</v>
      </c>
      <c r="L626" s="113" t="s">
        <v>53</v>
      </c>
      <c r="M626" s="138">
        <v>0.5161290322580645</v>
      </c>
      <c r="N626" s="117">
        <f>+H626*M626</f>
        <v>8.0980645161290319</v>
      </c>
      <c r="O626" s="113"/>
      <c r="P626" s="114"/>
      <c r="Q626" s="118"/>
      <c r="R626" s="116"/>
      <c r="S626" s="114"/>
    </row>
    <row r="627" spans="4:19">
      <c r="D627" s="125"/>
      <c r="F627" s="111" t="s">
        <v>452</v>
      </c>
      <c r="G627" s="136">
        <v>2.0092399999999998E-5</v>
      </c>
      <c r="H627" s="103">
        <f>ROUND(+G627*Totals!$H$8,2)</f>
        <v>7.29</v>
      </c>
      <c r="I627" s="103">
        <f t="shared" si="26"/>
        <v>1.8434482758620692</v>
      </c>
      <c r="J627" s="103">
        <f t="shared" si="27"/>
        <v>5.4465517241379313</v>
      </c>
      <c r="K627" s="113" t="s">
        <v>452</v>
      </c>
      <c r="L627" s="113" t="s">
        <v>106</v>
      </c>
      <c r="M627" s="138">
        <v>0.25287356321839083</v>
      </c>
      <c r="N627" s="117">
        <f>+H627*M627</f>
        <v>1.8434482758620692</v>
      </c>
      <c r="O627" s="113"/>
      <c r="P627" s="114"/>
      <c r="Q627" s="118"/>
      <c r="R627" s="116"/>
      <c r="S627" s="114"/>
    </row>
    <row r="628" spans="4:19">
      <c r="D628" s="125"/>
      <c r="F628" s="111" t="s">
        <v>451</v>
      </c>
      <c r="G628" s="136">
        <v>8.006059E-4</v>
      </c>
      <c r="H628" s="103">
        <f>ROUND(+G628*Totals!$H$8,2)</f>
        <v>290.35000000000002</v>
      </c>
      <c r="I628" s="103">
        <f t="shared" si="26"/>
        <v>0</v>
      </c>
      <c r="J628" s="103">
        <f t="shared" si="27"/>
        <v>290.35000000000002</v>
      </c>
      <c r="K628" s="113"/>
      <c r="L628" s="113"/>
      <c r="N628" s="117"/>
      <c r="O628" s="113"/>
      <c r="P628" s="114"/>
      <c r="Q628" s="118"/>
      <c r="R628" s="116"/>
      <c r="S628" s="114"/>
    </row>
    <row r="629" spans="4:19">
      <c r="D629" s="125"/>
      <c r="F629" s="111" t="s">
        <v>450</v>
      </c>
      <c r="G629" s="136">
        <v>5.5385543000000008E-3</v>
      </c>
      <c r="H629" s="103">
        <f>ROUND(+G629*Totals!$H$8,2)</f>
        <v>2008.66</v>
      </c>
      <c r="I629" s="103">
        <f t="shared" si="26"/>
        <v>0</v>
      </c>
      <c r="J629" s="103">
        <f t="shared" si="27"/>
        <v>2008.66</v>
      </c>
      <c r="K629" s="113"/>
      <c r="L629" s="113"/>
      <c r="N629" s="117"/>
      <c r="O629" s="117"/>
      <c r="P629" s="114"/>
      <c r="Q629" s="118"/>
      <c r="R629" s="116"/>
      <c r="S629" s="114"/>
    </row>
    <row r="630" spans="4:19">
      <c r="D630" s="125"/>
      <c r="F630" s="111" t="s">
        <v>449</v>
      </c>
      <c r="G630" s="136">
        <v>1.8005899999999999E-4</v>
      </c>
      <c r="H630" s="103">
        <f>ROUND(+G630*Totals!$H$8,2)</f>
        <v>65.3</v>
      </c>
      <c r="I630" s="103">
        <f t="shared" si="26"/>
        <v>13.886291739894551</v>
      </c>
      <c r="J630" s="103">
        <f t="shared" si="27"/>
        <v>51.413708260105444</v>
      </c>
      <c r="K630" s="137" t="s">
        <v>449</v>
      </c>
      <c r="L630" s="137" t="s">
        <v>41</v>
      </c>
      <c r="M630" s="138">
        <v>0.21265377855887521</v>
      </c>
      <c r="N630" s="117">
        <f>+H630*M630</f>
        <v>13.886291739894551</v>
      </c>
      <c r="O630" s="113"/>
      <c r="P630" s="114"/>
      <c r="Q630" s="118"/>
      <c r="R630" s="116"/>
      <c r="S630" s="114"/>
    </row>
    <row r="631" spans="4:19">
      <c r="D631" s="125"/>
      <c r="F631" s="111" t="s">
        <v>448</v>
      </c>
      <c r="G631" s="136">
        <v>2.6274699999999998E-5</v>
      </c>
      <c r="H631" s="103">
        <f>ROUND(+G631*Totals!$H$8,2)</f>
        <v>9.5299999999999994</v>
      </c>
      <c r="I631" s="103">
        <f t="shared" si="26"/>
        <v>3.0358725761772853</v>
      </c>
      <c r="J631" s="103">
        <f t="shared" si="27"/>
        <v>6.4941274238227145</v>
      </c>
      <c r="K631" s="113" t="s">
        <v>448</v>
      </c>
      <c r="L631" s="113" t="s">
        <v>39</v>
      </c>
      <c r="M631" s="138">
        <v>0.31855955678670361</v>
      </c>
      <c r="N631" s="117">
        <f>+H631*M631</f>
        <v>3.0358725761772853</v>
      </c>
      <c r="O631" s="113"/>
      <c r="P631" s="114"/>
      <c r="Q631" s="118"/>
      <c r="R631" s="116"/>
      <c r="S631" s="114"/>
    </row>
    <row r="632" spans="4:19">
      <c r="D632" s="125"/>
      <c r="F632" s="111" t="s">
        <v>447</v>
      </c>
      <c r="G632" s="136">
        <v>5.8886259999999999E-4</v>
      </c>
      <c r="H632" s="103">
        <f>ROUND(+G632*Totals!$H$8,2)</f>
        <v>213.56</v>
      </c>
      <c r="I632" s="103">
        <f t="shared" si="26"/>
        <v>0</v>
      </c>
      <c r="J632" s="103">
        <f t="shared" si="27"/>
        <v>213.56</v>
      </c>
      <c r="K632" s="113"/>
      <c r="L632" s="113"/>
      <c r="N632" s="117"/>
      <c r="O632" s="117"/>
      <c r="P632" s="114"/>
      <c r="Q632" s="118"/>
      <c r="R632" s="116"/>
      <c r="S632" s="114"/>
    </row>
    <row r="633" spans="4:19">
      <c r="D633" s="125"/>
      <c r="F633" s="111" t="s">
        <v>446</v>
      </c>
      <c r="G633" s="136">
        <v>6.8005100000000004E-5</v>
      </c>
      <c r="H633" s="103">
        <f>ROUND(+G633*Totals!$H$8,2)</f>
        <v>24.66</v>
      </c>
      <c r="I633" s="103">
        <f t="shared" si="26"/>
        <v>0</v>
      </c>
      <c r="J633" s="103">
        <f t="shared" si="27"/>
        <v>24.66</v>
      </c>
      <c r="K633" s="113"/>
      <c r="L633" s="113"/>
      <c r="N633" s="117"/>
      <c r="O633" s="117"/>
      <c r="P633" s="114"/>
      <c r="Q633" s="118"/>
      <c r="R633" s="116"/>
      <c r="S633" s="114"/>
    </row>
    <row r="634" spans="4:19">
      <c r="D634" s="125"/>
      <c r="F634" s="111" t="s">
        <v>445</v>
      </c>
      <c r="G634" s="136">
        <v>7.7278600000000002E-5</v>
      </c>
      <c r="H634" s="103">
        <f>ROUND(+G634*Totals!$H$8,2)</f>
        <v>28.03</v>
      </c>
      <c r="I634" s="103">
        <f t="shared" si="26"/>
        <v>6.6845090180360724</v>
      </c>
      <c r="J634" s="103">
        <f t="shared" si="27"/>
        <v>21.345490981963927</v>
      </c>
      <c r="K634" s="113" t="s">
        <v>445</v>
      </c>
      <c r="L634" s="113" t="s">
        <v>92</v>
      </c>
      <c r="M634" s="138">
        <v>0.23847695390781562</v>
      </c>
      <c r="N634" s="117">
        <f>+H634*M634</f>
        <v>6.6845090180360724</v>
      </c>
      <c r="O634" s="113"/>
      <c r="P634" s="114"/>
      <c r="Q634" s="118"/>
      <c r="R634" s="116"/>
      <c r="S634" s="114"/>
    </row>
    <row r="635" spans="4:19">
      <c r="D635" s="125"/>
      <c r="F635" s="111" t="s">
        <v>444</v>
      </c>
      <c r="G635" s="136">
        <v>1.6962640000000001E-4</v>
      </c>
      <c r="H635" s="103">
        <f>ROUND(+G635*Totals!$H$8,2)</f>
        <v>61.52</v>
      </c>
      <c r="I635" s="103">
        <f t="shared" si="26"/>
        <v>7.9292444444444445</v>
      </c>
      <c r="J635" s="103">
        <f t="shared" si="27"/>
        <v>53.59075555555556</v>
      </c>
      <c r="K635" s="113" t="s">
        <v>444</v>
      </c>
      <c r="L635" s="113" t="s">
        <v>105</v>
      </c>
      <c r="M635" s="138">
        <v>0.12888888888888889</v>
      </c>
      <c r="N635" s="117">
        <f>+H635*M635</f>
        <v>7.9292444444444445</v>
      </c>
      <c r="O635" s="113"/>
      <c r="P635" s="114"/>
      <c r="Q635" s="118"/>
      <c r="R635" s="116"/>
      <c r="S635" s="114"/>
    </row>
    <row r="636" spans="4:19">
      <c r="D636" s="125"/>
      <c r="F636" s="111" t="s">
        <v>443</v>
      </c>
      <c r="G636" s="136">
        <v>3.8407440000000001E-4</v>
      </c>
      <c r="H636" s="103">
        <f>ROUND(+G636*Totals!$H$8,2)</f>
        <v>139.29</v>
      </c>
      <c r="I636" s="103">
        <f t="shared" si="26"/>
        <v>0</v>
      </c>
      <c r="J636" s="103">
        <f t="shared" si="27"/>
        <v>139.29</v>
      </c>
      <c r="K636" s="113"/>
      <c r="L636" s="113"/>
      <c r="N636" s="117"/>
      <c r="O636" s="113"/>
      <c r="P636" s="114"/>
      <c r="Q636" s="118"/>
      <c r="R636" s="116"/>
      <c r="S636" s="114"/>
    </row>
    <row r="637" spans="4:19">
      <c r="D637" s="125"/>
      <c r="F637" s="111" t="s">
        <v>442</v>
      </c>
      <c r="G637" s="136">
        <v>2.2874453E-3</v>
      </c>
      <c r="H637" s="103">
        <f>ROUND(+G637*Totals!$H$8,2)</f>
        <v>829.58</v>
      </c>
      <c r="I637" s="103">
        <f t="shared" si="26"/>
        <v>0</v>
      </c>
      <c r="J637" s="103">
        <f t="shared" si="27"/>
        <v>829.58</v>
      </c>
      <c r="K637" s="113"/>
      <c r="L637" s="113"/>
      <c r="N637" s="117"/>
      <c r="O637" s="113"/>
      <c r="P637" s="114"/>
      <c r="Q637" s="118"/>
      <c r="R637" s="116"/>
      <c r="S637" s="114"/>
    </row>
    <row r="638" spans="4:19">
      <c r="D638" s="125"/>
      <c r="F638" s="111" t="s">
        <v>441</v>
      </c>
      <c r="G638" s="136">
        <v>7.7549030000000009E-4</v>
      </c>
      <c r="H638" s="103">
        <f>ROUND(+G638*Totals!$H$8,2)</f>
        <v>281.25</v>
      </c>
      <c r="I638" s="103">
        <f t="shared" si="26"/>
        <v>0</v>
      </c>
      <c r="J638" s="103">
        <f t="shared" si="27"/>
        <v>281.25</v>
      </c>
      <c r="K638" s="113"/>
      <c r="L638" s="113"/>
      <c r="N638" s="117"/>
      <c r="O638" s="113"/>
      <c r="P638" s="114"/>
      <c r="Q638" s="118"/>
      <c r="R638" s="116"/>
      <c r="S638" s="114"/>
    </row>
    <row r="639" spans="4:19">
      <c r="D639" s="125"/>
      <c r="F639" s="111" t="s">
        <v>440</v>
      </c>
      <c r="G639" s="136">
        <v>2.9674969999999998E-4</v>
      </c>
      <c r="H639" s="103">
        <f>ROUND(+G639*Totals!$H$8,2)</f>
        <v>107.62</v>
      </c>
      <c r="I639" s="103">
        <f t="shared" si="26"/>
        <v>0</v>
      </c>
      <c r="J639" s="103">
        <f t="shared" si="27"/>
        <v>107.62</v>
      </c>
      <c r="K639" s="113"/>
      <c r="L639" s="113"/>
      <c r="N639" s="117"/>
      <c r="O639" s="113"/>
      <c r="P639" s="114"/>
      <c r="Q639" s="118"/>
      <c r="R639" s="116"/>
      <c r="S639" s="114"/>
    </row>
    <row r="640" spans="4:19">
      <c r="D640" s="125"/>
      <c r="F640" s="111" t="s">
        <v>439</v>
      </c>
      <c r="G640" s="136">
        <v>7.4187400000000001E-5</v>
      </c>
      <c r="H640" s="103">
        <f>ROUND(+G640*Totals!$H$8,2)</f>
        <v>26.91</v>
      </c>
      <c r="I640" s="103">
        <f t="shared" si="26"/>
        <v>0</v>
      </c>
      <c r="J640" s="103">
        <f t="shared" si="27"/>
        <v>26.91</v>
      </c>
      <c r="K640" s="113"/>
      <c r="L640" s="113"/>
      <c r="N640" s="117"/>
      <c r="O640" s="117"/>
      <c r="P640" s="114"/>
      <c r="Q640" s="118"/>
      <c r="R640" s="116"/>
      <c r="S640" s="114"/>
    </row>
    <row r="641" spans="4:19">
      <c r="D641" s="125"/>
      <c r="F641" s="111" t="s">
        <v>438</v>
      </c>
      <c r="G641" s="136">
        <v>2.515417E-4</v>
      </c>
      <c r="H641" s="103">
        <f>ROUND(+G641*Totals!$H$8,2)</f>
        <v>91.23</v>
      </c>
      <c r="I641" s="103">
        <f t="shared" si="26"/>
        <v>0</v>
      </c>
      <c r="J641" s="103">
        <f t="shared" si="27"/>
        <v>91.23</v>
      </c>
      <c r="K641" s="113"/>
      <c r="L641" s="113"/>
      <c r="N641" s="117"/>
      <c r="O641" s="113"/>
      <c r="P641" s="114"/>
      <c r="Q641" s="118"/>
      <c r="R641" s="116"/>
      <c r="S641" s="114"/>
    </row>
    <row r="642" spans="4:19">
      <c r="D642" s="125"/>
      <c r="F642" s="111" t="s">
        <v>437</v>
      </c>
      <c r="G642" s="136">
        <v>7.7664999999999996E-5</v>
      </c>
      <c r="H642" s="103">
        <f>ROUND(+G642*Totals!$H$8,2)</f>
        <v>28.17</v>
      </c>
      <c r="I642" s="103">
        <f t="shared" si="26"/>
        <v>10.789641509433961</v>
      </c>
      <c r="J642" s="103">
        <f t="shared" si="27"/>
        <v>17.380358490566039</v>
      </c>
      <c r="K642" s="113" t="s">
        <v>437</v>
      </c>
      <c r="L642" s="113" t="s">
        <v>88</v>
      </c>
      <c r="M642" s="138">
        <v>0.38301886792452827</v>
      </c>
      <c r="N642" s="117">
        <f>+H642*M642</f>
        <v>10.789641509433961</v>
      </c>
      <c r="O642" s="117" t="s">
        <v>1159</v>
      </c>
      <c r="P642" s="114"/>
      <c r="Q642" s="118"/>
      <c r="R642" s="116"/>
      <c r="S642" s="114"/>
    </row>
    <row r="643" spans="4:19">
      <c r="D643" s="125"/>
      <c r="F643" s="111" t="s">
        <v>436</v>
      </c>
      <c r="G643" s="136">
        <v>1.1228575000000001E-3</v>
      </c>
      <c r="H643" s="103">
        <f>ROUND(+G643*Totals!$H$8,2)</f>
        <v>407.22</v>
      </c>
      <c r="I643" s="103">
        <f t="shared" si="26"/>
        <v>0</v>
      </c>
      <c r="J643" s="103">
        <f t="shared" si="27"/>
        <v>407.22</v>
      </c>
      <c r="K643" s="113"/>
      <c r="L643" s="113"/>
      <c r="N643" s="117"/>
      <c r="O643" s="113"/>
      <c r="P643" s="114"/>
      <c r="Q643" s="118"/>
      <c r="R643" s="116"/>
      <c r="S643" s="114"/>
    </row>
    <row r="644" spans="4:19">
      <c r="D644" s="125"/>
      <c r="F644" s="111" t="s">
        <v>435</v>
      </c>
      <c r="G644" s="136">
        <v>7.7664999999999996E-5</v>
      </c>
      <c r="H644" s="103">
        <f>ROUND(+G644*Totals!$H$8,2)</f>
        <v>28.17</v>
      </c>
      <c r="I644" s="103">
        <f t="shared" si="26"/>
        <v>4.5681081081081079</v>
      </c>
      <c r="J644" s="103">
        <f t="shared" si="27"/>
        <v>23.601891891891896</v>
      </c>
      <c r="K644" s="113" t="s">
        <v>435</v>
      </c>
      <c r="L644" s="113" t="s">
        <v>87</v>
      </c>
      <c r="M644" s="138">
        <v>0.16216216216216214</v>
      </c>
      <c r="N644" s="117">
        <f>+H644*M644</f>
        <v>4.5681081081081079</v>
      </c>
      <c r="O644" s="117" t="s">
        <v>1159</v>
      </c>
      <c r="P644" s="114"/>
      <c r="Q644" s="118"/>
      <c r="R644" s="116"/>
      <c r="S644" s="114"/>
    </row>
    <row r="645" spans="4:19">
      <c r="D645" s="125"/>
      <c r="F645" s="111" t="s">
        <v>434</v>
      </c>
      <c r="G645" s="136">
        <v>2.4261603000000002E-3</v>
      </c>
      <c r="H645" s="103">
        <f>ROUND(+G645*Totals!$H$8,2)</f>
        <v>879.89</v>
      </c>
      <c r="I645" s="103">
        <f t="shared" si="26"/>
        <v>0</v>
      </c>
      <c r="J645" s="103">
        <f t="shared" si="27"/>
        <v>879.89</v>
      </c>
      <c r="K645" s="113"/>
      <c r="L645" s="113"/>
      <c r="N645" s="117"/>
      <c r="O645" s="117"/>
      <c r="P645" s="114"/>
      <c r="Q645" s="118"/>
      <c r="R645" s="116"/>
      <c r="S645" s="114"/>
    </row>
    <row r="646" spans="4:19">
      <c r="D646" s="125"/>
      <c r="F646" s="111" t="s">
        <v>433</v>
      </c>
      <c r="G646" s="136">
        <v>2.6274699999999998E-5</v>
      </c>
      <c r="H646" s="103">
        <f>ROUND(+G646*Totals!$H$8,2)</f>
        <v>9.5299999999999994</v>
      </c>
      <c r="I646" s="103">
        <f t="shared" si="26"/>
        <v>3.5910144927536236</v>
      </c>
      <c r="J646" s="103">
        <f t="shared" si="27"/>
        <v>5.9389855072463753</v>
      </c>
      <c r="K646" s="113" t="s">
        <v>433</v>
      </c>
      <c r="L646" s="113" t="s">
        <v>100</v>
      </c>
      <c r="M646" s="138">
        <v>0.37681159420289861</v>
      </c>
      <c r="N646" s="117">
        <f>+H646*M646</f>
        <v>3.5910144927536236</v>
      </c>
      <c r="O646" s="113" t="s">
        <v>1159</v>
      </c>
      <c r="P646" s="114"/>
      <c r="Q646" s="118"/>
      <c r="R646" s="116"/>
      <c r="S646" s="114"/>
    </row>
    <row r="647" spans="4:19">
      <c r="D647" s="125"/>
      <c r="F647" s="111" t="s">
        <v>432</v>
      </c>
      <c r="G647" s="136">
        <v>1.421925E-4</v>
      </c>
      <c r="H647" s="103">
        <f>ROUND(+G647*Totals!$H$8,2)</f>
        <v>51.57</v>
      </c>
      <c r="I647" s="103">
        <f t="shared" ref="I647:I710" si="28">+N647+Q647+T647</f>
        <v>8.6280576923076922</v>
      </c>
      <c r="J647" s="103">
        <f t="shared" si="27"/>
        <v>42.941942307692308</v>
      </c>
      <c r="K647" s="113" t="s">
        <v>432</v>
      </c>
      <c r="L647" s="113" t="s">
        <v>36</v>
      </c>
      <c r="M647" s="138">
        <v>0.1673076923076923</v>
      </c>
      <c r="N647" s="117">
        <f>+H647*M647</f>
        <v>8.6280576923076922</v>
      </c>
      <c r="O647" s="113" t="s">
        <v>1159</v>
      </c>
      <c r="P647" s="114"/>
      <c r="Q647" s="118"/>
      <c r="R647" s="116"/>
      <c r="S647" s="114"/>
    </row>
    <row r="648" spans="4:19">
      <c r="D648" s="125"/>
      <c r="F648" s="111" t="s">
        <v>431</v>
      </c>
      <c r="G648" s="136">
        <v>2.013106E-4</v>
      </c>
      <c r="H648" s="103">
        <f>ROUND(+G648*Totals!$H$8,2)</f>
        <v>73.010000000000005</v>
      </c>
      <c r="I648" s="103">
        <f t="shared" si="28"/>
        <v>0</v>
      </c>
      <c r="J648" s="103">
        <f t="shared" si="27"/>
        <v>73.010000000000005</v>
      </c>
      <c r="K648" s="113"/>
      <c r="L648" s="113"/>
      <c r="N648" s="117"/>
      <c r="O648" s="113"/>
      <c r="P648" s="114"/>
      <c r="Q648" s="118"/>
      <c r="R648" s="116"/>
      <c r="S648" s="114"/>
    </row>
    <row r="649" spans="4:19">
      <c r="D649" s="125"/>
      <c r="F649" s="111" t="s">
        <v>430</v>
      </c>
      <c r="G649" s="136">
        <v>1.4014467E-3</v>
      </c>
      <c r="H649" s="103">
        <f>ROUND(+G649*Totals!$H$8,2)</f>
        <v>508.26</v>
      </c>
      <c r="I649" s="103">
        <f t="shared" si="28"/>
        <v>0</v>
      </c>
      <c r="J649" s="103">
        <f t="shared" si="27"/>
        <v>508.26</v>
      </c>
      <c r="K649" s="113"/>
      <c r="L649" s="113"/>
      <c r="N649" s="117"/>
      <c r="O649" s="113"/>
      <c r="P649" s="114"/>
      <c r="Q649" s="118"/>
      <c r="R649" s="116"/>
      <c r="S649" s="114"/>
    </row>
    <row r="650" spans="4:19">
      <c r="D650" s="125"/>
      <c r="F650" s="111" t="s">
        <v>105</v>
      </c>
      <c r="G650" s="136">
        <v>2.0923169999999998E-3</v>
      </c>
      <c r="H650" s="103">
        <f>ROUND(+G650*Totals!$H$8,2)</f>
        <v>758.82</v>
      </c>
      <c r="I650" s="103">
        <f t="shared" si="28"/>
        <v>0</v>
      </c>
      <c r="J650" s="103">
        <f t="shared" si="27"/>
        <v>758.82</v>
      </c>
      <c r="K650" s="113"/>
      <c r="L650" s="113"/>
      <c r="N650" s="117"/>
      <c r="O650" s="113"/>
      <c r="P650" s="114"/>
      <c r="Q650" s="118"/>
      <c r="R650" s="116"/>
      <c r="S650" s="114"/>
    </row>
    <row r="651" spans="4:19">
      <c r="D651" s="125"/>
      <c r="F651" s="111" t="s">
        <v>429</v>
      </c>
      <c r="G651" s="136">
        <v>4.4659279000000005E-3</v>
      </c>
      <c r="H651" s="103">
        <f>ROUND(+G651*Totals!$H$8,2)</f>
        <v>1619.65</v>
      </c>
      <c r="I651" s="103">
        <f t="shared" si="28"/>
        <v>0</v>
      </c>
      <c r="J651" s="103">
        <f t="shared" si="27"/>
        <v>1619.65</v>
      </c>
      <c r="K651" s="113"/>
      <c r="L651" s="113"/>
      <c r="N651" s="117"/>
      <c r="O651" s="117"/>
      <c r="P651" s="114"/>
      <c r="Q651" s="118"/>
      <c r="R651" s="116"/>
      <c r="S651" s="114"/>
    </row>
    <row r="652" spans="4:19">
      <c r="D652" s="125"/>
      <c r="F652" s="111" t="s">
        <v>428</v>
      </c>
      <c r="G652" s="136">
        <v>3.0988700000000001E-4</v>
      </c>
      <c r="H652" s="103">
        <f>ROUND(+G652*Totals!$H$8,2)</f>
        <v>112.39</v>
      </c>
      <c r="I652" s="103">
        <f t="shared" si="28"/>
        <v>0</v>
      </c>
      <c r="J652" s="103">
        <f t="shared" si="27"/>
        <v>112.39</v>
      </c>
      <c r="K652" s="113"/>
      <c r="L652" s="113"/>
      <c r="N652" s="117"/>
      <c r="O652" s="113"/>
      <c r="P652" s="114"/>
      <c r="Q652" s="118"/>
      <c r="R652" s="116"/>
      <c r="S652" s="114"/>
    </row>
    <row r="653" spans="4:19">
      <c r="D653" s="125"/>
      <c r="F653" s="111" t="s">
        <v>427</v>
      </c>
      <c r="G653" s="136">
        <v>1.6614899999999999E-5</v>
      </c>
      <c r="H653" s="103">
        <f>ROUND(+G653*Totals!$H$8,2)</f>
        <v>6.03</v>
      </c>
      <c r="I653" s="103">
        <f t="shared" si="28"/>
        <v>3.8400000000000007</v>
      </c>
      <c r="J653" s="103">
        <f t="shared" si="27"/>
        <v>2.1899999999999995</v>
      </c>
      <c r="K653" s="113" t="s">
        <v>427</v>
      </c>
      <c r="L653" s="113" t="s">
        <v>56</v>
      </c>
      <c r="M653" s="138">
        <v>0.63681592039801005</v>
      </c>
      <c r="N653" s="117">
        <f>+H653*M653</f>
        <v>3.8400000000000007</v>
      </c>
      <c r="O653" s="117" t="s">
        <v>1159</v>
      </c>
      <c r="P653" s="114"/>
      <c r="Q653" s="118"/>
      <c r="R653" s="116"/>
      <c r="S653" s="114"/>
    </row>
    <row r="654" spans="4:19">
      <c r="D654" s="125"/>
      <c r="F654" s="111" t="s">
        <v>426</v>
      </c>
      <c r="G654" s="136">
        <v>1.657625E-4</v>
      </c>
      <c r="H654" s="103">
        <f>ROUND(+G654*Totals!$H$8,2)</f>
        <v>60.12</v>
      </c>
      <c r="I654" s="103">
        <f t="shared" si="28"/>
        <v>20.73103448275862</v>
      </c>
      <c r="J654" s="103">
        <f t="shared" ref="J654:J717" si="29">+H654-I654</f>
        <v>39.388965517241374</v>
      </c>
      <c r="K654" s="137" t="s">
        <v>426</v>
      </c>
      <c r="L654" s="137" t="s">
        <v>127</v>
      </c>
      <c r="M654" s="138">
        <v>0.34482758620689657</v>
      </c>
      <c r="N654" s="117">
        <f>+H654*M654</f>
        <v>20.73103448275862</v>
      </c>
      <c r="O654" s="117"/>
      <c r="P654" s="114"/>
      <c r="Q654" s="118"/>
      <c r="R654" s="116"/>
      <c r="S654" s="114"/>
    </row>
    <row r="655" spans="4:19">
      <c r="D655" s="125"/>
      <c r="F655" s="111" t="s">
        <v>425</v>
      </c>
      <c r="G655" s="136">
        <v>2.7820299999999999E-5</v>
      </c>
      <c r="H655" s="103">
        <f>ROUND(+G655*Totals!$H$8,2)</f>
        <v>10.09</v>
      </c>
      <c r="I655" s="103">
        <f t="shared" si="28"/>
        <v>0.76544827586206898</v>
      </c>
      <c r="J655" s="103">
        <f t="shared" si="29"/>
        <v>9.3245517241379314</v>
      </c>
      <c r="K655" s="113" t="s">
        <v>425</v>
      </c>
      <c r="L655" s="113" t="s">
        <v>130</v>
      </c>
      <c r="M655" s="138">
        <v>7.586206896551724E-2</v>
      </c>
      <c r="N655" s="117">
        <f>+H655*M655</f>
        <v>0.76544827586206898</v>
      </c>
      <c r="O655" s="113" t="s">
        <v>1159</v>
      </c>
      <c r="P655" s="114"/>
      <c r="Q655" s="118"/>
      <c r="R655" s="116"/>
      <c r="S655" s="114"/>
    </row>
    <row r="656" spans="4:19">
      <c r="D656" s="125"/>
      <c r="F656" s="111" t="s">
        <v>424</v>
      </c>
      <c r="G656" s="136">
        <v>1.5455700000000002E-5</v>
      </c>
      <c r="H656" s="103">
        <f>ROUND(+G656*Totals!$H$8,2)</f>
        <v>5.61</v>
      </c>
      <c r="I656" s="103">
        <f t="shared" si="28"/>
        <v>2.1806312292358805</v>
      </c>
      <c r="J656" s="103">
        <f t="shared" si="29"/>
        <v>3.4293687707641198</v>
      </c>
      <c r="K656" s="113" t="s">
        <v>424</v>
      </c>
      <c r="L656" s="113" t="s">
        <v>80</v>
      </c>
      <c r="M656" s="138">
        <v>0.38870431893687707</v>
      </c>
      <c r="N656" s="117">
        <f>+H656*M656</f>
        <v>2.1806312292358805</v>
      </c>
      <c r="O656" s="117" t="s">
        <v>1159</v>
      </c>
      <c r="P656" s="114"/>
      <c r="Q656" s="118"/>
      <c r="R656" s="116"/>
      <c r="S656" s="114"/>
    </row>
    <row r="657" spans="4:19">
      <c r="D657" s="125"/>
      <c r="F657" s="111" t="s">
        <v>423</v>
      </c>
      <c r="G657" s="136">
        <v>9.8642216000000005E-3</v>
      </c>
      <c r="H657" s="103">
        <f>ROUND(+G657*Totals!$H$8,2)</f>
        <v>3577.44</v>
      </c>
      <c r="I657" s="103">
        <f t="shared" si="28"/>
        <v>0</v>
      </c>
      <c r="J657" s="103">
        <f t="shared" si="29"/>
        <v>3577.44</v>
      </c>
      <c r="K657" s="113"/>
      <c r="L657" s="113"/>
      <c r="N657" s="117"/>
      <c r="O657" s="113"/>
      <c r="P657" s="114"/>
      <c r="Q657" s="118"/>
      <c r="R657" s="116"/>
      <c r="S657" s="114"/>
    </row>
    <row r="658" spans="4:19">
      <c r="D658" s="125"/>
      <c r="F658" s="111" t="s">
        <v>422</v>
      </c>
      <c r="G658" s="136">
        <v>1.3137400000000001E-5</v>
      </c>
      <c r="H658" s="103">
        <f>ROUND(+G658*Totals!$H$8,2)</f>
        <v>4.76</v>
      </c>
      <c r="I658" s="103">
        <f t="shared" si="28"/>
        <v>2.6562499999999996</v>
      </c>
      <c r="J658" s="103">
        <f t="shared" si="29"/>
        <v>2.1037500000000002</v>
      </c>
      <c r="K658" s="113" t="s">
        <v>422</v>
      </c>
      <c r="L658" s="113" t="s">
        <v>76</v>
      </c>
      <c r="M658" s="138">
        <v>0.55803571428571419</v>
      </c>
      <c r="N658" s="117">
        <f>+H658*M658</f>
        <v>2.6562499999999996</v>
      </c>
      <c r="O658" s="117" t="s">
        <v>1159</v>
      </c>
      <c r="P658" s="114"/>
      <c r="Q658" s="118"/>
      <c r="R658" s="116"/>
      <c r="S658" s="114"/>
    </row>
    <row r="659" spans="4:19">
      <c r="D659" s="125"/>
      <c r="F659" s="111" t="s">
        <v>421</v>
      </c>
      <c r="G659" s="136">
        <v>2.7897559999999998E-4</v>
      </c>
      <c r="H659" s="103">
        <f>ROUND(+G659*Totals!$H$8,2)</f>
        <v>101.18</v>
      </c>
      <c r="I659" s="103">
        <f t="shared" si="28"/>
        <v>0</v>
      </c>
      <c r="J659" s="103">
        <f t="shared" si="29"/>
        <v>101.18</v>
      </c>
      <c r="K659" s="113"/>
      <c r="L659" s="113"/>
      <c r="N659" s="117"/>
      <c r="O659" s="117"/>
      <c r="P659" s="114"/>
      <c r="Q659" s="118"/>
      <c r="R659" s="116"/>
      <c r="S659" s="114"/>
    </row>
    <row r="660" spans="4:19" ht="19.5" customHeight="1">
      <c r="D660" s="125"/>
      <c r="F660" s="111" t="s">
        <v>420</v>
      </c>
      <c r="G660" s="136">
        <v>1.6383049999999999E-4</v>
      </c>
      <c r="H660" s="103">
        <f>ROUND(+G660*Totals!$H$8,2)</f>
        <v>59.42</v>
      </c>
      <c r="I660" s="103">
        <f t="shared" si="28"/>
        <v>4.7648113207547169</v>
      </c>
      <c r="J660" s="103">
        <f t="shared" si="29"/>
        <v>54.655188679245285</v>
      </c>
      <c r="K660" s="113" t="s">
        <v>420</v>
      </c>
      <c r="L660" s="113" t="s">
        <v>87</v>
      </c>
      <c r="M660" s="138">
        <v>8.0188679245283015E-2</v>
      </c>
      <c r="N660" s="117">
        <f>+H660*M660</f>
        <v>4.7648113207547169</v>
      </c>
      <c r="O660" s="117" t="s">
        <v>1159</v>
      </c>
      <c r="P660" s="114"/>
      <c r="Q660" s="118"/>
      <c r="R660" s="116"/>
      <c r="S660" s="114"/>
    </row>
    <row r="661" spans="4:19">
      <c r="D661" s="125"/>
      <c r="F661" s="111" t="s">
        <v>419</v>
      </c>
      <c r="G661" s="136">
        <v>3.5548099999999999E-5</v>
      </c>
      <c r="H661" s="103">
        <f>ROUND(+G661*Totals!$H$8,2)</f>
        <v>12.89</v>
      </c>
      <c r="I661" s="103">
        <f t="shared" si="28"/>
        <v>2.4168749999999997</v>
      </c>
      <c r="J661" s="103">
        <f t="shared" si="29"/>
        <v>10.473125000000001</v>
      </c>
      <c r="K661" s="113" t="s">
        <v>419</v>
      </c>
      <c r="L661" s="113" t="s">
        <v>108</v>
      </c>
      <c r="M661" s="138">
        <v>0.18749999999999997</v>
      </c>
      <c r="N661" s="117">
        <f>+H661*M661</f>
        <v>2.4168749999999997</v>
      </c>
      <c r="O661" s="117" t="s">
        <v>1159</v>
      </c>
      <c r="P661" s="114"/>
      <c r="Q661" s="118"/>
      <c r="R661" s="116"/>
      <c r="S661" s="114"/>
    </row>
    <row r="662" spans="4:19">
      <c r="D662" s="125"/>
      <c r="F662" s="111" t="s">
        <v>418</v>
      </c>
      <c r="G662" s="136">
        <v>3.70937E-5</v>
      </c>
      <c r="H662" s="103">
        <f>ROUND(+G662*Totals!$H$8,2)</f>
        <v>13.45</v>
      </c>
      <c r="I662" s="103">
        <f t="shared" si="28"/>
        <v>2.7448979591836733</v>
      </c>
      <c r="J662" s="103">
        <f t="shared" si="29"/>
        <v>10.705102040816326</v>
      </c>
      <c r="K662" s="113" t="s">
        <v>418</v>
      </c>
      <c r="L662" s="113" t="s">
        <v>99</v>
      </c>
      <c r="M662" s="138">
        <v>0.20408163265306123</v>
      </c>
      <c r="N662" s="117">
        <f>+H662*M662</f>
        <v>2.7448979591836733</v>
      </c>
      <c r="O662" s="117" t="s">
        <v>1159</v>
      </c>
      <c r="P662" s="114"/>
      <c r="Q662" s="118"/>
      <c r="R662" s="116"/>
      <c r="S662" s="114"/>
    </row>
    <row r="663" spans="4:19">
      <c r="D663" s="125"/>
      <c r="F663" s="111" t="s">
        <v>417</v>
      </c>
      <c r="G663" s="136">
        <v>7.0709899999999999E-5</v>
      </c>
      <c r="H663" s="103">
        <f>ROUND(+G663*Totals!$H$8,2)</f>
        <v>25.64</v>
      </c>
      <c r="I663" s="103">
        <f t="shared" si="28"/>
        <v>8.905268065268066</v>
      </c>
      <c r="J663" s="103">
        <f t="shared" si="29"/>
        <v>16.734731934731933</v>
      </c>
      <c r="K663" s="113" t="s">
        <v>417</v>
      </c>
      <c r="L663" s="113" t="s">
        <v>85</v>
      </c>
      <c r="M663" s="138">
        <v>0.34731934731934733</v>
      </c>
      <c r="N663" s="117">
        <f>+H663*M663</f>
        <v>8.905268065268066</v>
      </c>
      <c r="O663" s="113" t="s">
        <v>1159</v>
      </c>
      <c r="P663" s="114"/>
      <c r="Q663" s="118"/>
      <c r="R663" s="116"/>
      <c r="S663" s="114"/>
    </row>
    <row r="664" spans="4:19">
      <c r="D664" s="125"/>
      <c r="F664" s="111" t="s">
        <v>416</v>
      </c>
      <c r="G664" s="136">
        <v>5.3322200000000003E-5</v>
      </c>
      <c r="H664" s="103">
        <f>ROUND(+G664*Totals!$H$8,2)</f>
        <v>19.34</v>
      </c>
      <c r="I664" s="103">
        <f t="shared" si="28"/>
        <v>8.3062820512820519</v>
      </c>
      <c r="J664" s="103">
        <f t="shared" si="29"/>
        <v>11.033717948717948</v>
      </c>
      <c r="K664" s="113" t="s">
        <v>416</v>
      </c>
      <c r="L664" s="113" t="s">
        <v>109</v>
      </c>
      <c r="M664" s="138">
        <v>0.42948717948717952</v>
      </c>
      <c r="N664" s="117">
        <f>+H664*M664</f>
        <v>8.3062820512820519</v>
      </c>
      <c r="O664" s="113" t="s">
        <v>1159</v>
      </c>
      <c r="P664" s="114"/>
      <c r="Q664" s="118"/>
      <c r="R664" s="116"/>
      <c r="S664" s="114"/>
    </row>
    <row r="665" spans="4:19">
      <c r="D665" s="125"/>
      <c r="F665" s="111" t="s">
        <v>415</v>
      </c>
      <c r="G665" s="136">
        <v>5.4365469999999999E-4</v>
      </c>
      <c r="H665" s="103">
        <f>ROUND(+G665*Totals!$H$8,2)</f>
        <v>197.17</v>
      </c>
      <c r="I665" s="103">
        <f t="shared" si="28"/>
        <v>0</v>
      </c>
      <c r="J665" s="103">
        <f t="shared" si="29"/>
        <v>197.17</v>
      </c>
      <c r="K665" s="113"/>
      <c r="L665" s="113"/>
      <c r="N665" s="117"/>
      <c r="O665" s="113"/>
      <c r="P665" s="114"/>
      <c r="Q665" s="118"/>
      <c r="R665" s="116"/>
      <c r="S665" s="114"/>
    </row>
    <row r="666" spans="4:19">
      <c r="D666" s="125"/>
      <c r="F666" s="111" t="s">
        <v>414</v>
      </c>
      <c r="G666" s="136">
        <v>9.0802299999999996E-5</v>
      </c>
      <c r="H666" s="103">
        <f>ROUND(+G666*Totals!$H$8,2)</f>
        <v>32.93</v>
      </c>
      <c r="I666" s="103">
        <f t="shared" si="28"/>
        <v>0</v>
      </c>
      <c r="J666" s="103">
        <f t="shared" si="29"/>
        <v>32.93</v>
      </c>
      <c r="K666" s="113"/>
      <c r="L666" s="113"/>
      <c r="N666" s="117"/>
      <c r="O666" s="113"/>
      <c r="P666" s="114"/>
      <c r="Q666" s="118"/>
      <c r="R666" s="116"/>
      <c r="S666" s="114"/>
    </row>
    <row r="667" spans="4:19">
      <c r="D667" s="125"/>
      <c r="F667" s="111" t="s">
        <v>413</v>
      </c>
      <c r="G667" s="136">
        <v>4.2155449999999999E-4</v>
      </c>
      <c r="H667" s="103">
        <f>ROUND(+G667*Totals!$H$8,2)</f>
        <v>152.88</v>
      </c>
      <c r="I667" s="103">
        <f t="shared" si="28"/>
        <v>0</v>
      </c>
      <c r="J667" s="103">
        <f t="shared" si="29"/>
        <v>152.88</v>
      </c>
      <c r="K667" s="113"/>
      <c r="L667" s="113"/>
      <c r="N667" s="117"/>
      <c r="O667" s="113"/>
      <c r="P667" s="114"/>
      <c r="Q667" s="118"/>
      <c r="R667" s="116"/>
      <c r="S667" s="114"/>
    </row>
    <row r="668" spans="4:19">
      <c r="D668" s="125"/>
      <c r="F668" s="111" t="s">
        <v>412</v>
      </c>
      <c r="G668" s="136">
        <v>5.3708599999999996E-5</v>
      </c>
      <c r="H668" s="103">
        <f>ROUND(+G668*Totals!$H$8,2)</f>
        <v>19.48</v>
      </c>
      <c r="I668" s="103">
        <f t="shared" si="28"/>
        <v>0</v>
      </c>
      <c r="J668" s="103">
        <f t="shared" si="29"/>
        <v>19.48</v>
      </c>
      <c r="K668" s="113"/>
      <c r="L668" s="113"/>
      <c r="N668" s="117"/>
      <c r="O668" s="117"/>
      <c r="P668" s="114"/>
      <c r="Q668" s="118"/>
      <c r="R668" s="116"/>
      <c r="S668" s="114"/>
    </row>
    <row r="669" spans="4:19">
      <c r="D669" s="125"/>
      <c r="F669" s="111" t="s">
        <v>411</v>
      </c>
      <c r="G669" s="136">
        <v>7.7858150000000004E-4</v>
      </c>
      <c r="H669" s="103">
        <f>ROUND(+G669*Totals!$H$8,2)</f>
        <v>282.37</v>
      </c>
      <c r="I669" s="103">
        <f t="shared" si="28"/>
        <v>0</v>
      </c>
      <c r="J669" s="103">
        <f t="shared" si="29"/>
        <v>282.37</v>
      </c>
      <c r="K669" s="113"/>
      <c r="L669" s="113"/>
      <c r="N669" s="117"/>
      <c r="O669" s="117"/>
      <c r="P669" s="114"/>
      <c r="Q669" s="118"/>
      <c r="R669" s="116"/>
      <c r="S669" s="114"/>
    </row>
    <row r="670" spans="4:19">
      <c r="D670" s="125"/>
      <c r="F670" s="111" t="s">
        <v>410</v>
      </c>
      <c r="G670" s="136">
        <v>7.4960200000000001E-5</v>
      </c>
      <c r="H670" s="103">
        <f>ROUND(+G670*Totals!$H$8,2)</f>
        <v>27.19</v>
      </c>
      <c r="I670" s="103">
        <f t="shared" si="28"/>
        <v>4.2931578947368418</v>
      </c>
      <c r="J670" s="103">
        <f t="shared" si="29"/>
        <v>22.896842105263161</v>
      </c>
      <c r="K670" s="113" t="s">
        <v>410</v>
      </c>
      <c r="L670" s="113" t="s">
        <v>82</v>
      </c>
      <c r="M670" s="138">
        <v>0.15789473684210525</v>
      </c>
      <c r="N670" s="117">
        <f>+H670*M670</f>
        <v>4.2931578947368418</v>
      </c>
      <c r="O670" s="117" t="s">
        <v>1159</v>
      </c>
      <c r="P670" s="114"/>
      <c r="Q670" s="118"/>
      <c r="R670" s="116"/>
      <c r="S670" s="114"/>
    </row>
    <row r="671" spans="4:19">
      <c r="D671" s="125"/>
      <c r="F671" s="111" t="s">
        <v>409</v>
      </c>
      <c r="G671" s="136">
        <v>8.53928E-5</v>
      </c>
      <c r="H671" s="103">
        <f>ROUND(+G671*Totals!$H$8,2)</f>
        <v>30.97</v>
      </c>
      <c r="I671" s="103">
        <f t="shared" si="28"/>
        <v>6.5877506112469435</v>
      </c>
      <c r="J671" s="103">
        <f t="shared" si="29"/>
        <v>24.382249388753056</v>
      </c>
      <c r="K671" s="113" t="s">
        <v>409</v>
      </c>
      <c r="L671" s="113" t="s">
        <v>71</v>
      </c>
      <c r="M671" s="138">
        <v>0.21271393643031786</v>
      </c>
      <c r="N671" s="117">
        <f>+H671*M671</f>
        <v>6.5877506112469435</v>
      </c>
      <c r="O671" s="113" t="s">
        <v>1159</v>
      </c>
      <c r="P671" s="114"/>
      <c r="Q671" s="118"/>
      <c r="R671" s="116"/>
      <c r="S671" s="114"/>
    </row>
    <row r="672" spans="4:19">
      <c r="D672" s="125"/>
      <c r="F672" s="111" t="s">
        <v>408</v>
      </c>
      <c r="G672" s="136">
        <v>6.8005100000000004E-5</v>
      </c>
      <c r="H672" s="103">
        <f>ROUND(+G672*Totals!$H$8,2)</f>
        <v>24.66</v>
      </c>
      <c r="I672" s="103">
        <f t="shared" si="28"/>
        <v>5.343</v>
      </c>
      <c r="J672" s="103">
        <f t="shared" si="29"/>
        <v>19.317</v>
      </c>
      <c r="K672" s="113" t="s">
        <v>408</v>
      </c>
      <c r="L672" s="113" t="s">
        <v>95</v>
      </c>
      <c r="M672" s="138">
        <v>0.21666666666666667</v>
      </c>
      <c r="N672" s="117">
        <f>+H672*M672</f>
        <v>5.343</v>
      </c>
      <c r="O672" s="113" t="s">
        <v>1159</v>
      </c>
      <c r="P672" s="114"/>
      <c r="Q672" s="118"/>
      <c r="R672" s="116"/>
      <c r="S672" s="114"/>
    </row>
    <row r="673" spans="4:19">
      <c r="D673" s="125"/>
      <c r="F673" s="111" t="s">
        <v>407</v>
      </c>
      <c r="G673" s="136">
        <v>3.7943770000000001E-4</v>
      </c>
      <c r="H673" s="103">
        <f>ROUND(+G673*Totals!$H$8,2)</f>
        <v>137.61000000000001</v>
      </c>
      <c r="I673" s="103">
        <f t="shared" si="28"/>
        <v>0</v>
      </c>
      <c r="J673" s="103">
        <f t="shared" si="29"/>
        <v>137.61000000000001</v>
      </c>
      <c r="K673" s="113"/>
      <c r="L673" s="113"/>
      <c r="N673" s="117"/>
      <c r="O673" s="113"/>
      <c r="P673" s="114"/>
      <c r="Q673" s="118"/>
      <c r="R673" s="116"/>
      <c r="S673" s="114"/>
    </row>
    <row r="674" spans="4:19">
      <c r="D674" s="125"/>
      <c r="F674" s="111" t="s">
        <v>406</v>
      </c>
      <c r="G674" s="136">
        <v>4.0432141999999999E-3</v>
      </c>
      <c r="H674" s="103">
        <f>ROUND(+G674*Totals!$H$8,2)</f>
        <v>1466.34</v>
      </c>
      <c r="I674" s="103">
        <f t="shared" si="28"/>
        <v>0</v>
      </c>
      <c r="J674" s="103">
        <f t="shared" si="29"/>
        <v>1466.34</v>
      </c>
      <c r="K674" s="113"/>
      <c r="L674" s="113"/>
      <c r="N674" s="117"/>
      <c r="O674" s="113"/>
      <c r="P674" s="114"/>
      <c r="Q674" s="118"/>
      <c r="R674" s="116"/>
      <c r="S674" s="114"/>
    </row>
    <row r="675" spans="4:19">
      <c r="D675" s="125"/>
      <c r="F675" s="111" t="s">
        <v>405</v>
      </c>
      <c r="G675" s="136">
        <v>7.3723739999999999E-4</v>
      </c>
      <c r="H675" s="103">
        <f>ROUND(+G675*Totals!$H$8,2)</f>
        <v>267.37</v>
      </c>
      <c r="I675" s="103">
        <f t="shared" si="28"/>
        <v>0</v>
      </c>
      <c r="J675" s="103">
        <f t="shared" si="29"/>
        <v>267.37</v>
      </c>
      <c r="K675" s="113"/>
      <c r="L675" s="113"/>
      <c r="N675" s="117"/>
      <c r="O675" s="117"/>
      <c r="P675" s="114"/>
      <c r="Q675" s="118"/>
      <c r="R675" s="116"/>
      <c r="S675" s="114"/>
    </row>
    <row r="676" spans="4:19">
      <c r="D676" s="125"/>
      <c r="F676" s="111" t="s">
        <v>404</v>
      </c>
      <c r="G676" s="136">
        <v>3.0281603000000003E-3</v>
      </c>
      <c r="H676" s="103">
        <f>ROUND(+G676*Totals!$H$8,2)</f>
        <v>1098.22</v>
      </c>
      <c r="I676" s="103">
        <f t="shared" si="28"/>
        <v>0</v>
      </c>
      <c r="J676" s="103">
        <f t="shared" si="29"/>
        <v>1098.22</v>
      </c>
      <c r="K676" s="113"/>
      <c r="L676" s="113"/>
      <c r="N676" s="117"/>
      <c r="O676" s="117"/>
      <c r="P676" s="114"/>
      <c r="Q676" s="118"/>
      <c r="R676" s="116"/>
      <c r="S676" s="114"/>
    </row>
    <row r="677" spans="4:19">
      <c r="D677" s="125"/>
      <c r="F677" s="111" t="s">
        <v>403</v>
      </c>
      <c r="G677" s="136">
        <v>1.1475870000000001E-4</v>
      </c>
      <c r="H677" s="103">
        <f>ROUND(+G677*Totals!$H$8,2)</f>
        <v>41.62</v>
      </c>
      <c r="I677" s="103">
        <f t="shared" si="28"/>
        <v>7.3802906976744183</v>
      </c>
      <c r="J677" s="103">
        <f t="shared" si="29"/>
        <v>34.239709302325579</v>
      </c>
      <c r="K677" s="113" t="s">
        <v>403</v>
      </c>
      <c r="L677" s="113" t="s">
        <v>77</v>
      </c>
      <c r="M677" s="138">
        <v>0.17732558139534885</v>
      </c>
      <c r="N677" s="117">
        <f>+H677*M677</f>
        <v>7.3802906976744183</v>
      </c>
      <c r="O677" s="117" t="s">
        <v>1159</v>
      </c>
      <c r="P677" s="114"/>
      <c r="Q677" s="118"/>
      <c r="R677" s="116"/>
      <c r="S677" s="114"/>
    </row>
    <row r="678" spans="4:19">
      <c r="D678" s="125"/>
      <c r="F678" s="111" t="s">
        <v>402</v>
      </c>
      <c r="G678" s="136">
        <v>1.2441850000000001E-4</v>
      </c>
      <c r="H678" s="103">
        <f>ROUND(+G678*Totals!$H$8,2)</f>
        <v>45.12</v>
      </c>
      <c r="I678" s="103">
        <f t="shared" si="28"/>
        <v>5.5335849056603772</v>
      </c>
      <c r="J678" s="103">
        <f t="shared" si="29"/>
        <v>39.586415094339621</v>
      </c>
      <c r="K678" s="113" t="s">
        <v>402</v>
      </c>
      <c r="L678" s="113" t="s">
        <v>55</v>
      </c>
      <c r="M678" s="138">
        <v>0.12264150943396226</v>
      </c>
      <c r="N678" s="117">
        <f>+H678*M678</f>
        <v>5.5335849056603772</v>
      </c>
      <c r="O678" s="117" t="s">
        <v>1159</v>
      </c>
      <c r="P678" s="114"/>
      <c r="Q678" s="118"/>
      <c r="R678" s="116"/>
      <c r="S678" s="114"/>
    </row>
    <row r="679" spans="4:19">
      <c r="D679" s="125"/>
      <c r="F679" s="111" t="s">
        <v>401</v>
      </c>
      <c r="G679" s="136">
        <v>1.302144E-4</v>
      </c>
      <c r="H679" s="103">
        <f>ROUND(+G679*Totals!$H$8,2)</f>
        <v>47.22</v>
      </c>
      <c r="I679" s="103">
        <f t="shared" si="28"/>
        <v>12.101182795698923</v>
      </c>
      <c r="J679" s="103">
        <f t="shared" si="29"/>
        <v>35.118817204301074</v>
      </c>
      <c r="K679" s="113" t="s">
        <v>401</v>
      </c>
      <c r="L679" s="113" t="s">
        <v>130</v>
      </c>
      <c r="M679" s="138">
        <v>0.25627240143369173</v>
      </c>
      <c r="N679" s="117">
        <f>+H679*M679</f>
        <v>12.101182795698923</v>
      </c>
      <c r="O679" s="113" t="s">
        <v>1159</v>
      </c>
      <c r="P679" s="114"/>
      <c r="Q679" s="118"/>
      <c r="R679" s="116"/>
      <c r="S679" s="114"/>
    </row>
    <row r="680" spans="4:19">
      <c r="D680" s="125"/>
      <c r="F680" s="111" t="s">
        <v>400</v>
      </c>
      <c r="G680" s="136">
        <v>6.2982000000000001E-5</v>
      </c>
      <c r="H680" s="103">
        <f>ROUND(+G680*Totals!$H$8,2)</f>
        <v>22.84</v>
      </c>
      <c r="I680" s="103">
        <f t="shared" si="28"/>
        <v>8.0637404580152676</v>
      </c>
      <c r="J680" s="103">
        <f t="shared" si="29"/>
        <v>14.776259541984732</v>
      </c>
      <c r="K680" s="113" t="s">
        <v>400</v>
      </c>
      <c r="L680" s="113" t="s">
        <v>42</v>
      </c>
      <c r="M680" s="138">
        <v>0.35305343511450382</v>
      </c>
      <c r="N680" s="117">
        <f>+H680*M680</f>
        <v>8.0637404580152676</v>
      </c>
      <c r="O680" s="117" t="s">
        <v>1159</v>
      </c>
      <c r="P680" s="114"/>
      <c r="Q680" s="118"/>
      <c r="R680" s="116"/>
      <c r="S680" s="114"/>
    </row>
    <row r="681" spans="4:19">
      <c r="D681" s="125"/>
      <c r="F681" s="111" t="s">
        <v>399</v>
      </c>
      <c r="G681" s="136">
        <v>0</v>
      </c>
      <c r="H681" s="103">
        <f>ROUND(+G681*Totals!$H$8,2)</f>
        <v>0</v>
      </c>
      <c r="I681" s="103">
        <f t="shared" si="28"/>
        <v>0</v>
      </c>
      <c r="J681" s="103">
        <f t="shared" si="29"/>
        <v>0</v>
      </c>
      <c r="K681" s="113"/>
      <c r="L681" s="113"/>
      <c r="N681" s="117"/>
      <c r="O681" s="113"/>
      <c r="P681" s="114"/>
      <c r="Q681" s="118"/>
      <c r="R681" s="116"/>
      <c r="S681" s="114"/>
    </row>
    <row r="682" spans="4:19">
      <c r="D682" s="125"/>
      <c r="F682" s="111" t="s">
        <v>398</v>
      </c>
      <c r="G682" s="136">
        <v>9.6211800000000006E-5</v>
      </c>
      <c r="H682" s="103">
        <f>ROUND(+G682*Totals!$H$8,2)</f>
        <v>34.89</v>
      </c>
      <c r="I682" s="103">
        <f t="shared" si="28"/>
        <v>6.8394789081885854</v>
      </c>
      <c r="J682" s="103">
        <f t="shared" si="29"/>
        <v>28.050521091811415</v>
      </c>
      <c r="K682" s="113" t="s">
        <v>398</v>
      </c>
      <c r="L682" s="113" t="s">
        <v>77</v>
      </c>
      <c r="M682" s="138">
        <v>0.19602977667493796</v>
      </c>
      <c r="N682" s="117">
        <f>+H682*M682</f>
        <v>6.8394789081885854</v>
      </c>
      <c r="O682" s="117" t="s">
        <v>1159</v>
      </c>
      <c r="P682" s="114"/>
      <c r="Q682" s="118"/>
      <c r="R682" s="116"/>
      <c r="S682" s="114"/>
    </row>
    <row r="683" spans="4:19">
      <c r="D683" s="125"/>
      <c r="F683" s="111" t="s">
        <v>397</v>
      </c>
      <c r="G683" s="136">
        <v>1.5185239999999998E-4</v>
      </c>
      <c r="H683" s="103">
        <f>ROUND(+G683*Totals!$H$8,2)</f>
        <v>55.07</v>
      </c>
      <c r="I683" s="103">
        <f t="shared" si="28"/>
        <v>0</v>
      </c>
      <c r="J683" s="103">
        <f t="shared" si="29"/>
        <v>55.07</v>
      </c>
      <c r="K683" s="113"/>
      <c r="L683" s="113"/>
      <c r="N683" s="117"/>
      <c r="O683" s="113"/>
      <c r="P683" s="114"/>
      <c r="Q683" s="118"/>
      <c r="R683" s="116"/>
      <c r="S683" s="114"/>
    </row>
    <row r="684" spans="4:19">
      <c r="D684" s="125"/>
      <c r="F684" s="111" t="s">
        <v>396</v>
      </c>
      <c r="G684" s="136">
        <v>2.2797199999999999E-5</v>
      </c>
      <c r="H684" s="103">
        <f>ROUND(+G684*Totals!$H$8,2)</f>
        <v>8.27</v>
      </c>
      <c r="I684" s="103">
        <f t="shared" si="28"/>
        <v>2.2110763888888889</v>
      </c>
      <c r="J684" s="103">
        <f t="shared" si="29"/>
        <v>6.0589236111111102</v>
      </c>
      <c r="K684" s="113" t="s">
        <v>396</v>
      </c>
      <c r="L684" s="113" t="s">
        <v>39</v>
      </c>
      <c r="M684" s="138">
        <v>0.2673611111111111</v>
      </c>
      <c r="N684" s="117">
        <f>+H684*M684</f>
        <v>2.2110763888888889</v>
      </c>
      <c r="O684" s="117" t="s">
        <v>1159</v>
      </c>
      <c r="P684" s="114"/>
      <c r="Q684" s="118"/>
      <c r="R684" s="116"/>
      <c r="S684" s="114"/>
    </row>
    <row r="685" spans="4:19">
      <c r="D685" s="125"/>
      <c r="F685" s="111" t="s">
        <v>395</v>
      </c>
      <c r="G685" s="136">
        <v>4.2808456999999999E-3</v>
      </c>
      <c r="H685" s="103">
        <f>ROUND(+G685*Totals!$H$8,2)</f>
        <v>1552.52</v>
      </c>
      <c r="I685" s="103">
        <f t="shared" si="28"/>
        <v>0</v>
      </c>
      <c r="J685" s="103">
        <f t="shared" si="29"/>
        <v>1552.52</v>
      </c>
      <c r="K685" s="113"/>
      <c r="L685" s="113"/>
      <c r="N685" s="117"/>
      <c r="O685" s="117" t="s">
        <v>1159</v>
      </c>
      <c r="P685" s="114"/>
      <c r="Q685" s="118"/>
      <c r="R685" s="116"/>
      <c r="S685" s="114"/>
    </row>
    <row r="686" spans="4:19">
      <c r="D686" s="125"/>
      <c r="F686" s="111" t="s">
        <v>394</v>
      </c>
      <c r="G686" s="136">
        <v>3.2456999999999998E-5</v>
      </c>
      <c r="H686" s="103">
        <f>ROUND(+G686*Totals!$H$8,2)</f>
        <v>11.77</v>
      </c>
      <c r="I686" s="103">
        <f t="shared" si="28"/>
        <v>4.843717693836977</v>
      </c>
      <c r="J686" s="103">
        <f t="shared" si="29"/>
        <v>6.9262823061630225</v>
      </c>
      <c r="K686" s="113" t="s">
        <v>394</v>
      </c>
      <c r="L686" s="113" t="s">
        <v>85</v>
      </c>
      <c r="M686" s="138">
        <v>0.41153081510934386</v>
      </c>
      <c r="N686" s="117">
        <f>+H686*M686</f>
        <v>4.843717693836977</v>
      </c>
      <c r="O686" s="113"/>
      <c r="P686" s="114"/>
      <c r="Q686" s="118"/>
      <c r="R686" s="116"/>
      <c r="S686" s="114"/>
    </row>
    <row r="687" spans="4:19">
      <c r="D687" s="125"/>
      <c r="F687" s="111" t="s">
        <v>393</v>
      </c>
      <c r="G687" s="136">
        <v>1.23646E-5</v>
      </c>
      <c r="H687" s="103">
        <f>ROUND(+G687*Totals!$H$8,2)</f>
        <v>4.4800000000000004</v>
      </c>
      <c r="I687" s="103">
        <f t="shared" si="28"/>
        <v>1.6567547169811323</v>
      </c>
      <c r="J687" s="103">
        <f t="shared" si="29"/>
        <v>2.8232452830188679</v>
      </c>
      <c r="K687" s="113" t="s">
        <v>393</v>
      </c>
      <c r="L687" s="113" t="s">
        <v>61</v>
      </c>
      <c r="M687" s="138">
        <v>0.36981132075471701</v>
      </c>
      <c r="N687" s="117">
        <f>+H687*M687</f>
        <v>1.6567547169811323</v>
      </c>
      <c r="O687" s="117" t="s">
        <v>1159</v>
      </c>
      <c r="P687" s="114"/>
      <c r="Q687" s="118"/>
      <c r="R687" s="116"/>
      <c r="S687" s="114"/>
    </row>
    <row r="688" spans="4:19">
      <c r="D688" s="125"/>
      <c r="F688" s="111" t="s">
        <v>392</v>
      </c>
      <c r="G688" s="136">
        <v>6.4759430000000003E-4</v>
      </c>
      <c r="H688" s="103">
        <f>ROUND(+G688*Totals!$H$8,2)</f>
        <v>234.86</v>
      </c>
      <c r="I688" s="103">
        <f t="shared" si="28"/>
        <v>0</v>
      </c>
      <c r="J688" s="103">
        <f t="shared" si="29"/>
        <v>234.86</v>
      </c>
      <c r="K688" s="113"/>
      <c r="L688" s="113"/>
      <c r="N688" s="117"/>
      <c r="O688" s="117"/>
      <c r="P688" s="114"/>
      <c r="Q688" s="118"/>
      <c r="R688" s="116"/>
      <c r="S688" s="114"/>
    </row>
    <row r="689" spans="4:19">
      <c r="D689" s="125"/>
      <c r="F689" s="111" t="s">
        <v>391</v>
      </c>
      <c r="G689" s="136">
        <v>1.93196E-5</v>
      </c>
      <c r="H689" s="103">
        <f>ROUND(+G689*Totals!$H$8,2)</f>
        <v>7.01</v>
      </c>
      <c r="I689" s="103">
        <f t="shared" si="28"/>
        <v>3.8887591240875912</v>
      </c>
      <c r="J689" s="103">
        <f t="shared" si="29"/>
        <v>3.1212408759124086</v>
      </c>
      <c r="K689" s="113" t="s">
        <v>391</v>
      </c>
      <c r="L689" s="113" t="s">
        <v>109</v>
      </c>
      <c r="M689" s="138">
        <v>0.55474452554744524</v>
      </c>
      <c r="N689" s="117">
        <f>+H689*M689</f>
        <v>3.8887591240875912</v>
      </c>
      <c r="O689" s="113" t="s">
        <v>1159</v>
      </c>
      <c r="P689" s="114"/>
      <c r="Q689" s="118"/>
      <c r="R689" s="116"/>
      <c r="S689" s="114"/>
    </row>
    <row r="690" spans="4:19">
      <c r="D690" s="125"/>
      <c r="F690" s="111" t="s">
        <v>108</v>
      </c>
      <c r="G690" s="136">
        <v>1.448973E-4</v>
      </c>
      <c r="H690" s="103">
        <f>ROUND(+G690*Totals!$H$8,2)</f>
        <v>52.55</v>
      </c>
      <c r="I690" s="103">
        <f t="shared" si="28"/>
        <v>16.753325688073392</v>
      </c>
      <c r="J690" s="103">
        <f t="shared" si="29"/>
        <v>35.796674311926608</v>
      </c>
      <c r="K690" s="113" t="s">
        <v>108</v>
      </c>
      <c r="L690" s="113" t="s">
        <v>51</v>
      </c>
      <c r="M690" s="138">
        <v>0.31880733944954126</v>
      </c>
      <c r="N690" s="117">
        <f>+H690*M690</f>
        <v>16.753325688073392</v>
      </c>
      <c r="O690" s="113" t="s">
        <v>1159</v>
      </c>
      <c r="P690" s="114"/>
      <c r="Q690" s="118"/>
      <c r="R690" s="116"/>
      <c r="S690" s="114"/>
    </row>
    <row r="691" spans="4:19">
      <c r="D691" s="125"/>
      <c r="F691" s="111" t="s">
        <v>109</v>
      </c>
      <c r="G691" s="136">
        <v>7.2139529999999989E-4</v>
      </c>
      <c r="H691" s="103">
        <f>ROUND(+G691*Totals!$H$8,2)</f>
        <v>261.63</v>
      </c>
      <c r="I691" s="103">
        <f t="shared" si="28"/>
        <v>0</v>
      </c>
      <c r="J691" s="103">
        <f t="shared" si="29"/>
        <v>261.63</v>
      </c>
      <c r="K691" s="113"/>
      <c r="L691" s="113"/>
      <c r="N691" s="117"/>
      <c r="O691" s="113"/>
      <c r="P691" s="114"/>
      <c r="Q691" s="118"/>
      <c r="R691" s="116"/>
      <c r="S691" s="114"/>
    </row>
    <row r="692" spans="4:19">
      <c r="D692" s="125"/>
      <c r="F692" s="111" t="s">
        <v>390</v>
      </c>
      <c r="G692" s="136">
        <v>2.5243040999999998E-3</v>
      </c>
      <c r="H692" s="103">
        <f>ROUND(+G692*Totals!$H$8,2)</f>
        <v>915.48</v>
      </c>
      <c r="I692" s="103">
        <f t="shared" si="28"/>
        <v>0</v>
      </c>
      <c r="J692" s="103">
        <f t="shared" si="29"/>
        <v>915.48</v>
      </c>
      <c r="K692" s="113"/>
      <c r="L692" s="113"/>
      <c r="N692" s="117"/>
      <c r="O692" s="117"/>
      <c r="P692" s="114"/>
      <c r="Q692" s="118"/>
      <c r="R692" s="116"/>
      <c r="S692" s="114"/>
    </row>
    <row r="693" spans="4:19">
      <c r="D693" s="125"/>
      <c r="F693" s="111" t="s">
        <v>389</v>
      </c>
      <c r="G693" s="136">
        <v>2.032426E-4</v>
      </c>
      <c r="H693" s="103">
        <f>ROUND(+G693*Totals!$H$8,2)</f>
        <v>73.709999999999994</v>
      </c>
      <c r="I693" s="103">
        <f t="shared" si="28"/>
        <v>0</v>
      </c>
      <c r="J693" s="103">
        <f t="shared" si="29"/>
        <v>73.709999999999994</v>
      </c>
      <c r="O693" s="117" t="s">
        <v>1159</v>
      </c>
      <c r="P693" s="114"/>
      <c r="Q693" s="118"/>
      <c r="R693" s="116"/>
      <c r="S693" s="114"/>
    </row>
    <row r="694" spans="4:19">
      <c r="D694" s="125"/>
      <c r="F694" s="111" t="s">
        <v>388</v>
      </c>
      <c r="G694" s="136">
        <v>2.9752200000000003E-5</v>
      </c>
      <c r="H694" s="103">
        <f>ROUND(+G694*Totals!$H$8,2)</f>
        <v>10.79</v>
      </c>
      <c r="I694" s="103">
        <f t="shared" si="28"/>
        <v>4.0589341692789969</v>
      </c>
      <c r="J694" s="103">
        <f t="shared" ref="J694:J700" si="30">+H694-I694</f>
        <v>6.7310658307210023</v>
      </c>
      <c r="K694" s="113" t="s">
        <v>388</v>
      </c>
      <c r="L694" s="113" t="s">
        <v>69</v>
      </c>
      <c r="M694" s="138">
        <v>0.37617554858934171</v>
      </c>
      <c r="N694" s="117">
        <f>+H694*M694</f>
        <v>4.0589341692789969</v>
      </c>
      <c r="O694" s="113" t="s">
        <v>1159</v>
      </c>
      <c r="P694" s="114"/>
      <c r="Q694" s="118"/>
      <c r="R694" s="116"/>
      <c r="S694" s="114"/>
    </row>
    <row r="695" spans="4:19">
      <c r="F695" s="111" t="s">
        <v>387</v>
      </c>
      <c r="G695" s="136">
        <v>7.0323499999999992E-5</v>
      </c>
      <c r="H695" s="103">
        <f>ROUND(+G695*Totals!$H$8,2)</f>
        <v>25.5</v>
      </c>
      <c r="I695" s="103">
        <f t="shared" si="28"/>
        <v>5.4175824175824179</v>
      </c>
      <c r="J695" s="103">
        <f t="shared" si="30"/>
        <v>20.082417582417584</v>
      </c>
      <c r="K695" s="113" t="s">
        <v>387</v>
      </c>
      <c r="L695" s="113" t="s">
        <v>116</v>
      </c>
      <c r="M695" s="138">
        <v>0.21245421245421245</v>
      </c>
      <c r="N695" s="117">
        <f>+H695*M695</f>
        <v>5.4175824175824179</v>
      </c>
      <c r="O695" s="113"/>
      <c r="P695" s="114"/>
      <c r="Q695" s="118"/>
      <c r="R695" s="116"/>
      <c r="S695" s="114"/>
    </row>
    <row r="696" spans="4:19">
      <c r="F696" s="111" t="s">
        <v>386</v>
      </c>
      <c r="G696" s="136">
        <v>9.6714119999999999E-4</v>
      </c>
      <c r="H696" s="103">
        <f>ROUND(+G696*Totals!$H$8,2)</f>
        <v>350.75</v>
      </c>
      <c r="I696" s="103">
        <f t="shared" si="28"/>
        <v>0</v>
      </c>
      <c r="J696" s="103">
        <f t="shared" si="30"/>
        <v>350.75</v>
      </c>
      <c r="K696" s="113"/>
      <c r="L696" s="113"/>
      <c r="N696" s="117"/>
      <c r="O696" s="117"/>
      <c r="P696" s="114"/>
      <c r="Q696" s="118"/>
      <c r="R696" s="116"/>
      <c r="S696" s="114"/>
    </row>
    <row r="697" spans="4:19">
      <c r="F697" s="111" t="s">
        <v>385</v>
      </c>
      <c r="G697" s="136">
        <v>6.5686770000000002E-4</v>
      </c>
      <c r="H697" s="103">
        <f>ROUND(+G697*Totals!$H$8,2)</f>
        <v>238.22</v>
      </c>
      <c r="I697" s="103">
        <f t="shared" si="28"/>
        <v>0</v>
      </c>
      <c r="J697" s="103">
        <f t="shared" si="30"/>
        <v>238.22</v>
      </c>
      <c r="O697" s="117" t="s">
        <v>1159</v>
      </c>
      <c r="P697" s="114"/>
      <c r="Q697" s="118"/>
      <c r="R697" s="116"/>
      <c r="S697" s="114"/>
    </row>
    <row r="698" spans="4:19">
      <c r="F698" s="111" t="s">
        <v>384</v>
      </c>
      <c r="G698" s="136">
        <v>6.1822800000000007E-5</v>
      </c>
      <c r="H698" s="103">
        <f>ROUND(+G698*Totals!$H$8,2)</f>
        <v>22.42</v>
      </c>
      <c r="I698" s="103">
        <f t="shared" si="28"/>
        <v>7.798260869565218</v>
      </c>
      <c r="J698" s="103">
        <f t="shared" si="30"/>
        <v>14.621739130434783</v>
      </c>
      <c r="K698" s="113" t="s">
        <v>384</v>
      </c>
      <c r="L698" s="113" t="s">
        <v>91</v>
      </c>
      <c r="M698" s="138">
        <v>0.34782608695652173</v>
      </c>
      <c r="N698" s="117">
        <f>+H698*M698</f>
        <v>7.798260869565218</v>
      </c>
      <c r="O698" s="113" t="s">
        <v>1159</v>
      </c>
      <c r="P698" s="114"/>
      <c r="Q698" s="118"/>
      <c r="R698" s="116"/>
      <c r="S698" s="114"/>
    </row>
    <row r="699" spans="4:19">
      <c r="F699" s="111" t="s">
        <v>383</v>
      </c>
      <c r="G699" s="136">
        <v>7.3800999999999994E-5</v>
      </c>
      <c r="H699" s="103">
        <f>ROUND(+G699*Totals!$H$8,2)</f>
        <v>26.77</v>
      </c>
      <c r="I699" s="103">
        <f t="shared" si="28"/>
        <v>3.0155928853754941</v>
      </c>
      <c r="J699" s="103">
        <f t="shared" si="30"/>
        <v>23.754407114624506</v>
      </c>
      <c r="K699" s="113" t="s">
        <v>383</v>
      </c>
      <c r="L699" s="113" t="s">
        <v>37</v>
      </c>
      <c r="M699" s="138">
        <v>0.11264822134387352</v>
      </c>
      <c r="N699" s="117">
        <f>+H699*M699</f>
        <v>3.0155928853754941</v>
      </c>
      <c r="O699" s="113"/>
      <c r="P699" s="114"/>
      <c r="Q699" s="118"/>
      <c r="R699" s="116"/>
      <c r="S699" s="114"/>
    </row>
    <row r="700" spans="4:19">
      <c r="F700" s="111" t="s">
        <v>382</v>
      </c>
      <c r="G700" s="136">
        <v>3.6668680000000002E-4</v>
      </c>
      <c r="H700" s="103">
        <f>ROUND(+G700*Totals!$H$8,2)</f>
        <v>132.99</v>
      </c>
      <c r="I700" s="103">
        <f t="shared" si="28"/>
        <v>0</v>
      </c>
      <c r="J700" s="103">
        <f t="shared" si="30"/>
        <v>132.99</v>
      </c>
      <c r="K700" s="113"/>
      <c r="L700" s="113"/>
      <c r="N700" s="117"/>
      <c r="O700" s="113"/>
      <c r="P700" s="114"/>
      <c r="Q700" s="118"/>
      <c r="R700" s="116"/>
      <c r="S700" s="114"/>
    </row>
    <row r="701" spans="4:19">
      <c r="F701" s="111" t="s">
        <v>381</v>
      </c>
      <c r="G701" s="136">
        <v>3.462079E-4</v>
      </c>
      <c r="H701" s="103">
        <f>ROUND(+G701*Totals!$H$8,2)</f>
        <v>125.56</v>
      </c>
      <c r="I701" s="103">
        <f t="shared" si="28"/>
        <v>0</v>
      </c>
      <c r="J701" s="103">
        <f t="shared" si="29"/>
        <v>125.56</v>
      </c>
      <c r="K701" s="113"/>
      <c r="L701" s="113"/>
      <c r="N701" s="117"/>
      <c r="O701" s="117"/>
      <c r="P701" s="114"/>
      <c r="Q701" s="118"/>
      <c r="R701" s="116"/>
      <c r="S701" s="114"/>
    </row>
    <row r="702" spans="4:19">
      <c r="F702" s="111" t="s">
        <v>380</v>
      </c>
      <c r="G702" s="136">
        <v>3.5664050000000004E-4</v>
      </c>
      <c r="H702" s="103">
        <f>ROUND(+G702*Totals!$H$8,2)</f>
        <v>129.34</v>
      </c>
      <c r="I702" s="103">
        <f t="shared" si="28"/>
        <v>0</v>
      </c>
      <c r="J702" s="103">
        <f t="shared" si="29"/>
        <v>129.34</v>
      </c>
      <c r="K702" s="113"/>
      <c r="L702" s="113"/>
      <c r="N702" s="117"/>
      <c r="O702" s="117"/>
      <c r="P702" s="114"/>
      <c r="Q702" s="118"/>
      <c r="R702" s="116"/>
      <c r="S702" s="114"/>
    </row>
    <row r="703" spans="4:19">
      <c r="F703" s="111" t="s">
        <v>379</v>
      </c>
      <c r="G703" s="136">
        <v>3.4002599999999999E-5</v>
      </c>
      <c r="H703" s="103">
        <f>ROUND(+G703*Totals!$H$8,2)</f>
        <v>12.33</v>
      </c>
      <c r="I703" s="103">
        <f t="shared" si="28"/>
        <v>0.76268041237113404</v>
      </c>
      <c r="J703" s="103">
        <f t="shared" si="29"/>
        <v>11.567319587628866</v>
      </c>
      <c r="K703" s="113" t="s">
        <v>379</v>
      </c>
      <c r="L703" s="113" t="s">
        <v>126</v>
      </c>
      <c r="M703" s="138">
        <v>6.1855670103092786E-2</v>
      </c>
      <c r="N703" s="117">
        <f>+H703*M703</f>
        <v>0.76268041237113404</v>
      </c>
      <c r="O703" s="117" t="s">
        <v>1159</v>
      </c>
      <c r="P703" s="114"/>
      <c r="Q703" s="118"/>
      <c r="R703" s="116" t="s">
        <v>1159</v>
      </c>
      <c r="S703" s="114"/>
    </row>
    <row r="704" spans="4:19">
      <c r="F704" s="111" t="s">
        <v>378</v>
      </c>
      <c r="G704" s="136">
        <v>1.039397E-4</v>
      </c>
      <c r="H704" s="103">
        <f>ROUND(+G704*Totals!$H$8,2)</f>
        <v>37.700000000000003</v>
      </c>
      <c r="I704" s="103">
        <f t="shared" si="28"/>
        <v>11.208108108108107</v>
      </c>
      <c r="J704" s="103">
        <f t="shared" si="29"/>
        <v>26.491891891891896</v>
      </c>
      <c r="K704" s="113" t="s">
        <v>378</v>
      </c>
      <c r="L704" s="113" t="s">
        <v>53</v>
      </c>
      <c r="M704" s="138">
        <v>6.7567567567567557E-2</v>
      </c>
      <c r="N704" s="117">
        <f>+H704*M704</f>
        <v>2.5472972972972969</v>
      </c>
      <c r="O704" s="113" t="s">
        <v>79</v>
      </c>
      <c r="P704" s="138">
        <v>0.22972972972972971</v>
      </c>
      <c r="Q704" s="118">
        <f>H704*P704</f>
        <v>8.6608108108108102</v>
      </c>
      <c r="R704" s="116" t="s">
        <v>1159</v>
      </c>
      <c r="S704" s="114"/>
    </row>
    <row r="705" spans="6:19">
      <c r="F705" s="111" t="s">
        <v>377</v>
      </c>
      <c r="G705" s="136">
        <v>1.020077E-4</v>
      </c>
      <c r="H705" s="103">
        <f>ROUND(+G705*Totals!$H$8,2)</f>
        <v>36.99</v>
      </c>
      <c r="I705" s="103">
        <f t="shared" si="28"/>
        <v>10.81435215946844</v>
      </c>
      <c r="J705" s="103">
        <f t="shared" si="29"/>
        <v>26.17564784053156</v>
      </c>
      <c r="K705" s="113" t="s">
        <v>377</v>
      </c>
      <c r="L705" s="113" t="s">
        <v>60</v>
      </c>
      <c r="M705" s="138">
        <v>0.29235880398671099</v>
      </c>
      <c r="N705" s="117">
        <f>+H705*M705</f>
        <v>10.81435215946844</v>
      </c>
      <c r="O705" s="117" t="s">
        <v>1159</v>
      </c>
      <c r="P705" s="114"/>
      <c r="Q705" s="118"/>
      <c r="R705" s="116" t="s">
        <v>1159</v>
      </c>
      <c r="S705" s="114"/>
    </row>
    <row r="706" spans="6:19">
      <c r="F706" s="111" t="s">
        <v>376</v>
      </c>
      <c r="G706" s="136">
        <v>2.2024390000000002E-4</v>
      </c>
      <c r="H706" s="103">
        <f>ROUND(+G706*Totals!$H$8,2)</f>
        <v>79.88</v>
      </c>
      <c r="I706" s="103">
        <f t="shared" si="28"/>
        <v>0</v>
      </c>
      <c r="J706" s="103">
        <f t="shared" si="29"/>
        <v>79.88</v>
      </c>
      <c r="K706" s="113"/>
      <c r="L706" s="113"/>
      <c r="N706" s="117"/>
      <c r="O706" s="113"/>
      <c r="P706" s="114"/>
      <c r="Q706" s="118"/>
      <c r="R706" s="116"/>
      <c r="S706" s="114"/>
    </row>
    <row r="707" spans="6:19">
      <c r="F707" s="111" t="s">
        <v>375</v>
      </c>
      <c r="G707" s="136">
        <v>9.6211800000000006E-5</v>
      </c>
      <c r="H707" s="103">
        <f>ROUND(+G707*Totals!$H$8,2)</f>
        <v>34.89</v>
      </c>
      <c r="I707" s="103">
        <f t="shared" si="28"/>
        <v>5.7626126126126129</v>
      </c>
      <c r="J707" s="103">
        <f t="shared" si="29"/>
        <v>29.127387387387387</v>
      </c>
      <c r="K707" s="113" t="s">
        <v>375</v>
      </c>
      <c r="L707" s="113" t="s">
        <v>52</v>
      </c>
      <c r="M707" s="138">
        <v>0.16516516516516516</v>
      </c>
      <c r="N707" s="117">
        <f>+H707*M707</f>
        <v>5.7626126126126129</v>
      </c>
      <c r="O707" s="117"/>
      <c r="P707" s="114"/>
      <c r="Q707" s="118"/>
      <c r="R707" s="116" t="s">
        <v>1159</v>
      </c>
      <c r="S707" s="114"/>
    </row>
    <row r="708" spans="6:19">
      <c r="F708" s="111" t="s">
        <v>374</v>
      </c>
      <c r="G708" s="136">
        <v>2.14448E-4</v>
      </c>
      <c r="H708" s="103">
        <f>ROUND(+G708*Totals!$H$8,2)</f>
        <v>77.77</v>
      </c>
      <c r="I708" s="103">
        <f t="shared" si="28"/>
        <v>0</v>
      </c>
      <c r="J708" s="103">
        <f t="shared" si="29"/>
        <v>77.77</v>
      </c>
      <c r="K708" s="113"/>
      <c r="L708" s="113"/>
      <c r="N708" s="117"/>
      <c r="O708" s="113"/>
      <c r="P708" s="114"/>
      <c r="Q708" s="118"/>
      <c r="R708" s="116"/>
      <c r="S708" s="114"/>
    </row>
    <row r="709" spans="6:19">
      <c r="F709" s="111" t="s">
        <v>373</v>
      </c>
      <c r="G709" s="136">
        <v>7.1869100000000006E-5</v>
      </c>
      <c r="H709" s="103">
        <f>ROUND(+G709*Totals!$H$8,2)</f>
        <v>26.06</v>
      </c>
      <c r="I709" s="103">
        <f t="shared" si="28"/>
        <v>9.958288973384029</v>
      </c>
      <c r="J709" s="103">
        <f t="shared" si="29"/>
        <v>16.10171102661597</v>
      </c>
      <c r="K709" s="113" t="s">
        <v>373</v>
      </c>
      <c r="L709" s="113" t="s">
        <v>128</v>
      </c>
      <c r="M709" s="138">
        <v>0.38212927756653992</v>
      </c>
      <c r="N709" s="117">
        <f t="shared" ref="N709:N714" si="31">+H709*M709</f>
        <v>9.958288973384029</v>
      </c>
      <c r="O709" s="117" t="s">
        <v>1159</v>
      </c>
      <c r="P709" s="114"/>
      <c r="Q709" s="118"/>
      <c r="R709" s="116" t="s">
        <v>1159</v>
      </c>
      <c r="S709" s="114"/>
    </row>
    <row r="710" spans="6:19">
      <c r="F710" s="111" t="s">
        <v>372</v>
      </c>
      <c r="G710" s="136">
        <v>3.1297799999999997E-5</v>
      </c>
      <c r="H710" s="103">
        <f>ROUND(+G710*Totals!$H$8,2)</f>
        <v>11.35</v>
      </c>
      <c r="I710" s="103">
        <f t="shared" si="28"/>
        <v>7.8260080645161283</v>
      </c>
      <c r="J710" s="103">
        <f t="shared" si="29"/>
        <v>3.5239919354838714</v>
      </c>
      <c r="K710" s="113" t="s">
        <v>372</v>
      </c>
      <c r="L710" s="113" t="s">
        <v>48</v>
      </c>
      <c r="M710" s="138">
        <v>0.49193548387096775</v>
      </c>
      <c r="N710" s="117">
        <f t="shared" si="31"/>
        <v>5.5834677419354835</v>
      </c>
      <c r="O710" s="117" t="s">
        <v>71</v>
      </c>
      <c r="P710" s="138">
        <v>0.19758064516129031</v>
      </c>
      <c r="Q710" s="118">
        <f>H710*P710</f>
        <v>2.2425403225806448</v>
      </c>
      <c r="R710" s="116" t="s">
        <v>1159</v>
      </c>
      <c r="S710" s="114"/>
    </row>
    <row r="711" spans="6:19">
      <c r="F711" s="111" t="s">
        <v>371</v>
      </c>
      <c r="G711" s="136">
        <v>0</v>
      </c>
      <c r="H711" s="103">
        <f>ROUND(+G711*Totals!$H$8,2)</f>
        <v>0</v>
      </c>
      <c r="I711" s="103">
        <f t="shared" ref="I711:I774" si="32">+N711+Q711+T711</f>
        <v>0</v>
      </c>
      <c r="J711" s="103">
        <f t="shared" si="29"/>
        <v>0</v>
      </c>
      <c r="K711" s="113"/>
      <c r="L711" s="113"/>
      <c r="N711" s="117"/>
      <c r="O711" s="117"/>
      <c r="P711" s="114"/>
      <c r="Q711" s="118"/>
      <c r="R711" s="116" t="s">
        <v>1159</v>
      </c>
      <c r="S711" s="114"/>
    </row>
    <row r="712" spans="6:19">
      <c r="F712" s="111" t="s">
        <v>370</v>
      </c>
      <c r="G712" s="136">
        <v>5.9504500000000006E-5</v>
      </c>
      <c r="H712" s="103">
        <f>ROUND(+G712*Totals!$H$8,2)</f>
        <v>21.58</v>
      </c>
      <c r="I712" s="103">
        <f t="shared" si="32"/>
        <v>11.967947598253273</v>
      </c>
      <c r="J712" s="103">
        <f t="shared" si="29"/>
        <v>9.612052401746725</v>
      </c>
      <c r="K712" s="113" t="s">
        <v>370</v>
      </c>
      <c r="L712" s="113" t="s">
        <v>74</v>
      </c>
      <c r="M712" s="138">
        <v>0.55458515283842791</v>
      </c>
      <c r="N712" s="117">
        <f t="shared" si="31"/>
        <v>11.967947598253273</v>
      </c>
      <c r="O712" s="117" t="s">
        <v>1159</v>
      </c>
      <c r="P712" s="114"/>
      <c r="Q712" s="118"/>
      <c r="R712" s="116"/>
      <c r="S712" s="114"/>
    </row>
    <row r="713" spans="6:19">
      <c r="F713" s="111" t="s">
        <v>369</v>
      </c>
      <c r="G713" s="136">
        <v>7.3028199999999993E-5</v>
      </c>
      <c r="H713" s="103">
        <f>ROUND(+G713*Totals!$H$8,2)</f>
        <v>26.48</v>
      </c>
      <c r="I713" s="103">
        <f t="shared" si="32"/>
        <v>5.6144303797468353</v>
      </c>
      <c r="J713" s="103">
        <f t="shared" si="29"/>
        <v>20.865569620253165</v>
      </c>
      <c r="K713" s="113" t="s">
        <v>369</v>
      </c>
      <c r="L713" s="113" t="s">
        <v>70</v>
      </c>
      <c r="M713" s="138">
        <v>0.21202531645569619</v>
      </c>
      <c r="N713" s="117">
        <f t="shared" si="31"/>
        <v>5.6144303797468353</v>
      </c>
      <c r="O713" s="113"/>
      <c r="P713" s="114"/>
      <c r="Q713" s="118"/>
      <c r="R713" s="116"/>
      <c r="S713" s="114"/>
    </row>
    <row r="714" spans="6:19">
      <c r="F714" s="111" t="s">
        <v>368</v>
      </c>
      <c r="G714" s="136">
        <v>1.6614899999999999E-5</v>
      </c>
      <c r="H714" s="103">
        <f>ROUND(+G714*Totals!$H$8,2)</f>
        <v>6.03</v>
      </c>
      <c r="I714" s="103">
        <f t="shared" si="32"/>
        <v>1.9493534482758621</v>
      </c>
      <c r="J714" s="103">
        <f t="shared" si="29"/>
        <v>4.0806465517241381</v>
      </c>
      <c r="K714" s="113" t="s">
        <v>368</v>
      </c>
      <c r="L714" s="113" t="s">
        <v>39</v>
      </c>
      <c r="M714" s="138">
        <v>0.32327586206896552</v>
      </c>
      <c r="N714" s="117">
        <f t="shared" si="31"/>
        <v>1.9493534482758621</v>
      </c>
      <c r="O714" s="113"/>
      <c r="P714" s="114"/>
      <c r="Q714" s="118"/>
      <c r="R714" s="116"/>
      <c r="S714" s="114"/>
    </row>
    <row r="715" spans="6:19">
      <c r="F715" s="111" t="s">
        <v>367</v>
      </c>
      <c r="G715" s="136">
        <v>2.932721E-4</v>
      </c>
      <c r="H715" s="103">
        <f>ROUND(+G715*Totals!$H$8,2)</f>
        <v>106.36</v>
      </c>
      <c r="I715" s="103">
        <f t="shared" si="32"/>
        <v>0</v>
      </c>
      <c r="J715" s="103">
        <f t="shared" si="29"/>
        <v>106.36</v>
      </c>
      <c r="K715" s="113"/>
      <c r="L715" s="113"/>
      <c r="N715" s="117"/>
      <c r="O715" s="117"/>
      <c r="P715" s="114"/>
      <c r="Q715" s="118"/>
      <c r="R715" s="116"/>
      <c r="S715" s="114"/>
    </row>
    <row r="716" spans="6:19">
      <c r="F716" s="111" t="s">
        <v>366</v>
      </c>
      <c r="G716" s="136">
        <v>3.2650190000000002E-4</v>
      </c>
      <c r="H716" s="103">
        <f>ROUND(+G716*Totals!$H$8,2)</f>
        <v>118.41</v>
      </c>
      <c r="I716" s="103">
        <f t="shared" si="32"/>
        <v>0</v>
      </c>
      <c r="J716" s="103">
        <f t="shared" si="29"/>
        <v>118.41</v>
      </c>
      <c r="K716" s="113"/>
      <c r="L716" s="113"/>
      <c r="N716" s="117"/>
      <c r="O716" s="113"/>
      <c r="P716" s="114"/>
      <c r="Q716" s="118"/>
      <c r="R716" s="116"/>
      <c r="S716" s="114"/>
    </row>
    <row r="717" spans="6:19">
      <c r="F717" s="111" t="s">
        <v>365</v>
      </c>
      <c r="G717" s="136">
        <v>5.8731699999999999E-5</v>
      </c>
      <c r="H717" s="103">
        <f>ROUND(+G717*Totals!$H$8,2)</f>
        <v>21.3</v>
      </c>
      <c r="I717" s="103">
        <f t="shared" si="32"/>
        <v>11.175000000000002</v>
      </c>
      <c r="J717" s="103">
        <f t="shared" si="29"/>
        <v>10.124999999999998</v>
      </c>
      <c r="K717" s="113" t="s">
        <v>365</v>
      </c>
      <c r="L717" s="113" t="s">
        <v>84</v>
      </c>
      <c r="M717" s="138">
        <v>0.52464788732394374</v>
      </c>
      <c r="N717" s="117">
        <f>+H717*M717</f>
        <v>11.175000000000002</v>
      </c>
      <c r="O717" s="117" t="s">
        <v>1159</v>
      </c>
      <c r="P717" s="114"/>
      <c r="Q717" s="118"/>
      <c r="R717" s="116"/>
      <c r="S717" s="114"/>
    </row>
    <row r="718" spans="6:19">
      <c r="F718" s="111" t="s">
        <v>364</v>
      </c>
      <c r="G718" s="136">
        <v>2.1622541000000002E-3</v>
      </c>
      <c r="H718" s="103">
        <f>ROUND(+G718*Totals!$H$8,2)</f>
        <v>784.18</v>
      </c>
      <c r="I718" s="103">
        <f t="shared" si="32"/>
        <v>0</v>
      </c>
      <c r="J718" s="103">
        <f t="shared" ref="J718:J781" si="33">+H718-I718</f>
        <v>784.18</v>
      </c>
      <c r="K718" s="113"/>
      <c r="L718" s="113"/>
      <c r="N718" s="117"/>
      <c r="O718" s="113"/>
      <c r="P718" s="114"/>
      <c r="Q718" s="118"/>
      <c r="R718" s="116"/>
      <c r="S718" s="114"/>
    </row>
    <row r="719" spans="6:19">
      <c r="F719" s="111" t="s">
        <v>363</v>
      </c>
      <c r="G719" s="136">
        <v>2.43427E-5</v>
      </c>
      <c r="H719" s="103">
        <f>ROUND(+G719*Totals!$H$8,2)</f>
        <v>8.83</v>
      </c>
      <c r="I719" s="103">
        <f t="shared" si="32"/>
        <v>1.9195652173913045</v>
      </c>
      <c r="J719" s="103">
        <f t="shared" si="33"/>
        <v>6.9104347826086956</v>
      </c>
      <c r="K719" s="113" t="s">
        <v>363</v>
      </c>
      <c r="L719" s="113" t="s">
        <v>113</v>
      </c>
      <c r="M719" s="138">
        <v>0.21739130434782611</v>
      </c>
      <c r="N719" s="117">
        <f>+H719*M719</f>
        <v>1.9195652173913045</v>
      </c>
      <c r="O719" s="113"/>
      <c r="P719" s="114"/>
      <c r="Q719" s="118"/>
      <c r="R719" s="116"/>
      <c r="S719" s="114"/>
    </row>
    <row r="720" spans="6:19">
      <c r="F720" s="111" t="s">
        <v>362</v>
      </c>
      <c r="G720" s="136">
        <v>2.8245309999999998E-4</v>
      </c>
      <c r="H720" s="103">
        <f>ROUND(+G720*Totals!$H$8,2)</f>
        <v>102.44</v>
      </c>
      <c r="I720" s="103">
        <f t="shared" si="32"/>
        <v>0</v>
      </c>
      <c r="J720" s="103">
        <f t="shared" si="33"/>
        <v>102.44</v>
      </c>
      <c r="K720" s="113"/>
      <c r="L720" s="113"/>
      <c r="N720" s="117"/>
      <c r="O720" s="117"/>
      <c r="P720" s="114"/>
      <c r="Q720" s="118"/>
      <c r="R720" s="116"/>
      <c r="S720" s="114"/>
    </row>
    <row r="721" spans="6:19">
      <c r="F721" s="111" t="s">
        <v>361</v>
      </c>
      <c r="G721" s="136">
        <v>6.4218479999999991E-4</v>
      </c>
      <c r="H721" s="103">
        <f>ROUND(+G721*Totals!$H$8,2)</f>
        <v>232.9</v>
      </c>
      <c r="I721" s="103">
        <f t="shared" si="32"/>
        <v>0</v>
      </c>
      <c r="J721" s="103">
        <f t="shared" si="33"/>
        <v>232.9</v>
      </c>
      <c r="K721" s="113"/>
      <c r="L721" s="113"/>
      <c r="N721" s="117"/>
      <c r="O721" s="113"/>
      <c r="P721" s="114"/>
      <c r="Q721" s="118"/>
      <c r="R721" s="116"/>
      <c r="S721" s="114"/>
    </row>
    <row r="722" spans="6:19">
      <c r="F722" s="111" t="s">
        <v>360</v>
      </c>
      <c r="G722" s="136">
        <v>8.0756100000000004E-5</v>
      </c>
      <c r="H722" s="103">
        <f>ROUND(+G722*Totals!$H$8,2)</f>
        <v>29.29</v>
      </c>
      <c r="I722" s="103">
        <f t="shared" si="32"/>
        <v>5.5200384615384612</v>
      </c>
      <c r="J722" s="103">
        <f t="shared" si="33"/>
        <v>23.769961538461537</v>
      </c>
      <c r="K722" s="113" t="s">
        <v>360</v>
      </c>
      <c r="L722" s="113" t="s">
        <v>45</v>
      </c>
      <c r="M722" s="138">
        <v>0.18846153846153846</v>
      </c>
      <c r="N722" s="117">
        <f>+H722*M722</f>
        <v>5.5200384615384612</v>
      </c>
      <c r="O722" s="117"/>
      <c r="P722" s="114"/>
      <c r="Q722" s="118"/>
      <c r="R722" s="116"/>
      <c r="S722" s="114"/>
    </row>
    <row r="723" spans="6:19">
      <c r="F723" s="111" t="s">
        <v>359</v>
      </c>
      <c r="G723" s="136">
        <v>6.483671000000001E-4</v>
      </c>
      <c r="H723" s="103">
        <f>ROUND(+G723*Totals!$H$8,2)</f>
        <v>235.14</v>
      </c>
      <c r="I723" s="103">
        <f t="shared" si="32"/>
        <v>0</v>
      </c>
      <c r="J723" s="103">
        <f t="shared" si="33"/>
        <v>235.14</v>
      </c>
      <c r="K723" s="113"/>
      <c r="L723" s="113"/>
      <c r="N723" s="117"/>
      <c r="O723" s="117"/>
      <c r="P723" s="114"/>
      <c r="Q723" s="118"/>
      <c r="R723" s="116"/>
      <c r="S723" s="114"/>
    </row>
    <row r="724" spans="6:19">
      <c r="F724" s="111" t="s">
        <v>358</v>
      </c>
      <c r="G724" s="136">
        <v>9.0415900000000003E-5</v>
      </c>
      <c r="H724" s="103">
        <f>ROUND(+G724*Totals!$H$8,2)</f>
        <v>32.79</v>
      </c>
      <c r="I724" s="103">
        <f t="shared" si="32"/>
        <v>6.0682792207792202</v>
      </c>
      <c r="J724" s="103">
        <f t="shared" si="33"/>
        <v>26.721720779220778</v>
      </c>
      <c r="K724" s="113" t="s">
        <v>358</v>
      </c>
      <c r="L724" s="113" t="s">
        <v>80</v>
      </c>
      <c r="M724" s="138">
        <v>0.18506493506493504</v>
      </c>
      <c r="N724" s="117">
        <f>+H724*M724</f>
        <v>6.0682792207792202</v>
      </c>
      <c r="O724" s="113"/>
      <c r="P724" s="114"/>
      <c r="Q724" s="118"/>
      <c r="R724" s="116"/>
      <c r="S724" s="114"/>
    </row>
    <row r="725" spans="6:19">
      <c r="F725" s="111" t="s">
        <v>357</v>
      </c>
      <c r="G725" s="136">
        <v>1.047124E-4</v>
      </c>
      <c r="H725" s="103">
        <f>ROUND(+G725*Totals!$H$8,2)</f>
        <v>37.979999999999997</v>
      </c>
      <c r="I725" s="103">
        <f t="shared" si="32"/>
        <v>10.549999999999999</v>
      </c>
      <c r="J725" s="103">
        <f t="shared" si="33"/>
        <v>27.43</v>
      </c>
      <c r="K725" s="113" t="s">
        <v>357</v>
      </c>
      <c r="L725" s="113" t="s">
        <v>98</v>
      </c>
      <c r="M725" s="138">
        <v>0.27777777777777779</v>
      </c>
      <c r="N725" s="117">
        <f>+H725*M725</f>
        <v>10.549999999999999</v>
      </c>
      <c r="O725" s="113" t="s">
        <v>1159</v>
      </c>
      <c r="P725" s="114"/>
      <c r="Q725" s="118"/>
      <c r="R725" s="116"/>
      <c r="S725" s="114"/>
    </row>
    <row r="726" spans="6:19">
      <c r="F726" s="111" t="s">
        <v>356</v>
      </c>
      <c r="G726" s="136">
        <v>3.1143259999999998E-4</v>
      </c>
      <c r="H726" s="103">
        <f>ROUND(+G726*Totals!$H$8,2)</f>
        <v>112.95</v>
      </c>
      <c r="I726" s="103">
        <f t="shared" si="32"/>
        <v>0</v>
      </c>
      <c r="J726" s="103">
        <f t="shared" si="33"/>
        <v>112.95</v>
      </c>
      <c r="K726" s="113"/>
      <c r="L726" s="113"/>
      <c r="N726" s="117"/>
      <c r="O726" s="117"/>
      <c r="P726" s="114"/>
      <c r="Q726" s="118"/>
      <c r="R726" s="116"/>
      <c r="S726" s="114"/>
    </row>
    <row r="727" spans="6:19">
      <c r="F727" s="111" t="s">
        <v>355</v>
      </c>
      <c r="G727" s="136">
        <v>2.094249E-4</v>
      </c>
      <c r="H727" s="103">
        <f>ROUND(+G727*Totals!$H$8,2)</f>
        <v>75.95</v>
      </c>
      <c r="I727" s="103">
        <f t="shared" si="32"/>
        <v>0</v>
      </c>
      <c r="J727" s="103">
        <f t="shared" si="33"/>
        <v>75.95</v>
      </c>
      <c r="K727" s="113"/>
      <c r="L727" s="113"/>
      <c r="N727" s="117"/>
      <c r="O727" s="117"/>
      <c r="P727" s="114"/>
      <c r="Q727" s="118"/>
      <c r="R727" s="116"/>
      <c r="S727" s="114"/>
    </row>
    <row r="728" spans="6:19">
      <c r="F728" s="111" t="s">
        <v>354</v>
      </c>
      <c r="G728" s="136">
        <v>7.8051300000000009E-5</v>
      </c>
      <c r="H728" s="103">
        <f>ROUND(+G728*Totals!$H$8,2)</f>
        <v>28.31</v>
      </c>
      <c r="I728" s="103">
        <f t="shared" si="32"/>
        <v>3.2049056603773582</v>
      </c>
      <c r="J728" s="103">
        <f t="shared" si="33"/>
        <v>25.105094339622639</v>
      </c>
      <c r="K728" s="113" t="s">
        <v>354</v>
      </c>
      <c r="L728" s="113" t="s">
        <v>65</v>
      </c>
      <c r="M728" s="138">
        <v>0.11320754716981131</v>
      </c>
      <c r="N728" s="117">
        <f t="shared" ref="N728:N733" si="34">+H728*M728</f>
        <v>3.2049056603773582</v>
      </c>
      <c r="O728" s="117" t="s">
        <v>1159</v>
      </c>
      <c r="P728" s="114"/>
      <c r="Q728" s="118"/>
      <c r="R728" s="116"/>
      <c r="S728" s="114"/>
    </row>
    <row r="729" spans="6:19">
      <c r="F729" s="111" t="s">
        <v>353</v>
      </c>
      <c r="G729" s="136">
        <v>4.2116799999999996E-5</v>
      </c>
      <c r="H729" s="103">
        <f>ROUND(+G729*Totals!$H$8,2)</f>
        <v>15.27</v>
      </c>
      <c r="I729" s="103">
        <f t="shared" si="32"/>
        <v>5.3966265060240959</v>
      </c>
      <c r="J729" s="103">
        <f t="shared" si="33"/>
        <v>9.8733734939759046</v>
      </c>
      <c r="K729" s="113" t="s">
        <v>353</v>
      </c>
      <c r="L729" s="113" t="s">
        <v>58</v>
      </c>
      <c r="M729" s="138">
        <v>0.35341365461847385</v>
      </c>
      <c r="N729" s="117">
        <f t="shared" si="34"/>
        <v>5.3966265060240959</v>
      </c>
      <c r="O729" s="117" t="s">
        <v>1159</v>
      </c>
      <c r="P729" s="114"/>
      <c r="Q729" s="118"/>
      <c r="R729" s="116"/>
      <c r="S729" s="114"/>
    </row>
    <row r="730" spans="6:19">
      <c r="F730" s="111" t="s">
        <v>352</v>
      </c>
      <c r="G730" s="136">
        <v>1.06258E-4</v>
      </c>
      <c r="H730" s="103">
        <f>ROUND(+G730*Totals!$H$8,2)</f>
        <v>38.54</v>
      </c>
      <c r="I730" s="103">
        <f t="shared" si="32"/>
        <v>16.270424528301888</v>
      </c>
      <c r="J730" s="103">
        <f t="shared" si="33"/>
        <v>22.269575471698111</v>
      </c>
      <c r="K730" s="113" t="s">
        <v>352</v>
      </c>
      <c r="L730" s="113" t="s">
        <v>129</v>
      </c>
      <c r="M730" s="138">
        <v>0.42216981132075471</v>
      </c>
      <c r="N730" s="117">
        <f t="shared" si="34"/>
        <v>16.270424528301888</v>
      </c>
      <c r="O730" s="117" t="s">
        <v>1159</v>
      </c>
      <c r="P730" s="114"/>
      <c r="Q730" s="118"/>
      <c r="R730" s="116"/>
      <c r="S730" s="114"/>
    </row>
    <row r="731" spans="6:19">
      <c r="F731" s="111" t="s">
        <v>351</v>
      </c>
      <c r="G731" s="136">
        <v>1.46829E-5</v>
      </c>
      <c r="H731" s="103">
        <f>ROUND(+G731*Totals!$H$8,2)</f>
        <v>5.33</v>
      </c>
      <c r="I731" s="103">
        <f t="shared" si="32"/>
        <v>2.5380952380952384</v>
      </c>
      <c r="J731" s="103">
        <f t="shared" si="33"/>
        <v>2.7919047619047617</v>
      </c>
      <c r="K731" s="113" t="s">
        <v>351</v>
      </c>
      <c r="L731" s="113" t="s">
        <v>47</v>
      </c>
      <c r="M731" s="138">
        <v>0.47619047619047622</v>
      </c>
      <c r="N731" s="117">
        <f t="shared" si="34"/>
        <v>2.5380952380952384</v>
      </c>
      <c r="O731" s="117" t="s">
        <v>1159</v>
      </c>
      <c r="P731" s="114"/>
      <c r="Q731" s="118"/>
      <c r="R731" s="116"/>
      <c r="S731" s="114"/>
    </row>
    <row r="732" spans="6:19">
      <c r="F732" s="111" t="s">
        <v>350</v>
      </c>
      <c r="G732" s="136">
        <v>1.4103340000000002E-4</v>
      </c>
      <c r="H732" s="103">
        <f>ROUND(+G732*Totals!$H$8,2)</f>
        <v>51.15</v>
      </c>
      <c r="I732" s="103">
        <f t="shared" si="32"/>
        <v>6.9308943089430901</v>
      </c>
      <c r="J732" s="103">
        <f t="shared" si="33"/>
        <v>44.21910569105691</v>
      </c>
      <c r="K732" s="113" t="s">
        <v>350</v>
      </c>
      <c r="L732" s="113" t="s">
        <v>66</v>
      </c>
      <c r="M732" s="138">
        <v>0.13550135501355015</v>
      </c>
      <c r="N732" s="117">
        <f t="shared" si="34"/>
        <v>6.9308943089430901</v>
      </c>
      <c r="O732" s="113" t="s">
        <v>1159</v>
      </c>
      <c r="P732" s="114"/>
      <c r="Q732" s="118"/>
      <c r="R732" s="116"/>
      <c r="S732" s="114"/>
    </row>
    <row r="733" spans="6:19">
      <c r="F733" s="111" t="s">
        <v>349</v>
      </c>
      <c r="G733" s="136">
        <v>8.5006400000000007E-5</v>
      </c>
      <c r="H733" s="103">
        <f>ROUND(+G733*Totals!$H$8,2)</f>
        <v>30.83</v>
      </c>
      <c r="I733" s="103">
        <f t="shared" si="32"/>
        <v>12.792531120331949</v>
      </c>
      <c r="J733" s="103">
        <f t="shared" si="33"/>
        <v>18.037468879668047</v>
      </c>
      <c r="K733" s="113" t="s">
        <v>349</v>
      </c>
      <c r="L733" s="113" t="s">
        <v>71</v>
      </c>
      <c r="M733" s="138">
        <v>0.41493775933609955</v>
      </c>
      <c r="N733" s="117">
        <f t="shared" si="34"/>
        <v>12.792531120331949</v>
      </c>
      <c r="O733" s="113" t="s">
        <v>1159</v>
      </c>
      <c r="P733" s="114"/>
      <c r="Q733" s="118"/>
      <c r="R733" s="116"/>
      <c r="S733" s="114"/>
    </row>
    <row r="734" spans="6:19">
      <c r="F734" s="111" t="s">
        <v>348</v>
      </c>
      <c r="G734" s="136">
        <v>1.464429E-4</v>
      </c>
      <c r="H734" s="103">
        <f>ROUND(+G734*Totals!$H$8,2)</f>
        <v>53.11</v>
      </c>
      <c r="I734" s="103">
        <f t="shared" si="32"/>
        <v>0</v>
      </c>
      <c r="J734" s="103">
        <f t="shared" si="33"/>
        <v>53.11</v>
      </c>
      <c r="K734" s="113"/>
      <c r="L734" s="113"/>
      <c r="N734" s="117"/>
      <c r="O734" s="117"/>
      <c r="P734" s="114"/>
      <c r="Q734" s="118"/>
      <c r="R734" s="116"/>
      <c r="S734" s="114"/>
    </row>
    <row r="735" spans="6:19">
      <c r="F735" s="111" t="s">
        <v>347</v>
      </c>
      <c r="G735" s="136">
        <v>4.0957639999999996E-4</v>
      </c>
      <c r="H735" s="103">
        <f>ROUND(+G735*Totals!$H$8,2)</f>
        <v>148.54</v>
      </c>
      <c r="I735" s="103">
        <f t="shared" si="32"/>
        <v>0</v>
      </c>
      <c r="J735" s="103">
        <f t="shared" si="33"/>
        <v>148.54</v>
      </c>
      <c r="K735" s="113"/>
      <c r="L735" s="113"/>
      <c r="N735" s="117"/>
      <c r="O735" s="113"/>
      <c r="P735" s="114"/>
      <c r="Q735" s="118"/>
      <c r="R735" s="116"/>
      <c r="S735" s="114"/>
    </row>
    <row r="736" spans="6:19">
      <c r="F736" s="111" t="s">
        <v>346</v>
      </c>
      <c r="G736" s="136">
        <v>9.4666200000000005E-5</v>
      </c>
      <c r="H736" s="103">
        <f>ROUND(+G736*Totals!$H$8,2)</f>
        <v>34.33</v>
      </c>
      <c r="I736" s="103">
        <f t="shared" si="32"/>
        <v>3.2458517887563882</v>
      </c>
      <c r="J736" s="103">
        <f t="shared" si="33"/>
        <v>31.084148211243608</v>
      </c>
      <c r="K736" s="113" t="s">
        <v>346</v>
      </c>
      <c r="L736" s="113" t="s">
        <v>70</v>
      </c>
      <c r="M736" s="138">
        <v>9.4548551959114144E-2</v>
      </c>
      <c r="N736" s="117">
        <f>+H736*M736</f>
        <v>3.2458517887563882</v>
      </c>
      <c r="O736" s="117" t="s">
        <v>1159</v>
      </c>
      <c r="P736" s="114"/>
      <c r="Q736" s="118"/>
      <c r="R736" s="116"/>
      <c r="S736" s="114"/>
    </row>
    <row r="737" spans="6:19">
      <c r="F737" s="111" t="s">
        <v>345</v>
      </c>
      <c r="G737" s="136">
        <v>1.295575E-3</v>
      </c>
      <c r="H737" s="103">
        <f>ROUND(+G737*Totals!$H$8,2)</f>
        <v>469.86</v>
      </c>
      <c r="I737" s="103">
        <f t="shared" si="32"/>
        <v>0</v>
      </c>
      <c r="J737" s="103">
        <f t="shared" si="33"/>
        <v>469.86</v>
      </c>
      <c r="K737" s="113"/>
      <c r="L737" s="113"/>
      <c r="N737" s="117"/>
      <c r="O737" s="113"/>
      <c r="P737" s="114"/>
      <c r="Q737" s="118"/>
      <c r="R737" s="116"/>
      <c r="S737" s="114"/>
    </row>
    <row r="738" spans="6:19">
      <c r="F738" s="111" t="s">
        <v>344</v>
      </c>
      <c r="G738" s="136">
        <v>5.7958899999999998E-5</v>
      </c>
      <c r="H738" s="103">
        <f>ROUND(+G738*Totals!$H$8,2)</f>
        <v>21.02</v>
      </c>
      <c r="I738" s="103">
        <f t="shared" si="32"/>
        <v>10.336280991735537</v>
      </c>
      <c r="J738" s="103">
        <f t="shared" si="33"/>
        <v>10.683719008264463</v>
      </c>
      <c r="K738" s="113" t="s">
        <v>344</v>
      </c>
      <c r="L738" s="113" t="s">
        <v>51</v>
      </c>
      <c r="M738" s="138">
        <v>0.49173553719008262</v>
      </c>
      <c r="N738" s="117">
        <f>+H738*M738</f>
        <v>10.336280991735537</v>
      </c>
      <c r="O738" s="113" t="s">
        <v>1159</v>
      </c>
      <c r="P738" s="114"/>
      <c r="Q738" s="118"/>
      <c r="R738" s="116"/>
      <c r="S738" s="114"/>
    </row>
    <row r="739" spans="6:19">
      <c r="F739" s="111" t="s">
        <v>343</v>
      </c>
      <c r="G739" s="136">
        <v>1.0088715999999999E-3</v>
      </c>
      <c r="H739" s="103">
        <f>ROUND(+G739*Totals!$H$8,2)</f>
        <v>365.89</v>
      </c>
      <c r="I739" s="103">
        <f t="shared" si="32"/>
        <v>0</v>
      </c>
      <c r="J739" s="103">
        <f t="shared" si="33"/>
        <v>365.89</v>
      </c>
      <c r="K739" s="113"/>
      <c r="L739" s="113"/>
      <c r="N739" s="117"/>
      <c r="O739" s="113"/>
      <c r="P739" s="114"/>
      <c r="Q739" s="118"/>
      <c r="R739" s="116"/>
      <c r="S739" s="114"/>
    </row>
    <row r="740" spans="6:19">
      <c r="F740" s="111" t="s">
        <v>342</v>
      </c>
      <c r="G740" s="136">
        <v>1.5683683000000002E-3</v>
      </c>
      <c r="H740" s="103">
        <f>ROUND(+G740*Totals!$H$8,2)</f>
        <v>568.79999999999995</v>
      </c>
      <c r="I740" s="103">
        <f t="shared" si="32"/>
        <v>0</v>
      </c>
      <c r="J740" s="103">
        <f t="shared" si="33"/>
        <v>568.79999999999995</v>
      </c>
      <c r="K740" s="113"/>
      <c r="L740" s="113"/>
      <c r="N740" s="117"/>
      <c r="O740" s="113"/>
      <c r="P740" s="114"/>
      <c r="Q740" s="118"/>
      <c r="R740" s="116"/>
      <c r="S740" s="114"/>
    </row>
    <row r="741" spans="6:19">
      <c r="F741" s="111" t="s">
        <v>341</v>
      </c>
      <c r="G741" s="136">
        <v>2.9288570000000002E-4</v>
      </c>
      <c r="H741" s="103">
        <f>ROUND(+G741*Totals!$H$8,2)</f>
        <v>106.22</v>
      </c>
      <c r="I741" s="103">
        <f t="shared" si="32"/>
        <v>0</v>
      </c>
      <c r="J741" s="103">
        <f t="shared" si="33"/>
        <v>106.22</v>
      </c>
      <c r="K741" s="113"/>
      <c r="L741" s="113"/>
      <c r="N741" s="117"/>
      <c r="O741" s="113"/>
      <c r="P741" s="114"/>
      <c r="Q741" s="118"/>
      <c r="R741" s="116"/>
      <c r="S741" s="114"/>
    </row>
    <row r="742" spans="6:19">
      <c r="F742" s="111" t="s">
        <v>340</v>
      </c>
      <c r="G742" s="136">
        <v>4.1382670000000003E-4</v>
      </c>
      <c r="H742" s="103">
        <f>ROUND(+G742*Totals!$H$8,2)</f>
        <v>150.08000000000001</v>
      </c>
      <c r="I742" s="103">
        <f t="shared" si="32"/>
        <v>0</v>
      </c>
      <c r="J742" s="103">
        <f t="shared" si="33"/>
        <v>150.08000000000001</v>
      </c>
      <c r="K742" s="113"/>
      <c r="L742" s="113"/>
      <c r="N742" s="117"/>
      <c r="O742" s="117"/>
      <c r="P742" s="114"/>
      <c r="Q742" s="118"/>
      <c r="R742" s="116"/>
      <c r="S742" s="114"/>
    </row>
    <row r="743" spans="6:19">
      <c r="F743" s="111" t="s">
        <v>339</v>
      </c>
      <c r="G743" s="136">
        <v>8.6551989999999991E-4</v>
      </c>
      <c r="H743" s="103">
        <f>ROUND(+G743*Totals!$H$8,2)</f>
        <v>313.89999999999998</v>
      </c>
      <c r="I743" s="103">
        <f t="shared" si="32"/>
        <v>0</v>
      </c>
      <c r="J743" s="103">
        <f t="shared" si="33"/>
        <v>313.89999999999998</v>
      </c>
      <c r="K743" s="113"/>
      <c r="L743" s="113"/>
      <c r="N743" s="117"/>
      <c r="O743" s="117"/>
      <c r="P743" s="114"/>
      <c r="Q743" s="118"/>
      <c r="R743" s="116"/>
      <c r="S743" s="114"/>
    </row>
    <row r="744" spans="6:19">
      <c r="F744" s="111" t="s">
        <v>338</v>
      </c>
      <c r="G744" s="136">
        <v>1.19782E-5</v>
      </c>
      <c r="H744" s="103">
        <f>ROUND(+G744*Totals!$H$8,2)</f>
        <v>4.34</v>
      </c>
      <c r="I744" s="103">
        <f t="shared" si="32"/>
        <v>2.0999999999999996</v>
      </c>
      <c r="J744" s="103">
        <f t="shared" si="33"/>
        <v>2.2400000000000002</v>
      </c>
      <c r="K744" s="113" t="s">
        <v>338</v>
      </c>
      <c r="L744" s="113" t="s">
        <v>107</v>
      </c>
      <c r="M744" s="138">
        <v>0.48387096774193544</v>
      </c>
      <c r="N744" s="117">
        <f>+H744*M744</f>
        <v>2.0999999999999996</v>
      </c>
      <c r="O744" s="113" t="s">
        <v>1159</v>
      </c>
      <c r="P744" s="114"/>
      <c r="Q744" s="118"/>
      <c r="R744" s="116"/>
      <c r="S744" s="114"/>
    </row>
    <row r="745" spans="6:19">
      <c r="F745" s="111" t="s">
        <v>337</v>
      </c>
      <c r="G745" s="136">
        <v>1.73877E-5</v>
      </c>
      <c r="H745" s="103">
        <f>ROUND(+G745*Totals!$H$8,2)</f>
        <v>6.31</v>
      </c>
      <c r="I745" s="103">
        <f t="shared" si="32"/>
        <v>3.1549999999999998</v>
      </c>
      <c r="J745" s="103">
        <f t="shared" si="33"/>
        <v>3.1549999999999998</v>
      </c>
      <c r="K745" s="113" t="s">
        <v>337</v>
      </c>
      <c r="L745" s="113" t="s">
        <v>101</v>
      </c>
      <c r="M745" s="138">
        <v>0.5</v>
      </c>
      <c r="N745" s="117">
        <f>+H745*M745</f>
        <v>3.1549999999999998</v>
      </c>
      <c r="O745" s="113" t="s">
        <v>1159</v>
      </c>
      <c r="P745" s="114"/>
      <c r="Q745" s="118"/>
      <c r="R745" s="116"/>
      <c r="S745" s="114"/>
    </row>
    <row r="746" spans="6:19">
      <c r="F746" s="111" t="s">
        <v>336</v>
      </c>
      <c r="G746" s="136">
        <v>5.2626699999999997E-4</v>
      </c>
      <c r="H746" s="103">
        <f>ROUND(+G746*Totals!$H$8,2)</f>
        <v>190.86</v>
      </c>
      <c r="I746" s="103">
        <f t="shared" si="32"/>
        <v>0</v>
      </c>
      <c r="J746" s="103">
        <f t="shared" si="33"/>
        <v>190.86</v>
      </c>
      <c r="K746" s="113"/>
      <c r="L746" s="113"/>
      <c r="N746" s="117"/>
      <c r="O746" s="117"/>
      <c r="P746" s="114"/>
      <c r="Q746" s="118"/>
      <c r="R746" s="116"/>
      <c r="S746" s="114"/>
    </row>
    <row r="747" spans="6:19">
      <c r="F747" s="111" t="s">
        <v>335</v>
      </c>
      <c r="G747" s="136">
        <v>1.966739E-4</v>
      </c>
      <c r="H747" s="103">
        <f>ROUND(+G747*Totals!$H$8,2)</f>
        <v>71.33</v>
      </c>
      <c r="I747" s="103">
        <f t="shared" si="32"/>
        <v>0</v>
      </c>
      <c r="J747" s="103">
        <f t="shared" si="33"/>
        <v>71.33</v>
      </c>
      <c r="K747" s="113"/>
      <c r="L747" s="113"/>
      <c r="N747" s="117"/>
      <c r="O747" s="117"/>
      <c r="P747" s="114"/>
      <c r="Q747" s="118"/>
      <c r="R747" s="116"/>
      <c r="S747" s="114"/>
    </row>
    <row r="748" spans="6:19">
      <c r="F748" s="111" t="s">
        <v>334</v>
      </c>
      <c r="G748" s="136">
        <v>4.4048799999999997E-5</v>
      </c>
      <c r="H748" s="103">
        <f>ROUND(+G748*Totals!$H$8,2)</f>
        <v>15.98</v>
      </c>
      <c r="I748" s="103">
        <f t="shared" si="32"/>
        <v>5.27258883248731</v>
      </c>
      <c r="J748" s="103">
        <f t="shared" si="33"/>
        <v>10.70741116751269</v>
      </c>
      <c r="K748" s="113" t="s">
        <v>334</v>
      </c>
      <c r="L748" s="113" t="s">
        <v>78</v>
      </c>
      <c r="M748" s="138">
        <v>0.32994923857868019</v>
      </c>
      <c r="N748" s="117">
        <f t="shared" ref="N748:N756" si="35">+H748*M748</f>
        <v>5.27258883248731</v>
      </c>
      <c r="O748" s="117"/>
      <c r="P748" s="114"/>
      <c r="Q748" s="118"/>
      <c r="R748" s="116"/>
      <c r="S748" s="114"/>
    </row>
    <row r="749" spans="6:19">
      <c r="F749" s="111" t="s">
        <v>333</v>
      </c>
      <c r="G749" s="136">
        <v>6.06637E-5</v>
      </c>
      <c r="H749" s="103">
        <f>ROUND(+G749*Totals!$H$8,2)</f>
        <v>22</v>
      </c>
      <c r="I749" s="103">
        <f t="shared" si="32"/>
        <v>4.367647058823529</v>
      </c>
      <c r="J749" s="103">
        <f t="shared" si="33"/>
        <v>17.632352941176471</v>
      </c>
      <c r="K749" s="113" t="s">
        <v>333</v>
      </c>
      <c r="L749" s="113" t="s">
        <v>96</v>
      </c>
      <c r="M749" s="138">
        <v>0.19852941176470587</v>
      </c>
      <c r="N749" s="117">
        <f t="shared" si="35"/>
        <v>4.367647058823529</v>
      </c>
      <c r="O749" s="117" t="s">
        <v>1159</v>
      </c>
      <c r="P749" s="114"/>
      <c r="Q749" s="118"/>
      <c r="R749" s="116"/>
      <c r="S749" s="114"/>
    </row>
    <row r="750" spans="6:19">
      <c r="F750" s="111" t="s">
        <v>332</v>
      </c>
      <c r="G750" s="136">
        <v>1.89332E-5</v>
      </c>
      <c r="H750" s="103">
        <f>ROUND(+G750*Totals!$H$8,2)</f>
        <v>6.87</v>
      </c>
      <c r="I750" s="103">
        <f t="shared" si="32"/>
        <v>2.3420454545454543</v>
      </c>
      <c r="J750" s="103">
        <f t="shared" si="33"/>
        <v>4.5279545454545458</v>
      </c>
      <c r="K750" s="113" t="s">
        <v>332</v>
      </c>
      <c r="L750" s="113" t="s">
        <v>55</v>
      </c>
      <c r="M750" s="138">
        <v>0.34090909090909088</v>
      </c>
      <c r="N750" s="117">
        <f t="shared" si="35"/>
        <v>2.3420454545454543</v>
      </c>
      <c r="O750" s="117" t="s">
        <v>1159</v>
      </c>
      <c r="P750" s="114"/>
      <c r="Q750" s="118"/>
      <c r="R750" s="116"/>
      <c r="S750" s="114"/>
    </row>
    <row r="751" spans="6:19">
      <c r="F751" s="111" t="s">
        <v>331</v>
      </c>
      <c r="G751" s="136">
        <v>4.7526299999999999E-5</v>
      </c>
      <c r="H751" s="103">
        <f>ROUND(+G751*Totals!$H$8,2)</f>
        <v>17.239999999999998</v>
      </c>
      <c r="I751" s="103">
        <f t="shared" si="32"/>
        <v>2.8154809843400446</v>
      </c>
      <c r="J751" s="103">
        <f t="shared" si="33"/>
        <v>14.424519015659953</v>
      </c>
      <c r="K751" s="113" t="s">
        <v>331</v>
      </c>
      <c r="L751" s="113" t="s">
        <v>132</v>
      </c>
      <c r="M751" s="138">
        <v>0.16331096196868009</v>
      </c>
      <c r="N751" s="117">
        <f t="shared" si="35"/>
        <v>2.8154809843400446</v>
      </c>
      <c r="O751" s="117" t="s">
        <v>1159</v>
      </c>
      <c r="P751" s="114"/>
      <c r="Q751" s="118"/>
      <c r="R751" s="116"/>
      <c r="S751" s="114"/>
    </row>
    <row r="752" spans="6:19">
      <c r="F752" s="111" t="s">
        <v>330</v>
      </c>
      <c r="G752" s="136">
        <v>1.043261E-4</v>
      </c>
      <c r="H752" s="103">
        <f>ROUND(+G752*Totals!$H$8,2)</f>
        <v>37.840000000000003</v>
      </c>
      <c r="I752" s="103">
        <f t="shared" si="32"/>
        <v>10.794846625766873</v>
      </c>
      <c r="J752" s="103">
        <f t="shared" si="33"/>
        <v>27.045153374233131</v>
      </c>
      <c r="K752" s="113" t="s">
        <v>330</v>
      </c>
      <c r="L752" s="113" t="s">
        <v>44</v>
      </c>
      <c r="M752" s="138">
        <v>0.28527607361963192</v>
      </c>
      <c r="N752" s="117">
        <f t="shared" si="35"/>
        <v>10.794846625766873</v>
      </c>
      <c r="O752" s="117" t="s">
        <v>1159</v>
      </c>
      <c r="P752" s="114"/>
      <c r="Q752" s="118"/>
      <c r="R752" s="116"/>
      <c r="S752" s="114"/>
    </row>
    <row r="753" spans="6:19">
      <c r="F753" s="111" t="s">
        <v>329</v>
      </c>
      <c r="G753" s="136">
        <v>1.464429E-4</v>
      </c>
      <c r="H753" s="103">
        <f>ROUND(+G753*Totals!$H$8,2)</f>
        <v>53.11</v>
      </c>
      <c r="I753" s="103">
        <f t="shared" si="32"/>
        <v>9.4166666666666661</v>
      </c>
      <c r="J753" s="103">
        <f t="shared" si="33"/>
        <v>43.693333333333335</v>
      </c>
      <c r="K753" s="113" t="s">
        <v>329</v>
      </c>
      <c r="L753" s="113" t="s">
        <v>55</v>
      </c>
      <c r="M753" s="138">
        <v>0.1773049645390071</v>
      </c>
      <c r="N753" s="117">
        <f t="shared" si="35"/>
        <v>9.4166666666666661</v>
      </c>
      <c r="O753" s="113" t="s">
        <v>1159</v>
      </c>
      <c r="P753" s="114"/>
      <c r="Q753" s="118"/>
      <c r="R753" s="116"/>
      <c r="S753" s="114"/>
    </row>
    <row r="754" spans="6:19">
      <c r="F754" s="111" t="s">
        <v>328</v>
      </c>
      <c r="G754" s="136">
        <v>1.383286E-4</v>
      </c>
      <c r="H754" s="103">
        <f>ROUND(+G754*Totals!$H$8,2)</f>
        <v>50.17</v>
      </c>
      <c r="I754" s="103">
        <f t="shared" si="32"/>
        <v>15.08433554817276</v>
      </c>
      <c r="J754" s="103">
        <f t="shared" si="33"/>
        <v>35.085664451827242</v>
      </c>
      <c r="K754" s="113" t="s">
        <v>328</v>
      </c>
      <c r="L754" s="113" t="s">
        <v>68</v>
      </c>
      <c r="M754" s="138">
        <v>0.30066445182724255</v>
      </c>
      <c r="N754" s="117">
        <f t="shared" si="35"/>
        <v>15.08433554817276</v>
      </c>
      <c r="O754" s="113" t="s">
        <v>1159</v>
      </c>
      <c r="P754" s="114"/>
      <c r="Q754" s="118"/>
      <c r="R754" s="116"/>
      <c r="S754" s="114"/>
    </row>
    <row r="755" spans="6:19">
      <c r="F755" s="111" t="s">
        <v>327</v>
      </c>
      <c r="G755" s="136">
        <v>1.7658150000000002E-4</v>
      </c>
      <c r="H755" s="103">
        <f>ROUND(+G755*Totals!$H$8,2)</f>
        <v>64.040000000000006</v>
      </c>
      <c r="I755" s="103">
        <f t="shared" si="32"/>
        <v>0</v>
      </c>
      <c r="J755" s="103">
        <f t="shared" si="33"/>
        <v>64.040000000000006</v>
      </c>
      <c r="K755" s="113"/>
      <c r="L755" s="113"/>
      <c r="N755" s="117"/>
      <c r="O755" s="113"/>
      <c r="P755" s="114"/>
      <c r="Q755" s="118"/>
      <c r="R755" s="116"/>
      <c r="S755" s="114"/>
    </row>
    <row r="756" spans="6:19">
      <c r="F756" s="111" t="s">
        <v>326</v>
      </c>
      <c r="G756" s="136">
        <v>1.8237739999999998E-4</v>
      </c>
      <c r="H756" s="103">
        <f>ROUND(+G756*Totals!$H$8,2)</f>
        <v>66.14</v>
      </c>
      <c r="I756" s="103">
        <f t="shared" si="32"/>
        <v>17.559833487511561</v>
      </c>
      <c r="J756" s="103">
        <f t="shared" si="33"/>
        <v>48.580166512488439</v>
      </c>
      <c r="K756" s="137" t="s">
        <v>326</v>
      </c>
      <c r="L756" s="137" t="s">
        <v>93</v>
      </c>
      <c r="M756" s="138">
        <v>0.26549491211840887</v>
      </c>
      <c r="N756" s="117">
        <f t="shared" si="35"/>
        <v>17.559833487511561</v>
      </c>
      <c r="O756" s="117"/>
      <c r="P756" s="114"/>
      <c r="Q756" s="118"/>
      <c r="R756" s="116"/>
      <c r="S756" s="114"/>
    </row>
    <row r="757" spans="6:19">
      <c r="F757" s="111" t="s">
        <v>325</v>
      </c>
      <c r="G757" s="136">
        <v>2.8245309999999998E-4</v>
      </c>
      <c r="H757" s="103">
        <f>ROUND(+G757*Totals!$H$8,2)</f>
        <v>102.44</v>
      </c>
      <c r="I757" s="103">
        <f t="shared" si="32"/>
        <v>0</v>
      </c>
      <c r="J757" s="103">
        <f t="shared" si="33"/>
        <v>102.44</v>
      </c>
      <c r="K757" s="113"/>
      <c r="L757" s="113"/>
      <c r="N757" s="117"/>
      <c r="O757" s="117"/>
      <c r="P757" s="114"/>
      <c r="Q757" s="118"/>
      <c r="R757" s="116"/>
      <c r="S757" s="114"/>
    </row>
    <row r="758" spans="6:19">
      <c r="F758" s="111" t="s">
        <v>324</v>
      </c>
      <c r="G758" s="136">
        <v>4.3662400000000004E-5</v>
      </c>
      <c r="H758" s="103">
        <f>ROUND(+G758*Totals!$H$8,2)</f>
        <v>15.83</v>
      </c>
      <c r="I758" s="103">
        <f t="shared" si="32"/>
        <v>7.2721573604060925</v>
      </c>
      <c r="J758" s="103">
        <f t="shared" si="33"/>
        <v>8.5578426395939076</v>
      </c>
      <c r="K758" s="113" t="s">
        <v>324</v>
      </c>
      <c r="L758" s="113" t="s">
        <v>80</v>
      </c>
      <c r="M758" s="138">
        <v>0.45939086294416248</v>
      </c>
      <c r="N758" s="117">
        <f>+H758*M758</f>
        <v>7.2721573604060925</v>
      </c>
      <c r="O758" s="113" t="s">
        <v>1159</v>
      </c>
      <c r="P758" s="114"/>
      <c r="Q758" s="118"/>
      <c r="R758" s="116"/>
      <c r="S758" s="114"/>
    </row>
    <row r="759" spans="6:19">
      <c r="F759" s="111" t="s">
        <v>323</v>
      </c>
      <c r="G759" s="136">
        <v>1.352375E-4</v>
      </c>
      <c r="H759" s="103">
        <f>ROUND(+G759*Totals!$H$8,2)</f>
        <v>49.05</v>
      </c>
      <c r="I759" s="103">
        <f t="shared" si="32"/>
        <v>9.5374999999999979</v>
      </c>
      <c r="J759" s="103">
        <f t="shared" si="33"/>
        <v>39.512500000000003</v>
      </c>
      <c r="K759" s="113" t="s">
        <v>323</v>
      </c>
      <c r="L759" s="113" t="s">
        <v>62</v>
      </c>
      <c r="M759" s="138">
        <v>0.19444444444444442</v>
      </c>
      <c r="N759" s="117">
        <f>+H759*M759</f>
        <v>9.5374999999999979</v>
      </c>
      <c r="O759" s="113" t="s">
        <v>1159</v>
      </c>
      <c r="P759" s="114"/>
      <c r="Q759" s="118"/>
      <c r="R759" s="116"/>
      <c r="S759" s="114"/>
    </row>
    <row r="760" spans="6:19">
      <c r="F760" s="111" t="s">
        <v>322</v>
      </c>
      <c r="G760" s="136">
        <v>1.9551479999999999E-4</v>
      </c>
      <c r="H760" s="103">
        <f>ROUND(+G760*Totals!$H$8,2)</f>
        <v>70.91</v>
      </c>
      <c r="I760" s="103">
        <f t="shared" si="32"/>
        <v>0</v>
      </c>
      <c r="J760" s="103">
        <f t="shared" si="33"/>
        <v>70.91</v>
      </c>
      <c r="K760" s="113"/>
      <c r="L760" s="113"/>
      <c r="N760" s="117"/>
      <c r="O760" s="117"/>
      <c r="P760" s="114"/>
      <c r="Q760" s="118"/>
      <c r="R760" s="116"/>
      <c r="S760" s="114"/>
    </row>
    <row r="761" spans="6:19">
      <c r="F761" s="111" t="s">
        <v>321</v>
      </c>
      <c r="G761" s="136">
        <v>7.9712830000000002E-4</v>
      </c>
      <c r="H761" s="103">
        <f>ROUND(+G761*Totals!$H$8,2)</f>
        <v>289.08999999999997</v>
      </c>
      <c r="I761" s="103">
        <f t="shared" si="32"/>
        <v>0</v>
      </c>
      <c r="J761" s="103">
        <f t="shared" si="33"/>
        <v>289.08999999999997</v>
      </c>
      <c r="K761" s="113"/>
      <c r="L761" s="113"/>
      <c r="N761" s="117"/>
      <c r="O761" s="113"/>
      <c r="P761" s="114"/>
      <c r="Q761" s="118"/>
      <c r="R761" s="116"/>
      <c r="S761" s="114"/>
    </row>
    <row r="762" spans="6:19">
      <c r="F762" s="111" t="s">
        <v>320</v>
      </c>
      <c r="G762" s="136">
        <v>3.67073E-5</v>
      </c>
      <c r="H762" s="103">
        <f>ROUND(+G762*Totals!$H$8,2)</f>
        <v>13.31</v>
      </c>
      <c r="I762" s="103">
        <f t="shared" si="32"/>
        <v>10.688333333333334</v>
      </c>
      <c r="J762" s="103">
        <f t="shared" si="33"/>
        <v>2.6216666666666661</v>
      </c>
      <c r="K762" s="113" t="s">
        <v>320</v>
      </c>
      <c r="L762" s="113" t="s">
        <v>65</v>
      </c>
      <c r="M762" s="138">
        <v>0.80303030303030309</v>
      </c>
      <c r="N762" s="117">
        <f>+H762*M762</f>
        <v>10.688333333333334</v>
      </c>
      <c r="O762" s="117" t="s">
        <v>1159</v>
      </c>
      <c r="P762" s="114"/>
      <c r="Q762" s="118"/>
      <c r="R762" s="116"/>
      <c r="S762" s="114"/>
    </row>
    <row r="763" spans="6:19">
      <c r="F763" s="111" t="s">
        <v>319</v>
      </c>
      <c r="G763" s="136">
        <v>4.4821560000000006E-4</v>
      </c>
      <c r="H763" s="103">
        <f>ROUND(+G763*Totals!$H$8,2)</f>
        <v>162.55000000000001</v>
      </c>
      <c r="I763" s="103">
        <f t="shared" si="32"/>
        <v>0</v>
      </c>
      <c r="J763" s="103">
        <f t="shared" si="33"/>
        <v>162.55000000000001</v>
      </c>
      <c r="K763" s="113"/>
      <c r="L763" s="113"/>
      <c r="N763" s="117"/>
      <c r="O763" s="113"/>
      <c r="P763" s="114"/>
      <c r="Q763" s="118"/>
      <c r="R763" s="116"/>
      <c r="S763" s="114"/>
    </row>
    <row r="764" spans="6:19">
      <c r="F764" s="111" t="s">
        <v>318</v>
      </c>
      <c r="G764" s="136">
        <v>2.9365900000000003E-5</v>
      </c>
      <c r="H764" s="103">
        <f>ROUND(+G764*Totals!$H$8,2)</f>
        <v>10.65</v>
      </c>
      <c r="I764" s="103">
        <f t="shared" si="32"/>
        <v>5.2915094339622639</v>
      </c>
      <c r="J764" s="103">
        <f t="shared" si="33"/>
        <v>5.3584905660377364</v>
      </c>
      <c r="K764" s="113" t="s">
        <v>318</v>
      </c>
      <c r="L764" s="113" t="s">
        <v>98</v>
      </c>
      <c r="M764" s="138">
        <v>0.49685534591194969</v>
      </c>
      <c r="N764" s="117">
        <f>+H764*M764</f>
        <v>5.2915094339622639</v>
      </c>
      <c r="O764" s="117" t="s">
        <v>1159</v>
      </c>
      <c r="P764" s="114"/>
      <c r="Q764" s="118"/>
      <c r="R764" s="116"/>
      <c r="S764" s="114"/>
    </row>
    <row r="765" spans="6:19">
      <c r="F765" s="111" t="s">
        <v>317</v>
      </c>
      <c r="G765" s="136">
        <v>2.4729139999999999E-4</v>
      </c>
      <c r="H765" s="103">
        <f>ROUND(+G765*Totals!$H$8,2)</f>
        <v>89.68</v>
      </c>
      <c r="I765" s="103">
        <f t="shared" si="32"/>
        <v>0</v>
      </c>
      <c r="J765" s="103">
        <f t="shared" si="33"/>
        <v>89.68</v>
      </c>
      <c r="K765" s="113"/>
      <c r="L765" s="113"/>
      <c r="N765" s="117"/>
      <c r="O765" s="117"/>
      <c r="P765" s="114"/>
      <c r="Q765" s="118"/>
      <c r="R765" s="116"/>
      <c r="S765" s="114"/>
    </row>
    <row r="766" spans="6:19">
      <c r="F766" s="111" t="s">
        <v>316</v>
      </c>
      <c r="G766" s="136">
        <v>4.6367099999999999E-5</v>
      </c>
      <c r="H766" s="103">
        <f>ROUND(+G766*Totals!$H$8,2)</f>
        <v>16.82</v>
      </c>
      <c r="I766" s="103">
        <f t="shared" si="32"/>
        <v>4.827962962962963</v>
      </c>
      <c r="J766" s="103">
        <f t="shared" si="33"/>
        <v>11.992037037037036</v>
      </c>
      <c r="K766" s="113" t="s">
        <v>316</v>
      </c>
      <c r="L766" s="113" t="s">
        <v>83</v>
      </c>
      <c r="M766" s="138">
        <v>0.28703703703703703</v>
      </c>
      <c r="N766" s="117">
        <f t="shared" ref="N766:N772" si="36">+H766*M766</f>
        <v>4.827962962962963</v>
      </c>
      <c r="O766" s="117" t="s">
        <v>1159</v>
      </c>
      <c r="P766" s="114"/>
      <c r="Q766" s="118"/>
      <c r="R766" s="116"/>
      <c r="S766" s="114"/>
    </row>
    <row r="767" spans="6:19">
      <c r="F767" s="111" t="s">
        <v>315</v>
      </c>
      <c r="G767" s="136">
        <v>6.4527600000000002E-5</v>
      </c>
      <c r="H767" s="103">
        <f>ROUND(+G767*Totals!$H$8,2)</f>
        <v>23.4</v>
      </c>
      <c r="I767" s="103">
        <f t="shared" si="32"/>
        <v>11.270642201834862</v>
      </c>
      <c r="J767" s="103">
        <f t="shared" si="33"/>
        <v>12.129357798165136</v>
      </c>
      <c r="K767" s="113" t="s">
        <v>315</v>
      </c>
      <c r="L767" s="113" t="s">
        <v>67</v>
      </c>
      <c r="M767" s="138">
        <v>0.48165137614678899</v>
      </c>
      <c r="N767" s="117">
        <f t="shared" si="36"/>
        <v>11.270642201834862</v>
      </c>
      <c r="O767" s="117" t="s">
        <v>1159</v>
      </c>
      <c r="P767" s="114"/>
      <c r="Q767" s="118"/>
      <c r="R767" s="116"/>
      <c r="S767" s="114"/>
    </row>
    <row r="768" spans="6:19">
      <c r="F768" s="111" t="s">
        <v>314</v>
      </c>
      <c r="G768" s="136">
        <v>4.1730400000000003E-5</v>
      </c>
      <c r="H768" s="103">
        <f>ROUND(+G768*Totals!$H$8,2)</f>
        <v>15.13</v>
      </c>
      <c r="I768" s="103">
        <f t="shared" si="32"/>
        <v>4.6159322033898311</v>
      </c>
      <c r="J768" s="103">
        <f t="shared" si="33"/>
        <v>10.514067796610171</v>
      </c>
      <c r="K768" s="113" t="s">
        <v>314</v>
      </c>
      <c r="L768" s="113" t="s">
        <v>124</v>
      </c>
      <c r="M768" s="138">
        <v>0.30508474576271188</v>
      </c>
      <c r="N768" s="117">
        <f t="shared" si="36"/>
        <v>4.6159322033898311</v>
      </c>
      <c r="O768" s="117" t="s">
        <v>1159</v>
      </c>
      <c r="P768" s="114"/>
      <c r="Q768" s="118"/>
      <c r="R768" s="116"/>
      <c r="S768" s="114"/>
    </row>
    <row r="769" spans="6:19">
      <c r="F769" s="111" t="s">
        <v>313</v>
      </c>
      <c r="G769" s="136">
        <v>4.0957600000000002E-5</v>
      </c>
      <c r="H769" s="103">
        <f>ROUND(+G769*Totals!$H$8,2)</f>
        <v>14.85</v>
      </c>
      <c r="I769" s="103">
        <f t="shared" si="32"/>
        <v>10.661538461538461</v>
      </c>
      <c r="J769" s="103">
        <f t="shared" si="33"/>
        <v>4.1884615384615387</v>
      </c>
      <c r="K769" s="113" t="s">
        <v>313</v>
      </c>
      <c r="L769" s="113" t="s">
        <v>56</v>
      </c>
      <c r="M769" s="138">
        <v>0.71794871794871795</v>
      </c>
      <c r="N769" s="117">
        <f t="shared" si="36"/>
        <v>10.661538461538461</v>
      </c>
      <c r="O769" s="117" t="s">
        <v>1159</v>
      </c>
      <c r="P769" s="114"/>
      <c r="Q769" s="118"/>
      <c r="R769" s="116"/>
      <c r="S769" s="114"/>
    </row>
    <row r="770" spans="6:19">
      <c r="F770" s="111" t="s">
        <v>312</v>
      </c>
      <c r="G770" s="136">
        <v>4.2116799999999996E-5</v>
      </c>
      <c r="H770" s="103">
        <f>ROUND(+G770*Totals!$H$8,2)</f>
        <v>15.27</v>
      </c>
      <c r="I770" s="103">
        <f t="shared" si="32"/>
        <v>11.683087248322146</v>
      </c>
      <c r="J770" s="103">
        <f t="shared" si="33"/>
        <v>3.5869127516778541</v>
      </c>
      <c r="K770" s="113" t="s">
        <v>312</v>
      </c>
      <c r="L770" s="113" t="s">
        <v>90</v>
      </c>
      <c r="M770" s="138">
        <v>0.76510067114093949</v>
      </c>
      <c r="N770" s="117">
        <f t="shared" si="36"/>
        <v>11.683087248322146</v>
      </c>
      <c r="O770" s="117" t="s">
        <v>1159</v>
      </c>
      <c r="P770" s="114"/>
      <c r="Q770" s="118"/>
      <c r="R770" s="116"/>
      <c r="S770" s="114"/>
    </row>
    <row r="771" spans="6:19">
      <c r="F771" s="111" t="s">
        <v>311</v>
      </c>
      <c r="G771" s="136">
        <v>1.5223880000000002E-4</v>
      </c>
      <c r="H771" s="103">
        <f>ROUND(+G771*Totals!$H$8,2)</f>
        <v>55.21</v>
      </c>
      <c r="I771" s="103">
        <f t="shared" si="32"/>
        <v>15.506512345679011</v>
      </c>
      <c r="J771" s="103">
        <f t="shared" si="33"/>
        <v>39.703487654320988</v>
      </c>
      <c r="K771" s="113" t="s">
        <v>311</v>
      </c>
      <c r="L771" s="113" t="s">
        <v>78</v>
      </c>
      <c r="M771" s="138">
        <v>0.28086419753086417</v>
      </c>
      <c r="N771" s="117">
        <f t="shared" si="36"/>
        <v>15.506512345679011</v>
      </c>
      <c r="O771" s="113" t="s">
        <v>1159</v>
      </c>
      <c r="P771" s="114"/>
      <c r="Q771" s="118"/>
      <c r="R771" s="116"/>
      <c r="S771" s="114"/>
    </row>
    <row r="772" spans="6:19">
      <c r="F772" s="111" t="s">
        <v>310</v>
      </c>
      <c r="G772" s="136">
        <v>1.139859E-4</v>
      </c>
      <c r="H772" s="103">
        <f>ROUND(+G772*Totals!$H$8,2)</f>
        <v>41.34</v>
      </c>
      <c r="I772" s="103">
        <f t="shared" si="32"/>
        <v>10.025231607629429</v>
      </c>
      <c r="J772" s="103">
        <f t="shared" si="33"/>
        <v>31.314768392370574</v>
      </c>
      <c r="K772" s="113" t="s">
        <v>310</v>
      </c>
      <c r="L772" s="113" t="s">
        <v>130</v>
      </c>
      <c r="M772" s="138">
        <v>0.24250681198910082</v>
      </c>
      <c r="N772" s="117">
        <f t="shared" si="36"/>
        <v>10.025231607629429</v>
      </c>
      <c r="O772" s="117" t="s">
        <v>1159</v>
      </c>
      <c r="P772" s="114"/>
      <c r="Q772" s="118"/>
      <c r="R772" s="116"/>
      <c r="S772" s="114"/>
    </row>
    <row r="773" spans="6:19">
      <c r="F773" s="111" t="s">
        <v>309</v>
      </c>
      <c r="G773" s="136">
        <v>5.3785880000000006E-4</v>
      </c>
      <c r="H773" s="103">
        <f>ROUND(+G773*Totals!$H$8,2)</f>
        <v>195.06</v>
      </c>
      <c r="I773" s="103">
        <f t="shared" si="32"/>
        <v>0</v>
      </c>
      <c r="J773" s="103">
        <f t="shared" si="33"/>
        <v>195.06</v>
      </c>
      <c r="K773" s="113"/>
      <c r="L773" s="113"/>
      <c r="N773" s="117"/>
      <c r="O773" s="117"/>
      <c r="P773" s="114"/>
      <c r="Q773" s="118"/>
      <c r="R773" s="116"/>
      <c r="S773" s="114"/>
    </row>
    <row r="774" spans="6:19">
      <c r="F774" s="111" t="s">
        <v>308</v>
      </c>
      <c r="G774" s="136">
        <v>2.2410799999999999E-5</v>
      </c>
      <c r="H774" s="103">
        <f>ROUND(+G774*Totals!$H$8,2)</f>
        <v>8.1300000000000008</v>
      </c>
      <c r="I774" s="103">
        <f t="shared" si="32"/>
        <v>1.9357142857142857</v>
      </c>
      <c r="J774" s="103">
        <f t="shared" si="33"/>
        <v>6.1942857142857148</v>
      </c>
      <c r="K774" s="113" t="s">
        <v>308</v>
      </c>
      <c r="L774" s="113" t="s">
        <v>124</v>
      </c>
      <c r="M774" s="138">
        <v>0.23809523809523808</v>
      </c>
      <c r="N774" s="117">
        <f>+H774*M774</f>
        <v>1.9357142857142857</v>
      </c>
      <c r="O774" s="113" t="s">
        <v>1159</v>
      </c>
      <c r="P774" s="114"/>
      <c r="Q774" s="118"/>
      <c r="R774" s="116"/>
      <c r="S774" s="114"/>
    </row>
    <row r="775" spans="6:19">
      <c r="F775" s="111" t="s">
        <v>307</v>
      </c>
      <c r="G775" s="136">
        <v>2.8593099999999999E-5</v>
      </c>
      <c r="H775" s="103">
        <f>ROUND(+G775*Totals!$H$8,2)</f>
        <v>10.37</v>
      </c>
      <c r="I775" s="103">
        <f t="shared" ref="I775:I838" si="37">+N775+Q775+T775</f>
        <v>4.1705434782608686</v>
      </c>
      <c r="J775" s="103">
        <f t="shared" si="33"/>
        <v>6.1994565217391306</v>
      </c>
      <c r="K775" s="113" t="s">
        <v>307</v>
      </c>
      <c r="L775" s="113" t="s">
        <v>128</v>
      </c>
      <c r="M775" s="138">
        <v>0.40217391304347822</v>
      </c>
      <c r="N775" s="117">
        <f>+H775*M775</f>
        <v>4.1705434782608686</v>
      </c>
      <c r="O775" s="113" t="s">
        <v>1159</v>
      </c>
      <c r="P775" s="114"/>
      <c r="Q775" s="118"/>
      <c r="R775" s="116"/>
      <c r="S775" s="114"/>
    </row>
    <row r="776" spans="6:19">
      <c r="F776" s="111" t="s">
        <v>306</v>
      </c>
      <c r="G776" s="136">
        <v>2.8168030000000002E-4</v>
      </c>
      <c r="H776" s="103">
        <f>ROUND(+G776*Totals!$H$8,2)</f>
        <v>102.16</v>
      </c>
      <c r="I776" s="103">
        <f t="shared" si="37"/>
        <v>0</v>
      </c>
      <c r="J776" s="103">
        <f t="shared" si="33"/>
        <v>102.16</v>
      </c>
      <c r="K776" s="113"/>
      <c r="L776" s="113"/>
      <c r="N776" s="117"/>
      <c r="O776" s="113"/>
      <c r="P776" s="114"/>
      <c r="Q776" s="118"/>
      <c r="R776" s="116"/>
      <c r="S776" s="114"/>
    </row>
    <row r="777" spans="6:19">
      <c r="F777" s="111" t="s">
        <v>305</v>
      </c>
      <c r="G777" s="136">
        <v>3.2070599999999998E-4</v>
      </c>
      <c r="H777" s="103">
        <f>ROUND(+G777*Totals!$H$8,2)</f>
        <v>116.31</v>
      </c>
      <c r="I777" s="103">
        <f t="shared" si="37"/>
        <v>0</v>
      </c>
      <c r="J777" s="103">
        <f t="shared" si="33"/>
        <v>116.31</v>
      </c>
      <c r="K777" s="113"/>
      <c r="L777" s="113"/>
      <c r="N777" s="117"/>
      <c r="O777" s="113"/>
      <c r="P777" s="114"/>
      <c r="Q777" s="118"/>
      <c r="R777" s="116"/>
      <c r="S777" s="114"/>
    </row>
    <row r="778" spans="6:19">
      <c r="F778" s="111" t="s">
        <v>304</v>
      </c>
      <c r="G778" s="136">
        <v>1.9744669999999999E-4</v>
      </c>
      <c r="H778" s="103">
        <f>ROUND(+G778*Totals!$H$8,2)</f>
        <v>71.61</v>
      </c>
      <c r="I778" s="103">
        <f t="shared" si="37"/>
        <v>0</v>
      </c>
      <c r="J778" s="103">
        <f t="shared" si="33"/>
        <v>71.61</v>
      </c>
      <c r="K778" s="113"/>
      <c r="L778" s="113"/>
      <c r="N778" s="117"/>
      <c r="O778" s="113"/>
      <c r="P778" s="114"/>
      <c r="Q778" s="118"/>
      <c r="R778" s="116"/>
      <c r="S778" s="114"/>
    </row>
    <row r="779" spans="6:19">
      <c r="F779" s="111" t="s">
        <v>303</v>
      </c>
      <c r="G779" s="136">
        <v>4.9844700000000001E-5</v>
      </c>
      <c r="H779" s="103">
        <f>ROUND(+G779*Totals!$H$8,2)</f>
        <v>18.079999999999998</v>
      </c>
      <c r="I779" s="103">
        <f t="shared" si="37"/>
        <v>0.89283950617283936</v>
      </c>
      <c r="J779" s="103">
        <f t="shared" si="33"/>
        <v>17.187160493827157</v>
      </c>
      <c r="K779" s="113" t="s">
        <v>303</v>
      </c>
      <c r="L779" s="113" t="s">
        <v>112</v>
      </c>
      <c r="M779" s="138">
        <v>4.9382716049382713E-2</v>
      </c>
      <c r="N779" s="117">
        <f>+H779*M779</f>
        <v>0.89283950617283936</v>
      </c>
      <c r="O779" s="113"/>
      <c r="P779" s="114"/>
      <c r="Q779" s="118"/>
      <c r="R779" s="116"/>
      <c r="S779" s="114"/>
    </row>
    <row r="780" spans="6:19">
      <c r="F780" s="111" t="s">
        <v>302</v>
      </c>
      <c r="G780" s="136">
        <v>1.9377597999999999E-3</v>
      </c>
      <c r="H780" s="103">
        <f>ROUND(+G780*Totals!$H$8,2)</f>
        <v>702.76</v>
      </c>
      <c r="I780" s="103">
        <f t="shared" si="37"/>
        <v>0</v>
      </c>
      <c r="J780" s="103">
        <f t="shared" si="33"/>
        <v>702.76</v>
      </c>
      <c r="K780" s="113"/>
      <c r="L780" s="113"/>
      <c r="N780" s="117"/>
      <c r="O780" s="117" t="s">
        <v>1159</v>
      </c>
      <c r="P780" s="114"/>
      <c r="Q780" s="118"/>
      <c r="R780" s="116"/>
      <c r="S780" s="114"/>
    </row>
    <row r="781" spans="6:19">
      <c r="F781" s="111" t="s">
        <v>301</v>
      </c>
      <c r="G781" s="136">
        <v>2.44973E-4</v>
      </c>
      <c r="H781" s="103">
        <f>ROUND(+G781*Totals!$H$8,2)</f>
        <v>88.84</v>
      </c>
      <c r="I781" s="103">
        <f t="shared" si="37"/>
        <v>0</v>
      </c>
      <c r="J781" s="103">
        <f t="shared" si="33"/>
        <v>88.84</v>
      </c>
      <c r="K781" s="113"/>
      <c r="L781" s="113"/>
      <c r="N781" s="117"/>
      <c r="O781" s="113"/>
      <c r="P781" s="114"/>
      <c r="Q781" s="118"/>
      <c r="R781" s="116"/>
      <c r="S781" s="114"/>
    </row>
    <row r="782" spans="6:19">
      <c r="F782" s="111" t="s">
        <v>300</v>
      </c>
      <c r="G782" s="136">
        <v>6.1436499999999994E-5</v>
      </c>
      <c r="H782" s="103">
        <f>ROUND(+G782*Totals!$H$8,2)</f>
        <v>22.28</v>
      </c>
      <c r="I782" s="103">
        <f t="shared" si="37"/>
        <v>0.34201754385964922</v>
      </c>
      <c r="J782" s="103">
        <f t="shared" ref="J782:J845" si="38">+H782-I782</f>
        <v>21.93798245614035</v>
      </c>
      <c r="K782" s="113" t="s">
        <v>300</v>
      </c>
      <c r="L782" s="113" t="s">
        <v>106</v>
      </c>
      <c r="M782" s="138">
        <v>1.5350877192982459E-2</v>
      </c>
      <c r="N782" s="117">
        <f>+H782*M782</f>
        <v>0.34201754385964922</v>
      </c>
      <c r="O782" s="117" t="s">
        <v>1159</v>
      </c>
      <c r="P782" s="114"/>
      <c r="Q782" s="118"/>
      <c r="R782" s="116"/>
      <c r="S782" s="114"/>
    </row>
    <row r="783" spans="6:19">
      <c r="F783" s="111" t="s">
        <v>299</v>
      </c>
      <c r="G783" s="136">
        <v>2.8206699999999999E-5</v>
      </c>
      <c r="H783" s="103">
        <f>ROUND(+G783*Totals!$H$8,2)</f>
        <v>10.23</v>
      </c>
      <c r="I783" s="103">
        <f t="shared" si="37"/>
        <v>3.1713</v>
      </c>
      <c r="J783" s="103">
        <f t="shared" si="38"/>
        <v>7.0587</v>
      </c>
      <c r="K783" s="113" t="s">
        <v>299</v>
      </c>
      <c r="L783" s="113" t="s">
        <v>113</v>
      </c>
      <c r="M783" s="138">
        <v>0.19666666666666666</v>
      </c>
      <c r="N783" s="117">
        <f>+H783*M783</f>
        <v>2.0118999999999998</v>
      </c>
      <c r="O783" s="113" t="s">
        <v>121</v>
      </c>
      <c r="P783" s="138">
        <v>0.11333333333333334</v>
      </c>
      <c r="Q783" s="118">
        <f>H783*P783</f>
        <v>1.1594000000000002</v>
      </c>
      <c r="R783" s="116" t="s">
        <v>1159</v>
      </c>
      <c r="S783" s="114"/>
    </row>
    <row r="784" spans="6:19">
      <c r="F784" s="111" t="s">
        <v>298</v>
      </c>
      <c r="G784" s="136">
        <v>2.7820299999999999E-5</v>
      </c>
      <c r="H784" s="103">
        <f>ROUND(+G784*Totals!$H$8,2)</f>
        <v>10.09</v>
      </c>
      <c r="I784" s="103">
        <f t="shared" si="37"/>
        <v>3.6843153526970953</v>
      </c>
      <c r="J784" s="103">
        <f t="shared" si="38"/>
        <v>6.4056846473029045</v>
      </c>
      <c r="K784" s="113" t="s">
        <v>298</v>
      </c>
      <c r="L784" s="113" t="s">
        <v>120</v>
      </c>
      <c r="M784" s="138">
        <v>0.36514522821576761</v>
      </c>
      <c r="N784" s="117">
        <f>+H784*M784</f>
        <v>3.6843153526970953</v>
      </c>
      <c r="O784" s="113"/>
      <c r="P784" s="114"/>
      <c r="Q784" s="118"/>
      <c r="R784" s="116"/>
      <c r="S784" s="114"/>
    </row>
    <row r="785" spans="6:20">
      <c r="F785" s="111" t="s">
        <v>297</v>
      </c>
      <c r="G785" s="136">
        <v>4.3662390000000001E-4</v>
      </c>
      <c r="H785" s="103">
        <f>ROUND(+G785*Totals!$H$8,2)</f>
        <v>158.35</v>
      </c>
      <c r="I785" s="103">
        <f t="shared" si="37"/>
        <v>0</v>
      </c>
      <c r="J785" s="103">
        <f t="shared" si="38"/>
        <v>158.35</v>
      </c>
      <c r="K785" s="113"/>
      <c r="L785" s="113"/>
      <c r="N785" s="117"/>
      <c r="O785" s="113"/>
      <c r="P785" s="114"/>
      <c r="Q785" s="116"/>
      <c r="R785" s="118"/>
      <c r="S785" s="114"/>
    </row>
    <row r="786" spans="6:20">
      <c r="F786" s="111" t="s">
        <v>116</v>
      </c>
      <c r="G786" s="136">
        <v>2.8090759999999999E-4</v>
      </c>
      <c r="H786" s="103">
        <f>ROUND(+G786*Totals!$H$8,2)</f>
        <v>101.88</v>
      </c>
      <c r="I786" s="103">
        <f t="shared" si="37"/>
        <v>0</v>
      </c>
      <c r="J786" s="103">
        <f t="shared" si="38"/>
        <v>101.88</v>
      </c>
      <c r="K786" s="113"/>
      <c r="L786" s="113"/>
      <c r="N786" s="117"/>
      <c r="O786" s="113" t="s">
        <v>1159</v>
      </c>
      <c r="P786" s="114"/>
      <c r="Q786" s="116"/>
      <c r="R786" s="116"/>
      <c r="S786" s="114"/>
    </row>
    <row r="787" spans="6:20">
      <c r="F787" s="111" t="s">
        <v>296</v>
      </c>
      <c r="G787" s="136">
        <v>1.1475870000000001E-4</v>
      </c>
      <c r="H787" s="103">
        <f>ROUND(+G787*Totals!$H$8,2)</f>
        <v>41.62</v>
      </c>
      <c r="I787" s="103">
        <f t="shared" si="37"/>
        <v>13.095948275862069</v>
      </c>
      <c r="J787" s="103">
        <f t="shared" si="38"/>
        <v>28.524051724137927</v>
      </c>
      <c r="K787" s="113" t="s">
        <v>296</v>
      </c>
      <c r="L787" s="113" t="s">
        <v>42</v>
      </c>
      <c r="M787" s="138">
        <v>5.387931034482759E-2</v>
      </c>
      <c r="N787" s="117">
        <f>+H787*M787</f>
        <v>2.2424568965517242</v>
      </c>
      <c r="O787" s="113" t="s">
        <v>110</v>
      </c>
      <c r="P787" s="138">
        <v>0.15086206896551724</v>
      </c>
      <c r="Q787" s="118">
        <f>H787*P787</f>
        <v>6.278879310344827</v>
      </c>
      <c r="R787" s="116" t="s">
        <v>118</v>
      </c>
      <c r="S787" s="138">
        <v>0.10991379310344829</v>
      </c>
      <c r="T787" s="103">
        <f>H787*S787</f>
        <v>4.5746120689655179</v>
      </c>
    </row>
    <row r="788" spans="6:20">
      <c r="F788" s="111" t="s">
        <v>295</v>
      </c>
      <c r="G788" s="136">
        <v>2.1297970999999997E-3</v>
      </c>
      <c r="H788" s="103">
        <f>ROUND(+G788*Totals!$H$8,2)</f>
        <v>772.41</v>
      </c>
      <c r="I788" s="103">
        <f t="shared" si="37"/>
        <v>0</v>
      </c>
      <c r="J788" s="103">
        <f t="shared" si="38"/>
        <v>772.41</v>
      </c>
      <c r="K788" s="113"/>
      <c r="L788" s="113"/>
      <c r="N788" s="117"/>
      <c r="O788" s="113"/>
      <c r="P788" s="114"/>
      <c r="Q788" s="116"/>
      <c r="R788" s="116"/>
      <c r="S788" s="114"/>
    </row>
    <row r="789" spans="6:20">
      <c r="F789" s="111" t="s">
        <v>294</v>
      </c>
      <c r="G789" s="136">
        <v>4.8994610000000004E-4</v>
      </c>
      <c r="H789" s="103">
        <f>ROUND(+G789*Totals!$H$8,2)</f>
        <v>177.69</v>
      </c>
      <c r="I789" s="103">
        <f t="shared" si="37"/>
        <v>0</v>
      </c>
      <c r="J789" s="103">
        <f t="shared" si="38"/>
        <v>177.69</v>
      </c>
      <c r="K789" s="113"/>
      <c r="L789" s="113"/>
      <c r="N789" s="117"/>
      <c r="O789" s="113"/>
      <c r="P789" s="114"/>
      <c r="Q789" s="116"/>
      <c r="R789" s="116"/>
      <c r="S789" s="114"/>
    </row>
    <row r="790" spans="6:20">
      <c r="F790" s="111" t="s">
        <v>293</v>
      </c>
      <c r="G790" s="136">
        <v>3.7132350000000002E-4</v>
      </c>
      <c r="H790" s="103">
        <f>ROUND(+G790*Totals!$H$8,2)</f>
        <v>134.66999999999999</v>
      </c>
      <c r="I790" s="103">
        <f t="shared" si="37"/>
        <v>0</v>
      </c>
      <c r="J790" s="103">
        <f t="shared" si="38"/>
        <v>134.66999999999999</v>
      </c>
      <c r="K790" s="113"/>
      <c r="L790" s="113"/>
      <c r="N790" s="117"/>
      <c r="O790" s="117"/>
      <c r="P790" s="114"/>
      <c r="Q790" s="118"/>
      <c r="R790" s="116"/>
      <c r="S790" s="114"/>
    </row>
    <row r="791" spans="6:20">
      <c r="F791" s="111" t="s">
        <v>292</v>
      </c>
      <c r="G791" s="136">
        <v>1.9029845000000001E-3</v>
      </c>
      <c r="H791" s="103">
        <f>ROUND(+G791*Totals!$H$8,2)</f>
        <v>690.15</v>
      </c>
      <c r="I791" s="103">
        <f t="shared" si="37"/>
        <v>0</v>
      </c>
      <c r="J791" s="103">
        <f t="shared" si="38"/>
        <v>690.15</v>
      </c>
      <c r="K791" s="113"/>
      <c r="L791" s="113"/>
      <c r="N791" s="117"/>
      <c r="O791" s="117"/>
      <c r="P791" s="114"/>
      <c r="Q791" s="118"/>
      <c r="R791" s="116"/>
      <c r="S791" s="114"/>
    </row>
    <row r="792" spans="6:20">
      <c r="F792" s="111" t="s">
        <v>1048</v>
      </c>
      <c r="G792" s="136">
        <v>7.3028199999999993E-5</v>
      </c>
      <c r="H792" s="103">
        <f>ROUND(+G792*Totals!$H$8,2)</f>
        <v>26.48</v>
      </c>
      <c r="I792" s="103">
        <f t="shared" si="37"/>
        <v>0</v>
      </c>
      <c r="J792" s="103">
        <f t="shared" si="38"/>
        <v>26.48</v>
      </c>
      <c r="K792" s="113"/>
      <c r="L792" s="113"/>
      <c r="N792" s="117"/>
      <c r="O792" s="113" t="s">
        <v>1159</v>
      </c>
      <c r="P792" s="114"/>
      <c r="Q792" s="118"/>
      <c r="R792" s="116"/>
      <c r="S792" s="114"/>
    </row>
    <row r="793" spans="6:20">
      <c r="F793" s="111" t="s">
        <v>291</v>
      </c>
      <c r="G793" s="136">
        <v>2.8245309999999998E-4</v>
      </c>
      <c r="H793" s="103">
        <f>ROUND(+G793*Totals!$H$8,2)</f>
        <v>102.44</v>
      </c>
      <c r="I793" s="103">
        <f t="shared" si="37"/>
        <v>51.413283018867922</v>
      </c>
      <c r="J793" s="103">
        <f t="shared" si="38"/>
        <v>51.026716981132076</v>
      </c>
      <c r="K793" s="113" t="s">
        <v>291</v>
      </c>
      <c r="L793" s="113" t="s">
        <v>86</v>
      </c>
      <c r="M793" s="138">
        <v>0.50188679245283019</v>
      </c>
      <c r="N793" s="117">
        <f>+H793*M793</f>
        <v>51.413283018867922</v>
      </c>
      <c r="O793" s="113" t="s">
        <v>1159</v>
      </c>
      <c r="P793" s="114"/>
      <c r="Q793" s="118"/>
      <c r="R793" s="116"/>
      <c r="S793" s="114"/>
    </row>
    <row r="794" spans="6:20">
      <c r="F794" s="111" t="s">
        <v>290</v>
      </c>
      <c r="G794" s="136">
        <v>1.1050833999999999E-3</v>
      </c>
      <c r="H794" s="103">
        <f>ROUND(+G794*Totals!$H$8,2)</f>
        <v>400.78</v>
      </c>
      <c r="I794" s="103">
        <f t="shared" si="37"/>
        <v>0</v>
      </c>
      <c r="J794" s="103">
        <f t="shared" si="38"/>
        <v>400.78</v>
      </c>
      <c r="K794" s="113"/>
      <c r="L794" s="113"/>
      <c r="N794" s="117"/>
      <c r="O794" s="113"/>
      <c r="P794" s="114"/>
      <c r="Q794" s="118"/>
      <c r="R794" s="116"/>
      <c r="S794" s="114"/>
    </row>
    <row r="795" spans="6:20">
      <c r="F795" s="111" t="s">
        <v>289</v>
      </c>
      <c r="G795" s="136">
        <v>4.1344029999999999E-4</v>
      </c>
      <c r="H795" s="103">
        <f>ROUND(+G795*Totals!$H$8,2)</f>
        <v>149.94</v>
      </c>
      <c r="I795" s="103">
        <f t="shared" si="37"/>
        <v>0</v>
      </c>
      <c r="J795" s="103">
        <f t="shared" si="38"/>
        <v>149.94</v>
      </c>
      <c r="K795" s="113"/>
      <c r="L795" s="113"/>
      <c r="N795" s="117"/>
      <c r="O795" s="117"/>
      <c r="P795" s="114"/>
      <c r="Q795" s="118"/>
      <c r="R795" s="116"/>
      <c r="S795" s="114"/>
    </row>
    <row r="796" spans="6:20">
      <c r="F796" s="111" t="s">
        <v>288</v>
      </c>
      <c r="G796" s="136">
        <v>7.7433119999999992E-4</v>
      </c>
      <c r="H796" s="103">
        <f>ROUND(+G796*Totals!$H$8,2)</f>
        <v>280.82</v>
      </c>
      <c r="I796" s="103">
        <f t="shared" si="37"/>
        <v>0</v>
      </c>
      <c r="J796" s="103">
        <f t="shared" si="38"/>
        <v>280.82</v>
      </c>
      <c r="K796" s="113"/>
      <c r="L796" s="113"/>
      <c r="N796" s="117"/>
      <c r="O796" s="113"/>
      <c r="P796" s="114"/>
      <c r="Q796" s="118"/>
      <c r="R796" s="116"/>
      <c r="S796" s="114"/>
    </row>
    <row r="797" spans="6:20">
      <c r="F797" s="111" t="s">
        <v>287</v>
      </c>
      <c r="G797" s="136">
        <v>9.4666200000000005E-5</v>
      </c>
      <c r="H797" s="103">
        <f>ROUND(+G797*Totals!$H$8,2)</f>
        <v>34.33</v>
      </c>
      <c r="I797" s="103">
        <f t="shared" si="37"/>
        <v>6.7451906158357762</v>
      </c>
      <c r="J797" s="103">
        <f t="shared" si="38"/>
        <v>27.584809384164224</v>
      </c>
      <c r="K797" s="113" t="s">
        <v>287</v>
      </c>
      <c r="L797" s="113" t="s">
        <v>99</v>
      </c>
      <c r="M797" s="138">
        <v>0.19648093841642228</v>
      </c>
      <c r="N797" s="117">
        <f>+H797*M797</f>
        <v>6.7451906158357762</v>
      </c>
      <c r="O797" s="113" t="s">
        <v>1159</v>
      </c>
      <c r="P797" s="114"/>
      <c r="Q797" s="118"/>
      <c r="R797" s="116"/>
      <c r="S797" s="114"/>
    </row>
    <row r="798" spans="6:20">
      <c r="F798" s="111" t="s">
        <v>286</v>
      </c>
      <c r="G798" s="136">
        <v>3.1796263000000002E-3</v>
      </c>
      <c r="H798" s="103">
        <f>ROUND(+G798*Totals!$H$8,2)</f>
        <v>1153.1500000000001</v>
      </c>
      <c r="I798" s="103">
        <f t="shared" si="37"/>
        <v>0</v>
      </c>
      <c r="J798" s="103">
        <f t="shared" si="38"/>
        <v>1153.1500000000001</v>
      </c>
      <c r="K798" s="113"/>
      <c r="L798" s="113"/>
      <c r="N798" s="117"/>
      <c r="O798" s="113"/>
      <c r="P798" s="114"/>
      <c r="Q798" s="118"/>
      <c r="R798" s="116"/>
      <c r="S798" s="114"/>
    </row>
    <row r="799" spans="6:20">
      <c r="F799" s="111" t="s">
        <v>285</v>
      </c>
      <c r="G799" s="136">
        <v>3.3151342299999997E-2</v>
      </c>
      <c r="H799" s="103">
        <f>ROUND(+G799*Totals!$H$8,2)</f>
        <v>12022.92</v>
      </c>
      <c r="I799" s="103">
        <f t="shared" si="37"/>
        <v>0</v>
      </c>
      <c r="J799" s="103">
        <f t="shared" si="38"/>
        <v>12022.92</v>
      </c>
      <c r="K799" s="113"/>
      <c r="L799" s="113"/>
      <c r="N799" s="117"/>
      <c r="O799" s="113"/>
      <c r="P799" s="114"/>
      <c r="Q799" s="118"/>
      <c r="R799" s="116"/>
      <c r="S799" s="114"/>
    </row>
    <row r="800" spans="6:20">
      <c r="F800" s="111" t="s">
        <v>284</v>
      </c>
      <c r="G800" s="136">
        <v>2.8902179999999998E-4</v>
      </c>
      <c r="H800" s="103">
        <f>ROUND(+G800*Totals!$H$8,2)</f>
        <v>104.82</v>
      </c>
      <c r="I800" s="103">
        <f t="shared" si="37"/>
        <v>0</v>
      </c>
      <c r="J800" s="103">
        <f t="shared" si="38"/>
        <v>104.82</v>
      </c>
      <c r="K800" s="113"/>
      <c r="L800" s="113"/>
      <c r="N800" s="117"/>
      <c r="O800" s="113"/>
      <c r="P800" s="114"/>
      <c r="Q800" s="118"/>
      <c r="R800" s="116"/>
      <c r="S800" s="114"/>
    </row>
    <row r="801" spans="6:19">
      <c r="F801" s="111" t="s">
        <v>283</v>
      </c>
      <c r="G801" s="136">
        <v>5.9620409999999995E-4</v>
      </c>
      <c r="H801" s="103">
        <f>ROUND(+G801*Totals!$H$8,2)</f>
        <v>216.22</v>
      </c>
      <c r="I801" s="103">
        <f t="shared" si="37"/>
        <v>0</v>
      </c>
      <c r="J801" s="103">
        <f t="shared" si="38"/>
        <v>216.22</v>
      </c>
      <c r="K801" s="113"/>
      <c r="L801" s="113"/>
      <c r="N801" s="117"/>
      <c r="O801" s="117"/>
      <c r="P801" s="114"/>
      <c r="Q801" s="118"/>
      <c r="R801" s="116"/>
      <c r="S801" s="114"/>
    </row>
    <row r="802" spans="6:19">
      <c r="F802" s="111" t="s">
        <v>282</v>
      </c>
      <c r="G802" s="136">
        <v>4.0262130000000003E-4</v>
      </c>
      <c r="H802" s="103">
        <f>ROUND(+G802*Totals!$H$8,2)</f>
        <v>146.02000000000001</v>
      </c>
      <c r="I802" s="103">
        <f t="shared" si="37"/>
        <v>0</v>
      </c>
      <c r="J802" s="103">
        <f t="shared" si="38"/>
        <v>146.02000000000001</v>
      </c>
      <c r="K802" s="113"/>
      <c r="L802" s="113"/>
      <c r="N802" s="117"/>
      <c r="O802" s="113"/>
      <c r="P802" s="114"/>
      <c r="Q802" s="118"/>
      <c r="R802" s="116"/>
      <c r="S802" s="114"/>
    </row>
    <row r="803" spans="6:19">
      <c r="F803" s="111" t="s">
        <v>281</v>
      </c>
      <c r="G803" s="136">
        <v>6.9937099999999998E-5</v>
      </c>
      <c r="H803" s="103">
        <f>ROUND(+G803*Totals!$H$8,2)</f>
        <v>25.36</v>
      </c>
      <c r="I803" s="103">
        <f t="shared" si="37"/>
        <v>3.6812903225806455</v>
      </c>
      <c r="J803" s="103">
        <f t="shared" si="38"/>
        <v>21.678709677419356</v>
      </c>
      <c r="K803" s="113" t="s">
        <v>281</v>
      </c>
      <c r="L803" s="113" t="s">
        <v>130</v>
      </c>
      <c r="M803" s="138">
        <v>0.14516129032258066</v>
      </c>
      <c r="N803" s="117">
        <f>+H803*M803</f>
        <v>3.6812903225806455</v>
      </c>
      <c r="O803" s="113" t="s">
        <v>1159</v>
      </c>
      <c r="P803" s="114"/>
      <c r="Q803" s="118"/>
      <c r="R803" s="116"/>
      <c r="S803" s="114"/>
    </row>
    <row r="804" spans="6:19">
      <c r="F804" s="111" t="s">
        <v>280</v>
      </c>
      <c r="G804" s="136">
        <v>7.1096299999999992E-5</v>
      </c>
      <c r="H804" s="103">
        <f>ROUND(+G804*Totals!$H$8,2)</f>
        <v>25.78</v>
      </c>
      <c r="I804" s="103">
        <f t="shared" si="37"/>
        <v>0</v>
      </c>
      <c r="J804" s="103">
        <f t="shared" si="38"/>
        <v>25.78</v>
      </c>
      <c r="K804" s="113"/>
      <c r="L804" s="113"/>
      <c r="N804" s="117"/>
      <c r="O804" s="117"/>
      <c r="P804" s="114"/>
      <c r="Q804" s="118"/>
      <c r="R804" s="116"/>
      <c r="S804" s="114"/>
    </row>
    <row r="805" spans="6:19">
      <c r="F805" s="111" t="s">
        <v>279</v>
      </c>
      <c r="G805" s="136">
        <v>1.1661333999999999E-3</v>
      </c>
      <c r="H805" s="103">
        <f>ROUND(+G805*Totals!$H$8,2)</f>
        <v>422.92</v>
      </c>
      <c r="I805" s="103">
        <f t="shared" si="37"/>
        <v>0</v>
      </c>
      <c r="J805" s="103">
        <f t="shared" si="38"/>
        <v>422.92</v>
      </c>
      <c r="K805" s="113"/>
      <c r="L805" s="113"/>
      <c r="N805" s="117"/>
      <c r="O805" s="117"/>
      <c r="P805" s="114"/>
      <c r="Q805" s="118"/>
      <c r="R805" s="116"/>
      <c r="S805" s="114"/>
    </row>
    <row r="806" spans="6:19">
      <c r="F806" s="111" t="s">
        <v>278</v>
      </c>
      <c r="G806" s="136">
        <v>4.94583E-5</v>
      </c>
      <c r="H806" s="103">
        <f>ROUND(+G806*Totals!$H$8,2)</f>
        <v>17.940000000000001</v>
      </c>
      <c r="I806" s="103">
        <f t="shared" si="37"/>
        <v>5.6125139664804475</v>
      </c>
      <c r="J806" s="103">
        <f t="shared" si="38"/>
        <v>12.327486033519554</v>
      </c>
      <c r="K806" s="113" t="s">
        <v>278</v>
      </c>
      <c r="L806" s="113" t="s">
        <v>47</v>
      </c>
      <c r="M806" s="138">
        <v>0.31284916201117319</v>
      </c>
      <c r="N806" s="117">
        <f>+H806*M806</f>
        <v>5.6125139664804475</v>
      </c>
      <c r="O806" s="113" t="s">
        <v>1159</v>
      </c>
      <c r="P806" s="114"/>
      <c r="Q806" s="118"/>
      <c r="R806" s="116"/>
      <c r="S806" s="114"/>
    </row>
    <row r="807" spans="6:19">
      <c r="F807" s="111" t="s">
        <v>277</v>
      </c>
      <c r="G807" s="136">
        <v>7.8051300000000009E-5</v>
      </c>
      <c r="H807" s="103">
        <f>ROUND(+G807*Totals!$H$8,2)</f>
        <v>28.31</v>
      </c>
      <c r="I807" s="103">
        <f t="shared" si="37"/>
        <v>2.9223225806451611</v>
      </c>
      <c r="J807" s="103">
        <f t="shared" si="38"/>
        <v>25.387677419354837</v>
      </c>
      <c r="K807" s="113" t="s">
        <v>277</v>
      </c>
      <c r="L807" s="113" t="s">
        <v>88</v>
      </c>
      <c r="M807" s="138">
        <v>0.1032258064516129</v>
      </c>
      <c r="N807" s="117">
        <f>+H807*M807</f>
        <v>2.9223225806451611</v>
      </c>
      <c r="O807" s="117" t="s">
        <v>1159</v>
      </c>
      <c r="P807" s="114"/>
      <c r="Q807" s="118"/>
      <c r="R807" s="116"/>
      <c r="S807" s="114"/>
    </row>
    <row r="808" spans="6:19">
      <c r="F808" s="111" t="s">
        <v>276</v>
      </c>
      <c r="G808" s="136">
        <v>4.3758983999999997E-3</v>
      </c>
      <c r="H808" s="103">
        <f>ROUND(+G808*Totals!$H$8,2)</f>
        <v>1587</v>
      </c>
      <c r="I808" s="103">
        <f t="shared" si="37"/>
        <v>0</v>
      </c>
      <c r="J808" s="103">
        <f t="shared" si="38"/>
        <v>1587</v>
      </c>
      <c r="K808" s="113"/>
      <c r="L808" s="113"/>
      <c r="N808" s="117"/>
      <c r="O808" s="113"/>
      <c r="P808" s="114"/>
      <c r="Q808" s="118"/>
      <c r="R808" s="116"/>
      <c r="S808" s="114"/>
    </row>
    <row r="809" spans="6:19">
      <c r="F809" s="111" t="s">
        <v>275</v>
      </c>
      <c r="G809" s="136">
        <v>1.4876120000000001E-4</v>
      </c>
      <c r="H809" s="103">
        <f>ROUND(+G809*Totals!$H$8,2)</f>
        <v>53.95</v>
      </c>
      <c r="I809" s="103">
        <f t="shared" si="37"/>
        <v>22.652083333333334</v>
      </c>
      <c r="J809" s="103">
        <f t="shared" si="38"/>
        <v>31.297916666666669</v>
      </c>
      <c r="K809" s="113" t="s">
        <v>275</v>
      </c>
      <c r="L809" s="113" t="s">
        <v>129</v>
      </c>
      <c r="M809" s="138">
        <v>0.41987179487179488</v>
      </c>
      <c r="N809" s="117">
        <f>+H809*M809</f>
        <v>22.652083333333334</v>
      </c>
      <c r="O809" s="117" t="s">
        <v>1159</v>
      </c>
      <c r="P809" s="114"/>
      <c r="Q809" s="118"/>
      <c r="R809" s="116"/>
      <c r="S809" s="114"/>
    </row>
    <row r="810" spans="6:19">
      <c r="F810" s="111" t="s">
        <v>274</v>
      </c>
      <c r="G810" s="136">
        <v>2.1015904000000001E-3</v>
      </c>
      <c r="H810" s="103">
        <f>ROUND(+G810*Totals!$H$8,2)</f>
        <v>762.18</v>
      </c>
      <c r="I810" s="103">
        <f t="shared" si="37"/>
        <v>0</v>
      </c>
      <c r="J810" s="103">
        <f t="shared" si="38"/>
        <v>762.18</v>
      </c>
      <c r="K810" s="113"/>
      <c r="L810" s="113"/>
      <c r="N810" s="117"/>
      <c r="O810" s="117"/>
      <c r="P810" s="114"/>
      <c r="Q810" s="118"/>
      <c r="R810" s="116"/>
      <c r="S810" s="114"/>
    </row>
    <row r="811" spans="6:19">
      <c r="F811" s="111" t="s">
        <v>1049</v>
      </c>
      <c r="G811" s="136">
        <v>3.5548099999999999E-5</v>
      </c>
      <c r="H811" s="103">
        <f>ROUND(+G811*Totals!$H$8,2)</f>
        <v>12.89</v>
      </c>
      <c r="I811" s="103">
        <f t="shared" si="37"/>
        <v>0</v>
      </c>
      <c r="J811" s="103">
        <f t="shared" si="38"/>
        <v>12.89</v>
      </c>
      <c r="K811" s="113"/>
      <c r="L811" s="113"/>
      <c r="N811" s="117"/>
      <c r="O811" s="117" t="s">
        <v>1159</v>
      </c>
      <c r="P811" s="114"/>
      <c r="Q811" s="118"/>
      <c r="R811" s="116"/>
      <c r="S811" s="114"/>
    </row>
    <row r="812" spans="6:19">
      <c r="F812" s="111" t="s">
        <v>272</v>
      </c>
      <c r="G812" s="136">
        <v>5.5254199999999997E-5</v>
      </c>
      <c r="H812" s="103">
        <f>ROUND(+G812*Totals!$H$8,2)</f>
        <v>20.04</v>
      </c>
      <c r="I812" s="103">
        <f t="shared" si="37"/>
        <v>1.4844444444444442</v>
      </c>
      <c r="J812" s="103">
        <f t="shared" si="38"/>
        <v>18.555555555555554</v>
      </c>
      <c r="K812" s="113" t="s">
        <v>272</v>
      </c>
      <c r="L812" s="113" t="s">
        <v>124</v>
      </c>
      <c r="M812" s="138">
        <v>7.407407407407407E-2</v>
      </c>
      <c r="N812" s="117">
        <f>+H812*M812</f>
        <v>1.4844444444444442</v>
      </c>
      <c r="O812" s="113" t="s">
        <v>1159</v>
      </c>
      <c r="P812" s="114"/>
      <c r="Q812" s="118"/>
      <c r="R812" s="116"/>
      <c r="S812" s="114"/>
    </row>
    <row r="813" spans="6:19">
      <c r="F813" s="111" t="s">
        <v>273</v>
      </c>
      <c r="G813" s="136">
        <v>2.6274699999999998E-5</v>
      </c>
      <c r="H813" s="103">
        <f>ROUND(+G813*Totals!$H$8,2)</f>
        <v>9.5299999999999994</v>
      </c>
      <c r="I813" s="103">
        <f t="shared" si="37"/>
        <v>7.2588317757009335</v>
      </c>
      <c r="J813" s="103">
        <f t="shared" si="38"/>
        <v>2.2711682242990658</v>
      </c>
      <c r="K813" s="113" t="s">
        <v>273</v>
      </c>
      <c r="L813" s="113" t="s">
        <v>83</v>
      </c>
      <c r="M813" s="138">
        <v>0.76168224299065412</v>
      </c>
      <c r="N813" s="117">
        <f>+H813*M813</f>
        <v>7.2588317757009335</v>
      </c>
      <c r="O813" s="117" t="s">
        <v>1159</v>
      </c>
      <c r="P813" s="114"/>
      <c r="Q813" s="118"/>
      <c r="R813" s="116"/>
      <c r="S813" s="114"/>
    </row>
    <row r="814" spans="6:19">
      <c r="F814" s="111" t="s">
        <v>271</v>
      </c>
      <c r="G814" s="136">
        <v>4.458973E-4</v>
      </c>
      <c r="H814" s="103">
        <f>ROUND(+G814*Totals!$H$8,2)</f>
        <v>161.71</v>
      </c>
      <c r="I814" s="103">
        <f t="shared" si="37"/>
        <v>0</v>
      </c>
      <c r="J814" s="103">
        <f t="shared" si="38"/>
        <v>161.71</v>
      </c>
      <c r="K814" s="113"/>
      <c r="L814" s="113"/>
      <c r="N814" s="117"/>
      <c r="O814" s="113"/>
      <c r="P814" s="114"/>
      <c r="Q814" s="118"/>
      <c r="R814" s="116"/>
      <c r="S814" s="114"/>
    </row>
    <row r="815" spans="6:19">
      <c r="F815" s="111" t="s">
        <v>270</v>
      </c>
      <c r="G815" s="136">
        <v>1.769679E-4</v>
      </c>
      <c r="H815" s="103">
        <f>ROUND(+G815*Totals!$H$8,2)</f>
        <v>64.180000000000007</v>
      </c>
      <c r="I815" s="103">
        <f t="shared" si="37"/>
        <v>12.689928876244666</v>
      </c>
      <c r="J815" s="103">
        <f t="shared" si="38"/>
        <v>51.490071123755342</v>
      </c>
      <c r="K815" s="113" t="s">
        <v>270</v>
      </c>
      <c r="L815" s="113" t="s">
        <v>100</v>
      </c>
      <c r="M815" s="138">
        <v>0.19772403982930298</v>
      </c>
      <c r="N815" s="117">
        <f>+H815*M815</f>
        <v>12.689928876244666</v>
      </c>
      <c r="O815" s="113" t="s">
        <v>1159</v>
      </c>
      <c r="P815" s="114"/>
      <c r="Q815" s="118"/>
      <c r="R815" s="116"/>
      <c r="S815" s="114"/>
    </row>
    <row r="816" spans="6:19">
      <c r="F816" s="111" t="s">
        <v>269</v>
      </c>
      <c r="G816" s="136">
        <v>1.4064699999999998E-4</v>
      </c>
      <c r="H816" s="103">
        <f>ROUND(+G816*Totals!$H$8,2)</f>
        <v>51.01</v>
      </c>
      <c r="I816" s="103">
        <f t="shared" si="37"/>
        <v>0</v>
      </c>
      <c r="J816" s="103">
        <f t="shared" si="38"/>
        <v>51.01</v>
      </c>
      <c r="K816" s="113"/>
      <c r="L816" s="113"/>
      <c r="N816" s="117"/>
      <c r="O816" s="113"/>
      <c r="P816" s="114"/>
      <c r="Q816" s="118"/>
      <c r="R816" s="116"/>
      <c r="S816" s="114"/>
    </row>
    <row r="817" spans="6:19">
      <c r="F817" s="111" t="s">
        <v>268</v>
      </c>
      <c r="G817" s="136">
        <v>3.1297799999999997E-5</v>
      </c>
      <c r="H817" s="103">
        <f>ROUND(+G817*Totals!$H$8,2)</f>
        <v>11.35</v>
      </c>
      <c r="I817" s="103">
        <f t="shared" si="37"/>
        <v>4.7617816091954026</v>
      </c>
      <c r="J817" s="103">
        <f t="shared" si="38"/>
        <v>6.588218390804597</v>
      </c>
      <c r="K817" s="113" t="s">
        <v>268</v>
      </c>
      <c r="L817" s="113" t="s">
        <v>44</v>
      </c>
      <c r="M817" s="138">
        <v>0.27011494252873564</v>
      </c>
      <c r="N817" s="117">
        <f>+H817*M817</f>
        <v>3.0658045977011494</v>
      </c>
      <c r="O817" s="113" t="s">
        <v>67</v>
      </c>
      <c r="P817" s="138">
        <v>0.14942528735632185</v>
      </c>
      <c r="Q817" s="118">
        <f>H817*P817</f>
        <v>1.695977011494253</v>
      </c>
      <c r="R817" s="116" t="s">
        <v>1159</v>
      </c>
      <c r="S817" s="114"/>
    </row>
    <row r="818" spans="6:19">
      <c r="F818" s="111" t="s">
        <v>267</v>
      </c>
      <c r="G818" s="136">
        <v>2.6197429999999999E-4</v>
      </c>
      <c r="H818" s="103">
        <f>ROUND(+G818*Totals!$H$8,2)</f>
        <v>95.01</v>
      </c>
      <c r="I818" s="103">
        <f t="shared" si="37"/>
        <v>0</v>
      </c>
      <c r="J818" s="103">
        <f t="shared" si="38"/>
        <v>95.01</v>
      </c>
      <c r="K818" s="113"/>
      <c r="L818" s="113"/>
      <c r="N818" s="117"/>
      <c r="O818" s="113"/>
      <c r="P818" s="114"/>
      <c r="Q818" s="118"/>
      <c r="R818" s="116"/>
      <c r="S818" s="114"/>
    </row>
    <row r="819" spans="6:19">
      <c r="F819" s="111" t="s">
        <v>266</v>
      </c>
      <c r="G819" s="136">
        <v>2.4613219999999999E-4</v>
      </c>
      <c r="H819" s="103">
        <f>ROUND(+G819*Totals!$H$8,2)</f>
        <v>89.26</v>
      </c>
      <c r="I819" s="103">
        <f t="shared" si="37"/>
        <v>0</v>
      </c>
      <c r="J819" s="103">
        <f t="shared" si="38"/>
        <v>89.26</v>
      </c>
      <c r="K819" s="113"/>
      <c r="L819" s="113"/>
      <c r="N819" s="117"/>
      <c r="O819" s="117"/>
      <c r="P819" s="114"/>
      <c r="Q819" s="118"/>
      <c r="R819" s="116"/>
      <c r="S819" s="114"/>
    </row>
    <row r="820" spans="6:19">
      <c r="F820" s="111" t="s">
        <v>265</v>
      </c>
      <c r="G820" s="136">
        <v>5.3747240000000002E-4</v>
      </c>
      <c r="H820" s="103">
        <f>ROUND(+G820*Totals!$H$8,2)</f>
        <v>194.92</v>
      </c>
      <c r="I820" s="103">
        <f t="shared" si="37"/>
        <v>0</v>
      </c>
      <c r="J820" s="103">
        <f t="shared" si="38"/>
        <v>194.92</v>
      </c>
      <c r="K820" s="113"/>
      <c r="L820" s="113"/>
      <c r="N820" s="117"/>
      <c r="O820" s="117"/>
      <c r="P820" s="114"/>
      <c r="Q820" s="118"/>
      <c r="R820" s="116"/>
      <c r="S820" s="114"/>
    </row>
    <row r="821" spans="6:19">
      <c r="F821" s="111" t="s">
        <v>264</v>
      </c>
      <c r="G821" s="136">
        <v>1.020077E-4</v>
      </c>
      <c r="H821" s="103">
        <f>ROUND(+G821*Totals!$H$8,2)</f>
        <v>36.99</v>
      </c>
      <c r="I821" s="103">
        <f t="shared" si="37"/>
        <v>13.673089285714287</v>
      </c>
      <c r="J821" s="103">
        <f t="shared" si="38"/>
        <v>23.316910714285715</v>
      </c>
      <c r="K821" s="113" t="s">
        <v>264</v>
      </c>
      <c r="L821" s="113" t="s">
        <v>76</v>
      </c>
      <c r="M821" s="138">
        <v>0.36964285714285716</v>
      </c>
      <c r="N821" s="117">
        <f>+H821*M821</f>
        <v>13.673089285714287</v>
      </c>
      <c r="O821" s="117" t="s">
        <v>1159</v>
      </c>
      <c r="P821" s="114"/>
      <c r="Q821" s="118"/>
      <c r="R821" s="116"/>
      <c r="S821" s="114"/>
    </row>
    <row r="822" spans="6:19">
      <c r="F822" s="111" t="s">
        <v>263</v>
      </c>
      <c r="G822" s="136">
        <v>1.0509879999999999E-4</v>
      </c>
      <c r="H822" s="103">
        <f>ROUND(+G822*Totals!$H$8,2)</f>
        <v>38.119999999999997</v>
      </c>
      <c r="I822" s="103">
        <f t="shared" si="37"/>
        <v>15.473440860215051</v>
      </c>
      <c r="J822" s="103">
        <f t="shared" si="38"/>
        <v>22.646559139784948</v>
      </c>
      <c r="K822" s="113" t="s">
        <v>263</v>
      </c>
      <c r="L822" s="113" t="s">
        <v>122</v>
      </c>
      <c r="M822" s="138">
        <v>0.40591397849462363</v>
      </c>
      <c r="N822" s="117">
        <f>+H822*M822</f>
        <v>15.473440860215051</v>
      </c>
      <c r="O822" s="113" t="s">
        <v>1159</v>
      </c>
      <c r="P822" s="114"/>
      <c r="Q822" s="118"/>
      <c r="R822" s="116"/>
      <c r="S822" s="114"/>
    </row>
    <row r="823" spans="6:19">
      <c r="F823" s="111" t="s">
        <v>262</v>
      </c>
      <c r="G823" s="136">
        <v>6.8005100000000004E-5</v>
      </c>
      <c r="H823" s="103">
        <f>ROUND(+G823*Totals!$H$8,2)</f>
        <v>24.66</v>
      </c>
      <c r="I823" s="103">
        <f t="shared" si="37"/>
        <v>6.3286725663716821</v>
      </c>
      <c r="J823" s="103">
        <f t="shared" si="38"/>
        <v>18.331327433628317</v>
      </c>
      <c r="K823" s="113" t="s">
        <v>262</v>
      </c>
      <c r="L823" s="113" t="s">
        <v>104</v>
      </c>
      <c r="M823" s="138">
        <v>0.25663716814159293</v>
      </c>
      <c r="N823" s="117">
        <f>+H823*M823</f>
        <v>6.3286725663716821</v>
      </c>
      <c r="O823" s="113" t="s">
        <v>1159</v>
      </c>
      <c r="P823" s="114"/>
      <c r="Q823" s="118"/>
      <c r="R823" s="116"/>
      <c r="S823" s="114"/>
    </row>
    <row r="824" spans="6:19">
      <c r="F824" s="111" t="s">
        <v>261</v>
      </c>
      <c r="G824" s="136">
        <v>4.3542604000000006E-3</v>
      </c>
      <c r="H824" s="103">
        <f>ROUND(+G824*Totals!$H$8,2)</f>
        <v>1579.15</v>
      </c>
      <c r="I824" s="103">
        <f t="shared" si="37"/>
        <v>0</v>
      </c>
      <c r="J824" s="103">
        <f t="shared" si="38"/>
        <v>1579.15</v>
      </c>
      <c r="K824" s="113"/>
      <c r="L824" s="113"/>
      <c r="N824" s="117"/>
      <c r="O824" s="117"/>
      <c r="P824" s="114"/>
      <c r="Q824" s="118"/>
      <c r="R824" s="116"/>
      <c r="S824" s="114"/>
    </row>
    <row r="825" spans="6:19">
      <c r="F825" s="111" t="s">
        <v>260</v>
      </c>
      <c r="G825" s="136">
        <v>1.2951886000000001E-3</v>
      </c>
      <c r="H825" s="103">
        <f>ROUND(+G825*Totals!$H$8,2)</f>
        <v>469.72</v>
      </c>
      <c r="I825" s="103">
        <f t="shared" si="37"/>
        <v>0</v>
      </c>
      <c r="J825" s="103">
        <f t="shared" si="38"/>
        <v>469.72</v>
      </c>
      <c r="K825" s="113"/>
      <c r="L825" s="113"/>
      <c r="N825" s="117"/>
      <c r="O825" s="113"/>
      <c r="P825" s="114"/>
      <c r="Q825" s="118"/>
      <c r="R825" s="116"/>
      <c r="S825" s="114"/>
    </row>
    <row r="826" spans="6:19">
      <c r="F826" s="111" t="s">
        <v>259</v>
      </c>
      <c r="G826" s="136">
        <v>7.3800999999999994E-5</v>
      </c>
      <c r="H826" s="103">
        <f>ROUND(+G826*Totals!$H$8,2)</f>
        <v>26.77</v>
      </c>
      <c r="I826" s="103">
        <f t="shared" si="37"/>
        <v>10.322330508474577</v>
      </c>
      <c r="J826" s="103">
        <f t="shared" si="38"/>
        <v>16.447669491525424</v>
      </c>
      <c r="K826" s="113" t="s">
        <v>259</v>
      </c>
      <c r="L826" s="113" t="s">
        <v>72</v>
      </c>
      <c r="M826" s="138">
        <v>0.38559322033898308</v>
      </c>
      <c r="N826" s="117">
        <f>+H826*M826</f>
        <v>10.322330508474577</v>
      </c>
      <c r="O826" s="113" t="s">
        <v>1159</v>
      </c>
      <c r="P826" s="114"/>
      <c r="Q826" s="118"/>
      <c r="R826" s="116"/>
      <c r="S826" s="114"/>
    </row>
    <row r="827" spans="6:19">
      <c r="F827" s="111" t="s">
        <v>258</v>
      </c>
      <c r="G827" s="136">
        <v>2.7317969999999999E-4</v>
      </c>
      <c r="H827" s="103">
        <f>ROUND(+G827*Totals!$H$8,2)</f>
        <v>99.07</v>
      </c>
      <c r="I827" s="103">
        <f t="shared" si="37"/>
        <v>0</v>
      </c>
      <c r="J827" s="103">
        <f t="shared" si="38"/>
        <v>99.07</v>
      </c>
      <c r="K827" s="113"/>
      <c r="L827" s="113"/>
      <c r="N827" s="117"/>
      <c r="O827" s="117"/>
      <c r="P827" s="114"/>
      <c r="Q827" s="118"/>
      <c r="R827" s="116"/>
      <c r="S827" s="114"/>
    </row>
    <row r="828" spans="6:19" ht="37.5">
      <c r="F828" s="111" t="s">
        <v>257</v>
      </c>
      <c r="G828" s="136">
        <v>4.4628370000000003E-4</v>
      </c>
      <c r="H828" s="103">
        <f>ROUND(+G828*Totals!$H$8,2)</f>
        <v>161.85</v>
      </c>
      <c r="I828" s="103">
        <f t="shared" si="37"/>
        <v>0</v>
      </c>
      <c r="J828" s="103">
        <f t="shared" si="38"/>
        <v>161.85</v>
      </c>
      <c r="K828" s="113"/>
      <c r="L828" s="113"/>
      <c r="N828" s="117"/>
      <c r="O828" s="113"/>
      <c r="P828" s="114"/>
      <c r="Q828" s="118"/>
      <c r="R828" s="116"/>
      <c r="S828" s="114"/>
    </row>
    <row r="829" spans="6:19">
      <c r="F829" s="111" t="s">
        <v>256</v>
      </c>
      <c r="G829" s="136">
        <v>2.5888299999999997E-5</v>
      </c>
      <c r="H829" s="103">
        <f>ROUND(+G829*Totals!$H$8,2)</f>
        <v>9.39</v>
      </c>
      <c r="I829" s="103">
        <f t="shared" si="37"/>
        <v>2.8628048780487805</v>
      </c>
      <c r="J829" s="103">
        <f t="shared" si="38"/>
        <v>6.5271951219512196</v>
      </c>
      <c r="K829" s="113" t="s">
        <v>256</v>
      </c>
      <c r="L829" s="113" t="s">
        <v>108</v>
      </c>
      <c r="M829" s="138">
        <v>0.3048780487804878</v>
      </c>
      <c r="N829" s="117">
        <f>+H829*M829</f>
        <v>2.8628048780487805</v>
      </c>
      <c r="O829" s="113" t="s">
        <v>1159</v>
      </c>
      <c r="P829" s="114"/>
      <c r="Q829" s="118"/>
      <c r="R829" s="116"/>
      <c r="S829" s="114"/>
    </row>
    <row r="830" spans="6:19">
      <c r="F830" s="111" t="s">
        <v>255</v>
      </c>
      <c r="G830" s="136">
        <v>6.8855200000000004E-4</v>
      </c>
      <c r="H830" s="103">
        <f>ROUND(+G830*Totals!$H$8,2)</f>
        <v>249.72</v>
      </c>
      <c r="I830" s="103">
        <f t="shared" si="37"/>
        <v>0</v>
      </c>
      <c r="J830" s="103">
        <f t="shared" si="38"/>
        <v>249.72</v>
      </c>
      <c r="K830" s="113"/>
      <c r="L830" s="113"/>
      <c r="N830" s="117"/>
      <c r="O830" s="113"/>
      <c r="P830" s="114"/>
      <c r="Q830" s="118"/>
      <c r="R830" s="116"/>
      <c r="S830" s="114"/>
    </row>
    <row r="831" spans="6:19">
      <c r="F831" s="111" t="s">
        <v>254</v>
      </c>
      <c r="G831" s="136">
        <v>3.4041200000000001E-4</v>
      </c>
      <c r="H831" s="103">
        <f>ROUND(+G831*Totals!$H$8,2)</f>
        <v>123.46</v>
      </c>
      <c r="I831" s="103">
        <f t="shared" si="37"/>
        <v>0</v>
      </c>
      <c r="J831" s="103">
        <f t="shared" si="38"/>
        <v>123.46</v>
      </c>
      <c r="K831" s="113"/>
      <c r="L831" s="113"/>
      <c r="N831" s="117"/>
      <c r="O831" s="117"/>
      <c r="P831" s="114"/>
      <c r="Q831" s="118"/>
      <c r="R831" s="116"/>
      <c r="S831" s="114"/>
    </row>
    <row r="832" spans="6:19">
      <c r="F832" s="111" t="s">
        <v>253</v>
      </c>
      <c r="G832" s="136">
        <v>7.8437740000000008E-4</v>
      </c>
      <c r="H832" s="103">
        <f>ROUND(+G832*Totals!$H$8,2)</f>
        <v>284.47000000000003</v>
      </c>
      <c r="I832" s="103">
        <f t="shared" si="37"/>
        <v>0</v>
      </c>
      <c r="J832" s="103">
        <f t="shared" si="38"/>
        <v>284.47000000000003</v>
      </c>
      <c r="K832" s="113"/>
      <c r="L832" s="113"/>
      <c r="N832" s="117"/>
      <c r="O832" s="113"/>
      <c r="P832" s="114"/>
      <c r="Q832" s="118"/>
      <c r="R832" s="116"/>
      <c r="S832" s="114"/>
    </row>
    <row r="833" spans="6:19">
      <c r="F833" s="111" t="s">
        <v>252</v>
      </c>
      <c r="G833" s="136">
        <v>5.1003800000000001E-5</v>
      </c>
      <c r="H833" s="103">
        <f>ROUND(+G833*Totals!$H$8,2)</f>
        <v>18.5</v>
      </c>
      <c r="I833" s="103">
        <f t="shared" si="37"/>
        <v>1.6636690647482015</v>
      </c>
      <c r="J833" s="103">
        <f t="shared" si="38"/>
        <v>16.836330935251798</v>
      </c>
      <c r="K833" s="113" t="s">
        <v>252</v>
      </c>
      <c r="L833" s="113" t="s">
        <v>64</v>
      </c>
      <c r="M833" s="138">
        <v>8.9928057553956844E-2</v>
      </c>
      <c r="N833" s="117">
        <f>+H833*M833</f>
        <v>1.6636690647482015</v>
      </c>
      <c r="O833" s="117" t="s">
        <v>1159</v>
      </c>
      <c r="P833" s="114"/>
      <c r="Q833" s="118"/>
      <c r="R833" s="116"/>
      <c r="S833" s="114"/>
    </row>
    <row r="834" spans="6:19">
      <c r="F834" s="111" t="s">
        <v>251</v>
      </c>
      <c r="G834" s="136">
        <v>2.430411E-4</v>
      </c>
      <c r="H834" s="103">
        <f>ROUND(+G834*Totals!$H$8,2)</f>
        <v>88.14</v>
      </c>
      <c r="I834" s="103">
        <f t="shared" si="37"/>
        <v>0</v>
      </c>
      <c r="J834" s="103">
        <f t="shared" si="38"/>
        <v>88.14</v>
      </c>
      <c r="K834" s="113"/>
      <c r="L834" s="113"/>
      <c r="N834" s="117"/>
      <c r="O834" s="117"/>
      <c r="P834" s="114"/>
      <c r="Q834" s="118"/>
      <c r="R834" s="116"/>
      <c r="S834" s="114"/>
    </row>
    <row r="835" spans="6:19">
      <c r="F835" s="111" t="s">
        <v>250</v>
      </c>
      <c r="G835" s="136">
        <v>5.5640599999999997E-5</v>
      </c>
      <c r="H835" s="103">
        <f>ROUND(+G835*Totals!$H$8,2)</f>
        <v>20.18</v>
      </c>
      <c r="I835" s="103">
        <f t="shared" si="37"/>
        <v>3.0950920245398774</v>
      </c>
      <c r="J835" s="103">
        <f t="shared" si="38"/>
        <v>17.084907975460123</v>
      </c>
      <c r="K835" s="113" t="s">
        <v>250</v>
      </c>
      <c r="L835" s="113" t="s">
        <v>51</v>
      </c>
      <c r="M835" s="138">
        <v>0.15337423312883436</v>
      </c>
      <c r="N835" s="117">
        <f>+H835*M835</f>
        <v>3.0950920245398774</v>
      </c>
      <c r="O835" s="113" t="s">
        <v>1159</v>
      </c>
      <c r="P835" s="114"/>
      <c r="Q835" s="118"/>
      <c r="R835" s="116"/>
      <c r="S835" s="114"/>
    </row>
    <row r="836" spans="6:19">
      <c r="F836" s="111" t="s">
        <v>249</v>
      </c>
      <c r="G836" s="136">
        <v>2.9365900000000003E-5</v>
      </c>
      <c r="H836" s="103">
        <f>ROUND(+G836*Totals!$H$8,2)</f>
        <v>10.65</v>
      </c>
      <c r="I836" s="103">
        <f t="shared" si="37"/>
        <v>1.1724770642201834</v>
      </c>
      <c r="J836" s="103">
        <f t="shared" si="38"/>
        <v>9.4775229357798167</v>
      </c>
      <c r="K836" s="113" t="s">
        <v>249</v>
      </c>
      <c r="L836" s="113" t="s">
        <v>97</v>
      </c>
      <c r="M836" s="138">
        <v>0.11009174311926605</v>
      </c>
      <c r="N836" s="117">
        <f>+H836*M836</f>
        <v>1.1724770642201834</v>
      </c>
      <c r="O836" s="113" t="s">
        <v>1159</v>
      </c>
      <c r="P836" s="114"/>
      <c r="Q836" s="118"/>
      <c r="R836" s="116"/>
      <c r="S836" s="114"/>
    </row>
    <row r="837" spans="6:19">
      <c r="F837" s="111" t="s">
        <v>248</v>
      </c>
      <c r="G837" s="136">
        <v>2.1869829999999999E-4</v>
      </c>
      <c r="H837" s="103">
        <f>ROUND(+G837*Totals!$H$8,2)</f>
        <v>79.31</v>
      </c>
      <c r="I837" s="103">
        <f t="shared" si="37"/>
        <v>0</v>
      </c>
      <c r="J837" s="103">
        <f t="shared" si="38"/>
        <v>79.31</v>
      </c>
      <c r="K837" s="113"/>
      <c r="L837" s="113"/>
      <c r="N837" s="117"/>
      <c r="O837" s="113"/>
      <c r="P837" s="114"/>
      <c r="Q837" s="118"/>
      <c r="R837" s="116"/>
      <c r="S837" s="114"/>
    </row>
    <row r="838" spans="6:19">
      <c r="F838" s="111" t="s">
        <v>247</v>
      </c>
      <c r="G838" s="136">
        <v>3.5432220000000003E-4</v>
      </c>
      <c r="H838" s="103">
        <f>ROUND(+G838*Totals!$H$8,2)</f>
        <v>128.5</v>
      </c>
      <c r="I838" s="103">
        <f t="shared" si="37"/>
        <v>0</v>
      </c>
      <c r="J838" s="103">
        <f t="shared" si="38"/>
        <v>128.5</v>
      </c>
      <c r="K838" s="113"/>
      <c r="L838" s="113"/>
      <c r="N838" s="117"/>
      <c r="O838" s="113"/>
      <c r="P838" s="114"/>
      <c r="Q838" s="118"/>
      <c r="R838" s="116"/>
      <c r="S838" s="114"/>
    </row>
    <row r="839" spans="6:19">
      <c r="F839" s="111" t="s">
        <v>246</v>
      </c>
      <c r="G839" s="136">
        <v>3.9180230000000001E-4</v>
      </c>
      <c r="H839" s="103">
        <f>ROUND(+G839*Totals!$H$8,2)</f>
        <v>142.09</v>
      </c>
      <c r="I839" s="103">
        <f t="shared" ref="I839:I902" si="39">+N839+Q839+T839</f>
        <v>0</v>
      </c>
      <c r="J839" s="103">
        <f t="shared" si="38"/>
        <v>142.09</v>
      </c>
      <c r="K839" s="113"/>
      <c r="L839" s="113"/>
      <c r="N839" s="117"/>
      <c r="O839" s="117"/>
      <c r="P839" s="114"/>
      <c r="Q839" s="118"/>
      <c r="R839" s="116"/>
      <c r="S839" s="114"/>
    </row>
    <row r="840" spans="6:19">
      <c r="F840" s="111" t="s">
        <v>119</v>
      </c>
      <c r="G840" s="136">
        <v>1.2094094E-3</v>
      </c>
      <c r="H840" s="103">
        <f>ROUND(+G840*Totals!$H$8,2)</f>
        <v>438.61</v>
      </c>
      <c r="I840" s="103">
        <f t="shared" si="39"/>
        <v>0</v>
      </c>
      <c r="J840" s="103">
        <f t="shared" si="38"/>
        <v>438.61</v>
      </c>
      <c r="K840" s="113"/>
      <c r="L840" s="113"/>
      <c r="N840" s="117"/>
      <c r="O840" s="117"/>
      <c r="P840" s="114"/>
      <c r="Q840" s="118"/>
      <c r="R840" s="116"/>
      <c r="S840" s="114"/>
    </row>
    <row r="841" spans="6:19">
      <c r="F841" s="111" t="s">
        <v>245</v>
      </c>
      <c r="G841" s="136">
        <v>1.3601029999999999E-4</v>
      </c>
      <c r="H841" s="103">
        <f>ROUND(+G841*Totals!$H$8,2)</f>
        <v>49.33</v>
      </c>
      <c r="I841" s="103">
        <f t="shared" si="39"/>
        <v>11.982641843971633</v>
      </c>
      <c r="J841" s="103">
        <f t="shared" si="38"/>
        <v>37.347358156028363</v>
      </c>
      <c r="K841" s="113" t="s">
        <v>245</v>
      </c>
      <c r="L841" s="113" t="s">
        <v>48</v>
      </c>
      <c r="M841" s="138">
        <v>0.24290780141843976</v>
      </c>
      <c r="N841" s="117">
        <f>+H841*M841</f>
        <v>11.982641843971633</v>
      </c>
      <c r="O841" s="117" t="s">
        <v>1159</v>
      </c>
      <c r="P841" s="114"/>
      <c r="Q841" s="118"/>
      <c r="R841" s="116"/>
      <c r="S841" s="114"/>
    </row>
    <row r="842" spans="6:19">
      <c r="F842" s="111" t="s">
        <v>244</v>
      </c>
      <c r="G842" s="136">
        <v>3.0138600000000003E-5</v>
      </c>
      <c r="H842" s="103">
        <f>ROUND(+G842*Totals!$H$8,2)</f>
        <v>10.93</v>
      </c>
      <c r="I842" s="103">
        <f t="shared" si="39"/>
        <v>3.98882183908046</v>
      </c>
      <c r="J842" s="103">
        <f t="shared" si="38"/>
        <v>6.9411781609195398</v>
      </c>
      <c r="K842" s="113" t="s">
        <v>244</v>
      </c>
      <c r="L842" s="113" t="s">
        <v>116</v>
      </c>
      <c r="M842" s="138">
        <v>0.36494252873563221</v>
      </c>
      <c r="N842" s="117">
        <f>+H842*M842</f>
        <v>3.98882183908046</v>
      </c>
      <c r="O842" s="117" t="s">
        <v>1159</v>
      </c>
      <c r="P842" s="114"/>
      <c r="Q842" s="118"/>
      <c r="R842" s="116"/>
      <c r="S842" s="114"/>
    </row>
    <row r="843" spans="6:19">
      <c r="F843" s="111" t="s">
        <v>243</v>
      </c>
      <c r="G843" s="136">
        <v>1.290552E-4</v>
      </c>
      <c r="H843" s="103">
        <f>ROUND(+G843*Totals!$H$8,2)</f>
        <v>46.8</v>
      </c>
      <c r="I843" s="103">
        <f t="shared" si="39"/>
        <v>7.9225130890052347</v>
      </c>
      <c r="J843" s="103">
        <f t="shared" si="38"/>
        <v>38.877486910994762</v>
      </c>
      <c r="K843" s="113" t="s">
        <v>243</v>
      </c>
      <c r="L843" s="113" t="s">
        <v>64</v>
      </c>
      <c r="M843" s="138">
        <v>0.16928446771378708</v>
      </c>
      <c r="N843" s="117">
        <f>+H843*M843</f>
        <v>7.9225130890052347</v>
      </c>
      <c r="O843" s="113" t="s">
        <v>1159</v>
      </c>
      <c r="P843" s="114"/>
      <c r="Q843" s="118"/>
      <c r="R843" s="116"/>
      <c r="S843" s="114"/>
    </row>
    <row r="844" spans="6:19">
      <c r="F844" s="111" t="s">
        <v>242</v>
      </c>
      <c r="G844" s="136">
        <v>1.9705999999999997E-5</v>
      </c>
      <c r="H844" s="103">
        <f>ROUND(+G844*Totals!$H$8,2)</f>
        <v>7.15</v>
      </c>
      <c r="I844" s="103">
        <f t="shared" si="39"/>
        <v>1.8746951219512198</v>
      </c>
      <c r="J844" s="103">
        <f t="shared" si="38"/>
        <v>5.2753048780487806</v>
      </c>
      <c r="K844" s="113" t="s">
        <v>242</v>
      </c>
      <c r="L844" s="113" t="s">
        <v>121</v>
      </c>
      <c r="M844" s="138">
        <v>0.26219512195121952</v>
      </c>
      <c r="N844" s="117">
        <f>+H844*M844</f>
        <v>1.8746951219512198</v>
      </c>
      <c r="O844" s="117" t="s">
        <v>1159</v>
      </c>
      <c r="P844" s="114"/>
      <c r="Q844" s="118"/>
      <c r="R844" s="116"/>
      <c r="S844" s="114"/>
    </row>
    <row r="845" spans="6:19">
      <c r="F845" s="111" t="s">
        <v>241</v>
      </c>
      <c r="G845" s="136">
        <v>1.9126440000000002E-4</v>
      </c>
      <c r="H845" s="103">
        <f>ROUND(+G845*Totals!$H$8,2)</f>
        <v>69.37</v>
      </c>
      <c r="I845" s="103">
        <f t="shared" si="39"/>
        <v>0</v>
      </c>
      <c r="J845" s="103">
        <f t="shared" si="38"/>
        <v>69.37</v>
      </c>
      <c r="K845" s="137" t="s">
        <v>241</v>
      </c>
      <c r="L845" s="137" t="s">
        <v>128</v>
      </c>
      <c r="M845" s="138">
        <v>0.14307692307692307</v>
      </c>
      <c r="N845" s="117"/>
      <c r="O845" s="113"/>
      <c r="P845" s="114"/>
      <c r="Q845" s="118"/>
      <c r="R845" s="116"/>
      <c r="S845" s="114"/>
    </row>
    <row r="846" spans="6:19">
      <c r="F846" s="111" t="s">
        <v>240</v>
      </c>
      <c r="G846" s="136">
        <v>6.9937099999999998E-5</v>
      </c>
      <c r="H846" s="103">
        <f>ROUND(+G846*Totals!$H$8,2)</f>
        <v>25.36</v>
      </c>
      <c r="I846" s="103">
        <f t="shared" si="39"/>
        <v>15.970379746835441</v>
      </c>
      <c r="J846" s="103">
        <f t="shared" ref="J846:J909" si="40">+H846-I846</f>
        <v>9.3896202531645585</v>
      </c>
      <c r="K846" s="113" t="s">
        <v>240</v>
      </c>
      <c r="L846" s="113" t="s">
        <v>80</v>
      </c>
      <c r="M846" s="138">
        <v>0.62974683544303789</v>
      </c>
      <c r="N846" s="117">
        <f>+H846*M846</f>
        <v>15.970379746835441</v>
      </c>
      <c r="O846" s="117" t="s">
        <v>1159</v>
      </c>
      <c r="P846" s="114"/>
      <c r="Q846" s="118"/>
      <c r="R846" s="116"/>
      <c r="S846" s="114"/>
    </row>
    <row r="847" spans="6:19">
      <c r="F847" s="111" t="s">
        <v>239</v>
      </c>
      <c r="G847" s="136">
        <v>1.73877E-5</v>
      </c>
      <c r="H847" s="103">
        <f>ROUND(+G847*Totals!$H$8,2)</f>
        <v>6.31</v>
      </c>
      <c r="I847" s="103">
        <f t="shared" si="39"/>
        <v>0</v>
      </c>
      <c r="J847" s="103">
        <f t="shared" si="40"/>
        <v>6.31</v>
      </c>
      <c r="K847" s="113"/>
      <c r="L847" s="113"/>
      <c r="N847" s="117"/>
      <c r="O847" s="117"/>
      <c r="P847" s="114"/>
      <c r="Q847" s="118"/>
      <c r="R847" s="116"/>
      <c r="S847" s="114"/>
    </row>
    <row r="848" spans="6:19">
      <c r="F848" s="111" t="s">
        <v>238</v>
      </c>
      <c r="G848" s="136">
        <v>1.545571E-4</v>
      </c>
      <c r="H848" s="103">
        <f>ROUND(+G848*Totals!$H$8,2)</f>
        <v>56.05</v>
      </c>
      <c r="I848" s="103">
        <f t="shared" si="39"/>
        <v>16.571944809461236</v>
      </c>
      <c r="J848" s="103">
        <f t="shared" si="40"/>
        <v>39.478055190538761</v>
      </c>
      <c r="K848" s="113" t="s">
        <v>238</v>
      </c>
      <c r="L848" s="113" t="s">
        <v>51</v>
      </c>
      <c r="M848" s="138">
        <v>0.29566360052562418</v>
      </c>
      <c r="N848" s="117">
        <f>+H848*M848</f>
        <v>16.571944809461236</v>
      </c>
      <c r="O848" s="113" t="s">
        <v>1159</v>
      </c>
      <c r="P848" s="114"/>
      <c r="Q848" s="118"/>
      <c r="R848" s="116"/>
      <c r="S848" s="114"/>
    </row>
    <row r="849" spans="6:19">
      <c r="F849" s="111" t="s">
        <v>237</v>
      </c>
      <c r="G849" s="136">
        <v>6.4527600000000002E-5</v>
      </c>
      <c r="H849" s="103">
        <f>ROUND(+G849*Totals!$H$8,2)</f>
        <v>23.4</v>
      </c>
      <c r="I849" s="103">
        <f t="shared" si="39"/>
        <v>8.0853658536585353</v>
      </c>
      <c r="J849" s="103">
        <f t="shared" si="40"/>
        <v>15.314634146341463</v>
      </c>
      <c r="K849" s="113" t="s">
        <v>237</v>
      </c>
      <c r="L849" s="113" t="s">
        <v>70</v>
      </c>
      <c r="M849" s="138">
        <v>0.34552845528455284</v>
      </c>
      <c r="N849" s="117">
        <f>+H849*M849</f>
        <v>8.0853658536585353</v>
      </c>
      <c r="O849" s="117" t="s">
        <v>1159</v>
      </c>
      <c r="P849" s="114"/>
      <c r="Q849" s="118"/>
      <c r="R849" s="116"/>
      <c r="S849" s="114"/>
    </row>
    <row r="850" spans="6:19">
      <c r="F850" s="111" t="s">
        <v>236</v>
      </c>
      <c r="G850" s="136">
        <v>1.7434042999999999E-3</v>
      </c>
      <c r="H850" s="103">
        <f>ROUND(+G850*Totals!$H$8,2)</f>
        <v>632.28</v>
      </c>
      <c r="I850" s="103">
        <f t="shared" si="39"/>
        <v>0</v>
      </c>
      <c r="J850" s="103">
        <f t="shared" si="40"/>
        <v>632.28</v>
      </c>
      <c r="K850" s="113"/>
      <c r="L850" s="113"/>
      <c r="N850" s="117"/>
      <c r="O850" s="113"/>
      <c r="P850" s="114"/>
      <c r="Q850" s="118"/>
      <c r="R850" s="116"/>
      <c r="S850" s="114"/>
    </row>
    <row r="851" spans="6:19">
      <c r="F851" s="111" t="s">
        <v>235</v>
      </c>
      <c r="G851" s="136">
        <v>5.2549399999999995E-5</v>
      </c>
      <c r="H851" s="103">
        <f>ROUND(+G851*Totals!$H$8,2)</f>
        <v>19.059999999999999</v>
      </c>
      <c r="I851" s="103">
        <f t="shared" si="39"/>
        <v>4.0126315789473681</v>
      </c>
      <c r="J851" s="103">
        <f t="shared" si="40"/>
        <v>15.047368421052632</v>
      </c>
      <c r="K851" s="113" t="s">
        <v>235</v>
      </c>
      <c r="L851" s="113" t="s">
        <v>113</v>
      </c>
      <c r="M851" s="138">
        <v>0.2105263157894737</v>
      </c>
      <c r="N851" s="117">
        <f>+H851*M851</f>
        <v>4.0126315789473681</v>
      </c>
      <c r="O851" s="117" t="s">
        <v>1159</v>
      </c>
      <c r="P851" s="114"/>
      <c r="Q851" s="118"/>
      <c r="R851" s="116"/>
      <c r="S851" s="114"/>
    </row>
    <row r="852" spans="6:19">
      <c r="F852" s="111" t="s">
        <v>234</v>
      </c>
      <c r="G852" s="136">
        <v>1.2167509E-3</v>
      </c>
      <c r="H852" s="103">
        <f>ROUND(+G852*Totals!$H$8,2)</f>
        <v>441.28</v>
      </c>
      <c r="I852" s="103">
        <f t="shared" si="39"/>
        <v>0</v>
      </c>
      <c r="J852" s="103">
        <f t="shared" si="40"/>
        <v>441.28</v>
      </c>
      <c r="K852" s="113"/>
      <c r="L852" s="113"/>
      <c r="N852" s="117"/>
      <c r="O852" s="113"/>
      <c r="P852" s="114"/>
      <c r="Q852" s="118"/>
      <c r="R852" s="116"/>
      <c r="S852" s="114"/>
    </row>
    <row r="853" spans="6:19">
      <c r="F853" s="111" t="s">
        <v>233</v>
      </c>
      <c r="G853" s="136">
        <v>1.9744669999999999E-4</v>
      </c>
      <c r="H853" s="103">
        <f>ROUND(+G853*Totals!$H$8,2)</f>
        <v>71.61</v>
      </c>
      <c r="I853" s="103">
        <f t="shared" si="39"/>
        <v>9.2330734632683669</v>
      </c>
      <c r="J853" s="103">
        <f t="shared" si="40"/>
        <v>62.376926536731631</v>
      </c>
      <c r="K853" s="113" t="s">
        <v>233</v>
      </c>
      <c r="L853" s="113" t="s">
        <v>89</v>
      </c>
      <c r="M853" s="138">
        <v>0.12893553223388307</v>
      </c>
      <c r="N853" s="117">
        <f>+H853*M853</f>
        <v>9.2330734632683669</v>
      </c>
      <c r="O853" s="117" t="s">
        <v>1159</v>
      </c>
      <c r="P853" s="114"/>
      <c r="Q853" s="118"/>
      <c r="R853" s="116"/>
      <c r="S853" s="114"/>
    </row>
    <row r="854" spans="6:19">
      <c r="F854" s="111" t="s">
        <v>232</v>
      </c>
      <c r="G854" s="136">
        <v>9.1536450000000006E-4</v>
      </c>
      <c r="H854" s="103">
        <f>ROUND(+G854*Totals!$H$8,2)</f>
        <v>331.97</v>
      </c>
      <c r="I854" s="103">
        <f t="shared" si="39"/>
        <v>0</v>
      </c>
      <c r="J854" s="103">
        <f t="shared" si="40"/>
        <v>331.97</v>
      </c>
      <c r="K854" s="113"/>
      <c r="L854" s="113"/>
      <c r="N854" s="117"/>
      <c r="O854" s="113"/>
      <c r="P854" s="114"/>
      <c r="Q854" s="118"/>
      <c r="R854" s="116"/>
      <c r="S854" s="114"/>
    </row>
    <row r="855" spans="6:19">
      <c r="F855" s="111" t="s">
        <v>231</v>
      </c>
      <c r="G855" s="136">
        <v>3.9412099999999995E-5</v>
      </c>
      <c r="H855" s="103">
        <f>ROUND(+G855*Totals!$H$8,2)</f>
        <v>14.29</v>
      </c>
      <c r="I855" s="103">
        <f t="shared" si="39"/>
        <v>3.7024090909090899</v>
      </c>
      <c r="J855" s="103">
        <f t="shared" si="40"/>
        <v>10.58759090909091</v>
      </c>
      <c r="K855" s="113" t="s">
        <v>231</v>
      </c>
      <c r="L855" s="113" t="s">
        <v>57</v>
      </c>
      <c r="M855" s="138">
        <v>0.25909090909090904</v>
      </c>
      <c r="N855" s="117">
        <f>+H855*M855</f>
        <v>3.7024090909090899</v>
      </c>
      <c r="O855" s="113" t="s">
        <v>1159</v>
      </c>
      <c r="P855" s="114"/>
      <c r="Q855" s="118"/>
      <c r="R855" s="116"/>
      <c r="S855" s="114"/>
    </row>
    <row r="856" spans="6:19">
      <c r="F856" s="111" t="s">
        <v>230</v>
      </c>
      <c r="G856" s="136">
        <v>6.1165980000000002E-4</v>
      </c>
      <c r="H856" s="103">
        <f>ROUND(+G856*Totals!$H$8,2)</f>
        <v>221.83</v>
      </c>
      <c r="I856" s="103">
        <f t="shared" si="39"/>
        <v>0</v>
      </c>
      <c r="J856" s="103">
        <f t="shared" si="40"/>
        <v>221.83</v>
      </c>
      <c r="K856" s="113"/>
      <c r="L856" s="113"/>
      <c r="N856" s="117"/>
      <c r="O856" s="113"/>
      <c r="P856" s="114"/>
      <c r="Q856" s="118"/>
      <c r="R856" s="116"/>
      <c r="S856" s="114"/>
    </row>
    <row r="857" spans="6:19">
      <c r="F857" s="111" t="s">
        <v>229</v>
      </c>
      <c r="G857" s="136">
        <v>3.9875739999999999E-4</v>
      </c>
      <c r="H857" s="103">
        <f>ROUND(+G857*Totals!$H$8,2)</f>
        <v>144.62</v>
      </c>
      <c r="I857" s="103">
        <f t="shared" si="39"/>
        <v>0</v>
      </c>
      <c r="J857" s="103">
        <f t="shared" si="40"/>
        <v>144.62</v>
      </c>
      <c r="K857" s="113"/>
      <c r="L857" s="113"/>
      <c r="N857" s="117"/>
      <c r="O857" s="117"/>
      <c r="P857" s="114"/>
      <c r="Q857" s="118"/>
      <c r="R857" s="116"/>
      <c r="S857" s="114"/>
    </row>
    <row r="858" spans="6:19">
      <c r="F858" s="111" t="s">
        <v>228</v>
      </c>
      <c r="G858" s="136">
        <v>4.6019379999999996E-4</v>
      </c>
      <c r="H858" s="103">
        <f>ROUND(+G858*Totals!$H$8,2)</f>
        <v>166.9</v>
      </c>
      <c r="I858" s="103">
        <f t="shared" si="39"/>
        <v>0</v>
      </c>
      <c r="J858" s="103">
        <f t="shared" si="40"/>
        <v>166.9</v>
      </c>
      <c r="K858" s="113"/>
      <c r="L858" s="113"/>
      <c r="N858" s="117"/>
      <c r="O858" s="117"/>
      <c r="P858" s="114"/>
      <c r="Q858" s="118"/>
      <c r="R858" s="116"/>
      <c r="S858" s="114"/>
    </row>
    <row r="859" spans="6:19">
      <c r="F859" s="111" t="s">
        <v>227</v>
      </c>
      <c r="G859" s="136">
        <v>2.6661100000000001E-5</v>
      </c>
      <c r="H859" s="103">
        <f>ROUND(+G859*Totals!$H$8,2)</f>
        <v>9.67</v>
      </c>
      <c r="I859" s="103">
        <f t="shared" si="39"/>
        <v>3.2919148936170211</v>
      </c>
      <c r="J859" s="103">
        <f t="shared" si="40"/>
        <v>6.3780851063829793</v>
      </c>
      <c r="K859" s="113" t="s">
        <v>227</v>
      </c>
      <c r="L859" s="113" t="s">
        <v>45</v>
      </c>
      <c r="M859" s="138">
        <v>0.34042553191489361</v>
      </c>
      <c r="N859" s="117">
        <f>+H859*M859</f>
        <v>3.2919148936170211</v>
      </c>
      <c r="O859" s="117" t="s">
        <v>1159</v>
      </c>
      <c r="P859" s="114"/>
      <c r="Q859" s="118"/>
      <c r="R859" s="116"/>
      <c r="S859" s="114"/>
    </row>
    <row r="860" spans="6:19">
      <c r="F860" s="111" t="s">
        <v>226</v>
      </c>
      <c r="G860" s="136">
        <v>1.966739E-4</v>
      </c>
      <c r="H860" s="103">
        <f>ROUND(+G860*Totals!$H$8,2)</f>
        <v>71.33</v>
      </c>
      <c r="I860" s="103">
        <f t="shared" si="39"/>
        <v>21.283101920236337</v>
      </c>
      <c r="J860" s="103">
        <f t="shared" si="40"/>
        <v>50.046898079763665</v>
      </c>
      <c r="K860" s="113" t="s">
        <v>226</v>
      </c>
      <c r="L860" s="113" t="s">
        <v>95</v>
      </c>
      <c r="M860" s="138">
        <v>0.2983751846381093</v>
      </c>
      <c r="N860" s="117">
        <f>+H860*M860</f>
        <v>21.283101920236337</v>
      </c>
      <c r="O860" s="117" t="s">
        <v>1159</v>
      </c>
      <c r="P860" s="114"/>
      <c r="Q860" s="118"/>
      <c r="R860" s="116"/>
      <c r="S860" s="114"/>
    </row>
    <row r="861" spans="6:19">
      <c r="F861" s="111" t="s">
        <v>225</v>
      </c>
      <c r="G861" s="136">
        <v>2.7820299999999999E-5</v>
      </c>
      <c r="H861" s="103">
        <f>ROUND(+G861*Totals!$H$8,2)</f>
        <v>10.09</v>
      </c>
      <c r="I861" s="103">
        <f t="shared" si="39"/>
        <v>2.632173913043478</v>
      </c>
      <c r="J861" s="103">
        <f t="shared" si="40"/>
        <v>7.4578260869565218</v>
      </c>
      <c r="K861" s="113" t="s">
        <v>225</v>
      </c>
      <c r="L861" s="113" t="s">
        <v>101</v>
      </c>
      <c r="M861" s="138">
        <v>0.2608695652173913</v>
      </c>
      <c r="N861" s="117">
        <f>+H861*M861</f>
        <v>2.632173913043478</v>
      </c>
      <c r="O861" s="113" t="s">
        <v>1159</v>
      </c>
      <c r="P861" s="114"/>
      <c r="Q861" s="118"/>
      <c r="R861" s="116"/>
      <c r="S861" s="114"/>
    </row>
    <row r="862" spans="6:19">
      <c r="F862" s="111" t="s">
        <v>224</v>
      </c>
      <c r="G862" s="136">
        <v>1.0818999999999999E-5</v>
      </c>
      <c r="H862" s="103">
        <f>ROUND(+G862*Totals!$H$8,2)</f>
        <v>3.92</v>
      </c>
      <c r="I862" s="103">
        <f t="shared" si="39"/>
        <v>0.3487544483985765</v>
      </c>
      <c r="J862" s="103">
        <f t="shared" si="40"/>
        <v>3.5712455516014234</v>
      </c>
      <c r="K862" s="113" t="s">
        <v>224</v>
      </c>
      <c r="L862" s="113" t="s">
        <v>39</v>
      </c>
      <c r="M862" s="138">
        <v>8.8967971530249115E-2</v>
      </c>
      <c r="N862" s="117">
        <f>+H862*M862</f>
        <v>0.3487544483985765</v>
      </c>
      <c r="O862" s="117" t="s">
        <v>1159</v>
      </c>
      <c r="P862" s="114"/>
      <c r="Q862" s="118"/>
      <c r="R862" s="116"/>
      <c r="S862" s="114"/>
    </row>
    <row r="863" spans="6:19">
      <c r="F863" s="111" t="s">
        <v>223</v>
      </c>
      <c r="G863" s="136">
        <v>3.6861869999999999E-4</v>
      </c>
      <c r="H863" s="103">
        <f>ROUND(+G863*Totals!$H$8,2)</f>
        <v>133.69</v>
      </c>
      <c r="I863" s="103">
        <f t="shared" si="39"/>
        <v>0</v>
      </c>
      <c r="J863" s="103">
        <f t="shared" si="40"/>
        <v>133.69</v>
      </c>
      <c r="K863" s="113"/>
      <c r="L863" s="113"/>
      <c r="N863" s="117"/>
      <c r="O863" s="117"/>
      <c r="P863" s="114"/>
      <c r="Q863" s="118"/>
      <c r="R863" s="116"/>
      <c r="S863" s="114"/>
    </row>
    <row r="864" spans="6:19">
      <c r="F864" s="111" t="s">
        <v>121</v>
      </c>
      <c r="G864" s="136">
        <v>1.5417069999999999E-4</v>
      </c>
      <c r="H864" s="103">
        <f>ROUND(+G864*Totals!$H$8,2)</f>
        <v>55.91</v>
      </c>
      <c r="I864" s="103">
        <f t="shared" si="39"/>
        <v>10.948433420365536</v>
      </c>
      <c r="J864" s="103">
        <f t="shared" si="40"/>
        <v>44.961566579634464</v>
      </c>
      <c r="K864" s="113" t="s">
        <v>121</v>
      </c>
      <c r="L864" s="113" t="s">
        <v>76</v>
      </c>
      <c r="M864" s="138">
        <v>0.195822454308094</v>
      </c>
      <c r="N864" s="117">
        <f>+H864*M864</f>
        <v>10.948433420365536</v>
      </c>
      <c r="O864" s="113"/>
      <c r="P864" s="114"/>
      <c r="Q864" s="118"/>
      <c r="R864" s="116"/>
      <c r="S864" s="114"/>
    </row>
    <row r="865" spans="6:19">
      <c r="F865" s="111" t="s">
        <v>222</v>
      </c>
      <c r="G865" s="136">
        <v>2.8979499999999999E-5</v>
      </c>
      <c r="H865" s="103">
        <f>ROUND(+G865*Totals!$H$8,2)</f>
        <v>10.51</v>
      </c>
      <c r="I865" s="103">
        <f t="shared" si="39"/>
        <v>7.0760396039603961</v>
      </c>
      <c r="J865" s="103">
        <f t="shared" si="40"/>
        <v>3.4339603960396037</v>
      </c>
      <c r="K865" s="113" t="s">
        <v>222</v>
      </c>
      <c r="L865" s="113" t="s">
        <v>39</v>
      </c>
      <c r="M865" s="138">
        <v>0.67326732673267331</v>
      </c>
      <c r="N865" s="117">
        <f>+H865*M865</f>
        <v>7.0760396039603961</v>
      </c>
      <c r="O865" s="117"/>
      <c r="P865" s="114"/>
      <c r="Q865" s="118"/>
      <c r="R865" s="116"/>
      <c r="S865" s="114"/>
    </row>
    <row r="866" spans="6:19" ht="37.5">
      <c r="F866" s="111" t="s">
        <v>221</v>
      </c>
      <c r="G866" s="136">
        <v>4.7449030000000004E-4</v>
      </c>
      <c r="H866" s="103">
        <f>ROUND(+G866*Totals!$H$8,2)</f>
        <v>172.08</v>
      </c>
      <c r="I866" s="103">
        <f t="shared" si="39"/>
        <v>0</v>
      </c>
      <c r="J866" s="103">
        <f t="shared" si="40"/>
        <v>172.08</v>
      </c>
      <c r="K866" s="113"/>
      <c r="L866" s="113"/>
      <c r="N866" s="117"/>
      <c r="O866" s="113"/>
      <c r="P866" s="114"/>
      <c r="Q866" s="118"/>
      <c r="R866" s="116"/>
      <c r="S866" s="114"/>
    </row>
    <row r="867" spans="6:19">
      <c r="F867" s="111" t="s">
        <v>220</v>
      </c>
      <c r="G867" s="136">
        <v>1.881733E-4</v>
      </c>
      <c r="H867" s="103">
        <f>ROUND(+G867*Totals!$H$8,2)</f>
        <v>68.239999999999995</v>
      </c>
      <c r="I867" s="103">
        <f t="shared" si="39"/>
        <v>13.962148337595906</v>
      </c>
      <c r="J867" s="103">
        <f t="shared" si="40"/>
        <v>54.277851662404089</v>
      </c>
      <c r="K867" s="113" t="s">
        <v>220</v>
      </c>
      <c r="L867" s="113" t="s">
        <v>96</v>
      </c>
      <c r="M867" s="138">
        <v>0.20460358056265984</v>
      </c>
      <c r="N867" s="117">
        <f>+H867*M867</f>
        <v>13.962148337595906</v>
      </c>
      <c r="O867" s="113"/>
      <c r="P867" s="114"/>
      <c r="Q867" s="118"/>
      <c r="R867" s="116"/>
      <c r="S867" s="114"/>
    </row>
    <row r="868" spans="6:19">
      <c r="F868" s="111" t="s">
        <v>219</v>
      </c>
      <c r="G868" s="136">
        <v>6.0045439999999997E-4</v>
      </c>
      <c r="H868" s="103">
        <f>ROUND(+G868*Totals!$H$8,2)</f>
        <v>217.77</v>
      </c>
      <c r="I868" s="103">
        <f t="shared" si="39"/>
        <v>0</v>
      </c>
      <c r="J868" s="103">
        <f t="shared" si="40"/>
        <v>217.77</v>
      </c>
      <c r="K868" s="113"/>
      <c r="L868" s="113"/>
      <c r="N868" s="117"/>
      <c r="O868" s="113"/>
      <c r="P868" s="114"/>
      <c r="Q868" s="118"/>
      <c r="R868" s="116"/>
      <c r="S868" s="114"/>
    </row>
    <row r="869" spans="6:19">
      <c r="F869" s="111" t="s">
        <v>218</v>
      </c>
      <c r="G869" s="136">
        <v>1.7611783400000001E-2</v>
      </c>
      <c r="H869" s="103">
        <f>ROUND(+G869*Totals!$H$8,2)</f>
        <v>6387.23</v>
      </c>
      <c r="I869" s="103">
        <f t="shared" si="39"/>
        <v>0</v>
      </c>
      <c r="J869" s="103">
        <f t="shared" si="40"/>
        <v>6387.23</v>
      </c>
      <c r="K869" s="113"/>
      <c r="L869" s="113"/>
      <c r="N869" s="117"/>
      <c r="O869" s="117"/>
      <c r="P869" s="114"/>
      <c r="Q869" s="118"/>
      <c r="R869" s="116"/>
      <c r="S869" s="114"/>
    </row>
    <row r="870" spans="6:19">
      <c r="F870" s="111" t="s">
        <v>217</v>
      </c>
      <c r="G870" s="136">
        <v>1.306008E-4</v>
      </c>
      <c r="H870" s="103">
        <f>ROUND(+G870*Totals!$H$8,2)</f>
        <v>47.36</v>
      </c>
      <c r="I870" s="103">
        <f t="shared" si="39"/>
        <v>0</v>
      </c>
      <c r="J870" s="103">
        <f t="shared" si="40"/>
        <v>47.36</v>
      </c>
      <c r="K870" s="113"/>
      <c r="L870" s="113"/>
      <c r="N870" s="117"/>
      <c r="O870" s="117"/>
      <c r="P870" s="114"/>
      <c r="Q870" s="118"/>
      <c r="R870" s="116"/>
      <c r="S870" s="114"/>
    </row>
    <row r="871" spans="6:19">
      <c r="F871" s="111" t="s">
        <v>216</v>
      </c>
      <c r="G871" s="136">
        <v>1.530115E-4</v>
      </c>
      <c r="H871" s="103">
        <f>ROUND(+G871*Totals!$H$8,2)</f>
        <v>55.49</v>
      </c>
      <c r="I871" s="103">
        <f t="shared" si="39"/>
        <v>13.321606498194946</v>
      </c>
      <c r="J871" s="103">
        <f t="shared" si="40"/>
        <v>42.168393501805056</v>
      </c>
      <c r="K871" s="113" t="s">
        <v>216</v>
      </c>
      <c r="L871" s="113" t="s">
        <v>58</v>
      </c>
      <c r="M871" s="138">
        <v>0.24007220216606498</v>
      </c>
      <c r="N871" s="117">
        <f>+H871*M871</f>
        <v>13.321606498194946</v>
      </c>
      <c r="O871" s="113"/>
      <c r="P871" s="114"/>
      <c r="Q871" s="118"/>
      <c r="R871" s="116"/>
      <c r="S871" s="114"/>
    </row>
    <row r="872" spans="6:19">
      <c r="F872" s="111" t="s">
        <v>215</v>
      </c>
      <c r="G872" s="136">
        <v>1.5069300000000002E-5</v>
      </c>
      <c r="H872" s="103">
        <f>ROUND(+G872*Totals!$H$8,2)</f>
        <v>5.47</v>
      </c>
      <c r="I872" s="103">
        <f t="shared" si="39"/>
        <v>0.41544303797468346</v>
      </c>
      <c r="J872" s="103">
        <f t="shared" si="40"/>
        <v>5.0545569620253161</v>
      </c>
      <c r="K872" s="113" t="s">
        <v>215</v>
      </c>
      <c r="L872" s="113" t="s">
        <v>84</v>
      </c>
      <c r="M872" s="138">
        <v>7.5949367088607583E-2</v>
      </c>
      <c r="N872" s="117">
        <f>+H872*M872</f>
        <v>0.41544303797468346</v>
      </c>
      <c r="O872" s="113"/>
      <c r="P872" s="114"/>
      <c r="Q872" s="118"/>
      <c r="R872" s="116"/>
      <c r="S872" s="114"/>
    </row>
    <row r="873" spans="6:19">
      <c r="F873" s="111" t="s">
        <v>214</v>
      </c>
      <c r="G873" s="136">
        <v>2.9906799999999999E-4</v>
      </c>
      <c r="H873" s="103">
        <f>ROUND(+G873*Totals!$H$8,2)</f>
        <v>108.46</v>
      </c>
      <c r="I873" s="103">
        <f t="shared" si="39"/>
        <v>0</v>
      </c>
      <c r="J873" s="103">
        <f t="shared" si="40"/>
        <v>108.46</v>
      </c>
      <c r="K873" s="113"/>
      <c r="L873" s="113"/>
      <c r="N873" s="117"/>
      <c r="O873" s="117"/>
      <c r="P873" s="114"/>
      <c r="Q873" s="118"/>
      <c r="R873" s="116"/>
      <c r="S873" s="114"/>
    </row>
    <row r="874" spans="6:19">
      <c r="F874" s="111" t="s">
        <v>213</v>
      </c>
      <c r="G874" s="136">
        <v>5.7340690000000003E-4</v>
      </c>
      <c r="H874" s="103">
        <f>ROUND(+G874*Totals!$H$8,2)</f>
        <v>207.96</v>
      </c>
      <c r="I874" s="103">
        <f t="shared" si="39"/>
        <v>0</v>
      </c>
      <c r="J874" s="103">
        <f t="shared" si="40"/>
        <v>207.96</v>
      </c>
      <c r="K874" s="113"/>
      <c r="L874" s="113"/>
      <c r="N874" s="117"/>
      <c r="O874" s="117"/>
      <c r="P874" s="114"/>
      <c r="Q874" s="118"/>
      <c r="R874" s="116"/>
      <c r="S874" s="114"/>
    </row>
    <row r="875" spans="6:19">
      <c r="F875" s="111" t="s">
        <v>212</v>
      </c>
      <c r="G875" s="136">
        <v>6.8777900000000004E-5</v>
      </c>
      <c r="H875" s="103">
        <f>ROUND(+G875*Totals!$H$8,2)</f>
        <v>24.94</v>
      </c>
      <c r="I875" s="103">
        <f t="shared" si="39"/>
        <v>4.0663043478260876</v>
      </c>
      <c r="J875" s="103">
        <f t="shared" si="40"/>
        <v>20.873695652173915</v>
      </c>
      <c r="K875" s="113" t="s">
        <v>212</v>
      </c>
      <c r="L875" s="113" t="s">
        <v>61</v>
      </c>
      <c r="M875" s="138">
        <v>0.1630434782608696</v>
      </c>
      <c r="N875" s="117">
        <f>+H875*M875</f>
        <v>4.0663043478260876</v>
      </c>
      <c r="O875" s="117"/>
      <c r="P875" s="114"/>
      <c r="Q875" s="118"/>
      <c r="R875" s="116"/>
      <c r="S875" s="114"/>
    </row>
    <row r="876" spans="6:19">
      <c r="F876" s="111" t="s">
        <v>211</v>
      </c>
      <c r="G876" s="136">
        <v>2.6274699999999998E-5</v>
      </c>
      <c r="H876" s="103">
        <f>ROUND(+G876*Totals!$H$8,2)</f>
        <v>9.5299999999999994</v>
      </c>
      <c r="I876" s="103">
        <f t="shared" si="39"/>
        <v>1.4760269360269358</v>
      </c>
      <c r="J876" s="103">
        <f t="shared" si="40"/>
        <v>8.0539730639730642</v>
      </c>
      <c r="K876" s="113" t="s">
        <v>211</v>
      </c>
      <c r="L876" s="113" t="s">
        <v>109</v>
      </c>
      <c r="M876" s="138">
        <v>0.15488215488215487</v>
      </c>
      <c r="N876" s="117">
        <f>+H876*M876</f>
        <v>1.4760269360269358</v>
      </c>
      <c r="O876" s="113"/>
      <c r="P876" s="114"/>
      <c r="Q876" s="118"/>
      <c r="R876" s="116"/>
      <c r="S876" s="114"/>
    </row>
    <row r="877" spans="6:19">
      <c r="F877" s="111" t="s">
        <v>210</v>
      </c>
      <c r="G877" s="136">
        <v>1.070308E-4</v>
      </c>
      <c r="H877" s="103">
        <f>ROUND(+G877*Totals!$H$8,2)</f>
        <v>38.82</v>
      </c>
      <c r="I877" s="103">
        <f t="shared" si="39"/>
        <v>5.4397452229299361</v>
      </c>
      <c r="J877" s="103">
        <f t="shared" si="40"/>
        <v>33.380254777070064</v>
      </c>
      <c r="K877" s="137" t="s">
        <v>210</v>
      </c>
      <c r="L877" s="137" t="s">
        <v>85</v>
      </c>
      <c r="M877" s="138">
        <v>0.14012738853503184</v>
      </c>
      <c r="N877" s="117">
        <f>+H877*M877</f>
        <v>5.4397452229299361</v>
      </c>
      <c r="O877" s="113"/>
      <c r="P877" s="114"/>
      <c r="Q877" s="118"/>
      <c r="R877" s="116"/>
      <c r="S877" s="114"/>
    </row>
    <row r="878" spans="6:19">
      <c r="F878" s="111" t="s">
        <v>209</v>
      </c>
      <c r="G878" s="136">
        <v>2.7472529999999996E-4</v>
      </c>
      <c r="H878" s="103">
        <f>ROUND(+G878*Totals!$H$8,2)</f>
        <v>99.63</v>
      </c>
      <c r="I878" s="103">
        <f t="shared" si="39"/>
        <v>0</v>
      </c>
      <c r="J878" s="103">
        <f t="shared" si="40"/>
        <v>99.63</v>
      </c>
      <c r="K878" s="113"/>
      <c r="L878" s="113"/>
      <c r="N878" s="117"/>
      <c r="O878" s="113"/>
      <c r="P878" s="114"/>
      <c r="Q878" s="118"/>
      <c r="R878" s="116"/>
      <c r="S878" s="114"/>
    </row>
    <row r="879" spans="6:19">
      <c r="F879" s="111" t="s">
        <v>208</v>
      </c>
      <c r="G879" s="136">
        <v>3.380937E-4</v>
      </c>
      <c r="H879" s="103">
        <f>ROUND(+G879*Totals!$H$8,2)</f>
        <v>122.62</v>
      </c>
      <c r="I879" s="103">
        <f t="shared" si="39"/>
        <v>0</v>
      </c>
      <c r="J879" s="103">
        <f t="shared" si="40"/>
        <v>122.62</v>
      </c>
      <c r="K879" s="113"/>
      <c r="L879" s="113"/>
      <c r="N879" s="117"/>
      <c r="O879" s="117"/>
      <c r="P879" s="114"/>
      <c r="Q879" s="118"/>
      <c r="R879" s="116"/>
      <c r="S879" s="114"/>
    </row>
    <row r="880" spans="6:19">
      <c r="F880" s="111" t="s">
        <v>207</v>
      </c>
      <c r="G880" s="136">
        <v>4.3739659999999999E-4</v>
      </c>
      <c r="H880" s="103">
        <f>ROUND(+G880*Totals!$H$8,2)</f>
        <v>158.63</v>
      </c>
      <c r="I880" s="103">
        <f t="shared" si="39"/>
        <v>0</v>
      </c>
      <c r="J880" s="103">
        <f t="shared" si="40"/>
        <v>158.63</v>
      </c>
      <c r="K880" s="113"/>
      <c r="L880" s="113"/>
      <c r="N880" s="117"/>
      <c r="O880" s="117"/>
      <c r="P880" s="114"/>
      <c r="Q880" s="118"/>
      <c r="R880" s="116"/>
      <c r="S880" s="114"/>
    </row>
    <row r="881" spans="6:19">
      <c r="F881" s="111" t="s">
        <v>206</v>
      </c>
      <c r="G881" s="136">
        <v>5.0231100000000001E-5</v>
      </c>
      <c r="H881" s="103">
        <f>ROUND(+G881*Totals!$H$8,2)</f>
        <v>18.22</v>
      </c>
      <c r="I881" s="103">
        <f t="shared" si="39"/>
        <v>4.9463230240549825</v>
      </c>
      <c r="J881" s="103">
        <f t="shared" si="40"/>
        <v>13.273676975945015</v>
      </c>
      <c r="K881" s="113" t="s">
        <v>206</v>
      </c>
      <c r="L881" s="113" t="s">
        <v>127</v>
      </c>
      <c r="M881" s="138">
        <v>0.27147766323024053</v>
      </c>
      <c r="N881" s="117">
        <f>+H881*M881</f>
        <v>4.9463230240549825</v>
      </c>
      <c r="O881" s="113"/>
      <c r="P881" s="114"/>
      <c r="Q881" s="118"/>
      <c r="R881" s="116"/>
      <c r="S881" s="114"/>
    </row>
    <row r="882" spans="6:19">
      <c r="F882" s="111" t="s">
        <v>205</v>
      </c>
      <c r="G882" s="136">
        <v>2.0865200000000001E-5</v>
      </c>
      <c r="H882" s="103">
        <f>ROUND(+G882*Totals!$H$8,2)</f>
        <v>7.57</v>
      </c>
      <c r="I882" s="103">
        <f t="shared" si="39"/>
        <v>3.3299726775956286</v>
      </c>
      <c r="J882" s="103">
        <f t="shared" si="40"/>
        <v>4.2400273224043712</v>
      </c>
      <c r="K882" s="113" t="s">
        <v>205</v>
      </c>
      <c r="L882" s="113" t="s">
        <v>119</v>
      </c>
      <c r="M882" s="138">
        <v>0.43989071038251365</v>
      </c>
      <c r="N882" s="117">
        <f>+H882*M882</f>
        <v>3.3299726775956286</v>
      </c>
      <c r="O882" s="117"/>
      <c r="P882" s="114"/>
      <c r="Q882" s="118"/>
      <c r="R882" s="116"/>
      <c r="S882" s="114"/>
    </row>
    <row r="883" spans="6:19">
      <c r="F883" s="111" t="s">
        <v>204</v>
      </c>
      <c r="G883" s="136">
        <v>1.9080076000000002E-3</v>
      </c>
      <c r="H883" s="103">
        <f>ROUND(+G883*Totals!$H$8,2)</f>
        <v>691.97</v>
      </c>
      <c r="I883" s="103">
        <f t="shared" si="39"/>
        <v>0</v>
      </c>
      <c r="J883" s="103">
        <f t="shared" si="40"/>
        <v>691.97</v>
      </c>
      <c r="K883" s="113"/>
      <c r="L883" s="113"/>
      <c r="N883" s="117"/>
      <c r="O883" s="117"/>
      <c r="P883" s="114"/>
      <c r="Q883" s="118"/>
      <c r="R883" s="116"/>
      <c r="S883" s="114"/>
    </row>
    <row r="884" spans="6:19">
      <c r="F884" s="111" t="s">
        <v>203</v>
      </c>
      <c r="G884" s="136">
        <v>7.8437700000000003E-5</v>
      </c>
      <c r="H884" s="103">
        <f>ROUND(+G884*Totals!$H$8,2)</f>
        <v>28.45</v>
      </c>
      <c r="I884" s="103">
        <f t="shared" si="39"/>
        <v>8.9271260997067454</v>
      </c>
      <c r="J884" s="103">
        <f t="shared" si="40"/>
        <v>19.522873900293256</v>
      </c>
      <c r="K884" s="113" t="s">
        <v>203</v>
      </c>
      <c r="L884" s="113" t="s">
        <v>56</v>
      </c>
      <c r="M884" s="138">
        <v>0.31378299120234604</v>
      </c>
      <c r="N884" s="117">
        <f>+H884*M884</f>
        <v>8.9271260997067454</v>
      </c>
      <c r="O884" s="117"/>
      <c r="P884" s="114"/>
      <c r="Q884" s="118"/>
      <c r="R884" s="116"/>
      <c r="S884" s="114"/>
    </row>
    <row r="885" spans="6:19">
      <c r="F885" s="111" t="s">
        <v>202</v>
      </c>
      <c r="G885" s="136">
        <v>8.0756100000000004E-5</v>
      </c>
      <c r="H885" s="103">
        <f>ROUND(+G885*Totals!$H$8,2)</f>
        <v>29.29</v>
      </c>
      <c r="I885" s="103">
        <f t="shared" si="39"/>
        <v>11.605471698113206</v>
      </c>
      <c r="J885" s="103">
        <f t="shared" si="40"/>
        <v>17.684528301886793</v>
      </c>
      <c r="K885" s="113" t="s">
        <v>202</v>
      </c>
      <c r="L885" s="113" t="s">
        <v>67</v>
      </c>
      <c r="M885" s="138">
        <v>0.39622641509433959</v>
      </c>
      <c r="N885" s="117">
        <f>+H885*M885</f>
        <v>11.605471698113206</v>
      </c>
      <c r="O885" s="113"/>
      <c r="P885" s="114"/>
      <c r="Q885" s="118"/>
      <c r="R885" s="116"/>
      <c r="S885" s="114"/>
    </row>
    <row r="886" spans="6:19">
      <c r="F886" s="111" t="s">
        <v>201</v>
      </c>
      <c r="G886" s="136">
        <v>1.3330549999999999E-4</v>
      </c>
      <c r="H886" s="103">
        <f>ROUND(+G886*Totals!$H$8,2)</f>
        <v>48.35</v>
      </c>
      <c r="I886" s="103">
        <f t="shared" si="39"/>
        <v>0.36868191721132904</v>
      </c>
      <c r="J886" s="103">
        <f t="shared" si="40"/>
        <v>47.981318082788675</v>
      </c>
      <c r="K886" s="113" t="s">
        <v>201</v>
      </c>
      <c r="L886" s="113" t="s">
        <v>64</v>
      </c>
      <c r="M886" s="138">
        <v>7.6252723311546851E-3</v>
      </c>
      <c r="N886" s="117">
        <f>+H886*M886</f>
        <v>0.36868191721132904</v>
      </c>
      <c r="O886" s="113"/>
      <c r="P886" s="114"/>
      <c r="Q886" s="118"/>
      <c r="R886" s="116"/>
      <c r="S886" s="114"/>
    </row>
    <row r="887" spans="6:19">
      <c r="F887" s="111" t="s">
        <v>200</v>
      </c>
      <c r="G887" s="136">
        <v>5.9929519999999997E-4</v>
      </c>
      <c r="H887" s="103">
        <f>ROUND(+G887*Totals!$H$8,2)</f>
        <v>217.35</v>
      </c>
      <c r="I887" s="103">
        <f t="shared" si="39"/>
        <v>0</v>
      </c>
      <c r="J887" s="103">
        <f t="shared" si="40"/>
        <v>217.35</v>
      </c>
      <c r="K887" s="113"/>
      <c r="L887" s="113"/>
      <c r="N887" s="117"/>
      <c r="O887" s="113"/>
      <c r="P887" s="114"/>
      <c r="Q887" s="118"/>
      <c r="R887" s="116"/>
      <c r="S887" s="114"/>
    </row>
    <row r="888" spans="6:19">
      <c r="F888" s="111" t="s">
        <v>199</v>
      </c>
      <c r="G888" s="136">
        <v>5.278126E-4</v>
      </c>
      <c r="H888" s="103">
        <f>ROUND(+G888*Totals!$H$8,2)</f>
        <v>191.42</v>
      </c>
      <c r="I888" s="103">
        <f t="shared" si="39"/>
        <v>0</v>
      </c>
      <c r="J888" s="103">
        <f t="shared" si="40"/>
        <v>191.42</v>
      </c>
      <c r="K888" s="113"/>
      <c r="L888" s="113"/>
      <c r="N888" s="117"/>
      <c r="O888" s="113"/>
      <c r="P888" s="114"/>
      <c r="Q888" s="118"/>
      <c r="R888" s="116"/>
      <c r="S888" s="114"/>
    </row>
    <row r="889" spans="6:19">
      <c r="F889" s="111" t="s">
        <v>198</v>
      </c>
      <c r="G889" s="136">
        <v>2.6583820000000003E-4</v>
      </c>
      <c r="H889" s="103">
        <f>ROUND(+G889*Totals!$H$8,2)</f>
        <v>96.41</v>
      </c>
      <c r="I889" s="103">
        <f t="shared" si="39"/>
        <v>0</v>
      </c>
      <c r="J889" s="103">
        <f t="shared" si="40"/>
        <v>96.41</v>
      </c>
      <c r="K889" s="113"/>
      <c r="L889" s="113"/>
      <c r="N889" s="117"/>
      <c r="O889" s="117"/>
      <c r="P889" s="114"/>
      <c r="Q889" s="118"/>
      <c r="R889" s="116"/>
      <c r="S889" s="114"/>
    </row>
    <row r="890" spans="6:19">
      <c r="F890" s="111" t="s">
        <v>197</v>
      </c>
      <c r="G890" s="136">
        <v>2.9172660000000001E-4</v>
      </c>
      <c r="H890" s="103">
        <f>ROUND(+G890*Totals!$H$8,2)</f>
        <v>105.8</v>
      </c>
      <c r="I890" s="103">
        <f t="shared" si="39"/>
        <v>0</v>
      </c>
      <c r="J890" s="103">
        <f t="shared" si="40"/>
        <v>105.8</v>
      </c>
      <c r="K890" s="113"/>
      <c r="L890" s="113"/>
      <c r="N890" s="117"/>
      <c r="O890" s="113"/>
      <c r="P890" s="114"/>
      <c r="Q890" s="118"/>
      <c r="R890" s="116"/>
      <c r="S890" s="114"/>
    </row>
    <row r="891" spans="6:19">
      <c r="F891" s="111" t="s">
        <v>196</v>
      </c>
      <c r="G891" s="136">
        <v>6.3754800000000002E-5</v>
      </c>
      <c r="H891" s="103">
        <f>ROUND(+G891*Totals!$H$8,2)</f>
        <v>23.12</v>
      </c>
      <c r="I891" s="103">
        <f t="shared" si="39"/>
        <v>9.361971830985917</v>
      </c>
      <c r="J891" s="103">
        <f t="shared" si="40"/>
        <v>13.758028169014084</v>
      </c>
      <c r="K891" s="113" t="s">
        <v>196</v>
      </c>
      <c r="L891" s="113" t="s">
        <v>66</v>
      </c>
      <c r="M891" s="138">
        <v>0.40492957746478875</v>
      </c>
      <c r="N891" s="117">
        <f>+H891*M891</f>
        <v>9.361971830985917</v>
      </c>
      <c r="O891" s="113"/>
      <c r="P891" s="114"/>
      <c r="Q891" s="118"/>
      <c r="R891" s="116"/>
      <c r="S891" s="114"/>
    </row>
    <row r="892" spans="6:19">
      <c r="F892" s="111" t="s">
        <v>195</v>
      </c>
      <c r="G892" s="136">
        <v>2.886354E-4</v>
      </c>
      <c r="H892" s="103">
        <f>ROUND(+G892*Totals!$H$8,2)</f>
        <v>104.68</v>
      </c>
      <c r="I892" s="103">
        <f t="shared" si="39"/>
        <v>0</v>
      </c>
      <c r="J892" s="103">
        <f t="shared" si="40"/>
        <v>104.68</v>
      </c>
      <c r="K892" s="113"/>
      <c r="L892" s="113"/>
      <c r="N892" s="117"/>
      <c r="O892" s="113"/>
      <c r="P892" s="114"/>
      <c r="Q892" s="118"/>
      <c r="R892" s="116"/>
      <c r="S892" s="114"/>
    </row>
    <row r="893" spans="6:19">
      <c r="F893" s="111" t="s">
        <v>123</v>
      </c>
      <c r="G893" s="136">
        <v>8.0524260000000005E-4</v>
      </c>
      <c r="H893" s="103">
        <f>ROUND(+G893*Totals!$H$8,2)</f>
        <v>292.04000000000002</v>
      </c>
      <c r="I893" s="103">
        <f t="shared" si="39"/>
        <v>0</v>
      </c>
      <c r="J893" s="103">
        <f t="shared" si="40"/>
        <v>292.04000000000002</v>
      </c>
      <c r="K893" s="113"/>
      <c r="L893" s="113"/>
      <c r="N893" s="117"/>
      <c r="O893" s="117"/>
      <c r="P893" s="114"/>
      <c r="Q893" s="118"/>
      <c r="R893" s="116"/>
      <c r="S893" s="114"/>
    </row>
    <row r="894" spans="6:19">
      <c r="F894" s="111" t="s">
        <v>125</v>
      </c>
      <c r="G894" s="136">
        <v>2.8407598000000003E-3</v>
      </c>
      <c r="H894" s="103">
        <f>ROUND(+G894*Totals!$H$8,2)</f>
        <v>1030.25</v>
      </c>
      <c r="I894" s="103">
        <f t="shared" si="39"/>
        <v>0</v>
      </c>
      <c r="J894" s="103">
        <f t="shared" si="40"/>
        <v>1030.25</v>
      </c>
      <c r="K894" s="113"/>
      <c r="L894" s="113"/>
      <c r="N894" s="117"/>
      <c r="O894" s="113"/>
      <c r="P894" s="114"/>
      <c r="Q894" s="118"/>
      <c r="R894" s="116"/>
      <c r="S894" s="114"/>
    </row>
    <row r="895" spans="6:19">
      <c r="F895" s="111" t="s">
        <v>194</v>
      </c>
      <c r="G895" s="136">
        <v>8.0756100000000004E-5</v>
      </c>
      <c r="H895" s="103">
        <f>ROUND(+G895*Totals!$H$8,2)</f>
        <v>29.29</v>
      </c>
      <c r="I895" s="103">
        <f t="shared" si="39"/>
        <v>8.6965558194774335</v>
      </c>
      <c r="J895" s="103">
        <f t="shared" si="40"/>
        <v>20.593444180522567</v>
      </c>
      <c r="K895" s="113" t="s">
        <v>194</v>
      </c>
      <c r="L895" s="113" t="s">
        <v>52</v>
      </c>
      <c r="M895" s="138">
        <v>0.29691211401425177</v>
      </c>
      <c r="N895" s="117">
        <f>+H895*M895</f>
        <v>8.6965558194774335</v>
      </c>
      <c r="O895" s="117"/>
      <c r="P895" s="114"/>
      <c r="Q895" s="118"/>
      <c r="R895" s="116"/>
      <c r="S895" s="114"/>
    </row>
    <row r="896" spans="6:19">
      <c r="F896" s="111" t="s">
        <v>193</v>
      </c>
      <c r="G896" s="136">
        <v>2.6003075699999999E-2</v>
      </c>
      <c r="H896" s="103">
        <f>ROUND(+G896*Totals!$H$8,2)</f>
        <v>9430.48</v>
      </c>
      <c r="I896" s="103">
        <f t="shared" si="39"/>
        <v>0</v>
      </c>
      <c r="J896" s="103">
        <f t="shared" si="40"/>
        <v>9430.48</v>
      </c>
      <c r="K896" s="113"/>
      <c r="L896" s="113"/>
      <c r="N896" s="117"/>
      <c r="O896" s="117"/>
      <c r="P896" s="114"/>
      <c r="Q896" s="118"/>
      <c r="R896" s="116"/>
      <c r="S896" s="114"/>
    </row>
    <row r="897" spans="6:19">
      <c r="F897" s="111" t="s">
        <v>192</v>
      </c>
      <c r="G897" s="136">
        <v>4.2116799999999996E-5</v>
      </c>
      <c r="H897" s="103">
        <f>ROUND(+G897*Totals!$H$8,2)</f>
        <v>15.27</v>
      </c>
      <c r="I897" s="103">
        <f t="shared" si="39"/>
        <v>4.9174576271186448</v>
      </c>
      <c r="J897" s="103">
        <f t="shared" si="40"/>
        <v>10.352542372881356</v>
      </c>
      <c r="K897" s="113" t="s">
        <v>192</v>
      </c>
      <c r="L897" s="113" t="s">
        <v>38</v>
      </c>
      <c r="M897" s="138">
        <v>0.32203389830508478</v>
      </c>
      <c r="N897" s="117">
        <f>+H897*M897</f>
        <v>4.9174576271186448</v>
      </c>
      <c r="O897" s="113"/>
      <c r="P897" s="114"/>
      <c r="Q897" s="118"/>
      <c r="R897" s="116"/>
      <c r="S897" s="114"/>
    </row>
    <row r="898" spans="6:19">
      <c r="F898" s="111" t="s">
        <v>191</v>
      </c>
      <c r="G898" s="136">
        <v>8.8483899999999995E-5</v>
      </c>
      <c r="H898" s="103">
        <f>ROUND(+G898*Totals!$H$8,2)</f>
        <v>32.090000000000003</v>
      </c>
      <c r="I898" s="103">
        <f t="shared" si="39"/>
        <v>8.9032135728542929</v>
      </c>
      <c r="J898" s="103">
        <f t="shared" si="40"/>
        <v>23.186786427145712</v>
      </c>
      <c r="K898" s="113" t="s">
        <v>191</v>
      </c>
      <c r="L898" s="113" t="s">
        <v>67</v>
      </c>
      <c r="M898" s="138">
        <v>0.27744510978043913</v>
      </c>
      <c r="N898" s="117">
        <f>+H898*M898</f>
        <v>8.9032135728542929</v>
      </c>
      <c r="O898" s="113"/>
      <c r="P898" s="114"/>
      <c r="Q898" s="118"/>
      <c r="R898" s="116"/>
      <c r="S898" s="114"/>
    </row>
    <row r="899" spans="6:19">
      <c r="F899" s="111" t="s">
        <v>190</v>
      </c>
      <c r="G899" s="136">
        <v>1.22961778E-2</v>
      </c>
      <c r="H899" s="103">
        <f>ROUND(+G899*Totals!$H$8,2)</f>
        <v>4459.43</v>
      </c>
      <c r="I899" s="103">
        <f t="shared" si="39"/>
        <v>0</v>
      </c>
      <c r="J899" s="103">
        <f t="shared" si="40"/>
        <v>4459.43</v>
      </c>
      <c r="K899" s="113"/>
      <c r="L899" s="113"/>
      <c r="N899" s="117"/>
      <c r="O899" s="113"/>
      <c r="P899" s="114"/>
      <c r="Q899" s="118"/>
      <c r="R899" s="116"/>
      <c r="S899" s="114"/>
    </row>
    <row r="900" spans="6:19">
      <c r="F900" s="111" t="s">
        <v>189</v>
      </c>
      <c r="G900" s="136">
        <v>1.4787252E-3</v>
      </c>
      <c r="H900" s="103">
        <f>ROUND(+G900*Totals!$H$8,2)</f>
        <v>536.29</v>
      </c>
      <c r="I900" s="103">
        <f t="shared" si="39"/>
        <v>0</v>
      </c>
      <c r="J900" s="103">
        <f t="shared" si="40"/>
        <v>536.29</v>
      </c>
      <c r="K900" s="113"/>
      <c r="L900" s="113"/>
      <c r="N900" s="117"/>
      <c r="O900" s="113"/>
      <c r="P900" s="114"/>
      <c r="Q900" s="118"/>
      <c r="R900" s="116"/>
      <c r="S900" s="114"/>
    </row>
    <row r="901" spans="6:19">
      <c r="F901" s="111" t="s">
        <v>188</v>
      </c>
      <c r="G901" s="136">
        <v>4.0161667000000005E-3</v>
      </c>
      <c r="H901" s="103">
        <f>ROUND(+G901*Totals!$H$8,2)</f>
        <v>1456.53</v>
      </c>
      <c r="I901" s="103">
        <f t="shared" si="39"/>
        <v>0</v>
      </c>
      <c r="J901" s="103">
        <f t="shared" si="40"/>
        <v>1456.53</v>
      </c>
      <c r="K901" s="113"/>
      <c r="L901" s="113"/>
      <c r="N901" s="117"/>
      <c r="O901" s="117"/>
      <c r="P901" s="114"/>
      <c r="Q901" s="118"/>
      <c r="R901" s="116"/>
      <c r="S901" s="114"/>
    </row>
    <row r="902" spans="6:19">
      <c r="F902" s="111" t="s">
        <v>187</v>
      </c>
      <c r="G902" s="136">
        <v>3.7325539999999999E-4</v>
      </c>
      <c r="H902" s="103">
        <f>ROUND(+G902*Totals!$H$8,2)</f>
        <v>135.37</v>
      </c>
      <c r="I902" s="103">
        <f t="shared" si="39"/>
        <v>0</v>
      </c>
      <c r="J902" s="103">
        <f t="shared" si="40"/>
        <v>135.37</v>
      </c>
      <c r="K902" s="113"/>
      <c r="L902" s="113"/>
      <c r="N902" s="117"/>
      <c r="O902" s="113"/>
      <c r="P902" s="114"/>
      <c r="Q902" s="118"/>
      <c r="R902" s="116"/>
      <c r="S902" s="114"/>
    </row>
    <row r="903" spans="6:19">
      <c r="F903" s="111" t="s">
        <v>186</v>
      </c>
      <c r="G903" s="136">
        <v>5.3322200000000003E-5</v>
      </c>
      <c r="H903" s="103">
        <f>ROUND(+G903*Totals!$H$8,2)</f>
        <v>19.34</v>
      </c>
      <c r="I903" s="103">
        <f t="shared" ref="I903:I951" si="41">+N903+Q903+T903</f>
        <v>6.0474922600619196</v>
      </c>
      <c r="J903" s="103">
        <f t="shared" si="40"/>
        <v>13.292507739938081</v>
      </c>
      <c r="K903" s="113" t="s">
        <v>186</v>
      </c>
      <c r="L903" s="113" t="s">
        <v>55</v>
      </c>
      <c r="M903" s="138">
        <v>0.31269349845201239</v>
      </c>
      <c r="N903" s="117">
        <f>+H903*M903</f>
        <v>6.0474922600619196</v>
      </c>
      <c r="O903" s="117"/>
      <c r="P903" s="114"/>
      <c r="Q903" s="118"/>
      <c r="R903" s="116"/>
      <c r="S903" s="114"/>
    </row>
    <row r="904" spans="6:19">
      <c r="F904" s="111" t="s">
        <v>127</v>
      </c>
      <c r="G904" s="136">
        <v>3.63209E-5</v>
      </c>
      <c r="H904" s="103">
        <f>ROUND(+G904*Totals!$H$8,2)</f>
        <v>13.17</v>
      </c>
      <c r="I904" s="103">
        <f t="shared" si="41"/>
        <v>2.1137037037037034</v>
      </c>
      <c r="J904" s="103">
        <f t="shared" si="40"/>
        <v>11.056296296296296</v>
      </c>
      <c r="K904" s="113" t="s">
        <v>127</v>
      </c>
      <c r="L904" s="113" t="s">
        <v>88</v>
      </c>
      <c r="M904" s="138">
        <v>0.16049382716049382</v>
      </c>
      <c r="N904" s="117">
        <f>+H904*M904</f>
        <v>2.1137037037037034</v>
      </c>
      <c r="O904" s="117"/>
      <c r="P904" s="114"/>
      <c r="Q904" s="118"/>
      <c r="R904" s="116"/>
      <c r="S904" s="114"/>
    </row>
    <row r="905" spans="6:19">
      <c r="F905" s="111" t="s">
        <v>185</v>
      </c>
      <c r="G905" s="136">
        <v>3.0235236E-3</v>
      </c>
      <c r="H905" s="103">
        <f>ROUND(+G905*Totals!$H$8,2)</f>
        <v>1096.53</v>
      </c>
      <c r="I905" s="103">
        <f t="shared" si="41"/>
        <v>0</v>
      </c>
      <c r="J905" s="103">
        <f t="shared" si="40"/>
        <v>1096.53</v>
      </c>
      <c r="K905" s="113"/>
      <c r="L905" s="113"/>
      <c r="N905" s="117"/>
      <c r="O905" s="113"/>
      <c r="P905" s="114"/>
      <c r="Q905" s="118"/>
      <c r="R905" s="116"/>
      <c r="S905" s="114"/>
    </row>
    <row r="906" spans="6:19">
      <c r="F906" s="111" t="s">
        <v>184</v>
      </c>
      <c r="G906" s="136">
        <v>5.2549399999999995E-5</v>
      </c>
      <c r="H906" s="103">
        <f>ROUND(+G906*Totals!$H$8,2)</f>
        <v>19.059999999999999</v>
      </c>
      <c r="I906" s="103">
        <f t="shared" si="41"/>
        <v>2.7892682926829266</v>
      </c>
      <c r="J906" s="103">
        <f t="shared" si="40"/>
        <v>16.270731707317072</v>
      </c>
      <c r="K906" s="143" t="s">
        <v>184</v>
      </c>
      <c r="L906" s="143" t="s">
        <v>54</v>
      </c>
      <c r="M906" s="140">
        <v>4.3360433604336043E-2</v>
      </c>
      <c r="N906" s="144">
        <f>+H906*M906</f>
        <v>0.82644986449864488</v>
      </c>
      <c r="O906" s="142" t="s">
        <v>61</v>
      </c>
      <c r="P906" s="140">
        <v>0.10298102981029811</v>
      </c>
      <c r="Q906" s="118">
        <f>H906*P906</f>
        <v>1.9628184281842818</v>
      </c>
      <c r="R906" s="116"/>
      <c r="S906" s="114"/>
    </row>
    <row r="907" spans="6:19">
      <c r="F907" s="111" t="s">
        <v>183</v>
      </c>
      <c r="G907" s="136">
        <v>5.8886259999999999E-4</v>
      </c>
      <c r="H907" s="103">
        <f>ROUND(+G907*Totals!$H$8,2)</f>
        <v>213.56</v>
      </c>
      <c r="I907" s="103">
        <f t="shared" si="41"/>
        <v>0</v>
      </c>
      <c r="J907" s="103">
        <f t="shared" si="40"/>
        <v>213.56</v>
      </c>
      <c r="K907" s="113"/>
      <c r="L907" s="113"/>
      <c r="N907" s="117"/>
      <c r="O907" s="117"/>
      <c r="P907" s="114"/>
      <c r="Q907" s="118"/>
      <c r="R907" s="116"/>
      <c r="S907" s="114"/>
    </row>
    <row r="908" spans="6:19">
      <c r="F908" s="111" t="s">
        <v>182</v>
      </c>
      <c r="G908" s="136">
        <v>2.7820280000000002E-4</v>
      </c>
      <c r="H908" s="103">
        <f>ROUND(+G908*Totals!$H$8,2)</f>
        <v>100.9</v>
      </c>
      <c r="I908" s="103">
        <f t="shared" si="41"/>
        <v>0</v>
      </c>
      <c r="J908" s="103">
        <f t="shared" si="40"/>
        <v>100.9</v>
      </c>
      <c r="K908" s="113"/>
      <c r="L908" s="113"/>
      <c r="N908" s="117"/>
      <c r="O908" s="117"/>
      <c r="P908" s="114"/>
      <c r="Q908" s="118"/>
      <c r="R908" s="116"/>
      <c r="S908" s="114"/>
    </row>
    <row r="909" spans="6:19">
      <c r="F909" s="111" t="s">
        <v>181</v>
      </c>
      <c r="G909" s="136">
        <v>4.6753499999999999E-5</v>
      </c>
      <c r="H909" s="103">
        <f>ROUND(+G909*Totals!$H$8,2)</f>
        <v>16.96</v>
      </c>
      <c r="I909" s="103">
        <f t="shared" si="41"/>
        <v>1.0190557939914164</v>
      </c>
      <c r="J909" s="103">
        <f t="shared" si="40"/>
        <v>15.940944206008584</v>
      </c>
      <c r="K909" s="113" t="s">
        <v>181</v>
      </c>
      <c r="L909" s="113" t="s">
        <v>57</v>
      </c>
      <c r="M909" s="138">
        <v>6.0085836909871251E-2</v>
      </c>
      <c r="N909" s="117">
        <f>+H909*M909</f>
        <v>1.0190557939914164</v>
      </c>
      <c r="O909" s="113"/>
      <c r="P909" s="114"/>
      <c r="Q909" s="118"/>
      <c r="R909" s="116"/>
      <c r="S909" s="114"/>
    </row>
    <row r="910" spans="6:19">
      <c r="F910" s="111" t="s">
        <v>180</v>
      </c>
      <c r="G910" s="136">
        <v>1.510796E-4</v>
      </c>
      <c r="H910" s="103">
        <f>ROUND(+G910*Totals!$H$8,2)</f>
        <v>54.79</v>
      </c>
      <c r="I910" s="103">
        <f t="shared" si="41"/>
        <v>5.3297665369649803</v>
      </c>
      <c r="J910" s="103">
        <f t="shared" ref="J910:J951" si="42">+H910-I910</f>
        <v>49.460233463035017</v>
      </c>
      <c r="K910" s="113" t="s">
        <v>180</v>
      </c>
      <c r="L910" s="113" t="s">
        <v>89</v>
      </c>
      <c r="M910" s="138">
        <v>9.727626459143969E-2</v>
      </c>
      <c r="N910" s="117">
        <f>+H910*M910</f>
        <v>5.3297665369649803</v>
      </c>
      <c r="O910" s="113"/>
      <c r="P910" s="114"/>
      <c r="Q910" s="118"/>
      <c r="R910" s="116"/>
      <c r="S910" s="114"/>
    </row>
    <row r="911" spans="6:19">
      <c r="F911" s="111" t="s">
        <v>179</v>
      </c>
      <c r="G911" s="136">
        <v>3.0563669999999999E-4</v>
      </c>
      <c r="H911" s="103">
        <f>ROUND(+G911*Totals!$H$8,2)</f>
        <v>110.84</v>
      </c>
      <c r="I911" s="103">
        <f t="shared" si="41"/>
        <v>0</v>
      </c>
      <c r="J911" s="103">
        <f t="shared" si="42"/>
        <v>110.84</v>
      </c>
      <c r="K911" s="113"/>
      <c r="L911" s="113"/>
      <c r="N911" s="117"/>
      <c r="O911" s="113"/>
      <c r="P911" s="114"/>
      <c r="Q911" s="118"/>
      <c r="R911" s="116"/>
      <c r="S911" s="114"/>
    </row>
    <row r="912" spans="6:19">
      <c r="F912" s="111" t="s">
        <v>178</v>
      </c>
      <c r="G912" s="136">
        <v>9.6945950000000005E-4</v>
      </c>
      <c r="H912" s="103">
        <f>ROUND(+G912*Totals!$H$8,2)</f>
        <v>351.59</v>
      </c>
      <c r="I912" s="103">
        <f t="shared" si="41"/>
        <v>0</v>
      </c>
      <c r="J912" s="103">
        <f t="shared" si="42"/>
        <v>351.59</v>
      </c>
      <c r="K912" s="113"/>
      <c r="L912" s="113"/>
      <c r="N912" s="117"/>
      <c r="O912" s="117"/>
      <c r="P912" s="114"/>
      <c r="Q912" s="118"/>
      <c r="R912" s="116"/>
      <c r="S912" s="114"/>
    </row>
    <row r="913" spans="6:19" ht="19.5" customHeight="1">
      <c r="F913" s="111" t="s">
        <v>177</v>
      </c>
      <c r="G913" s="136">
        <v>1.2352978000000001E-3</v>
      </c>
      <c r="H913" s="103">
        <f>ROUND(+G913*Totals!$H$8,2)</f>
        <v>448</v>
      </c>
      <c r="I913" s="103">
        <f t="shared" si="41"/>
        <v>0</v>
      </c>
      <c r="J913" s="103">
        <f t="shared" si="42"/>
        <v>448</v>
      </c>
      <c r="K913" s="113"/>
      <c r="L913" s="113"/>
      <c r="N913" s="117"/>
      <c r="O913" s="113"/>
      <c r="P913" s="114"/>
      <c r="Q913" s="118"/>
      <c r="R913" s="116"/>
      <c r="S913" s="114"/>
    </row>
    <row r="914" spans="6:19">
      <c r="F914" s="111" t="s">
        <v>176</v>
      </c>
      <c r="G914" s="136">
        <v>5.5640599999999997E-5</v>
      </c>
      <c r="H914" s="103">
        <f>ROUND(+G914*Totals!$H$8,2)</f>
        <v>20.18</v>
      </c>
      <c r="I914" s="103">
        <f t="shared" si="41"/>
        <v>4.5044642857142856</v>
      </c>
      <c r="J914" s="103">
        <f t="shared" si="42"/>
        <v>15.675535714285715</v>
      </c>
      <c r="K914" s="113" t="s">
        <v>176</v>
      </c>
      <c r="L914" s="113" t="s">
        <v>125</v>
      </c>
      <c r="M914" s="138">
        <v>0.2232142857142857</v>
      </c>
      <c r="N914" s="117">
        <f>+H914*M914</f>
        <v>4.5044642857142856</v>
      </c>
      <c r="O914" s="113"/>
      <c r="P914" s="114"/>
      <c r="Q914" s="118"/>
      <c r="R914" s="116"/>
      <c r="S914" s="114"/>
    </row>
    <row r="915" spans="6:19">
      <c r="F915" s="111" t="s">
        <v>175</v>
      </c>
      <c r="G915" s="136">
        <v>2.6554071800000002E-2</v>
      </c>
      <c r="H915" s="103">
        <f>ROUND(+G915*Totals!$H$8,2)</f>
        <v>9630.31</v>
      </c>
      <c r="I915" s="103">
        <f t="shared" si="41"/>
        <v>0</v>
      </c>
      <c r="J915" s="103">
        <f t="shared" si="42"/>
        <v>9630.31</v>
      </c>
      <c r="K915" s="113"/>
      <c r="L915" s="113"/>
      <c r="N915" s="117"/>
      <c r="O915" s="113"/>
      <c r="P915" s="114"/>
      <c r="Q915" s="118"/>
      <c r="R915" s="116"/>
      <c r="S915" s="114"/>
    </row>
    <row r="916" spans="6:19">
      <c r="F916" s="111" t="s">
        <v>174</v>
      </c>
      <c r="G916" s="136">
        <v>1.4907034E-3</v>
      </c>
      <c r="H916" s="103">
        <f>ROUND(+G916*Totals!$H$8,2)</f>
        <v>540.63</v>
      </c>
      <c r="I916" s="103">
        <f t="shared" si="41"/>
        <v>0</v>
      </c>
      <c r="J916" s="103">
        <f t="shared" si="42"/>
        <v>540.63</v>
      </c>
      <c r="K916" s="113"/>
      <c r="L916" s="113"/>
      <c r="N916" s="117"/>
      <c r="O916" s="113"/>
      <c r="P916" s="114"/>
      <c r="Q916" s="118"/>
      <c r="R916" s="116"/>
      <c r="S916" s="114"/>
    </row>
    <row r="917" spans="6:19">
      <c r="F917" s="111" t="s">
        <v>173</v>
      </c>
      <c r="G917" s="136">
        <v>1.1900900000000001E-4</v>
      </c>
      <c r="H917" s="103">
        <f>ROUND(+G917*Totals!$H$8,2)</f>
        <v>43.16</v>
      </c>
      <c r="I917" s="103">
        <f t="shared" si="41"/>
        <v>0</v>
      </c>
      <c r="J917" s="103">
        <f t="shared" si="42"/>
        <v>43.16</v>
      </c>
      <c r="K917" s="113"/>
      <c r="L917" s="113"/>
      <c r="N917" s="117"/>
      <c r="O917" s="113"/>
      <c r="P917" s="114"/>
      <c r="Q917" s="118"/>
      <c r="R917" s="116"/>
      <c r="S917" s="114"/>
    </row>
    <row r="918" spans="6:19">
      <c r="F918" s="111" t="s">
        <v>172</v>
      </c>
      <c r="G918" s="136">
        <v>3.558678E-4</v>
      </c>
      <c r="H918" s="103">
        <f>ROUND(+G918*Totals!$H$8,2)</f>
        <v>129.06</v>
      </c>
      <c r="I918" s="103">
        <f t="shared" si="41"/>
        <v>0</v>
      </c>
      <c r="J918" s="103">
        <f t="shared" si="42"/>
        <v>129.06</v>
      </c>
      <c r="K918" s="113"/>
      <c r="L918" s="113"/>
      <c r="N918" s="117"/>
      <c r="O918" s="113"/>
      <c r="P918" s="114"/>
      <c r="Q918" s="118"/>
      <c r="R918" s="116"/>
      <c r="S918" s="114"/>
    </row>
    <row r="919" spans="6:19">
      <c r="F919" s="111" t="s">
        <v>171</v>
      </c>
      <c r="G919" s="136">
        <v>9.621180999999999E-4</v>
      </c>
      <c r="H919" s="103">
        <f>ROUND(+G919*Totals!$H$8,2)</f>
        <v>348.93</v>
      </c>
      <c r="I919" s="103">
        <f t="shared" si="41"/>
        <v>0</v>
      </c>
      <c r="J919" s="103">
        <f t="shared" si="42"/>
        <v>348.93</v>
      </c>
      <c r="K919" s="113"/>
      <c r="L919" s="113"/>
      <c r="N919" s="117"/>
      <c r="O919" s="117"/>
      <c r="P919" s="114"/>
      <c r="Q919" s="118"/>
      <c r="R919" s="116"/>
      <c r="S919" s="114"/>
    </row>
    <row r="920" spans="6:19">
      <c r="F920" s="111" t="s">
        <v>170</v>
      </c>
      <c r="G920" s="136">
        <v>4.7526299999999999E-5</v>
      </c>
      <c r="H920" s="103">
        <f>ROUND(+G920*Totals!$H$8,2)</f>
        <v>17.239999999999998</v>
      </c>
      <c r="I920" s="103">
        <f t="shared" si="41"/>
        <v>0</v>
      </c>
      <c r="J920" s="103">
        <f t="shared" si="42"/>
        <v>17.239999999999998</v>
      </c>
      <c r="K920" s="113"/>
      <c r="L920" s="113"/>
      <c r="N920" s="117"/>
      <c r="O920" s="117"/>
      <c r="P920" s="114"/>
      <c r="Q920" s="118"/>
      <c r="R920" s="116"/>
      <c r="S920" s="114"/>
    </row>
    <row r="921" spans="6:19">
      <c r="F921" s="111" t="s">
        <v>169</v>
      </c>
      <c r="G921" s="136">
        <v>7.4187400000000001E-5</v>
      </c>
      <c r="H921" s="103">
        <f>ROUND(+G921*Totals!$H$8,2)</f>
        <v>26.91</v>
      </c>
      <c r="I921" s="103">
        <f t="shared" si="41"/>
        <v>6.6617589576547243</v>
      </c>
      <c r="J921" s="103">
        <f t="shared" si="42"/>
        <v>20.248241042345278</v>
      </c>
      <c r="K921" s="113" t="s">
        <v>169</v>
      </c>
      <c r="L921" s="113" t="s">
        <v>67</v>
      </c>
      <c r="M921" s="138">
        <v>0.24755700325732902</v>
      </c>
      <c r="N921" s="117">
        <f>+H921*M921</f>
        <v>6.6617589576547243</v>
      </c>
      <c r="O921" s="117"/>
      <c r="P921" s="114"/>
      <c r="Q921" s="118"/>
      <c r="R921" s="116"/>
      <c r="S921" s="114"/>
    </row>
    <row r="922" spans="6:19">
      <c r="F922" s="111" t="s">
        <v>168</v>
      </c>
      <c r="G922" s="136">
        <v>4.86855E-5</v>
      </c>
      <c r="H922" s="103">
        <f>ROUND(+G922*Totals!$H$8,2)</f>
        <v>17.66</v>
      </c>
      <c r="I922" s="103">
        <f t="shared" si="41"/>
        <v>3.7538164251207733</v>
      </c>
      <c r="J922" s="103">
        <f t="shared" si="42"/>
        <v>13.906183574879227</v>
      </c>
      <c r="K922" s="113" t="s">
        <v>168</v>
      </c>
      <c r="L922" s="113" t="s">
        <v>116</v>
      </c>
      <c r="M922" s="138">
        <v>0.21256038647342998</v>
      </c>
      <c r="N922" s="117">
        <f>+H922*M922</f>
        <v>3.7538164251207733</v>
      </c>
      <c r="O922" s="113"/>
      <c r="P922" s="114"/>
      <c r="Q922" s="118"/>
      <c r="R922" s="116"/>
      <c r="S922" s="114"/>
    </row>
    <row r="923" spans="6:19">
      <c r="F923" s="111" t="s">
        <v>167</v>
      </c>
      <c r="G923" s="136">
        <v>1.1012189999999999E-4</v>
      </c>
      <c r="H923" s="103">
        <f>ROUND(+G923*Totals!$H$8,2)</f>
        <v>39.94</v>
      </c>
      <c r="I923" s="103">
        <f t="shared" si="41"/>
        <v>11.143134796238243</v>
      </c>
      <c r="J923" s="103">
        <f t="shared" si="42"/>
        <v>28.796865203761755</v>
      </c>
      <c r="K923" s="143" t="s">
        <v>167</v>
      </c>
      <c r="L923" s="143" t="s">
        <v>48</v>
      </c>
      <c r="M923" s="140">
        <v>5.7993730407523508E-2</v>
      </c>
      <c r="N923" s="144">
        <f>+H923*M923</f>
        <v>2.3162695924764889</v>
      </c>
      <c r="O923" s="142" t="s">
        <v>58</v>
      </c>
      <c r="P923" s="140">
        <v>0.22100313479623823</v>
      </c>
      <c r="Q923" s="118">
        <f>H923*P923</f>
        <v>8.8268652037617539</v>
      </c>
      <c r="R923" s="116"/>
      <c r="S923" s="114"/>
    </row>
    <row r="924" spans="6:19">
      <c r="F924" s="111" t="s">
        <v>166</v>
      </c>
      <c r="G924" s="136">
        <v>3.9025700000000001E-5</v>
      </c>
      <c r="H924" s="103">
        <f>ROUND(+G924*Totals!$H$8,2)</f>
        <v>14.15</v>
      </c>
      <c r="I924" s="103">
        <f t="shared" si="41"/>
        <v>0</v>
      </c>
      <c r="J924" s="103">
        <f t="shared" si="42"/>
        <v>14.15</v>
      </c>
      <c r="K924" s="143"/>
      <c r="L924" s="143"/>
      <c r="M924" s="140"/>
      <c r="N924" s="144"/>
      <c r="O924" s="143"/>
      <c r="P924" s="146"/>
      <c r="Q924" s="145"/>
      <c r="R924" s="116"/>
      <c r="S924" s="114"/>
    </row>
    <row r="925" spans="6:19">
      <c r="F925" s="111" t="s">
        <v>165</v>
      </c>
      <c r="G925" s="136">
        <v>2.3454039999999999E-4</v>
      </c>
      <c r="H925" s="103">
        <f>ROUND(+G925*Totals!$H$8,2)</f>
        <v>85.06</v>
      </c>
      <c r="I925" s="103">
        <f t="shared" si="41"/>
        <v>0</v>
      </c>
      <c r="J925" s="103">
        <f t="shared" si="42"/>
        <v>85.06</v>
      </c>
      <c r="K925" s="113"/>
      <c r="L925" s="113"/>
      <c r="N925" s="117"/>
      <c r="O925" s="113"/>
      <c r="P925" s="114"/>
      <c r="Q925" s="118"/>
      <c r="R925" s="116"/>
      <c r="S925" s="114"/>
    </row>
    <row r="926" spans="6:19">
      <c r="F926" s="111" t="s">
        <v>164</v>
      </c>
      <c r="G926" s="136">
        <v>2.9945440000000002E-4</v>
      </c>
      <c r="H926" s="103">
        <f>ROUND(+G926*Totals!$H$8,2)</f>
        <v>108.6</v>
      </c>
      <c r="I926" s="103">
        <f t="shared" si="41"/>
        <v>0</v>
      </c>
      <c r="J926" s="103">
        <f t="shared" si="42"/>
        <v>108.6</v>
      </c>
      <c r="K926" s="113"/>
      <c r="L926" s="113"/>
      <c r="N926" s="117"/>
      <c r="O926" s="113"/>
      <c r="P926" s="114"/>
      <c r="Q926" s="118"/>
      <c r="R926" s="116"/>
      <c r="S926" s="114"/>
    </row>
    <row r="927" spans="6:19">
      <c r="F927" s="111" t="s">
        <v>163</v>
      </c>
      <c r="G927" s="136">
        <v>2.8786259999999999E-4</v>
      </c>
      <c r="H927" s="103">
        <f>ROUND(+G927*Totals!$H$8,2)</f>
        <v>104.4</v>
      </c>
      <c r="I927" s="103">
        <f t="shared" si="41"/>
        <v>0</v>
      </c>
      <c r="J927" s="103">
        <f t="shared" si="42"/>
        <v>104.4</v>
      </c>
      <c r="K927" s="113"/>
      <c r="L927" s="113"/>
      <c r="N927" s="117"/>
      <c r="O927" s="117"/>
      <c r="P927" s="114"/>
      <c r="Q927" s="118"/>
      <c r="R927" s="116"/>
      <c r="S927" s="114"/>
    </row>
    <row r="928" spans="6:19">
      <c r="F928" s="111" t="s">
        <v>162</v>
      </c>
      <c r="G928" s="136">
        <v>1.9203720000000001E-4</v>
      </c>
      <c r="H928" s="103">
        <f>ROUND(+G928*Totals!$H$8,2)</f>
        <v>69.650000000000006</v>
      </c>
      <c r="I928" s="103">
        <f t="shared" si="41"/>
        <v>0</v>
      </c>
      <c r="J928" s="103">
        <f t="shared" si="42"/>
        <v>69.650000000000006</v>
      </c>
      <c r="K928" s="137" t="s">
        <v>162</v>
      </c>
      <c r="L928" s="137" t="s">
        <v>89</v>
      </c>
      <c r="M928" s="138">
        <v>0.14613778705636743</v>
      </c>
      <c r="N928" s="117"/>
      <c r="O928" s="117"/>
      <c r="P928" s="114"/>
      <c r="Q928" s="118"/>
      <c r="R928" s="116"/>
      <c r="S928" s="114"/>
    </row>
    <row r="929" spans="6:19">
      <c r="F929" s="111" t="s">
        <v>161</v>
      </c>
      <c r="G929" s="136">
        <v>3.8639300000000001E-5</v>
      </c>
      <c r="H929" s="103">
        <f>ROUND(+G929*Totals!$H$8,2)</f>
        <v>14.01</v>
      </c>
      <c r="I929" s="103">
        <f t="shared" si="41"/>
        <v>4.76015444015444</v>
      </c>
      <c r="J929" s="103">
        <f t="shared" si="42"/>
        <v>9.2498455598455607</v>
      </c>
      <c r="K929" s="143" t="s">
        <v>161</v>
      </c>
      <c r="L929" s="143" t="s">
        <v>72</v>
      </c>
      <c r="M929" s="140">
        <v>7.3359073359073365E-2</v>
      </c>
      <c r="N929" s="144">
        <f>+H929*M929</f>
        <v>1.0277606177606178</v>
      </c>
      <c r="O929" s="142" t="s">
        <v>76</v>
      </c>
      <c r="P929" s="149">
        <v>0.26640926640926638</v>
      </c>
      <c r="Q929" s="118">
        <f>H929*P929</f>
        <v>3.732393822393822</v>
      </c>
      <c r="R929" s="116"/>
      <c r="S929" s="114"/>
    </row>
    <row r="930" spans="6:19">
      <c r="F930" s="111" t="s">
        <v>160</v>
      </c>
      <c r="G930" s="136">
        <v>2.8206699999999999E-5</v>
      </c>
      <c r="H930" s="103">
        <f>ROUND(+G930*Totals!$H$8,2)</f>
        <v>10.23</v>
      </c>
      <c r="I930" s="103">
        <f t="shared" si="41"/>
        <v>5.1150000000000002</v>
      </c>
      <c r="J930" s="103">
        <f t="shared" si="42"/>
        <v>5.1150000000000002</v>
      </c>
      <c r="K930" s="143" t="s">
        <v>160</v>
      </c>
      <c r="L930" s="143" t="s">
        <v>48</v>
      </c>
      <c r="M930" s="140">
        <v>0.5</v>
      </c>
      <c r="N930" s="144">
        <f>+H930*M930</f>
        <v>5.1150000000000002</v>
      </c>
      <c r="O930" s="143"/>
      <c r="P930" s="146"/>
      <c r="Q930" s="145"/>
      <c r="R930" s="116"/>
      <c r="S930" s="114"/>
    </row>
    <row r="931" spans="6:19">
      <c r="F931" s="111" t="s">
        <v>159</v>
      </c>
      <c r="G931" s="136">
        <v>1.1862259999999999E-4</v>
      </c>
      <c r="H931" s="103">
        <f>ROUND(+G931*Totals!$H$8,2)</f>
        <v>43.02</v>
      </c>
      <c r="I931" s="103">
        <f t="shared" si="41"/>
        <v>6.1088399999999998</v>
      </c>
      <c r="J931" s="103">
        <f t="shared" si="42"/>
        <v>36.911160000000002</v>
      </c>
      <c r="K931" s="113" t="s">
        <v>159</v>
      </c>
      <c r="L931" s="113" t="s">
        <v>74</v>
      </c>
      <c r="M931" s="138">
        <v>0.14199999999999999</v>
      </c>
      <c r="N931" s="117">
        <f>+H931*M931</f>
        <v>6.1088399999999998</v>
      </c>
      <c r="O931" s="117"/>
      <c r="P931" s="114"/>
      <c r="Q931" s="118"/>
      <c r="R931" s="116"/>
      <c r="S931" s="114"/>
    </row>
    <row r="932" spans="6:19">
      <c r="F932" s="111" t="s">
        <v>158</v>
      </c>
      <c r="G932" s="136">
        <v>1.2928702999999999E-3</v>
      </c>
      <c r="H932" s="103">
        <f>ROUND(+G932*Totals!$H$8,2)</f>
        <v>468.88</v>
      </c>
      <c r="I932" s="103">
        <f t="shared" si="41"/>
        <v>0</v>
      </c>
      <c r="J932" s="103">
        <f t="shared" si="42"/>
        <v>468.88</v>
      </c>
      <c r="K932" s="113"/>
      <c r="L932" s="113"/>
      <c r="N932" s="117"/>
      <c r="O932" s="113"/>
      <c r="P932" s="114"/>
      <c r="Q932" s="118"/>
      <c r="R932" s="116"/>
      <c r="S932" s="114"/>
    </row>
    <row r="933" spans="6:19">
      <c r="F933" s="111" t="s">
        <v>157</v>
      </c>
      <c r="G933" s="136">
        <v>4.6367099999999999E-5</v>
      </c>
      <c r="H933" s="103">
        <f>ROUND(+G933*Totals!$H$8,2)</f>
        <v>16.82</v>
      </c>
      <c r="I933" s="103">
        <f t="shared" si="41"/>
        <v>3.4183833718244805</v>
      </c>
      <c r="J933" s="103">
        <f t="shared" si="42"/>
        <v>13.401616628175519</v>
      </c>
      <c r="K933" s="113" t="s">
        <v>157</v>
      </c>
      <c r="L933" s="113" t="s">
        <v>93</v>
      </c>
      <c r="M933" s="138">
        <v>0.20323325635103925</v>
      </c>
      <c r="N933" s="117">
        <f>+H933*M933</f>
        <v>3.4183833718244805</v>
      </c>
      <c r="O933" s="113"/>
      <c r="P933" s="114"/>
      <c r="Q933" s="118"/>
      <c r="R933" s="116"/>
      <c r="S933" s="114"/>
    </row>
    <row r="934" spans="6:19">
      <c r="F934" s="111" t="s">
        <v>156</v>
      </c>
      <c r="G934" s="136">
        <v>1.1298125E-3</v>
      </c>
      <c r="H934" s="103">
        <f>ROUND(+G934*Totals!$H$8,2)</f>
        <v>409.75</v>
      </c>
      <c r="I934" s="103">
        <f t="shared" si="41"/>
        <v>0</v>
      </c>
      <c r="J934" s="103">
        <f t="shared" si="42"/>
        <v>409.75</v>
      </c>
      <c r="K934" s="113"/>
      <c r="L934" s="113"/>
      <c r="N934" s="117"/>
      <c r="O934" s="113"/>
      <c r="P934" s="114"/>
      <c r="Q934" s="118"/>
      <c r="R934" s="116"/>
      <c r="S934" s="114"/>
    </row>
    <row r="935" spans="6:19" ht="19.5" customHeight="1">
      <c r="F935" s="111" t="s">
        <v>155</v>
      </c>
      <c r="G935" s="136">
        <v>2.0293349000000001E-3</v>
      </c>
      <c r="H935" s="103">
        <f>ROUND(+G935*Totals!$H$8,2)</f>
        <v>735.97</v>
      </c>
      <c r="I935" s="103">
        <f t="shared" si="41"/>
        <v>0</v>
      </c>
      <c r="J935" s="103">
        <f t="shared" si="42"/>
        <v>735.97</v>
      </c>
      <c r="K935" s="113"/>
      <c r="L935" s="113"/>
      <c r="N935" s="117"/>
      <c r="O935" s="113"/>
      <c r="P935" s="114"/>
      <c r="Q935" s="118"/>
      <c r="R935" s="116"/>
      <c r="S935" s="114"/>
    </row>
    <row r="936" spans="6:19">
      <c r="F936" s="111" t="s">
        <v>154</v>
      </c>
      <c r="G936" s="136">
        <v>3.9914379999999997E-4</v>
      </c>
      <c r="H936" s="103">
        <f>ROUND(+G936*Totals!$H$8,2)</f>
        <v>144.76</v>
      </c>
      <c r="I936" s="103">
        <f t="shared" si="41"/>
        <v>0</v>
      </c>
      <c r="J936" s="103">
        <f t="shared" si="42"/>
        <v>144.76</v>
      </c>
      <c r="K936" s="113"/>
      <c r="L936" s="113"/>
      <c r="N936" s="117"/>
      <c r="O936" s="113"/>
      <c r="P936" s="114"/>
      <c r="Q936" s="118"/>
      <c r="R936" s="116"/>
      <c r="S936" s="114"/>
    </row>
    <row r="937" spans="6:19">
      <c r="F937" s="111" t="s">
        <v>153</v>
      </c>
      <c r="G937" s="136">
        <v>2.0683605999999998E-3</v>
      </c>
      <c r="H937" s="103">
        <f>ROUND(+G937*Totals!$H$8,2)</f>
        <v>750.13</v>
      </c>
      <c r="I937" s="103">
        <f t="shared" si="41"/>
        <v>0</v>
      </c>
      <c r="J937" s="103">
        <f t="shared" si="42"/>
        <v>750.13</v>
      </c>
      <c r="K937" s="113"/>
      <c r="L937" s="113"/>
      <c r="N937" s="117"/>
      <c r="O937" s="113"/>
      <c r="P937" s="114"/>
      <c r="Q937" s="118"/>
      <c r="R937" s="116"/>
      <c r="S937" s="114"/>
    </row>
    <row r="938" spans="6:19">
      <c r="F938" s="111" t="s">
        <v>152</v>
      </c>
      <c r="G938" s="136">
        <v>3.1800130000000004E-4</v>
      </c>
      <c r="H938" s="103">
        <f>ROUND(+G938*Totals!$H$8,2)</f>
        <v>115.33</v>
      </c>
      <c r="I938" s="103">
        <f t="shared" si="41"/>
        <v>0</v>
      </c>
      <c r="J938" s="103">
        <f t="shared" si="42"/>
        <v>115.33</v>
      </c>
      <c r="K938" s="113"/>
      <c r="L938" s="113"/>
      <c r="N938" s="117"/>
      <c r="O938" s="117"/>
      <c r="P938" s="114"/>
      <c r="Q938" s="118"/>
      <c r="R938" s="116"/>
      <c r="S938" s="114"/>
    </row>
    <row r="939" spans="6:19">
      <c r="F939" s="111" t="s">
        <v>151</v>
      </c>
      <c r="G939" s="136">
        <v>3.5161699999999999E-5</v>
      </c>
      <c r="H939" s="103">
        <f>ROUND(+G939*Totals!$H$8,2)</f>
        <v>12.75</v>
      </c>
      <c r="I939" s="103">
        <f t="shared" si="41"/>
        <v>0</v>
      </c>
      <c r="J939" s="103">
        <f t="shared" si="42"/>
        <v>12.75</v>
      </c>
      <c r="N939" s="117"/>
      <c r="Q939" s="112"/>
      <c r="R939" s="112"/>
    </row>
    <row r="940" spans="6:19">
      <c r="F940" s="111" t="s">
        <v>150</v>
      </c>
      <c r="G940" s="136">
        <v>7.26418E-5</v>
      </c>
      <c r="H940" s="103">
        <f>ROUND(+G940*Totals!$H$8,2)</f>
        <v>26.34</v>
      </c>
      <c r="I940" s="103">
        <f t="shared" si="41"/>
        <v>5.8239195979899501</v>
      </c>
      <c r="J940" s="103">
        <f t="shared" si="42"/>
        <v>20.516080402010051</v>
      </c>
      <c r="K940" s="113" t="s">
        <v>150</v>
      </c>
      <c r="L940" s="113" t="s">
        <v>75</v>
      </c>
      <c r="M940" s="138">
        <v>0.22110552763819097</v>
      </c>
      <c r="N940" s="117">
        <f>+H940*M940</f>
        <v>5.8239195979899501</v>
      </c>
      <c r="O940" s="117"/>
      <c r="P940" s="114"/>
      <c r="Q940" s="118"/>
      <c r="R940" s="116"/>
      <c r="S940" s="114"/>
    </row>
    <row r="941" spans="6:19">
      <c r="F941" s="111" t="s">
        <v>149</v>
      </c>
      <c r="G941" s="136">
        <v>6.2788830000000005E-4</v>
      </c>
      <c r="H941" s="103">
        <f>ROUND(+G941*Totals!$H$8,2)</f>
        <v>227.71</v>
      </c>
      <c r="I941" s="103">
        <f t="shared" si="41"/>
        <v>0</v>
      </c>
      <c r="J941" s="103">
        <f t="shared" si="42"/>
        <v>227.71</v>
      </c>
      <c r="N941" s="117"/>
      <c r="Q941" s="112"/>
      <c r="R941" s="112"/>
    </row>
    <row r="942" spans="6:19">
      <c r="F942" s="111" t="s">
        <v>148</v>
      </c>
      <c r="G942" s="136">
        <v>5.6413299999999997E-5</v>
      </c>
      <c r="H942" s="103">
        <f>ROUND(+G942*Totals!$H$8,2)</f>
        <v>20.46</v>
      </c>
      <c r="I942" s="103">
        <f t="shared" si="41"/>
        <v>4.2080851063829785</v>
      </c>
      <c r="J942" s="103">
        <f t="shared" si="42"/>
        <v>16.251914893617023</v>
      </c>
      <c r="K942" s="113" t="s">
        <v>148</v>
      </c>
      <c r="L942" s="113" t="s">
        <v>54</v>
      </c>
      <c r="M942" s="138">
        <v>0.20567375886524822</v>
      </c>
      <c r="N942" s="117">
        <f>+H942*M942</f>
        <v>4.2080851063829785</v>
      </c>
      <c r="O942" s="117"/>
      <c r="P942" s="114"/>
      <c r="Q942" s="118"/>
      <c r="R942" s="116"/>
      <c r="S942" s="114"/>
    </row>
    <row r="943" spans="6:19">
      <c r="F943" s="111" t="s">
        <v>147</v>
      </c>
      <c r="G943" s="136">
        <v>5.200847E-4</v>
      </c>
      <c r="H943" s="103">
        <f>ROUND(+G943*Totals!$H$8,2)</f>
        <v>188.62</v>
      </c>
      <c r="I943" s="103">
        <f t="shared" si="41"/>
        <v>0</v>
      </c>
      <c r="J943" s="103">
        <f t="shared" si="42"/>
        <v>188.62</v>
      </c>
      <c r="K943" s="113"/>
      <c r="L943" s="113"/>
      <c r="N943" s="117"/>
      <c r="O943" s="117"/>
      <c r="P943" s="114"/>
      <c r="Q943" s="118"/>
      <c r="R943" s="116"/>
      <c r="S943" s="114"/>
    </row>
    <row r="944" spans="6:19">
      <c r="F944" s="111" t="s">
        <v>146</v>
      </c>
      <c r="G944" s="136">
        <v>5.5640599999999997E-5</v>
      </c>
      <c r="H944" s="103">
        <f>ROUND(+G944*Totals!$H$8,2)</f>
        <v>20.18</v>
      </c>
      <c r="I944" s="103">
        <f t="shared" si="41"/>
        <v>3.4918202247191008</v>
      </c>
      <c r="J944" s="103">
        <f t="shared" si="42"/>
        <v>16.688179775280901</v>
      </c>
      <c r="K944" s="103" t="s">
        <v>146</v>
      </c>
      <c r="L944" s="103" t="s">
        <v>132</v>
      </c>
      <c r="M944" s="138">
        <v>0.17303370786516853</v>
      </c>
      <c r="N944" s="117">
        <f>+H944*M944</f>
        <v>3.4918202247191008</v>
      </c>
      <c r="Q944" s="112"/>
      <c r="R944" s="112"/>
    </row>
    <row r="945" spans="6:20">
      <c r="F945" s="111" t="s">
        <v>145</v>
      </c>
      <c r="G945" s="136">
        <v>1.4760199999999999E-4</v>
      </c>
      <c r="H945" s="103">
        <f>ROUND(+G945*Totals!$H$8,2)</f>
        <v>53.53</v>
      </c>
      <c r="I945" s="103">
        <f t="shared" si="41"/>
        <v>16.040348432055747</v>
      </c>
      <c r="J945" s="103">
        <f t="shared" si="42"/>
        <v>37.48965156794425</v>
      </c>
      <c r="K945" s="113" t="s">
        <v>145</v>
      </c>
      <c r="L945" s="113" t="s">
        <v>65</v>
      </c>
      <c r="M945" s="138">
        <v>0.29965156794425085</v>
      </c>
      <c r="N945" s="117">
        <f>+H945*M945</f>
        <v>16.040348432055747</v>
      </c>
      <c r="O945" s="117"/>
      <c r="P945" s="114"/>
      <c r="Q945" s="118"/>
      <c r="R945" s="116"/>
      <c r="S945" s="114"/>
    </row>
    <row r="946" spans="6:20">
      <c r="F946" s="111" t="s">
        <v>144</v>
      </c>
      <c r="G946" s="136">
        <v>2.0208340000000001E-4</v>
      </c>
      <c r="H946" s="103">
        <f>ROUND(+G946*Totals!$H$8,2)</f>
        <v>73.290000000000006</v>
      </c>
      <c r="I946" s="103">
        <f t="shared" si="41"/>
        <v>0</v>
      </c>
      <c r="J946" s="103">
        <f t="shared" si="42"/>
        <v>73.290000000000006</v>
      </c>
      <c r="K946" s="113"/>
      <c r="L946" s="113"/>
      <c r="N946" s="117"/>
      <c r="O946" s="117"/>
      <c r="P946" s="114"/>
      <c r="Q946" s="118"/>
      <c r="R946" s="116"/>
      <c r="S946" s="114"/>
    </row>
    <row r="947" spans="6:20">
      <c r="F947" s="111" t="s">
        <v>143</v>
      </c>
      <c r="G947" s="136">
        <v>1.031669E-4</v>
      </c>
      <c r="H947" s="103">
        <f>ROUND(+G947*Totals!$H$8,2)</f>
        <v>37.42</v>
      </c>
      <c r="I947" s="103">
        <f t="shared" si="41"/>
        <v>5.4216477272727275</v>
      </c>
      <c r="J947" s="103">
        <f t="shared" si="42"/>
        <v>31.998352272727274</v>
      </c>
      <c r="K947" s="113" t="s">
        <v>143</v>
      </c>
      <c r="L947" s="113" t="s">
        <v>73</v>
      </c>
      <c r="M947" s="138">
        <v>0.14488636363636365</v>
      </c>
      <c r="N947" s="117">
        <f>+H947*M947</f>
        <v>5.4216477272727275</v>
      </c>
      <c r="O947" s="117"/>
      <c r="P947" s="114"/>
      <c r="Q947" s="118"/>
      <c r="R947" s="116"/>
      <c r="S947" s="114"/>
    </row>
    <row r="948" spans="6:20">
      <c r="F948" s="111" t="s">
        <v>142</v>
      </c>
      <c r="G948" s="136">
        <v>7.3415000000000008E-6</v>
      </c>
      <c r="H948" s="103">
        <f>ROUND(+G948*Totals!$H$8,2)</f>
        <v>2.66</v>
      </c>
      <c r="I948" s="103">
        <f t="shared" si="41"/>
        <v>0.80864000000000003</v>
      </c>
      <c r="J948" s="103">
        <f t="shared" si="42"/>
        <v>1.8513600000000001</v>
      </c>
      <c r="K948" s="103" t="s">
        <v>142</v>
      </c>
      <c r="L948" s="103" t="s">
        <v>47</v>
      </c>
      <c r="M948" s="138">
        <v>0.30399999999999999</v>
      </c>
      <c r="N948" s="117">
        <f>+H948*M948</f>
        <v>0.80864000000000003</v>
      </c>
      <c r="Q948" s="112"/>
      <c r="R948" s="112"/>
    </row>
    <row r="949" spans="6:20">
      <c r="F949" s="111" t="s">
        <v>141</v>
      </c>
      <c r="G949" s="136">
        <v>2.3183600000000003E-5</v>
      </c>
      <c r="H949" s="103">
        <f>ROUND(+G949*Totals!$H$8,2)</f>
        <v>8.41</v>
      </c>
      <c r="I949" s="103">
        <f t="shared" si="41"/>
        <v>2.1300436681222705</v>
      </c>
      <c r="J949" s="103">
        <f t="shared" si="42"/>
        <v>6.2799563318777292</v>
      </c>
      <c r="K949" s="113" t="s">
        <v>141</v>
      </c>
      <c r="L949" s="113" t="s">
        <v>106</v>
      </c>
      <c r="M949" s="138">
        <v>0.25327510917030566</v>
      </c>
      <c r="N949" s="117">
        <f>+H949*M949</f>
        <v>2.1300436681222705</v>
      </c>
      <c r="O949" s="113"/>
      <c r="P949" s="114"/>
      <c r="Q949" s="118"/>
      <c r="R949" s="116"/>
      <c r="S949" s="114"/>
    </row>
    <row r="950" spans="6:20">
      <c r="F950" s="111" t="s">
        <v>140</v>
      </c>
      <c r="G950" s="136">
        <v>2.0401539999999999E-4</v>
      </c>
      <c r="H950" s="103">
        <f>ROUND(+G950*Totals!$H$8,2)</f>
        <v>73.989999999999995</v>
      </c>
      <c r="I950" s="103">
        <f t="shared" si="41"/>
        <v>0</v>
      </c>
      <c r="J950" s="103">
        <f t="shared" si="42"/>
        <v>73.989999999999995</v>
      </c>
      <c r="N950" s="117"/>
      <c r="Q950" s="120"/>
      <c r="R950" s="112"/>
    </row>
    <row r="951" spans="6:20">
      <c r="F951" s="111" t="s">
        <v>139</v>
      </c>
      <c r="G951" s="136">
        <v>3.2456999999999998E-5</v>
      </c>
      <c r="H951" s="103">
        <f>ROUND(+G951*Totals!$H$8,2)</f>
        <v>11.77</v>
      </c>
      <c r="I951" s="103">
        <f t="shared" si="41"/>
        <v>3.0826190476190476</v>
      </c>
      <c r="J951" s="103">
        <f t="shared" si="42"/>
        <v>8.687380952380952</v>
      </c>
      <c r="K951" s="103" t="s">
        <v>139</v>
      </c>
      <c r="L951" s="103" t="s">
        <v>65</v>
      </c>
      <c r="M951" s="138">
        <v>0.11111111111111112</v>
      </c>
      <c r="N951" s="117">
        <f>+H951*M951</f>
        <v>1.3077777777777779</v>
      </c>
      <c r="O951" s="103" t="s">
        <v>83</v>
      </c>
      <c r="P951" s="138">
        <v>0.15079365079365079</v>
      </c>
      <c r="Q951" s="118">
        <f>H951*P951</f>
        <v>1.7748412698412697</v>
      </c>
      <c r="R951" s="112"/>
    </row>
    <row r="952" spans="6:20">
      <c r="F952" s="103" t="s">
        <v>36</v>
      </c>
      <c r="J952" s="121">
        <f>+N952+Q952+T952</f>
        <v>16.590409073305366</v>
      </c>
      <c r="N952" s="120">
        <f>SUMIF(L$7:L$951,$F952,N$7:N$951)</f>
        <v>16.590409073305366</v>
      </c>
      <c r="Q952" s="120">
        <f t="shared" ref="Q952:Q983" si="43">SUMIF(O$7:O$951,$F952,Q$7:Q$951)</f>
        <v>0</v>
      </c>
      <c r="R952" s="112"/>
      <c r="T952" s="120">
        <f t="shared" ref="T952:T983" si="44">SUMIF(R$7:R$951,$F952,T$7:T$951)</f>
        <v>0</v>
      </c>
    </row>
    <row r="953" spans="6:20">
      <c r="F953" s="103" t="s">
        <v>37</v>
      </c>
      <c r="J953" s="121">
        <f t="shared" ref="J953:J1016" si="45">+N953+Q953+T953</f>
        <v>7.7784204553590257</v>
      </c>
      <c r="N953" s="120">
        <f t="shared" ref="N953:N983" si="46">SUMIF(L$7:L$951,$F953,N$7:N$951)</f>
        <v>7.7784204553590257</v>
      </c>
      <c r="Q953" s="120">
        <f t="shared" si="43"/>
        <v>0</v>
      </c>
      <c r="R953" s="112"/>
      <c r="T953" s="120">
        <f t="shared" si="44"/>
        <v>0</v>
      </c>
    </row>
    <row r="954" spans="6:20">
      <c r="F954" s="103" t="s">
        <v>38</v>
      </c>
      <c r="J954" s="121">
        <f t="shared" si="45"/>
        <v>10.529505312953148</v>
      </c>
      <c r="N954" s="120">
        <f t="shared" si="46"/>
        <v>10.529505312953148</v>
      </c>
      <c r="Q954" s="120">
        <f t="shared" si="43"/>
        <v>0</v>
      </c>
      <c r="R954" s="112"/>
      <c r="T954" s="120">
        <f t="shared" si="44"/>
        <v>0</v>
      </c>
    </row>
    <row r="955" spans="6:20">
      <c r="F955" s="103" t="s">
        <v>39</v>
      </c>
      <c r="J955" s="121">
        <f t="shared" si="45"/>
        <v>46.412703150015417</v>
      </c>
      <c r="N955" s="120">
        <f t="shared" si="46"/>
        <v>46.412703150015417</v>
      </c>
      <c r="Q955" s="120">
        <f t="shared" si="43"/>
        <v>0</v>
      </c>
      <c r="R955" s="112"/>
      <c r="T955" s="120">
        <f t="shared" si="44"/>
        <v>0</v>
      </c>
    </row>
    <row r="956" spans="6:20">
      <c r="F956" s="103" t="s">
        <v>40</v>
      </c>
      <c r="J956" s="121">
        <f t="shared" si="45"/>
        <v>15.811585574772778</v>
      </c>
      <c r="N956" s="120">
        <f t="shared" si="46"/>
        <v>15.811585574772778</v>
      </c>
      <c r="Q956" s="120">
        <f t="shared" si="43"/>
        <v>0</v>
      </c>
      <c r="R956" s="112"/>
      <c r="T956" s="120">
        <f t="shared" si="44"/>
        <v>0</v>
      </c>
    </row>
    <row r="957" spans="6:20">
      <c r="F957" s="103" t="s">
        <v>41</v>
      </c>
      <c r="J957" s="121">
        <f t="shared" si="45"/>
        <v>34.229958788619541</v>
      </c>
      <c r="N957" s="120">
        <f t="shared" si="46"/>
        <v>34.229958788619541</v>
      </c>
      <c r="Q957" s="120">
        <f t="shared" si="43"/>
        <v>0</v>
      </c>
      <c r="R957" s="112"/>
      <c r="T957" s="120">
        <f t="shared" si="44"/>
        <v>0</v>
      </c>
    </row>
    <row r="958" spans="6:20">
      <c r="F958" s="103" t="s">
        <v>1158</v>
      </c>
      <c r="J958" s="121">
        <f t="shared" si="45"/>
        <v>0</v>
      </c>
      <c r="N958" s="120">
        <f t="shared" si="46"/>
        <v>0</v>
      </c>
      <c r="Q958" s="120">
        <f t="shared" si="43"/>
        <v>0</v>
      </c>
      <c r="R958" s="112"/>
      <c r="T958" s="120">
        <f t="shared" si="44"/>
        <v>0</v>
      </c>
    </row>
    <row r="959" spans="6:20">
      <c r="F959" s="103" t="s">
        <v>42</v>
      </c>
      <c r="J959" s="121">
        <f t="shared" si="45"/>
        <v>27.676227583201431</v>
      </c>
      <c r="N959" s="120">
        <f t="shared" si="46"/>
        <v>27.676227583201431</v>
      </c>
      <c r="Q959" s="120">
        <f t="shared" si="43"/>
        <v>0</v>
      </c>
      <c r="R959" s="112"/>
      <c r="T959" s="120">
        <f t="shared" si="44"/>
        <v>0</v>
      </c>
    </row>
    <row r="960" spans="6:20">
      <c r="F960" s="103" t="s">
        <v>43</v>
      </c>
      <c r="J960" s="121">
        <f t="shared" si="45"/>
        <v>7.8895901639344252</v>
      </c>
      <c r="N960" s="120">
        <f t="shared" si="46"/>
        <v>7.8895901639344252</v>
      </c>
      <c r="Q960" s="120">
        <f t="shared" si="43"/>
        <v>0</v>
      </c>
      <c r="R960" s="112"/>
      <c r="T960" s="120">
        <f t="shared" si="44"/>
        <v>0</v>
      </c>
    </row>
    <row r="961" spans="6:20">
      <c r="F961" s="103" t="s">
        <v>44</v>
      </c>
      <c r="J961" s="121">
        <f t="shared" si="45"/>
        <v>39.128814917169485</v>
      </c>
      <c r="N961" s="120">
        <f t="shared" si="46"/>
        <v>39.128814917169485</v>
      </c>
      <c r="Q961" s="120">
        <f t="shared" si="43"/>
        <v>0</v>
      </c>
      <c r="R961" s="112"/>
      <c r="T961" s="120">
        <f t="shared" si="44"/>
        <v>0</v>
      </c>
    </row>
    <row r="962" spans="6:20">
      <c r="F962" s="103" t="s">
        <v>45</v>
      </c>
      <c r="J962" s="121">
        <f t="shared" si="45"/>
        <v>27.798009610047014</v>
      </c>
      <c r="N962" s="120">
        <f t="shared" si="46"/>
        <v>27.798009610047014</v>
      </c>
      <c r="Q962" s="120">
        <f t="shared" si="43"/>
        <v>0</v>
      </c>
      <c r="R962" s="112"/>
      <c r="T962" s="120">
        <f t="shared" si="44"/>
        <v>0</v>
      </c>
    </row>
    <row r="963" spans="6:20">
      <c r="F963" s="103" t="s">
        <v>46</v>
      </c>
      <c r="J963" s="121">
        <f t="shared" si="45"/>
        <v>11.854302993236864</v>
      </c>
      <c r="N963" s="120">
        <f t="shared" si="46"/>
        <v>11.854302993236864</v>
      </c>
      <c r="Q963" s="120">
        <f t="shared" si="43"/>
        <v>0</v>
      </c>
      <c r="R963" s="112"/>
      <c r="T963" s="120">
        <f t="shared" si="44"/>
        <v>0</v>
      </c>
    </row>
    <row r="964" spans="6:20">
      <c r="F964" s="103" t="s">
        <v>47</v>
      </c>
      <c r="J964" s="121">
        <f t="shared" si="45"/>
        <v>30.52888291349613</v>
      </c>
      <c r="N964" s="120">
        <f t="shared" si="46"/>
        <v>30.52888291349613</v>
      </c>
      <c r="Q964" s="120">
        <f t="shared" si="43"/>
        <v>0</v>
      </c>
      <c r="R964" s="112"/>
      <c r="T964" s="120">
        <f t="shared" si="44"/>
        <v>0</v>
      </c>
    </row>
    <row r="965" spans="6:20">
      <c r="F965" s="103" t="s">
        <v>48</v>
      </c>
      <c r="J965" s="121">
        <f t="shared" si="45"/>
        <v>88.699409592908523</v>
      </c>
      <c r="N965" s="120">
        <f t="shared" si="46"/>
        <v>88.699409592908523</v>
      </c>
      <c r="Q965" s="120">
        <f t="shared" si="43"/>
        <v>0</v>
      </c>
      <c r="R965" s="112"/>
      <c r="T965" s="120">
        <f t="shared" si="44"/>
        <v>0</v>
      </c>
    </row>
    <row r="966" spans="6:20">
      <c r="F966" s="103" t="s">
        <v>49</v>
      </c>
      <c r="J966" s="121">
        <f t="shared" si="45"/>
        <v>29.501961721860116</v>
      </c>
      <c r="N966" s="120">
        <f t="shared" si="46"/>
        <v>29.501961721860116</v>
      </c>
      <c r="Q966" s="120">
        <f t="shared" si="43"/>
        <v>0</v>
      </c>
      <c r="R966" s="112"/>
      <c r="T966" s="120">
        <f t="shared" si="44"/>
        <v>0</v>
      </c>
    </row>
    <row r="967" spans="6:20">
      <c r="F967" s="103" t="s">
        <v>50</v>
      </c>
      <c r="J967" s="121">
        <f t="shared" si="45"/>
        <v>6.5635582822085894</v>
      </c>
      <c r="N967" s="120">
        <f t="shared" si="46"/>
        <v>6.5635582822085894</v>
      </c>
      <c r="Q967" s="120">
        <f t="shared" si="43"/>
        <v>0</v>
      </c>
      <c r="R967" s="112"/>
      <c r="T967" s="120">
        <f t="shared" si="44"/>
        <v>0</v>
      </c>
    </row>
    <row r="968" spans="6:20">
      <c r="F968" s="103" t="s">
        <v>51</v>
      </c>
      <c r="J968" s="121">
        <f t="shared" si="45"/>
        <v>58.133743793902312</v>
      </c>
      <c r="N968" s="120">
        <f t="shared" si="46"/>
        <v>58.133743793902312</v>
      </c>
      <c r="Q968" s="120">
        <f t="shared" si="43"/>
        <v>0</v>
      </c>
      <c r="R968" s="112"/>
      <c r="T968" s="120">
        <f t="shared" si="44"/>
        <v>0</v>
      </c>
    </row>
    <row r="969" spans="6:20">
      <c r="F969" s="103" t="s">
        <v>52</v>
      </c>
      <c r="J969" s="121">
        <f t="shared" si="45"/>
        <v>16.56105825322819</v>
      </c>
      <c r="N969" s="120">
        <f t="shared" si="46"/>
        <v>16.56105825322819</v>
      </c>
      <c r="Q969" s="120">
        <f t="shared" si="43"/>
        <v>0</v>
      </c>
      <c r="R969" s="112"/>
      <c r="T969" s="120">
        <f t="shared" si="44"/>
        <v>0</v>
      </c>
    </row>
    <row r="970" spans="6:20">
      <c r="F970" s="103" t="s">
        <v>53</v>
      </c>
      <c r="J970" s="121">
        <f t="shared" si="45"/>
        <v>50.099078446701817</v>
      </c>
      <c r="N970" s="120">
        <f t="shared" si="46"/>
        <v>50.099078446701817</v>
      </c>
      <c r="Q970" s="120">
        <f t="shared" si="43"/>
        <v>0</v>
      </c>
      <c r="R970" s="112"/>
      <c r="T970" s="120">
        <f t="shared" si="44"/>
        <v>0</v>
      </c>
    </row>
    <row r="971" spans="6:20">
      <c r="F971" s="103" t="s">
        <v>54</v>
      </c>
      <c r="J971" s="121">
        <f t="shared" si="45"/>
        <v>5.0345349708816229</v>
      </c>
      <c r="N971" s="120">
        <f t="shared" si="46"/>
        <v>5.0345349708816229</v>
      </c>
      <c r="Q971" s="120">
        <f t="shared" si="43"/>
        <v>0</v>
      </c>
      <c r="R971" s="112"/>
      <c r="T971" s="120">
        <f t="shared" si="44"/>
        <v>0</v>
      </c>
    </row>
    <row r="972" spans="6:20">
      <c r="F972" s="103" t="s">
        <v>55</v>
      </c>
      <c r="J972" s="121">
        <f t="shared" si="45"/>
        <v>40.484600023529133</v>
      </c>
      <c r="N972" s="120">
        <f t="shared" si="46"/>
        <v>40.484600023529133</v>
      </c>
      <c r="Q972" s="120">
        <f t="shared" si="43"/>
        <v>0</v>
      </c>
      <c r="R972" s="112"/>
      <c r="T972" s="120">
        <f t="shared" si="44"/>
        <v>0</v>
      </c>
    </row>
    <row r="973" spans="6:20">
      <c r="F973" s="103" t="s">
        <v>56</v>
      </c>
      <c r="J973" s="121">
        <f t="shared" si="45"/>
        <v>80.240974406572406</v>
      </c>
      <c r="N973" s="120">
        <f t="shared" si="46"/>
        <v>80.240974406572406</v>
      </c>
      <c r="Q973" s="120">
        <f t="shared" si="43"/>
        <v>0</v>
      </c>
      <c r="R973" s="112"/>
      <c r="T973" s="120">
        <f t="shared" si="44"/>
        <v>0</v>
      </c>
    </row>
    <row r="974" spans="6:20">
      <c r="F974" s="103" t="s">
        <v>57</v>
      </c>
      <c r="J974" s="121">
        <f t="shared" si="45"/>
        <v>72.373021821797806</v>
      </c>
      <c r="N974" s="120">
        <f t="shared" si="46"/>
        <v>72.373021821797806</v>
      </c>
      <c r="Q974" s="120">
        <f t="shared" si="43"/>
        <v>0</v>
      </c>
      <c r="R974" s="112"/>
      <c r="T974" s="120">
        <f t="shared" si="44"/>
        <v>0</v>
      </c>
    </row>
    <row r="975" spans="6:20">
      <c r="F975" s="103" t="s">
        <v>58</v>
      </c>
      <c r="J975" s="121">
        <f t="shared" si="45"/>
        <v>60.816204326053793</v>
      </c>
      <c r="N975" s="120">
        <f t="shared" si="46"/>
        <v>51.989339122292037</v>
      </c>
      <c r="Q975" s="120">
        <f t="shared" si="43"/>
        <v>8.8268652037617539</v>
      </c>
      <c r="R975" s="112"/>
      <c r="T975" s="120">
        <f t="shared" si="44"/>
        <v>0</v>
      </c>
    </row>
    <row r="976" spans="6:20">
      <c r="F976" s="103" t="s">
        <v>59</v>
      </c>
      <c r="J976" s="121">
        <f t="shared" si="45"/>
        <v>37.272803301536918</v>
      </c>
      <c r="N976" s="120">
        <f t="shared" si="46"/>
        <v>37.272803301536918</v>
      </c>
      <c r="Q976" s="120">
        <f t="shared" si="43"/>
        <v>0</v>
      </c>
      <c r="R976" s="112"/>
      <c r="T976" s="120">
        <f t="shared" si="44"/>
        <v>0</v>
      </c>
    </row>
    <row r="977" spans="6:20">
      <c r="F977" s="103" t="s">
        <v>60</v>
      </c>
      <c r="J977" s="121">
        <f t="shared" si="45"/>
        <v>24.602568411106709</v>
      </c>
      <c r="N977" s="120">
        <f t="shared" si="46"/>
        <v>24.602568411106709</v>
      </c>
      <c r="Q977" s="120">
        <f t="shared" si="43"/>
        <v>0</v>
      </c>
      <c r="R977" s="112"/>
      <c r="T977" s="120">
        <f t="shared" si="44"/>
        <v>0</v>
      </c>
    </row>
    <row r="978" spans="6:20">
      <c r="F978" s="103" t="s">
        <v>61</v>
      </c>
      <c r="J978" s="121">
        <f t="shared" si="45"/>
        <v>26.674784770139155</v>
      </c>
      <c r="N978" s="120">
        <f t="shared" si="46"/>
        <v>24.711966341954874</v>
      </c>
      <c r="Q978" s="120">
        <f t="shared" si="43"/>
        <v>1.9628184281842818</v>
      </c>
      <c r="R978" s="112"/>
      <c r="T978" s="120">
        <f t="shared" si="44"/>
        <v>0</v>
      </c>
    </row>
    <row r="979" spans="6:20">
      <c r="F979" s="103" t="s">
        <v>62</v>
      </c>
      <c r="J979" s="121">
        <f t="shared" si="45"/>
        <v>48.630129246051325</v>
      </c>
      <c r="N979" s="120">
        <f t="shared" si="46"/>
        <v>35.251485629030043</v>
      </c>
      <c r="Q979" s="120">
        <f t="shared" si="43"/>
        <v>13.378643617021279</v>
      </c>
      <c r="R979" s="112"/>
      <c r="T979" s="120">
        <f t="shared" si="44"/>
        <v>0</v>
      </c>
    </row>
    <row r="980" spans="6:20">
      <c r="F980" s="103" t="s">
        <v>63</v>
      </c>
      <c r="J980" s="121">
        <f t="shared" si="45"/>
        <v>9.9745098039215687</v>
      </c>
      <c r="N980" s="120">
        <f t="shared" si="46"/>
        <v>9.9745098039215687</v>
      </c>
      <c r="Q980" s="120">
        <f t="shared" si="43"/>
        <v>0</v>
      </c>
      <c r="R980" s="112"/>
      <c r="T980" s="120">
        <f t="shared" si="44"/>
        <v>0</v>
      </c>
    </row>
    <row r="981" spans="6:20">
      <c r="F981" s="103" t="s">
        <v>64</v>
      </c>
      <c r="J981" s="121">
        <f t="shared" si="45"/>
        <v>9.9548640709647653</v>
      </c>
      <c r="N981" s="120">
        <f t="shared" si="46"/>
        <v>9.9548640709647653</v>
      </c>
      <c r="Q981" s="120">
        <f t="shared" si="43"/>
        <v>0</v>
      </c>
      <c r="R981" s="112"/>
      <c r="T981" s="120">
        <f t="shared" si="44"/>
        <v>0</v>
      </c>
    </row>
    <row r="982" spans="6:20">
      <c r="F982" s="103" t="s">
        <v>65</v>
      </c>
      <c r="J982" s="121">
        <f t="shared" si="45"/>
        <v>85.351856694232183</v>
      </c>
      <c r="N982" s="120">
        <f t="shared" si="46"/>
        <v>85.351856694232183</v>
      </c>
      <c r="Q982" s="120">
        <f t="shared" si="43"/>
        <v>0</v>
      </c>
      <c r="R982" s="112"/>
      <c r="T982" s="120">
        <f t="shared" si="44"/>
        <v>0</v>
      </c>
    </row>
    <row r="983" spans="6:20">
      <c r="F983" s="103" t="s">
        <v>66</v>
      </c>
      <c r="J983" s="121">
        <f t="shared" si="45"/>
        <v>19.840079618540791</v>
      </c>
      <c r="N983" s="120">
        <f t="shared" si="46"/>
        <v>19.840079618540791</v>
      </c>
      <c r="Q983" s="120">
        <f t="shared" si="43"/>
        <v>0</v>
      </c>
      <c r="R983" s="112"/>
      <c r="T983" s="120">
        <f t="shared" si="44"/>
        <v>0</v>
      </c>
    </row>
    <row r="984" spans="6:20">
      <c r="F984" s="103" t="s">
        <v>67</v>
      </c>
      <c r="J984" s="121">
        <f t="shared" si="45"/>
        <v>75.774653534326902</v>
      </c>
      <c r="N984" s="120">
        <f t="shared" ref="N984:N1015" si="47">SUMIF(L$7:L$951,$F984,N$7:N$951)</f>
        <v>74.078676522832652</v>
      </c>
      <c r="Q984" s="120">
        <f t="shared" ref="Q984:Q1015" si="48">SUMIF(O$7:O$951,$F984,Q$7:Q$951)</f>
        <v>1.695977011494253</v>
      </c>
      <c r="R984" s="112"/>
      <c r="T984" s="120">
        <f t="shared" ref="T984:T1015" si="49">SUMIF(R$7:R$951,$F984,T$7:T$951)</f>
        <v>0</v>
      </c>
    </row>
    <row r="985" spans="6:20">
      <c r="F985" s="103" t="s">
        <v>68</v>
      </c>
      <c r="J985" s="121">
        <f t="shared" si="45"/>
        <v>36.666246206479968</v>
      </c>
      <c r="N985" s="120">
        <f t="shared" si="47"/>
        <v>36.666246206479968</v>
      </c>
      <c r="Q985" s="120">
        <f t="shared" si="48"/>
        <v>0</v>
      </c>
      <c r="R985" s="112"/>
      <c r="T985" s="120">
        <f t="shared" si="49"/>
        <v>0</v>
      </c>
    </row>
    <row r="986" spans="6:20">
      <c r="F986" s="103" t="s">
        <v>69</v>
      </c>
      <c r="J986" s="121">
        <f t="shared" si="45"/>
        <v>61.692069443404463</v>
      </c>
      <c r="N986" s="120">
        <f t="shared" si="47"/>
        <v>61.692069443404463</v>
      </c>
      <c r="Q986" s="120">
        <f t="shared" si="48"/>
        <v>0</v>
      </c>
      <c r="R986" s="112"/>
      <c r="T986" s="120">
        <f t="shared" si="49"/>
        <v>0</v>
      </c>
    </row>
    <row r="987" spans="6:20">
      <c r="F987" s="103" t="s">
        <v>70</v>
      </c>
      <c r="J987" s="121">
        <f t="shared" si="45"/>
        <v>31.89017873259516</v>
      </c>
      <c r="N987" s="120">
        <f t="shared" si="47"/>
        <v>31.89017873259516</v>
      </c>
      <c r="Q987" s="120">
        <f t="shared" si="48"/>
        <v>0</v>
      </c>
      <c r="R987" s="112"/>
      <c r="T987" s="120">
        <f t="shared" si="49"/>
        <v>0</v>
      </c>
    </row>
    <row r="988" spans="6:20">
      <c r="F988" s="103" t="s">
        <v>71</v>
      </c>
      <c r="J988" s="121">
        <f t="shared" si="45"/>
        <v>36.085763990217956</v>
      </c>
      <c r="N988" s="120">
        <f t="shared" si="47"/>
        <v>33.843223667637311</v>
      </c>
      <c r="Q988" s="120">
        <f t="shared" si="48"/>
        <v>2.2425403225806448</v>
      </c>
      <c r="R988" s="112"/>
      <c r="T988" s="120">
        <f t="shared" si="49"/>
        <v>0</v>
      </c>
    </row>
    <row r="989" spans="6:20">
      <c r="F989" s="103" t="s">
        <v>72</v>
      </c>
      <c r="J989" s="121">
        <f t="shared" si="45"/>
        <v>23.323456961907283</v>
      </c>
      <c r="N989" s="120">
        <f t="shared" si="47"/>
        <v>23.323456961907283</v>
      </c>
      <c r="Q989" s="120">
        <f t="shared" si="48"/>
        <v>0</v>
      </c>
      <c r="R989" s="112"/>
      <c r="T989" s="120">
        <f t="shared" si="49"/>
        <v>0</v>
      </c>
    </row>
    <row r="990" spans="6:20">
      <c r="F990" s="103" t="s">
        <v>73</v>
      </c>
      <c r="J990" s="121">
        <f t="shared" si="45"/>
        <v>24.720820138422969</v>
      </c>
      <c r="N990" s="120">
        <f t="shared" si="47"/>
        <v>18.770396198273342</v>
      </c>
      <c r="Q990" s="120">
        <f t="shared" si="48"/>
        <v>5.9504239401496264</v>
      </c>
      <c r="R990" s="112"/>
      <c r="T990" s="120">
        <f t="shared" si="49"/>
        <v>0</v>
      </c>
    </row>
    <row r="991" spans="6:20">
      <c r="F991" s="103" t="s">
        <v>74</v>
      </c>
      <c r="J991" s="121">
        <f t="shared" si="45"/>
        <v>33.015579921548635</v>
      </c>
      <c r="N991" s="120">
        <f t="shared" si="47"/>
        <v>33.015579921548635</v>
      </c>
      <c r="Q991" s="120">
        <f t="shared" si="48"/>
        <v>0</v>
      </c>
      <c r="R991" s="112"/>
      <c r="T991" s="120">
        <f t="shared" si="49"/>
        <v>0</v>
      </c>
    </row>
    <row r="992" spans="6:20">
      <c r="F992" s="103" t="s">
        <v>75</v>
      </c>
      <c r="J992" s="121">
        <f t="shared" si="45"/>
        <v>48.224041852096398</v>
      </c>
      <c r="N992" s="120">
        <f t="shared" si="47"/>
        <v>48.224041852096398</v>
      </c>
      <c r="Q992" s="120">
        <f t="shared" si="48"/>
        <v>0</v>
      </c>
      <c r="R992" s="112"/>
      <c r="T992" s="120">
        <f t="shared" si="49"/>
        <v>0</v>
      </c>
    </row>
    <row r="993" spans="6:20">
      <c r="F993" s="103" t="s">
        <v>76</v>
      </c>
      <c r="J993" s="121">
        <f t="shared" si="45"/>
        <v>53.958542341392324</v>
      </c>
      <c r="N993" s="120">
        <f t="shared" si="47"/>
        <v>50.2261485189985</v>
      </c>
      <c r="Q993" s="120">
        <f t="shared" si="48"/>
        <v>3.732393822393822</v>
      </c>
      <c r="R993" s="112"/>
      <c r="T993" s="120">
        <f t="shared" si="49"/>
        <v>0</v>
      </c>
    </row>
    <row r="994" spans="6:20">
      <c r="F994" s="103" t="s">
        <v>77</v>
      </c>
      <c r="J994" s="121">
        <f t="shared" si="45"/>
        <v>41.855104786352243</v>
      </c>
      <c r="N994" s="120">
        <f t="shared" si="47"/>
        <v>41.855104786352243</v>
      </c>
      <c r="Q994" s="120">
        <f t="shared" si="48"/>
        <v>0</v>
      </c>
      <c r="R994" s="112"/>
      <c r="T994" s="120">
        <f t="shared" si="49"/>
        <v>0</v>
      </c>
    </row>
    <row r="995" spans="6:20">
      <c r="F995" s="103" t="s">
        <v>78</v>
      </c>
      <c r="J995" s="121">
        <f t="shared" si="45"/>
        <v>27.626103154450906</v>
      </c>
      <c r="N995" s="120">
        <f t="shared" si="47"/>
        <v>27.626103154450906</v>
      </c>
      <c r="Q995" s="120">
        <f t="shared" si="48"/>
        <v>0</v>
      </c>
      <c r="R995" s="112"/>
      <c r="T995" s="120">
        <f t="shared" si="49"/>
        <v>0</v>
      </c>
    </row>
    <row r="996" spans="6:20">
      <c r="F996" s="103" t="s">
        <v>79</v>
      </c>
      <c r="J996" s="121">
        <f t="shared" si="45"/>
        <v>37.640909851897113</v>
      </c>
      <c r="N996" s="120">
        <f t="shared" si="47"/>
        <v>28.980099041086302</v>
      </c>
      <c r="Q996" s="120">
        <f t="shared" si="48"/>
        <v>8.6608108108108102</v>
      </c>
      <c r="R996" s="112"/>
      <c r="T996" s="120">
        <f t="shared" si="49"/>
        <v>0</v>
      </c>
    </row>
    <row r="997" spans="6:20">
      <c r="F997" s="103" t="s">
        <v>80</v>
      </c>
      <c r="J997" s="121">
        <f t="shared" si="45"/>
        <v>69.90597563492878</v>
      </c>
      <c r="N997" s="120">
        <f t="shared" si="47"/>
        <v>69.90597563492878</v>
      </c>
      <c r="Q997" s="120">
        <f t="shared" si="48"/>
        <v>0</v>
      </c>
      <c r="R997" s="112"/>
      <c r="T997" s="120">
        <f t="shared" si="49"/>
        <v>0</v>
      </c>
    </row>
    <row r="998" spans="6:20">
      <c r="F998" s="103" t="s">
        <v>81</v>
      </c>
      <c r="J998" s="121">
        <f t="shared" si="45"/>
        <v>20.198520011135709</v>
      </c>
      <c r="N998" s="120">
        <f t="shared" si="47"/>
        <v>20.198520011135709</v>
      </c>
      <c r="Q998" s="120">
        <f t="shared" si="48"/>
        <v>0</v>
      </c>
      <c r="R998" s="112"/>
      <c r="T998" s="120">
        <f t="shared" si="49"/>
        <v>0</v>
      </c>
    </row>
    <row r="999" spans="6:20">
      <c r="F999" s="103" t="s">
        <v>82</v>
      </c>
      <c r="J999" s="121">
        <f t="shared" si="45"/>
        <v>15.773891041075947</v>
      </c>
      <c r="N999" s="120">
        <f t="shared" si="47"/>
        <v>15.773891041075947</v>
      </c>
      <c r="Q999" s="120">
        <f t="shared" si="48"/>
        <v>0</v>
      </c>
      <c r="R999" s="112"/>
      <c r="T999" s="120">
        <f t="shared" si="49"/>
        <v>0</v>
      </c>
    </row>
    <row r="1000" spans="6:20">
      <c r="F1000" s="103" t="s">
        <v>83</v>
      </c>
      <c r="J1000" s="121">
        <f t="shared" si="45"/>
        <v>68.529713654749372</v>
      </c>
      <c r="N1000" s="120">
        <f t="shared" si="47"/>
        <v>66.754872384908097</v>
      </c>
      <c r="Q1000" s="120">
        <f t="shared" si="48"/>
        <v>1.7748412698412697</v>
      </c>
      <c r="R1000" s="112"/>
      <c r="T1000" s="120">
        <f t="shared" si="49"/>
        <v>0</v>
      </c>
    </row>
    <row r="1001" spans="6:20">
      <c r="F1001" s="103" t="s">
        <v>84</v>
      </c>
      <c r="J1001" s="121">
        <f t="shared" si="45"/>
        <v>38.974170296037627</v>
      </c>
      <c r="N1001" s="120">
        <f t="shared" si="47"/>
        <v>38.974170296037627</v>
      </c>
      <c r="Q1001" s="120">
        <f t="shared" si="48"/>
        <v>0</v>
      </c>
      <c r="R1001" s="112"/>
      <c r="T1001" s="120">
        <f t="shared" si="49"/>
        <v>0</v>
      </c>
    </row>
    <row r="1002" spans="6:20">
      <c r="F1002" s="103" t="s">
        <v>85</v>
      </c>
      <c r="J1002" s="121">
        <f t="shared" si="45"/>
        <v>68.148897468220582</v>
      </c>
      <c r="N1002" s="120">
        <f t="shared" si="47"/>
        <v>68.148897468220582</v>
      </c>
      <c r="Q1002" s="120">
        <f t="shared" si="48"/>
        <v>0</v>
      </c>
      <c r="R1002" s="112"/>
      <c r="T1002" s="120">
        <f t="shared" si="49"/>
        <v>0</v>
      </c>
    </row>
    <row r="1003" spans="6:20">
      <c r="F1003" s="103" t="s">
        <v>86</v>
      </c>
      <c r="J1003" s="121">
        <f t="shared" si="45"/>
        <v>51.413283018867922</v>
      </c>
      <c r="N1003" s="120">
        <f t="shared" si="47"/>
        <v>51.413283018867922</v>
      </c>
      <c r="Q1003" s="120">
        <f t="shared" si="48"/>
        <v>0</v>
      </c>
      <c r="R1003" s="112"/>
      <c r="T1003" s="120">
        <f t="shared" si="49"/>
        <v>0</v>
      </c>
    </row>
    <row r="1004" spans="6:20">
      <c r="F1004" s="103" t="s">
        <v>87</v>
      </c>
      <c r="J1004" s="121">
        <f t="shared" si="45"/>
        <v>22.389538561364311</v>
      </c>
      <c r="N1004" s="120">
        <f t="shared" si="47"/>
        <v>22.389538561364311</v>
      </c>
      <c r="Q1004" s="120">
        <f t="shared" si="48"/>
        <v>0</v>
      </c>
      <c r="R1004" s="112"/>
      <c r="T1004" s="120">
        <f t="shared" si="49"/>
        <v>0</v>
      </c>
    </row>
    <row r="1005" spans="6:20">
      <c r="F1005" s="103" t="s">
        <v>88</v>
      </c>
      <c r="J1005" s="121">
        <f t="shared" si="45"/>
        <v>54.681574768190274</v>
      </c>
      <c r="N1005" s="120">
        <f t="shared" si="47"/>
        <v>54.681574768190274</v>
      </c>
      <c r="Q1005" s="120">
        <f t="shared" si="48"/>
        <v>0</v>
      </c>
      <c r="R1005" s="112"/>
      <c r="T1005" s="120">
        <f t="shared" si="49"/>
        <v>0</v>
      </c>
    </row>
    <row r="1006" spans="6:20">
      <c r="F1006" s="103" t="s">
        <v>89</v>
      </c>
      <c r="J1006" s="121">
        <f t="shared" si="45"/>
        <v>52.234363623847393</v>
      </c>
      <c r="N1006" s="120">
        <f t="shared" si="47"/>
        <v>45.74972444858966</v>
      </c>
      <c r="Q1006" s="120">
        <f t="shared" si="48"/>
        <v>6.4846391752577315</v>
      </c>
      <c r="R1006" s="112"/>
      <c r="T1006" s="120">
        <f t="shared" si="49"/>
        <v>0</v>
      </c>
    </row>
    <row r="1007" spans="6:20">
      <c r="F1007" s="103" t="s">
        <v>90</v>
      </c>
      <c r="J1007" s="121">
        <f t="shared" si="45"/>
        <v>17.199958284262948</v>
      </c>
      <c r="N1007" s="120">
        <f t="shared" si="47"/>
        <v>17.199958284262948</v>
      </c>
      <c r="Q1007" s="120">
        <f t="shared" si="48"/>
        <v>0</v>
      </c>
      <c r="R1007" s="112"/>
      <c r="T1007" s="120">
        <f t="shared" si="49"/>
        <v>0</v>
      </c>
    </row>
    <row r="1008" spans="6:20">
      <c r="F1008" s="103" t="s">
        <v>91</v>
      </c>
      <c r="J1008" s="121">
        <f t="shared" si="45"/>
        <v>7.798260869565218</v>
      </c>
      <c r="N1008" s="120">
        <f t="shared" si="47"/>
        <v>7.798260869565218</v>
      </c>
      <c r="Q1008" s="120">
        <f t="shared" si="48"/>
        <v>0</v>
      </c>
      <c r="R1008" s="112"/>
      <c r="T1008" s="120">
        <f t="shared" si="49"/>
        <v>0</v>
      </c>
    </row>
    <row r="1009" spans="6:20">
      <c r="F1009" s="103" t="s">
        <v>92</v>
      </c>
      <c r="J1009" s="121">
        <f t="shared" si="45"/>
        <v>50.220102266674523</v>
      </c>
      <c r="N1009" s="120">
        <f t="shared" si="47"/>
        <v>50.220102266674523</v>
      </c>
      <c r="Q1009" s="120">
        <f t="shared" si="48"/>
        <v>0</v>
      </c>
      <c r="R1009" s="112"/>
      <c r="T1009" s="120">
        <f t="shared" si="49"/>
        <v>0</v>
      </c>
    </row>
    <row r="1010" spans="6:20">
      <c r="F1010" s="103" t="s">
        <v>93</v>
      </c>
      <c r="J1010" s="121">
        <f t="shared" si="45"/>
        <v>25.474187254072884</v>
      </c>
      <c r="N1010" s="120">
        <f t="shared" si="47"/>
        <v>25.474187254072884</v>
      </c>
      <c r="Q1010" s="120">
        <f t="shared" si="48"/>
        <v>0</v>
      </c>
      <c r="R1010" s="112"/>
      <c r="T1010" s="120">
        <f t="shared" si="49"/>
        <v>0</v>
      </c>
    </row>
    <row r="1011" spans="6:20">
      <c r="F1011" s="103" t="s">
        <v>94</v>
      </c>
      <c r="J1011" s="121">
        <f t="shared" si="45"/>
        <v>37.642011020002172</v>
      </c>
      <c r="N1011" s="120">
        <f t="shared" si="47"/>
        <v>37.642011020002172</v>
      </c>
      <c r="Q1011" s="120">
        <f t="shared" si="48"/>
        <v>0</v>
      </c>
      <c r="R1011" s="112"/>
      <c r="T1011" s="120">
        <f t="shared" si="49"/>
        <v>0</v>
      </c>
    </row>
    <row r="1012" spans="6:20">
      <c r="F1012" s="103" t="s">
        <v>95</v>
      </c>
      <c r="J1012" s="121">
        <f t="shared" si="45"/>
        <v>44.153570910158464</v>
      </c>
      <c r="N1012" s="120">
        <f t="shared" si="47"/>
        <v>44.153570910158464</v>
      </c>
      <c r="Q1012" s="120">
        <f t="shared" si="48"/>
        <v>0</v>
      </c>
      <c r="R1012" s="112"/>
      <c r="T1012" s="120">
        <f t="shared" si="49"/>
        <v>0</v>
      </c>
    </row>
    <row r="1013" spans="6:20">
      <c r="F1013" s="103" t="s">
        <v>96</v>
      </c>
      <c r="J1013" s="121">
        <f t="shared" si="45"/>
        <v>52.582305174591575</v>
      </c>
      <c r="N1013" s="120">
        <f t="shared" si="47"/>
        <v>52.582305174591575</v>
      </c>
      <c r="Q1013" s="120">
        <f t="shared" si="48"/>
        <v>0</v>
      </c>
      <c r="R1013" s="112"/>
      <c r="T1013" s="120">
        <f t="shared" si="49"/>
        <v>0</v>
      </c>
    </row>
    <row r="1014" spans="6:20">
      <c r="F1014" s="103" t="s">
        <v>97</v>
      </c>
      <c r="J1014" s="121">
        <f t="shared" si="45"/>
        <v>22.43183765755056</v>
      </c>
      <c r="N1014" s="120">
        <f t="shared" si="47"/>
        <v>22.43183765755056</v>
      </c>
      <c r="Q1014" s="120">
        <f t="shared" si="48"/>
        <v>0</v>
      </c>
      <c r="R1014" s="112"/>
      <c r="T1014" s="120">
        <f t="shared" si="49"/>
        <v>0</v>
      </c>
    </row>
    <row r="1015" spans="6:20">
      <c r="F1015" s="103" t="s">
        <v>98</v>
      </c>
      <c r="J1015" s="121">
        <f t="shared" si="45"/>
        <v>50.857911143293485</v>
      </c>
      <c r="N1015" s="120">
        <f t="shared" si="47"/>
        <v>50.857911143293485</v>
      </c>
      <c r="Q1015" s="120">
        <f t="shared" si="48"/>
        <v>0</v>
      </c>
      <c r="R1015" s="112"/>
      <c r="T1015" s="120">
        <f t="shared" si="49"/>
        <v>0</v>
      </c>
    </row>
    <row r="1016" spans="6:20">
      <c r="F1016" s="103" t="s">
        <v>99</v>
      </c>
      <c r="J1016" s="121">
        <f t="shared" si="45"/>
        <v>23.518634381946704</v>
      </c>
      <c r="N1016" s="120">
        <f t="shared" ref="N1016:N1050" si="50">SUMIF(L$7:L$951,$F1016,N$7:N$951)</f>
        <v>23.518634381946704</v>
      </c>
      <c r="Q1016" s="120">
        <f t="shared" ref="Q1016:Q1050" si="51">SUMIF(O$7:O$951,$F1016,Q$7:Q$951)</f>
        <v>0</v>
      </c>
      <c r="R1016" s="112"/>
      <c r="T1016" s="120">
        <f t="shared" ref="T1016:T1050" si="52">SUMIF(R$7:R$951,$F1016,T$7:T$951)</f>
        <v>0</v>
      </c>
    </row>
    <row r="1017" spans="6:20">
      <c r="F1017" s="103" t="s">
        <v>100</v>
      </c>
      <c r="J1017" s="121">
        <f t="shared" ref="J1017:J1050" si="53">+N1017+Q1017+T1017</f>
        <v>30.084401156141531</v>
      </c>
      <c r="N1017" s="120">
        <f t="shared" si="50"/>
        <v>30.084401156141531</v>
      </c>
      <c r="Q1017" s="120">
        <f t="shared" si="51"/>
        <v>0</v>
      </c>
      <c r="R1017" s="112"/>
      <c r="T1017" s="120">
        <f t="shared" si="52"/>
        <v>0</v>
      </c>
    </row>
    <row r="1018" spans="6:20">
      <c r="F1018" s="103" t="s">
        <v>101</v>
      </c>
      <c r="J1018" s="121">
        <f t="shared" si="53"/>
        <v>19.214192023685847</v>
      </c>
      <c r="N1018" s="120">
        <f t="shared" si="50"/>
        <v>19.214192023685847</v>
      </c>
      <c r="Q1018" s="120">
        <f t="shared" si="51"/>
        <v>0</v>
      </c>
      <c r="R1018" s="112"/>
      <c r="T1018" s="120">
        <f t="shared" si="52"/>
        <v>0</v>
      </c>
    </row>
    <row r="1019" spans="6:20">
      <c r="F1019" s="103" t="s">
        <v>102</v>
      </c>
      <c r="J1019" s="121">
        <f t="shared" si="53"/>
        <v>11.298465414619114</v>
      </c>
      <c r="N1019" s="120">
        <f t="shared" si="50"/>
        <v>11.298465414619114</v>
      </c>
      <c r="Q1019" s="120">
        <f t="shared" si="51"/>
        <v>0</v>
      </c>
      <c r="R1019" s="112"/>
      <c r="T1019" s="120">
        <f t="shared" si="52"/>
        <v>0</v>
      </c>
    </row>
    <row r="1020" spans="6:20">
      <c r="F1020" s="103" t="s">
        <v>103</v>
      </c>
      <c r="J1020" s="121">
        <f t="shared" si="53"/>
        <v>8.4638894617496128</v>
      </c>
      <c r="N1020" s="120">
        <f t="shared" si="50"/>
        <v>8.4638894617496128</v>
      </c>
      <c r="Q1020" s="120">
        <f t="shared" si="51"/>
        <v>0</v>
      </c>
      <c r="R1020" s="112"/>
      <c r="T1020" s="120">
        <f t="shared" si="52"/>
        <v>0</v>
      </c>
    </row>
    <row r="1021" spans="6:20">
      <c r="F1021" s="103" t="s">
        <v>104</v>
      </c>
      <c r="J1021" s="121">
        <f t="shared" si="53"/>
        <v>13.285942848450272</v>
      </c>
      <c r="N1021" s="120">
        <f t="shared" si="50"/>
        <v>13.285942848450272</v>
      </c>
      <c r="Q1021" s="120">
        <f t="shared" si="51"/>
        <v>0</v>
      </c>
      <c r="R1021" s="112"/>
      <c r="T1021" s="120">
        <f t="shared" si="52"/>
        <v>0</v>
      </c>
    </row>
    <row r="1022" spans="6:20">
      <c r="F1022" s="103" t="s">
        <v>138</v>
      </c>
      <c r="J1022" s="121">
        <f t="shared" si="53"/>
        <v>6.1219196587273377</v>
      </c>
      <c r="N1022" s="120">
        <f t="shared" si="50"/>
        <v>6.1219196587273377</v>
      </c>
      <c r="Q1022" s="120">
        <f t="shared" si="51"/>
        <v>0</v>
      </c>
      <c r="R1022" s="112"/>
      <c r="T1022" s="120">
        <f t="shared" si="52"/>
        <v>0</v>
      </c>
    </row>
    <row r="1023" spans="6:20">
      <c r="F1023" s="103" t="s">
        <v>105</v>
      </c>
      <c r="J1023" s="121">
        <f t="shared" si="53"/>
        <v>38.864386466544424</v>
      </c>
      <c r="N1023" s="120">
        <f t="shared" si="50"/>
        <v>38.864386466544424</v>
      </c>
      <c r="Q1023" s="120">
        <f t="shared" si="51"/>
        <v>0</v>
      </c>
      <c r="R1023" s="112"/>
      <c r="T1023" s="120">
        <f t="shared" si="52"/>
        <v>0</v>
      </c>
    </row>
    <row r="1024" spans="6:20">
      <c r="F1024" s="103" t="s">
        <v>106</v>
      </c>
      <c r="J1024" s="121">
        <f t="shared" si="53"/>
        <v>21.052728441702186</v>
      </c>
      <c r="N1024" s="120">
        <f t="shared" si="50"/>
        <v>21.052728441702186</v>
      </c>
      <c r="Q1024" s="120">
        <f t="shared" si="51"/>
        <v>0</v>
      </c>
      <c r="R1024" s="112"/>
      <c r="T1024" s="120">
        <f t="shared" si="52"/>
        <v>0</v>
      </c>
    </row>
    <row r="1025" spans="6:20">
      <c r="F1025" s="103" t="s">
        <v>107</v>
      </c>
      <c r="J1025" s="121">
        <f t="shared" si="53"/>
        <v>14.905296504511039</v>
      </c>
      <c r="N1025" s="120">
        <f t="shared" si="50"/>
        <v>14.905296504511039</v>
      </c>
      <c r="Q1025" s="120">
        <f t="shared" si="51"/>
        <v>0</v>
      </c>
      <c r="R1025" s="112"/>
      <c r="T1025" s="120">
        <f t="shared" si="52"/>
        <v>0</v>
      </c>
    </row>
    <row r="1026" spans="6:20">
      <c r="F1026" s="103" t="s">
        <v>108</v>
      </c>
      <c r="J1026" s="121">
        <f t="shared" si="53"/>
        <v>8.338495667522464</v>
      </c>
      <c r="N1026" s="120">
        <f t="shared" si="50"/>
        <v>8.338495667522464</v>
      </c>
      <c r="Q1026" s="120">
        <f t="shared" si="51"/>
        <v>0</v>
      </c>
      <c r="R1026" s="112"/>
      <c r="T1026" s="120">
        <f t="shared" si="52"/>
        <v>0</v>
      </c>
    </row>
    <row r="1027" spans="6:20">
      <c r="F1027" s="103" t="s">
        <v>109</v>
      </c>
      <c r="J1027" s="121">
        <f t="shared" si="53"/>
        <v>22.120604660116442</v>
      </c>
      <c r="N1027" s="120">
        <f t="shared" si="50"/>
        <v>16.819685622917316</v>
      </c>
      <c r="Q1027" s="120">
        <f t="shared" si="51"/>
        <v>5.3009190371991242</v>
      </c>
      <c r="R1027" s="112"/>
      <c r="T1027" s="120">
        <f t="shared" si="52"/>
        <v>0</v>
      </c>
    </row>
    <row r="1028" spans="6:20">
      <c r="F1028" s="103" t="s">
        <v>110</v>
      </c>
      <c r="J1028" s="121">
        <f t="shared" si="53"/>
        <v>37.403273494512845</v>
      </c>
      <c r="N1028" s="120">
        <f t="shared" si="50"/>
        <v>31.124394184168015</v>
      </c>
      <c r="Q1028" s="120">
        <f t="shared" si="51"/>
        <v>6.278879310344827</v>
      </c>
      <c r="R1028" s="112"/>
      <c r="T1028" s="120">
        <f t="shared" si="52"/>
        <v>0</v>
      </c>
    </row>
    <row r="1029" spans="6:20">
      <c r="F1029" s="103" t="s">
        <v>111</v>
      </c>
      <c r="J1029" s="121">
        <f t="shared" si="53"/>
        <v>19.912662341364431</v>
      </c>
      <c r="N1029" s="120">
        <f t="shared" si="50"/>
        <v>19.912662341364431</v>
      </c>
      <c r="Q1029" s="120">
        <f t="shared" si="51"/>
        <v>0</v>
      </c>
      <c r="R1029" s="112"/>
      <c r="T1029" s="120">
        <f t="shared" si="52"/>
        <v>0</v>
      </c>
    </row>
    <row r="1030" spans="6:20">
      <c r="F1030" s="103" t="s">
        <v>112</v>
      </c>
      <c r="J1030" s="121">
        <f t="shared" si="53"/>
        <v>18.065444482237989</v>
      </c>
      <c r="N1030" s="120">
        <f t="shared" si="50"/>
        <v>16.885004482237989</v>
      </c>
      <c r="Q1030" s="120">
        <f t="shared" si="51"/>
        <v>1.1804400000000002</v>
      </c>
      <c r="R1030" s="112"/>
      <c r="T1030" s="120">
        <f t="shared" si="52"/>
        <v>0</v>
      </c>
    </row>
    <row r="1031" spans="6:20">
      <c r="F1031" s="103" t="s">
        <v>113</v>
      </c>
      <c r="J1031" s="121">
        <f t="shared" si="53"/>
        <v>32.011550488055008</v>
      </c>
      <c r="N1031" s="120">
        <f t="shared" si="50"/>
        <v>32.011550488055008</v>
      </c>
      <c r="Q1031" s="120">
        <f t="shared" si="51"/>
        <v>0</v>
      </c>
      <c r="R1031" s="112"/>
      <c r="T1031" s="120">
        <f t="shared" si="52"/>
        <v>0</v>
      </c>
    </row>
    <row r="1032" spans="6:20">
      <c r="F1032" s="103" t="s">
        <v>114</v>
      </c>
      <c r="J1032" s="121">
        <f t="shared" si="53"/>
        <v>8.9997217876573181</v>
      </c>
      <c r="N1032" s="120">
        <f t="shared" si="50"/>
        <v>1.5962389380530975</v>
      </c>
      <c r="Q1032" s="120">
        <f t="shared" si="51"/>
        <v>7.4034828496042211</v>
      </c>
      <c r="R1032" s="112"/>
      <c r="T1032" s="120">
        <f t="shared" si="52"/>
        <v>0</v>
      </c>
    </row>
    <row r="1033" spans="6:20">
      <c r="F1033" s="103" t="s">
        <v>115</v>
      </c>
      <c r="J1033" s="121">
        <f t="shared" si="53"/>
        <v>54.834121549857038</v>
      </c>
      <c r="N1033" s="120">
        <f t="shared" si="50"/>
        <v>54.834121549857038</v>
      </c>
      <c r="Q1033" s="120">
        <f t="shared" si="51"/>
        <v>0</v>
      </c>
      <c r="R1033" s="112"/>
      <c r="T1033" s="120">
        <f t="shared" si="52"/>
        <v>0</v>
      </c>
    </row>
    <row r="1034" spans="6:20">
      <c r="F1034" s="103" t="s">
        <v>116</v>
      </c>
      <c r="J1034" s="121">
        <f t="shared" si="53"/>
        <v>46.472037901816428</v>
      </c>
      <c r="N1034" s="120">
        <f t="shared" si="50"/>
        <v>46.472037901816428</v>
      </c>
      <c r="Q1034" s="120">
        <f t="shared" si="51"/>
        <v>0</v>
      </c>
      <c r="R1034" s="112"/>
      <c r="T1034" s="120">
        <f t="shared" si="52"/>
        <v>0</v>
      </c>
    </row>
    <row r="1035" spans="6:20">
      <c r="F1035" s="103" t="s">
        <v>117</v>
      </c>
      <c r="J1035" s="121">
        <f t="shared" si="53"/>
        <v>12.129728772028116</v>
      </c>
      <c r="N1035" s="120">
        <f t="shared" si="50"/>
        <v>12.129728772028116</v>
      </c>
      <c r="Q1035" s="120">
        <f t="shared" si="51"/>
        <v>0</v>
      </c>
      <c r="R1035" s="112"/>
      <c r="T1035" s="120">
        <f t="shared" si="52"/>
        <v>0</v>
      </c>
    </row>
    <row r="1036" spans="6:20">
      <c r="F1036" s="103" t="s">
        <v>118</v>
      </c>
      <c r="J1036" s="121">
        <f t="shared" si="53"/>
        <v>37.101878207676663</v>
      </c>
      <c r="N1036" s="120">
        <f t="shared" si="50"/>
        <v>32.527266138711141</v>
      </c>
      <c r="Q1036" s="120">
        <f t="shared" si="51"/>
        <v>0</v>
      </c>
      <c r="R1036" s="112"/>
      <c r="T1036" s="120">
        <f t="shared" si="52"/>
        <v>4.5746120689655179</v>
      </c>
    </row>
    <row r="1037" spans="6:20">
      <c r="F1037" s="103" t="s">
        <v>119</v>
      </c>
      <c r="J1037" s="121">
        <f t="shared" si="53"/>
        <v>62.206370658931647</v>
      </c>
      <c r="N1037" s="120">
        <f t="shared" si="50"/>
        <v>62.206370658931647</v>
      </c>
      <c r="Q1037" s="120">
        <f t="shared" si="51"/>
        <v>0</v>
      </c>
      <c r="R1037" s="112"/>
      <c r="T1037" s="120">
        <f t="shared" si="52"/>
        <v>0</v>
      </c>
    </row>
    <row r="1038" spans="6:20">
      <c r="F1038" s="103" t="s">
        <v>120</v>
      </c>
      <c r="J1038" s="121">
        <f t="shared" si="53"/>
        <v>25.582209024257455</v>
      </c>
      <c r="N1038" s="120">
        <f t="shared" si="50"/>
        <v>23.190498497941665</v>
      </c>
      <c r="Q1038" s="120">
        <f t="shared" si="51"/>
        <v>2.3917105263157894</v>
      </c>
      <c r="R1038" s="112"/>
      <c r="T1038" s="120">
        <f t="shared" si="52"/>
        <v>0</v>
      </c>
    </row>
    <row r="1039" spans="6:20">
      <c r="F1039" s="103" t="s">
        <v>121</v>
      </c>
      <c r="J1039" s="121">
        <f t="shared" si="53"/>
        <v>18.745443094319494</v>
      </c>
      <c r="N1039" s="120">
        <f t="shared" si="50"/>
        <v>17.586043094319493</v>
      </c>
      <c r="Q1039" s="120">
        <f t="shared" si="51"/>
        <v>1.1594000000000002</v>
      </c>
      <c r="R1039" s="112"/>
      <c r="T1039" s="120">
        <f t="shared" si="52"/>
        <v>0</v>
      </c>
    </row>
    <row r="1040" spans="6:20">
      <c r="F1040" s="103" t="s">
        <v>122</v>
      </c>
      <c r="J1040" s="121">
        <f t="shared" si="53"/>
        <v>59.925365358850456</v>
      </c>
      <c r="N1040" s="120">
        <f t="shared" si="50"/>
        <v>59.925365358850456</v>
      </c>
      <c r="Q1040" s="120">
        <f t="shared" si="51"/>
        <v>0</v>
      </c>
      <c r="R1040" s="112"/>
      <c r="T1040" s="120">
        <f t="shared" si="52"/>
        <v>0</v>
      </c>
    </row>
    <row r="1041" spans="6:20">
      <c r="F1041" s="103" t="s">
        <v>123</v>
      </c>
      <c r="J1041" s="121">
        <f t="shared" si="53"/>
        <v>25.848619341305209</v>
      </c>
      <c r="N1041" s="120">
        <f t="shared" si="50"/>
        <v>14.700232244531016</v>
      </c>
      <c r="Q1041" s="120">
        <f t="shared" si="51"/>
        <v>11.148387096774194</v>
      </c>
      <c r="R1041" s="112"/>
      <c r="T1041" s="120">
        <f t="shared" si="52"/>
        <v>0</v>
      </c>
    </row>
    <row r="1042" spans="6:20">
      <c r="F1042" s="103" t="s">
        <v>124</v>
      </c>
      <c r="J1042" s="121">
        <f t="shared" si="53"/>
        <v>57.344687848059344</v>
      </c>
      <c r="N1042" s="120">
        <f t="shared" si="50"/>
        <v>37.300518148332323</v>
      </c>
      <c r="Q1042" s="120">
        <f t="shared" si="51"/>
        <v>20.044169699727021</v>
      </c>
      <c r="R1042" s="112"/>
      <c r="T1042" s="120">
        <f t="shared" si="52"/>
        <v>0</v>
      </c>
    </row>
    <row r="1043" spans="6:20">
      <c r="F1043" s="103" t="s">
        <v>125</v>
      </c>
      <c r="J1043" s="121">
        <f t="shared" si="53"/>
        <v>20.070858493276635</v>
      </c>
      <c r="N1043" s="120">
        <f t="shared" si="50"/>
        <v>19.276676675094816</v>
      </c>
      <c r="Q1043" s="120">
        <f t="shared" si="51"/>
        <v>0.79418181818181821</v>
      </c>
      <c r="R1043" s="112"/>
      <c r="T1043" s="120">
        <f t="shared" si="52"/>
        <v>0</v>
      </c>
    </row>
    <row r="1044" spans="6:20">
      <c r="F1044" s="103" t="s">
        <v>126</v>
      </c>
      <c r="J1044" s="121">
        <f t="shared" si="53"/>
        <v>29.667028498027101</v>
      </c>
      <c r="N1044" s="120">
        <f t="shared" si="50"/>
        <v>29.667028498027101</v>
      </c>
      <c r="Q1044" s="120">
        <f t="shared" si="51"/>
        <v>0</v>
      </c>
      <c r="R1044" s="112"/>
      <c r="T1044" s="120">
        <f t="shared" si="52"/>
        <v>0</v>
      </c>
    </row>
    <row r="1045" spans="6:20">
      <c r="F1045" s="103" t="s">
        <v>127</v>
      </c>
      <c r="J1045" s="121">
        <f t="shared" si="53"/>
        <v>90.70691261925009</v>
      </c>
      <c r="N1045" s="120">
        <f t="shared" si="50"/>
        <v>90.462958073795548</v>
      </c>
      <c r="Q1045" s="120">
        <f t="shared" si="51"/>
        <v>0.24395454545454545</v>
      </c>
      <c r="R1045" s="112"/>
      <c r="T1045" s="120">
        <f t="shared" si="52"/>
        <v>0</v>
      </c>
    </row>
    <row r="1046" spans="6:20">
      <c r="F1046" s="103" t="s">
        <v>128</v>
      </c>
      <c r="J1046" s="121">
        <f t="shared" si="53"/>
        <v>21.092474426953537</v>
      </c>
      <c r="N1046" s="120">
        <f t="shared" si="50"/>
        <v>21.092474426953537</v>
      </c>
      <c r="Q1046" s="120">
        <f t="shared" si="51"/>
        <v>0</v>
      </c>
      <c r="R1046" s="112"/>
      <c r="T1046" s="120">
        <f t="shared" si="52"/>
        <v>0</v>
      </c>
    </row>
    <row r="1047" spans="6:20">
      <c r="F1047" s="103" t="s">
        <v>129</v>
      </c>
      <c r="J1047" s="121">
        <f t="shared" si="53"/>
        <v>53.572349221013056</v>
      </c>
      <c r="N1047" s="120">
        <f t="shared" si="50"/>
        <v>53.572349221013056</v>
      </c>
      <c r="Q1047" s="120">
        <f t="shared" si="51"/>
        <v>0</v>
      </c>
      <c r="T1047" s="120">
        <f t="shared" si="52"/>
        <v>0</v>
      </c>
    </row>
    <row r="1048" spans="6:20">
      <c r="F1048" s="103" t="s">
        <v>130</v>
      </c>
      <c r="J1048" s="121">
        <f t="shared" si="53"/>
        <v>63.610613170041013</v>
      </c>
      <c r="N1048" s="120">
        <f t="shared" si="50"/>
        <v>63.610613170041013</v>
      </c>
      <c r="Q1048" s="120">
        <f t="shared" si="51"/>
        <v>0</v>
      </c>
      <c r="T1048" s="120">
        <f t="shared" si="52"/>
        <v>0</v>
      </c>
    </row>
    <row r="1049" spans="6:20">
      <c r="F1049" s="103" t="s">
        <v>131</v>
      </c>
      <c r="J1049" s="121">
        <f t="shared" si="53"/>
        <v>57.978655374749714</v>
      </c>
      <c r="N1049" s="120">
        <f t="shared" si="50"/>
        <v>57.656452731577907</v>
      </c>
      <c r="Q1049" s="120">
        <f t="shared" si="51"/>
        <v>0.32220264317180614</v>
      </c>
      <c r="T1049" s="120">
        <f t="shared" si="52"/>
        <v>0</v>
      </c>
    </row>
    <row r="1050" spans="6:20">
      <c r="F1050" s="103" t="s">
        <v>132</v>
      </c>
      <c r="J1050" s="121">
        <f t="shared" si="53"/>
        <v>7.2420444114760638</v>
      </c>
      <c r="N1050" s="120">
        <f t="shared" si="50"/>
        <v>7.2420444114760638</v>
      </c>
      <c r="Q1050" s="120">
        <f t="shared" si="51"/>
        <v>0</v>
      </c>
      <c r="T1050" s="120">
        <f t="shared" si="52"/>
        <v>0</v>
      </c>
    </row>
    <row r="1051" spans="6:20">
      <c r="H1051" s="103">
        <f>SUM(H7:H951)</f>
        <v>362667.88000000041</v>
      </c>
      <c r="I1051" s="103">
        <f>SUM(I7:I951)</f>
        <v>3427.9147029173646</v>
      </c>
      <c r="J1051" s="120">
        <f>SUM(J7:J1050)</f>
        <v>362667.87999999995</v>
      </c>
      <c r="P1051" s="139"/>
      <c r="S1051" s="122"/>
    </row>
  </sheetData>
  <mergeCells count="4">
    <mergeCell ref="A4:D4"/>
    <mergeCell ref="E4:H4"/>
    <mergeCell ref="A1:H1"/>
    <mergeCell ref="A2:H2"/>
  </mergeCells>
  <phoneticPr fontId="6" type="noConversion"/>
  <pageMargins left="0.75" right="0.75" top="1" bottom="1" header="0.5" footer="0.5"/>
  <pageSetup scale="4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CD5E-35B6-4220-B2B8-D7E1B1ED3D34}">
  <dimension ref="A1:T1061"/>
  <sheetViews>
    <sheetView topLeftCell="A92" zoomScale="80" zoomScaleNormal="80" workbookViewId="0">
      <selection activeCell="M113" sqref="M113"/>
    </sheetView>
  </sheetViews>
  <sheetFormatPr defaultColWidth="8.88671875" defaultRowHeight="18.75"/>
  <cols>
    <col min="1" max="1" width="5.44140625" style="107" customWidth="1"/>
    <col min="2" max="2" width="18.77734375" style="151" customWidth="1"/>
    <col min="3" max="3" width="18.44140625" style="153" customWidth="1"/>
    <col min="4" max="4" width="13.6640625" style="151" customWidth="1"/>
    <col min="5" max="5" width="5.44140625" style="151" customWidth="1"/>
    <col min="6" max="6" width="19.88671875" style="151" bestFit="1" customWidth="1"/>
    <col min="7" max="7" width="18.77734375" style="153" bestFit="1" customWidth="1"/>
    <col min="8" max="8" width="15.88671875" style="151" customWidth="1"/>
    <col min="9" max="9" width="5.33203125" style="151" customWidth="1"/>
    <col min="10" max="10" width="15.33203125" style="151" customWidth="1"/>
    <col min="11" max="11" width="19.44140625" style="151" customWidth="1"/>
    <col min="12" max="12" width="5.33203125" style="151" customWidth="1"/>
    <col min="13" max="13" width="23.88671875" style="138" bestFit="1" customWidth="1"/>
    <col min="14" max="14" width="9.88671875" style="151" bestFit="1" customWidth="1"/>
    <col min="15" max="15" width="14" style="151" bestFit="1" customWidth="1"/>
    <col min="16" max="16" width="15.33203125" style="152" customWidth="1"/>
    <col min="17" max="17" width="9.109375" style="151" bestFit="1" customWidth="1"/>
    <col min="18" max="18" width="8.88671875" style="151"/>
    <col min="19" max="19" width="12.77734375" style="152" bestFit="1" customWidth="1"/>
    <col min="20" max="20" width="7.44140625" style="151" customWidth="1"/>
    <col min="21" max="16384" width="8.88671875" style="151"/>
  </cols>
  <sheetData>
    <row r="1" spans="1:20">
      <c r="A1" s="168" t="s">
        <v>136</v>
      </c>
      <c r="B1" s="168"/>
      <c r="C1" s="168"/>
      <c r="D1" s="168"/>
      <c r="E1" s="168"/>
      <c r="F1" s="168"/>
      <c r="G1" s="168"/>
      <c r="H1" s="168"/>
    </row>
    <row r="2" spans="1:20">
      <c r="A2" s="168" t="s">
        <v>1169</v>
      </c>
      <c r="B2" s="168"/>
      <c r="C2" s="168"/>
      <c r="D2" s="168"/>
      <c r="E2" s="168"/>
      <c r="F2" s="168"/>
      <c r="G2" s="168"/>
      <c r="H2" s="168"/>
    </row>
    <row r="3" spans="1:20">
      <c r="A3" s="150"/>
      <c r="B3" s="150"/>
      <c r="C3" s="150"/>
      <c r="D3" s="150"/>
      <c r="E3" s="150"/>
      <c r="F3" s="150"/>
      <c r="G3" s="150"/>
      <c r="H3" s="150"/>
    </row>
    <row r="4" spans="1:20">
      <c r="A4" s="150"/>
      <c r="B4" s="150"/>
      <c r="C4" s="150"/>
      <c r="D4" s="150"/>
      <c r="E4" s="150"/>
      <c r="F4" s="150"/>
      <c r="G4" s="150"/>
      <c r="H4" s="150"/>
    </row>
    <row r="5" spans="1:20">
      <c r="A5" s="150"/>
      <c r="B5" s="150"/>
      <c r="C5" s="150"/>
      <c r="D5" s="150"/>
      <c r="E5" s="150"/>
      <c r="F5" s="150"/>
      <c r="G5" s="150"/>
      <c r="H5" s="150"/>
    </row>
    <row r="6" spans="1:20">
      <c r="A6" s="150"/>
      <c r="B6" s="150"/>
      <c r="C6" s="150"/>
      <c r="D6" s="150"/>
      <c r="E6" s="150"/>
      <c r="F6" s="150"/>
      <c r="G6" s="150"/>
      <c r="H6" s="150"/>
    </row>
    <row r="7" spans="1:20">
      <c r="A7" s="150"/>
      <c r="B7" s="150"/>
      <c r="C7" s="150"/>
      <c r="D7" s="150"/>
      <c r="E7" s="150"/>
      <c r="F7" s="150"/>
      <c r="G7" s="150"/>
      <c r="H7" s="150"/>
    </row>
    <row r="8" spans="1:20">
      <c r="A8" s="150"/>
      <c r="B8" s="150"/>
      <c r="C8" s="150"/>
      <c r="D8" s="150"/>
      <c r="E8" s="150"/>
      <c r="F8" s="150"/>
      <c r="G8" s="150"/>
      <c r="H8" s="150"/>
    </row>
    <row r="9" spans="1:20">
      <c r="A9" s="150"/>
      <c r="B9" s="150"/>
      <c r="C9" s="150"/>
      <c r="D9" s="150"/>
      <c r="E9" s="150"/>
      <c r="F9" s="150"/>
      <c r="G9" s="150"/>
      <c r="H9" s="150"/>
    </row>
    <row r="10" spans="1:20">
      <c r="A10" s="150"/>
      <c r="B10" s="150"/>
      <c r="C10" s="150"/>
      <c r="D10" s="150"/>
      <c r="E10" s="150"/>
      <c r="F10" s="150"/>
      <c r="G10" s="150"/>
      <c r="H10" s="150"/>
    </row>
    <row r="11" spans="1:20">
      <c r="A11" s="150"/>
      <c r="B11" s="150"/>
      <c r="C11" s="123"/>
      <c r="D11" s="150"/>
    </row>
    <row r="12" spans="1:20" s="152" customFormat="1">
      <c r="B12" s="150" t="s">
        <v>7</v>
      </c>
      <c r="C12" s="150"/>
      <c r="D12" s="150"/>
      <c r="E12" s="150"/>
      <c r="F12" s="150"/>
      <c r="G12" s="150"/>
      <c r="H12" s="150"/>
      <c r="I12" s="151"/>
      <c r="J12" s="151"/>
      <c r="K12" s="151"/>
      <c r="L12" s="151"/>
      <c r="M12" s="138"/>
      <c r="N12" s="151"/>
      <c r="O12" s="151"/>
      <c r="Q12" s="151"/>
      <c r="R12" s="151"/>
      <c r="T12" s="151"/>
    </row>
    <row r="13" spans="1:20" s="152" customFormat="1">
      <c r="A13" s="150"/>
      <c r="B13" s="150"/>
      <c r="C13" s="150"/>
      <c r="D13" s="150"/>
      <c r="E13" s="150"/>
      <c r="F13" s="150"/>
      <c r="G13" s="150"/>
      <c r="H13" s="150"/>
      <c r="I13" s="151"/>
      <c r="J13" s="151"/>
      <c r="K13" s="151"/>
      <c r="L13" s="151"/>
      <c r="M13" s="138"/>
      <c r="N13" s="151"/>
      <c r="O13" s="151"/>
      <c r="Q13" s="151"/>
      <c r="R13" s="151"/>
      <c r="T13" s="151"/>
    </row>
    <row r="14" spans="1:20" s="152" customFormat="1">
      <c r="A14" s="150"/>
      <c r="B14" s="150"/>
      <c r="C14" s="150"/>
      <c r="D14" s="150"/>
      <c r="E14" s="150"/>
      <c r="F14" s="150"/>
      <c r="G14" s="150"/>
      <c r="H14" s="150"/>
      <c r="I14" s="151"/>
      <c r="J14" s="151"/>
      <c r="K14" s="151"/>
      <c r="L14" s="151"/>
      <c r="M14" s="138"/>
      <c r="N14" s="151"/>
      <c r="O14" s="151"/>
      <c r="Q14" s="151"/>
      <c r="R14" s="151"/>
      <c r="T14" s="151"/>
    </row>
    <row r="15" spans="1:20" s="152" customFormat="1">
      <c r="A15" s="107"/>
      <c r="B15" s="151" t="s">
        <v>1183</v>
      </c>
      <c r="C15" s="151">
        <v>362667.79</v>
      </c>
      <c r="D15" s="151"/>
      <c r="E15" s="107"/>
      <c r="F15" s="151"/>
      <c r="G15" s="153"/>
      <c r="H15" s="151"/>
      <c r="I15" s="151"/>
      <c r="J15" s="151" t="s">
        <v>1184</v>
      </c>
      <c r="K15" s="151">
        <v>370011.37</v>
      </c>
      <c r="L15" s="151"/>
      <c r="M15" s="138" t="s">
        <v>1185</v>
      </c>
      <c r="N15" s="151"/>
      <c r="O15" s="151"/>
      <c r="Q15" s="151"/>
      <c r="R15" s="151"/>
      <c r="T15" s="151"/>
    </row>
    <row r="16" spans="1:20" s="152" customFormat="1" ht="37.5">
      <c r="A16" s="150" t="s">
        <v>33</v>
      </c>
      <c r="B16" s="161" t="s">
        <v>34</v>
      </c>
      <c r="C16" s="162" t="s">
        <v>1186</v>
      </c>
      <c r="D16" s="161" t="s">
        <v>23</v>
      </c>
      <c r="E16" s="150"/>
      <c r="F16" s="157" t="s">
        <v>1187</v>
      </c>
      <c r="G16" s="162" t="s">
        <v>1188</v>
      </c>
      <c r="H16" s="161" t="s">
        <v>1189</v>
      </c>
      <c r="I16" s="157"/>
      <c r="J16" s="157"/>
      <c r="K16" s="157" t="s">
        <v>23</v>
      </c>
      <c r="L16" s="157"/>
      <c r="M16" s="163" t="s">
        <v>1190</v>
      </c>
      <c r="N16" s="151"/>
      <c r="O16" s="151"/>
      <c r="Q16" s="151"/>
      <c r="R16" s="151"/>
      <c r="T16" s="151"/>
    </row>
    <row r="17" spans="1:20" s="152" customFormat="1">
      <c r="A17" s="107">
        <v>1</v>
      </c>
      <c r="B17" s="154" t="s">
        <v>36</v>
      </c>
      <c r="C17" s="141">
        <v>9.157918000000001E-3</v>
      </c>
      <c r="D17" s="151">
        <f>$C$15*C17</f>
        <v>3321.2818820612201</v>
      </c>
      <c r="E17" s="107"/>
      <c r="F17" s="141">
        <v>9.2208504000000011E-3</v>
      </c>
      <c r="G17" s="151">
        <f>$C$15*F17</f>
        <v>3344.1054364886163</v>
      </c>
      <c r="H17" s="151">
        <f>G17-D17</f>
        <v>22.823554427396175</v>
      </c>
      <c r="I17" s="151"/>
      <c r="J17" s="151"/>
      <c r="K17" s="151">
        <f>$K$15*F17</f>
        <v>3411.8194890690484</v>
      </c>
      <c r="L17" s="151"/>
      <c r="M17" s="151">
        <f>H17+K17</f>
        <v>3434.6430434964445</v>
      </c>
      <c r="N17" s="117"/>
      <c r="O17" s="151"/>
      <c r="Q17" s="155"/>
      <c r="R17" s="155"/>
      <c r="T17" s="151"/>
    </row>
    <row r="18" spans="1:20" s="152" customFormat="1">
      <c r="A18" s="107">
        <v>2</v>
      </c>
      <c r="B18" s="154" t="s">
        <v>37</v>
      </c>
      <c r="C18" s="141">
        <v>6.6640314000000001E-3</v>
      </c>
      <c r="D18" s="151">
        <f t="shared" ref="D18:D81" si="0">$C$15*C18</f>
        <v>2416.8295403286061</v>
      </c>
      <c r="E18" s="107"/>
      <c r="F18" s="141">
        <v>6.6297112999999996E-3</v>
      </c>
      <c r="G18" s="151">
        <f t="shared" ref="G18:G81" si="1">$C$15*F18</f>
        <v>2404.3827455090268</v>
      </c>
      <c r="H18" s="151">
        <f t="shared" ref="H18:H81" si="2">G18-D18</f>
        <v>-12.446794819579281</v>
      </c>
      <c r="I18" s="151"/>
      <c r="J18" s="151"/>
      <c r="K18" s="151">
        <f t="shared" ref="K18:K81" si="3">$K$15*F18</f>
        <v>2453.0685608174808</v>
      </c>
      <c r="L18" s="151"/>
      <c r="M18" s="151">
        <f t="shared" ref="M18:M81" si="4">H18+K18</f>
        <v>2440.6217659979015</v>
      </c>
      <c r="N18" s="117"/>
      <c r="O18" s="151"/>
      <c r="Q18" s="155"/>
      <c r="R18" s="155"/>
      <c r="T18" s="151"/>
    </row>
    <row r="19" spans="1:20" s="152" customFormat="1">
      <c r="A19" s="107">
        <v>3</v>
      </c>
      <c r="B19" s="154" t="s">
        <v>38</v>
      </c>
      <c r="C19" s="141">
        <v>1.0091830100000001E-2</v>
      </c>
      <c r="D19" s="151">
        <f t="shared" si="0"/>
        <v>3659.9817194224793</v>
      </c>
      <c r="E19" s="107"/>
      <c r="F19" s="141">
        <v>1.0103484899999999E-2</v>
      </c>
      <c r="G19" s="151">
        <f t="shared" si="1"/>
        <v>3664.2085399813704</v>
      </c>
      <c r="H19" s="151">
        <f t="shared" si="2"/>
        <v>4.2268205588911769</v>
      </c>
      <c r="I19" s="151"/>
      <c r="J19" s="151"/>
      <c r="K19" s="151">
        <f t="shared" si="3"/>
        <v>3738.4042896233127</v>
      </c>
      <c r="L19" s="151"/>
      <c r="M19" s="151">
        <f t="shared" si="4"/>
        <v>3742.6311101822039</v>
      </c>
      <c r="N19" s="117"/>
      <c r="O19" s="151"/>
      <c r="Q19" s="155"/>
      <c r="R19" s="155"/>
      <c r="T19" s="151"/>
    </row>
    <row r="20" spans="1:20" s="152" customFormat="1">
      <c r="A20" s="107">
        <v>4</v>
      </c>
      <c r="B20" s="154" t="s">
        <v>39</v>
      </c>
      <c r="C20" s="141">
        <v>8.0474195999999994E-3</v>
      </c>
      <c r="D20" s="151">
        <f t="shared" si="0"/>
        <v>2918.5398815346834</v>
      </c>
      <c r="E20" s="107"/>
      <c r="F20" s="141">
        <v>8.045389699999999E-3</v>
      </c>
      <c r="G20" s="151">
        <f t="shared" si="1"/>
        <v>2917.8037021877626</v>
      </c>
      <c r="H20" s="151">
        <f t="shared" si="2"/>
        <v>-0.73617934692083509</v>
      </c>
      <c r="I20" s="151"/>
      <c r="J20" s="151"/>
      <c r="K20" s="151">
        <f t="shared" si="3"/>
        <v>2976.8856650808884</v>
      </c>
      <c r="L20" s="151"/>
      <c r="M20" s="151">
        <f t="shared" si="4"/>
        <v>2976.1494857339676</v>
      </c>
      <c r="N20" s="117"/>
      <c r="O20" s="151"/>
      <c r="Q20" s="155"/>
      <c r="R20" s="155"/>
      <c r="T20" s="151"/>
    </row>
    <row r="21" spans="1:20" s="152" customFormat="1">
      <c r="A21" s="107">
        <v>5</v>
      </c>
      <c r="B21" s="154" t="s">
        <v>40</v>
      </c>
      <c r="C21" s="141">
        <v>7.1599508000000003E-3</v>
      </c>
      <c r="D21" s="151">
        <f t="shared" si="0"/>
        <v>2596.6835331447319</v>
      </c>
      <c r="E21" s="107"/>
      <c r="F21" s="141">
        <v>7.1203205999999996E-3</v>
      </c>
      <c r="G21" s="151">
        <f t="shared" si="1"/>
        <v>2582.3109360934736</v>
      </c>
      <c r="H21" s="151">
        <f t="shared" si="2"/>
        <v>-14.372597051258253</v>
      </c>
      <c r="I21" s="151"/>
      <c r="J21" s="151"/>
      <c r="K21" s="151">
        <f t="shared" si="3"/>
        <v>2634.599580045222</v>
      </c>
      <c r="L21" s="151"/>
      <c r="M21" s="151">
        <f t="shared" si="4"/>
        <v>2620.2269829939637</v>
      </c>
      <c r="N21" s="117"/>
      <c r="O21" s="151"/>
      <c r="Q21" s="155"/>
      <c r="R21" s="155"/>
      <c r="T21" s="151"/>
    </row>
    <row r="22" spans="1:20" s="152" customFormat="1">
      <c r="A22" s="107">
        <v>6</v>
      </c>
      <c r="B22" s="154" t="s">
        <v>41</v>
      </c>
      <c r="C22" s="141">
        <v>1.3765475199999998E-2</v>
      </c>
      <c r="D22" s="151">
        <f t="shared" si="0"/>
        <v>4992.2944690838076</v>
      </c>
      <c r="E22" s="107"/>
      <c r="F22" s="141">
        <v>1.37704321E-2</v>
      </c>
      <c r="G22" s="151">
        <f t="shared" si="1"/>
        <v>4994.092177052059</v>
      </c>
      <c r="H22" s="151">
        <f t="shared" si="2"/>
        <v>1.7977079682514159</v>
      </c>
      <c r="I22" s="151"/>
      <c r="J22" s="151"/>
      <c r="K22" s="151">
        <f t="shared" si="3"/>
        <v>5095.2164468129768</v>
      </c>
      <c r="L22" s="151"/>
      <c r="M22" s="151">
        <f t="shared" si="4"/>
        <v>5097.0141547812282</v>
      </c>
      <c r="N22" s="117"/>
      <c r="O22" s="151"/>
      <c r="Q22" s="155"/>
      <c r="R22" s="155"/>
      <c r="T22" s="151"/>
    </row>
    <row r="23" spans="1:20" s="152" customFormat="1">
      <c r="A23" s="107">
        <v>7</v>
      </c>
      <c r="B23" s="154" t="s">
        <v>1158</v>
      </c>
      <c r="C23" s="141">
        <v>1.1938722799999999E-2</v>
      </c>
      <c r="D23" s="151">
        <f t="shared" si="0"/>
        <v>4329.790213298611</v>
      </c>
      <c r="E23" s="107"/>
      <c r="F23" s="141">
        <v>1.20666082E-2</v>
      </c>
      <c r="G23" s="151">
        <f t="shared" si="1"/>
        <v>4376.1701286898779</v>
      </c>
      <c r="H23" s="151">
        <f t="shared" si="2"/>
        <v>46.379915391266877</v>
      </c>
      <c r="I23" s="151"/>
      <c r="J23" s="151"/>
      <c r="K23" s="151">
        <f t="shared" si="3"/>
        <v>4464.7822313352344</v>
      </c>
      <c r="L23" s="151"/>
      <c r="M23" s="151">
        <f t="shared" si="4"/>
        <v>4511.1621467265013</v>
      </c>
      <c r="N23" s="117"/>
      <c r="O23" s="151"/>
      <c r="Q23" s="155"/>
      <c r="R23" s="155"/>
      <c r="T23" s="151"/>
    </row>
    <row r="24" spans="1:20" s="152" customFormat="1">
      <c r="A24" s="107">
        <v>8</v>
      </c>
      <c r="B24" s="154" t="s">
        <v>42</v>
      </c>
      <c r="C24" s="141">
        <v>1.05765954E-2</v>
      </c>
      <c r="D24" s="151">
        <f t="shared" si="0"/>
        <v>3835.7904794421656</v>
      </c>
      <c r="E24" s="107"/>
      <c r="F24" s="141">
        <v>1.05818493E-2</v>
      </c>
      <c r="G24" s="151">
        <f t="shared" si="1"/>
        <v>3837.6958997440465</v>
      </c>
      <c r="H24" s="151">
        <f t="shared" si="2"/>
        <v>1.9054203018808948</v>
      </c>
      <c r="I24" s="151"/>
      <c r="J24" s="151"/>
      <c r="K24" s="151">
        <f t="shared" si="3"/>
        <v>3915.4045566265409</v>
      </c>
      <c r="L24" s="151"/>
      <c r="M24" s="151">
        <f t="shared" si="4"/>
        <v>3917.3099769284217</v>
      </c>
      <c r="N24" s="117"/>
      <c r="O24" s="151"/>
      <c r="Q24" s="155"/>
      <c r="R24" s="155"/>
      <c r="T24" s="151"/>
    </row>
    <row r="25" spans="1:20" s="152" customFormat="1">
      <c r="A25" s="107">
        <v>9</v>
      </c>
      <c r="B25" s="154" t="s">
        <v>43</v>
      </c>
      <c r="C25" s="141">
        <v>8.8999483000000001E-3</v>
      </c>
      <c r="D25" s="151">
        <f t="shared" si="0"/>
        <v>3227.724581075257</v>
      </c>
      <c r="E25" s="107"/>
      <c r="F25" s="141">
        <v>8.8938986999999997E-3</v>
      </c>
      <c r="G25" s="151">
        <f t="shared" si="1"/>
        <v>3225.5305860128728</v>
      </c>
      <c r="H25" s="151">
        <f t="shared" si="2"/>
        <v>-2.1939950623841469</v>
      </c>
      <c r="I25" s="151"/>
      <c r="J25" s="151"/>
      <c r="K25" s="151">
        <f t="shared" si="3"/>
        <v>3290.8436426282187</v>
      </c>
      <c r="L25" s="151"/>
      <c r="M25" s="151">
        <f t="shared" si="4"/>
        <v>3288.6496475658346</v>
      </c>
      <c r="N25" s="117"/>
      <c r="O25" s="151"/>
      <c r="Q25" s="155"/>
      <c r="R25" s="155"/>
      <c r="T25" s="151"/>
    </row>
    <row r="26" spans="1:20" s="152" customFormat="1">
      <c r="A26" s="107">
        <v>10</v>
      </c>
      <c r="B26" s="154" t="s">
        <v>44</v>
      </c>
      <c r="C26" s="141">
        <v>1.1671290999999999E-2</v>
      </c>
      <c r="D26" s="151">
        <f t="shared" si="0"/>
        <v>4232.8013134168896</v>
      </c>
      <c r="E26" s="107"/>
      <c r="F26" s="141">
        <v>1.1664171699999998E-2</v>
      </c>
      <c r="G26" s="151">
        <f t="shared" si="1"/>
        <v>4230.2193726195419</v>
      </c>
      <c r="H26" s="151">
        <f t="shared" si="2"/>
        <v>-2.58194079734767</v>
      </c>
      <c r="I26" s="151"/>
      <c r="J26" s="151"/>
      <c r="K26" s="151">
        <f t="shared" si="3"/>
        <v>4315.876150632228</v>
      </c>
      <c r="L26" s="151"/>
      <c r="M26" s="151">
        <f t="shared" si="4"/>
        <v>4313.2942098348803</v>
      </c>
      <c r="N26" s="117"/>
      <c r="O26" s="151"/>
      <c r="Q26" s="155"/>
      <c r="R26" s="155"/>
      <c r="T26" s="151"/>
    </row>
    <row r="27" spans="1:20">
      <c r="A27" s="107">
        <v>11</v>
      </c>
      <c r="B27" s="154" t="s">
        <v>45</v>
      </c>
      <c r="C27" s="141">
        <v>9.6755303000000004E-3</v>
      </c>
      <c r="D27" s="151">
        <f t="shared" si="0"/>
        <v>3509.0031909790368</v>
      </c>
      <c r="E27" s="107"/>
      <c r="F27" s="141">
        <v>9.6119438999999994E-3</v>
      </c>
      <c r="G27" s="151">
        <f t="shared" si="1"/>
        <v>3485.9424518169808</v>
      </c>
      <c r="H27" s="151">
        <f t="shared" si="2"/>
        <v>-23.060739162056052</v>
      </c>
      <c r="K27" s="151">
        <f t="shared" si="3"/>
        <v>3556.5285308021425</v>
      </c>
      <c r="L27" s="113"/>
      <c r="M27" s="151">
        <f t="shared" si="4"/>
        <v>3533.4677916400865</v>
      </c>
      <c r="N27" s="117"/>
      <c r="Q27" s="155"/>
      <c r="R27" s="155"/>
    </row>
    <row r="28" spans="1:20">
      <c r="A28" s="107">
        <v>12</v>
      </c>
      <c r="B28" s="154" t="s">
        <v>46</v>
      </c>
      <c r="C28" s="141">
        <v>1.0682112399999999E-2</v>
      </c>
      <c r="D28" s="151">
        <f t="shared" si="0"/>
        <v>3874.0580966395955</v>
      </c>
      <c r="E28" s="107"/>
      <c r="F28" s="141">
        <v>1.0738150799999999E-2</v>
      </c>
      <c r="G28" s="151">
        <f t="shared" si="1"/>
        <v>3894.3814193227313</v>
      </c>
      <c r="H28" s="151">
        <f t="shared" si="2"/>
        <v>20.323322683135757</v>
      </c>
      <c r="K28" s="151">
        <f t="shared" si="3"/>
        <v>3973.2378887745954</v>
      </c>
      <c r="M28" s="151">
        <f t="shared" si="4"/>
        <v>3993.5612114577311</v>
      </c>
      <c r="N28" s="117"/>
      <c r="Q28" s="155"/>
      <c r="R28" s="155"/>
    </row>
    <row r="29" spans="1:20">
      <c r="A29" s="107">
        <v>13</v>
      </c>
      <c r="B29" s="154" t="s">
        <v>47</v>
      </c>
      <c r="C29" s="141">
        <v>9.4449071999999999E-3</v>
      </c>
      <c r="D29" s="151">
        <f t="shared" si="0"/>
        <v>3425.363620979088</v>
      </c>
      <c r="E29" s="107"/>
      <c r="F29" s="141">
        <v>9.4141681000000001E-3</v>
      </c>
      <c r="G29" s="151">
        <f t="shared" si="1"/>
        <v>3414.2155395154987</v>
      </c>
      <c r="H29" s="151">
        <f t="shared" si="2"/>
        <v>-11.148081463589278</v>
      </c>
      <c r="K29" s="151">
        <f t="shared" si="3"/>
        <v>3483.3492360912969</v>
      </c>
      <c r="L29" s="113"/>
      <c r="M29" s="151">
        <f t="shared" si="4"/>
        <v>3472.2011546277076</v>
      </c>
      <c r="N29" s="117"/>
      <c r="O29" s="115"/>
      <c r="P29" s="114"/>
      <c r="Q29" s="116"/>
      <c r="R29" s="116"/>
      <c r="S29" s="114"/>
    </row>
    <row r="30" spans="1:20">
      <c r="A30" s="107">
        <v>14</v>
      </c>
      <c r="B30" s="154" t="s">
        <v>48</v>
      </c>
      <c r="C30" s="141">
        <v>1.0167060299999999E-2</v>
      </c>
      <c r="D30" s="151">
        <f t="shared" si="0"/>
        <v>3687.2652897977364</v>
      </c>
      <c r="E30" s="107"/>
      <c r="F30" s="141">
        <v>1.01526181E-2</v>
      </c>
      <c r="G30" s="151">
        <f t="shared" si="1"/>
        <v>3682.027569040999</v>
      </c>
      <c r="H30" s="151">
        <f t="shared" si="2"/>
        <v>-5.2377207567374171</v>
      </c>
      <c r="K30" s="151">
        <f t="shared" si="3"/>
        <v>3756.584132267797</v>
      </c>
      <c r="L30" s="113"/>
      <c r="M30" s="151">
        <f t="shared" si="4"/>
        <v>3751.3464115110596</v>
      </c>
      <c r="N30" s="117"/>
      <c r="O30" s="117"/>
      <c r="P30" s="114"/>
      <c r="Q30" s="118"/>
      <c r="R30" s="116"/>
      <c r="S30" s="114"/>
    </row>
    <row r="31" spans="1:20">
      <c r="A31" s="107">
        <v>15</v>
      </c>
      <c r="B31" s="154" t="s">
        <v>49</v>
      </c>
      <c r="C31" s="141">
        <v>8.8353206E-3</v>
      </c>
      <c r="D31" s="151">
        <f t="shared" si="0"/>
        <v>3204.286195943474</v>
      </c>
      <c r="E31" s="107"/>
      <c r="F31" s="141">
        <v>8.8385312000000011E-3</v>
      </c>
      <c r="G31" s="151">
        <f t="shared" si="1"/>
        <v>3205.450577150048</v>
      </c>
      <c r="H31" s="151">
        <f t="shared" si="2"/>
        <v>1.1643812065740349</v>
      </c>
      <c r="K31" s="151">
        <f t="shared" si="3"/>
        <v>3270.3570380997444</v>
      </c>
      <c r="L31" s="113"/>
      <c r="M31" s="151">
        <f t="shared" si="4"/>
        <v>3271.5214193063184</v>
      </c>
      <c r="N31" s="117"/>
      <c r="O31" s="117"/>
      <c r="P31" s="114"/>
      <c r="Q31" s="118"/>
      <c r="R31" s="116"/>
      <c r="S31" s="114"/>
    </row>
    <row r="32" spans="1:20">
      <c r="A32" s="107">
        <v>16</v>
      </c>
      <c r="B32" s="154" t="s">
        <v>50</v>
      </c>
      <c r="C32" s="141">
        <v>1.0860620199999999E-2</v>
      </c>
      <c r="D32" s="151">
        <f t="shared" si="0"/>
        <v>3938.7971259633573</v>
      </c>
      <c r="E32" s="107"/>
      <c r="F32" s="141">
        <v>1.0843522100000001E-2</v>
      </c>
      <c r="G32" s="151">
        <f t="shared" si="1"/>
        <v>3932.5961958231592</v>
      </c>
      <c r="H32" s="151">
        <f t="shared" si="2"/>
        <v>-6.2009301401981247</v>
      </c>
      <c r="K32" s="151">
        <f t="shared" si="3"/>
        <v>4012.226467846277</v>
      </c>
      <c r="L32" s="113"/>
      <c r="M32" s="151">
        <f t="shared" si="4"/>
        <v>4006.0255377060789</v>
      </c>
      <c r="N32" s="117"/>
      <c r="O32" s="117"/>
      <c r="P32" s="114"/>
      <c r="Q32" s="118"/>
      <c r="R32" s="116"/>
      <c r="S32" s="114"/>
    </row>
    <row r="33" spans="1:19">
      <c r="A33" s="107">
        <v>17</v>
      </c>
      <c r="B33" s="154" t="s">
        <v>51</v>
      </c>
      <c r="C33" s="141">
        <v>1.0648026200000001E-2</v>
      </c>
      <c r="D33" s="151">
        <f t="shared" si="0"/>
        <v>3861.6961298160982</v>
      </c>
      <c r="E33" s="107"/>
      <c r="F33" s="141">
        <v>1.0624188999999999E-2</v>
      </c>
      <c r="G33" s="151">
        <f t="shared" si="1"/>
        <v>3853.0511451723096</v>
      </c>
      <c r="H33" s="151">
        <f t="shared" si="2"/>
        <v>-8.6449846437885753</v>
      </c>
      <c r="K33" s="151">
        <f t="shared" si="3"/>
        <v>3931.0707270289295</v>
      </c>
      <c r="L33" s="117"/>
      <c r="M33" s="151">
        <f t="shared" si="4"/>
        <v>3922.4257423851409</v>
      </c>
      <c r="N33" s="117"/>
      <c r="O33" s="113"/>
      <c r="P33" s="114"/>
      <c r="Q33" s="118"/>
      <c r="R33" s="116"/>
      <c r="S33" s="114"/>
    </row>
    <row r="34" spans="1:19">
      <c r="A34" s="107">
        <v>18</v>
      </c>
      <c r="B34" s="154" t="s">
        <v>52</v>
      </c>
      <c r="C34" s="141">
        <v>9.7959411999999999E-3</v>
      </c>
      <c r="D34" s="151">
        <f t="shared" si="0"/>
        <v>3552.6723459739478</v>
      </c>
      <c r="E34" s="107"/>
      <c r="F34" s="141">
        <v>9.766703199999999E-3</v>
      </c>
      <c r="G34" s="151">
        <f t="shared" si="1"/>
        <v>3542.0686651299275</v>
      </c>
      <c r="H34" s="151">
        <f t="shared" si="2"/>
        <v>-10.603680844020346</v>
      </c>
      <c r="K34" s="151">
        <f t="shared" si="3"/>
        <v>3613.7912314153837</v>
      </c>
      <c r="L34" s="113"/>
      <c r="M34" s="151">
        <f t="shared" si="4"/>
        <v>3603.1875505713633</v>
      </c>
      <c r="N34" s="117"/>
      <c r="O34" s="113"/>
      <c r="P34" s="114"/>
      <c r="Q34" s="118"/>
      <c r="R34" s="116"/>
      <c r="S34" s="114"/>
    </row>
    <row r="35" spans="1:19">
      <c r="A35" s="107">
        <v>19</v>
      </c>
      <c r="B35" s="154" t="s">
        <v>53</v>
      </c>
      <c r="C35" s="141">
        <v>9.3377110000000003E-3</v>
      </c>
      <c r="D35" s="151">
        <f t="shared" si="0"/>
        <v>3386.4870120286901</v>
      </c>
      <c r="E35" s="107"/>
      <c r="F35" s="141">
        <v>9.3544664000000007E-3</v>
      </c>
      <c r="G35" s="151">
        <f t="shared" si="1"/>
        <v>3392.5636559172563</v>
      </c>
      <c r="H35" s="151">
        <f t="shared" si="2"/>
        <v>6.0766438885661955</v>
      </c>
      <c r="K35" s="151">
        <f t="shared" si="3"/>
        <v>3461.2589282829681</v>
      </c>
      <c r="L35" s="113"/>
      <c r="M35" s="151">
        <f t="shared" si="4"/>
        <v>3467.3355721715343</v>
      </c>
      <c r="N35" s="117"/>
      <c r="O35" s="113"/>
      <c r="P35" s="114"/>
      <c r="Q35" s="118"/>
      <c r="R35" s="116"/>
      <c r="S35" s="114"/>
    </row>
    <row r="36" spans="1:19">
      <c r="A36" s="107">
        <v>20</v>
      </c>
      <c r="B36" s="154" t="s">
        <v>54</v>
      </c>
      <c r="C36" s="141">
        <v>6.2459812000000003E-3</v>
      </c>
      <c r="D36" s="151">
        <f t="shared" si="0"/>
        <v>2265.2161981855479</v>
      </c>
      <c r="E36" s="107"/>
      <c r="F36" s="141">
        <v>6.2624808000000002E-3</v>
      </c>
      <c r="G36" s="151">
        <f t="shared" si="1"/>
        <v>2271.2000716534321</v>
      </c>
      <c r="H36" s="151">
        <f t="shared" si="2"/>
        <v>5.9838734678842229</v>
      </c>
      <c r="K36" s="151">
        <f t="shared" si="3"/>
        <v>2317.1891004066961</v>
      </c>
      <c r="L36" s="113"/>
      <c r="M36" s="151">
        <f t="shared" si="4"/>
        <v>2323.1729738745803</v>
      </c>
      <c r="N36" s="117"/>
      <c r="O36" s="117"/>
      <c r="P36" s="114"/>
      <c r="Q36" s="118"/>
      <c r="R36" s="116"/>
      <c r="S36" s="114"/>
    </row>
    <row r="37" spans="1:19">
      <c r="A37" s="107">
        <v>21</v>
      </c>
      <c r="B37" s="154" t="s">
        <v>55</v>
      </c>
      <c r="C37" s="141">
        <v>9.8244834000000003E-3</v>
      </c>
      <c r="D37" s="151">
        <f t="shared" si="0"/>
        <v>3563.0236825696861</v>
      </c>
      <c r="E37" s="107"/>
      <c r="F37" s="141">
        <v>9.8328212999999991E-3</v>
      </c>
      <c r="G37" s="151">
        <f t="shared" si="1"/>
        <v>3566.0475703359266</v>
      </c>
      <c r="H37" s="151">
        <f t="shared" si="2"/>
        <v>3.0238877662404775</v>
      </c>
      <c r="K37" s="151">
        <f t="shared" si="3"/>
        <v>3638.2556801781807</v>
      </c>
      <c r="L37" s="113"/>
      <c r="M37" s="151">
        <f t="shared" si="4"/>
        <v>3641.2795679444212</v>
      </c>
      <c r="N37" s="117"/>
      <c r="O37" s="113"/>
      <c r="P37" s="114"/>
      <c r="Q37" s="118"/>
      <c r="R37" s="116"/>
      <c r="S37" s="114"/>
    </row>
    <row r="38" spans="1:19" ht="19.5" customHeight="1">
      <c r="A38" s="107">
        <v>22</v>
      </c>
      <c r="B38" s="154" t="s">
        <v>56</v>
      </c>
      <c r="C38" s="141">
        <v>1.2199951699999999E-2</v>
      </c>
      <c r="D38" s="151">
        <f t="shared" si="0"/>
        <v>4424.5295211457424</v>
      </c>
      <c r="E38" s="107"/>
      <c r="F38" s="141">
        <v>1.2209533E-2</v>
      </c>
      <c r="G38" s="151">
        <f t="shared" si="1"/>
        <v>4428.0043500420697</v>
      </c>
      <c r="H38" s="151">
        <f t="shared" si="2"/>
        <v>3.4748288963273808</v>
      </c>
      <c r="K38" s="151">
        <f t="shared" si="3"/>
        <v>4517.6660323902097</v>
      </c>
      <c r="L38" s="113"/>
      <c r="M38" s="151">
        <f t="shared" si="4"/>
        <v>4521.1408612865371</v>
      </c>
      <c r="N38" s="117"/>
      <c r="O38" s="113"/>
      <c r="P38" s="114"/>
      <c r="Q38" s="118"/>
      <c r="R38" s="116"/>
      <c r="S38" s="114"/>
    </row>
    <row r="39" spans="1:19">
      <c r="A39" s="107">
        <v>23</v>
      </c>
      <c r="B39" s="154" t="s">
        <v>57</v>
      </c>
      <c r="C39" s="141">
        <v>1.22547297E-2</v>
      </c>
      <c r="D39" s="151">
        <f t="shared" si="0"/>
        <v>4444.3957373463627</v>
      </c>
      <c r="E39" s="107"/>
      <c r="F39" s="141">
        <v>1.2359282100000001E-2</v>
      </c>
      <c r="G39" s="151">
        <f t="shared" si="1"/>
        <v>4482.3135251935591</v>
      </c>
      <c r="H39" s="151">
        <f t="shared" si="2"/>
        <v>37.91778784719645</v>
      </c>
      <c r="K39" s="151">
        <f t="shared" si="3"/>
        <v>4573.0749020374769</v>
      </c>
      <c r="L39" s="113"/>
      <c r="M39" s="151">
        <f t="shared" si="4"/>
        <v>4610.9926898846734</v>
      </c>
      <c r="N39" s="117"/>
      <c r="O39" s="117"/>
      <c r="P39" s="114"/>
      <c r="Q39" s="118"/>
      <c r="R39" s="116"/>
      <c r="S39" s="114"/>
    </row>
    <row r="40" spans="1:19" ht="19.5" customHeight="1">
      <c r="A40" s="107">
        <v>24</v>
      </c>
      <c r="B40" s="154" t="s">
        <v>58</v>
      </c>
      <c r="C40" s="141">
        <v>1.10011508E-2</v>
      </c>
      <c r="D40" s="151">
        <f t="shared" si="0"/>
        <v>3989.7630480927319</v>
      </c>
      <c r="E40" s="107"/>
      <c r="F40" s="141">
        <v>1.10073033E-2</v>
      </c>
      <c r="G40" s="151">
        <f t="shared" si="1"/>
        <v>3991.9943616707069</v>
      </c>
      <c r="H40" s="151">
        <f t="shared" si="2"/>
        <v>2.2313135779750155</v>
      </c>
      <c r="K40" s="151">
        <f t="shared" si="3"/>
        <v>4072.8273740385212</v>
      </c>
      <c r="L40" s="113"/>
      <c r="M40" s="151">
        <f t="shared" si="4"/>
        <v>4075.0586876164962</v>
      </c>
      <c r="N40" s="117"/>
      <c r="O40" s="113"/>
      <c r="P40" s="114"/>
      <c r="Q40" s="118"/>
      <c r="R40" s="116"/>
      <c r="S40" s="114"/>
    </row>
    <row r="41" spans="1:19">
      <c r="A41" s="107">
        <v>25</v>
      </c>
      <c r="B41" s="154" t="s">
        <v>59</v>
      </c>
      <c r="C41" s="141">
        <v>1.1103742599999999E-2</v>
      </c>
      <c r="D41" s="151">
        <f t="shared" si="0"/>
        <v>4026.9697894708534</v>
      </c>
      <c r="E41" s="107"/>
      <c r="F41" s="141">
        <v>1.1376687000000002E-2</v>
      </c>
      <c r="G41" s="151">
        <f t="shared" si="1"/>
        <v>4125.9579318117303</v>
      </c>
      <c r="H41" s="151">
        <f t="shared" si="2"/>
        <v>98.988142340876948</v>
      </c>
      <c r="K41" s="151">
        <f t="shared" si="3"/>
        <v>4209.5035429311902</v>
      </c>
      <c r="L41" s="113"/>
      <c r="M41" s="151">
        <f t="shared" si="4"/>
        <v>4308.4916852720671</v>
      </c>
      <c r="N41" s="117"/>
      <c r="O41" s="113"/>
      <c r="P41" s="114"/>
      <c r="Q41" s="118"/>
      <c r="R41" s="116"/>
      <c r="S41" s="114"/>
    </row>
    <row r="42" spans="1:19">
      <c r="A42" s="107">
        <v>26</v>
      </c>
      <c r="B42" s="154" t="s">
        <v>60</v>
      </c>
      <c r="C42" s="141">
        <v>8.2383861999999995E-3</v>
      </c>
      <c r="D42" s="151">
        <f t="shared" si="0"/>
        <v>2987.7973163204974</v>
      </c>
      <c r="E42" s="107"/>
      <c r="F42" s="141">
        <v>8.2024656000000001E-3</v>
      </c>
      <c r="G42" s="151">
        <f t="shared" si="1"/>
        <v>2974.7700717030239</v>
      </c>
      <c r="H42" s="151">
        <f t="shared" si="2"/>
        <v>-13.027244617473571</v>
      </c>
      <c r="K42" s="151">
        <f t="shared" si="3"/>
        <v>3035.0055340338722</v>
      </c>
      <c r="L42" s="113"/>
      <c r="M42" s="151">
        <f t="shared" si="4"/>
        <v>3021.9782894163986</v>
      </c>
      <c r="N42" s="117"/>
      <c r="O42" s="113"/>
      <c r="P42" s="114"/>
      <c r="Q42" s="118"/>
      <c r="R42" s="116"/>
      <c r="S42" s="114"/>
    </row>
    <row r="43" spans="1:19">
      <c r="A43" s="107">
        <v>27</v>
      </c>
      <c r="B43" s="154" t="s">
        <v>61</v>
      </c>
      <c r="C43" s="141">
        <v>7.9860733000000003E-3</v>
      </c>
      <c r="D43" s="151">
        <f t="shared" si="0"/>
        <v>2896.291554489007</v>
      </c>
      <c r="E43" s="107"/>
      <c r="F43" s="141">
        <v>7.9155505999999997E-3</v>
      </c>
      <c r="G43" s="151">
        <f t="shared" si="1"/>
        <v>2870.7152427351739</v>
      </c>
      <c r="H43" s="151">
        <f t="shared" si="2"/>
        <v>-25.576311753833124</v>
      </c>
      <c r="K43" s="151">
        <f t="shared" si="3"/>
        <v>2928.8437218103218</v>
      </c>
      <c r="L43" s="113"/>
      <c r="M43" s="151">
        <f t="shared" si="4"/>
        <v>2903.2674100564886</v>
      </c>
      <c r="N43" s="117"/>
      <c r="O43" s="117"/>
      <c r="P43" s="114"/>
      <c r="Q43" s="118"/>
      <c r="R43" s="116"/>
      <c r="S43" s="114"/>
    </row>
    <row r="44" spans="1:19">
      <c r="A44" s="107">
        <v>28</v>
      </c>
      <c r="B44" s="154" t="s">
        <v>62</v>
      </c>
      <c r="C44" s="141">
        <v>1.13262207E-2</v>
      </c>
      <c r="D44" s="151">
        <f t="shared" si="0"/>
        <v>4107.6554303212533</v>
      </c>
      <c r="E44" s="107"/>
      <c r="F44" s="141">
        <v>1.1337944900000001E-2</v>
      </c>
      <c r="G44" s="151">
        <f t="shared" si="1"/>
        <v>4111.9074200247715</v>
      </c>
      <c r="H44" s="151">
        <f t="shared" si="2"/>
        <v>4.2519897035181202</v>
      </c>
      <c r="K44" s="151">
        <f t="shared" si="3"/>
        <v>4195.1685254335134</v>
      </c>
      <c r="L44" s="113"/>
      <c r="M44" s="151">
        <f t="shared" si="4"/>
        <v>4199.4205151370315</v>
      </c>
      <c r="N44" s="117"/>
      <c r="O44" s="117"/>
      <c r="P44" s="114"/>
      <c r="Q44" s="118"/>
      <c r="R44" s="116"/>
      <c r="S44" s="114"/>
    </row>
    <row r="45" spans="1:19">
      <c r="A45" s="107">
        <v>29</v>
      </c>
      <c r="B45" s="154" t="s">
        <v>63</v>
      </c>
      <c r="C45" s="141">
        <v>7.9887403999999995E-3</v>
      </c>
      <c r="D45" s="151">
        <f t="shared" si="0"/>
        <v>2897.2588257517154</v>
      </c>
      <c r="E45" s="107"/>
      <c r="F45" s="141">
        <v>8.0837596000000005E-3</v>
      </c>
      <c r="G45" s="151">
        <f t="shared" si="1"/>
        <v>2931.7192290232838</v>
      </c>
      <c r="H45" s="151">
        <f t="shared" si="2"/>
        <v>34.460403271568339</v>
      </c>
      <c r="K45" s="151">
        <f t="shared" si="3"/>
        <v>2991.0829643466523</v>
      </c>
      <c r="L45" s="113"/>
      <c r="M45" s="151">
        <f t="shared" si="4"/>
        <v>3025.5433676182206</v>
      </c>
      <c r="N45" s="117"/>
      <c r="O45" s="113"/>
      <c r="P45" s="114"/>
      <c r="Q45" s="118"/>
      <c r="R45" s="116"/>
      <c r="S45" s="114"/>
    </row>
    <row r="46" spans="1:19">
      <c r="A46" s="107">
        <v>30</v>
      </c>
      <c r="B46" s="154" t="s">
        <v>64</v>
      </c>
      <c r="C46" s="141">
        <v>7.2057448000000003E-3</v>
      </c>
      <c r="D46" s="151">
        <f t="shared" si="0"/>
        <v>2613.2915419199921</v>
      </c>
      <c r="E46" s="107"/>
      <c r="F46" s="141">
        <v>7.2857872999999998E-3</v>
      </c>
      <c r="G46" s="151">
        <f t="shared" si="1"/>
        <v>2642.3203785010669</v>
      </c>
      <c r="H46" s="151">
        <f t="shared" si="2"/>
        <v>29.028836581074756</v>
      </c>
      <c r="K46" s="151">
        <f t="shared" si="3"/>
        <v>2695.8241404016007</v>
      </c>
      <c r="L46" s="113"/>
      <c r="M46" s="151">
        <f t="shared" si="4"/>
        <v>2724.8529769826755</v>
      </c>
      <c r="N46" s="117"/>
      <c r="O46" s="113"/>
      <c r="P46" s="114"/>
      <c r="Q46" s="118"/>
      <c r="R46" s="116"/>
      <c r="S46" s="114"/>
    </row>
    <row r="47" spans="1:19">
      <c r="A47" s="107">
        <v>31</v>
      </c>
      <c r="B47" s="154" t="s">
        <v>65</v>
      </c>
      <c r="C47" s="141">
        <v>1.4261317099999999E-2</v>
      </c>
      <c r="D47" s="151">
        <f t="shared" si="0"/>
        <v>5172.1203551462086</v>
      </c>
      <c r="E47" s="107"/>
      <c r="F47" s="141">
        <v>1.4244237200000001E-2</v>
      </c>
      <c r="G47" s="151">
        <f t="shared" si="1"/>
        <v>5165.9260255597883</v>
      </c>
      <c r="H47" s="151">
        <f t="shared" si="2"/>
        <v>-6.194329586420281</v>
      </c>
      <c r="K47" s="151">
        <f t="shared" si="3"/>
        <v>5270.5297209769642</v>
      </c>
      <c r="L47" s="113"/>
      <c r="M47" s="151">
        <f t="shared" si="4"/>
        <v>5264.3353913905439</v>
      </c>
      <c r="N47" s="117"/>
      <c r="O47" s="113"/>
      <c r="P47" s="114"/>
      <c r="Q47" s="118"/>
      <c r="R47" s="116"/>
      <c r="S47" s="114"/>
    </row>
    <row r="48" spans="1:19">
      <c r="A48" s="107">
        <v>32</v>
      </c>
      <c r="B48" s="154" t="s">
        <v>66</v>
      </c>
      <c r="C48" s="141">
        <v>6.2085811999999995E-3</v>
      </c>
      <c r="D48" s="151">
        <f t="shared" si="0"/>
        <v>2251.6524228395479</v>
      </c>
      <c r="E48" s="107"/>
      <c r="F48" s="141">
        <v>6.1797747000000005E-3</v>
      </c>
      <c r="G48" s="151">
        <f t="shared" si="1"/>
        <v>2241.2052331469131</v>
      </c>
      <c r="H48" s="151">
        <f t="shared" si="2"/>
        <v>-10.447189692634765</v>
      </c>
      <c r="K48" s="151">
        <f t="shared" si="3"/>
        <v>2286.5869030383392</v>
      </c>
      <c r="L48" s="113"/>
      <c r="M48" s="151">
        <f t="shared" si="4"/>
        <v>2276.1397133457044</v>
      </c>
      <c r="N48" s="117"/>
      <c r="O48" s="113"/>
      <c r="P48" s="114"/>
      <c r="Q48" s="118"/>
      <c r="R48" s="116"/>
      <c r="S48" s="114"/>
    </row>
    <row r="49" spans="1:19">
      <c r="A49" s="107">
        <v>33</v>
      </c>
      <c r="B49" s="154" t="s">
        <v>67</v>
      </c>
      <c r="C49" s="141">
        <v>1.2477307300000001E-2</v>
      </c>
      <c r="D49" s="151">
        <f t="shared" si="0"/>
        <v>4525.1174636418673</v>
      </c>
      <c r="E49" s="107"/>
      <c r="F49" s="141">
        <v>1.24803651E-2</v>
      </c>
      <c r="G49" s="151">
        <f t="shared" si="1"/>
        <v>4526.226429210129</v>
      </c>
      <c r="H49" s="151">
        <f t="shared" si="2"/>
        <v>1.1089655682617376</v>
      </c>
      <c r="K49" s="151">
        <f t="shared" si="3"/>
        <v>4617.8769887511871</v>
      </c>
      <c r="L49" s="113"/>
      <c r="M49" s="151">
        <f t="shared" si="4"/>
        <v>4618.9859543194489</v>
      </c>
      <c r="N49" s="117"/>
      <c r="O49" s="117"/>
      <c r="P49" s="114"/>
      <c r="Q49" s="118"/>
      <c r="R49" s="116"/>
      <c r="S49" s="114"/>
    </row>
    <row r="50" spans="1:19">
      <c r="A50" s="107">
        <v>34</v>
      </c>
      <c r="B50" s="154" t="s">
        <v>68</v>
      </c>
      <c r="C50" s="141">
        <v>9.3551303000000002E-3</v>
      </c>
      <c r="D50" s="151">
        <f t="shared" si="0"/>
        <v>3392.8044310630371</v>
      </c>
      <c r="E50" s="107"/>
      <c r="F50" s="141">
        <v>9.3760053999999999E-3</v>
      </c>
      <c r="G50" s="151">
        <f t="shared" si="1"/>
        <v>3400.3751574460657</v>
      </c>
      <c r="H50" s="151">
        <f t="shared" si="2"/>
        <v>7.5707263830286138</v>
      </c>
      <c r="K50" s="151">
        <f t="shared" si="3"/>
        <v>3469.2286031813978</v>
      </c>
      <c r="L50" s="113"/>
      <c r="M50" s="151">
        <f t="shared" si="4"/>
        <v>3476.7993295644264</v>
      </c>
      <c r="N50" s="117"/>
      <c r="O50" s="117"/>
      <c r="P50" s="114"/>
      <c r="Q50" s="118"/>
      <c r="R50" s="116"/>
      <c r="S50" s="114"/>
    </row>
    <row r="51" spans="1:19">
      <c r="A51" s="107">
        <v>35</v>
      </c>
      <c r="B51" s="154" t="s">
        <v>69</v>
      </c>
      <c r="C51" s="141">
        <v>9.8581852000000011E-3</v>
      </c>
      <c r="D51" s="151">
        <f t="shared" si="0"/>
        <v>3575.2462398947082</v>
      </c>
      <c r="E51" s="107"/>
      <c r="F51" s="141">
        <v>9.852182499999999E-3</v>
      </c>
      <c r="G51" s="151">
        <f t="shared" si="1"/>
        <v>3573.0692539516745</v>
      </c>
      <c r="H51" s="151">
        <f t="shared" si="2"/>
        <v>-2.1769859430337419</v>
      </c>
      <c r="K51" s="151">
        <f t="shared" si="3"/>
        <v>3645.4195443150247</v>
      </c>
      <c r="L51" s="113"/>
      <c r="M51" s="151">
        <f t="shared" si="4"/>
        <v>3643.242558371991</v>
      </c>
      <c r="N51" s="117"/>
      <c r="O51" s="117"/>
      <c r="P51" s="114"/>
      <c r="Q51" s="118"/>
      <c r="R51" s="116"/>
      <c r="S51" s="114"/>
    </row>
    <row r="52" spans="1:19">
      <c r="A52" s="107">
        <v>36</v>
      </c>
      <c r="B52" s="154" t="s">
        <v>70</v>
      </c>
      <c r="C52" s="141">
        <v>7.9470528999999995E-3</v>
      </c>
      <c r="D52" s="151">
        <f t="shared" si="0"/>
        <v>2882.1401122560906</v>
      </c>
      <c r="E52" s="107"/>
      <c r="F52" s="141">
        <v>7.9343492000000012E-3</v>
      </c>
      <c r="G52" s="151">
        <f t="shared" si="1"/>
        <v>2877.5328894522681</v>
      </c>
      <c r="H52" s="151">
        <f t="shared" si="2"/>
        <v>-4.6072228038224239</v>
      </c>
      <c r="K52" s="151">
        <f t="shared" si="3"/>
        <v>2935.7994175504045</v>
      </c>
      <c r="L52" s="113"/>
      <c r="M52" s="151">
        <f t="shared" si="4"/>
        <v>2931.1921947465821</v>
      </c>
      <c r="N52" s="117"/>
      <c r="O52" s="117"/>
      <c r="P52" s="114"/>
      <c r="Q52" s="118"/>
      <c r="R52" s="116"/>
      <c r="S52" s="114"/>
    </row>
    <row r="53" spans="1:19">
      <c r="A53" s="107">
        <v>37</v>
      </c>
      <c r="B53" s="154" t="s">
        <v>71</v>
      </c>
      <c r="C53" s="141">
        <v>9.0602327999999999E-3</v>
      </c>
      <c r="D53" s="151">
        <f t="shared" si="0"/>
        <v>3285.8546064615116</v>
      </c>
      <c r="E53" s="107"/>
      <c r="F53" s="141">
        <v>9.0753230999999993E-3</v>
      </c>
      <c r="G53" s="151">
        <f t="shared" si="1"/>
        <v>3291.3273722129484</v>
      </c>
      <c r="H53" s="151">
        <f t="shared" si="2"/>
        <v>5.472765751436782</v>
      </c>
      <c r="K53" s="151">
        <f t="shared" si="3"/>
        <v>3357.9727334236468</v>
      </c>
      <c r="L53" s="113"/>
      <c r="M53" s="151">
        <f t="shared" si="4"/>
        <v>3363.4454991750836</v>
      </c>
      <c r="N53" s="117"/>
      <c r="O53" s="117"/>
      <c r="P53" s="114"/>
      <c r="Q53" s="118"/>
      <c r="R53" s="116"/>
      <c r="S53" s="114"/>
    </row>
    <row r="54" spans="1:19">
      <c r="A54" s="107">
        <v>38</v>
      </c>
      <c r="B54" s="154" t="s">
        <v>72</v>
      </c>
      <c r="C54" s="141">
        <v>9.2801076000000003E-3</v>
      </c>
      <c r="D54" s="151">
        <f t="shared" si="0"/>
        <v>3365.5961142542037</v>
      </c>
      <c r="E54" s="107"/>
      <c r="F54" s="141">
        <v>9.2893613E-3</v>
      </c>
      <c r="G54" s="151">
        <f t="shared" si="1"/>
        <v>3368.9521331825267</v>
      </c>
      <c r="H54" s="151">
        <f t="shared" si="2"/>
        <v>3.3560189283230102</v>
      </c>
      <c r="K54" s="151">
        <f t="shared" si="3"/>
        <v>3437.1693010379809</v>
      </c>
      <c r="L54" s="113"/>
      <c r="M54" s="151">
        <f t="shared" si="4"/>
        <v>3440.5253199663039</v>
      </c>
      <c r="N54" s="117"/>
      <c r="O54" s="117"/>
      <c r="P54" s="114"/>
      <c r="Q54" s="118"/>
      <c r="R54" s="116"/>
      <c r="S54" s="114"/>
    </row>
    <row r="55" spans="1:19">
      <c r="A55" s="107">
        <v>39</v>
      </c>
      <c r="B55" s="154" t="s">
        <v>73</v>
      </c>
      <c r="C55" s="141">
        <v>9.9508403999999991E-3</v>
      </c>
      <c r="D55" s="151">
        <f t="shared" si="0"/>
        <v>3608.8492965107152</v>
      </c>
      <c r="E55" s="107"/>
      <c r="F55" s="141">
        <v>9.9508109000000008E-3</v>
      </c>
      <c r="G55" s="151">
        <f t="shared" si="1"/>
        <v>3608.8385978109109</v>
      </c>
      <c r="H55" s="151">
        <f t="shared" si="2"/>
        <v>-1.069869980437943E-2</v>
      </c>
      <c r="K55" s="151">
        <f t="shared" si="3"/>
        <v>3681.9131737199332</v>
      </c>
      <c r="L55" s="113"/>
      <c r="M55" s="151">
        <f t="shared" si="4"/>
        <v>3681.9024750201288</v>
      </c>
      <c r="N55" s="117"/>
      <c r="O55" s="113"/>
      <c r="P55" s="114"/>
      <c r="Q55" s="118"/>
      <c r="R55" s="116"/>
      <c r="S55" s="114"/>
    </row>
    <row r="56" spans="1:19">
      <c r="A56" s="107">
        <v>40</v>
      </c>
      <c r="B56" s="154" t="s">
        <v>74</v>
      </c>
      <c r="C56" s="141">
        <v>9.1762088000000002E-3</v>
      </c>
      <c r="D56" s="151">
        <f t="shared" si="0"/>
        <v>3327.9153660745519</v>
      </c>
      <c r="E56" s="107"/>
      <c r="F56" s="141">
        <v>9.1626846999999997E-3</v>
      </c>
      <c r="G56" s="151">
        <f t="shared" si="1"/>
        <v>3323.0106106158128</v>
      </c>
      <c r="H56" s="151">
        <f t="shared" si="2"/>
        <v>-4.904755458739146</v>
      </c>
      <c r="K56" s="151">
        <f t="shared" si="3"/>
        <v>3390.297518725039</v>
      </c>
      <c r="L56" s="113"/>
      <c r="M56" s="151">
        <f t="shared" si="4"/>
        <v>3385.3927632662999</v>
      </c>
      <c r="N56" s="117"/>
      <c r="O56" s="113"/>
      <c r="P56" s="114"/>
      <c r="Q56" s="118"/>
      <c r="R56" s="116"/>
      <c r="S56" s="114"/>
    </row>
    <row r="57" spans="1:19">
      <c r="A57" s="107">
        <v>41</v>
      </c>
      <c r="B57" s="154" t="s">
        <v>75</v>
      </c>
      <c r="C57" s="141">
        <v>9.6909246000000011E-3</v>
      </c>
      <c r="D57" s="151">
        <f t="shared" si="0"/>
        <v>3514.5862077386341</v>
      </c>
      <c r="E57" s="107"/>
      <c r="F57" s="141">
        <v>9.6567214000000002E-3</v>
      </c>
      <c r="G57" s="151">
        <f t="shared" si="1"/>
        <v>3502.1818087837059</v>
      </c>
      <c r="H57" s="151">
        <f t="shared" si="2"/>
        <v>-12.404398954928183</v>
      </c>
      <c r="K57" s="151">
        <f t="shared" si="3"/>
        <v>3573.0967149223179</v>
      </c>
      <c r="L57" s="113"/>
      <c r="M57" s="151">
        <f t="shared" si="4"/>
        <v>3560.6923159673897</v>
      </c>
      <c r="N57" s="117"/>
      <c r="O57" s="117"/>
      <c r="P57" s="114"/>
      <c r="Q57" s="118"/>
      <c r="R57" s="116"/>
      <c r="S57" s="114"/>
    </row>
    <row r="58" spans="1:19">
      <c r="A58" s="107">
        <v>42</v>
      </c>
      <c r="B58" s="154" t="s">
        <v>76</v>
      </c>
      <c r="C58" s="141">
        <v>1.0279248400000001E-2</v>
      </c>
      <c r="D58" s="151">
        <f t="shared" si="0"/>
        <v>3727.9523000890363</v>
      </c>
      <c r="E58" s="107"/>
      <c r="F58" s="141">
        <v>1.02657766E-2</v>
      </c>
      <c r="G58" s="151">
        <f t="shared" si="1"/>
        <v>3723.066512155714</v>
      </c>
      <c r="H58" s="151">
        <f t="shared" si="2"/>
        <v>-4.8857879333222627</v>
      </c>
      <c r="K58" s="151">
        <f t="shared" si="3"/>
        <v>3798.4540638799422</v>
      </c>
      <c r="L58" s="113"/>
      <c r="M58" s="151">
        <f t="shared" si="4"/>
        <v>3793.5682759466199</v>
      </c>
      <c r="N58" s="117"/>
      <c r="O58" s="113"/>
      <c r="P58" s="114"/>
      <c r="Q58" s="118"/>
      <c r="R58" s="116"/>
      <c r="S58" s="114"/>
    </row>
    <row r="59" spans="1:19">
      <c r="A59" s="107">
        <v>43</v>
      </c>
      <c r="B59" s="154" t="s">
        <v>77</v>
      </c>
      <c r="C59" s="141">
        <v>1.07500492E-2</v>
      </c>
      <c r="D59" s="151">
        <f t="shared" si="0"/>
        <v>3898.6965857552677</v>
      </c>
      <c r="E59" s="107"/>
      <c r="F59" s="141">
        <v>1.07585545E-2</v>
      </c>
      <c r="G59" s="151">
        <f t="shared" si="1"/>
        <v>3901.7811841095545</v>
      </c>
      <c r="H59" s="151">
        <f t="shared" si="2"/>
        <v>3.0845983542867543</v>
      </c>
      <c r="K59" s="151">
        <f t="shared" si="3"/>
        <v>3980.7874897646648</v>
      </c>
      <c r="L59" s="113"/>
      <c r="M59" s="151">
        <f t="shared" si="4"/>
        <v>3983.8720881189515</v>
      </c>
      <c r="N59" s="117"/>
      <c r="O59" s="117"/>
      <c r="P59" s="114"/>
      <c r="Q59" s="118"/>
      <c r="R59" s="116"/>
      <c r="S59" s="114"/>
    </row>
    <row r="60" spans="1:19">
      <c r="A60" s="107">
        <v>44</v>
      </c>
      <c r="B60" s="154" t="s">
        <v>78</v>
      </c>
      <c r="C60" s="141">
        <v>8.4203209000000001E-3</v>
      </c>
      <c r="D60" s="151">
        <f t="shared" si="0"/>
        <v>3053.7791718938111</v>
      </c>
      <c r="E60" s="107"/>
      <c r="F60" s="141">
        <v>8.4083179999999997E-3</v>
      </c>
      <c r="G60" s="151">
        <f t="shared" si="1"/>
        <v>3049.4261066772197</v>
      </c>
      <c r="H60" s="151">
        <f t="shared" si="2"/>
        <v>-4.3530652165914034</v>
      </c>
      <c r="K60" s="151">
        <f t="shared" si="3"/>
        <v>3111.1732625756599</v>
      </c>
      <c r="L60" s="113"/>
      <c r="M60" s="151">
        <f t="shared" si="4"/>
        <v>3106.8201973590685</v>
      </c>
      <c r="N60" s="117"/>
      <c r="O60" s="117"/>
      <c r="P60" s="114"/>
      <c r="Q60" s="118"/>
      <c r="R60" s="116"/>
      <c r="S60" s="114"/>
    </row>
    <row r="61" spans="1:19">
      <c r="A61" s="107">
        <v>45</v>
      </c>
      <c r="B61" s="154" t="s">
        <v>79</v>
      </c>
      <c r="C61" s="141">
        <v>7.9879505000000003E-3</v>
      </c>
      <c r="D61" s="151">
        <f t="shared" si="0"/>
        <v>2896.9723544643948</v>
      </c>
      <c r="E61" s="107"/>
      <c r="F61" s="141">
        <v>7.9642476999999996E-3</v>
      </c>
      <c r="G61" s="151">
        <f t="shared" si="1"/>
        <v>2888.3761123715826</v>
      </c>
      <c r="H61" s="151">
        <f t="shared" si="2"/>
        <v>-8.5962420928121901</v>
      </c>
      <c r="K61" s="151">
        <f t="shared" si="3"/>
        <v>2946.8622024963488</v>
      </c>
      <c r="L61" s="113"/>
      <c r="M61" s="151">
        <f t="shared" si="4"/>
        <v>2938.2659604035366</v>
      </c>
      <c r="N61" s="117"/>
      <c r="O61" s="117"/>
      <c r="P61" s="114"/>
      <c r="Q61" s="118"/>
      <c r="R61" s="116"/>
      <c r="S61" s="114"/>
    </row>
    <row r="62" spans="1:19">
      <c r="A62" s="107">
        <v>46</v>
      </c>
      <c r="B62" s="154" t="s">
        <v>80</v>
      </c>
      <c r="C62" s="141">
        <v>6.9844543000000007E-3</v>
      </c>
      <c r="D62" s="151">
        <f t="shared" si="0"/>
        <v>2533.0366053369971</v>
      </c>
      <c r="E62" s="107"/>
      <c r="F62" s="141">
        <v>6.9277330999999998E-3</v>
      </c>
      <c r="G62" s="151">
        <f t="shared" si="1"/>
        <v>2512.4656530868488</v>
      </c>
      <c r="H62" s="151">
        <f t="shared" si="2"/>
        <v>-20.570952250148366</v>
      </c>
      <c r="K62" s="151">
        <f t="shared" si="3"/>
        <v>2563.3400153253469</v>
      </c>
      <c r="L62" s="113"/>
      <c r="M62" s="151">
        <f t="shared" si="4"/>
        <v>2542.7690630751986</v>
      </c>
      <c r="N62" s="117"/>
      <c r="O62" s="113"/>
      <c r="P62" s="114"/>
      <c r="Q62" s="118"/>
      <c r="R62" s="116"/>
      <c r="S62" s="114"/>
    </row>
    <row r="63" spans="1:19">
      <c r="A63" s="107">
        <v>47</v>
      </c>
      <c r="B63" s="154" t="s">
        <v>81</v>
      </c>
      <c r="C63" s="141">
        <v>6.6937928999999995E-3</v>
      </c>
      <c r="D63" s="151">
        <f t="shared" si="0"/>
        <v>2427.6230777606906</v>
      </c>
      <c r="E63" s="107"/>
      <c r="F63" s="141">
        <v>6.7044050000000001E-3</v>
      </c>
      <c r="G63" s="151">
        <f t="shared" si="1"/>
        <v>2431.4717446149498</v>
      </c>
      <c r="H63" s="151">
        <f t="shared" si="2"/>
        <v>3.848666854259136</v>
      </c>
      <c r="K63" s="151">
        <f t="shared" si="3"/>
        <v>2480.70607908485</v>
      </c>
      <c r="L63" s="113"/>
      <c r="M63" s="151">
        <f t="shared" si="4"/>
        <v>2484.5547459391091</v>
      </c>
      <c r="N63" s="117"/>
      <c r="O63" s="113"/>
      <c r="P63" s="114"/>
      <c r="Q63" s="118"/>
      <c r="R63" s="116"/>
      <c r="S63" s="114"/>
    </row>
    <row r="64" spans="1:19">
      <c r="A64" s="107">
        <v>48</v>
      </c>
      <c r="B64" s="154" t="s">
        <v>82</v>
      </c>
      <c r="C64" s="141">
        <v>1.02401577E-2</v>
      </c>
      <c r="D64" s="151">
        <f t="shared" si="0"/>
        <v>3713.7753623104827</v>
      </c>
      <c r="E64" s="107"/>
      <c r="F64" s="141">
        <v>1.0239309299999999E-2</v>
      </c>
      <c r="G64" s="151">
        <f t="shared" si="1"/>
        <v>3713.4676749574464</v>
      </c>
      <c r="H64" s="151">
        <f t="shared" si="2"/>
        <v>-0.30768735303627182</v>
      </c>
      <c r="K64" s="151">
        <f t="shared" si="3"/>
        <v>3788.6608619467406</v>
      </c>
      <c r="L64" s="113"/>
      <c r="M64" s="151">
        <f t="shared" si="4"/>
        <v>3788.3531745937044</v>
      </c>
      <c r="N64" s="117"/>
      <c r="O64" s="113"/>
      <c r="P64" s="114"/>
      <c r="Q64" s="118"/>
      <c r="R64" s="116"/>
      <c r="S64" s="114"/>
    </row>
    <row r="65" spans="1:19">
      <c r="A65" s="107">
        <v>49</v>
      </c>
      <c r="B65" s="154" t="s">
        <v>83</v>
      </c>
      <c r="C65" s="141">
        <v>1.0575782300000001E-2</v>
      </c>
      <c r="D65" s="151">
        <f t="shared" si="0"/>
        <v>3835.4955942621173</v>
      </c>
      <c r="E65" s="107"/>
      <c r="F65" s="141">
        <v>1.0588107899999999E-2</v>
      </c>
      <c r="G65" s="151">
        <f t="shared" si="1"/>
        <v>3839.9656923745406</v>
      </c>
      <c r="H65" s="151">
        <f t="shared" si="2"/>
        <v>4.4700981124233294</v>
      </c>
      <c r="K65" s="151">
        <f t="shared" si="3"/>
        <v>3917.7203097868228</v>
      </c>
      <c r="L65" s="113"/>
      <c r="M65" s="151">
        <f t="shared" si="4"/>
        <v>3922.1904078992461</v>
      </c>
      <c r="N65" s="117"/>
      <c r="O65" s="113"/>
      <c r="P65" s="114"/>
      <c r="Q65" s="118"/>
      <c r="R65" s="116"/>
      <c r="S65" s="114"/>
    </row>
    <row r="66" spans="1:19">
      <c r="A66" s="107">
        <v>50</v>
      </c>
      <c r="B66" s="154" t="s">
        <v>84</v>
      </c>
      <c r="C66" s="141">
        <v>1.4475551E-2</v>
      </c>
      <c r="D66" s="151">
        <f t="shared" si="0"/>
        <v>5249.8160902022892</v>
      </c>
      <c r="E66" s="107"/>
      <c r="F66" s="141">
        <v>1.4496311900000001E-2</v>
      </c>
      <c r="G66" s="151">
        <f t="shared" si="1"/>
        <v>5257.3453999237008</v>
      </c>
      <c r="H66" s="151">
        <f t="shared" si="2"/>
        <v>7.5293097214116642</v>
      </c>
      <c r="K66" s="151">
        <f t="shared" si="3"/>
        <v>5363.8002260663034</v>
      </c>
      <c r="L66" s="113"/>
      <c r="M66" s="151">
        <f t="shared" si="4"/>
        <v>5371.329535787715</v>
      </c>
      <c r="N66" s="117"/>
      <c r="O66" s="113"/>
      <c r="P66" s="114"/>
      <c r="Q66" s="118"/>
      <c r="R66" s="116"/>
      <c r="S66" s="114"/>
    </row>
    <row r="67" spans="1:19">
      <c r="A67" s="107">
        <v>51</v>
      </c>
      <c r="B67" s="154" t="s">
        <v>85</v>
      </c>
      <c r="C67" s="141">
        <v>7.6863833999999999E-3</v>
      </c>
      <c r="D67" s="151">
        <f t="shared" si="0"/>
        <v>2787.603680770686</v>
      </c>
      <c r="E67" s="107"/>
      <c r="F67" s="141">
        <v>7.7042261000000003E-3</v>
      </c>
      <c r="G67" s="151">
        <f t="shared" si="1"/>
        <v>2794.0746533473189</v>
      </c>
      <c r="H67" s="151">
        <f t="shared" si="2"/>
        <v>6.4709725766329029</v>
      </c>
      <c r="K67" s="151">
        <f t="shared" si="3"/>
        <v>2850.651254050757</v>
      </c>
      <c r="L67" s="113"/>
      <c r="M67" s="151">
        <f t="shared" si="4"/>
        <v>2857.1222266273899</v>
      </c>
      <c r="N67" s="117"/>
      <c r="O67" s="117"/>
      <c r="P67" s="114"/>
      <c r="Q67" s="118"/>
      <c r="R67" s="116"/>
      <c r="S67" s="114"/>
    </row>
    <row r="68" spans="1:19">
      <c r="A68" s="107">
        <v>52</v>
      </c>
      <c r="B68" s="154" t="s">
        <v>86</v>
      </c>
      <c r="C68" s="141">
        <v>1.59156809E-2</v>
      </c>
      <c r="D68" s="151">
        <f t="shared" si="0"/>
        <v>5772.1048183482108</v>
      </c>
      <c r="E68" s="107"/>
      <c r="F68" s="141">
        <v>1.58861873E-2</v>
      </c>
      <c r="G68" s="151">
        <f t="shared" si="1"/>
        <v>5761.4084396170665</v>
      </c>
      <c r="H68" s="151">
        <f t="shared" si="2"/>
        <v>-10.69637873114425</v>
      </c>
      <c r="K68" s="151">
        <f t="shared" si="3"/>
        <v>5878.0699269496008</v>
      </c>
      <c r="L68" s="113"/>
      <c r="M68" s="151">
        <f t="shared" si="4"/>
        <v>5867.3735482184566</v>
      </c>
      <c r="N68" s="117"/>
      <c r="O68" s="117"/>
      <c r="P68" s="114"/>
      <c r="Q68" s="118"/>
      <c r="R68" s="116"/>
      <c r="S68" s="114"/>
    </row>
    <row r="69" spans="1:19">
      <c r="A69" s="107">
        <v>53</v>
      </c>
      <c r="B69" s="154" t="s">
        <v>87</v>
      </c>
      <c r="C69" s="141">
        <v>9.8706617999999996E-3</v>
      </c>
      <c r="D69" s="151">
        <f t="shared" si="0"/>
        <v>3579.7711008434217</v>
      </c>
      <c r="E69" s="107"/>
      <c r="F69" s="141">
        <v>9.8871332000000003E-3</v>
      </c>
      <c r="G69" s="151">
        <f t="shared" si="1"/>
        <v>3585.7447470796278</v>
      </c>
      <c r="H69" s="151">
        <f t="shared" si="2"/>
        <v>5.9736462362061502</v>
      </c>
      <c r="K69" s="151">
        <f t="shared" si="3"/>
        <v>3658.3517007044838</v>
      </c>
      <c r="L69" s="113"/>
      <c r="M69" s="151">
        <f t="shared" si="4"/>
        <v>3664.32534694069</v>
      </c>
      <c r="N69" s="117"/>
      <c r="O69" s="113"/>
      <c r="P69" s="114"/>
      <c r="Q69" s="118"/>
      <c r="R69" s="116"/>
      <c r="S69" s="114"/>
    </row>
    <row r="70" spans="1:19">
      <c r="A70" s="107">
        <v>54</v>
      </c>
      <c r="B70" s="154" t="s">
        <v>88</v>
      </c>
      <c r="C70" s="141">
        <v>8.5931215000000002E-3</v>
      </c>
      <c r="D70" s="151">
        <f t="shared" si="0"/>
        <v>3116.4483836064851</v>
      </c>
      <c r="E70" s="107"/>
      <c r="F70" s="141">
        <v>8.5957672999999995E-3</v>
      </c>
      <c r="G70" s="151">
        <f t="shared" si="1"/>
        <v>3117.4079300452668</v>
      </c>
      <c r="H70" s="151">
        <f t="shared" si="2"/>
        <v>0.9595464387816719</v>
      </c>
      <c r="K70" s="151">
        <f t="shared" si="3"/>
        <v>3180.5316348742008</v>
      </c>
      <c r="L70" s="113"/>
      <c r="M70" s="151">
        <f t="shared" si="4"/>
        <v>3181.4911813129825</v>
      </c>
      <c r="N70" s="117"/>
      <c r="O70" s="113"/>
      <c r="P70" s="114"/>
      <c r="Q70" s="118"/>
      <c r="R70" s="116"/>
      <c r="S70" s="114"/>
    </row>
    <row r="71" spans="1:19">
      <c r="A71" s="107">
        <v>55</v>
      </c>
      <c r="B71" s="154" t="s">
        <v>89</v>
      </c>
      <c r="C71" s="141">
        <v>1.6666299700000001E-2</v>
      </c>
      <c r="D71" s="151">
        <f t="shared" si="0"/>
        <v>6044.3300796766634</v>
      </c>
      <c r="E71" s="107"/>
      <c r="F71" s="141">
        <v>1.6672009099999999E-2</v>
      </c>
      <c r="G71" s="151">
        <f t="shared" si="1"/>
        <v>6046.4006951568881</v>
      </c>
      <c r="H71" s="151">
        <f t="shared" si="2"/>
        <v>2.0706154802246601</v>
      </c>
      <c r="K71" s="151">
        <f t="shared" si="3"/>
        <v>6168.8329277434668</v>
      </c>
      <c r="L71" s="113"/>
      <c r="M71" s="151">
        <f t="shared" si="4"/>
        <v>6170.9035432236915</v>
      </c>
      <c r="N71" s="117"/>
      <c r="O71" s="117"/>
      <c r="P71" s="114"/>
      <c r="Q71" s="118"/>
      <c r="R71" s="116"/>
      <c r="S71" s="114"/>
    </row>
    <row r="72" spans="1:19">
      <c r="A72" s="107">
        <v>56</v>
      </c>
      <c r="B72" s="154" t="s">
        <v>90</v>
      </c>
      <c r="C72" s="141">
        <v>1.0122974199999999E-2</v>
      </c>
      <c r="D72" s="151">
        <f t="shared" si="0"/>
        <v>3671.2766813410176</v>
      </c>
      <c r="E72" s="107"/>
      <c r="F72" s="141">
        <v>1.0170492200000001E-2</v>
      </c>
      <c r="G72" s="151">
        <f t="shared" si="1"/>
        <v>3688.5099293862381</v>
      </c>
      <c r="H72" s="151">
        <f t="shared" si="2"/>
        <v>17.233248045220535</v>
      </c>
      <c r="K72" s="151">
        <f t="shared" si="3"/>
        <v>3763.197752496314</v>
      </c>
      <c r="L72" s="113"/>
      <c r="M72" s="151">
        <f t="shared" si="4"/>
        <v>3780.4310005415346</v>
      </c>
      <c r="N72" s="117"/>
      <c r="O72" s="117"/>
      <c r="P72" s="114"/>
      <c r="Q72" s="118"/>
      <c r="R72" s="116"/>
      <c r="S72" s="114"/>
    </row>
    <row r="73" spans="1:19">
      <c r="A73" s="107">
        <v>57</v>
      </c>
      <c r="B73" s="154" t="s">
        <v>91</v>
      </c>
      <c r="C73" s="141">
        <v>1.8302242199999999E-2</v>
      </c>
      <c r="D73" s="151">
        <f t="shared" si="0"/>
        <v>6637.6337307187368</v>
      </c>
      <c r="E73" s="107"/>
      <c r="F73" s="141">
        <v>1.8388178799999998E-2</v>
      </c>
      <c r="G73" s="151">
        <f t="shared" si="1"/>
        <v>6668.8001675208507</v>
      </c>
      <c r="H73" s="151">
        <f t="shared" si="2"/>
        <v>31.166436802113822</v>
      </c>
      <c r="K73" s="151">
        <f t="shared" si="3"/>
        <v>6803.8352295929553</v>
      </c>
      <c r="L73" s="113"/>
      <c r="M73" s="151">
        <f t="shared" si="4"/>
        <v>6835.0016663950692</v>
      </c>
      <c r="N73" s="117"/>
      <c r="O73" s="113"/>
      <c r="P73" s="114"/>
      <c r="Q73" s="118"/>
      <c r="R73" s="116"/>
      <c r="S73" s="114"/>
    </row>
    <row r="74" spans="1:19">
      <c r="A74" s="107">
        <v>58</v>
      </c>
      <c r="B74" s="154" t="s">
        <v>92</v>
      </c>
      <c r="C74" s="141">
        <v>7.0147654000000002E-3</v>
      </c>
      <c r="D74" s="151">
        <f t="shared" si="0"/>
        <v>2544.0294649864659</v>
      </c>
      <c r="E74" s="107"/>
      <c r="F74" s="141">
        <v>7.0157882999999999E-3</v>
      </c>
      <c r="G74" s="151">
        <f t="shared" si="1"/>
        <v>2544.4004378688569</v>
      </c>
      <c r="H74" s="151">
        <f t="shared" si="2"/>
        <v>0.37097288239101545</v>
      </c>
      <c r="K74" s="151">
        <f t="shared" si="3"/>
        <v>2595.921440512971</v>
      </c>
      <c r="L74" s="113"/>
      <c r="M74" s="151">
        <f t="shared" si="4"/>
        <v>2596.292413395362</v>
      </c>
      <c r="N74" s="117"/>
      <c r="O74" s="117"/>
      <c r="P74" s="114"/>
      <c r="Q74" s="118"/>
      <c r="R74" s="116"/>
      <c r="S74" s="114"/>
    </row>
    <row r="75" spans="1:19">
      <c r="A75" s="107">
        <v>59</v>
      </c>
      <c r="B75" s="154" t="s">
        <v>93</v>
      </c>
      <c r="C75" s="141">
        <v>6.5028645999999999E-3</v>
      </c>
      <c r="D75" s="151">
        <f t="shared" si="0"/>
        <v>2358.3795331512338</v>
      </c>
      <c r="E75" s="107"/>
      <c r="F75" s="141">
        <v>6.5145689E-3</v>
      </c>
      <c r="G75" s="151">
        <f t="shared" si="1"/>
        <v>2362.6243057657307</v>
      </c>
      <c r="H75" s="151">
        <f t="shared" si="2"/>
        <v>4.2447726144969238</v>
      </c>
      <c r="K75" s="151">
        <f t="shared" si="3"/>
        <v>2410.4645636483929</v>
      </c>
      <c r="L75" s="113"/>
      <c r="M75" s="151">
        <f t="shared" si="4"/>
        <v>2414.7093362628898</v>
      </c>
      <c r="N75" s="117"/>
      <c r="O75" s="117"/>
      <c r="P75" s="114"/>
      <c r="Q75" s="118"/>
      <c r="R75" s="116"/>
      <c r="S75" s="114"/>
    </row>
    <row r="76" spans="1:19">
      <c r="A76" s="107">
        <v>60</v>
      </c>
      <c r="B76" s="154" t="s">
        <v>94</v>
      </c>
      <c r="C76" s="141">
        <v>1.12145879E-2</v>
      </c>
      <c r="D76" s="151">
        <f t="shared" si="0"/>
        <v>4067.1698094537405</v>
      </c>
      <c r="E76" s="107"/>
      <c r="F76" s="141">
        <v>1.1208698999999999E-2</v>
      </c>
      <c r="G76" s="151">
        <f t="shared" si="1"/>
        <v>4065.0340951052094</v>
      </c>
      <c r="H76" s="151">
        <f t="shared" si="2"/>
        <v>-2.1357143485311099</v>
      </c>
      <c r="K76" s="151">
        <f t="shared" si="3"/>
        <v>4147.3460729076296</v>
      </c>
      <c r="L76" s="113"/>
      <c r="M76" s="151">
        <f t="shared" si="4"/>
        <v>4145.2103585590985</v>
      </c>
      <c r="N76" s="117"/>
      <c r="O76" s="113"/>
      <c r="P76" s="136"/>
      <c r="Q76" s="118"/>
      <c r="R76" s="116"/>
      <c r="S76" s="114"/>
    </row>
    <row r="77" spans="1:19">
      <c r="A77" s="107">
        <v>61</v>
      </c>
      <c r="B77" s="154" t="s">
        <v>95</v>
      </c>
      <c r="C77" s="141">
        <v>1.02144652E-2</v>
      </c>
      <c r="D77" s="151">
        <f t="shared" si="0"/>
        <v>3704.4575201159078</v>
      </c>
      <c r="E77" s="107"/>
      <c r="F77" s="141">
        <v>1.0273724E-2</v>
      </c>
      <c r="G77" s="151">
        <f t="shared" si="1"/>
        <v>3725.9487781499597</v>
      </c>
      <c r="H77" s="151">
        <f t="shared" si="2"/>
        <v>21.491258034051953</v>
      </c>
      <c r="K77" s="151">
        <f t="shared" si="3"/>
        <v>3801.39469224188</v>
      </c>
      <c r="L77" s="113"/>
      <c r="M77" s="151">
        <f t="shared" si="4"/>
        <v>3822.8859502759319</v>
      </c>
      <c r="N77" s="117"/>
      <c r="O77" s="117"/>
      <c r="P77" s="114"/>
      <c r="Q77" s="118"/>
      <c r="R77" s="116"/>
      <c r="S77" s="114"/>
    </row>
    <row r="78" spans="1:19">
      <c r="A78" s="107">
        <v>62</v>
      </c>
      <c r="B78" s="154" t="s">
        <v>96</v>
      </c>
      <c r="C78" s="141">
        <v>1.0067099100000001E-2</v>
      </c>
      <c r="D78" s="151">
        <f t="shared" si="0"/>
        <v>3651.0125823079893</v>
      </c>
      <c r="E78" s="107"/>
      <c r="F78" s="141">
        <v>1.00433489E-2</v>
      </c>
      <c r="G78" s="151">
        <f t="shared" si="1"/>
        <v>3642.3991497619309</v>
      </c>
      <c r="H78" s="151">
        <f t="shared" si="2"/>
        <v>-8.6134325460584478</v>
      </c>
      <c r="K78" s="151">
        <f t="shared" si="3"/>
        <v>3716.1532858769933</v>
      </c>
      <c r="L78" s="113"/>
      <c r="M78" s="151">
        <f t="shared" si="4"/>
        <v>3707.5398533309349</v>
      </c>
      <c r="N78" s="117"/>
      <c r="O78" s="117"/>
      <c r="P78" s="114"/>
      <c r="Q78" s="118"/>
      <c r="R78" s="116"/>
      <c r="S78" s="114"/>
    </row>
    <row r="79" spans="1:19">
      <c r="A79" s="107">
        <v>63</v>
      </c>
      <c r="B79" s="154" t="s">
        <v>97</v>
      </c>
      <c r="C79" s="141">
        <v>1.14827361E-2</v>
      </c>
      <c r="D79" s="151">
        <f t="shared" si="0"/>
        <v>4164.4185245402186</v>
      </c>
      <c r="E79" s="107"/>
      <c r="F79" s="141">
        <v>1.1477196700000001E-2</v>
      </c>
      <c r="G79" s="151">
        <f t="shared" si="1"/>
        <v>4162.4095625842929</v>
      </c>
      <c r="H79" s="151">
        <f t="shared" si="2"/>
        <v>-2.0089619559257699</v>
      </c>
      <c r="K79" s="151">
        <f t="shared" si="3"/>
        <v>4246.6932747264791</v>
      </c>
      <c r="L79" s="113"/>
      <c r="M79" s="151">
        <f t="shared" si="4"/>
        <v>4244.6843127705533</v>
      </c>
      <c r="N79" s="117"/>
      <c r="O79" s="113"/>
      <c r="P79" s="114"/>
      <c r="Q79" s="118"/>
      <c r="R79" s="116"/>
      <c r="S79" s="114"/>
    </row>
    <row r="80" spans="1:19">
      <c r="A80" s="107">
        <v>64</v>
      </c>
      <c r="B80" s="154" t="s">
        <v>98</v>
      </c>
      <c r="C80" s="141">
        <v>1.09279719E-2</v>
      </c>
      <c r="D80" s="151">
        <f t="shared" si="0"/>
        <v>3963.2234181551007</v>
      </c>
      <c r="E80" s="107"/>
      <c r="F80" s="141">
        <v>1.0926811199999999E-2</v>
      </c>
      <c r="G80" s="151">
        <f t="shared" si="1"/>
        <v>3962.8024696512475</v>
      </c>
      <c r="H80" s="151">
        <f t="shared" si="2"/>
        <v>-0.4209485038531966</v>
      </c>
      <c r="K80" s="151">
        <f t="shared" si="3"/>
        <v>4043.0443818433437</v>
      </c>
      <c r="L80" s="113"/>
      <c r="M80" s="151">
        <f t="shared" si="4"/>
        <v>4042.6234333394905</v>
      </c>
      <c r="N80" s="117"/>
      <c r="O80" s="113"/>
      <c r="P80" s="114"/>
      <c r="Q80" s="118"/>
      <c r="R80" s="116"/>
      <c r="S80" s="114"/>
    </row>
    <row r="81" spans="1:19">
      <c r="A81" s="107">
        <v>65</v>
      </c>
      <c r="B81" s="154" t="s">
        <v>99</v>
      </c>
      <c r="C81" s="141">
        <v>8.6152160999999998E-3</v>
      </c>
      <c r="D81" s="151">
        <f t="shared" si="0"/>
        <v>3124.461383359419</v>
      </c>
      <c r="E81" s="107"/>
      <c r="F81" s="141">
        <v>8.5481417000000011E-3</v>
      </c>
      <c r="G81" s="151">
        <f t="shared" si="1"/>
        <v>3100.1356589458433</v>
      </c>
      <c r="H81" s="151">
        <f t="shared" si="2"/>
        <v>-24.325724413575699</v>
      </c>
      <c r="K81" s="151">
        <f t="shared" si="3"/>
        <v>3162.9096213711296</v>
      </c>
      <c r="L81" s="113"/>
      <c r="M81" s="151">
        <f t="shared" si="4"/>
        <v>3138.5838969575539</v>
      </c>
      <c r="N81" s="117"/>
      <c r="O81" s="117"/>
      <c r="P81" s="114"/>
      <c r="Q81" s="118"/>
      <c r="R81" s="116"/>
      <c r="S81" s="114"/>
    </row>
    <row r="82" spans="1:19">
      <c r="A82" s="107">
        <v>66</v>
      </c>
      <c r="B82" s="154" t="s">
        <v>100</v>
      </c>
      <c r="C82" s="141">
        <v>8.3714854999999994E-3</v>
      </c>
      <c r="D82" s="151">
        <f t="shared" ref="D82:D115" si="5">$C$15*C82</f>
        <v>3036.0681453020447</v>
      </c>
      <c r="E82" s="107"/>
      <c r="F82" s="141">
        <v>8.3837931999999997E-3</v>
      </c>
      <c r="G82" s="151">
        <f t="shared" ref="G82:G115" si="6">$C$15*F82</f>
        <v>3040.5317516610276</v>
      </c>
      <c r="H82" s="151">
        <f t="shared" ref="H82:H115" si="7">G82-D82</f>
        <v>4.4636063589828154</v>
      </c>
      <c r="K82" s="151">
        <f t="shared" ref="K82:K115" si="8">$K$15*F82</f>
        <v>3102.0988077286838</v>
      </c>
      <c r="L82" s="113"/>
      <c r="M82" s="151">
        <f t="shared" ref="M82:M115" si="9">H82+K82</f>
        <v>3106.5624140876666</v>
      </c>
      <c r="N82" s="117"/>
      <c r="O82" s="117"/>
      <c r="P82" s="114"/>
      <c r="Q82" s="118"/>
      <c r="R82" s="116"/>
      <c r="S82" s="114"/>
    </row>
    <row r="83" spans="1:19">
      <c r="A83" s="107">
        <v>67</v>
      </c>
      <c r="B83" s="154" t="s">
        <v>101</v>
      </c>
      <c r="C83" s="141">
        <v>1.0010849100000002E-2</v>
      </c>
      <c r="D83" s="151">
        <f t="shared" si="5"/>
        <v>3630.6125191204897</v>
      </c>
      <c r="E83" s="107"/>
      <c r="F83" s="141">
        <v>9.9492577999999998E-3</v>
      </c>
      <c r="G83" s="151">
        <f t="shared" si="6"/>
        <v>3608.2753384662619</v>
      </c>
      <c r="H83" s="151">
        <f t="shared" si="7"/>
        <v>-22.337180654227723</v>
      </c>
      <c r="K83" s="151">
        <f t="shared" si="8"/>
        <v>3681.338509061186</v>
      </c>
      <c r="L83" s="113"/>
      <c r="M83" s="151">
        <f t="shared" si="9"/>
        <v>3659.0013284069582</v>
      </c>
      <c r="N83" s="117"/>
      <c r="O83" s="117"/>
      <c r="P83" s="114"/>
      <c r="Q83" s="118"/>
      <c r="R83" s="116"/>
      <c r="S83" s="114"/>
    </row>
    <row r="84" spans="1:19">
      <c r="A84" s="107">
        <v>68</v>
      </c>
      <c r="B84" s="154" t="s">
        <v>102</v>
      </c>
      <c r="C84" s="141">
        <v>6.1873715999999999E-3</v>
      </c>
      <c r="D84" s="151">
        <f t="shared" si="5"/>
        <v>2243.960384080764</v>
      </c>
      <c r="E84" s="107"/>
      <c r="F84" s="141">
        <v>6.1873251999999997E-3</v>
      </c>
      <c r="G84" s="151">
        <f t="shared" si="6"/>
        <v>2243.9435562953076</v>
      </c>
      <c r="H84" s="151">
        <f t="shared" si="7"/>
        <v>-1.6827785456371203E-2</v>
      </c>
      <c r="K84" s="151">
        <f t="shared" si="8"/>
        <v>2289.3806738875237</v>
      </c>
      <c r="L84" s="113"/>
      <c r="M84" s="151">
        <f t="shared" si="9"/>
        <v>2289.3638461020673</v>
      </c>
      <c r="N84" s="117"/>
      <c r="O84" s="117"/>
      <c r="P84" s="114"/>
      <c r="Q84" s="118"/>
      <c r="R84" s="116"/>
      <c r="S84" s="114"/>
    </row>
    <row r="85" spans="1:19">
      <c r="A85" s="107">
        <v>69</v>
      </c>
      <c r="B85" s="154" t="s">
        <v>103</v>
      </c>
      <c r="C85" s="141">
        <v>7.1115385999999999E-3</v>
      </c>
      <c r="D85" s="151">
        <f t="shared" si="5"/>
        <v>2579.1259875616938</v>
      </c>
      <c r="E85" s="107"/>
      <c r="F85" s="141">
        <v>7.0979933999999996E-3</v>
      </c>
      <c r="G85" s="151">
        <f t="shared" si="6"/>
        <v>2574.2135798125855</v>
      </c>
      <c r="H85" s="151">
        <f t="shared" si="7"/>
        <v>-4.9124077491082971</v>
      </c>
      <c r="K85" s="151">
        <f t="shared" si="8"/>
        <v>2626.3382621849578</v>
      </c>
      <c r="L85" s="113"/>
      <c r="M85" s="151">
        <f t="shared" si="9"/>
        <v>2621.4258544358495</v>
      </c>
      <c r="N85" s="117"/>
      <c r="O85" s="117"/>
      <c r="P85" s="114"/>
      <c r="Q85" s="118"/>
      <c r="R85" s="116"/>
      <c r="S85" s="114"/>
    </row>
    <row r="86" spans="1:19">
      <c r="A86" s="107">
        <v>70</v>
      </c>
      <c r="B86" s="154" t="s">
        <v>104</v>
      </c>
      <c r="C86" s="141">
        <v>8.8962691999999993E-3</v>
      </c>
      <c r="D86" s="151">
        <f t="shared" si="5"/>
        <v>3226.3902900090675</v>
      </c>
      <c r="E86" s="107"/>
      <c r="F86" s="141">
        <v>8.8962353000000011E-3</v>
      </c>
      <c r="G86" s="151">
        <f t="shared" si="6"/>
        <v>3226.3779955709874</v>
      </c>
      <c r="H86" s="151">
        <f t="shared" si="7"/>
        <v>-1.2294438080061809E-2</v>
      </c>
      <c r="K86" s="151">
        <f t="shared" si="8"/>
        <v>3291.7082111953614</v>
      </c>
      <c r="L86" s="113"/>
      <c r="M86" s="151">
        <f t="shared" si="9"/>
        <v>3291.6959167572813</v>
      </c>
      <c r="N86" s="117"/>
      <c r="O86" s="113"/>
      <c r="P86" s="114"/>
      <c r="Q86" s="118"/>
      <c r="R86" s="116"/>
      <c r="S86" s="114"/>
    </row>
    <row r="87" spans="1:19">
      <c r="A87" s="107">
        <v>71</v>
      </c>
      <c r="B87" s="154" t="s">
        <v>138</v>
      </c>
      <c r="C87" s="141">
        <v>1.01464552E-2</v>
      </c>
      <c r="D87" s="151">
        <f t="shared" si="5"/>
        <v>3679.7924837180076</v>
      </c>
      <c r="E87" s="107"/>
      <c r="F87" s="141">
        <v>1.0081781999999999E-2</v>
      </c>
      <c r="G87" s="151">
        <f t="shared" si="6"/>
        <v>3656.3375972017793</v>
      </c>
      <c r="H87" s="151">
        <f t="shared" si="7"/>
        <v>-23.454886516228271</v>
      </c>
      <c r="K87" s="151">
        <f t="shared" si="8"/>
        <v>3730.3739698613394</v>
      </c>
      <c r="L87" s="113"/>
      <c r="M87" s="151">
        <f t="shared" si="9"/>
        <v>3706.9190833451112</v>
      </c>
      <c r="N87" s="117"/>
      <c r="O87" s="113"/>
      <c r="P87" s="114"/>
      <c r="Q87" s="118"/>
      <c r="R87" s="116"/>
      <c r="S87" s="114"/>
    </row>
    <row r="88" spans="1:19">
      <c r="A88" s="107">
        <v>72</v>
      </c>
      <c r="B88" s="154" t="s">
        <v>105</v>
      </c>
      <c r="C88" s="141">
        <v>7.2965115999999997E-3</v>
      </c>
      <c r="D88" s="151">
        <f t="shared" si="5"/>
        <v>2646.2097366813637</v>
      </c>
      <c r="E88" s="107"/>
      <c r="F88" s="141">
        <v>7.2664826000000005E-3</v>
      </c>
      <c r="G88" s="151">
        <f t="shared" si="6"/>
        <v>2635.319185615454</v>
      </c>
      <c r="H88" s="151">
        <f t="shared" si="7"/>
        <v>-10.890551065909676</v>
      </c>
      <c r="K88" s="151">
        <f t="shared" si="8"/>
        <v>2688.6811819071622</v>
      </c>
      <c r="L88" s="113"/>
      <c r="M88" s="151">
        <f t="shared" si="9"/>
        <v>2677.7906308412526</v>
      </c>
      <c r="N88" s="117"/>
      <c r="O88" s="113"/>
      <c r="P88" s="114"/>
      <c r="Q88" s="118"/>
      <c r="R88" s="116"/>
      <c r="S88" s="114"/>
    </row>
    <row r="89" spans="1:19">
      <c r="A89" s="107">
        <v>73</v>
      </c>
      <c r="B89" s="154" t="s">
        <v>106</v>
      </c>
      <c r="C89" s="141">
        <v>9.1532117999999999E-3</v>
      </c>
      <c r="D89" s="151">
        <f t="shared" si="5"/>
        <v>3319.575094907922</v>
      </c>
      <c r="E89" s="107"/>
      <c r="F89" s="141">
        <v>9.1328060000000003E-3</v>
      </c>
      <c r="G89" s="151">
        <f t="shared" si="6"/>
        <v>3312.1745685187398</v>
      </c>
      <c r="H89" s="151">
        <f t="shared" si="7"/>
        <v>-7.4005263891822324</v>
      </c>
      <c r="K89" s="151">
        <f t="shared" si="8"/>
        <v>3379.2420600042201</v>
      </c>
      <c r="L89" s="113"/>
      <c r="M89" s="151">
        <f t="shared" si="9"/>
        <v>3371.8415336150379</v>
      </c>
      <c r="N89" s="117"/>
      <c r="O89" s="113"/>
      <c r="P89" s="114"/>
      <c r="Q89" s="118"/>
      <c r="R89" s="116"/>
      <c r="S89" s="114"/>
    </row>
    <row r="90" spans="1:19">
      <c r="A90" s="107">
        <v>74</v>
      </c>
      <c r="B90" s="154" t="s">
        <v>107</v>
      </c>
      <c r="C90" s="141">
        <v>8.8239162999999999E-3</v>
      </c>
      <c r="D90" s="151">
        <f t="shared" si="5"/>
        <v>3200.1502236659767</v>
      </c>
      <c r="E90" s="107"/>
      <c r="F90" s="141">
        <v>8.7882628999999997E-3</v>
      </c>
      <c r="G90" s="151">
        <f t="shared" si="6"/>
        <v>3187.2198838819909</v>
      </c>
      <c r="H90" s="151">
        <f t="shared" si="7"/>
        <v>-12.930339783985801</v>
      </c>
      <c r="K90" s="151">
        <f t="shared" si="8"/>
        <v>3251.757195549173</v>
      </c>
      <c r="L90" s="113"/>
      <c r="M90" s="151">
        <f t="shared" si="9"/>
        <v>3238.8268557651872</v>
      </c>
      <c r="N90" s="117"/>
      <c r="O90" s="117"/>
      <c r="P90" s="114"/>
      <c r="Q90" s="118"/>
      <c r="R90" s="116"/>
      <c r="S90" s="114"/>
    </row>
    <row r="91" spans="1:19">
      <c r="A91" s="107">
        <v>75</v>
      </c>
      <c r="B91" s="154" t="s">
        <v>108</v>
      </c>
      <c r="C91" s="141">
        <v>1.6422882700000002E-2</v>
      </c>
      <c r="D91" s="151">
        <f t="shared" si="5"/>
        <v>5956.0505742382338</v>
      </c>
      <c r="E91" s="107"/>
      <c r="F91" s="141">
        <v>1.6376473900000001E-2</v>
      </c>
      <c r="G91" s="151">
        <f t="shared" si="6"/>
        <v>5939.2195973056805</v>
      </c>
      <c r="H91" s="151">
        <f t="shared" si="7"/>
        <v>-16.830976932553313</v>
      </c>
      <c r="K91" s="151">
        <f t="shared" si="8"/>
        <v>6059.4815435082428</v>
      </c>
      <c r="L91" s="113"/>
      <c r="M91" s="151">
        <f t="shared" si="9"/>
        <v>6042.6505665756895</v>
      </c>
      <c r="N91" s="117"/>
      <c r="O91" s="113"/>
      <c r="P91" s="114"/>
      <c r="Q91" s="118"/>
      <c r="R91" s="116"/>
      <c r="S91" s="114"/>
    </row>
    <row r="92" spans="1:19">
      <c r="A92" s="107">
        <v>76</v>
      </c>
      <c r="B92" s="154" t="s">
        <v>109</v>
      </c>
      <c r="C92" s="141">
        <v>9.2928082000000006E-3</v>
      </c>
      <c r="D92" s="151">
        <f t="shared" si="5"/>
        <v>3370.2022127878781</v>
      </c>
      <c r="E92" s="107"/>
      <c r="F92" s="141">
        <v>9.2350542000000004E-3</v>
      </c>
      <c r="G92" s="151">
        <f t="shared" si="6"/>
        <v>3349.2566972442178</v>
      </c>
      <c r="H92" s="151">
        <f t="shared" si="7"/>
        <v>-20.945515543660349</v>
      </c>
      <c r="K92" s="151">
        <f t="shared" si="8"/>
        <v>3417.0750565662543</v>
      </c>
      <c r="L92" s="113"/>
      <c r="M92" s="151">
        <f t="shared" si="9"/>
        <v>3396.1295410225939</v>
      </c>
      <c r="N92" s="117"/>
      <c r="O92" s="117"/>
      <c r="P92" s="114"/>
      <c r="Q92" s="118"/>
      <c r="R92" s="116"/>
      <c r="S92" s="114"/>
    </row>
    <row r="93" spans="1:19">
      <c r="A93" s="107">
        <v>77</v>
      </c>
      <c r="B93" s="154" t="s">
        <v>110</v>
      </c>
      <c r="C93" s="141">
        <v>1.7649024100000001E-2</v>
      </c>
      <c r="D93" s="151">
        <f t="shared" si="5"/>
        <v>6400.7325660037386</v>
      </c>
      <c r="E93" s="107"/>
      <c r="F93" s="141">
        <v>1.79415902E-2</v>
      </c>
      <c r="G93" s="151">
        <f t="shared" si="6"/>
        <v>6506.836866919657</v>
      </c>
      <c r="H93" s="151">
        <f t="shared" si="7"/>
        <v>106.10430091591843</v>
      </c>
      <c r="K93" s="151">
        <f t="shared" si="8"/>
        <v>6638.5923698805736</v>
      </c>
      <c r="L93" s="113"/>
      <c r="M93" s="151">
        <f t="shared" si="9"/>
        <v>6744.6966707964921</v>
      </c>
      <c r="N93" s="117"/>
      <c r="O93" s="117"/>
      <c r="P93" s="114"/>
      <c r="Q93" s="118"/>
      <c r="R93" s="116"/>
      <c r="S93" s="114"/>
    </row>
    <row r="94" spans="1:19">
      <c r="A94" s="107">
        <v>78</v>
      </c>
      <c r="B94" s="154" t="s">
        <v>111</v>
      </c>
      <c r="C94" s="141">
        <v>1.8911418999999999E-2</v>
      </c>
      <c r="D94" s="151">
        <f t="shared" si="5"/>
        <v>6858.562534494009</v>
      </c>
      <c r="E94" s="107"/>
      <c r="F94" s="141">
        <v>1.8946176299999999E-2</v>
      </c>
      <c r="G94" s="151">
        <f t="shared" si="6"/>
        <v>6871.1678876713759</v>
      </c>
      <c r="H94" s="151">
        <f t="shared" si="7"/>
        <v>12.605353177366851</v>
      </c>
      <c r="K94" s="151">
        <f t="shared" si="8"/>
        <v>7010.3006490245307</v>
      </c>
      <c r="L94" s="113"/>
      <c r="M94" s="151">
        <f t="shared" si="9"/>
        <v>7022.9060022018975</v>
      </c>
      <c r="N94" s="117"/>
      <c r="O94" s="113"/>
      <c r="P94" s="114"/>
      <c r="Q94" s="118"/>
      <c r="R94" s="116"/>
      <c r="S94" s="114"/>
    </row>
    <row r="95" spans="1:19">
      <c r="A95" s="107">
        <v>79</v>
      </c>
      <c r="B95" s="154" t="s">
        <v>112</v>
      </c>
      <c r="C95" s="141">
        <v>9.2368029000000004E-3</v>
      </c>
      <c r="D95" s="151">
        <f t="shared" si="5"/>
        <v>3349.8908944085911</v>
      </c>
      <c r="E95" s="107"/>
      <c r="F95" s="141">
        <v>9.2641042999999992E-3</v>
      </c>
      <c r="G95" s="151">
        <f t="shared" si="6"/>
        <v>3359.7922328104964</v>
      </c>
      <c r="H95" s="151">
        <f t="shared" si="7"/>
        <v>9.9013384019053774</v>
      </c>
      <c r="K95" s="151">
        <f t="shared" si="8"/>
        <v>3427.8239238658907</v>
      </c>
      <c r="L95" s="113"/>
      <c r="M95" s="151">
        <f t="shared" si="9"/>
        <v>3437.7252622677961</v>
      </c>
      <c r="N95" s="117"/>
      <c r="O95" s="113"/>
      <c r="P95" s="114"/>
      <c r="Q95" s="118"/>
      <c r="R95" s="116"/>
      <c r="S95" s="114"/>
    </row>
    <row r="96" spans="1:19">
      <c r="A96" s="107">
        <v>80</v>
      </c>
      <c r="B96" s="154" t="s">
        <v>113</v>
      </c>
      <c r="C96" s="141">
        <v>7.9735099999999996E-3</v>
      </c>
      <c r="D96" s="151">
        <f t="shared" si="5"/>
        <v>2891.7352502428998</v>
      </c>
      <c r="E96" s="107"/>
      <c r="F96" s="141">
        <v>7.9202879999999993E-3</v>
      </c>
      <c r="G96" s="151">
        <f t="shared" si="6"/>
        <v>2872.4333451235198</v>
      </c>
      <c r="H96" s="151">
        <f t="shared" si="7"/>
        <v>-19.301905119380081</v>
      </c>
      <c r="K96" s="151">
        <f t="shared" si="8"/>
        <v>2930.5966136745596</v>
      </c>
      <c r="L96" s="113"/>
      <c r="M96" s="151">
        <f t="shared" si="9"/>
        <v>2911.2947085551796</v>
      </c>
      <c r="N96" s="117"/>
      <c r="O96" s="113"/>
      <c r="P96" s="114"/>
      <c r="Q96" s="118"/>
      <c r="R96" s="116"/>
      <c r="S96" s="114"/>
    </row>
    <row r="97" spans="1:19">
      <c r="A97" s="107">
        <v>81</v>
      </c>
      <c r="B97" s="154" t="s">
        <v>114</v>
      </c>
      <c r="C97" s="141">
        <v>9.773610700000001E-3</v>
      </c>
      <c r="D97" s="151">
        <f t="shared" si="5"/>
        <v>3544.5737928893532</v>
      </c>
      <c r="E97" s="107"/>
      <c r="F97" s="141">
        <v>9.7816435999999989E-3</v>
      </c>
      <c r="G97" s="151">
        <f t="shared" si="6"/>
        <v>3547.4870669796433</v>
      </c>
      <c r="H97" s="151">
        <f t="shared" si="7"/>
        <v>2.9132740902900878</v>
      </c>
      <c r="K97" s="151">
        <f t="shared" si="8"/>
        <v>3619.3193492877317</v>
      </c>
      <c r="L97" s="113"/>
      <c r="M97" s="151">
        <f t="shared" si="9"/>
        <v>3622.2326233780218</v>
      </c>
      <c r="N97" s="117"/>
      <c r="O97" s="117"/>
      <c r="P97" s="138"/>
      <c r="Q97" s="118"/>
      <c r="R97" s="116"/>
      <c r="S97" s="114"/>
    </row>
    <row r="98" spans="1:19">
      <c r="A98" s="107">
        <v>82</v>
      </c>
      <c r="B98" s="154" t="s">
        <v>115</v>
      </c>
      <c r="C98" s="141">
        <v>1.0736744600000001E-2</v>
      </c>
      <c r="D98" s="151">
        <f t="shared" si="5"/>
        <v>3893.8714358764341</v>
      </c>
      <c r="E98" s="107"/>
      <c r="F98" s="141">
        <v>1.0811474000000001E-2</v>
      </c>
      <c r="G98" s="151">
        <f t="shared" si="6"/>
        <v>3920.9733822224603</v>
      </c>
      <c r="H98" s="151">
        <f t="shared" si="7"/>
        <v>27.101946346026125</v>
      </c>
      <c r="K98" s="151">
        <f t="shared" si="8"/>
        <v>4000.3683064593806</v>
      </c>
      <c r="L98" s="113"/>
      <c r="M98" s="151">
        <f t="shared" si="9"/>
        <v>4027.4702528054067</v>
      </c>
      <c r="N98" s="117"/>
      <c r="O98" s="117"/>
      <c r="P98" s="114"/>
      <c r="Q98" s="118"/>
      <c r="R98" s="116"/>
      <c r="S98" s="114"/>
    </row>
    <row r="99" spans="1:19">
      <c r="A99" s="107">
        <v>83</v>
      </c>
      <c r="B99" s="154" t="s">
        <v>116</v>
      </c>
      <c r="C99" s="141">
        <v>9.4174782000000009E-3</v>
      </c>
      <c r="D99" s="151">
        <f t="shared" si="5"/>
        <v>3415.4160061671782</v>
      </c>
      <c r="E99" s="107"/>
      <c r="F99" s="141">
        <v>9.3754547000000008E-3</v>
      </c>
      <c r="G99" s="151">
        <f t="shared" si="6"/>
        <v>3400.1754362941133</v>
      </c>
      <c r="H99" s="151">
        <f t="shared" si="7"/>
        <v>-15.240569873064942</v>
      </c>
      <c r="K99" s="151">
        <f t="shared" si="8"/>
        <v>3469.0248379199393</v>
      </c>
      <c r="L99" s="113"/>
      <c r="M99" s="151">
        <f t="shared" si="9"/>
        <v>3453.7842680468743</v>
      </c>
      <c r="N99" s="117"/>
      <c r="O99" s="113"/>
      <c r="P99" s="114"/>
      <c r="Q99" s="118"/>
      <c r="R99" s="116"/>
      <c r="S99" s="114"/>
    </row>
    <row r="100" spans="1:19">
      <c r="A100" s="107">
        <v>84</v>
      </c>
      <c r="B100" s="154" t="s">
        <v>117</v>
      </c>
      <c r="C100" s="141">
        <v>1.5834266699999999E-2</v>
      </c>
      <c r="D100" s="151">
        <f t="shared" si="5"/>
        <v>5742.5785103595917</v>
      </c>
      <c r="E100" s="107"/>
      <c r="F100" s="141">
        <v>1.5764684099999999E-2</v>
      </c>
      <c r="G100" s="151">
        <f t="shared" si="6"/>
        <v>5717.3431425951385</v>
      </c>
      <c r="H100" s="151">
        <f t="shared" si="7"/>
        <v>-25.235367764453258</v>
      </c>
      <c r="K100" s="151">
        <f t="shared" si="8"/>
        <v>5833.1123614582166</v>
      </c>
      <c r="L100" s="113"/>
      <c r="M100" s="151">
        <f t="shared" si="9"/>
        <v>5807.8769936937633</v>
      </c>
      <c r="N100" s="117"/>
      <c r="O100" s="117"/>
      <c r="P100" s="114"/>
      <c r="Q100" s="118"/>
      <c r="R100" s="116"/>
      <c r="S100" s="114"/>
    </row>
    <row r="101" spans="1:19">
      <c r="A101" s="107">
        <v>85</v>
      </c>
      <c r="B101" s="154" t="s">
        <v>118</v>
      </c>
      <c r="C101" s="141">
        <v>1.1471086699999999E-2</v>
      </c>
      <c r="D101" s="151">
        <f t="shared" si="5"/>
        <v>4160.1936623873926</v>
      </c>
      <c r="E101" s="107"/>
      <c r="F101" s="141">
        <v>1.1401374299999999E-2</v>
      </c>
      <c r="G101" s="151">
        <f t="shared" si="6"/>
        <v>4134.9112203437962</v>
      </c>
      <c r="H101" s="151">
        <f t="shared" si="7"/>
        <v>-25.282442043596348</v>
      </c>
      <c r="K101" s="151">
        <f t="shared" si="8"/>
        <v>4218.6381246257906</v>
      </c>
      <c r="L101" s="113"/>
      <c r="M101" s="151">
        <f t="shared" si="9"/>
        <v>4193.3556825821943</v>
      </c>
      <c r="N101" s="117"/>
      <c r="O101" s="113"/>
      <c r="P101" s="138"/>
      <c r="Q101" s="118"/>
      <c r="R101" s="116"/>
      <c r="S101" s="114"/>
    </row>
    <row r="102" spans="1:19">
      <c r="A102" s="107">
        <v>86</v>
      </c>
      <c r="B102" s="154" t="s">
        <v>119</v>
      </c>
      <c r="C102" s="141">
        <v>1.20585317E-2</v>
      </c>
      <c r="D102" s="151">
        <f t="shared" si="5"/>
        <v>4373.241042283943</v>
      </c>
      <c r="E102" s="107"/>
      <c r="F102" s="141">
        <v>1.20491769E-2</v>
      </c>
      <c r="G102" s="151">
        <f t="shared" si="6"/>
        <v>4369.8483576420504</v>
      </c>
      <c r="H102" s="151">
        <f t="shared" si="7"/>
        <v>-3.3926846418926289</v>
      </c>
      <c r="K102" s="151">
        <f t="shared" si="8"/>
        <v>4458.3324521413533</v>
      </c>
      <c r="L102" s="113"/>
      <c r="M102" s="151">
        <f t="shared" si="9"/>
        <v>4454.9397674994607</v>
      </c>
      <c r="N102" s="117"/>
      <c r="O102" s="117"/>
      <c r="P102" s="138"/>
      <c r="Q102" s="118"/>
      <c r="R102" s="116"/>
      <c r="S102" s="114"/>
    </row>
    <row r="103" spans="1:19">
      <c r="A103" s="107">
        <v>87</v>
      </c>
      <c r="B103" s="154" t="s">
        <v>120</v>
      </c>
      <c r="C103" s="141">
        <v>8.1274776000000003E-3</v>
      </c>
      <c r="D103" s="151">
        <f t="shared" si="5"/>
        <v>2947.5743394665042</v>
      </c>
      <c r="E103" s="107"/>
      <c r="F103" s="141">
        <v>8.1133587999999996E-3</v>
      </c>
      <c r="G103" s="151">
        <f t="shared" si="6"/>
        <v>2942.4539054730517</v>
      </c>
      <c r="H103" s="151">
        <f t="shared" si="7"/>
        <v>-5.1204339934524796</v>
      </c>
      <c r="K103" s="151">
        <f t="shared" si="8"/>
        <v>3002.0350048895557</v>
      </c>
      <c r="L103" s="113"/>
      <c r="M103" s="151">
        <f t="shared" si="9"/>
        <v>2996.9145708961032</v>
      </c>
      <c r="N103" s="117"/>
      <c r="O103" s="117"/>
      <c r="P103" s="138"/>
      <c r="Q103" s="118"/>
      <c r="R103" s="116"/>
      <c r="S103" s="114"/>
    </row>
    <row r="104" spans="1:19">
      <c r="A104" s="107">
        <v>88</v>
      </c>
      <c r="B104" s="154" t="s">
        <v>121</v>
      </c>
      <c r="C104" s="141">
        <v>6.6868921000000003E-3</v>
      </c>
      <c r="D104" s="151">
        <f t="shared" si="5"/>
        <v>2425.1203798754591</v>
      </c>
      <c r="E104" s="107"/>
      <c r="F104" s="141">
        <v>6.6834490000000002E-3</v>
      </c>
      <c r="G104" s="151">
        <f t="shared" si="6"/>
        <v>2423.8716784077101</v>
      </c>
      <c r="H104" s="151">
        <f t="shared" si="7"/>
        <v>-1.2487014677490151</v>
      </c>
      <c r="K104" s="151">
        <f t="shared" si="8"/>
        <v>2472.95212081513</v>
      </c>
      <c r="L104" s="113"/>
      <c r="M104" s="151">
        <f t="shared" si="9"/>
        <v>2471.703419347381</v>
      </c>
      <c r="N104" s="117"/>
      <c r="O104" s="113"/>
      <c r="P104" s="138"/>
      <c r="Q104" s="118"/>
      <c r="R104" s="116"/>
      <c r="S104" s="114"/>
    </row>
    <row r="105" spans="1:19">
      <c r="A105" s="107">
        <v>89</v>
      </c>
      <c r="B105" s="154" t="s">
        <v>122</v>
      </c>
      <c r="C105" s="141">
        <v>7.7807442999999997E-3</v>
      </c>
      <c r="D105" s="151">
        <f t="shared" si="5"/>
        <v>2821.8253398360966</v>
      </c>
      <c r="E105" s="107"/>
      <c r="F105" s="141">
        <v>7.7474712999999994E-3</v>
      </c>
      <c r="G105" s="151">
        <f t="shared" si="6"/>
        <v>2809.7582944594265</v>
      </c>
      <c r="H105" s="151">
        <f t="shared" si="7"/>
        <v>-12.067045376670194</v>
      </c>
      <c r="K105" s="151">
        <f t="shared" si="8"/>
        <v>2866.6524697486807</v>
      </c>
      <c r="L105" s="113"/>
      <c r="M105" s="151">
        <f t="shared" si="9"/>
        <v>2854.5854243720105</v>
      </c>
      <c r="N105" s="117"/>
      <c r="O105" s="113"/>
      <c r="P105" s="114"/>
      <c r="Q105" s="118"/>
      <c r="R105" s="116"/>
      <c r="S105" s="114"/>
    </row>
    <row r="106" spans="1:19">
      <c r="A106" s="107">
        <v>90</v>
      </c>
      <c r="B106" s="154" t="s">
        <v>123</v>
      </c>
      <c r="C106" s="141">
        <v>8.4921354999999994E-3</v>
      </c>
      <c r="D106" s="151">
        <f t="shared" si="5"/>
        <v>3079.8240141655447</v>
      </c>
      <c r="E106" s="107"/>
      <c r="F106" s="141">
        <v>8.485768900000001E-3</v>
      </c>
      <c r="G106" s="151">
        <f t="shared" si="6"/>
        <v>3077.515053413731</v>
      </c>
      <c r="H106" s="151">
        <f t="shared" si="7"/>
        <v>-2.308960751813629</v>
      </c>
      <c r="K106" s="151">
        <f t="shared" si="8"/>
        <v>3139.8309761923933</v>
      </c>
      <c r="L106" s="113"/>
      <c r="M106" s="151">
        <f t="shared" si="9"/>
        <v>3137.5220154405797</v>
      </c>
      <c r="N106" s="117"/>
      <c r="O106" s="117"/>
      <c r="P106" s="114"/>
      <c r="Q106" s="118"/>
      <c r="R106" s="116"/>
      <c r="S106" s="114"/>
    </row>
    <row r="107" spans="1:19">
      <c r="A107" s="107">
        <v>91</v>
      </c>
      <c r="B107" s="154" t="s">
        <v>124</v>
      </c>
      <c r="C107" s="141">
        <v>1.2297552099999999E-2</v>
      </c>
      <c r="D107" s="151">
        <f t="shared" si="5"/>
        <v>4459.9260425168586</v>
      </c>
      <c r="E107" s="107"/>
      <c r="F107" s="141">
        <v>1.23204453E-2</v>
      </c>
      <c r="G107" s="151">
        <f t="shared" si="6"/>
        <v>4468.2286687668866</v>
      </c>
      <c r="H107" s="151">
        <f t="shared" si="7"/>
        <v>8.3026262500279699</v>
      </c>
      <c r="K107" s="151">
        <f t="shared" si="8"/>
        <v>4558.7048444630609</v>
      </c>
      <c r="L107" s="113"/>
      <c r="M107" s="151">
        <f t="shared" si="9"/>
        <v>4567.0074707130889</v>
      </c>
      <c r="N107" s="117"/>
      <c r="O107" s="117"/>
      <c r="P107" s="114"/>
      <c r="Q107" s="118"/>
      <c r="R107" s="116"/>
      <c r="S107" s="114"/>
    </row>
    <row r="108" spans="1:19">
      <c r="A108" s="107">
        <v>92</v>
      </c>
      <c r="B108" s="154" t="s">
        <v>125</v>
      </c>
      <c r="C108" s="141">
        <v>1.0204619999999999E-2</v>
      </c>
      <c r="D108" s="151">
        <f t="shared" si="5"/>
        <v>3700.8869831897996</v>
      </c>
      <c r="E108" s="107"/>
      <c r="F108" s="141">
        <v>1.0202721100000001E-2</v>
      </c>
      <c r="G108" s="151">
        <f t="shared" si="6"/>
        <v>3700.1983133233693</v>
      </c>
      <c r="H108" s="151">
        <f t="shared" si="7"/>
        <v>-0.68866986643024575</v>
      </c>
      <c r="K108" s="151">
        <f t="shared" si="8"/>
        <v>3775.1228119389075</v>
      </c>
      <c r="L108" s="113"/>
      <c r="M108" s="151">
        <f t="shared" si="9"/>
        <v>3774.4341420724772</v>
      </c>
      <c r="N108" s="117"/>
      <c r="O108" s="113"/>
      <c r="P108" s="114"/>
      <c r="Q108" s="118"/>
      <c r="R108" s="116"/>
      <c r="S108" s="114"/>
    </row>
    <row r="109" spans="1:19">
      <c r="A109" s="107">
        <v>93</v>
      </c>
      <c r="B109" s="154" t="s">
        <v>126</v>
      </c>
      <c r="C109" s="141">
        <v>7.5007512E-3</v>
      </c>
      <c r="D109" s="151">
        <f t="shared" si="5"/>
        <v>2720.2808610438478</v>
      </c>
      <c r="E109" s="107"/>
      <c r="F109" s="141">
        <v>7.4894877000000002E-3</v>
      </c>
      <c r="G109" s="151">
        <f t="shared" si="6"/>
        <v>2716.1959523911828</v>
      </c>
      <c r="H109" s="151">
        <f t="shared" si="7"/>
        <v>-4.0849086526650353</v>
      </c>
      <c r="K109" s="151">
        <f t="shared" si="8"/>
        <v>2771.1956044751491</v>
      </c>
      <c r="L109" s="113"/>
      <c r="M109" s="151">
        <f t="shared" si="9"/>
        <v>2767.1106958224841</v>
      </c>
      <c r="N109" s="117"/>
      <c r="O109" s="113"/>
      <c r="P109" s="114"/>
      <c r="Q109" s="118"/>
      <c r="R109" s="116"/>
      <c r="S109" s="114"/>
    </row>
    <row r="110" spans="1:19">
      <c r="A110" s="107">
        <v>94</v>
      </c>
      <c r="B110" s="154" t="s">
        <v>127</v>
      </c>
      <c r="C110" s="141">
        <v>1.3602206699999999E-2</v>
      </c>
      <c r="D110" s="151">
        <f t="shared" si="5"/>
        <v>4933.0822430121925</v>
      </c>
      <c r="E110" s="107"/>
      <c r="F110" s="141">
        <v>1.3323130700000001E-2</v>
      </c>
      <c r="G110" s="151">
        <f t="shared" si="6"/>
        <v>4831.870366850153</v>
      </c>
      <c r="H110" s="151">
        <f t="shared" si="7"/>
        <v>-101.21187616203952</v>
      </c>
      <c r="K110" s="151">
        <f t="shared" si="8"/>
        <v>4929.7098429960597</v>
      </c>
      <c r="L110" s="113"/>
      <c r="M110" s="151">
        <f t="shared" si="9"/>
        <v>4828.4979668340202</v>
      </c>
      <c r="N110" s="117"/>
      <c r="O110" s="117"/>
      <c r="P110" s="114"/>
      <c r="Q110" s="118"/>
      <c r="R110" s="116"/>
      <c r="S110" s="114"/>
    </row>
    <row r="111" spans="1:19">
      <c r="A111" s="107">
        <v>95</v>
      </c>
      <c r="B111" s="154" t="s">
        <v>128</v>
      </c>
      <c r="C111" s="141">
        <v>6.3719243000000007E-3</v>
      </c>
      <c r="D111" s="151">
        <f t="shared" si="5"/>
        <v>2310.8917039282969</v>
      </c>
      <c r="E111" s="107"/>
      <c r="F111" s="141">
        <v>6.3186138000000001E-3</v>
      </c>
      <c r="G111" s="151">
        <f t="shared" si="6"/>
        <v>2291.5577027095019</v>
      </c>
      <c r="H111" s="151">
        <f t="shared" si="7"/>
        <v>-19.334001218795038</v>
      </c>
      <c r="K111" s="151">
        <f t="shared" si="8"/>
        <v>2337.9589486389059</v>
      </c>
      <c r="L111" s="113"/>
      <c r="M111" s="151">
        <f t="shared" si="9"/>
        <v>2318.6249474201109</v>
      </c>
      <c r="N111" s="117"/>
      <c r="O111" s="117"/>
      <c r="P111" s="114"/>
      <c r="Q111" s="118"/>
      <c r="R111" s="116"/>
      <c r="S111" s="114"/>
    </row>
    <row r="112" spans="1:19">
      <c r="A112" s="107">
        <v>96</v>
      </c>
      <c r="B112" s="154" t="s">
        <v>129</v>
      </c>
      <c r="C112" s="141">
        <v>1.2881940999999999E-2</v>
      </c>
      <c r="D112" s="151">
        <f t="shared" si="5"/>
        <v>4671.8650733803897</v>
      </c>
      <c r="E112" s="107"/>
      <c r="F112" s="141">
        <v>1.28964033E-2</v>
      </c>
      <c r="G112" s="151">
        <f t="shared" si="6"/>
        <v>4677.1100837597069</v>
      </c>
      <c r="H112" s="151">
        <f t="shared" si="7"/>
        <v>5.2450103793171365</v>
      </c>
      <c r="K112" s="151">
        <f t="shared" si="8"/>
        <v>4771.8158531055205</v>
      </c>
      <c r="L112" s="113"/>
      <c r="M112" s="151">
        <f t="shared" si="9"/>
        <v>4777.0608634848377</v>
      </c>
      <c r="N112" s="117"/>
      <c r="O112" s="113"/>
      <c r="P112" s="114"/>
      <c r="Q112" s="118"/>
      <c r="R112" s="116"/>
      <c r="S112" s="114"/>
    </row>
    <row r="113" spans="1:19">
      <c r="A113" s="107">
        <v>97</v>
      </c>
      <c r="B113" s="154" t="s">
        <v>130</v>
      </c>
      <c r="C113" s="141">
        <v>1.5466791299999999E-2</v>
      </c>
      <c r="D113" s="151">
        <f t="shared" si="5"/>
        <v>5609.3070191622264</v>
      </c>
      <c r="E113" s="107"/>
      <c r="F113" s="141">
        <v>1.5474697799999999E-2</v>
      </c>
      <c r="G113" s="151">
        <f t="shared" si="6"/>
        <v>5612.1744520438615</v>
      </c>
      <c r="H113" s="151">
        <f t="shared" si="7"/>
        <v>2.867432881635068</v>
      </c>
      <c r="K113" s="151">
        <f t="shared" si="8"/>
        <v>5725.8141333139856</v>
      </c>
      <c r="L113" s="113"/>
      <c r="M113" s="151">
        <f t="shared" si="9"/>
        <v>5728.6815661956207</v>
      </c>
      <c r="N113" s="117"/>
      <c r="O113" s="117"/>
      <c r="P113" s="114"/>
      <c r="Q113" s="118"/>
      <c r="R113" s="116"/>
      <c r="S113" s="114"/>
    </row>
    <row r="114" spans="1:19">
      <c r="A114" s="107">
        <v>98</v>
      </c>
      <c r="B114" s="154" t="s">
        <v>131</v>
      </c>
      <c r="C114" s="141">
        <v>6.8228069999999993E-3</v>
      </c>
      <c r="D114" s="151">
        <f t="shared" si="5"/>
        <v>2474.4123362865298</v>
      </c>
      <c r="E114" s="107"/>
      <c r="F114" s="141">
        <v>6.8143408000000006E-3</v>
      </c>
      <c r="G114" s="151">
        <f t="shared" si="6"/>
        <v>2471.341918242832</v>
      </c>
      <c r="H114" s="151">
        <f t="shared" si="7"/>
        <v>-3.0704180436978277</v>
      </c>
      <c r="K114" s="151">
        <f t="shared" si="8"/>
        <v>2521.383575054896</v>
      </c>
      <c r="L114" s="113"/>
      <c r="M114" s="151">
        <f t="shared" si="9"/>
        <v>2518.3131570111982</v>
      </c>
      <c r="N114" s="117"/>
      <c r="O114" s="117"/>
      <c r="P114" s="114"/>
      <c r="Q114" s="118"/>
      <c r="R114" s="116"/>
      <c r="S114" s="114"/>
    </row>
    <row r="115" spans="1:19">
      <c r="A115" s="107">
        <v>99</v>
      </c>
      <c r="B115" s="154" t="s">
        <v>132</v>
      </c>
      <c r="C115" s="141">
        <v>9.3225002999999997E-3</v>
      </c>
      <c r="D115" s="151">
        <f t="shared" si="5"/>
        <v>3380.9705810753367</v>
      </c>
      <c r="E115" s="107"/>
      <c r="F115" s="141">
        <v>9.2972011999999989E-3</v>
      </c>
      <c r="G115" s="151">
        <f t="shared" si="6"/>
        <v>3371.7954123893473</v>
      </c>
      <c r="H115" s="151">
        <f t="shared" si="7"/>
        <v>-9.1751686859893198</v>
      </c>
      <c r="K115" s="151">
        <f t="shared" si="8"/>
        <v>3440.0701531776435</v>
      </c>
      <c r="L115" s="113"/>
      <c r="M115" s="151">
        <f t="shared" si="9"/>
        <v>3430.8949844916542</v>
      </c>
      <c r="N115" s="117"/>
      <c r="O115" s="117"/>
      <c r="P115" s="114"/>
      <c r="Q115" s="118"/>
      <c r="R115" s="116"/>
      <c r="S115" s="114"/>
    </row>
    <row r="116" spans="1:19">
      <c r="C116" s="156">
        <f>SUM(C17:C115)</f>
        <v>1</v>
      </c>
      <c r="D116" s="157">
        <f>SUM(D17:D115)</f>
        <v>362667.79000000004</v>
      </c>
      <c r="F116" s="156">
        <f>SUM(F17:F115)</f>
        <v>0.99999999999999989</v>
      </c>
      <c r="G116" s="157">
        <f>SUM(G17:G115)</f>
        <v>362667.7900000001</v>
      </c>
      <c r="H116" s="151">
        <f>SUM(H17:H115)</f>
        <v>-5.4569682106375694E-12</v>
      </c>
      <c r="K116" s="158">
        <f>SUM(K17:K115)</f>
        <v>370011.36999999988</v>
      </c>
      <c r="L116" s="113"/>
      <c r="M116" s="158">
        <f>SUM(M17:M115)</f>
        <v>370011.36999999982</v>
      </c>
      <c r="N116" s="117"/>
      <c r="O116" s="117"/>
      <c r="P116" s="114"/>
      <c r="Q116" s="118"/>
      <c r="R116" s="116"/>
      <c r="S116" s="114"/>
    </row>
    <row r="117" spans="1:19">
      <c r="G117" s="136"/>
      <c r="K117" s="113"/>
      <c r="L117" s="113"/>
      <c r="N117" s="117"/>
      <c r="O117" s="117"/>
      <c r="P117" s="114"/>
      <c r="Q117" s="118"/>
      <c r="R117" s="116"/>
      <c r="S117" s="114"/>
    </row>
    <row r="118" spans="1:19">
      <c r="G118" s="136"/>
      <c r="K118" s="113"/>
      <c r="L118" s="113"/>
      <c r="N118" s="117"/>
      <c r="O118" s="117"/>
      <c r="P118" s="114"/>
      <c r="Q118" s="118"/>
      <c r="R118" s="116"/>
      <c r="S118" s="114"/>
    </row>
    <row r="119" spans="1:19">
      <c r="G119" s="136"/>
      <c r="K119" s="113"/>
      <c r="L119" s="113"/>
      <c r="N119" s="117"/>
      <c r="O119" s="113"/>
      <c r="P119" s="114"/>
      <c r="Q119" s="118"/>
      <c r="R119" s="116"/>
      <c r="S119" s="114"/>
    </row>
    <row r="120" spans="1:19">
      <c r="G120" s="136"/>
      <c r="K120" s="113"/>
      <c r="L120" s="113"/>
      <c r="N120" s="117"/>
      <c r="O120" s="117"/>
      <c r="P120" s="114"/>
      <c r="Q120" s="118"/>
      <c r="R120" s="116"/>
      <c r="S120" s="114"/>
    </row>
    <row r="121" spans="1:19">
      <c r="G121" s="136"/>
      <c r="K121" s="113"/>
      <c r="L121" s="113"/>
      <c r="N121" s="117"/>
      <c r="O121" s="113"/>
      <c r="P121" s="114"/>
      <c r="Q121" s="118"/>
      <c r="R121" s="116"/>
      <c r="S121" s="114"/>
    </row>
    <row r="122" spans="1:19">
      <c r="G122" s="136"/>
      <c r="K122" s="113"/>
      <c r="L122" s="113"/>
      <c r="N122" s="117"/>
      <c r="O122" s="117"/>
      <c r="P122" s="114"/>
      <c r="Q122" s="118"/>
      <c r="R122" s="116"/>
      <c r="S122" s="114"/>
    </row>
    <row r="123" spans="1:19">
      <c r="G123" s="136"/>
      <c r="K123" s="113"/>
      <c r="L123" s="113"/>
      <c r="N123" s="117"/>
      <c r="O123" s="113"/>
      <c r="P123" s="114"/>
      <c r="Q123" s="118"/>
      <c r="R123" s="116"/>
      <c r="S123" s="114"/>
    </row>
    <row r="124" spans="1:19">
      <c r="G124" s="136"/>
      <c r="K124" s="113"/>
      <c r="L124" s="113"/>
      <c r="N124" s="117"/>
      <c r="O124" s="113"/>
      <c r="P124" s="114"/>
      <c r="Q124" s="118"/>
      <c r="R124" s="116"/>
      <c r="S124" s="114"/>
    </row>
    <row r="125" spans="1:19">
      <c r="G125" s="136"/>
      <c r="K125" s="113"/>
      <c r="L125" s="113"/>
      <c r="N125" s="117"/>
      <c r="O125" s="117"/>
      <c r="P125" s="114"/>
      <c r="Q125" s="118"/>
      <c r="R125" s="116"/>
      <c r="S125" s="114"/>
    </row>
    <row r="126" spans="1:19">
      <c r="G126" s="136"/>
      <c r="K126" s="113"/>
      <c r="L126" s="113"/>
      <c r="N126" s="117"/>
      <c r="O126" s="117"/>
      <c r="P126" s="114"/>
      <c r="Q126" s="118"/>
      <c r="R126" s="116"/>
      <c r="S126" s="114"/>
    </row>
    <row r="127" spans="1:19">
      <c r="G127" s="136"/>
      <c r="K127" s="113"/>
      <c r="L127" s="113"/>
      <c r="N127" s="117"/>
      <c r="O127" s="113"/>
      <c r="P127" s="114"/>
      <c r="Q127" s="118"/>
      <c r="R127" s="116"/>
      <c r="S127" s="114"/>
    </row>
    <row r="128" spans="1:19">
      <c r="G128" s="136"/>
      <c r="K128" s="113"/>
      <c r="L128" s="113"/>
      <c r="N128" s="117"/>
      <c r="O128" s="113"/>
      <c r="P128" s="114"/>
      <c r="Q128" s="118"/>
      <c r="R128" s="116"/>
      <c r="S128" s="114"/>
    </row>
    <row r="129" spans="7:19">
      <c r="G129" s="136"/>
      <c r="K129" s="113"/>
      <c r="L129" s="113"/>
      <c r="N129" s="117"/>
      <c r="O129" s="113"/>
      <c r="P129" s="114"/>
      <c r="Q129" s="118"/>
      <c r="R129" s="116"/>
      <c r="S129" s="114"/>
    </row>
    <row r="130" spans="7:19">
      <c r="G130" s="136"/>
      <c r="K130" s="113"/>
      <c r="L130" s="113"/>
      <c r="N130" s="117"/>
      <c r="O130" s="113"/>
      <c r="P130" s="114"/>
      <c r="Q130" s="118"/>
      <c r="R130" s="116"/>
      <c r="S130" s="114"/>
    </row>
    <row r="131" spans="7:19">
      <c r="G131" s="136"/>
      <c r="K131" s="137"/>
      <c r="L131" s="137"/>
      <c r="N131" s="117"/>
      <c r="O131" s="117"/>
      <c r="P131" s="114"/>
      <c r="Q131" s="118"/>
      <c r="R131" s="116"/>
      <c r="S131" s="114"/>
    </row>
    <row r="132" spans="7:19">
      <c r="G132" s="136"/>
      <c r="K132" s="113"/>
      <c r="L132" s="113"/>
      <c r="N132" s="117"/>
      <c r="O132" s="117"/>
      <c r="P132" s="114"/>
      <c r="Q132" s="118"/>
      <c r="R132" s="116"/>
      <c r="S132" s="114"/>
    </row>
    <row r="133" spans="7:19">
      <c r="G133" s="136"/>
      <c r="K133" s="113"/>
      <c r="L133" s="113"/>
      <c r="N133" s="117"/>
      <c r="O133" s="117"/>
      <c r="P133" s="114"/>
      <c r="Q133" s="118"/>
      <c r="R133" s="116"/>
      <c r="S133" s="114"/>
    </row>
    <row r="134" spans="7:19">
      <c r="G134" s="136"/>
      <c r="K134" s="113"/>
      <c r="L134" s="113"/>
      <c r="N134" s="117"/>
      <c r="O134" s="113"/>
      <c r="P134" s="114"/>
      <c r="Q134" s="118"/>
      <c r="R134" s="116"/>
      <c r="S134" s="114"/>
    </row>
    <row r="135" spans="7:19">
      <c r="G135" s="136"/>
      <c r="K135" s="113"/>
      <c r="L135" s="113"/>
      <c r="N135" s="117"/>
      <c r="O135" s="117"/>
      <c r="P135" s="114"/>
      <c r="Q135" s="118"/>
      <c r="R135" s="116"/>
      <c r="S135" s="114"/>
    </row>
    <row r="136" spans="7:19">
      <c r="G136" s="136"/>
      <c r="K136" s="113"/>
      <c r="L136" s="113"/>
      <c r="N136" s="117"/>
      <c r="O136" s="113"/>
      <c r="P136" s="114"/>
      <c r="Q136" s="118"/>
      <c r="R136" s="116"/>
      <c r="S136" s="114"/>
    </row>
    <row r="137" spans="7:19">
      <c r="G137" s="136"/>
      <c r="K137" s="113"/>
      <c r="L137" s="113"/>
      <c r="N137" s="117"/>
      <c r="O137" s="113"/>
      <c r="P137" s="114"/>
      <c r="Q137" s="118"/>
      <c r="R137" s="116"/>
      <c r="S137" s="114"/>
    </row>
    <row r="138" spans="7:19">
      <c r="G138" s="136"/>
      <c r="K138" s="113"/>
      <c r="L138" s="113"/>
      <c r="N138" s="117"/>
      <c r="O138" s="117"/>
      <c r="P138" s="114"/>
      <c r="Q138" s="118"/>
      <c r="R138" s="116"/>
      <c r="S138" s="114"/>
    </row>
    <row r="139" spans="7:19">
      <c r="G139" s="136"/>
      <c r="K139" s="113"/>
      <c r="L139" s="113"/>
      <c r="N139" s="117"/>
      <c r="O139" s="117"/>
      <c r="P139" s="114"/>
      <c r="Q139" s="118"/>
      <c r="R139" s="116"/>
      <c r="S139" s="114"/>
    </row>
    <row r="140" spans="7:19">
      <c r="G140" s="136"/>
      <c r="K140" s="113"/>
      <c r="L140" s="113"/>
      <c r="N140" s="117"/>
      <c r="O140" s="113"/>
      <c r="P140" s="114"/>
      <c r="Q140" s="118"/>
      <c r="R140" s="116"/>
      <c r="S140" s="114"/>
    </row>
    <row r="141" spans="7:19">
      <c r="G141" s="136"/>
      <c r="K141" s="113"/>
      <c r="L141" s="113"/>
      <c r="N141" s="117"/>
      <c r="O141" s="117"/>
      <c r="P141" s="114"/>
      <c r="Q141" s="118"/>
      <c r="R141" s="116"/>
      <c r="S141" s="114"/>
    </row>
    <row r="142" spans="7:19">
      <c r="G142" s="136"/>
      <c r="K142" s="113"/>
      <c r="L142" s="113"/>
      <c r="N142" s="117"/>
      <c r="O142" s="137"/>
      <c r="P142" s="138"/>
      <c r="Q142" s="118"/>
      <c r="R142" s="116"/>
      <c r="S142" s="114"/>
    </row>
    <row r="143" spans="7:19">
      <c r="G143" s="136"/>
      <c r="K143" s="113"/>
      <c r="L143" s="113"/>
      <c r="N143" s="117"/>
      <c r="O143" s="113"/>
      <c r="P143" s="114"/>
      <c r="Q143" s="118"/>
      <c r="R143" s="116"/>
      <c r="S143" s="114"/>
    </row>
    <row r="144" spans="7:19">
      <c r="G144" s="136"/>
      <c r="K144" s="113"/>
      <c r="L144" s="113"/>
      <c r="N144" s="117"/>
      <c r="O144" s="113"/>
      <c r="P144" s="114"/>
      <c r="Q144" s="118"/>
      <c r="R144" s="116"/>
      <c r="S144" s="114"/>
    </row>
    <row r="145" spans="7:19">
      <c r="G145" s="136"/>
      <c r="K145" s="113"/>
      <c r="L145" s="113"/>
      <c r="N145" s="117"/>
      <c r="O145" s="113"/>
      <c r="P145" s="114"/>
      <c r="Q145" s="118"/>
      <c r="R145" s="116"/>
      <c r="S145" s="114"/>
    </row>
    <row r="146" spans="7:19">
      <c r="G146" s="136"/>
      <c r="K146" s="113"/>
      <c r="L146" s="113"/>
      <c r="N146" s="117"/>
      <c r="O146" s="117"/>
      <c r="P146" s="114"/>
      <c r="Q146" s="118"/>
      <c r="R146" s="116"/>
      <c r="S146" s="114"/>
    </row>
    <row r="147" spans="7:19">
      <c r="G147" s="136"/>
      <c r="K147" s="113"/>
      <c r="L147" s="113"/>
      <c r="N147" s="117"/>
      <c r="O147" s="117"/>
      <c r="P147" s="138"/>
      <c r="Q147" s="118"/>
      <c r="R147" s="116"/>
      <c r="S147" s="114"/>
    </row>
    <row r="148" spans="7:19">
      <c r="G148" s="136"/>
      <c r="K148" s="113"/>
      <c r="L148" s="113"/>
      <c r="N148" s="117"/>
      <c r="O148" s="113"/>
      <c r="P148" s="114"/>
      <c r="Q148" s="118"/>
      <c r="R148" s="116"/>
      <c r="S148" s="114"/>
    </row>
    <row r="149" spans="7:19">
      <c r="G149" s="136"/>
      <c r="K149" s="113"/>
      <c r="L149" s="113"/>
      <c r="N149" s="117"/>
      <c r="O149" s="113"/>
      <c r="P149" s="114"/>
      <c r="Q149" s="118"/>
      <c r="R149" s="116"/>
      <c r="S149" s="114"/>
    </row>
    <row r="150" spans="7:19">
      <c r="G150" s="136"/>
      <c r="K150" s="113"/>
      <c r="L150" s="113"/>
      <c r="N150" s="117"/>
      <c r="O150" s="113"/>
      <c r="P150" s="114"/>
      <c r="Q150" s="118"/>
      <c r="R150" s="116"/>
      <c r="S150" s="114"/>
    </row>
    <row r="151" spans="7:19">
      <c r="G151" s="136"/>
      <c r="K151" s="113"/>
      <c r="L151" s="113"/>
      <c r="N151" s="117"/>
      <c r="O151" s="113"/>
      <c r="P151" s="114"/>
      <c r="Q151" s="118"/>
      <c r="R151" s="116"/>
      <c r="S151" s="114"/>
    </row>
    <row r="152" spans="7:19">
      <c r="G152" s="136"/>
      <c r="K152" s="113"/>
      <c r="L152" s="113"/>
      <c r="N152" s="117"/>
      <c r="O152" s="113"/>
      <c r="P152" s="114"/>
      <c r="Q152" s="118"/>
      <c r="R152" s="116"/>
      <c r="S152" s="114"/>
    </row>
    <row r="153" spans="7:19">
      <c r="G153" s="136"/>
      <c r="K153" s="113"/>
      <c r="L153" s="113"/>
      <c r="N153" s="117"/>
      <c r="O153" s="117"/>
      <c r="P153" s="114"/>
      <c r="Q153" s="118"/>
      <c r="R153" s="116"/>
      <c r="S153" s="114"/>
    </row>
    <row r="154" spans="7:19">
      <c r="G154" s="136"/>
      <c r="K154" s="113"/>
      <c r="L154" s="113"/>
      <c r="N154" s="117"/>
      <c r="O154" s="117"/>
      <c r="P154" s="114"/>
      <c r="Q154" s="118"/>
      <c r="R154" s="116"/>
      <c r="S154" s="114"/>
    </row>
    <row r="155" spans="7:19">
      <c r="G155" s="136"/>
      <c r="K155" s="113"/>
      <c r="L155" s="113"/>
      <c r="N155" s="117"/>
      <c r="O155" s="113"/>
      <c r="P155" s="114"/>
      <c r="Q155" s="118"/>
      <c r="R155" s="116"/>
      <c r="S155" s="114"/>
    </row>
    <row r="156" spans="7:19">
      <c r="G156" s="136"/>
      <c r="O156" s="113"/>
      <c r="P156" s="114"/>
      <c r="Q156" s="118"/>
      <c r="R156" s="116"/>
      <c r="S156" s="114"/>
    </row>
    <row r="157" spans="7:19">
      <c r="G157" s="136"/>
      <c r="K157" s="113"/>
      <c r="L157" s="113"/>
      <c r="N157" s="117"/>
      <c r="O157" s="113"/>
      <c r="P157" s="114"/>
      <c r="Q157" s="118"/>
      <c r="R157" s="116"/>
      <c r="S157" s="114"/>
    </row>
    <row r="158" spans="7:19">
      <c r="G158" s="136"/>
      <c r="K158" s="113"/>
      <c r="L158" s="113"/>
      <c r="N158" s="117"/>
      <c r="O158" s="117"/>
      <c r="P158" s="114"/>
      <c r="Q158" s="118"/>
      <c r="R158" s="116"/>
      <c r="S158" s="114"/>
    </row>
    <row r="159" spans="7:19">
      <c r="G159" s="136"/>
      <c r="K159" s="113"/>
      <c r="L159" s="113"/>
      <c r="N159" s="117"/>
      <c r="O159" s="117"/>
      <c r="P159" s="114"/>
      <c r="Q159" s="118"/>
      <c r="R159" s="116"/>
      <c r="S159" s="114"/>
    </row>
    <row r="160" spans="7:19">
      <c r="G160" s="136"/>
      <c r="K160" s="113"/>
      <c r="L160" s="113"/>
      <c r="N160" s="117"/>
      <c r="O160" s="113"/>
      <c r="P160" s="114"/>
      <c r="Q160" s="118"/>
      <c r="R160" s="116"/>
      <c r="S160" s="114"/>
    </row>
    <row r="161" spans="6:19">
      <c r="G161" s="136"/>
      <c r="K161" s="113"/>
      <c r="L161" s="113"/>
      <c r="N161" s="117"/>
      <c r="O161" s="117"/>
      <c r="P161" s="114"/>
      <c r="Q161" s="118"/>
      <c r="R161" s="116"/>
      <c r="S161" s="114"/>
    </row>
    <row r="162" spans="6:19">
      <c r="G162" s="136"/>
      <c r="K162" s="113"/>
      <c r="L162" s="113"/>
      <c r="N162" s="117"/>
      <c r="O162" s="117"/>
      <c r="P162" s="114"/>
      <c r="Q162" s="118"/>
      <c r="R162" s="116"/>
      <c r="S162" s="114"/>
    </row>
    <row r="163" spans="6:19">
      <c r="G163" s="136"/>
      <c r="K163" s="113"/>
      <c r="L163" s="113"/>
      <c r="N163" s="117"/>
      <c r="O163" s="117"/>
      <c r="P163" s="114"/>
      <c r="Q163" s="118"/>
      <c r="R163" s="116"/>
      <c r="S163" s="114"/>
    </row>
    <row r="164" spans="6:19">
      <c r="G164" s="136"/>
      <c r="K164" s="113"/>
      <c r="L164" s="113"/>
      <c r="N164" s="117"/>
      <c r="O164" s="117"/>
      <c r="P164" s="114"/>
      <c r="Q164" s="118"/>
      <c r="R164" s="116"/>
      <c r="S164" s="114"/>
    </row>
    <row r="165" spans="6:19">
      <c r="G165" s="136"/>
      <c r="K165" s="113"/>
      <c r="L165" s="113"/>
      <c r="N165" s="117"/>
      <c r="O165" s="117"/>
      <c r="P165" s="114"/>
      <c r="Q165" s="118"/>
      <c r="R165" s="116"/>
      <c r="S165" s="114"/>
    </row>
    <row r="166" spans="6:19">
      <c r="G166" s="136"/>
      <c r="K166" s="113"/>
      <c r="L166" s="113"/>
      <c r="N166" s="117"/>
      <c r="O166" s="113"/>
      <c r="P166" s="114"/>
      <c r="Q166" s="118"/>
      <c r="R166" s="116"/>
      <c r="S166" s="114"/>
    </row>
    <row r="167" spans="6:19">
      <c r="G167" s="136"/>
      <c r="K167" s="113"/>
      <c r="L167" s="113"/>
      <c r="N167" s="117"/>
      <c r="O167" s="113"/>
      <c r="P167" s="114"/>
      <c r="Q167" s="118"/>
      <c r="R167" s="116"/>
      <c r="S167" s="114"/>
    </row>
    <row r="168" spans="6:19">
      <c r="F168" s="159"/>
      <c r="G168" s="136"/>
      <c r="K168" s="113"/>
      <c r="L168" s="113"/>
      <c r="N168" s="117"/>
      <c r="O168" s="113"/>
      <c r="P168" s="114"/>
      <c r="Q168" s="118"/>
      <c r="R168" s="116"/>
      <c r="S168" s="114"/>
    </row>
    <row r="169" spans="6:19">
      <c r="F169" s="159"/>
      <c r="G169" s="136"/>
      <c r="K169" s="113"/>
      <c r="L169" s="113"/>
      <c r="N169" s="117"/>
      <c r="O169" s="113"/>
      <c r="P169" s="114"/>
      <c r="Q169" s="118"/>
      <c r="R169" s="116"/>
      <c r="S169" s="114"/>
    </row>
    <row r="170" spans="6:19">
      <c r="F170" s="159"/>
      <c r="G170" s="136"/>
      <c r="K170" s="113"/>
      <c r="L170" s="113"/>
      <c r="N170" s="117"/>
      <c r="O170" s="117"/>
      <c r="P170" s="114"/>
      <c r="Q170" s="118"/>
      <c r="R170" s="116"/>
      <c r="S170" s="114"/>
    </row>
    <row r="171" spans="6:19">
      <c r="F171" s="159"/>
      <c r="G171" s="136"/>
      <c r="K171" s="113"/>
      <c r="L171" s="113"/>
      <c r="N171" s="117"/>
      <c r="O171" s="113"/>
      <c r="P171" s="114"/>
      <c r="Q171" s="118"/>
      <c r="R171" s="116"/>
      <c r="S171" s="114"/>
    </row>
    <row r="172" spans="6:19">
      <c r="F172" s="159"/>
      <c r="G172" s="136"/>
      <c r="K172" s="113"/>
      <c r="L172" s="113"/>
      <c r="N172" s="117"/>
      <c r="O172" s="117"/>
      <c r="P172" s="114"/>
      <c r="Q172" s="118"/>
      <c r="R172" s="116"/>
      <c r="S172" s="114"/>
    </row>
    <row r="173" spans="6:19">
      <c r="F173" s="159"/>
      <c r="G173" s="136"/>
      <c r="K173" s="113"/>
      <c r="L173" s="113"/>
      <c r="N173" s="117"/>
      <c r="O173" s="117"/>
      <c r="P173" s="114"/>
      <c r="Q173" s="118"/>
      <c r="R173" s="116"/>
      <c r="S173" s="114"/>
    </row>
    <row r="174" spans="6:19">
      <c r="F174" s="159"/>
      <c r="G174" s="136"/>
      <c r="K174" s="113"/>
      <c r="L174" s="113"/>
      <c r="N174" s="117"/>
      <c r="O174" s="117"/>
      <c r="P174" s="114"/>
      <c r="Q174" s="118"/>
      <c r="R174" s="116"/>
      <c r="S174" s="114"/>
    </row>
    <row r="175" spans="6:19">
      <c r="F175" s="159"/>
      <c r="G175" s="136"/>
      <c r="K175" s="113"/>
      <c r="L175" s="113"/>
      <c r="N175" s="117"/>
      <c r="O175" s="113"/>
      <c r="P175" s="114"/>
      <c r="Q175" s="118"/>
      <c r="R175" s="116"/>
      <c r="S175" s="114"/>
    </row>
    <row r="176" spans="6:19">
      <c r="F176" s="159"/>
      <c r="G176" s="136"/>
      <c r="K176" s="113"/>
      <c r="L176" s="113"/>
      <c r="N176" s="117"/>
      <c r="O176" s="113"/>
      <c r="P176" s="114"/>
      <c r="Q176" s="118"/>
      <c r="R176" s="116"/>
      <c r="S176" s="114"/>
    </row>
    <row r="177" spans="6:19">
      <c r="F177" s="159"/>
      <c r="G177" s="136"/>
      <c r="K177" s="113"/>
      <c r="L177" s="113"/>
      <c r="N177" s="117"/>
      <c r="O177" s="117"/>
      <c r="P177" s="114"/>
      <c r="Q177" s="118"/>
      <c r="R177" s="116"/>
      <c r="S177" s="114"/>
    </row>
    <row r="178" spans="6:19">
      <c r="F178" s="159"/>
      <c r="G178" s="136"/>
      <c r="K178" s="113"/>
      <c r="L178" s="113"/>
      <c r="N178" s="117"/>
      <c r="O178" s="113"/>
      <c r="P178" s="114"/>
      <c r="Q178" s="118"/>
      <c r="R178" s="116"/>
      <c r="S178" s="114"/>
    </row>
    <row r="179" spans="6:19">
      <c r="F179" s="159"/>
      <c r="G179" s="136"/>
      <c r="K179" s="113"/>
      <c r="L179" s="113"/>
      <c r="N179" s="117"/>
      <c r="O179" s="117"/>
      <c r="P179" s="114"/>
      <c r="Q179" s="118"/>
      <c r="R179" s="116"/>
      <c r="S179" s="114"/>
    </row>
    <row r="180" spans="6:19">
      <c r="F180" s="159"/>
      <c r="G180" s="136"/>
      <c r="K180" s="113"/>
      <c r="L180" s="113"/>
      <c r="N180" s="117"/>
      <c r="O180" s="117"/>
      <c r="P180" s="114"/>
      <c r="Q180" s="118"/>
      <c r="R180" s="116"/>
      <c r="S180" s="114"/>
    </row>
    <row r="181" spans="6:19">
      <c r="F181" s="159"/>
      <c r="G181" s="136"/>
      <c r="K181" s="113"/>
      <c r="L181" s="113"/>
      <c r="N181" s="117"/>
      <c r="O181" s="113"/>
      <c r="P181" s="114"/>
      <c r="Q181" s="118"/>
      <c r="R181" s="116"/>
      <c r="S181" s="114"/>
    </row>
    <row r="182" spans="6:19">
      <c r="F182" s="159"/>
      <c r="G182" s="136"/>
      <c r="K182" s="113"/>
      <c r="L182" s="113"/>
      <c r="N182" s="117"/>
      <c r="O182" s="117"/>
      <c r="P182" s="114"/>
      <c r="Q182" s="118"/>
      <c r="R182" s="116"/>
      <c r="S182" s="114"/>
    </row>
    <row r="183" spans="6:19">
      <c r="F183" s="159"/>
      <c r="G183" s="136"/>
      <c r="K183" s="113"/>
      <c r="L183" s="113"/>
      <c r="N183" s="117"/>
      <c r="O183" s="117"/>
      <c r="P183" s="114"/>
      <c r="Q183" s="118"/>
      <c r="R183" s="116"/>
      <c r="S183" s="114"/>
    </row>
    <row r="184" spans="6:19">
      <c r="F184" s="159"/>
      <c r="G184" s="136"/>
      <c r="K184" s="113"/>
      <c r="L184" s="113"/>
      <c r="N184" s="117"/>
      <c r="O184" s="113"/>
      <c r="P184" s="114"/>
      <c r="Q184" s="118"/>
      <c r="R184" s="116"/>
      <c r="S184" s="114"/>
    </row>
    <row r="185" spans="6:19">
      <c r="F185" s="159"/>
      <c r="G185" s="136"/>
      <c r="K185" s="113"/>
      <c r="L185" s="113"/>
      <c r="N185" s="117"/>
      <c r="O185" s="113"/>
      <c r="P185" s="138"/>
      <c r="Q185" s="118"/>
      <c r="R185" s="116"/>
      <c r="S185" s="114"/>
    </row>
    <row r="186" spans="6:19">
      <c r="F186" s="159"/>
      <c r="G186" s="136"/>
      <c r="K186" s="113"/>
      <c r="L186" s="113"/>
      <c r="N186" s="117"/>
      <c r="O186" s="117"/>
      <c r="P186" s="114"/>
      <c r="Q186" s="118"/>
      <c r="R186" s="116"/>
      <c r="S186" s="114"/>
    </row>
    <row r="187" spans="6:19">
      <c r="F187" s="159"/>
      <c r="G187" s="136"/>
      <c r="K187" s="113"/>
      <c r="L187" s="113"/>
      <c r="N187" s="117"/>
      <c r="O187" s="113"/>
      <c r="P187" s="114"/>
      <c r="Q187" s="118"/>
      <c r="R187" s="116"/>
      <c r="S187" s="114"/>
    </row>
    <row r="188" spans="6:19">
      <c r="F188" s="159"/>
      <c r="G188" s="136"/>
      <c r="K188" s="113"/>
      <c r="L188" s="113"/>
      <c r="N188" s="117"/>
      <c r="O188" s="117"/>
      <c r="P188" s="114"/>
      <c r="Q188" s="118"/>
      <c r="R188" s="116"/>
      <c r="S188" s="114"/>
    </row>
    <row r="189" spans="6:19">
      <c r="F189" s="159"/>
      <c r="G189" s="136"/>
      <c r="K189" s="113"/>
      <c r="L189" s="113"/>
      <c r="N189" s="117"/>
      <c r="O189" s="113"/>
      <c r="P189" s="114"/>
      <c r="Q189" s="118"/>
      <c r="R189" s="116"/>
      <c r="S189" s="114"/>
    </row>
    <row r="190" spans="6:19">
      <c r="F190" s="159"/>
      <c r="G190" s="136"/>
      <c r="K190" s="113"/>
      <c r="L190" s="113"/>
      <c r="N190" s="117"/>
      <c r="O190" s="117"/>
      <c r="P190" s="114"/>
      <c r="Q190" s="118"/>
      <c r="R190" s="116"/>
      <c r="S190" s="114"/>
    </row>
    <row r="191" spans="6:19">
      <c r="F191" s="159"/>
      <c r="G191" s="136"/>
      <c r="K191" s="113"/>
      <c r="L191" s="113"/>
      <c r="N191" s="117"/>
      <c r="O191" s="117"/>
      <c r="P191" s="114"/>
      <c r="Q191" s="118"/>
      <c r="R191" s="116"/>
      <c r="S191" s="114"/>
    </row>
    <row r="192" spans="6:19">
      <c r="F192" s="159"/>
      <c r="G192" s="136"/>
      <c r="K192" s="113"/>
      <c r="L192" s="113"/>
      <c r="N192" s="117"/>
      <c r="O192" s="117"/>
      <c r="P192" s="114"/>
      <c r="Q192" s="118"/>
      <c r="R192" s="116"/>
      <c r="S192" s="114"/>
    </row>
    <row r="193" spans="6:19">
      <c r="F193" s="159"/>
      <c r="G193" s="136"/>
      <c r="K193" s="113"/>
      <c r="L193" s="113"/>
      <c r="N193" s="117"/>
      <c r="O193" s="113"/>
      <c r="P193" s="114"/>
      <c r="Q193" s="118"/>
      <c r="R193" s="116"/>
      <c r="S193" s="114"/>
    </row>
    <row r="194" spans="6:19">
      <c r="F194" s="159"/>
      <c r="G194" s="136"/>
      <c r="O194" s="113"/>
      <c r="P194" s="114"/>
      <c r="Q194" s="118"/>
      <c r="R194" s="116"/>
      <c r="S194" s="114"/>
    </row>
    <row r="195" spans="6:19">
      <c r="F195" s="159"/>
      <c r="G195" s="136"/>
      <c r="K195" s="113"/>
      <c r="L195" s="113"/>
      <c r="N195" s="117"/>
      <c r="O195" s="117"/>
      <c r="P195" s="114"/>
      <c r="Q195" s="118"/>
      <c r="R195" s="116"/>
      <c r="S195" s="114"/>
    </row>
    <row r="196" spans="6:19">
      <c r="F196" s="159"/>
      <c r="G196" s="136"/>
      <c r="K196" s="113"/>
      <c r="L196" s="113"/>
      <c r="N196" s="117"/>
      <c r="O196" s="113"/>
      <c r="P196" s="114"/>
      <c r="Q196" s="118"/>
      <c r="R196" s="116"/>
      <c r="S196" s="114"/>
    </row>
    <row r="197" spans="6:19">
      <c r="F197" s="159"/>
      <c r="G197" s="136"/>
      <c r="K197" s="113"/>
      <c r="L197" s="113"/>
      <c r="N197" s="117"/>
      <c r="O197" s="113"/>
      <c r="P197" s="138"/>
      <c r="Q197" s="118"/>
      <c r="R197" s="116"/>
      <c r="S197" s="114"/>
    </row>
    <row r="198" spans="6:19">
      <c r="F198" s="159"/>
      <c r="G198" s="136"/>
      <c r="K198" s="113"/>
      <c r="L198" s="113"/>
      <c r="N198" s="117"/>
      <c r="O198" s="113"/>
      <c r="P198" s="114"/>
      <c r="Q198" s="118"/>
      <c r="R198" s="116"/>
      <c r="S198" s="114"/>
    </row>
    <row r="199" spans="6:19">
      <c r="F199" s="159"/>
      <c r="G199" s="136"/>
      <c r="K199" s="113"/>
      <c r="L199" s="113"/>
      <c r="N199" s="117"/>
      <c r="O199" s="117"/>
      <c r="P199" s="114"/>
      <c r="Q199" s="118"/>
      <c r="R199" s="116"/>
      <c r="S199" s="114"/>
    </row>
    <row r="200" spans="6:19">
      <c r="F200" s="159"/>
      <c r="G200" s="136"/>
      <c r="K200" s="113"/>
      <c r="L200" s="113"/>
      <c r="N200" s="117"/>
      <c r="O200" s="113"/>
      <c r="P200" s="114"/>
      <c r="Q200" s="118"/>
      <c r="R200" s="116"/>
      <c r="S200" s="114"/>
    </row>
    <row r="201" spans="6:19">
      <c r="F201" s="159"/>
      <c r="G201" s="136"/>
      <c r="K201" s="113"/>
      <c r="L201" s="113"/>
      <c r="N201" s="117"/>
      <c r="O201" s="117"/>
      <c r="P201" s="114"/>
      <c r="Q201" s="118"/>
      <c r="R201" s="116"/>
      <c r="S201" s="114"/>
    </row>
    <row r="202" spans="6:19">
      <c r="F202" s="159"/>
      <c r="G202" s="136"/>
      <c r="K202" s="113"/>
      <c r="L202" s="113"/>
      <c r="N202" s="117"/>
      <c r="O202" s="117"/>
      <c r="P202" s="114"/>
      <c r="Q202" s="118"/>
      <c r="R202" s="116"/>
      <c r="S202" s="114"/>
    </row>
    <row r="203" spans="6:19">
      <c r="F203" s="159"/>
      <c r="G203" s="136"/>
      <c r="K203" s="113"/>
      <c r="L203" s="113"/>
      <c r="N203" s="117"/>
      <c r="O203" s="113"/>
      <c r="P203" s="114"/>
      <c r="Q203" s="118"/>
      <c r="R203" s="116"/>
      <c r="S203" s="114"/>
    </row>
    <row r="204" spans="6:19">
      <c r="F204" s="159"/>
      <c r="G204" s="136"/>
      <c r="K204" s="113"/>
      <c r="L204" s="113"/>
      <c r="N204" s="117"/>
      <c r="O204" s="117"/>
      <c r="P204" s="114"/>
      <c r="Q204" s="118"/>
      <c r="R204" s="116"/>
      <c r="S204" s="114"/>
    </row>
    <row r="205" spans="6:19">
      <c r="F205" s="159"/>
      <c r="G205" s="136"/>
      <c r="K205" s="113"/>
      <c r="L205" s="113"/>
      <c r="N205" s="117"/>
      <c r="O205" s="117"/>
      <c r="P205" s="114"/>
      <c r="Q205" s="118"/>
      <c r="R205" s="116"/>
      <c r="S205" s="114"/>
    </row>
    <row r="206" spans="6:19">
      <c r="F206" s="159"/>
      <c r="G206" s="136"/>
      <c r="K206" s="113"/>
      <c r="L206" s="113"/>
      <c r="N206" s="117"/>
      <c r="O206" s="113"/>
      <c r="P206" s="114"/>
      <c r="Q206" s="118"/>
      <c r="R206" s="116"/>
      <c r="S206" s="114"/>
    </row>
    <row r="207" spans="6:19">
      <c r="F207" s="159"/>
      <c r="G207" s="136"/>
      <c r="K207" s="113"/>
      <c r="L207" s="113"/>
      <c r="N207" s="117"/>
      <c r="O207" s="113"/>
      <c r="P207" s="114"/>
      <c r="Q207" s="118"/>
      <c r="R207" s="116"/>
      <c r="S207" s="114"/>
    </row>
    <row r="208" spans="6:19">
      <c r="F208" s="159"/>
      <c r="G208" s="136"/>
      <c r="K208" s="113"/>
      <c r="L208" s="113"/>
      <c r="N208" s="117"/>
      <c r="O208" s="113"/>
      <c r="P208" s="114"/>
      <c r="Q208" s="118"/>
      <c r="R208" s="116"/>
      <c r="S208" s="114"/>
    </row>
    <row r="209" spans="6:19">
      <c r="F209" s="159"/>
      <c r="G209" s="136"/>
      <c r="K209" s="113"/>
      <c r="L209" s="113"/>
      <c r="N209" s="117"/>
      <c r="O209" s="117"/>
      <c r="P209" s="114"/>
      <c r="Q209" s="118"/>
      <c r="R209" s="116"/>
      <c r="S209" s="114"/>
    </row>
    <row r="210" spans="6:19">
      <c r="F210" s="159"/>
      <c r="G210" s="136"/>
      <c r="K210" s="113"/>
      <c r="L210" s="113"/>
      <c r="N210" s="117"/>
      <c r="O210" s="117"/>
      <c r="P210" s="114"/>
      <c r="Q210" s="118"/>
      <c r="R210" s="116"/>
      <c r="S210" s="114"/>
    </row>
    <row r="211" spans="6:19">
      <c r="F211" s="159"/>
      <c r="G211" s="136"/>
      <c r="K211" s="113"/>
      <c r="L211" s="113"/>
      <c r="N211" s="117"/>
      <c r="O211" s="117"/>
      <c r="P211" s="114"/>
      <c r="Q211" s="118"/>
      <c r="R211" s="116"/>
      <c r="S211" s="114"/>
    </row>
    <row r="212" spans="6:19">
      <c r="F212" s="159"/>
      <c r="G212" s="136"/>
      <c r="K212" s="113"/>
      <c r="L212" s="113"/>
      <c r="N212" s="117"/>
      <c r="O212" s="117"/>
      <c r="P212" s="114"/>
      <c r="Q212" s="118"/>
      <c r="R212" s="116"/>
      <c r="S212" s="114"/>
    </row>
    <row r="213" spans="6:19">
      <c r="F213" s="159"/>
      <c r="G213" s="136"/>
      <c r="K213" s="113"/>
      <c r="L213" s="113"/>
      <c r="N213" s="117"/>
      <c r="O213" s="117"/>
      <c r="P213" s="114"/>
      <c r="Q213" s="118"/>
      <c r="R213" s="116"/>
      <c r="S213" s="114"/>
    </row>
    <row r="214" spans="6:19">
      <c r="F214" s="159"/>
      <c r="G214" s="136"/>
      <c r="K214" s="113"/>
      <c r="L214" s="113"/>
      <c r="N214" s="117"/>
      <c r="O214" s="137"/>
      <c r="P214" s="138"/>
      <c r="Q214" s="118"/>
      <c r="R214" s="116"/>
      <c r="S214" s="114"/>
    </row>
    <row r="215" spans="6:19">
      <c r="F215" s="159"/>
      <c r="G215" s="136"/>
      <c r="K215" s="113"/>
      <c r="L215" s="113"/>
      <c r="N215" s="117"/>
      <c r="O215" s="113"/>
      <c r="P215" s="114"/>
      <c r="Q215" s="118"/>
      <c r="R215" s="116"/>
      <c r="S215" s="114"/>
    </row>
    <row r="216" spans="6:19">
      <c r="F216" s="159"/>
      <c r="G216" s="136"/>
      <c r="K216" s="113"/>
      <c r="L216" s="113"/>
      <c r="N216" s="117"/>
      <c r="O216" s="113"/>
      <c r="P216" s="114"/>
      <c r="Q216" s="118"/>
      <c r="R216" s="116"/>
      <c r="S216" s="114"/>
    </row>
    <row r="217" spans="6:19">
      <c r="F217" s="159"/>
      <c r="G217" s="136"/>
      <c r="K217" s="137"/>
      <c r="L217" s="137"/>
      <c r="N217" s="117"/>
      <c r="O217" s="113"/>
      <c r="P217" s="114"/>
      <c r="Q217" s="118"/>
      <c r="R217" s="116"/>
      <c r="S217" s="114"/>
    </row>
    <row r="218" spans="6:19">
      <c r="F218" s="159"/>
      <c r="G218" s="136"/>
      <c r="K218" s="113"/>
      <c r="L218" s="113"/>
      <c r="N218" s="117"/>
      <c r="O218" s="117"/>
      <c r="P218" s="114"/>
      <c r="Q218" s="118"/>
      <c r="R218" s="116"/>
      <c r="S218" s="114"/>
    </row>
    <row r="219" spans="6:19">
      <c r="F219" s="159"/>
      <c r="G219" s="136"/>
      <c r="K219" s="113"/>
      <c r="L219" s="113"/>
      <c r="N219" s="117"/>
      <c r="O219" s="117"/>
      <c r="P219" s="114"/>
      <c r="Q219" s="118"/>
      <c r="R219" s="116"/>
      <c r="S219" s="114"/>
    </row>
    <row r="220" spans="6:19">
      <c r="F220" s="159"/>
      <c r="G220" s="136"/>
      <c r="K220" s="113"/>
      <c r="L220" s="113"/>
      <c r="N220" s="117"/>
      <c r="O220" s="113"/>
      <c r="P220" s="114"/>
      <c r="Q220" s="118"/>
      <c r="R220" s="116"/>
      <c r="S220" s="114"/>
    </row>
    <row r="221" spans="6:19">
      <c r="F221" s="159"/>
      <c r="G221" s="136"/>
      <c r="K221" s="113"/>
      <c r="L221" s="113"/>
      <c r="N221" s="117"/>
      <c r="O221" s="113"/>
      <c r="P221" s="114"/>
      <c r="Q221" s="118"/>
      <c r="R221" s="116"/>
      <c r="S221" s="114"/>
    </row>
    <row r="222" spans="6:19">
      <c r="F222" s="159"/>
      <c r="G222" s="136"/>
      <c r="K222" s="113"/>
      <c r="L222" s="113"/>
      <c r="N222" s="117"/>
      <c r="O222" s="117"/>
      <c r="P222" s="114"/>
      <c r="Q222" s="118"/>
      <c r="R222" s="116"/>
      <c r="S222" s="114"/>
    </row>
    <row r="223" spans="6:19">
      <c r="F223" s="159"/>
      <c r="G223" s="136"/>
      <c r="K223" s="113"/>
      <c r="L223" s="113"/>
      <c r="N223" s="117"/>
      <c r="O223" s="117"/>
      <c r="P223" s="114"/>
      <c r="Q223" s="118"/>
      <c r="R223" s="116"/>
      <c r="S223" s="114"/>
    </row>
    <row r="224" spans="6:19">
      <c r="F224" s="159"/>
      <c r="G224" s="136"/>
      <c r="K224" s="113"/>
      <c r="L224" s="113"/>
      <c r="N224" s="117"/>
      <c r="O224" s="113"/>
      <c r="P224" s="114"/>
      <c r="Q224" s="118"/>
      <c r="R224" s="116"/>
      <c r="S224" s="114"/>
    </row>
    <row r="225" spans="6:19">
      <c r="F225" s="159"/>
      <c r="G225" s="136"/>
      <c r="K225" s="113"/>
      <c r="L225" s="113"/>
      <c r="N225" s="117"/>
      <c r="O225" s="113"/>
      <c r="P225" s="114"/>
      <c r="Q225" s="118"/>
      <c r="R225" s="116"/>
      <c r="S225" s="114"/>
    </row>
    <row r="226" spans="6:19">
      <c r="F226" s="159"/>
      <c r="G226" s="136"/>
      <c r="K226" s="113"/>
      <c r="L226" s="113"/>
      <c r="N226" s="117"/>
      <c r="O226" s="113"/>
      <c r="P226" s="114"/>
      <c r="Q226" s="118"/>
      <c r="R226" s="116"/>
      <c r="S226" s="114"/>
    </row>
    <row r="227" spans="6:19">
      <c r="F227" s="159"/>
      <c r="G227" s="136"/>
      <c r="K227" s="113"/>
      <c r="L227" s="113"/>
      <c r="N227" s="117"/>
      <c r="O227" s="117"/>
      <c r="P227" s="114"/>
      <c r="Q227" s="118"/>
      <c r="R227" s="116"/>
      <c r="S227" s="114"/>
    </row>
    <row r="228" spans="6:19">
      <c r="F228" s="159"/>
      <c r="G228" s="136"/>
      <c r="K228" s="113"/>
      <c r="L228" s="113"/>
      <c r="N228" s="117"/>
      <c r="O228" s="113"/>
      <c r="P228" s="114"/>
      <c r="Q228" s="118"/>
      <c r="R228" s="116"/>
      <c r="S228" s="114"/>
    </row>
    <row r="229" spans="6:19">
      <c r="F229" s="159"/>
      <c r="G229" s="136"/>
      <c r="K229" s="113"/>
      <c r="L229" s="113"/>
      <c r="N229" s="117"/>
      <c r="O229" s="117"/>
      <c r="P229" s="114"/>
      <c r="Q229" s="118"/>
      <c r="R229" s="116"/>
      <c r="S229" s="114"/>
    </row>
    <row r="230" spans="6:19">
      <c r="F230" s="159"/>
      <c r="G230" s="136"/>
      <c r="K230" s="113"/>
      <c r="L230" s="113"/>
      <c r="N230" s="117"/>
      <c r="O230" s="117"/>
      <c r="P230" s="114"/>
      <c r="Q230" s="118"/>
      <c r="R230" s="116"/>
      <c r="S230" s="114"/>
    </row>
    <row r="231" spans="6:19">
      <c r="F231" s="159"/>
      <c r="G231" s="136"/>
      <c r="K231" s="113"/>
      <c r="L231" s="113"/>
      <c r="N231" s="117"/>
      <c r="O231" s="117"/>
      <c r="P231" s="114"/>
      <c r="Q231" s="118"/>
      <c r="R231" s="116"/>
      <c r="S231" s="114"/>
    </row>
    <row r="232" spans="6:19">
      <c r="F232" s="159"/>
      <c r="G232" s="136"/>
      <c r="K232" s="113"/>
      <c r="L232" s="113"/>
      <c r="N232" s="117"/>
      <c r="O232" s="113"/>
      <c r="P232" s="114"/>
      <c r="Q232" s="118"/>
      <c r="R232" s="116"/>
      <c r="S232" s="114"/>
    </row>
    <row r="233" spans="6:19">
      <c r="F233" s="159"/>
      <c r="G233" s="136"/>
      <c r="K233" s="113"/>
      <c r="L233" s="113"/>
      <c r="N233" s="117"/>
      <c r="O233" s="117"/>
      <c r="P233" s="114"/>
      <c r="Q233" s="118"/>
      <c r="R233" s="116"/>
      <c r="S233" s="114"/>
    </row>
    <row r="234" spans="6:19">
      <c r="F234" s="159"/>
      <c r="G234" s="136"/>
      <c r="K234" s="113"/>
      <c r="L234" s="113"/>
      <c r="N234" s="117"/>
      <c r="O234" s="113"/>
      <c r="P234" s="114"/>
      <c r="Q234" s="118"/>
      <c r="R234" s="116"/>
      <c r="S234" s="114"/>
    </row>
    <row r="235" spans="6:19">
      <c r="F235" s="159"/>
      <c r="G235" s="136"/>
      <c r="K235" s="113"/>
      <c r="L235" s="113"/>
      <c r="N235" s="117"/>
      <c r="O235" s="117"/>
      <c r="P235" s="114"/>
      <c r="Q235" s="118"/>
      <c r="R235" s="116"/>
      <c r="S235" s="114"/>
    </row>
    <row r="236" spans="6:19">
      <c r="F236" s="159"/>
      <c r="G236" s="136"/>
      <c r="K236" s="113"/>
      <c r="L236" s="113"/>
      <c r="N236" s="117"/>
      <c r="O236" s="117"/>
      <c r="P236" s="114"/>
      <c r="Q236" s="118"/>
      <c r="R236" s="116"/>
      <c r="S236" s="114"/>
    </row>
    <row r="237" spans="6:19">
      <c r="F237" s="159"/>
      <c r="G237" s="136"/>
      <c r="K237" s="113"/>
      <c r="L237" s="113"/>
      <c r="N237" s="117"/>
      <c r="O237" s="117"/>
      <c r="P237" s="114"/>
      <c r="Q237" s="118"/>
      <c r="R237" s="116"/>
      <c r="S237" s="114"/>
    </row>
    <row r="238" spans="6:19">
      <c r="F238" s="159"/>
      <c r="G238" s="136"/>
      <c r="K238" s="113"/>
      <c r="L238" s="113"/>
      <c r="N238" s="117"/>
      <c r="O238" s="113"/>
      <c r="P238" s="114"/>
      <c r="Q238" s="118"/>
      <c r="R238" s="116"/>
      <c r="S238" s="114"/>
    </row>
    <row r="239" spans="6:19">
      <c r="F239" s="159"/>
      <c r="G239" s="136"/>
      <c r="K239" s="113"/>
      <c r="L239" s="113"/>
      <c r="N239" s="117"/>
      <c r="O239" s="113"/>
      <c r="P239" s="114"/>
      <c r="Q239" s="118"/>
      <c r="R239" s="116"/>
      <c r="S239" s="114"/>
    </row>
    <row r="240" spans="6:19">
      <c r="F240" s="159"/>
      <c r="G240" s="136"/>
      <c r="K240" s="113"/>
      <c r="L240" s="113"/>
      <c r="N240" s="117"/>
      <c r="O240" s="117"/>
      <c r="P240" s="114"/>
      <c r="Q240" s="118"/>
      <c r="R240" s="116"/>
      <c r="S240" s="114"/>
    </row>
    <row r="241" spans="6:19">
      <c r="F241" s="159"/>
      <c r="G241" s="136"/>
      <c r="K241" s="113"/>
      <c r="L241" s="113"/>
      <c r="N241" s="117"/>
      <c r="O241" s="113"/>
      <c r="P241" s="114"/>
      <c r="Q241" s="118"/>
      <c r="R241" s="116"/>
      <c r="S241" s="114"/>
    </row>
    <row r="242" spans="6:19">
      <c r="F242" s="159"/>
      <c r="G242" s="136"/>
      <c r="K242" s="113"/>
      <c r="L242" s="113"/>
      <c r="N242" s="117"/>
      <c r="O242" s="113"/>
      <c r="P242" s="114"/>
      <c r="Q242" s="118"/>
      <c r="R242" s="116"/>
      <c r="S242" s="114"/>
    </row>
    <row r="243" spans="6:19">
      <c r="F243" s="159"/>
      <c r="G243" s="136"/>
      <c r="K243" s="113"/>
      <c r="L243" s="113"/>
      <c r="N243" s="117"/>
      <c r="O243" s="117"/>
      <c r="P243" s="114"/>
      <c r="Q243" s="118"/>
      <c r="R243" s="116"/>
      <c r="S243" s="114"/>
    </row>
    <row r="244" spans="6:19">
      <c r="F244" s="159"/>
      <c r="G244" s="136"/>
      <c r="K244" s="113"/>
      <c r="L244" s="113"/>
      <c r="N244" s="117"/>
      <c r="O244" s="117"/>
      <c r="P244" s="114"/>
      <c r="Q244" s="118"/>
      <c r="R244" s="116"/>
      <c r="S244" s="114"/>
    </row>
    <row r="245" spans="6:19">
      <c r="F245" s="159"/>
      <c r="G245" s="136"/>
      <c r="K245" s="113"/>
      <c r="L245" s="113"/>
      <c r="N245" s="117"/>
      <c r="O245" s="113"/>
      <c r="P245" s="114"/>
      <c r="Q245" s="118"/>
      <c r="R245" s="116"/>
      <c r="S245" s="114"/>
    </row>
    <row r="246" spans="6:19">
      <c r="F246" s="159"/>
      <c r="G246" s="136"/>
      <c r="K246" s="113"/>
      <c r="L246" s="113"/>
      <c r="N246" s="117"/>
      <c r="O246" s="117"/>
      <c r="P246" s="114"/>
      <c r="Q246" s="118"/>
      <c r="R246" s="116"/>
      <c r="S246" s="114"/>
    </row>
    <row r="247" spans="6:19">
      <c r="F247" s="159"/>
      <c r="G247" s="136"/>
      <c r="K247" s="113"/>
      <c r="L247" s="113"/>
      <c r="N247" s="117"/>
      <c r="O247" s="117"/>
      <c r="P247" s="114"/>
      <c r="Q247" s="118"/>
      <c r="R247" s="116"/>
      <c r="S247" s="114"/>
    </row>
    <row r="248" spans="6:19">
      <c r="F248" s="159"/>
      <c r="G248" s="136"/>
      <c r="K248" s="113"/>
      <c r="L248" s="113"/>
      <c r="N248" s="117"/>
      <c r="O248" s="117"/>
      <c r="P248" s="114"/>
      <c r="Q248" s="118"/>
      <c r="R248" s="116"/>
      <c r="S248" s="114"/>
    </row>
    <row r="249" spans="6:19">
      <c r="F249" s="159"/>
      <c r="G249" s="136"/>
      <c r="K249" s="113"/>
      <c r="L249" s="113"/>
      <c r="N249" s="117"/>
      <c r="O249" s="113"/>
      <c r="P249" s="114"/>
      <c r="Q249" s="118"/>
      <c r="R249" s="116"/>
      <c r="S249" s="114"/>
    </row>
    <row r="250" spans="6:19">
      <c r="F250" s="159"/>
      <c r="G250" s="136"/>
      <c r="K250" s="113"/>
      <c r="L250" s="113"/>
      <c r="N250" s="117"/>
      <c r="O250" s="113"/>
      <c r="P250" s="114"/>
      <c r="Q250" s="118"/>
      <c r="R250" s="116"/>
      <c r="S250" s="114"/>
    </row>
    <row r="251" spans="6:19">
      <c r="F251" s="159"/>
      <c r="G251" s="136"/>
      <c r="K251" s="113"/>
      <c r="L251" s="113"/>
      <c r="N251" s="117"/>
      <c r="O251" s="117"/>
      <c r="P251" s="114"/>
      <c r="Q251" s="118"/>
      <c r="R251" s="116"/>
      <c r="S251" s="114"/>
    </row>
    <row r="252" spans="6:19">
      <c r="F252" s="159"/>
      <c r="G252" s="136"/>
      <c r="K252" s="113"/>
      <c r="L252" s="113"/>
      <c r="N252" s="117"/>
      <c r="O252" s="113"/>
      <c r="P252" s="114"/>
      <c r="Q252" s="118"/>
      <c r="R252" s="116"/>
      <c r="S252" s="114"/>
    </row>
    <row r="253" spans="6:19">
      <c r="F253" s="159"/>
      <c r="G253" s="136"/>
      <c r="K253" s="113"/>
      <c r="L253" s="113"/>
      <c r="N253" s="117"/>
      <c r="O253" s="113"/>
      <c r="P253" s="114"/>
      <c r="Q253" s="118"/>
      <c r="R253" s="116"/>
      <c r="S253" s="114"/>
    </row>
    <row r="254" spans="6:19">
      <c r="F254" s="159"/>
      <c r="G254" s="136"/>
      <c r="K254" s="137"/>
      <c r="L254" s="137"/>
      <c r="N254" s="117"/>
      <c r="O254" s="117"/>
      <c r="P254" s="114"/>
      <c r="Q254" s="118"/>
      <c r="R254" s="116"/>
      <c r="S254" s="114"/>
    </row>
    <row r="255" spans="6:19">
      <c r="F255" s="159"/>
      <c r="G255" s="136"/>
      <c r="K255" s="113"/>
      <c r="L255" s="113"/>
      <c r="N255" s="117"/>
      <c r="O255" s="113"/>
      <c r="P255" s="114"/>
      <c r="Q255" s="118"/>
      <c r="R255" s="116"/>
      <c r="S255" s="114"/>
    </row>
    <row r="256" spans="6:19">
      <c r="F256" s="159"/>
      <c r="G256" s="136"/>
      <c r="K256" s="113"/>
      <c r="L256" s="113"/>
      <c r="N256" s="117"/>
      <c r="O256" s="113"/>
      <c r="P256" s="114"/>
      <c r="Q256" s="118"/>
      <c r="R256" s="116"/>
      <c r="S256" s="114"/>
    </row>
    <row r="257" spans="6:19">
      <c r="F257" s="159"/>
      <c r="G257" s="136"/>
      <c r="K257" s="113"/>
      <c r="L257" s="113"/>
      <c r="N257" s="117"/>
      <c r="O257" s="117"/>
      <c r="P257" s="114"/>
      <c r="Q257" s="118"/>
      <c r="R257" s="116"/>
      <c r="S257" s="114"/>
    </row>
    <row r="258" spans="6:19">
      <c r="F258" s="159"/>
      <c r="G258" s="136"/>
      <c r="K258" s="113"/>
      <c r="L258" s="113"/>
      <c r="N258" s="117"/>
      <c r="O258" s="117"/>
      <c r="P258" s="114"/>
      <c r="Q258" s="118"/>
      <c r="R258" s="116"/>
      <c r="S258" s="114"/>
    </row>
    <row r="259" spans="6:19">
      <c r="F259" s="159"/>
      <c r="G259" s="136"/>
      <c r="K259" s="113"/>
      <c r="L259" s="113"/>
      <c r="N259" s="117"/>
      <c r="O259" s="113"/>
      <c r="P259" s="114"/>
      <c r="Q259" s="118"/>
      <c r="R259" s="116"/>
      <c r="S259" s="114"/>
    </row>
    <row r="260" spans="6:19">
      <c r="F260" s="159"/>
      <c r="G260" s="136"/>
      <c r="K260" s="113"/>
      <c r="L260" s="113"/>
      <c r="N260" s="117"/>
      <c r="O260" s="113"/>
      <c r="P260" s="114"/>
      <c r="Q260" s="118"/>
      <c r="R260" s="116"/>
      <c r="S260" s="114"/>
    </row>
    <row r="261" spans="6:19">
      <c r="F261" s="159"/>
      <c r="G261" s="136"/>
      <c r="K261" s="113"/>
      <c r="L261" s="113"/>
      <c r="N261" s="117"/>
      <c r="O261" s="117"/>
      <c r="P261" s="114"/>
      <c r="Q261" s="118"/>
      <c r="R261" s="116"/>
      <c r="S261" s="114"/>
    </row>
    <row r="262" spans="6:19">
      <c r="F262" s="159"/>
      <c r="G262" s="136"/>
      <c r="K262" s="113"/>
      <c r="L262" s="113"/>
      <c r="N262" s="117"/>
      <c r="O262" s="113"/>
      <c r="P262" s="114"/>
      <c r="Q262" s="118"/>
      <c r="R262" s="116"/>
      <c r="S262" s="114"/>
    </row>
    <row r="263" spans="6:19">
      <c r="F263" s="159"/>
      <c r="G263" s="136"/>
      <c r="K263" s="113"/>
      <c r="L263" s="113"/>
      <c r="N263" s="117"/>
      <c r="O263" s="113"/>
      <c r="P263" s="114"/>
      <c r="Q263" s="118"/>
      <c r="R263" s="116"/>
      <c r="S263" s="114"/>
    </row>
    <row r="264" spans="6:19">
      <c r="F264" s="159"/>
      <c r="G264" s="136"/>
      <c r="K264" s="113"/>
      <c r="L264" s="113"/>
      <c r="N264" s="117"/>
      <c r="O264" s="113"/>
      <c r="P264" s="114"/>
      <c r="Q264" s="118"/>
      <c r="R264" s="116"/>
      <c r="S264" s="114"/>
    </row>
    <row r="265" spans="6:19">
      <c r="F265" s="159"/>
      <c r="G265" s="136"/>
      <c r="K265" s="113"/>
      <c r="L265" s="113"/>
      <c r="N265" s="117"/>
      <c r="O265" s="113"/>
      <c r="P265" s="114"/>
      <c r="Q265" s="118"/>
      <c r="R265" s="116"/>
      <c r="S265" s="114"/>
    </row>
    <row r="266" spans="6:19">
      <c r="F266" s="159"/>
      <c r="G266" s="136"/>
      <c r="K266" s="113"/>
      <c r="L266" s="113"/>
      <c r="N266" s="117"/>
      <c r="O266" s="113"/>
      <c r="P266" s="114"/>
      <c r="Q266" s="118"/>
      <c r="R266" s="116"/>
      <c r="S266" s="114"/>
    </row>
    <row r="267" spans="6:19">
      <c r="F267" s="159"/>
      <c r="G267" s="136"/>
      <c r="K267" s="113"/>
      <c r="L267" s="113"/>
      <c r="N267" s="117"/>
      <c r="O267" s="117"/>
      <c r="P267" s="114"/>
      <c r="Q267" s="118"/>
      <c r="R267" s="116"/>
      <c r="S267" s="114"/>
    </row>
    <row r="268" spans="6:19">
      <c r="F268" s="159"/>
      <c r="G268" s="136"/>
      <c r="K268" s="113"/>
      <c r="L268" s="113"/>
      <c r="N268" s="117"/>
      <c r="O268" s="113"/>
      <c r="P268" s="114"/>
      <c r="Q268" s="118"/>
      <c r="R268" s="116"/>
      <c r="S268" s="114"/>
    </row>
    <row r="269" spans="6:19">
      <c r="F269" s="159"/>
      <c r="G269" s="136"/>
      <c r="K269" s="113"/>
      <c r="L269" s="113"/>
      <c r="N269" s="117"/>
      <c r="O269" s="113"/>
      <c r="P269" s="114"/>
      <c r="Q269" s="118"/>
      <c r="R269" s="116"/>
      <c r="S269" s="114"/>
    </row>
    <row r="270" spans="6:19">
      <c r="F270" s="159"/>
      <c r="G270" s="136"/>
      <c r="K270" s="113"/>
      <c r="L270" s="113"/>
      <c r="N270" s="117"/>
      <c r="O270" s="117"/>
      <c r="P270" s="114"/>
      <c r="Q270" s="118"/>
      <c r="R270" s="116"/>
      <c r="S270" s="114"/>
    </row>
    <row r="271" spans="6:19">
      <c r="F271" s="159"/>
      <c r="G271" s="136"/>
      <c r="K271" s="113"/>
      <c r="L271" s="113"/>
      <c r="N271" s="117"/>
      <c r="O271" s="113"/>
      <c r="P271" s="114"/>
      <c r="Q271" s="118"/>
      <c r="R271" s="116"/>
      <c r="S271" s="114"/>
    </row>
    <row r="272" spans="6:19">
      <c r="F272" s="159"/>
      <c r="G272" s="136"/>
      <c r="K272" s="113"/>
      <c r="L272" s="113"/>
      <c r="N272" s="117"/>
      <c r="O272" s="113"/>
      <c r="P272" s="114"/>
      <c r="Q272" s="118"/>
      <c r="R272" s="116"/>
      <c r="S272" s="114"/>
    </row>
    <row r="273" spans="6:19">
      <c r="F273" s="159"/>
      <c r="G273" s="136"/>
      <c r="K273" s="113"/>
      <c r="L273" s="113"/>
      <c r="N273" s="117"/>
      <c r="O273" s="117"/>
      <c r="P273" s="114"/>
      <c r="Q273" s="118"/>
      <c r="R273" s="116"/>
      <c r="S273" s="114"/>
    </row>
    <row r="274" spans="6:19">
      <c r="F274" s="159"/>
      <c r="G274" s="136"/>
      <c r="K274" s="113"/>
      <c r="L274" s="113"/>
      <c r="N274" s="117"/>
      <c r="O274" s="113"/>
      <c r="P274" s="114"/>
      <c r="Q274" s="118"/>
      <c r="R274" s="116"/>
      <c r="S274" s="114"/>
    </row>
    <row r="275" spans="6:19">
      <c r="F275" s="159"/>
      <c r="G275" s="136"/>
      <c r="K275" s="113"/>
      <c r="L275" s="113"/>
      <c r="N275" s="117"/>
      <c r="O275" s="113"/>
      <c r="P275" s="114"/>
      <c r="Q275" s="118"/>
      <c r="R275" s="116"/>
      <c r="S275" s="114"/>
    </row>
    <row r="276" spans="6:19">
      <c r="F276" s="159"/>
      <c r="G276" s="136"/>
      <c r="K276" s="113"/>
      <c r="L276" s="113"/>
      <c r="N276" s="117"/>
      <c r="O276" s="113"/>
      <c r="P276" s="114"/>
      <c r="Q276" s="118"/>
      <c r="R276" s="116"/>
      <c r="S276" s="114"/>
    </row>
    <row r="277" spans="6:19">
      <c r="F277" s="159"/>
      <c r="G277" s="136"/>
      <c r="K277" s="113"/>
      <c r="L277" s="113"/>
      <c r="N277" s="117"/>
      <c r="O277" s="113"/>
      <c r="P277" s="114"/>
      <c r="Q277" s="118"/>
      <c r="R277" s="116"/>
      <c r="S277" s="114"/>
    </row>
    <row r="278" spans="6:19">
      <c r="F278" s="159"/>
      <c r="G278" s="136"/>
      <c r="K278" s="113"/>
      <c r="L278" s="113"/>
      <c r="N278" s="117"/>
      <c r="O278" s="113"/>
      <c r="P278" s="114"/>
      <c r="Q278" s="118"/>
      <c r="R278" s="116"/>
      <c r="S278" s="114"/>
    </row>
    <row r="279" spans="6:19">
      <c r="F279" s="159"/>
      <c r="G279" s="136"/>
      <c r="K279" s="113"/>
      <c r="L279" s="113"/>
      <c r="N279" s="117"/>
      <c r="O279" s="113"/>
      <c r="P279" s="114"/>
      <c r="Q279" s="118"/>
      <c r="R279" s="116"/>
      <c r="S279" s="114"/>
    </row>
    <row r="280" spans="6:19">
      <c r="F280" s="159"/>
      <c r="G280" s="136"/>
      <c r="K280" s="113"/>
      <c r="L280" s="113"/>
      <c r="N280" s="117"/>
      <c r="O280" s="113"/>
      <c r="P280" s="114"/>
      <c r="Q280" s="118"/>
      <c r="R280" s="116"/>
      <c r="S280" s="114"/>
    </row>
    <row r="281" spans="6:19">
      <c r="F281" s="159"/>
      <c r="G281" s="136"/>
      <c r="K281" s="113"/>
      <c r="L281" s="113"/>
      <c r="N281" s="117"/>
      <c r="O281" s="117"/>
      <c r="P281" s="114"/>
      <c r="Q281" s="118"/>
      <c r="R281" s="116"/>
      <c r="S281" s="114"/>
    </row>
    <row r="282" spans="6:19">
      <c r="F282" s="159"/>
      <c r="G282" s="136"/>
      <c r="K282" s="113"/>
      <c r="L282" s="113"/>
      <c r="N282" s="117"/>
      <c r="O282" s="117"/>
      <c r="P282" s="114"/>
      <c r="Q282" s="118"/>
      <c r="R282" s="116"/>
      <c r="S282" s="114"/>
    </row>
    <row r="283" spans="6:19">
      <c r="F283" s="159"/>
      <c r="G283" s="136"/>
      <c r="K283" s="113"/>
      <c r="L283" s="113"/>
      <c r="N283" s="117"/>
      <c r="O283" s="117"/>
      <c r="P283" s="114"/>
      <c r="Q283" s="118"/>
      <c r="R283" s="116"/>
      <c r="S283" s="114"/>
    </row>
    <row r="284" spans="6:19">
      <c r="F284" s="159"/>
      <c r="G284" s="136"/>
      <c r="K284" s="113"/>
      <c r="L284" s="113"/>
      <c r="N284" s="117"/>
      <c r="O284" s="117"/>
      <c r="P284" s="114"/>
      <c r="Q284" s="118"/>
      <c r="R284" s="116"/>
      <c r="S284" s="114"/>
    </row>
    <row r="285" spans="6:19">
      <c r="F285" s="159"/>
      <c r="G285" s="136"/>
      <c r="K285" s="113"/>
      <c r="L285" s="113"/>
      <c r="N285" s="117"/>
      <c r="O285" s="113"/>
      <c r="P285" s="114"/>
      <c r="Q285" s="118"/>
      <c r="R285" s="116"/>
      <c r="S285" s="114"/>
    </row>
    <row r="286" spans="6:19">
      <c r="F286" s="159"/>
      <c r="G286" s="136"/>
      <c r="K286" s="113"/>
      <c r="L286" s="113"/>
      <c r="N286" s="117"/>
      <c r="O286" s="113"/>
      <c r="P286" s="114"/>
      <c r="Q286" s="118"/>
      <c r="R286" s="116"/>
      <c r="S286" s="114"/>
    </row>
    <row r="287" spans="6:19">
      <c r="F287" s="159"/>
      <c r="G287" s="136"/>
      <c r="K287" s="113"/>
      <c r="L287" s="113"/>
      <c r="N287" s="117"/>
      <c r="O287" s="113"/>
      <c r="P287" s="114"/>
      <c r="Q287" s="118"/>
      <c r="R287" s="116"/>
      <c r="S287" s="114"/>
    </row>
    <row r="288" spans="6:19">
      <c r="F288" s="159"/>
      <c r="G288" s="136"/>
      <c r="K288" s="113"/>
      <c r="L288" s="113"/>
      <c r="N288" s="117"/>
      <c r="O288" s="117"/>
      <c r="P288" s="114"/>
      <c r="Q288" s="118"/>
      <c r="R288" s="116"/>
      <c r="S288" s="114"/>
    </row>
    <row r="289" spans="6:19">
      <c r="F289" s="159"/>
      <c r="G289" s="136"/>
      <c r="K289" s="113"/>
      <c r="L289" s="113"/>
      <c r="N289" s="117"/>
      <c r="O289" s="113"/>
      <c r="P289" s="114"/>
      <c r="Q289" s="118"/>
      <c r="R289" s="116"/>
      <c r="S289" s="114"/>
    </row>
    <row r="290" spans="6:19">
      <c r="F290" s="159"/>
      <c r="G290" s="136"/>
      <c r="K290" s="113"/>
      <c r="L290" s="113"/>
      <c r="N290" s="117"/>
      <c r="O290" s="113"/>
      <c r="P290" s="114"/>
      <c r="Q290" s="118"/>
      <c r="R290" s="116"/>
      <c r="S290" s="114"/>
    </row>
    <row r="291" spans="6:19">
      <c r="F291" s="159"/>
      <c r="G291" s="136"/>
      <c r="K291" s="113"/>
      <c r="L291" s="113"/>
      <c r="N291" s="117"/>
      <c r="O291" s="113"/>
      <c r="P291" s="114"/>
      <c r="Q291" s="118"/>
      <c r="R291" s="116"/>
      <c r="S291" s="114"/>
    </row>
    <row r="292" spans="6:19">
      <c r="F292" s="159"/>
      <c r="G292" s="136"/>
      <c r="K292" s="113"/>
      <c r="L292" s="113"/>
      <c r="N292" s="117"/>
      <c r="O292" s="113"/>
      <c r="P292" s="114"/>
      <c r="Q292" s="118"/>
      <c r="R292" s="116"/>
      <c r="S292" s="114"/>
    </row>
    <row r="293" spans="6:19">
      <c r="F293" s="159"/>
      <c r="G293" s="136"/>
      <c r="K293" s="113"/>
      <c r="L293" s="113"/>
      <c r="N293" s="117"/>
      <c r="O293" s="113"/>
      <c r="P293" s="114"/>
      <c r="Q293" s="118"/>
      <c r="R293" s="116"/>
      <c r="S293" s="114"/>
    </row>
    <row r="294" spans="6:19">
      <c r="F294" s="159"/>
      <c r="G294" s="136"/>
      <c r="K294" s="113"/>
      <c r="L294" s="113"/>
      <c r="N294" s="117"/>
      <c r="O294" s="113"/>
      <c r="P294" s="114"/>
      <c r="Q294" s="118"/>
      <c r="R294" s="116"/>
      <c r="S294" s="114"/>
    </row>
    <row r="295" spans="6:19">
      <c r="F295" s="159"/>
      <c r="G295" s="136"/>
      <c r="K295" s="113"/>
      <c r="L295" s="113"/>
      <c r="N295" s="117"/>
      <c r="O295" s="113"/>
      <c r="P295" s="114"/>
      <c r="Q295" s="118"/>
      <c r="R295" s="116"/>
      <c r="S295" s="114"/>
    </row>
    <row r="296" spans="6:19">
      <c r="F296" s="159"/>
      <c r="G296" s="136"/>
      <c r="K296" s="113"/>
      <c r="L296" s="113"/>
      <c r="N296" s="117"/>
      <c r="O296" s="117"/>
      <c r="P296" s="114"/>
      <c r="Q296" s="118"/>
      <c r="R296" s="116"/>
      <c r="S296" s="114"/>
    </row>
    <row r="297" spans="6:19">
      <c r="F297" s="159"/>
      <c r="G297" s="136"/>
      <c r="K297" s="113"/>
      <c r="L297" s="113"/>
      <c r="N297" s="117"/>
      <c r="O297" s="113"/>
      <c r="P297" s="114"/>
      <c r="Q297" s="118"/>
      <c r="R297" s="116"/>
      <c r="S297" s="114"/>
    </row>
    <row r="298" spans="6:19">
      <c r="F298" s="159"/>
      <c r="G298" s="136"/>
      <c r="K298" s="113"/>
      <c r="L298" s="113"/>
      <c r="N298" s="117"/>
      <c r="O298" s="113"/>
      <c r="P298" s="114"/>
      <c r="Q298" s="118"/>
      <c r="R298" s="116"/>
      <c r="S298" s="114"/>
    </row>
    <row r="299" spans="6:19">
      <c r="F299" s="159"/>
      <c r="G299" s="136"/>
      <c r="K299" s="113"/>
      <c r="L299" s="113"/>
      <c r="N299" s="117"/>
      <c r="O299" s="113"/>
      <c r="P299" s="114"/>
      <c r="Q299" s="118"/>
      <c r="R299" s="116"/>
      <c r="S299" s="114"/>
    </row>
    <row r="300" spans="6:19">
      <c r="F300" s="159"/>
      <c r="G300" s="136"/>
      <c r="K300" s="113"/>
      <c r="L300" s="113"/>
      <c r="N300" s="117"/>
      <c r="O300" s="113"/>
      <c r="P300" s="114"/>
      <c r="Q300" s="118"/>
      <c r="R300" s="116"/>
      <c r="S300" s="114"/>
    </row>
    <row r="301" spans="6:19">
      <c r="F301" s="159"/>
      <c r="G301" s="136"/>
      <c r="K301" s="113"/>
      <c r="L301" s="113"/>
      <c r="N301" s="117"/>
      <c r="O301" s="117"/>
      <c r="P301" s="114"/>
      <c r="Q301" s="118"/>
      <c r="R301" s="116"/>
      <c r="S301" s="114"/>
    </row>
    <row r="302" spans="6:19">
      <c r="F302" s="159"/>
      <c r="G302" s="136"/>
      <c r="K302" s="113"/>
      <c r="L302" s="113"/>
      <c r="N302" s="117"/>
      <c r="O302" s="113"/>
      <c r="P302" s="114"/>
      <c r="Q302" s="118"/>
      <c r="R302" s="116"/>
      <c r="S302" s="114"/>
    </row>
    <row r="303" spans="6:19">
      <c r="F303" s="159"/>
      <c r="G303" s="136"/>
      <c r="K303" s="113"/>
      <c r="L303" s="113"/>
      <c r="N303" s="117"/>
      <c r="O303" s="117"/>
      <c r="P303" s="114"/>
      <c r="Q303" s="118"/>
      <c r="R303" s="116"/>
      <c r="S303" s="114"/>
    </row>
    <row r="304" spans="6:19">
      <c r="F304" s="159"/>
      <c r="G304" s="136"/>
      <c r="K304" s="113"/>
      <c r="L304" s="113"/>
      <c r="N304" s="117"/>
      <c r="O304" s="117"/>
      <c r="P304" s="114"/>
      <c r="Q304" s="118"/>
      <c r="R304" s="116"/>
      <c r="S304" s="114"/>
    </row>
    <row r="305" spans="6:19">
      <c r="F305" s="159"/>
      <c r="G305" s="136"/>
      <c r="K305" s="113"/>
      <c r="L305" s="113"/>
      <c r="N305" s="117"/>
      <c r="O305" s="113"/>
      <c r="P305" s="138"/>
      <c r="Q305" s="118"/>
      <c r="R305" s="116"/>
      <c r="S305" s="114"/>
    </row>
    <row r="306" spans="6:19">
      <c r="F306" s="159"/>
      <c r="G306" s="136"/>
      <c r="K306" s="113"/>
      <c r="L306" s="113"/>
      <c r="N306" s="117"/>
      <c r="O306" s="117"/>
      <c r="P306" s="114"/>
      <c r="Q306" s="118"/>
      <c r="R306" s="116"/>
      <c r="S306" s="114"/>
    </row>
    <row r="307" spans="6:19">
      <c r="F307" s="159"/>
      <c r="G307" s="136"/>
      <c r="K307" s="113"/>
      <c r="L307" s="113"/>
      <c r="N307" s="117"/>
      <c r="O307" s="117"/>
      <c r="P307" s="114"/>
      <c r="Q307" s="118"/>
      <c r="R307" s="116"/>
      <c r="S307" s="114"/>
    </row>
    <row r="308" spans="6:19">
      <c r="F308" s="159"/>
      <c r="G308" s="136"/>
      <c r="K308" s="113"/>
      <c r="L308" s="113"/>
      <c r="N308" s="117"/>
      <c r="O308" s="117"/>
      <c r="P308" s="114"/>
      <c r="Q308" s="118"/>
      <c r="R308" s="116"/>
      <c r="S308" s="114"/>
    </row>
    <row r="309" spans="6:19">
      <c r="F309" s="159"/>
      <c r="G309" s="136"/>
      <c r="K309" s="113"/>
      <c r="L309" s="113"/>
      <c r="N309" s="117"/>
      <c r="O309" s="117"/>
      <c r="P309" s="114"/>
      <c r="Q309" s="118"/>
      <c r="R309" s="116"/>
      <c r="S309" s="114"/>
    </row>
    <row r="310" spans="6:19">
      <c r="F310" s="159"/>
      <c r="G310" s="136"/>
      <c r="K310" s="113"/>
      <c r="L310" s="113"/>
      <c r="N310" s="117"/>
      <c r="O310" s="117"/>
      <c r="P310" s="114"/>
      <c r="Q310" s="118"/>
      <c r="R310" s="116"/>
      <c r="S310" s="114"/>
    </row>
    <row r="311" spans="6:19">
      <c r="F311" s="159"/>
      <c r="G311" s="136"/>
      <c r="K311" s="113"/>
      <c r="L311" s="113"/>
      <c r="N311" s="117"/>
      <c r="O311" s="113"/>
      <c r="P311" s="114"/>
      <c r="Q311" s="118"/>
      <c r="R311" s="116"/>
      <c r="S311" s="114"/>
    </row>
    <row r="312" spans="6:19">
      <c r="F312" s="159"/>
      <c r="G312" s="136"/>
      <c r="K312" s="113"/>
      <c r="L312" s="113"/>
      <c r="N312" s="117"/>
      <c r="O312" s="113"/>
      <c r="P312" s="114"/>
      <c r="Q312" s="118"/>
      <c r="R312" s="116"/>
      <c r="S312" s="114"/>
    </row>
    <row r="313" spans="6:19">
      <c r="F313" s="159"/>
      <c r="G313" s="136"/>
      <c r="K313" s="113"/>
      <c r="L313" s="113"/>
      <c r="N313" s="117"/>
      <c r="O313" s="113"/>
      <c r="P313" s="114"/>
      <c r="Q313" s="118"/>
      <c r="R313" s="116"/>
      <c r="S313" s="114"/>
    </row>
    <row r="314" spans="6:19">
      <c r="F314" s="159"/>
      <c r="G314" s="136"/>
      <c r="K314" s="113"/>
      <c r="L314" s="113"/>
      <c r="N314" s="117"/>
      <c r="O314" s="117"/>
      <c r="P314" s="114"/>
      <c r="Q314" s="118"/>
      <c r="R314" s="116"/>
      <c r="S314" s="114"/>
    </row>
    <row r="315" spans="6:19">
      <c r="F315" s="159"/>
      <c r="G315" s="136"/>
      <c r="K315" s="113"/>
      <c r="L315" s="113"/>
      <c r="N315" s="117"/>
      <c r="O315" s="113"/>
      <c r="P315" s="114"/>
      <c r="Q315" s="118"/>
      <c r="R315" s="116"/>
      <c r="S315" s="114"/>
    </row>
    <row r="316" spans="6:19">
      <c r="F316" s="159"/>
      <c r="G316" s="136"/>
      <c r="K316" s="113"/>
      <c r="L316" s="113"/>
      <c r="N316" s="117"/>
      <c r="O316" s="113"/>
      <c r="P316" s="114"/>
      <c r="Q316" s="118"/>
      <c r="R316" s="116"/>
      <c r="S316" s="114"/>
    </row>
    <row r="317" spans="6:19">
      <c r="F317" s="159"/>
      <c r="G317" s="136"/>
      <c r="K317" s="113"/>
      <c r="L317" s="113"/>
      <c r="N317" s="117"/>
      <c r="O317" s="117"/>
      <c r="P317" s="114"/>
      <c r="Q317" s="118"/>
      <c r="R317" s="116"/>
      <c r="S317" s="114"/>
    </row>
    <row r="318" spans="6:19">
      <c r="F318" s="159"/>
      <c r="G318" s="136"/>
      <c r="K318" s="113"/>
      <c r="L318" s="113"/>
      <c r="N318" s="117"/>
      <c r="O318" s="117"/>
      <c r="P318" s="114"/>
      <c r="Q318" s="118"/>
      <c r="R318" s="116"/>
      <c r="S318" s="114"/>
    </row>
    <row r="319" spans="6:19">
      <c r="F319" s="159"/>
      <c r="G319" s="136"/>
      <c r="K319" s="113"/>
      <c r="L319" s="113"/>
      <c r="N319" s="117"/>
      <c r="O319" s="117"/>
      <c r="P319" s="114"/>
      <c r="Q319" s="118"/>
      <c r="R319" s="116"/>
      <c r="S319" s="114"/>
    </row>
    <row r="320" spans="6:19">
      <c r="F320" s="159"/>
      <c r="G320" s="136"/>
      <c r="K320" s="113"/>
      <c r="L320" s="113"/>
      <c r="N320" s="117"/>
      <c r="O320" s="113"/>
      <c r="P320" s="114"/>
      <c r="Q320" s="118"/>
      <c r="R320" s="116"/>
      <c r="S320" s="114"/>
    </row>
    <row r="321" spans="6:19">
      <c r="F321" s="159"/>
      <c r="G321" s="136"/>
      <c r="K321" s="113"/>
      <c r="L321" s="113"/>
      <c r="N321" s="117"/>
      <c r="O321" s="117"/>
      <c r="P321" s="114"/>
      <c r="Q321" s="118"/>
      <c r="R321" s="116"/>
      <c r="S321" s="114"/>
    </row>
    <row r="322" spans="6:19">
      <c r="F322" s="159"/>
      <c r="G322" s="136"/>
      <c r="K322" s="113"/>
      <c r="L322" s="113"/>
      <c r="N322" s="117"/>
      <c r="O322" s="117"/>
      <c r="P322" s="114"/>
      <c r="Q322" s="118"/>
      <c r="R322" s="116"/>
      <c r="S322" s="114"/>
    </row>
    <row r="323" spans="6:19">
      <c r="F323" s="159"/>
      <c r="G323" s="136"/>
      <c r="K323" s="113"/>
      <c r="L323" s="113"/>
      <c r="N323" s="117"/>
      <c r="O323" s="113"/>
      <c r="P323" s="114"/>
      <c r="Q323" s="118"/>
      <c r="R323" s="116"/>
      <c r="S323" s="114"/>
    </row>
    <row r="324" spans="6:19">
      <c r="F324" s="159"/>
      <c r="G324" s="136"/>
      <c r="K324" s="113"/>
      <c r="L324" s="113"/>
      <c r="N324" s="117"/>
      <c r="O324" s="113"/>
      <c r="P324" s="114"/>
      <c r="Q324" s="118"/>
      <c r="R324" s="116"/>
      <c r="S324" s="114"/>
    </row>
    <row r="325" spans="6:19">
      <c r="F325" s="159"/>
      <c r="G325" s="136"/>
      <c r="K325" s="113"/>
      <c r="L325" s="113"/>
      <c r="N325" s="117"/>
      <c r="O325" s="117"/>
      <c r="P325" s="114"/>
      <c r="Q325" s="118"/>
      <c r="R325" s="116"/>
      <c r="S325" s="114"/>
    </row>
    <row r="326" spans="6:19">
      <c r="F326" s="159"/>
      <c r="G326" s="136"/>
      <c r="K326" s="113"/>
      <c r="L326" s="113"/>
      <c r="N326" s="117"/>
      <c r="O326" s="117"/>
      <c r="P326" s="114"/>
      <c r="Q326" s="118"/>
      <c r="R326" s="116"/>
      <c r="S326" s="114"/>
    </row>
    <row r="327" spans="6:19">
      <c r="F327" s="159"/>
      <c r="G327" s="136"/>
      <c r="K327" s="113"/>
      <c r="L327" s="113"/>
      <c r="N327" s="117"/>
      <c r="O327" s="117"/>
      <c r="P327" s="114"/>
      <c r="Q327" s="118"/>
      <c r="R327" s="116"/>
      <c r="S327" s="114"/>
    </row>
    <row r="328" spans="6:19">
      <c r="F328" s="159"/>
      <c r="G328" s="136"/>
      <c r="K328" s="113"/>
      <c r="L328" s="113"/>
      <c r="N328" s="117"/>
      <c r="O328" s="117"/>
      <c r="P328" s="114"/>
      <c r="Q328" s="118"/>
      <c r="R328" s="116"/>
      <c r="S328" s="114"/>
    </row>
    <row r="329" spans="6:19">
      <c r="F329" s="159"/>
      <c r="G329" s="136"/>
      <c r="K329" s="113"/>
      <c r="L329" s="113"/>
      <c r="N329" s="117"/>
      <c r="O329" s="113"/>
      <c r="P329" s="114"/>
      <c r="Q329" s="118"/>
      <c r="R329" s="116"/>
      <c r="S329" s="114"/>
    </row>
    <row r="330" spans="6:19">
      <c r="F330" s="159"/>
      <c r="G330" s="136"/>
      <c r="K330" s="113"/>
      <c r="L330" s="113"/>
      <c r="N330" s="117"/>
      <c r="O330" s="113"/>
      <c r="P330" s="114"/>
      <c r="Q330" s="118"/>
      <c r="R330" s="116"/>
      <c r="S330" s="114"/>
    </row>
    <row r="331" spans="6:19">
      <c r="F331" s="159"/>
      <c r="G331" s="136"/>
      <c r="K331" s="113"/>
      <c r="L331" s="113"/>
      <c r="N331" s="117"/>
      <c r="O331" s="117"/>
      <c r="P331" s="114"/>
      <c r="Q331" s="118"/>
      <c r="R331" s="116"/>
      <c r="S331" s="114"/>
    </row>
    <row r="332" spans="6:19">
      <c r="F332" s="159"/>
      <c r="G332" s="136"/>
      <c r="K332" s="113"/>
      <c r="L332" s="113"/>
      <c r="N332" s="117"/>
      <c r="O332" s="113"/>
      <c r="P332" s="114"/>
      <c r="Q332" s="118"/>
      <c r="R332" s="116"/>
      <c r="S332" s="114"/>
    </row>
    <row r="333" spans="6:19">
      <c r="F333" s="159"/>
      <c r="G333" s="136"/>
      <c r="K333" s="113"/>
      <c r="L333" s="113"/>
      <c r="N333" s="117"/>
      <c r="O333" s="117"/>
      <c r="P333" s="114"/>
      <c r="Q333" s="118"/>
      <c r="R333" s="116"/>
      <c r="S333" s="114"/>
    </row>
    <row r="334" spans="6:19">
      <c r="F334" s="159"/>
      <c r="G334" s="136"/>
      <c r="K334" s="137"/>
      <c r="L334" s="137"/>
      <c r="N334" s="117"/>
      <c r="O334" s="113"/>
      <c r="P334" s="114"/>
      <c r="Q334" s="118"/>
      <c r="R334" s="116"/>
      <c r="S334" s="114"/>
    </row>
    <row r="335" spans="6:19">
      <c r="F335" s="159"/>
      <c r="G335" s="136"/>
      <c r="K335" s="113"/>
      <c r="L335" s="113"/>
      <c r="N335" s="117"/>
      <c r="O335" s="117"/>
      <c r="P335" s="114"/>
      <c r="Q335" s="118"/>
      <c r="R335" s="116"/>
      <c r="S335" s="114"/>
    </row>
    <row r="336" spans="6:19">
      <c r="F336" s="159"/>
      <c r="G336" s="136"/>
      <c r="K336" s="113"/>
      <c r="L336" s="113"/>
      <c r="N336" s="117"/>
      <c r="O336" s="113"/>
      <c r="P336" s="114"/>
      <c r="Q336" s="118"/>
      <c r="R336" s="116"/>
      <c r="S336" s="114"/>
    </row>
    <row r="337" spans="6:19">
      <c r="F337" s="159"/>
      <c r="G337" s="136"/>
      <c r="K337" s="113"/>
      <c r="L337" s="113"/>
      <c r="N337" s="117"/>
      <c r="O337" s="113"/>
      <c r="P337" s="114"/>
      <c r="Q337" s="118"/>
      <c r="R337" s="116"/>
      <c r="S337" s="114"/>
    </row>
    <row r="338" spans="6:19">
      <c r="F338" s="159"/>
      <c r="G338" s="136"/>
      <c r="K338" s="113"/>
      <c r="L338" s="113"/>
      <c r="N338" s="117"/>
      <c r="O338" s="117"/>
      <c r="P338" s="114"/>
      <c r="Q338" s="118"/>
      <c r="R338" s="116"/>
      <c r="S338" s="114"/>
    </row>
    <row r="339" spans="6:19">
      <c r="F339" s="159"/>
      <c r="G339" s="136"/>
      <c r="K339" s="113"/>
      <c r="L339" s="113"/>
      <c r="N339" s="117"/>
      <c r="O339" s="113"/>
      <c r="P339" s="114"/>
      <c r="Q339" s="118"/>
      <c r="R339" s="116"/>
      <c r="S339" s="114"/>
    </row>
    <row r="340" spans="6:19">
      <c r="F340" s="159"/>
      <c r="G340" s="136"/>
      <c r="K340" s="113"/>
      <c r="L340" s="113"/>
      <c r="N340" s="117"/>
      <c r="O340" s="113"/>
      <c r="P340" s="114"/>
      <c r="Q340" s="118"/>
      <c r="R340" s="116"/>
      <c r="S340" s="114"/>
    </row>
    <row r="341" spans="6:19">
      <c r="F341" s="159"/>
      <c r="G341" s="136"/>
      <c r="K341" s="113"/>
      <c r="L341" s="113"/>
      <c r="N341" s="117"/>
      <c r="O341" s="113"/>
      <c r="P341" s="114"/>
      <c r="Q341" s="118"/>
      <c r="R341" s="116"/>
      <c r="S341" s="114"/>
    </row>
    <row r="342" spans="6:19">
      <c r="F342" s="159"/>
      <c r="G342" s="136"/>
      <c r="K342" s="137"/>
      <c r="L342" s="137"/>
      <c r="N342" s="117"/>
      <c r="O342" s="137"/>
      <c r="P342" s="138"/>
      <c r="Q342" s="118"/>
      <c r="R342" s="116"/>
      <c r="S342" s="114"/>
    </row>
    <row r="343" spans="6:19">
      <c r="F343" s="159"/>
      <c r="G343" s="136"/>
      <c r="K343" s="113"/>
      <c r="L343" s="113"/>
      <c r="N343" s="117"/>
      <c r="O343" s="113"/>
      <c r="P343" s="114"/>
      <c r="Q343" s="118"/>
      <c r="R343" s="116"/>
      <c r="S343" s="114"/>
    </row>
    <row r="344" spans="6:19">
      <c r="F344" s="159"/>
      <c r="G344" s="136"/>
      <c r="K344" s="113"/>
      <c r="L344" s="113"/>
      <c r="N344" s="117"/>
      <c r="O344" s="113"/>
      <c r="P344" s="114"/>
      <c r="Q344" s="118"/>
      <c r="R344" s="116"/>
      <c r="S344" s="114"/>
    </row>
    <row r="345" spans="6:19">
      <c r="F345" s="159"/>
      <c r="G345" s="136"/>
      <c r="K345" s="113"/>
      <c r="L345" s="113"/>
      <c r="N345" s="117"/>
      <c r="O345" s="117"/>
      <c r="P345" s="114"/>
      <c r="Q345" s="118"/>
      <c r="R345" s="116"/>
      <c r="S345" s="114"/>
    </row>
    <row r="346" spans="6:19">
      <c r="F346" s="159"/>
      <c r="G346" s="136"/>
      <c r="K346" s="113"/>
      <c r="L346" s="113"/>
      <c r="N346" s="117"/>
      <c r="O346" s="117"/>
      <c r="P346" s="114"/>
      <c r="Q346" s="118"/>
      <c r="R346" s="116"/>
      <c r="S346" s="114"/>
    </row>
    <row r="347" spans="6:19">
      <c r="F347" s="159"/>
      <c r="G347" s="136"/>
      <c r="K347" s="113"/>
      <c r="L347" s="113"/>
      <c r="N347" s="117"/>
      <c r="O347" s="113"/>
      <c r="P347" s="114"/>
      <c r="Q347" s="118"/>
      <c r="R347" s="116"/>
      <c r="S347" s="114"/>
    </row>
    <row r="348" spans="6:19">
      <c r="F348" s="159"/>
      <c r="G348" s="136"/>
      <c r="K348" s="113"/>
      <c r="L348" s="113"/>
      <c r="N348" s="117"/>
      <c r="O348" s="113"/>
      <c r="P348" s="114"/>
      <c r="Q348" s="118"/>
      <c r="R348" s="116"/>
      <c r="S348" s="114"/>
    </row>
    <row r="349" spans="6:19">
      <c r="F349" s="159"/>
      <c r="G349" s="136"/>
      <c r="K349" s="113"/>
      <c r="L349" s="113"/>
      <c r="N349" s="117"/>
      <c r="O349" s="117"/>
      <c r="P349" s="114"/>
      <c r="Q349" s="118"/>
      <c r="R349" s="116"/>
      <c r="S349" s="114"/>
    </row>
    <row r="350" spans="6:19">
      <c r="F350" s="159"/>
      <c r="G350" s="136"/>
      <c r="K350" s="113"/>
      <c r="L350" s="113"/>
      <c r="N350" s="117"/>
      <c r="O350" s="117"/>
      <c r="P350" s="114"/>
      <c r="Q350" s="118"/>
      <c r="R350" s="116"/>
      <c r="S350" s="114"/>
    </row>
    <row r="351" spans="6:19">
      <c r="F351" s="159"/>
      <c r="G351" s="136"/>
      <c r="K351" s="113"/>
      <c r="L351" s="113"/>
      <c r="N351" s="117"/>
      <c r="O351" s="113"/>
      <c r="P351" s="114"/>
      <c r="Q351" s="118"/>
      <c r="R351" s="116"/>
      <c r="S351" s="114"/>
    </row>
    <row r="352" spans="6:19">
      <c r="F352" s="159"/>
      <c r="G352" s="136"/>
      <c r="K352" s="113"/>
      <c r="L352" s="113"/>
      <c r="N352" s="117"/>
      <c r="O352" s="113"/>
      <c r="P352" s="114"/>
      <c r="Q352" s="118"/>
      <c r="R352" s="116"/>
      <c r="S352" s="114"/>
    </row>
    <row r="353" spans="6:19">
      <c r="F353" s="159"/>
      <c r="G353" s="136"/>
      <c r="K353" s="113"/>
      <c r="L353" s="113"/>
      <c r="N353" s="117"/>
      <c r="O353" s="117"/>
      <c r="P353" s="114"/>
      <c r="Q353" s="118"/>
      <c r="R353" s="116"/>
      <c r="S353" s="114"/>
    </row>
    <row r="354" spans="6:19">
      <c r="F354" s="159"/>
      <c r="G354" s="136"/>
      <c r="K354" s="113"/>
      <c r="L354" s="113"/>
      <c r="N354" s="117"/>
      <c r="O354" s="113"/>
      <c r="P354" s="114"/>
      <c r="Q354" s="118"/>
      <c r="R354" s="116"/>
      <c r="S354" s="114"/>
    </row>
    <row r="355" spans="6:19">
      <c r="F355" s="159"/>
      <c r="G355" s="136"/>
      <c r="K355" s="113"/>
      <c r="L355" s="113"/>
      <c r="N355" s="117"/>
      <c r="O355" s="113"/>
      <c r="P355" s="114"/>
      <c r="Q355" s="118"/>
      <c r="R355" s="116"/>
      <c r="S355" s="114"/>
    </row>
    <row r="356" spans="6:19">
      <c r="F356" s="159"/>
      <c r="G356" s="136"/>
      <c r="K356" s="137"/>
      <c r="L356" s="137"/>
      <c r="N356" s="117"/>
      <c r="O356" s="117"/>
      <c r="P356" s="114"/>
      <c r="Q356" s="118"/>
      <c r="R356" s="116"/>
      <c r="S356" s="114"/>
    </row>
    <row r="357" spans="6:19">
      <c r="F357" s="159"/>
      <c r="G357" s="136"/>
      <c r="K357" s="113"/>
      <c r="L357" s="113"/>
      <c r="N357" s="117"/>
      <c r="O357" s="117"/>
      <c r="P357" s="114"/>
      <c r="Q357" s="118"/>
      <c r="R357" s="116"/>
      <c r="S357" s="114"/>
    </row>
    <row r="358" spans="6:19">
      <c r="F358" s="159"/>
      <c r="G358" s="136"/>
      <c r="K358" s="113"/>
      <c r="L358" s="113"/>
      <c r="N358" s="117"/>
      <c r="O358" s="117"/>
      <c r="P358" s="114"/>
      <c r="Q358" s="118"/>
      <c r="R358" s="116"/>
      <c r="S358" s="114"/>
    </row>
    <row r="359" spans="6:19">
      <c r="F359" s="159"/>
      <c r="G359" s="136"/>
      <c r="K359" s="113"/>
      <c r="L359" s="113"/>
      <c r="N359" s="117"/>
      <c r="O359" s="117"/>
      <c r="P359" s="114"/>
      <c r="Q359" s="118"/>
      <c r="R359" s="116"/>
      <c r="S359" s="114"/>
    </row>
    <row r="360" spans="6:19">
      <c r="F360" s="159"/>
      <c r="G360" s="136"/>
      <c r="K360" s="113"/>
      <c r="L360" s="113"/>
      <c r="N360" s="117"/>
      <c r="O360" s="113"/>
      <c r="P360" s="114"/>
      <c r="Q360" s="118"/>
      <c r="R360" s="116"/>
      <c r="S360" s="114"/>
    </row>
    <row r="361" spans="6:19">
      <c r="F361" s="159"/>
      <c r="G361" s="136"/>
      <c r="K361" s="113"/>
      <c r="L361" s="113"/>
      <c r="N361" s="117"/>
      <c r="O361" s="113"/>
      <c r="P361" s="114"/>
      <c r="Q361" s="118"/>
      <c r="R361" s="116"/>
      <c r="S361" s="114"/>
    </row>
    <row r="362" spans="6:19">
      <c r="F362" s="159"/>
      <c r="G362" s="136"/>
      <c r="K362" s="113"/>
      <c r="L362" s="113"/>
      <c r="N362" s="117"/>
      <c r="O362" s="113"/>
      <c r="P362" s="114"/>
      <c r="Q362" s="118"/>
      <c r="R362" s="116"/>
      <c r="S362" s="114"/>
    </row>
    <row r="363" spans="6:19">
      <c r="F363" s="159"/>
      <c r="G363" s="136"/>
      <c r="K363" s="113"/>
      <c r="L363" s="113"/>
      <c r="N363" s="117"/>
      <c r="O363" s="117"/>
      <c r="P363" s="114"/>
      <c r="Q363" s="118"/>
      <c r="R363" s="116"/>
      <c r="S363" s="114"/>
    </row>
    <row r="364" spans="6:19">
      <c r="F364" s="159"/>
      <c r="G364" s="136"/>
      <c r="K364" s="113"/>
      <c r="L364" s="113"/>
      <c r="N364" s="117"/>
      <c r="O364" s="113"/>
      <c r="P364" s="114"/>
      <c r="Q364" s="118"/>
      <c r="R364" s="116"/>
      <c r="S364" s="114"/>
    </row>
    <row r="365" spans="6:19">
      <c r="F365" s="159"/>
      <c r="G365" s="136"/>
      <c r="K365" s="113"/>
      <c r="L365" s="113"/>
      <c r="N365" s="117"/>
      <c r="O365" s="113"/>
      <c r="P365" s="114"/>
      <c r="Q365" s="118"/>
      <c r="R365" s="116"/>
      <c r="S365" s="114"/>
    </row>
    <row r="366" spans="6:19">
      <c r="F366" s="159"/>
      <c r="G366" s="136"/>
      <c r="K366" s="113"/>
      <c r="L366" s="113"/>
      <c r="N366" s="117"/>
      <c r="O366" s="113"/>
      <c r="P366" s="114"/>
      <c r="Q366" s="118"/>
      <c r="R366" s="116"/>
      <c r="S366" s="114"/>
    </row>
    <row r="367" spans="6:19">
      <c r="F367" s="159"/>
      <c r="G367" s="136"/>
      <c r="K367" s="113"/>
      <c r="L367" s="113"/>
      <c r="N367" s="117"/>
      <c r="O367" s="113"/>
      <c r="P367" s="114"/>
      <c r="Q367" s="118"/>
      <c r="R367" s="116"/>
      <c r="S367" s="114"/>
    </row>
    <row r="368" spans="6:19">
      <c r="F368" s="159"/>
      <c r="G368" s="136"/>
      <c r="K368" s="113"/>
      <c r="L368" s="113"/>
      <c r="N368" s="117"/>
      <c r="O368" s="117"/>
      <c r="P368" s="114"/>
      <c r="Q368" s="118"/>
      <c r="R368" s="116"/>
      <c r="S368" s="114"/>
    </row>
    <row r="369" spans="6:19">
      <c r="F369" s="159"/>
      <c r="G369" s="136"/>
      <c r="K369" s="113"/>
      <c r="L369" s="113"/>
      <c r="N369" s="117"/>
      <c r="O369" s="117"/>
      <c r="P369" s="114"/>
      <c r="Q369" s="118"/>
      <c r="R369" s="116"/>
      <c r="S369" s="114"/>
    </row>
    <row r="370" spans="6:19">
      <c r="F370" s="159"/>
      <c r="G370" s="136"/>
      <c r="K370" s="113"/>
      <c r="L370" s="113"/>
      <c r="N370" s="117"/>
      <c r="O370" s="113"/>
      <c r="P370" s="114"/>
      <c r="Q370" s="118"/>
      <c r="R370" s="116"/>
      <c r="S370" s="114"/>
    </row>
    <row r="371" spans="6:19">
      <c r="F371" s="159"/>
      <c r="G371" s="136"/>
      <c r="K371" s="113"/>
      <c r="L371" s="113"/>
      <c r="N371" s="117"/>
      <c r="O371" s="113"/>
      <c r="P371" s="114"/>
      <c r="Q371" s="118"/>
      <c r="R371" s="116"/>
      <c r="S371" s="114"/>
    </row>
    <row r="372" spans="6:19">
      <c r="F372" s="159"/>
      <c r="G372" s="136"/>
      <c r="O372" s="117"/>
      <c r="P372" s="114"/>
      <c r="Q372" s="118"/>
      <c r="R372" s="116"/>
      <c r="S372" s="114"/>
    </row>
    <row r="373" spans="6:19">
      <c r="F373" s="159"/>
      <c r="G373" s="136"/>
      <c r="K373" s="113"/>
      <c r="L373" s="113"/>
      <c r="N373" s="117"/>
      <c r="O373" s="113"/>
      <c r="P373" s="114"/>
      <c r="Q373" s="118"/>
      <c r="R373" s="116"/>
      <c r="S373" s="114"/>
    </row>
    <row r="374" spans="6:19">
      <c r="F374" s="159"/>
      <c r="G374" s="136"/>
      <c r="K374" s="113"/>
      <c r="L374" s="113"/>
      <c r="N374" s="117"/>
      <c r="O374" s="117"/>
      <c r="P374" s="114"/>
      <c r="Q374" s="118"/>
      <c r="R374" s="116"/>
      <c r="S374" s="114"/>
    </row>
    <row r="375" spans="6:19">
      <c r="F375" s="159"/>
      <c r="G375" s="136"/>
      <c r="K375" s="113"/>
      <c r="L375" s="113"/>
      <c r="N375" s="117"/>
      <c r="O375" s="113"/>
      <c r="P375" s="114"/>
      <c r="Q375" s="118"/>
      <c r="R375" s="116"/>
      <c r="S375" s="114"/>
    </row>
    <row r="376" spans="6:19">
      <c r="F376" s="159"/>
      <c r="G376" s="136"/>
      <c r="K376" s="113"/>
      <c r="L376" s="113"/>
      <c r="N376" s="117"/>
      <c r="O376" s="117"/>
      <c r="P376" s="114"/>
      <c r="Q376" s="118"/>
      <c r="R376" s="116"/>
      <c r="S376" s="114"/>
    </row>
    <row r="377" spans="6:19">
      <c r="F377" s="159"/>
      <c r="G377" s="136"/>
      <c r="K377" s="113"/>
      <c r="L377" s="113"/>
      <c r="N377" s="117"/>
      <c r="O377" s="117"/>
      <c r="P377" s="114"/>
      <c r="Q377" s="118"/>
      <c r="R377" s="116"/>
      <c r="S377" s="114"/>
    </row>
    <row r="378" spans="6:19">
      <c r="F378" s="159"/>
      <c r="G378" s="136"/>
      <c r="K378" s="113"/>
      <c r="L378" s="113"/>
      <c r="N378" s="117"/>
      <c r="O378" s="117"/>
      <c r="P378" s="114"/>
      <c r="Q378" s="118"/>
      <c r="R378" s="116"/>
      <c r="S378" s="114"/>
    </row>
    <row r="379" spans="6:19">
      <c r="F379" s="159"/>
      <c r="G379" s="136"/>
      <c r="K379" s="113"/>
      <c r="L379" s="113"/>
      <c r="N379" s="117"/>
      <c r="O379" s="117"/>
      <c r="P379" s="114"/>
      <c r="Q379" s="118"/>
      <c r="R379" s="116"/>
      <c r="S379" s="114"/>
    </row>
    <row r="380" spans="6:19">
      <c r="F380" s="159"/>
      <c r="G380" s="136"/>
      <c r="K380" s="113"/>
      <c r="L380" s="113"/>
      <c r="N380" s="117"/>
      <c r="O380" s="117"/>
      <c r="P380" s="114"/>
      <c r="Q380" s="118"/>
      <c r="R380" s="116"/>
      <c r="S380" s="114"/>
    </row>
    <row r="381" spans="6:19">
      <c r="F381" s="159"/>
      <c r="G381" s="136"/>
      <c r="K381" s="113"/>
      <c r="L381" s="113"/>
      <c r="N381" s="117"/>
      <c r="O381" s="113"/>
      <c r="P381" s="114"/>
      <c r="Q381" s="118"/>
      <c r="R381" s="116"/>
      <c r="S381" s="114"/>
    </row>
    <row r="382" spans="6:19">
      <c r="F382" s="159"/>
      <c r="G382" s="136"/>
      <c r="K382" s="113"/>
      <c r="L382" s="113"/>
      <c r="N382" s="117"/>
      <c r="O382" s="117"/>
      <c r="P382" s="114"/>
      <c r="Q382" s="118"/>
      <c r="R382" s="116"/>
      <c r="S382" s="114"/>
    </row>
    <row r="383" spans="6:19">
      <c r="F383" s="159"/>
      <c r="G383" s="136"/>
      <c r="O383" s="117"/>
      <c r="P383" s="114"/>
      <c r="Q383" s="118"/>
      <c r="R383" s="116"/>
      <c r="S383" s="114"/>
    </row>
    <row r="384" spans="6:19">
      <c r="F384" s="159"/>
      <c r="G384" s="136"/>
      <c r="K384" s="113"/>
      <c r="L384" s="113"/>
      <c r="N384" s="117"/>
      <c r="O384" s="117"/>
      <c r="P384" s="114"/>
      <c r="Q384" s="118"/>
      <c r="R384" s="116"/>
      <c r="S384" s="114"/>
    </row>
    <row r="385" spans="6:19">
      <c r="F385" s="159"/>
      <c r="G385" s="136"/>
      <c r="K385" s="113"/>
      <c r="L385" s="113"/>
      <c r="N385" s="117"/>
      <c r="O385" s="113"/>
      <c r="P385" s="114"/>
      <c r="Q385" s="118"/>
      <c r="R385" s="116"/>
      <c r="S385" s="114"/>
    </row>
    <row r="386" spans="6:19">
      <c r="F386" s="159"/>
      <c r="G386" s="136"/>
      <c r="K386" s="113"/>
      <c r="L386" s="113"/>
      <c r="N386" s="117"/>
      <c r="O386" s="113"/>
      <c r="P386" s="114"/>
      <c r="Q386" s="118"/>
      <c r="R386" s="116"/>
      <c r="S386" s="114"/>
    </row>
    <row r="387" spans="6:19">
      <c r="F387" s="159"/>
      <c r="G387" s="136"/>
      <c r="O387" s="117"/>
      <c r="P387" s="114"/>
      <c r="Q387" s="118"/>
      <c r="R387" s="116"/>
      <c r="S387" s="114"/>
    </row>
    <row r="388" spans="6:19">
      <c r="F388" s="159"/>
      <c r="G388" s="136"/>
      <c r="K388" s="113"/>
      <c r="L388" s="113"/>
      <c r="N388" s="117"/>
      <c r="O388" s="117"/>
      <c r="P388" s="114"/>
      <c r="Q388" s="118"/>
      <c r="R388" s="116"/>
      <c r="S388" s="114"/>
    </row>
    <row r="389" spans="6:19">
      <c r="F389" s="159"/>
      <c r="G389" s="136"/>
      <c r="K389" s="113"/>
      <c r="L389" s="113"/>
      <c r="N389" s="117"/>
      <c r="O389" s="117"/>
      <c r="P389" s="114"/>
      <c r="Q389" s="118"/>
      <c r="R389" s="116"/>
      <c r="S389" s="114"/>
    </row>
    <row r="390" spans="6:19">
      <c r="F390" s="159"/>
      <c r="G390" s="136"/>
      <c r="K390" s="113"/>
      <c r="L390" s="113"/>
      <c r="N390" s="117"/>
      <c r="O390" s="117"/>
      <c r="P390" s="114"/>
      <c r="Q390" s="118"/>
      <c r="R390" s="116"/>
      <c r="S390" s="114"/>
    </row>
    <row r="391" spans="6:19">
      <c r="F391" s="159"/>
      <c r="G391" s="136"/>
      <c r="K391" s="113"/>
      <c r="L391" s="113"/>
      <c r="N391" s="117"/>
      <c r="O391" s="117"/>
      <c r="P391" s="114"/>
      <c r="Q391" s="118"/>
      <c r="R391" s="116"/>
      <c r="S391" s="114"/>
    </row>
    <row r="392" spans="6:19">
      <c r="F392" s="159"/>
      <c r="G392" s="136"/>
      <c r="K392" s="113"/>
      <c r="L392" s="113"/>
      <c r="N392" s="117"/>
      <c r="O392" s="113"/>
      <c r="P392" s="114"/>
      <c r="Q392" s="118"/>
      <c r="R392" s="116"/>
      <c r="S392" s="114"/>
    </row>
    <row r="393" spans="6:19">
      <c r="F393" s="159"/>
      <c r="G393" s="136"/>
      <c r="K393" s="113"/>
      <c r="L393" s="113"/>
      <c r="N393" s="117"/>
      <c r="O393" s="117"/>
      <c r="P393" s="114"/>
      <c r="Q393" s="118"/>
      <c r="R393" s="116"/>
      <c r="S393" s="114"/>
    </row>
    <row r="394" spans="6:19">
      <c r="F394" s="159"/>
      <c r="G394" s="136"/>
      <c r="O394" s="117"/>
      <c r="P394" s="114"/>
      <c r="Q394" s="118"/>
      <c r="R394" s="116"/>
      <c r="S394" s="114"/>
    </row>
    <row r="395" spans="6:19">
      <c r="F395" s="159"/>
      <c r="G395" s="136"/>
      <c r="K395" s="113"/>
      <c r="L395" s="113"/>
      <c r="N395" s="117"/>
      <c r="O395" s="113"/>
      <c r="P395" s="114"/>
      <c r="Q395" s="118"/>
      <c r="R395" s="116"/>
      <c r="S395" s="114"/>
    </row>
    <row r="396" spans="6:19">
      <c r="F396" s="159"/>
      <c r="G396" s="136"/>
      <c r="K396" s="113"/>
      <c r="L396" s="113"/>
      <c r="N396" s="117"/>
      <c r="O396" s="113"/>
      <c r="P396" s="114"/>
      <c r="Q396" s="118"/>
      <c r="R396" s="116"/>
      <c r="S396" s="114"/>
    </row>
    <row r="397" spans="6:19">
      <c r="F397" s="159"/>
      <c r="G397" s="136"/>
      <c r="O397" s="117"/>
      <c r="P397" s="114"/>
      <c r="Q397" s="118"/>
      <c r="R397" s="116"/>
      <c r="S397" s="114"/>
    </row>
    <row r="398" spans="6:19">
      <c r="F398" s="159"/>
      <c r="G398" s="136"/>
      <c r="K398" s="113"/>
      <c r="L398" s="113"/>
      <c r="N398" s="117"/>
      <c r="O398" s="117"/>
      <c r="P398" s="114"/>
      <c r="Q398" s="118"/>
      <c r="R398" s="116"/>
      <c r="S398" s="114"/>
    </row>
    <row r="399" spans="6:19">
      <c r="F399" s="159"/>
      <c r="G399" s="136"/>
      <c r="K399" s="113"/>
      <c r="L399" s="113"/>
      <c r="N399" s="117"/>
      <c r="O399" s="113"/>
      <c r="P399" s="114"/>
      <c r="Q399" s="118"/>
      <c r="R399" s="116"/>
      <c r="S399" s="114"/>
    </row>
    <row r="400" spans="6:19">
      <c r="F400" s="159"/>
      <c r="G400" s="136"/>
      <c r="K400" s="113"/>
      <c r="L400" s="113"/>
      <c r="N400" s="117"/>
      <c r="O400" s="113"/>
      <c r="P400" s="114"/>
      <c r="Q400" s="118"/>
      <c r="R400" s="116"/>
      <c r="S400" s="114"/>
    </row>
    <row r="401" spans="6:19">
      <c r="F401" s="159"/>
      <c r="G401" s="136"/>
      <c r="K401" s="113"/>
      <c r="L401" s="113"/>
      <c r="N401" s="117"/>
      <c r="O401" s="117"/>
      <c r="P401" s="114"/>
      <c r="Q401" s="118"/>
      <c r="R401" s="116"/>
      <c r="S401" s="114"/>
    </row>
    <row r="402" spans="6:19">
      <c r="F402" s="159"/>
      <c r="G402" s="136"/>
      <c r="K402" s="113"/>
      <c r="L402" s="113"/>
      <c r="N402" s="117"/>
      <c r="O402" s="113"/>
      <c r="P402" s="114"/>
      <c r="Q402" s="118"/>
      <c r="R402" s="116"/>
      <c r="S402" s="114"/>
    </row>
    <row r="403" spans="6:19">
      <c r="F403" s="159"/>
      <c r="G403" s="136"/>
      <c r="K403" s="113"/>
      <c r="L403" s="113"/>
      <c r="N403" s="117"/>
      <c r="O403" s="117"/>
      <c r="P403" s="114"/>
      <c r="Q403" s="118"/>
      <c r="R403" s="116"/>
      <c r="S403" s="114"/>
    </row>
    <row r="404" spans="6:19">
      <c r="F404" s="159"/>
      <c r="G404" s="136"/>
      <c r="K404" s="113"/>
      <c r="L404" s="113"/>
      <c r="N404" s="117"/>
      <c r="O404" s="113"/>
      <c r="P404" s="114"/>
      <c r="Q404" s="118"/>
      <c r="R404" s="116"/>
      <c r="S404" s="114"/>
    </row>
    <row r="405" spans="6:19">
      <c r="F405" s="159"/>
      <c r="G405" s="136"/>
      <c r="K405" s="113"/>
      <c r="L405" s="113"/>
      <c r="N405" s="117"/>
      <c r="O405" s="117"/>
      <c r="P405" s="114"/>
      <c r="Q405" s="118"/>
      <c r="R405" s="116"/>
      <c r="S405" s="114"/>
    </row>
    <row r="406" spans="6:19">
      <c r="F406" s="159"/>
      <c r="G406" s="136"/>
      <c r="K406" s="113"/>
      <c r="L406" s="113"/>
      <c r="N406" s="117"/>
      <c r="O406" s="113"/>
      <c r="P406" s="114"/>
      <c r="Q406" s="118"/>
      <c r="R406" s="116"/>
      <c r="S406" s="114"/>
    </row>
    <row r="407" spans="6:19">
      <c r="F407" s="159"/>
      <c r="G407" s="136"/>
      <c r="K407" s="113"/>
      <c r="L407" s="113"/>
      <c r="N407" s="117"/>
      <c r="O407" s="117"/>
      <c r="P407" s="114"/>
      <c r="Q407" s="118"/>
      <c r="R407" s="116"/>
      <c r="S407" s="114"/>
    </row>
    <row r="408" spans="6:19">
      <c r="F408" s="159"/>
      <c r="G408" s="136"/>
      <c r="K408" s="113"/>
      <c r="L408" s="113"/>
      <c r="N408" s="117"/>
      <c r="O408" s="113"/>
      <c r="P408" s="114"/>
      <c r="Q408" s="118"/>
      <c r="R408" s="116"/>
      <c r="S408" s="114"/>
    </row>
    <row r="409" spans="6:19">
      <c r="F409" s="159"/>
      <c r="G409" s="136"/>
      <c r="K409" s="113"/>
      <c r="L409" s="113"/>
      <c r="N409" s="117"/>
      <c r="O409" s="117"/>
      <c r="P409" s="114"/>
      <c r="Q409" s="118"/>
      <c r="R409" s="116"/>
      <c r="S409" s="114"/>
    </row>
    <row r="410" spans="6:19">
      <c r="F410" s="159"/>
      <c r="G410" s="136"/>
      <c r="K410" s="113"/>
      <c r="L410" s="113"/>
      <c r="N410" s="117"/>
      <c r="O410" s="113"/>
      <c r="P410" s="114"/>
      <c r="Q410" s="118"/>
      <c r="R410" s="116"/>
      <c r="S410" s="114"/>
    </row>
    <row r="411" spans="6:19">
      <c r="F411" s="159"/>
      <c r="G411" s="136"/>
      <c r="K411" s="113"/>
      <c r="L411" s="113"/>
      <c r="N411" s="117"/>
      <c r="O411" s="113"/>
      <c r="P411" s="114"/>
      <c r="Q411" s="118"/>
      <c r="R411" s="116"/>
      <c r="S411" s="114"/>
    </row>
    <row r="412" spans="6:19">
      <c r="F412" s="159"/>
      <c r="G412" s="136"/>
      <c r="K412" s="113"/>
      <c r="L412" s="113"/>
      <c r="N412" s="117"/>
      <c r="O412" s="113"/>
      <c r="P412" s="114"/>
      <c r="Q412" s="118"/>
      <c r="R412" s="116"/>
      <c r="S412" s="114"/>
    </row>
    <row r="413" spans="6:19">
      <c r="F413" s="159"/>
      <c r="G413" s="136"/>
      <c r="K413" s="113"/>
      <c r="L413" s="113"/>
      <c r="N413" s="117"/>
      <c r="O413" s="113"/>
      <c r="P413" s="114"/>
      <c r="Q413" s="118"/>
      <c r="R413" s="116"/>
      <c r="S413" s="114"/>
    </row>
    <row r="414" spans="6:19">
      <c r="F414" s="159"/>
      <c r="G414" s="136"/>
      <c r="K414" s="113"/>
      <c r="L414" s="113"/>
      <c r="N414" s="117"/>
      <c r="O414" s="117"/>
      <c r="P414" s="114"/>
      <c r="Q414" s="118"/>
      <c r="R414" s="116"/>
      <c r="S414" s="114"/>
    </row>
    <row r="415" spans="6:19">
      <c r="F415" s="159"/>
      <c r="G415" s="136"/>
      <c r="K415" s="113"/>
      <c r="L415" s="113"/>
      <c r="N415" s="117"/>
      <c r="O415" s="113"/>
      <c r="P415" s="114"/>
      <c r="Q415" s="118"/>
      <c r="R415" s="116"/>
      <c r="S415" s="114"/>
    </row>
    <row r="416" spans="6:19">
      <c r="F416" s="159"/>
      <c r="G416" s="136"/>
      <c r="K416" s="113"/>
      <c r="L416" s="113"/>
      <c r="N416" s="117"/>
      <c r="O416" s="113"/>
      <c r="P416" s="114"/>
      <c r="Q416" s="118"/>
      <c r="R416" s="116"/>
      <c r="S416" s="114"/>
    </row>
    <row r="417" spans="6:19">
      <c r="F417" s="159"/>
      <c r="G417" s="136"/>
      <c r="K417" s="113"/>
      <c r="L417" s="113"/>
      <c r="N417" s="117"/>
      <c r="O417" s="117"/>
      <c r="P417" s="114"/>
      <c r="Q417" s="118"/>
      <c r="R417" s="116"/>
      <c r="S417" s="114"/>
    </row>
    <row r="418" spans="6:19">
      <c r="F418" s="159"/>
      <c r="G418" s="136"/>
      <c r="K418" s="113"/>
      <c r="L418" s="113"/>
      <c r="N418" s="117"/>
      <c r="O418" s="113"/>
      <c r="P418" s="114"/>
      <c r="Q418" s="118"/>
      <c r="R418" s="116"/>
      <c r="S418" s="114"/>
    </row>
    <row r="419" spans="6:19">
      <c r="F419" s="159"/>
      <c r="G419" s="136"/>
      <c r="K419" s="113"/>
      <c r="L419" s="113"/>
      <c r="N419" s="117"/>
      <c r="O419" s="113"/>
      <c r="P419" s="114"/>
      <c r="Q419" s="118"/>
      <c r="R419" s="116"/>
      <c r="S419" s="114"/>
    </row>
    <row r="420" spans="6:19">
      <c r="F420" s="159"/>
      <c r="G420" s="136"/>
      <c r="K420" s="113"/>
      <c r="L420" s="113"/>
      <c r="N420" s="117"/>
      <c r="O420" s="113"/>
      <c r="P420" s="114"/>
      <c r="Q420" s="118"/>
      <c r="R420" s="116"/>
      <c r="S420" s="114"/>
    </row>
    <row r="421" spans="6:19">
      <c r="F421" s="159"/>
      <c r="G421" s="136"/>
      <c r="K421" s="113"/>
      <c r="L421" s="113"/>
      <c r="N421" s="117"/>
      <c r="O421" s="117"/>
      <c r="P421" s="114"/>
      <c r="Q421" s="118"/>
      <c r="R421" s="116"/>
      <c r="S421" s="114"/>
    </row>
    <row r="422" spans="6:19">
      <c r="F422" s="159"/>
      <c r="G422" s="136"/>
      <c r="K422" s="113"/>
      <c r="L422" s="113"/>
      <c r="N422" s="117"/>
      <c r="O422" s="113"/>
      <c r="P422" s="114"/>
      <c r="Q422" s="118"/>
      <c r="R422" s="116"/>
      <c r="S422" s="114"/>
    </row>
    <row r="423" spans="6:19">
      <c r="F423" s="159"/>
      <c r="G423" s="136"/>
      <c r="K423" s="113"/>
      <c r="L423" s="113"/>
      <c r="N423" s="117"/>
      <c r="O423" s="113"/>
      <c r="P423" s="114"/>
      <c r="Q423" s="118"/>
      <c r="R423" s="116"/>
      <c r="S423" s="114"/>
    </row>
    <row r="424" spans="6:19">
      <c r="F424" s="159"/>
      <c r="G424" s="136"/>
      <c r="K424" s="113"/>
      <c r="L424" s="113"/>
      <c r="N424" s="117"/>
      <c r="O424" s="113"/>
      <c r="P424" s="114"/>
      <c r="Q424" s="118"/>
      <c r="R424" s="116"/>
      <c r="S424" s="114"/>
    </row>
    <row r="425" spans="6:19">
      <c r="F425" s="159"/>
      <c r="G425" s="136"/>
      <c r="K425" s="113"/>
      <c r="L425" s="113"/>
      <c r="N425" s="117"/>
      <c r="O425" s="117"/>
      <c r="P425" s="114"/>
      <c r="Q425" s="118"/>
      <c r="R425" s="116"/>
      <c r="S425" s="114"/>
    </row>
    <row r="426" spans="6:19">
      <c r="F426" s="159"/>
      <c r="G426" s="136"/>
      <c r="K426" s="113"/>
      <c r="L426" s="113"/>
      <c r="N426" s="117"/>
      <c r="O426" s="117"/>
      <c r="P426" s="114"/>
      <c r="Q426" s="118"/>
      <c r="R426" s="116"/>
      <c r="S426" s="114"/>
    </row>
    <row r="427" spans="6:19">
      <c r="F427" s="159"/>
      <c r="G427" s="136"/>
      <c r="K427" s="113"/>
      <c r="L427" s="113"/>
      <c r="N427" s="117"/>
      <c r="O427" s="117"/>
      <c r="P427" s="114"/>
      <c r="Q427" s="118"/>
      <c r="R427" s="116"/>
      <c r="S427" s="114"/>
    </row>
    <row r="428" spans="6:19" ht="19.5" customHeight="1">
      <c r="F428" s="159"/>
      <c r="G428" s="136"/>
      <c r="K428" s="113"/>
      <c r="L428" s="113"/>
      <c r="N428" s="117"/>
      <c r="O428" s="113"/>
      <c r="P428" s="114"/>
      <c r="Q428" s="118"/>
      <c r="R428" s="116"/>
      <c r="S428" s="114"/>
    </row>
    <row r="429" spans="6:19">
      <c r="F429" s="159"/>
      <c r="G429" s="136"/>
      <c r="K429" s="113"/>
      <c r="L429" s="113"/>
      <c r="N429" s="117"/>
      <c r="O429" s="113"/>
      <c r="P429" s="114"/>
      <c r="Q429" s="118"/>
      <c r="R429" s="116"/>
      <c r="S429" s="114"/>
    </row>
    <row r="430" spans="6:19">
      <c r="F430" s="159"/>
      <c r="G430" s="136"/>
      <c r="O430" s="113"/>
      <c r="P430" s="114"/>
      <c r="Q430" s="118"/>
      <c r="R430" s="116"/>
      <c r="S430" s="114"/>
    </row>
    <row r="431" spans="6:19">
      <c r="F431" s="159"/>
      <c r="G431" s="136"/>
      <c r="K431" s="113"/>
      <c r="L431" s="113"/>
      <c r="N431" s="117"/>
      <c r="O431" s="113"/>
      <c r="P431" s="114"/>
      <c r="Q431" s="118"/>
      <c r="R431" s="116"/>
      <c r="S431" s="114"/>
    </row>
    <row r="432" spans="6:19">
      <c r="F432" s="159"/>
      <c r="G432" s="136"/>
      <c r="K432" s="113"/>
      <c r="L432" s="113"/>
      <c r="N432" s="117"/>
      <c r="O432" s="113"/>
      <c r="P432" s="114"/>
      <c r="Q432" s="118"/>
      <c r="R432" s="116"/>
      <c r="S432" s="114"/>
    </row>
    <row r="433" spans="6:19">
      <c r="F433" s="159"/>
      <c r="G433" s="136"/>
      <c r="K433" s="113"/>
      <c r="L433" s="113"/>
      <c r="N433" s="117"/>
      <c r="O433" s="117"/>
      <c r="P433" s="114"/>
      <c r="Q433" s="118"/>
      <c r="R433" s="116"/>
      <c r="S433" s="114"/>
    </row>
    <row r="434" spans="6:19">
      <c r="F434" s="159"/>
      <c r="G434" s="136"/>
      <c r="K434" s="113"/>
      <c r="L434" s="113"/>
      <c r="N434" s="117"/>
      <c r="O434" s="117"/>
      <c r="P434" s="114"/>
      <c r="Q434" s="118"/>
      <c r="R434" s="116"/>
      <c r="S434" s="114"/>
    </row>
    <row r="435" spans="6:19">
      <c r="F435" s="159"/>
      <c r="G435" s="136"/>
      <c r="K435" s="113"/>
      <c r="L435" s="113"/>
      <c r="N435" s="117"/>
      <c r="O435" s="113"/>
      <c r="P435" s="114"/>
      <c r="Q435" s="118"/>
      <c r="R435" s="116"/>
      <c r="S435" s="114"/>
    </row>
    <row r="436" spans="6:19">
      <c r="F436" s="159"/>
      <c r="G436" s="136"/>
      <c r="K436" s="113"/>
      <c r="L436" s="113"/>
      <c r="N436" s="117"/>
      <c r="O436" s="117"/>
      <c r="P436" s="114"/>
      <c r="Q436" s="118"/>
      <c r="R436" s="116"/>
      <c r="S436" s="114"/>
    </row>
    <row r="437" spans="6:19">
      <c r="F437" s="159"/>
      <c r="G437" s="136"/>
      <c r="K437" s="113"/>
      <c r="L437" s="113"/>
      <c r="N437" s="117"/>
      <c r="O437" s="113"/>
      <c r="P437" s="114"/>
      <c r="Q437" s="118"/>
      <c r="R437" s="116"/>
      <c r="S437" s="114"/>
    </row>
    <row r="438" spans="6:19">
      <c r="F438" s="159"/>
      <c r="G438" s="136"/>
      <c r="K438" s="113"/>
      <c r="L438" s="113"/>
      <c r="N438" s="117"/>
      <c r="O438" s="117"/>
      <c r="P438" s="114"/>
      <c r="Q438" s="118"/>
      <c r="R438" s="116"/>
      <c r="S438" s="114"/>
    </row>
    <row r="439" spans="6:19">
      <c r="F439" s="159"/>
      <c r="G439" s="136"/>
      <c r="K439" s="113"/>
      <c r="L439" s="113"/>
      <c r="N439" s="117"/>
      <c r="O439" s="117"/>
      <c r="P439" s="114"/>
      <c r="Q439" s="118"/>
      <c r="R439" s="116"/>
      <c r="S439" s="114"/>
    </row>
    <row r="440" spans="6:19">
      <c r="F440" s="159"/>
      <c r="G440" s="136"/>
      <c r="K440" s="113"/>
      <c r="L440" s="113"/>
      <c r="N440" s="117"/>
      <c r="O440" s="113"/>
      <c r="P440" s="114"/>
      <c r="Q440" s="118"/>
      <c r="R440" s="116"/>
      <c r="S440" s="114"/>
    </row>
    <row r="441" spans="6:19">
      <c r="F441" s="159"/>
      <c r="G441" s="136"/>
      <c r="K441" s="113"/>
      <c r="L441" s="113"/>
      <c r="N441" s="117"/>
      <c r="O441" s="117"/>
      <c r="P441" s="114"/>
      <c r="Q441" s="118"/>
      <c r="R441" s="116"/>
      <c r="S441" s="114"/>
    </row>
    <row r="442" spans="6:19">
      <c r="F442" s="159"/>
      <c r="G442" s="136"/>
      <c r="K442" s="113"/>
      <c r="L442" s="113"/>
      <c r="N442" s="117"/>
      <c r="O442" s="113"/>
      <c r="P442" s="114"/>
      <c r="Q442" s="118"/>
      <c r="R442" s="116"/>
      <c r="S442" s="114"/>
    </row>
    <row r="443" spans="6:19">
      <c r="F443" s="159"/>
      <c r="G443" s="136"/>
      <c r="K443" s="113"/>
      <c r="L443" s="113"/>
      <c r="N443" s="117"/>
      <c r="O443" s="113"/>
      <c r="P443" s="114"/>
      <c r="Q443" s="118"/>
      <c r="R443" s="116"/>
      <c r="S443" s="114"/>
    </row>
    <row r="444" spans="6:19">
      <c r="F444" s="159"/>
      <c r="G444" s="136"/>
      <c r="K444" s="113"/>
      <c r="L444" s="113"/>
      <c r="N444" s="117"/>
      <c r="O444" s="113"/>
      <c r="P444" s="114"/>
      <c r="Q444" s="118"/>
      <c r="R444" s="116"/>
      <c r="S444" s="114"/>
    </row>
    <row r="445" spans="6:19">
      <c r="F445" s="159"/>
      <c r="G445" s="136"/>
      <c r="K445" s="113"/>
      <c r="L445" s="113"/>
      <c r="N445" s="117"/>
      <c r="O445" s="113"/>
      <c r="P445" s="114"/>
      <c r="Q445" s="118"/>
      <c r="R445" s="116"/>
      <c r="S445" s="114"/>
    </row>
    <row r="446" spans="6:19">
      <c r="F446" s="159"/>
      <c r="G446" s="136"/>
      <c r="K446" s="113"/>
      <c r="L446" s="113"/>
      <c r="N446" s="117"/>
      <c r="O446" s="117"/>
      <c r="P446" s="114"/>
      <c r="Q446" s="118"/>
      <c r="R446" s="116"/>
      <c r="S446" s="114"/>
    </row>
    <row r="447" spans="6:19">
      <c r="F447" s="159"/>
      <c r="G447" s="136"/>
      <c r="K447" s="113"/>
      <c r="L447" s="113"/>
      <c r="N447" s="117"/>
      <c r="O447" s="113"/>
      <c r="P447" s="114"/>
      <c r="Q447" s="118"/>
      <c r="R447" s="116"/>
      <c r="S447" s="114"/>
    </row>
    <row r="448" spans="6:19">
      <c r="F448" s="159"/>
      <c r="G448" s="136"/>
      <c r="K448" s="113"/>
      <c r="L448" s="113"/>
      <c r="N448" s="117"/>
      <c r="O448" s="117"/>
      <c r="P448" s="114"/>
      <c r="Q448" s="118"/>
      <c r="R448" s="116"/>
      <c r="S448" s="114"/>
    </row>
    <row r="449" spans="6:19">
      <c r="F449" s="159"/>
      <c r="G449" s="136"/>
      <c r="K449" s="113"/>
      <c r="L449" s="113"/>
      <c r="N449" s="117"/>
      <c r="O449" s="113"/>
      <c r="P449" s="114"/>
      <c r="Q449" s="118"/>
      <c r="R449" s="116"/>
      <c r="S449" s="114"/>
    </row>
    <row r="450" spans="6:19">
      <c r="F450" s="159"/>
      <c r="G450" s="136"/>
      <c r="K450" s="113"/>
      <c r="L450" s="113"/>
      <c r="N450" s="117"/>
      <c r="O450" s="117"/>
      <c r="P450" s="114"/>
      <c r="Q450" s="118"/>
      <c r="R450" s="116"/>
      <c r="S450" s="114"/>
    </row>
    <row r="451" spans="6:19">
      <c r="F451" s="159"/>
      <c r="G451" s="136"/>
      <c r="K451" s="113"/>
      <c r="L451" s="113"/>
      <c r="N451" s="117"/>
      <c r="O451" s="117"/>
      <c r="P451" s="114"/>
      <c r="Q451" s="118"/>
      <c r="R451" s="116"/>
      <c r="S451" s="114"/>
    </row>
    <row r="452" spans="6:19">
      <c r="F452" s="159"/>
      <c r="G452" s="136"/>
      <c r="K452" s="113"/>
      <c r="L452" s="113"/>
      <c r="N452" s="117"/>
      <c r="O452" s="117"/>
      <c r="P452" s="114"/>
      <c r="Q452" s="118"/>
      <c r="R452" s="116"/>
      <c r="S452" s="114"/>
    </row>
    <row r="453" spans="6:19">
      <c r="F453" s="159"/>
      <c r="G453" s="136"/>
      <c r="K453" s="113"/>
      <c r="L453" s="113"/>
      <c r="N453" s="117"/>
      <c r="O453" s="117"/>
      <c r="P453" s="114"/>
      <c r="Q453" s="118"/>
      <c r="R453" s="116"/>
      <c r="S453" s="114"/>
    </row>
    <row r="454" spans="6:19">
      <c r="F454" s="159"/>
      <c r="G454" s="136"/>
      <c r="K454" s="113"/>
      <c r="L454" s="113"/>
      <c r="N454" s="117"/>
      <c r="O454" s="113"/>
      <c r="P454" s="114"/>
      <c r="Q454" s="118"/>
      <c r="R454" s="116"/>
      <c r="S454" s="114"/>
    </row>
    <row r="455" spans="6:19">
      <c r="F455" s="159"/>
      <c r="G455" s="136"/>
      <c r="K455" s="113"/>
      <c r="L455" s="113"/>
      <c r="N455" s="117"/>
      <c r="O455" s="117"/>
      <c r="P455" s="114"/>
      <c r="Q455" s="118"/>
      <c r="R455" s="116"/>
      <c r="S455" s="114"/>
    </row>
    <row r="456" spans="6:19">
      <c r="F456" s="159"/>
      <c r="G456" s="136"/>
      <c r="K456" s="137"/>
      <c r="L456" s="137"/>
      <c r="N456" s="117"/>
      <c r="O456" s="113"/>
      <c r="P456" s="114"/>
      <c r="Q456" s="118"/>
      <c r="R456" s="116"/>
      <c r="S456" s="114"/>
    </row>
    <row r="457" spans="6:19">
      <c r="F457" s="159"/>
      <c r="G457" s="136"/>
      <c r="K457" s="113"/>
      <c r="L457" s="113"/>
      <c r="N457" s="117"/>
      <c r="O457" s="117"/>
      <c r="P457" s="114"/>
      <c r="Q457" s="118"/>
      <c r="R457" s="116"/>
      <c r="S457" s="114"/>
    </row>
    <row r="458" spans="6:19">
      <c r="F458" s="159"/>
      <c r="G458" s="136"/>
      <c r="K458" s="113"/>
      <c r="L458" s="113"/>
      <c r="N458" s="117"/>
      <c r="O458" s="113"/>
      <c r="P458" s="114"/>
      <c r="Q458" s="118"/>
      <c r="R458" s="116"/>
      <c r="S458" s="114"/>
    </row>
    <row r="459" spans="6:19">
      <c r="F459" s="159"/>
      <c r="G459" s="136"/>
      <c r="K459" s="113"/>
      <c r="L459" s="113"/>
      <c r="N459" s="117"/>
      <c r="O459" s="117"/>
      <c r="P459" s="114"/>
      <c r="Q459" s="118"/>
      <c r="R459" s="116"/>
      <c r="S459" s="114"/>
    </row>
    <row r="460" spans="6:19">
      <c r="F460" s="159"/>
      <c r="G460" s="136"/>
      <c r="K460" s="113"/>
      <c r="L460" s="113"/>
      <c r="N460" s="117"/>
      <c r="O460" s="117"/>
      <c r="P460" s="114"/>
      <c r="Q460" s="118"/>
      <c r="R460" s="116"/>
      <c r="S460" s="114"/>
    </row>
    <row r="461" spans="6:19">
      <c r="F461" s="159"/>
      <c r="G461" s="136"/>
      <c r="K461" s="113"/>
      <c r="L461" s="113"/>
      <c r="N461" s="117"/>
      <c r="O461" s="113"/>
      <c r="P461" s="114"/>
      <c r="Q461" s="118"/>
      <c r="R461" s="116"/>
      <c r="S461" s="114"/>
    </row>
    <row r="462" spans="6:19">
      <c r="F462" s="159"/>
      <c r="G462" s="136"/>
      <c r="K462" s="113"/>
      <c r="L462" s="113"/>
      <c r="N462" s="117"/>
      <c r="O462" s="113"/>
      <c r="P462" s="114"/>
      <c r="Q462" s="118"/>
      <c r="R462" s="116"/>
      <c r="S462" s="114"/>
    </row>
    <row r="463" spans="6:19">
      <c r="F463" s="159"/>
      <c r="G463" s="136"/>
      <c r="K463" s="113"/>
      <c r="L463" s="113"/>
      <c r="N463" s="117"/>
      <c r="O463" s="113"/>
      <c r="P463" s="114"/>
      <c r="Q463" s="118"/>
      <c r="R463" s="116"/>
      <c r="S463" s="114"/>
    </row>
    <row r="464" spans="6:19">
      <c r="F464" s="159"/>
      <c r="G464" s="136"/>
      <c r="K464" s="113"/>
      <c r="L464" s="113"/>
      <c r="N464" s="117"/>
      <c r="O464" s="113"/>
      <c r="P464" s="114"/>
      <c r="Q464" s="118"/>
      <c r="R464" s="116"/>
      <c r="S464" s="114"/>
    </row>
    <row r="465" spans="6:19">
      <c r="F465" s="159"/>
      <c r="G465" s="136"/>
      <c r="K465" s="113"/>
      <c r="L465" s="113"/>
      <c r="N465" s="117"/>
      <c r="O465" s="113"/>
      <c r="P465" s="114"/>
      <c r="Q465" s="118"/>
      <c r="R465" s="116"/>
      <c r="S465" s="114"/>
    </row>
    <row r="466" spans="6:19">
      <c r="F466" s="159"/>
      <c r="G466" s="136"/>
      <c r="K466" s="113"/>
      <c r="L466" s="113"/>
      <c r="N466" s="117"/>
      <c r="O466" s="117"/>
      <c r="P466" s="114"/>
      <c r="Q466" s="118"/>
      <c r="R466" s="116"/>
      <c r="S466" s="114"/>
    </row>
    <row r="467" spans="6:19">
      <c r="F467" s="159"/>
      <c r="G467" s="136"/>
      <c r="K467" s="137"/>
      <c r="L467" s="137"/>
      <c r="N467" s="117"/>
      <c r="O467" s="117"/>
      <c r="P467" s="114"/>
      <c r="Q467" s="118"/>
      <c r="R467" s="116"/>
      <c r="S467" s="114"/>
    </row>
    <row r="468" spans="6:19">
      <c r="F468" s="159"/>
      <c r="G468" s="136"/>
      <c r="K468" s="113"/>
      <c r="L468" s="113"/>
      <c r="N468" s="117"/>
      <c r="O468" s="113"/>
      <c r="P468" s="114"/>
      <c r="Q468" s="118"/>
      <c r="R468" s="116"/>
      <c r="S468" s="114"/>
    </row>
    <row r="469" spans="6:19">
      <c r="F469" s="159"/>
      <c r="G469" s="136"/>
      <c r="K469" s="113"/>
      <c r="L469" s="113"/>
      <c r="N469" s="117"/>
      <c r="O469" s="117"/>
      <c r="P469" s="114"/>
      <c r="Q469" s="118"/>
      <c r="R469" s="116"/>
      <c r="S469" s="114"/>
    </row>
    <row r="470" spans="6:19">
      <c r="F470" s="159"/>
      <c r="G470" s="136"/>
      <c r="K470" s="113"/>
      <c r="L470" s="113"/>
      <c r="N470" s="117"/>
      <c r="O470" s="117"/>
      <c r="P470" s="114"/>
      <c r="Q470" s="118"/>
      <c r="R470" s="116"/>
      <c r="S470" s="114"/>
    </row>
    <row r="471" spans="6:19">
      <c r="F471" s="159"/>
      <c r="G471" s="136"/>
      <c r="K471" s="113"/>
      <c r="L471" s="113"/>
      <c r="N471" s="117"/>
      <c r="O471" s="113"/>
      <c r="P471" s="114"/>
      <c r="Q471" s="118"/>
      <c r="R471" s="116"/>
      <c r="S471" s="114"/>
    </row>
    <row r="472" spans="6:19">
      <c r="F472" s="159"/>
      <c r="G472" s="136"/>
      <c r="K472" s="113"/>
      <c r="L472" s="113"/>
      <c r="N472" s="117"/>
      <c r="O472" s="113"/>
      <c r="P472" s="114"/>
      <c r="Q472" s="118"/>
      <c r="R472" s="116"/>
      <c r="S472" s="114"/>
    </row>
    <row r="473" spans="6:19">
      <c r="F473" s="159"/>
      <c r="G473" s="136"/>
      <c r="K473" s="113"/>
      <c r="L473" s="113"/>
      <c r="N473" s="117"/>
      <c r="O473" s="117"/>
      <c r="P473" s="114"/>
      <c r="Q473" s="118"/>
      <c r="R473" s="116"/>
      <c r="S473" s="114"/>
    </row>
    <row r="474" spans="6:19">
      <c r="F474" s="159"/>
      <c r="G474" s="136"/>
      <c r="K474" s="113"/>
      <c r="L474" s="113"/>
      <c r="N474" s="117"/>
      <c r="O474" s="113"/>
      <c r="P474" s="114"/>
      <c r="Q474" s="118"/>
      <c r="R474" s="116"/>
      <c r="S474" s="114"/>
    </row>
    <row r="475" spans="6:19">
      <c r="F475" s="159"/>
      <c r="G475" s="136"/>
      <c r="K475" s="113"/>
      <c r="L475" s="113"/>
      <c r="N475" s="117"/>
      <c r="O475" s="117"/>
      <c r="P475" s="114"/>
      <c r="Q475" s="118"/>
      <c r="R475" s="116"/>
      <c r="S475" s="114"/>
    </row>
    <row r="476" spans="6:19">
      <c r="F476" s="159"/>
      <c r="G476" s="136"/>
      <c r="K476" s="137"/>
      <c r="L476" s="137"/>
      <c r="N476" s="117"/>
      <c r="O476" s="113"/>
      <c r="P476" s="114"/>
      <c r="Q476" s="118"/>
      <c r="R476" s="116"/>
      <c r="S476" s="114"/>
    </row>
    <row r="477" spans="6:19">
      <c r="F477" s="159"/>
      <c r="G477" s="136"/>
      <c r="K477" s="113"/>
      <c r="L477" s="113"/>
      <c r="N477" s="117"/>
      <c r="O477" s="117"/>
      <c r="P477" s="114"/>
      <c r="Q477" s="118"/>
      <c r="R477" s="116"/>
      <c r="S477" s="114"/>
    </row>
    <row r="478" spans="6:19">
      <c r="F478" s="159"/>
      <c r="G478" s="136"/>
      <c r="K478" s="113"/>
      <c r="L478" s="113"/>
      <c r="N478" s="117"/>
      <c r="O478" s="113"/>
      <c r="P478" s="114"/>
      <c r="Q478" s="118"/>
      <c r="R478" s="116"/>
      <c r="S478" s="114"/>
    </row>
    <row r="479" spans="6:19">
      <c r="F479" s="159"/>
      <c r="G479" s="136"/>
      <c r="K479" s="113"/>
      <c r="L479" s="113"/>
      <c r="N479" s="117"/>
      <c r="O479" s="113"/>
      <c r="P479" s="114"/>
      <c r="Q479" s="118"/>
      <c r="R479" s="116"/>
      <c r="S479" s="114"/>
    </row>
    <row r="480" spans="6:19">
      <c r="F480" s="159"/>
      <c r="G480" s="136"/>
      <c r="K480" s="113"/>
      <c r="L480" s="113"/>
      <c r="N480" s="117"/>
      <c r="O480" s="113"/>
      <c r="P480" s="114"/>
      <c r="Q480" s="118"/>
      <c r="R480" s="116"/>
      <c r="S480" s="114"/>
    </row>
    <row r="481" spans="6:19">
      <c r="F481" s="159"/>
      <c r="G481" s="136"/>
      <c r="K481" s="113"/>
      <c r="L481" s="113"/>
      <c r="N481" s="117"/>
      <c r="O481" s="113"/>
      <c r="P481" s="114"/>
      <c r="Q481" s="118"/>
      <c r="R481" s="116"/>
      <c r="S481" s="114"/>
    </row>
    <row r="482" spans="6:19">
      <c r="F482" s="159"/>
      <c r="G482" s="136"/>
      <c r="K482" s="113"/>
      <c r="L482" s="113"/>
      <c r="N482" s="117"/>
      <c r="O482" s="117"/>
      <c r="P482" s="114"/>
      <c r="Q482" s="118"/>
      <c r="R482" s="116"/>
      <c r="S482" s="114"/>
    </row>
    <row r="483" spans="6:19">
      <c r="F483" s="159"/>
      <c r="G483" s="136"/>
      <c r="K483" s="113"/>
      <c r="L483" s="113"/>
      <c r="N483" s="117"/>
      <c r="O483" s="117"/>
      <c r="P483" s="114"/>
      <c r="Q483" s="118"/>
      <c r="R483" s="116"/>
      <c r="S483" s="114"/>
    </row>
    <row r="484" spans="6:19">
      <c r="F484" s="159"/>
      <c r="G484" s="136"/>
      <c r="K484" s="113"/>
      <c r="L484" s="113"/>
      <c r="N484" s="117"/>
      <c r="O484" s="117"/>
      <c r="P484" s="114"/>
      <c r="Q484" s="118"/>
      <c r="R484" s="116"/>
      <c r="S484" s="114"/>
    </row>
    <row r="485" spans="6:19">
      <c r="F485" s="159"/>
      <c r="G485" s="136"/>
      <c r="K485" s="113"/>
      <c r="L485" s="113"/>
      <c r="N485" s="117"/>
      <c r="O485" s="117"/>
      <c r="P485" s="114"/>
      <c r="Q485" s="118"/>
      <c r="R485" s="116"/>
      <c r="S485" s="114"/>
    </row>
    <row r="486" spans="6:19">
      <c r="F486" s="159"/>
      <c r="G486" s="136"/>
      <c r="K486" s="113"/>
      <c r="L486" s="113"/>
      <c r="N486" s="117"/>
      <c r="O486" s="113"/>
      <c r="P486" s="114"/>
      <c r="Q486" s="118"/>
      <c r="R486" s="116"/>
      <c r="S486" s="114"/>
    </row>
    <row r="487" spans="6:19">
      <c r="F487" s="159"/>
      <c r="G487" s="136"/>
      <c r="K487" s="113"/>
      <c r="L487" s="113"/>
      <c r="N487" s="117"/>
      <c r="O487" s="113"/>
      <c r="P487" s="114"/>
      <c r="Q487" s="118"/>
      <c r="R487" s="116"/>
      <c r="S487" s="114"/>
    </row>
    <row r="488" spans="6:19">
      <c r="F488" s="159"/>
      <c r="G488" s="136"/>
      <c r="K488" s="113"/>
      <c r="L488" s="113"/>
      <c r="N488" s="117"/>
      <c r="O488" s="117"/>
      <c r="P488" s="114"/>
      <c r="Q488" s="118"/>
      <c r="R488" s="116"/>
      <c r="S488" s="114"/>
    </row>
    <row r="489" spans="6:19">
      <c r="F489" s="159"/>
      <c r="G489" s="136"/>
      <c r="K489" s="113"/>
      <c r="L489" s="113"/>
      <c r="N489" s="117"/>
      <c r="O489" s="117"/>
      <c r="P489" s="114"/>
      <c r="Q489" s="118"/>
      <c r="R489" s="116"/>
      <c r="S489" s="114"/>
    </row>
    <row r="490" spans="6:19">
      <c r="F490" s="159"/>
      <c r="G490" s="136"/>
      <c r="K490" s="113"/>
      <c r="L490" s="113"/>
      <c r="N490" s="117"/>
      <c r="O490" s="117"/>
      <c r="P490" s="114"/>
      <c r="Q490" s="118"/>
      <c r="R490" s="116"/>
      <c r="S490" s="114"/>
    </row>
    <row r="491" spans="6:19">
      <c r="F491" s="159"/>
      <c r="G491" s="136"/>
      <c r="K491" s="113"/>
      <c r="L491" s="113"/>
      <c r="N491" s="117"/>
      <c r="O491" s="117"/>
      <c r="P491" s="114"/>
      <c r="Q491" s="118"/>
      <c r="R491" s="116"/>
      <c r="S491" s="114"/>
    </row>
    <row r="492" spans="6:19">
      <c r="F492" s="159"/>
      <c r="G492" s="136"/>
      <c r="K492" s="113"/>
      <c r="L492" s="113"/>
      <c r="N492" s="117"/>
      <c r="O492" s="117"/>
      <c r="P492" s="114"/>
      <c r="Q492" s="118"/>
      <c r="R492" s="116"/>
      <c r="S492" s="114"/>
    </row>
    <row r="493" spans="6:19">
      <c r="F493" s="159"/>
      <c r="G493" s="136"/>
      <c r="K493" s="113"/>
      <c r="L493" s="113"/>
      <c r="N493" s="117"/>
      <c r="O493" s="117"/>
      <c r="P493" s="114"/>
      <c r="Q493" s="118"/>
      <c r="R493" s="116"/>
      <c r="S493" s="114"/>
    </row>
    <row r="494" spans="6:19">
      <c r="F494" s="159"/>
      <c r="G494" s="136"/>
      <c r="K494" s="113"/>
      <c r="L494" s="113"/>
      <c r="N494" s="117"/>
      <c r="O494" s="117"/>
      <c r="P494" s="114"/>
      <c r="Q494" s="118"/>
      <c r="R494" s="116"/>
      <c r="S494" s="114"/>
    </row>
    <row r="495" spans="6:19">
      <c r="F495" s="159"/>
      <c r="G495" s="136"/>
      <c r="K495" s="113"/>
      <c r="L495" s="113"/>
      <c r="N495" s="117"/>
      <c r="O495" s="117"/>
      <c r="P495" s="114"/>
      <c r="Q495" s="118"/>
      <c r="R495" s="116"/>
      <c r="S495" s="114"/>
    </row>
    <row r="496" spans="6:19">
      <c r="F496" s="159"/>
      <c r="G496" s="136"/>
      <c r="K496" s="113"/>
      <c r="L496" s="113"/>
      <c r="N496" s="117"/>
      <c r="O496" s="117"/>
      <c r="P496" s="114"/>
      <c r="Q496" s="118"/>
      <c r="R496" s="116"/>
      <c r="S496" s="114"/>
    </row>
    <row r="497" spans="6:19">
      <c r="F497" s="159"/>
      <c r="G497" s="136"/>
      <c r="K497" s="113"/>
      <c r="L497" s="113"/>
      <c r="N497" s="117"/>
      <c r="O497" s="117"/>
      <c r="P497" s="114"/>
      <c r="Q497" s="118"/>
      <c r="R497" s="116"/>
      <c r="S497" s="114"/>
    </row>
    <row r="498" spans="6:19">
      <c r="F498" s="159"/>
      <c r="G498" s="136"/>
      <c r="K498" s="113"/>
      <c r="L498" s="113"/>
      <c r="N498" s="117"/>
      <c r="O498" s="117"/>
      <c r="P498" s="114"/>
      <c r="Q498" s="118"/>
      <c r="R498" s="116"/>
      <c r="S498" s="114"/>
    </row>
    <row r="499" spans="6:19">
      <c r="F499" s="159"/>
      <c r="G499" s="136"/>
      <c r="K499" s="113"/>
      <c r="L499" s="113"/>
      <c r="N499" s="117"/>
      <c r="O499" s="113"/>
      <c r="P499" s="114"/>
      <c r="Q499" s="118"/>
      <c r="R499" s="116"/>
      <c r="S499" s="114"/>
    </row>
    <row r="500" spans="6:19">
      <c r="F500" s="159"/>
      <c r="G500" s="136"/>
      <c r="K500" s="113"/>
      <c r="L500" s="113"/>
      <c r="N500" s="117"/>
      <c r="O500" s="117"/>
      <c r="P500" s="114"/>
      <c r="Q500" s="118"/>
      <c r="R500" s="116"/>
      <c r="S500" s="114"/>
    </row>
    <row r="501" spans="6:19">
      <c r="F501" s="159"/>
      <c r="G501" s="136"/>
      <c r="K501" s="113"/>
      <c r="L501" s="113"/>
      <c r="N501" s="117"/>
      <c r="O501" s="117"/>
      <c r="P501" s="114"/>
      <c r="Q501" s="118"/>
      <c r="R501" s="116"/>
      <c r="S501" s="114"/>
    </row>
    <row r="502" spans="6:19">
      <c r="F502" s="159"/>
      <c r="G502" s="136"/>
      <c r="K502" s="113"/>
      <c r="L502" s="113"/>
      <c r="N502" s="117"/>
      <c r="O502" s="117"/>
      <c r="P502" s="114"/>
      <c r="Q502" s="118"/>
      <c r="R502" s="116"/>
      <c r="S502" s="114"/>
    </row>
    <row r="503" spans="6:19">
      <c r="F503" s="159"/>
      <c r="G503" s="136"/>
      <c r="K503" s="113"/>
      <c r="L503" s="113"/>
      <c r="N503" s="117"/>
      <c r="O503" s="117"/>
      <c r="P503" s="114"/>
      <c r="Q503" s="118"/>
      <c r="R503" s="116"/>
      <c r="S503" s="114"/>
    </row>
    <row r="504" spans="6:19">
      <c r="F504" s="159"/>
      <c r="G504" s="136"/>
      <c r="K504" s="113"/>
      <c r="L504" s="113"/>
      <c r="N504" s="117"/>
      <c r="O504" s="117"/>
      <c r="P504" s="114"/>
      <c r="Q504" s="118"/>
      <c r="R504" s="116"/>
      <c r="S504" s="114"/>
    </row>
    <row r="505" spans="6:19">
      <c r="F505" s="159"/>
      <c r="G505" s="136"/>
      <c r="K505" s="113"/>
      <c r="L505" s="113"/>
      <c r="N505" s="117"/>
      <c r="O505" s="113"/>
      <c r="P505" s="114"/>
      <c r="Q505" s="118"/>
      <c r="R505" s="116"/>
      <c r="S505" s="114"/>
    </row>
    <row r="506" spans="6:19">
      <c r="F506" s="159"/>
      <c r="G506" s="136"/>
      <c r="K506" s="113"/>
      <c r="L506" s="113"/>
      <c r="N506" s="117"/>
      <c r="O506" s="117"/>
      <c r="P506" s="114"/>
      <c r="Q506" s="118"/>
      <c r="R506" s="116"/>
      <c r="S506" s="114"/>
    </row>
    <row r="507" spans="6:19">
      <c r="F507" s="159"/>
      <c r="G507" s="136"/>
      <c r="K507" s="113"/>
      <c r="L507" s="113"/>
      <c r="N507" s="117"/>
      <c r="O507" s="117"/>
      <c r="P507" s="114"/>
      <c r="Q507" s="118"/>
      <c r="R507" s="116"/>
      <c r="S507" s="114"/>
    </row>
    <row r="508" spans="6:19">
      <c r="F508" s="159"/>
      <c r="G508" s="136"/>
      <c r="K508" s="113"/>
      <c r="L508" s="113"/>
      <c r="N508" s="117"/>
      <c r="O508" s="113"/>
      <c r="P508" s="114"/>
      <c r="Q508" s="118"/>
      <c r="R508" s="116"/>
      <c r="S508" s="114"/>
    </row>
    <row r="509" spans="6:19">
      <c r="F509" s="159"/>
      <c r="G509" s="136"/>
      <c r="K509" s="113"/>
      <c r="L509" s="113"/>
      <c r="N509" s="117"/>
      <c r="O509" s="113"/>
      <c r="P509" s="114"/>
      <c r="Q509" s="118"/>
      <c r="R509" s="116"/>
      <c r="S509" s="114"/>
    </row>
    <row r="510" spans="6:19">
      <c r="F510" s="159"/>
      <c r="G510" s="136"/>
      <c r="K510" s="113"/>
      <c r="L510" s="113"/>
      <c r="N510" s="117"/>
      <c r="O510" s="117"/>
      <c r="P510" s="114"/>
      <c r="Q510" s="118"/>
      <c r="R510" s="116"/>
      <c r="S510" s="114"/>
    </row>
    <row r="511" spans="6:19">
      <c r="F511" s="159"/>
      <c r="G511" s="136"/>
      <c r="K511" s="113"/>
      <c r="L511" s="113"/>
      <c r="N511" s="117"/>
      <c r="O511" s="117"/>
      <c r="P511" s="114"/>
      <c r="Q511" s="118"/>
      <c r="R511" s="116"/>
      <c r="S511" s="114"/>
    </row>
    <row r="512" spans="6:19">
      <c r="F512" s="159"/>
      <c r="G512" s="136"/>
      <c r="K512" s="113"/>
      <c r="L512" s="113"/>
      <c r="N512" s="117"/>
      <c r="O512" s="113"/>
      <c r="P512" s="114"/>
      <c r="Q512" s="118"/>
      <c r="R512" s="116"/>
      <c r="S512" s="114"/>
    </row>
    <row r="513" spans="6:19">
      <c r="F513" s="159"/>
      <c r="G513" s="136"/>
      <c r="K513" s="113"/>
      <c r="L513" s="113"/>
      <c r="N513" s="117"/>
      <c r="O513" s="117"/>
      <c r="P513" s="114"/>
      <c r="Q513" s="118"/>
      <c r="R513" s="116"/>
      <c r="S513" s="114"/>
    </row>
    <row r="514" spans="6:19">
      <c r="F514" s="159"/>
      <c r="G514" s="136"/>
      <c r="K514" s="137"/>
      <c r="L514" s="137"/>
      <c r="N514" s="117"/>
      <c r="O514" s="113"/>
      <c r="P514" s="114"/>
      <c r="Q514" s="118"/>
      <c r="R514" s="116"/>
      <c r="S514" s="114"/>
    </row>
    <row r="515" spans="6:19">
      <c r="F515" s="159"/>
      <c r="G515" s="136"/>
      <c r="K515" s="113"/>
      <c r="L515" s="113"/>
      <c r="N515" s="117"/>
      <c r="O515" s="117"/>
      <c r="P515" s="114"/>
      <c r="Q515" s="118"/>
      <c r="R515" s="116"/>
      <c r="S515" s="114"/>
    </row>
    <row r="516" spans="6:19">
      <c r="F516" s="159"/>
      <c r="G516" s="136"/>
      <c r="K516" s="113"/>
      <c r="L516" s="113"/>
      <c r="N516" s="117"/>
      <c r="O516" s="117"/>
      <c r="P516" s="114"/>
      <c r="Q516" s="118"/>
      <c r="R516" s="116"/>
      <c r="S516" s="114"/>
    </row>
    <row r="517" spans="6:19">
      <c r="F517" s="159"/>
      <c r="G517" s="136"/>
      <c r="K517" s="113"/>
      <c r="L517" s="113"/>
      <c r="N517" s="117"/>
      <c r="O517" s="117"/>
      <c r="P517" s="114"/>
      <c r="Q517" s="118"/>
      <c r="R517" s="116"/>
      <c r="S517" s="114"/>
    </row>
    <row r="518" spans="6:19">
      <c r="F518" s="159"/>
      <c r="G518" s="136"/>
      <c r="K518" s="113"/>
      <c r="L518" s="113"/>
      <c r="N518" s="117"/>
      <c r="O518" s="117"/>
      <c r="P518" s="114"/>
      <c r="Q518" s="118"/>
      <c r="R518" s="116"/>
      <c r="S518" s="114"/>
    </row>
    <row r="519" spans="6:19">
      <c r="F519" s="159"/>
      <c r="G519" s="136"/>
      <c r="K519" s="113"/>
      <c r="L519" s="113"/>
      <c r="N519" s="117"/>
      <c r="O519" s="113"/>
      <c r="P519" s="114"/>
      <c r="Q519" s="118"/>
      <c r="R519" s="116"/>
      <c r="S519" s="114"/>
    </row>
    <row r="520" spans="6:19">
      <c r="F520" s="159"/>
      <c r="G520" s="136"/>
      <c r="K520" s="113"/>
      <c r="L520" s="113"/>
      <c r="N520" s="117"/>
      <c r="O520" s="117"/>
      <c r="P520" s="138"/>
      <c r="Q520" s="118"/>
      <c r="R520" s="116"/>
      <c r="S520" s="114"/>
    </row>
    <row r="521" spans="6:19">
      <c r="F521" s="159"/>
      <c r="G521" s="136"/>
      <c r="K521" s="113"/>
      <c r="L521" s="113"/>
      <c r="N521" s="117"/>
      <c r="O521" s="117"/>
      <c r="P521" s="114"/>
      <c r="Q521" s="118"/>
      <c r="R521" s="116"/>
      <c r="S521" s="114"/>
    </row>
    <row r="522" spans="6:19">
      <c r="F522" s="159"/>
      <c r="G522" s="136"/>
      <c r="K522" s="113"/>
      <c r="L522" s="113"/>
      <c r="N522" s="117"/>
      <c r="O522" s="117"/>
      <c r="P522" s="114"/>
      <c r="Q522" s="118"/>
      <c r="R522" s="116"/>
      <c r="S522" s="114"/>
    </row>
    <row r="523" spans="6:19">
      <c r="F523" s="159"/>
      <c r="G523" s="136"/>
      <c r="K523" s="113"/>
      <c r="L523" s="113"/>
      <c r="N523" s="117"/>
      <c r="O523" s="117"/>
      <c r="P523" s="114"/>
      <c r="Q523" s="118"/>
      <c r="R523" s="116"/>
      <c r="S523" s="114"/>
    </row>
    <row r="524" spans="6:19">
      <c r="F524" s="159"/>
      <c r="G524" s="136"/>
      <c r="K524" s="113"/>
      <c r="L524" s="113"/>
      <c r="N524" s="117"/>
      <c r="O524" s="117"/>
      <c r="P524" s="138"/>
      <c r="Q524" s="118"/>
      <c r="R524" s="116"/>
      <c r="S524" s="114"/>
    </row>
    <row r="525" spans="6:19">
      <c r="F525" s="159"/>
      <c r="G525" s="136"/>
      <c r="K525" s="113"/>
      <c r="L525" s="113"/>
      <c r="N525" s="117"/>
      <c r="O525" s="113"/>
      <c r="P525" s="114"/>
      <c r="Q525" s="118"/>
      <c r="R525" s="116"/>
      <c r="S525" s="114"/>
    </row>
    <row r="526" spans="6:19">
      <c r="F526" s="159"/>
      <c r="G526" s="136"/>
      <c r="K526" s="113"/>
      <c r="L526" s="113"/>
      <c r="N526" s="117"/>
      <c r="O526" s="117"/>
      <c r="P526" s="114"/>
      <c r="Q526" s="118"/>
      <c r="R526" s="116"/>
      <c r="S526" s="114"/>
    </row>
    <row r="527" spans="6:19">
      <c r="F527" s="159"/>
      <c r="G527" s="136"/>
      <c r="K527" s="113"/>
      <c r="L527" s="113"/>
      <c r="N527" s="117"/>
      <c r="O527" s="117"/>
      <c r="P527" s="114"/>
      <c r="Q527" s="118"/>
      <c r="R527" s="116"/>
      <c r="S527" s="114"/>
    </row>
    <row r="528" spans="6:19">
      <c r="F528" s="159"/>
      <c r="G528" s="136"/>
      <c r="K528" s="113"/>
      <c r="L528" s="113"/>
      <c r="N528" s="117"/>
      <c r="O528" s="117"/>
      <c r="P528" s="114"/>
      <c r="Q528" s="118"/>
      <c r="R528" s="116"/>
      <c r="S528" s="114"/>
    </row>
    <row r="529" spans="6:19">
      <c r="F529" s="159"/>
      <c r="G529" s="136"/>
      <c r="K529" s="113"/>
      <c r="L529" s="113"/>
      <c r="N529" s="117"/>
      <c r="O529" s="117"/>
      <c r="P529" s="114"/>
      <c r="Q529" s="118"/>
      <c r="R529" s="116"/>
      <c r="S529" s="114"/>
    </row>
    <row r="530" spans="6:19">
      <c r="F530" s="159"/>
      <c r="G530" s="136"/>
      <c r="K530" s="113"/>
      <c r="L530" s="113"/>
      <c r="N530" s="117"/>
      <c r="O530" s="113"/>
      <c r="P530" s="114"/>
      <c r="Q530" s="118"/>
      <c r="R530" s="116"/>
      <c r="S530" s="114"/>
    </row>
    <row r="531" spans="6:19">
      <c r="F531" s="159"/>
      <c r="G531" s="136"/>
      <c r="K531" s="113"/>
      <c r="L531" s="113"/>
      <c r="N531" s="117"/>
      <c r="O531" s="113"/>
      <c r="P531" s="114"/>
      <c r="Q531" s="118"/>
      <c r="R531" s="116"/>
      <c r="S531" s="114"/>
    </row>
    <row r="532" spans="6:19">
      <c r="F532" s="159"/>
      <c r="G532" s="136"/>
      <c r="K532" s="113"/>
      <c r="L532" s="113"/>
      <c r="N532" s="117"/>
      <c r="O532" s="113"/>
      <c r="P532" s="114"/>
      <c r="Q532" s="118"/>
      <c r="R532" s="116"/>
      <c r="S532" s="114"/>
    </row>
    <row r="533" spans="6:19">
      <c r="F533" s="159"/>
      <c r="G533" s="136"/>
      <c r="K533" s="113"/>
      <c r="L533" s="113"/>
      <c r="N533" s="117"/>
      <c r="O533" s="113"/>
      <c r="P533" s="114"/>
      <c r="Q533" s="118"/>
      <c r="R533" s="116"/>
      <c r="S533" s="114"/>
    </row>
    <row r="534" spans="6:19">
      <c r="F534" s="159"/>
      <c r="G534" s="136"/>
      <c r="K534" s="113"/>
      <c r="L534" s="113"/>
      <c r="N534" s="117"/>
      <c r="O534" s="113"/>
      <c r="P534" s="114"/>
      <c r="Q534" s="118"/>
      <c r="R534" s="116"/>
      <c r="S534" s="114"/>
    </row>
    <row r="535" spans="6:19">
      <c r="F535" s="159"/>
      <c r="G535" s="136"/>
      <c r="K535" s="113"/>
      <c r="L535" s="113"/>
      <c r="N535" s="117"/>
      <c r="O535" s="113"/>
      <c r="P535" s="114"/>
      <c r="Q535" s="118"/>
      <c r="R535" s="116"/>
      <c r="S535" s="114"/>
    </row>
    <row r="536" spans="6:19">
      <c r="F536" s="159"/>
      <c r="G536" s="136"/>
      <c r="K536" s="113"/>
      <c r="L536" s="113"/>
      <c r="N536" s="117"/>
      <c r="O536" s="113"/>
      <c r="P536" s="114"/>
      <c r="Q536" s="118"/>
      <c r="R536" s="116"/>
      <c r="S536" s="114"/>
    </row>
    <row r="537" spans="6:19">
      <c r="F537" s="159"/>
      <c r="G537" s="136"/>
      <c r="K537" s="113"/>
      <c r="L537" s="113"/>
      <c r="N537" s="117"/>
      <c r="O537" s="113"/>
      <c r="P537" s="114"/>
      <c r="Q537" s="118"/>
      <c r="R537" s="116"/>
      <c r="S537" s="114"/>
    </row>
    <row r="538" spans="6:19">
      <c r="F538" s="159"/>
      <c r="G538" s="136"/>
      <c r="K538" s="113"/>
      <c r="L538" s="113"/>
      <c r="N538" s="117"/>
      <c r="O538" s="117"/>
      <c r="P538" s="114"/>
      <c r="Q538" s="118"/>
      <c r="R538" s="116"/>
      <c r="S538" s="114"/>
    </row>
    <row r="539" spans="6:19">
      <c r="F539" s="159"/>
      <c r="G539" s="136"/>
      <c r="K539" s="113"/>
      <c r="L539" s="113"/>
      <c r="N539" s="117"/>
      <c r="O539" s="117"/>
      <c r="P539" s="114"/>
      <c r="Q539" s="118"/>
      <c r="R539" s="116"/>
      <c r="S539" s="114"/>
    </row>
    <row r="540" spans="6:19">
      <c r="F540" s="159"/>
      <c r="G540" s="136"/>
      <c r="K540" s="113"/>
      <c r="L540" s="113"/>
      <c r="N540" s="117"/>
      <c r="O540" s="113"/>
      <c r="P540" s="114"/>
      <c r="Q540" s="118"/>
      <c r="R540" s="116"/>
      <c r="S540" s="114"/>
    </row>
    <row r="541" spans="6:19">
      <c r="F541" s="159"/>
      <c r="G541" s="136"/>
      <c r="K541" s="113"/>
      <c r="L541" s="113"/>
      <c r="N541" s="117"/>
      <c r="O541" s="113"/>
      <c r="P541" s="114"/>
      <c r="Q541" s="118"/>
      <c r="R541" s="116"/>
      <c r="S541" s="114"/>
    </row>
    <row r="542" spans="6:19">
      <c r="F542" s="159"/>
      <c r="G542" s="136"/>
      <c r="K542" s="113"/>
      <c r="L542" s="113"/>
      <c r="N542" s="117"/>
      <c r="O542" s="113"/>
      <c r="P542" s="114"/>
      <c r="Q542" s="118"/>
      <c r="R542" s="116"/>
      <c r="S542" s="114"/>
    </row>
    <row r="543" spans="6:19">
      <c r="F543" s="159"/>
      <c r="G543" s="136"/>
      <c r="K543" s="113"/>
      <c r="L543" s="113"/>
      <c r="N543" s="117"/>
      <c r="O543" s="117"/>
      <c r="P543" s="114"/>
      <c r="Q543" s="118"/>
      <c r="R543" s="116"/>
      <c r="S543" s="114"/>
    </row>
    <row r="544" spans="6:19">
      <c r="F544" s="159"/>
      <c r="G544" s="136"/>
      <c r="K544" s="113"/>
      <c r="L544" s="113"/>
      <c r="N544" s="117"/>
      <c r="O544" s="117"/>
      <c r="P544" s="114"/>
      <c r="Q544" s="118"/>
      <c r="R544" s="116"/>
      <c r="S544" s="114"/>
    </row>
    <row r="545" spans="6:19">
      <c r="F545" s="159"/>
      <c r="G545" s="136"/>
      <c r="K545" s="113"/>
      <c r="L545" s="113"/>
      <c r="N545" s="117"/>
      <c r="O545" s="113"/>
      <c r="P545" s="114"/>
      <c r="Q545" s="118"/>
      <c r="R545" s="116"/>
      <c r="S545" s="114"/>
    </row>
    <row r="546" spans="6:19">
      <c r="F546" s="159"/>
      <c r="G546" s="136"/>
      <c r="K546" s="113"/>
      <c r="L546" s="113"/>
      <c r="N546" s="117"/>
      <c r="O546" s="117"/>
      <c r="P546" s="114"/>
      <c r="Q546" s="118"/>
      <c r="R546" s="116"/>
      <c r="S546" s="114"/>
    </row>
    <row r="547" spans="6:19">
      <c r="F547" s="159"/>
      <c r="G547" s="136"/>
      <c r="K547" s="113"/>
      <c r="L547" s="113"/>
      <c r="N547" s="117"/>
      <c r="O547" s="113"/>
      <c r="P547" s="114"/>
      <c r="Q547" s="118"/>
      <c r="R547" s="116"/>
      <c r="S547" s="114"/>
    </row>
    <row r="548" spans="6:19">
      <c r="F548" s="159"/>
      <c r="G548" s="136"/>
      <c r="K548" s="113"/>
      <c r="L548" s="113"/>
      <c r="N548" s="117"/>
      <c r="O548" s="117"/>
      <c r="P548" s="114"/>
      <c r="Q548" s="118"/>
      <c r="R548" s="116"/>
      <c r="S548" s="114"/>
    </row>
    <row r="549" spans="6:19">
      <c r="F549" s="159"/>
      <c r="G549" s="136"/>
      <c r="K549" s="113"/>
      <c r="L549" s="113"/>
      <c r="N549" s="117"/>
      <c r="O549" s="117"/>
      <c r="P549" s="114"/>
      <c r="Q549" s="118"/>
      <c r="R549" s="116"/>
      <c r="S549" s="114"/>
    </row>
    <row r="550" spans="6:19">
      <c r="F550" s="159"/>
      <c r="G550" s="136"/>
      <c r="K550" s="113"/>
      <c r="L550" s="113"/>
      <c r="N550" s="117"/>
      <c r="O550" s="113"/>
      <c r="P550" s="114"/>
      <c r="Q550" s="118"/>
      <c r="R550" s="116"/>
      <c r="S550" s="114"/>
    </row>
    <row r="551" spans="6:19">
      <c r="F551" s="159"/>
      <c r="G551" s="136"/>
      <c r="K551" s="113"/>
      <c r="L551" s="113"/>
      <c r="N551" s="117"/>
      <c r="O551" s="117"/>
      <c r="P551" s="114"/>
      <c r="Q551" s="118"/>
      <c r="R551" s="116"/>
      <c r="S551" s="114"/>
    </row>
    <row r="552" spans="6:19">
      <c r="F552" s="159"/>
      <c r="G552" s="136"/>
      <c r="K552" s="113"/>
      <c r="L552" s="113"/>
      <c r="N552" s="117"/>
      <c r="O552" s="117"/>
      <c r="P552" s="114"/>
      <c r="Q552" s="118"/>
      <c r="R552" s="116"/>
      <c r="S552" s="114"/>
    </row>
    <row r="553" spans="6:19">
      <c r="F553" s="159"/>
      <c r="G553" s="136"/>
      <c r="K553" s="113"/>
      <c r="L553" s="113"/>
      <c r="N553" s="117"/>
      <c r="O553" s="117"/>
      <c r="P553" s="114"/>
      <c r="Q553" s="118"/>
      <c r="R553" s="116"/>
      <c r="S553" s="114"/>
    </row>
    <row r="554" spans="6:19">
      <c r="F554" s="159"/>
      <c r="G554" s="136"/>
      <c r="K554" s="113"/>
      <c r="L554" s="113"/>
      <c r="N554" s="117"/>
      <c r="O554" s="117"/>
      <c r="P554" s="114"/>
      <c r="Q554" s="118"/>
      <c r="R554" s="116"/>
      <c r="S554" s="114"/>
    </row>
    <row r="555" spans="6:19">
      <c r="F555" s="159"/>
      <c r="G555" s="136"/>
      <c r="K555" s="113"/>
      <c r="L555" s="113"/>
      <c r="N555" s="117"/>
      <c r="O555" s="113"/>
      <c r="P555" s="114"/>
      <c r="Q555" s="118"/>
      <c r="R555" s="116"/>
      <c r="S555" s="114"/>
    </row>
    <row r="556" spans="6:19">
      <c r="F556" s="159"/>
      <c r="G556" s="136"/>
      <c r="K556" s="113"/>
      <c r="L556" s="113"/>
      <c r="N556" s="117"/>
      <c r="O556" s="113"/>
      <c r="P556" s="114"/>
      <c r="Q556" s="118"/>
      <c r="R556" s="116"/>
      <c r="S556" s="114"/>
    </row>
    <row r="557" spans="6:19">
      <c r="F557" s="159"/>
      <c r="G557" s="136"/>
      <c r="K557" s="113"/>
      <c r="L557" s="113"/>
      <c r="N557" s="117"/>
      <c r="O557" s="117"/>
      <c r="P557" s="114"/>
      <c r="Q557" s="118"/>
      <c r="R557" s="116"/>
      <c r="S557" s="114"/>
    </row>
    <row r="558" spans="6:19">
      <c r="F558" s="159"/>
      <c r="G558" s="136"/>
      <c r="K558" s="137"/>
      <c r="L558" s="137"/>
      <c r="N558" s="117"/>
      <c r="O558" s="117"/>
      <c r="P558" s="114"/>
      <c r="Q558" s="118"/>
      <c r="R558" s="116"/>
      <c r="S558" s="114"/>
    </row>
    <row r="559" spans="6:19">
      <c r="F559" s="159"/>
      <c r="G559" s="136"/>
      <c r="K559" s="113"/>
      <c r="L559" s="113"/>
      <c r="N559" s="117"/>
      <c r="O559" s="117"/>
      <c r="P559" s="114"/>
      <c r="Q559" s="118"/>
      <c r="R559" s="116"/>
      <c r="S559" s="114"/>
    </row>
    <row r="560" spans="6:19">
      <c r="F560" s="159"/>
      <c r="G560" s="136"/>
      <c r="K560" s="113"/>
      <c r="L560" s="113"/>
      <c r="N560" s="117"/>
      <c r="O560" s="117"/>
      <c r="P560" s="114"/>
      <c r="Q560" s="118"/>
      <c r="R560" s="116"/>
      <c r="S560" s="114"/>
    </row>
    <row r="561" spans="6:19">
      <c r="F561" s="159"/>
      <c r="G561" s="136"/>
      <c r="K561" s="113"/>
      <c r="L561" s="113"/>
      <c r="N561" s="117"/>
      <c r="O561" s="113"/>
      <c r="P561" s="114"/>
      <c r="Q561" s="118"/>
      <c r="R561" s="116"/>
      <c r="S561" s="114"/>
    </row>
    <row r="562" spans="6:19">
      <c r="F562" s="159"/>
      <c r="G562" s="136"/>
      <c r="K562" s="113"/>
      <c r="L562" s="113"/>
      <c r="N562" s="117"/>
      <c r="O562" s="117"/>
      <c r="P562" s="114"/>
      <c r="Q562" s="118"/>
      <c r="R562" s="116"/>
      <c r="S562" s="114"/>
    </row>
    <row r="563" spans="6:19">
      <c r="F563" s="159"/>
      <c r="G563" s="136"/>
      <c r="K563" s="113"/>
      <c r="L563" s="113"/>
      <c r="N563" s="117"/>
      <c r="O563" s="113"/>
      <c r="P563" s="114"/>
      <c r="Q563" s="118"/>
      <c r="R563" s="116"/>
      <c r="S563" s="114"/>
    </row>
    <row r="564" spans="6:19">
      <c r="F564" s="159"/>
      <c r="G564" s="136"/>
      <c r="K564" s="113"/>
      <c r="L564" s="113"/>
      <c r="N564" s="117"/>
      <c r="O564" s="113"/>
      <c r="P564" s="114"/>
      <c r="Q564" s="118"/>
      <c r="R564" s="116"/>
      <c r="S564" s="114"/>
    </row>
    <row r="565" spans="6:19">
      <c r="F565" s="159"/>
      <c r="G565" s="136"/>
      <c r="K565" s="113"/>
      <c r="L565" s="113"/>
      <c r="N565" s="117"/>
      <c r="O565" s="113"/>
      <c r="P565" s="114"/>
      <c r="Q565" s="118"/>
      <c r="R565" s="116"/>
      <c r="S565" s="114"/>
    </row>
    <row r="566" spans="6:19">
      <c r="F566" s="159"/>
      <c r="G566" s="136"/>
      <c r="K566" s="113"/>
      <c r="L566" s="113"/>
      <c r="N566" s="117"/>
      <c r="O566" s="113"/>
      <c r="P566" s="114"/>
      <c r="Q566" s="118"/>
      <c r="R566" s="116"/>
      <c r="S566" s="114"/>
    </row>
    <row r="567" spans="6:19">
      <c r="F567" s="159"/>
      <c r="G567" s="136"/>
      <c r="K567" s="113"/>
      <c r="L567" s="113"/>
      <c r="N567" s="117"/>
      <c r="O567" s="117"/>
      <c r="P567" s="114"/>
      <c r="Q567" s="118"/>
      <c r="R567" s="116"/>
      <c r="S567" s="114"/>
    </row>
    <row r="568" spans="6:19">
      <c r="F568" s="159"/>
      <c r="G568" s="136"/>
      <c r="K568" s="113"/>
      <c r="L568" s="113"/>
      <c r="N568" s="117"/>
      <c r="O568" s="117"/>
      <c r="P568" s="114"/>
      <c r="Q568" s="118"/>
      <c r="R568" s="116"/>
      <c r="S568" s="114"/>
    </row>
    <row r="569" spans="6:19">
      <c r="F569" s="159"/>
      <c r="G569" s="136"/>
      <c r="K569" s="113"/>
      <c r="L569" s="113"/>
      <c r="N569" s="117"/>
      <c r="O569" s="113"/>
      <c r="P569" s="114"/>
      <c r="Q569" s="118"/>
      <c r="R569" s="116"/>
      <c r="S569" s="114"/>
    </row>
    <row r="570" spans="6:19">
      <c r="F570" s="159"/>
      <c r="G570" s="136"/>
      <c r="K570" s="113"/>
      <c r="L570" s="113"/>
      <c r="N570" s="117"/>
      <c r="O570" s="113"/>
      <c r="P570" s="114"/>
      <c r="Q570" s="118"/>
      <c r="R570" s="116"/>
      <c r="S570" s="114"/>
    </row>
    <row r="571" spans="6:19">
      <c r="F571" s="159"/>
      <c r="G571" s="136"/>
      <c r="K571" s="113"/>
      <c r="L571" s="113"/>
      <c r="N571" s="117"/>
      <c r="O571" s="113"/>
      <c r="P571" s="114"/>
      <c r="Q571" s="118"/>
      <c r="R571" s="116"/>
      <c r="S571" s="114"/>
    </row>
    <row r="572" spans="6:19">
      <c r="F572" s="159"/>
      <c r="G572" s="136"/>
      <c r="K572" s="137"/>
      <c r="L572" s="137"/>
      <c r="N572" s="117"/>
      <c r="O572" s="117"/>
      <c r="P572" s="114"/>
      <c r="Q572" s="118"/>
      <c r="R572" s="116"/>
      <c r="S572" s="114"/>
    </row>
    <row r="573" spans="6:19">
      <c r="F573" s="159"/>
      <c r="G573" s="136"/>
      <c r="K573" s="113"/>
      <c r="L573" s="113"/>
      <c r="N573" s="117"/>
      <c r="O573" s="113"/>
      <c r="P573" s="114"/>
      <c r="Q573" s="118"/>
      <c r="R573" s="116"/>
      <c r="S573" s="114"/>
    </row>
    <row r="574" spans="6:19">
      <c r="F574" s="159"/>
      <c r="G574" s="136"/>
      <c r="K574" s="113"/>
      <c r="L574" s="113"/>
      <c r="N574" s="117"/>
      <c r="O574" s="117"/>
      <c r="P574" s="114"/>
      <c r="Q574" s="118"/>
      <c r="R574" s="116"/>
      <c r="S574" s="114"/>
    </row>
    <row r="575" spans="6:19">
      <c r="F575" s="159"/>
      <c r="G575" s="136"/>
      <c r="K575" s="113"/>
      <c r="L575" s="113"/>
      <c r="N575" s="117"/>
      <c r="O575" s="113"/>
      <c r="P575" s="114"/>
      <c r="Q575" s="118"/>
      <c r="R575" s="116"/>
      <c r="S575" s="114"/>
    </row>
    <row r="576" spans="6:19">
      <c r="F576" s="159"/>
      <c r="G576" s="136"/>
      <c r="K576" s="113"/>
      <c r="L576" s="113"/>
      <c r="N576" s="117"/>
      <c r="O576" s="117"/>
      <c r="P576" s="114"/>
      <c r="Q576" s="118"/>
      <c r="R576" s="116"/>
      <c r="S576" s="114"/>
    </row>
    <row r="577" spans="4:19">
      <c r="F577" s="159"/>
      <c r="G577" s="136"/>
      <c r="K577" s="113"/>
      <c r="L577" s="113"/>
      <c r="N577" s="117"/>
      <c r="O577" s="117"/>
      <c r="P577" s="114"/>
      <c r="Q577" s="118"/>
      <c r="R577" s="116"/>
      <c r="S577" s="114"/>
    </row>
    <row r="578" spans="4:19">
      <c r="F578" s="159"/>
      <c r="G578" s="136"/>
      <c r="K578" s="113"/>
      <c r="L578" s="113"/>
      <c r="N578" s="117"/>
      <c r="O578" s="117"/>
      <c r="P578" s="114"/>
      <c r="Q578" s="118"/>
      <c r="R578" s="116"/>
      <c r="S578" s="114"/>
    </row>
    <row r="579" spans="4:19">
      <c r="F579" s="159"/>
      <c r="G579" s="136"/>
      <c r="K579" s="113"/>
      <c r="L579" s="113"/>
      <c r="N579" s="117"/>
      <c r="O579" s="113"/>
      <c r="P579" s="114"/>
      <c r="Q579" s="118"/>
      <c r="R579" s="116"/>
      <c r="S579" s="114"/>
    </row>
    <row r="580" spans="4:19">
      <c r="F580" s="159"/>
      <c r="G580" s="136"/>
      <c r="K580" s="113"/>
      <c r="L580" s="113"/>
      <c r="N580" s="117"/>
      <c r="O580" s="117"/>
      <c r="P580" s="114"/>
      <c r="Q580" s="118"/>
      <c r="R580" s="116"/>
      <c r="S580" s="114"/>
    </row>
    <row r="581" spans="4:19">
      <c r="F581" s="159"/>
      <c r="G581" s="136"/>
      <c r="K581" s="113"/>
      <c r="L581" s="113"/>
      <c r="N581" s="117"/>
      <c r="O581" s="113"/>
      <c r="P581" s="114"/>
      <c r="Q581" s="118"/>
      <c r="R581" s="116"/>
      <c r="S581" s="114"/>
    </row>
    <row r="582" spans="4:19">
      <c r="F582" s="159"/>
      <c r="G582" s="136"/>
      <c r="K582" s="113"/>
      <c r="L582" s="113"/>
      <c r="N582" s="117"/>
      <c r="O582" s="117"/>
      <c r="P582" s="114"/>
      <c r="Q582" s="118"/>
      <c r="R582" s="116"/>
      <c r="S582" s="114"/>
    </row>
    <row r="583" spans="4:19">
      <c r="F583" s="159"/>
      <c r="G583" s="136"/>
      <c r="K583" s="113"/>
      <c r="L583" s="113"/>
      <c r="N583" s="117"/>
      <c r="O583" s="113"/>
      <c r="P583" s="114"/>
      <c r="Q583" s="118"/>
      <c r="R583" s="116"/>
      <c r="S583" s="114"/>
    </row>
    <row r="584" spans="4:19">
      <c r="F584" s="159"/>
      <c r="G584" s="136"/>
      <c r="K584" s="113"/>
      <c r="L584" s="113"/>
      <c r="N584" s="117"/>
      <c r="O584" s="117"/>
      <c r="P584" s="114"/>
      <c r="Q584" s="118"/>
      <c r="R584" s="116"/>
      <c r="S584" s="114"/>
    </row>
    <row r="585" spans="4:19">
      <c r="F585" s="159"/>
      <c r="G585" s="136"/>
      <c r="K585" s="113"/>
      <c r="L585" s="113"/>
      <c r="N585" s="117"/>
      <c r="O585" s="113"/>
      <c r="P585" s="114"/>
      <c r="Q585" s="118"/>
      <c r="R585" s="116"/>
      <c r="S585" s="114"/>
    </row>
    <row r="586" spans="4:19">
      <c r="F586" s="159"/>
      <c r="G586" s="136"/>
      <c r="K586" s="113"/>
      <c r="L586" s="113"/>
      <c r="N586" s="117"/>
      <c r="O586" s="117"/>
      <c r="P586" s="114"/>
      <c r="Q586" s="118"/>
      <c r="R586" s="116"/>
      <c r="S586" s="114"/>
    </row>
    <row r="587" spans="4:19">
      <c r="F587" s="159"/>
      <c r="G587" s="136"/>
      <c r="K587" s="113"/>
      <c r="L587" s="113"/>
      <c r="N587" s="117"/>
      <c r="O587" s="113"/>
      <c r="P587" s="114"/>
      <c r="Q587" s="118"/>
      <c r="R587" s="116"/>
      <c r="S587" s="114"/>
    </row>
    <row r="588" spans="4:19">
      <c r="F588" s="159"/>
      <c r="G588" s="136"/>
      <c r="K588" s="113"/>
      <c r="L588" s="113"/>
      <c r="N588" s="117"/>
      <c r="O588" s="117"/>
      <c r="P588" s="114"/>
      <c r="Q588" s="118"/>
      <c r="R588" s="116"/>
      <c r="S588" s="114"/>
    </row>
    <row r="589" spans="4:19">
      <c r="F589" s="159"/>
      <c r="G589" s="136"/>
      <c r="K589" s="113"/>
      <c r="L589" s="113"/>
      <c r="N589" s="117"/>
      <c r="O589" s="113"/>
      <c r="P589" s="114"/>
      <c r="Q589" s="118"/>
      <c r="R589" s="116"/>
      <c r="S589" s="114"/>
    </row>
    <row r="590" spans="4:19">
      <c r="F590" s="159"/>
      <c r="G590" s="136"/>
      <c r="K590" s="113"/>
      <c r="L590" s="113"/>
      <c r="N590" s="117"/>
      <c r="O590" s="113"/>
      <c r="P590" s="114"/>
      <c r="Q590" s="118"/>
      <c r="R590" s="116"/>
      <c r="S590" s="114"/>
    </row>
    <row r="591" spans="4:19">
      <c r="D591" s="125"/>
      <c r="F591" s="159"/>
      <c r="G591" s="136"/>
      <c r="K591" s="113"/>
      <c r="L591" s="113"/>
      <c r="N591" s="117"/>
      <c r="O591" s="113"/>
      <c r="P591" s="114"/>
      <c r="Q591" s="118"/>
      <c r="R591" s="116"/>
      <c r="S591" s="114"/>
    </row>
    <row r="592" spans="4:19">
      <c r="D592" s="125"/>
      <c r="F592" s="159"/>
      <c r="G592" s="136"/>
      <c r="K592" s="113"/>
      <c r="L592" s="113"/>
      <c r="N592" s="117"/>
      <c r="O592" s="113"/>
      <c r="P592" s="114"/>
      <c r="Q592" s="118"/>
      <c r="R592" s="116"/>
      <c r="S592" s="114"/>
    </row>
    <row r="593" spans="4:19">
      <c r="D593" s="125"/>
      <c r="F593" s="159"/>
      <c r="G593" s="136"/>
      <c r="K593" s="113"/>
      <c r="L593" s="113"/>
      <c r="N593" s="117"/>
      <c r="O593" s="117"/>
      <c r="P593" s="114"/>
      <c r="Q593" s="118"/>
      <c r="R593" s="116"/>
      <c r="S593" s="114"/>
    </row>
    <row r="594" spans="4:19">
      <c r="D594" s="125"/>
      <c r="F594" s="159"/>
      <c r="G594" s="136"/>
      <c r="K594" s="113"/>
      <c r="L594" s="113"/>
      <c r="N594" s="117"/>
      <c r="O594" s="113"/>
      <c r="P594" s="114"/>
      <c r="Q594" s="118"/>
      <c r="R594" s="116"/>
      <c r="S594" s="114"/>
    </row>
    <row r="595" spans="4:19">
      <c r="D595" s="125"/>
      <c r="F595" s="159"/>
      <c r="G595" s="136"/>
      <c r="K595" s="113"/>
      <c r="L595" s="113"/>
      <c r="N595" s="117"/>
      <c r="O595" s="117"/>
      <c r="P595" s="114"/>
      <c r="Q595" s="118"/>
      <c r="R595" s="116"/>
      <c r="S595" s="114"/>
    </row>
    <row r="596" spans="4:19">
      <c r="D596" s="125"/>
      <c r="F596" s="159"/>
      <c r="G596" s="136"/>
      <c r="K596" s="113"/>
      <c r="L596" s="113"/>
      <c r="N596" s="117"/>
      <c r="O596" s="117"/>
      <c r="P596" s="114"/>
      <c r="Q596" s="118"/>
      <c r="R596" s="116"/>
      <c r="S596" s="114"/>
    </row>
    <row r="597" spans="4:19">
      <c r="D597" s="125"/>
      <c r="F597" s="159"/>
      <c r="G597" s="136"/>
      <c r="K597" s="113"/>
      <c r="L597" s="113"/>
      <c r="N597" s="117"/>
      <c r="O597" s="113"/>
      <c r="P597" s="114"/>
      <c r="Q597" s="118"/>
      <c r="R597" s="116"/>
      <c r="S597" s="114"/>
    </row>
    <row r="598" spans="4:19">
      <c r="D598" s="125"/>
      <c r="F598" s="159"/>
      <c r="G598" s="136"/>
      <c r="K598" s="113"/>
      <c r="L598" s="113"/>
      <c r="N598" s="117"/>
      <c r="O598" s="117"/>
      <c r="P598" s="114"/>
      <c r="Q598" s="118"/>
      <c r="R598" s="116"/>
      <c r="S598" s="114"/>
    </row>
    <row r="599" spans="4:19">
      <c r="D599" s="125"/>
      <c r="F599" s="159"/>
      <c r="G599" s="136"/>
      <c r="K599" s="113"/>
      <c r="L599" s="113"/>
      <c r="N599" s="117"/>
      <c r="O599" s="113"/>
      <c r="P599" s="114"/>
      <c r="Q599" s="118"/>
      <c r="R599" s="116"/>
      <c r="S599" s="114"/>
    </row>
    <row r="600" spans="4:19">
      <c r="D600" s="125"/>
      <c r="F600" s="159"/>
      <c r="G600" s="136"/>
      <c r="K600" s="113"/>
      <c r="L600" s="113"/>
      <c r="N600" s="117"/>
      <c r="O600" s="117"/>
      <c r="P600" s="114"/>
      <c r="Q600" s="118"/>
      <c r="R600" s="116"/>
      <c r="S600" s="114"/>
    </row>
    <row r="601" spans="4:19">
      <c r="D601" s="125"/>
      <c r="F601" s="159"/>
      <c r="G601" s="136"/>
      <c r="K601" s="113"/>
      <c r="L601" s="113"/>
      <c r="N601" s="117"/>
      <c r="O601" s="113"/>
      <c r="P601" s="114"/>
      <c r="Q601" s="118"/>
      <c r="R601" s="116"/>
      <c r="S601" s="114"/>
    </row>
    <row r="602" spans="4:19">
      <c r="D602" s="125"/>
      <c r="F602" s="159"/>
      <c r="G602" s="136"/>
      <c r="K602" s="113"/>
      <c r="L602" s="113"/>
      <c r="N602" s="117"/>
      <c r="O602" s="117"/>
      <c r="P602" s="114"/>
      <c r="Q602" s="118"/>
      <c r="R602" s="116"/>
      <c r="S602" s="114"/>
    </row>
    <row r="603" spans="4:19">
      <c r="D603" s="125"/>
      <c r="F603" s="159"/>
      <c r="G603" s="136"/>
      <c r="K603" s="113"/>
      <c r="L603" s="113"/>
      <c r="N603" s="117"/>
      <c r="O603" s="113"/>
      <c r="P603" s="114"/>
      <c r="Q603" s="118"/>
      <c r="R603" s="116"/>
      <c r="S603" s="114"/>
    </row>
    <row r="604" spans="4:19">
      <c r="D604" s="125"/>
      <c r="F604" s="159"/>
      <c r="G604" s="136"/>
      <c r="K604" s="113"/>
      <c r="L604" s="113"/>
      <c r="N604" s="117"/>
      <c r="O604" s="113"/>
      <c r="P604" s="114"/>
      <c r="Q604" s="118"/>
      <c r="R604" s="116"/>
      <c r="S604" s="114"/>
    </row>
    <row r="605" spans="4:19">
      <c r="D605" s="125"/>
      <c r="F605" s="159"/>
      <c r="G605" s="136"/>
      <c r="K605" s="113"/>
      <c r="L605" s="113"/>
      <c r="N605" s="117"/>
      <c r="O605" s="117"/>
      <c r="P605" s="114"/>
      <c r="Q605" s="118"/>
      <c r="R605" s="116"/>
      <c r="S605" s="114"/>
    </row>
    <row r="606" spans="4:19">
      <c r="D606" s="125"/>
      <c r="F606" s="159"/>
      <c r="G606" s="136"/>
      <c r="K606" s="113"/>
      <c r="L606" s="113"/>
      <c r="N606" s="117"/>
      <c r="O606" s="113"/>
      <c r="P606" s="114"/>
      <c r="Q606" s="118"/>
      <c r="R606" s="116"/>
      <c r="S606" s="114"/>
    </row>
    <row r="607" spans="4:19">
      <c r="D607" s="125"/>
      <c r="F607" s="159"/>
      <c r="G607" s="136"/>
      <c r="K607" s="113"/>
      <c r="L607" s="113"/>
      <c r="N607" s="117"/>
      <c r="O607" s="113"/>
      <c r="P607" s="114"/>
      <c r="Q607" s="118"/>
      <c r="R607" s="116"/>
      <c r="S607" s="114"/>
    </row>
    <row r="608" spans="4:19">
      <c r="D608" s="125"/>
      <c r="F608" s="159"/>
      <c r="G608" s="136"/>
      <c r="K608" s="113"/>
      <c r="L608" s="113"/>
      <c r="N608" s="117"/>
      <c r="O608" s="113"/>
      <c r="P608" s="114"/>
      <c r="Q608" s="118"/>
      <c r="R608" s="116"/>
      <c r="S608" s="114"/>
    </row>
    <row r="609" spans="4:19">
      <c r="D609" s="125"/>
      <c r="F609" s="159"/>
      <c r="G609" s="136"/>
      <c r="K609" s="113"/>
      <c r="L609" s="113"/>
      <c r="N609" s="117"/>
      <c r="O609" s="113"/>
      <c r="P609" s="114"/>
      <c r="Q609" s="118"/>
      <c r="R609" s="116"/>
      <c r="S609" s="114"/>
    </row>
    <row r="610" spans="4:19">
      <c r="D610" s="125"/>
      <c r="F610" s="159"/>
      <c r="G610" s="136"/>
      <c r="K610" s="113"/>
      <c r="L610" s="113"/>
      <c r="N610" s="117"/>
      <c r="O610" s="117"/>
      <c r="P610" s="114"/>
      <c r="Q610" s="118"/>
      <c r="R610" s="116"/>
      <c r="S610" s="114"/>
    </row>
    <row r="611" spans="4:19">
      <c r="D611" s="125"/>
      <c r="F611" s="159"/>
      <c r="G611" s="136"/>
      <c r="K611" s="113"/>
      <c r="L611" s="113"/>
      <c r="N611" s="117"/>
      <c r="O611" s="113"/>
      <c r="P611" s="114"/>
      <c r="Q611" s="118"/>
      <c r="R611" s="116"/>
      <c r="S611" s="114"/>
    </row>
    <row r="612" spans="4:19">
      <c r="D612" s="125"/>
      <c r="F612" s="159"/>
      <c r="G612" s="136"/>
      <c r="K612" s="113"/>
      <c r="L612" s="113"/>
      <c r="N612" s="117"/>
      <c r="O612" s="117"/>
      <c r="P612" s="114"/>
      <c r="Q612" s="118"/>
      <c r="R612" s="116"/>
      <c r="S612" s="114"/>
    </row>
    <row r="613" spans="4:19">
      <c r="D613" s="125"/>
      <c r="F613" s="159"/>
      <c r="G613" s="136"/>
      <c r="K613" s="113"/>
      <c r="L613" s="113"/>
      <c r="N613" s="117"/>
      <c r="O613" s="113"/>
      <c r="P613" s="114"/>
      <c r="Q613" s="118"/>
      <c r="R613" s="116"/>
      <c r="S613" s="114"/>
    </row>
    <row r="614" spans="4:19">
      <c r="D614" s="125"/>
      <c r="F614" s="159"/>
      <c r="G614" s="136"/>
      <c r="K614" s="113"/>
      <c r="L614" s="113"/>
      <c r="N614" s="117"/>
      <c r="O614" s="113"/>
      <c r="P614" s="114"/>
      <c r="Q614" s="118"/>
      <c r="R614" s="116"/>
      <c r="S614" s="114"/>
    </row>
    <row r="615" spans="4:19">
      <c r="D615" s="125"/>
      <c r="F615" s="159"/>
      <c r="G615" s="136"/>
      <c r="K615" s="113"/>
      <c r="L615" s="113"/>
      <c r="N615" s="117"/>
      <c r="O615" s="113"/>
      <c r="P615" s="114"/>
      <c r="Q615" s="118"/>
      <c r="R615" s="116"/>
      <c r="S615" s="114"/>
    </row>
    <row r="616" spans="4:19">
      <c r="D616" s="125"/>
      <c r="F616" s="159"/>
      <c r="G616" s="136"/>
      <c r="K616" s="113"/>
      <c r="L616" s="113"/>
      <c r="N616" s="117"/>
      <c r="O616" s="113"/>
      <c r="P616" s="114"/>
      <c r="Q616" s="118"/>
      <c r="R616" s="116"/>
      <c r="S616" s="114"/>
    </row>
    <row r="617" spans="4:19">
      <c r="D617" s="125"/>
      <c r="F617" s="159"/>
      <c r="G617" s="136"/>
      <c r="K617" s="113"/>
      <c r="L617" s="113"/>
      <c r="N617" s="117"/>
      <c r="O617" s="113"/>
      <c r="P617" s="114"/>
      <c r="Q617" s="118"/>
      <c r="R617" s="116"/>
      <c r="S617" s="114"/>
    </row>
    <row r="618" spans="4:19">
      <c r="D618" s="125"/>
      <c r="F618" s="159"/>
      <c r="G618" s="136"/>
      <c r="K618" s="113"/>
      <c r="L618" s="113"/>
      <c r="N618" s="117"/>
      <c r="O618" s="117"/>
      <c r="P618" s="114"/>
      <c r="Q618" s="118"/>
      <c r="R618" s="116"/>
      <c r="S618" s="114"/>
    </row>
    <row r="619" spans="4:19">
      <c r="D619" s="125"/>
      <c r="F619" s="159"/>
      <c r="G619" s="136"/>
      <c r="K619" s="113"/>
      <c r="L619" s="113"/>
      <c r="N619" s="117"/>
      <c r="O619" s="113"/>
      <c r="P619" s="114"/>
      <c r="Q619" s="118"/>
      <c r="R619" s="116"/>
      <c r="S619" s="114"/>
    </row>
    <row r="620" spans="4:19">
      <c r="D620" s="125"/>
      <c r="F620" s="159"/>
      <c r="G620" s="136"/>
      <c r="K620" s="113"/>
      <c r="L620" s="113"/>
      <c r="N620" s="117"/>
      <c r="O620" s="117"/>
      <c r="P620" s="114"/>
      <c r="Q620" s="118"/>
      <c r="R620" s="116"/>
      <c r="S620" s="114"/>
    </row>
    <row r="621" spans="4:19">
      <c r="D621" s="125"/>
      <c r="F621" s="159"/>
      <c r="G621" s="136"/>
      <c r="K621" s="113"/>
      <c r="L621" s="113"/>
      <c r="N621" s="117"/>
      <c r="O621" s="117"/>
      <c r="P621" s="114"/>
      <c r="Q621" s="118"/>
      <c r="R621" s="116"/>
      <c r="S621" s="114"/>
    </row>
    <row r="622" spans="4:19">
      <c r="D622" s="125"/>
      <c r="F622" s="159"/>
      <c r="G622" s="136"/>
      <c r="K622" s="113"/>
      <c r="L622" s="113"/>
      <c r="N622" s="117"/>
      <c r="O622" s="113"/>
      <c r="P622" s="114"/>
      <c r="Q622" s="118"/>
      <c r="R622" s="116"/>
      <c r="S622" s="114"/>
    </row>
    <row r="623" spans="4:19">
      <c r="D623" s="125"/>
      <c r="F623" s="159"/>
      <c r="G623" s="136"/>
      <c r="K623" s="113"/>
      <c r="L623" s="113"/>
      <c r="N623" s="117"/>
      <c r="O623" s="117"/>
      <c r="P623" s="114"/>
      <c r="Q623" s="118"/>
      <c r="R623" s="116"/>
      <c r="S623" s="114"/>
    </row>
    <row r="624" spans="4:19">
      <c r="D624" s="125"/>
      <c r="F624" s="159"/>
      <c r="G624" s="136"/>
      <c r="K624" s="113"/>
      <c r="L624" s="113"/>
      <c r="N624" s="117"/>
      <c r="O624" s="117"/>
      <c r="P624" s="114"/>
      <c r="Q624" s="118"/>
      <c r="R624" s="116"/>
      <c r="S624" s="114"/>
    </row>
    <row r="625" spans="4:19">
      <c r="D625" s="125"/>
      <c r="F625" s="159"/>
      <c r="G625" s="136"/>
      <c r="K625" s="113"/>
      <c r="L625" s="113"/>
      <c r="N625" s="117"/>
      <c r="O625" s="113"/>
      <c r="P625" s="114"/>
      <c r="Q625" s="118"/>
      <c r="R625" s="116"/>
      <c r="S625" s="114"/>
    </row>
    <row r="626" spans="4:19">
      <c r="D626" s="125"/>
      <c r="F626" s="159"/>
      <c r="G626" s="136"/>
      <c r="K626" s="113"/>
      <c r="L626" s="113"/>
      <c r="N626" s="117"/>
      <c r="O626" s="113"/>
      <c r="P626" s="114"/>
      <c r="Q626" s="118"/>
      <c r="R626" s="116"/>
      <c r="S626" s="114"/>
    </row>
    <row r="627" spans="4:19">
      <c r="D627" s="125"/>
      <c r="F627" s="159"/>
      <c r="G627" s="136"/>
      <c r="K627" s="113"/>
      <c r="L627" s="113"/>
      <c r="N627" s="117"/>
      <c r="O627" s="113"/>
      <c r="P627" s="114"/>
      <c r="Q627" s="118"/>
      <c r="R627" s="116"/>
      <c r="S627" s="114"/>
    </row>
    <row r="628" spans="4:19">
      <c r="D628" s="125"/>
      <c r="F628" s="159"/>
      <c r="G628" s="136"/>
      <c r="K628" s="113"/>
      <c r="L628" s="113"/>
      <c r="N628" s="117"/>
      <c r="O628" s="113"/>
      <c r="P628" s="114"/>
      <c r="Q628" s="118"/>
      <c r="R628" s="116"/>
      <c r="S628" s="114"/>
    </row>
    <row r="629" spans="4:19">
      <c r="D629" s="125"/>
      <c r="F629" s="159"/>
      <c r="G629" s="136"/>
      <c r="K629" s="113"/>
      <c r="L629" s="113"/>
      <c r="N629" s="117"/>
      <c r="O629" s="117"/>
      <c r="P629" s="114"/>
      <c r="Q629" s="118"/>
      <c r="R629" s="116"/>
      <c r="S629" s="114"/>
    </row>
    <row r="630" spans="4:19">
      <c r="D630" s="125"/>
      <c r="F630" s="159"/>
      <c r="G630" s="136"/>
      <c r="K630" s="113"/>
      <c r="L630" s="113"/>
      <c r="N630" s="117"/>
      <c r="O630" s="113"/>
      <c r="P630" s="114"/>
      <c r="Q630" s="118"/>
      <c r="R630" s="116"/>
      <c r="S630" s="114"/>
    </row>
    <row r="631" spans="4:19">
      <c r="D631" s="125"/>
      <c r="F631" s="159"/>
      <c r="G631" s="136"/>
      <c r="K631" s="113"/>
      <c r="L631" s="113"/>
      <c r="N631" s="117"/>
      <c r="O631" s="117"/>
      <c r="P631" s="114"/>
      <c r="Q631" s="118"/>
      <c r="R631" s="116"/>
      <c r="S631" s="114"/>
    </row>
    <row r="632" spans="4:19">
      <c r="D632" s="125"/>
      <c r="F632" s="159"/>
      <c r="G632" s="136"/>
      <c r="K632" s="113"/>
      <c r="L632" s="113"/>
      <c r="N632" s="117"/>
      <c r="O632" s="113"/>
      <c r="P632" s="114"/>
      <c r="Q632" s="118"/>
      <c r="R632" s="116"/>
      <c r="S632" s="114"/>
    </row>
    <row r="633" spans="4:19">
      <c r="D633" s="125"/>
      <c r="F633" s="159"/>
      <c r="G633" s="136"/>
      <c r="K633" s="113"/>
      <c r="L633" s="113"/>
      <c r="N633" s="117"/>
      <c r="O633" s="113"/>
      <c r="P633" s="114"/>
      <c r="Q633" s="118"/>
      <c r="R633" s="116"/>
      <c r="S633" s="114"/>
    </row>
    <row r="634" spans="4:19">
      <c r="D634" s="125"/>
      <c r="F634" s="159"/>
      <c r="G634" s="136"/>
      <c r="K634" s="113"/>
      <c r="L634" s="113"/>
      <c r="N634" s="117"/>
      <c r="O634" s="117"/>
      <c r="P634" s="114"/>
      <c r="Q634" s="118"/>
      <c r="R634" s="116"/>
      <c r="S634" s="114"/>
    </row>
    <row r="635" spans="4:19">
      <c r="D635" s="125"/>
      <c r="F635" s="159"/>
      <c r="G635" s="136"/>
      <c r="K635" s="113"/>
      <c r="L635" s="113"/>
      <c r="N635" s="117"/>
      <c r="O635" s="117"/>
      <c r="P635" s="114"/>
      <c r="Q635" s="118"/>
      <c r="R635" s="116"/>
      <c r="S635" s="114"/>
    </row>
    <row r="636" spans="4:19">
      <c r="D636" s="125"/>
      <c r="F636" s="159"/>
      <c r="G636" s="136"/>
      <c r="K636" s="113"/>
      <c r="L636" s="113"/>
      <c r="N636" s="117"/>
      <c r="O636" s="113"/>
      <c r="P636" s="114"/>
      <c r="Q636" s="118"/>
      <c r="R636" s="116"/>
      <c r="S636" s="114"/>
    </row>
    <row r="637" spans="4:19">
      <c r="D637" s="125"/>
      <c r="F637" s="159"/>
      <c r="G637" s="136"/>
      <c r="K637" s="113"/>
      <c r="L637" s="113"/>
      <c r="N637" s="117"/>
      <c r="O637" s="113"/>
      <c r="P637" s="114"/>
      <c r="Q637" s="118"/>
      <c r="R637" s="116"/>
      <c r="S637" s="114"/>
    </row>
    <row r="638" spans="4:19">
      <c r="D638" s="125"/>
      <c r="F638" s="159"/>
      <c r="G638" s="136"/>
      <c r="K638" s="113"/>
      <c r="L638" s="113"/>
      <c r="N638" s="117"/>
      <c r="O638" s="113"/>
      <c r="P638" s="114"/>
      <c r="Q638" s="118"/>
      <c r="R638" s="116"/>
      <c r="S638" s="114"/>
    </row>
    <row r="639" spans="4:19">
      <c r="D639" s="125"/>
      <c r="F639" s="159"/>
      <c r="G639" s="136"/>
      <c r="K639" s="113"/>
      <c r="L639" s="113"/>
      <c r="N639" s="117"/>
      <c r="O639" s="117"/>
      <c r="P639" s="114"/>
      <c r="Q639" s="118"/>
      <c r="R639" s="116"/>
      <c r="S639" s="114"/>
    </row>
    <row r="640" spans="4:19">
      <c r="D640" s="125"/>
      <c r="F640" s="159"/>
      <c r="G640" s="136"/>
      <c r="K640" s="137"/>
      <c r="L640" s="137"/>
      <c r="N640" s="117"/>
      <c r="O640" s="113"/>
      <c r="P640" s="114"/>
      <c r="Q640" s="118"/>
      <c r="R640" s="116"/>
      <c r="S640" s="114"/>
    </row>
    <row r="641" spans="4:19">
      <c r="D641" s="125"/>
      <c r="F641" s="159"/>
      <c r="G641" s="136"/>
      <c r="K641" s="113"/>
      <c r="L641" s="113"/>
      <c r="N641" s="117"/>
      <c r="O641" s="113"/>
      <c r="P641" s="114"/>
      <c r="Q641" s="118"/>
      <c r="R641" s="116"/>
      <c r="S641" s="114"/>
    </row>
    <row r="642" spans="4:19">
      <c r="D642" s="125"/>
      <c r="F642" s="159"/>
      <c r="G642" s="136"/>
      <c r="K642" s="113"/>
      <c r="L642" s="113"/>
      <c r="N642" s="117"/>
      <c r="O642" s="117"/>
      <c r="P642" s="114"/>
      <c r="Q642" s="118"/>
      <c r="R642" s="116"/>
      <c r="S642" s="114"/>
    </row>
    <row r="643" spans="4:19">
      <c r="D643" s="125"/>
      <c r="F643" s="159"/>
      <c r="G643" s="136"/>
      <c r="K643" s="113"/>
      <c r="L643" s="113"/>
      <c r="N643" s="117"/>
      <c r="O643" s="117"/>
      <c r="P643" s="114"/>
      <c r="Q643" s="118"/>
      <c r="R643" s="116"/>
      <c r="S643" s="114"/>
    </row>
    <row r="644" spans="4:19">
      <c r="D644" s="125"/>
      <c r="F644" s="159"/>
      <c r="G644" s="136"/>
      <c r="K644" s="113"/>
      <c r="L644" s="113"/>
      <c r="N644" s="117"/>
      <c r="O644" s="113"/>
      <c r="P644" s="114"/>
      <c r="Q644" s="118"/>
      <c r="R644" s="116"/>
      <c r="S644" s="114"/>
    </row>
    <row r="645" spans="4:19">
      <c r="D645" s="125"/>
      <c r="F645" s="159"/>
      <c r="G645" s="136"/>
      <c r="K645" s="113"/>
      <c r="L645" s="113"/>
      <c r="N645" s="117"/>
      <c r="O645" s="113"/>
      <c r="P645" s="114"/>
      <c r="Q645" s="118"/>
      <c r="R645" s="116"/>
      <c r="S645" s="114"/>
    </row>
    <row r="646" spans="4:19">
      <c r="D646" s="125"/>
      <c r="F646" s="159"/>
      <c r="G646" s="136"/>
      <c r="K646" s="113"/>
      <c r="L646" s="113"/>
      <c r="N646" s="117"/>
      <c r="O646" s="113"/>
      <c r="P646" s="114"/>
      <c r="Q646" s="118"/>
      <c r="R646" s="116"/>
      <c r="S646" s="114"/>
    </row>
    <row r="647" spans="4:19">
      <c r="D647" s="125"/>
      <c r="F647" s="159"/>
      <c r="G647" s="136"/>
      <c r="K647" s="113"/>
      <c r="L647" s="113"/>
      <c r="N647" s="117"/>
      <c r="O647" s="113"/>
      <c r="P647" s="114"/>
      <c r="Q647" s="118"/>
      <c r="R647" s="116"/>
      <c r="S647" s="114"/>
    </row>
    <row r="648" spans="4:19">
      <c r="D648" s="125"/>
      <c r="F648" s="159"/>
      <c r="G648" s="136"/>
      <c r="K648" s="113"/>
      <c r="L648" s="113"/>
      <c r="N648" s="117"/>
      <c r="O648" s="113"/>
      <c r="P648" s="114"/>
      <c r="Q648" s="118"/>
      <c r="R648" s="116"/>
      <c r="S648" s="114"/>
    </row>
    <row r="649" spans="4:19">
      <c r="D649" s="125"/>
      <c r="F649" s="159"/>
      <c r="G649" s="136"/>
      <c r="K649" s="113"/>
      <c r="L649" s="113"/>
      <c r="N649" s="117"/>
      <c r="O649" s="113"/>
      <c r="P649" s="114"/>
      <c r="Q649" s="118"/>
      <c r="R649" s="116"/>
      <c r="S649" s="114"/>
    </row>
    <row r="650" spans="4:19">
      <c r="D650" s="125"/>
      <c r="F650" s="159"/>
      <c r="G650" s="136"/>
      <c r="K650" s="113"/>
      <c r="L650" s="113"/>
      <c r="N650" s="117"/>
      <c r="O650" s="117"/>
      <c r="P650" s="114"/>
      <c r="Q650" s="118"/>
      <c r="R650" s="116"/>
      <c r="S650" s="114"/>
    </row>
    <row r="651" spans="4:19">
      <c r="D651" s="125"/>
      <c r="F651" s="159"/>
      <c r="G651" s="136"/>
      <c r="K651" s="113"/>
      <c r="L651" s="113"/>
      <c r="N651" s="117"/>
      <c r="O651" s="113"/>
      <c r="P651" s="114"/>
      <c r="Q651" s="118"/>
      <c r="R651" s="116"/>
      <c r="S651" s="114"/>
    </row>
    <row r="652" spans="4:19">
      <c r="D652" s="125"/>
      <c r="F652" s="159"/>
      <c r="G652" s="136"/>
      <c r="K652" s="113"/>
      <c r="L652" s="113"/>
      <c r="N652" s="117"/>
      <c r="O652" s="117"/>
      <c r="P652" s="114"/>
      <c r="Q652" s="118"/>
      <c r="R652" s="116"/>
      <c r="S652" s="114"/>
    </row>
    <row r="653" spans="4:19">
      <c r="D653" s="125"/>
      <c r="F653" s="159"/>
      <c r="G653" s="136"/>
      <c r="K653" s="113"/>
      <c r="L653" s="113"/>
      <c r="N653" s="117"/>
      <c r="O653" s="113"/>
      <c r="P653" s="114"/>
      <c r="Q653" s="118"/>
      <c r="R653" s="116"/>
      <c r="S653" s="114"/>
    </row>
    <row r="654" spans="4:19">
      <c r="D654" s="125"/>
      <c r="F654" s="159"/>
      <c r="G654" s="136"/>
      <c r="K654" s="113"/>
      <c r="L654" s="113"/>
      <c r="N654" s="117"/>
      <c r="O654" s="117"/>
      <c r="P654" s="114"/>
      <c r="Q654" s="118"/>
      <c r="R654" s="116"/>
      <c r="S654" s="114"/>
    </row>
    <row r="655" spans="4:19">
      <c r="D655" s="125"/>
      <c r="F655" s="159"/>
      <c r="G655" s="136"/>
      <c r="K655" s="113"/>
      <c r="L655" s="113"/>
      <c r="N655" s="117"/>
      <c r="O655" s="117"/>
      <c r="P655" s="114"/>
      <c r="Q655" s="118"/>
      <c r="R655" s="116"/>
      <c r="S655" s="114"/>
    </row>
    <row r="656" spans="4:19">
      <c r="D656" s="125"/>
      <c r="F656" s="159"/>
      <c r="G656" s="136"/>
      <c r="K656" s="113"/>
      <c r="L656" s="113"/>
      <c r="N656" s="117"/>
      <c r="O656" s="113"/>
      <c r="P656" s="114"/>
      <c r="Q656" s="118"/>
      <c r="R656" s="116"/>
      <c r="S656" s="114"/>
    </row>
    <row r="657" spans="4:19">
      <c r="D657" s="125"/>
      <c r="F657" s="159"/>
      <c r="G657" s="136"/>
      <c r="K657" s="113"/>
      <c r="L657" s="113"/>
      <c r="N657" s="117"/>
      <c r="O657" s="113"/>
      <c r="P657" s="114"/>
      <c r="Q657" s="118"/>
      <c r="R657" s="116"/>
      <c r="S657" s="114"/>
    </row>
    <row r="658" spans="4:19">
      <c r="D658" s="125"/>
      <c r="F658" s="159"/>
      <c r="G658" s="136"/>
      <c r="K658" s="113"/>
      <c r="L658" s="113"/>
      <c r="N658" s="117"/>
      <c r="O658" s="113"/>
      <c r="P658" s="114"/>
      <c r="Q658" s="118"/>
      <c r="R658" s="116"/>
      <c r="S658" s="114"/>
    </row>
    <row r="659" spans="4:19">
      <c r="D659" s="125"/>
      <c r="F659" s="159"/>
      <c r="G659" s="136"/>
      <c r="K659" s="113"/>
      <c r="L659" s="113"/>
      <c r="N659" s="117"/>
      <c r="O659" s="113"/>
      <c r="P659" s="114"/>
      <c r="Q659" s="118"/>
      <c r="R659" s="116"/>
      <c r="S659" s="114"/>
    </row>
    <row r="660" spans="4:19">
      <c r="D660" s="125"/>
      <c r="F660" s="159"/>
      <c r="G660" s="136"/>
      <c r="K660" s="113"/>
      <c r="L660" s="113"/>
      <c r="N660" s="117"/>
      <c r="O660" s="113"/>
      <c r="P660" s="114"/>
      <c r="Q660" s="118"/>
      <c r="R660" s="116"/>
      <c r="S660" s="114"/>
    </row>
    <row r="661" spans="4:19">
      <c r="D661" s="125"/>
      <c r="F661" s="159"/>
      <c r="G661" s="136"/>
      <c r="K661" s="113"/>
      <c r="L661" s="113"/>
      <c r="N661" s="117"/>
      <c r="O661" s="117"/>
      <c r="P661" s="114"/>
      <c r="Q661" s="118"/>
      <c r="R661" s="116"/>
      <c r="S661" s="114"/>
    </row>
    <row r="662" spans="4:19">
      <c r="D662" s="125"/>
      <c r="F662" s="159"/>
      <c r="G662" s="136"/>
      <c r="K662" s="113"/>
      <c r="L662" s="113"/>
      <c r="N662" s="117"/>
      <c r="O662" s="113"/>
      <c r="P662" s="114"/>
      <c r="Q662" s="118"/>
      <c r="R662" s="116"/>
      <c r="S662" s="114"/>
    </row>
    <row r="663" spans="4:19">
      <c r="D663" s="125"/>
      <c r="F663" s="159"/>
      <c r="G663" s="136"/>
      <c r="K663" s="113"/>
      <c r="L663" s="113"/>
      <c r="N663" s="117"/>
      <c r="O663" s="117"/>
      <c r="P663" s="114"/>
      <c r="Q663" s="118"/>
      <c r="R663" s="116"/>
      <c r="S663" s="114"/>
    </row>
    <row r="664" spans="4:19">
      <c r="D664" s="125"/>
      <c r="F664" s="159"/>
      <c r="G664" s="136"/>
      <c r="K664" s="137"/>
      <c r="L664" s="137"/>
      <c r="N664" s="117"/>
      <c r="O664" s="117"/>
      <c r="P664" s="114"/>
      <c r="Q664" s="118"/>
      <c r="R664" s="116"/>
      <c r="S664" s="114"/>
    </row>
    <row r="665" spans="4:19">
      <c r="D665" s="125"/>
      <c r="F665" s="159"/>
      <c r="G665" s="136"/>
      <c r="K665" s="113"/>
      <c r="L665" s="113"/>
      <c r="N665" s="117"/>
      <c r="O665" s="113"/>
      <c r="P665" s="114"/>
      <c r="Q665" s="118"/>
      <c r="R665" s="116"/>
      <c r="S665" s="114"/>
    </row>
    <row r="666" spans="4:19">
      <c r="D666" s="125"/>
      <c r="F666" s="159"/>
      <c r="G666" s="136"/>
      <c r="K666" s="113"/>
      <c r="L666" s="113"/>
      <c r="N666" s="117"/>
      <c r="O666" s="117"/>
      <c r="P666" s="114"/>
      <c r="Q666" s="118"/>
      <c r="R666" s="116"/>
      <c r="S666" s="114"/>
    </row>
    <row r="667" spans="4:19">
      <c r="D667" s="125"/>
      <c r="F667" s="159"/>
      <c r="G667" s="136"/>
      <c r="K667" s="113"/>
      <c r="L667" s="113"/>
      <c r="N667" s="117"/>
      <c r="O667" s="113"/>
      <c r="P667" s="114"/>
      <c r="Q667" s="118"/>
      <c r="R667" s="116"/>
      <c r="S667" s="114"/>
    </row>
    <row r="668" spans="4:19">
      <c r="D668" s="125"/>
      <c r="F668" s="159"/>
      <c r="G668" s="136"/>
      <c r="K668" s="113"/>
      <c r="L668" s="113"/>
      <c r="N668" s="117"/>
      <c r="O668" s="117"/>
      <c r="P668" s="114"/>
      <c r="Q668" s="118"/>
      <c r="R668" s="116"/>
      <c r="S668" s="114"/>
    </row>
    <row r="669" spans="4:19">
      <c r="D669" s="125"/>
      <c r="F669" s="159"/>
      <c r="G669" s="136"/>
      <c r="K669" s="113"/>
      <c r="L669" s="113"/>
      <c r="N669" s="117"/>
      <c r="O669" s="117"/>
      <c r="P669" s="114"/>
      <c r="Q669" s="118"/>
      <c r="R669" s="116"/>
      <c r="S669" s="114"/>
    </row>
    <row r="670" spans="4:19" ht="19.5" customHeight="1">
      <c r="D670" s="125"/>
      <c r="F670" s="159"/>
      <c r="G670" s="136"/>
      <c r="K670" s="113"/>
      <c r="L670" s="113"/>
      <c r="N670" s="117"/>
      <c r="O670" s="117"/>
      <c r="P670" s="114"/>
      <c r="Q670" s="118"/>
      <c r="R670" s="116"/>
      <c r="S670" s="114"/>
    </row>
    <row r="671" spans="4:19">
      <c r="D671" s="125"/>
      <c r="F671" s="159"/>
      <c r="G671" s="136"/>
      <c r="K671" s="113"/>
      <c r="L671" s="113"/>
      <c r="N671" s="117"/>
      <c r="O671" s="117"/>
      <c r="P671" s="114"/>
      <c r="Q671" s="118"/>
      <c r="R671" s="116"/>
      <c r="S671" s="114"/>
    </row>
    <row r="672" spans="4:19">
      <c r="D672" s="125"/>
      <c r="F672" s="159"/>
      <c r="G672" s="136"/>
      <c r="K672" s="113"/>
      <c r="L672" s="113"/>
      <c r="N672" s="117"/>
      <c r="O672" s="117"/>
      <c r="P672" s="114"/>
      <c r="Q672" s="118"/>
      <c r="R672" s="116"/>
      <c r="S672" s="114"/>
    </row>
    <row r="673" spans="4:19">
      <c r="D673" s="125"/>
      <c r="F673" s="159"/>
      <c r="G673" s="136"/>
      <c r="K673" s="113"/>
      <c r="L673" s="113"/>
      <c r="N673" s="117"/>
      <c r="O673" s="113"/>
      <c r="P673" s="114"/>
      <c r="Q673" s="118"/>
      <c r="R673" s="116"/>
      <c r="S673" s="114"/>
    </row>
    <row r="674" spans="4:19">
      <c r="D674" s="125"/>
      <c r="F674" s="159"/>
      <c r="G674" s="136"/>
      <c r="K674" s="113"/>
      <c r="L674" s="113"/>
      <c r="N674" s="117"/>
      <c r="O674" s="113"/>
      <c r="P674" s="114"/>
      <c r="Q674" s="118"/>
      <c r="R674" s="116"/>
      <c r="S674" s="114"/>
    </row>
    <row r="675" spans="4:19">
      <c r="D675" s="125"/>
      <c r="F675" s="159"/>
      <c r="G675" s="136"/>
      <c r="K675" s="113"/>
      <c r="L675" s="113"/>
      <c r="N675" s="117"/>
      <c r="O675" s="113"/>
      <c r="P675" s="114"/>
      <c r="Q675" s="118"/>
      <c r="R675" s="116"/>
      <c r="S675" s="114"/>
    </row>
    <row r="676" spans="4:19">
      <c r="D676" s="125"/>
      <c r="F676" s="159"/>
      <c r="G676" s="136"/>
      <c r="K676" s="113"/>
      <c r="L676" s="113"/>
      <c r="N676" s="117"/>
      <c r="O676" s="113"/>
      <c r="P676" s="114"/>
      <c r="Q676" s="118"/>
      <c r="R676" s="116"/>
      <c r="S676" s="114"/>
    </row>
    <row r="677" spans="4:19">
      <c r="D677" s="125"/>
      <c r="F677" s="159"/>
      <c r="G677" s="136"/>
      <c r="K677" s="113"/>
      <c r="L677" s="113"/>
      <c r="N677" s="117"/>
      <c r="O677" s="113"/>
      <c r="P677" s="114"/>
      <c r="Q677" s="118"/>
      <c r="R677" s="116"/>
      <c r="S677" s="114"/>
    </row>
    <row r="678" spans="4:19">
      <c r="D678" s="125"/>
      <c r="F678" s="159"/>
      <c r="G678" s="136"/>
      <c r="K678" s="113"/>
      <c r="L678" s="113"/>
      <c r="N678" s="117"/>
      <c r="O678" s="117"/>
      <c r="P678" s="114"/>
      <c r="Q678" s="118"/>
      <c r="R678" s="116"/>
      <c r="S678" s="114"/>
    </row>
    <row r="679" spans="4:19">
      <c r="D679" s="125"/>
      <c r="F679" s="159"/>
      <c r="G679" s="136"/>
      <c r="K679" s="113"/>
      <c r="L679" s="113"/>
      <c r="N679" s="117"/>
      <c r="O679" s="117"/>
      <c r="P679" s="114"/>
      <c r="Q679" s="118"/>
      <c r="R679" s="116"/>
      <c r="S679" s="114"/>
    </row>
    <row r="680" spans="4:19">
      <c r="D680" s="125"/>
      <c r="F680" s="159"/>
      <c r="G680" s="136"/>
      <c r="K680" s="113"/>
      <c r="L680" s="113"/>
      <c r="N680" s="117"/>
      <c r="O680" s="117"/>
      <c r="P680" s="114"/>
      <c r="Q680" s="118"/>
      <c r="R680" s="116"/>
      <c r="S680" s="114"/>
    </row>
    <row r="681" spans="4:19">
      <c r="D681" s="125"/>
      <c r="F681" s="159"/>
      <c r="G681" s="136"/>
      <c r="K681" s="113"/>
      <c r="L681" s="113"/>
      <c r="N681" s="117"/>
      <c r="O681" s="113"/>
      <c r="P681" s="114"/>
      <c r="Q681" s="118"/>
      <c r="R681" s="116"/>
      <c r="S681" s="114"/>
    </row>
    <row r="682" spans="4:19">
      <c r="D682" s="125"/>
      <c r="F682" s="159"/>
      <c r="G682" s="136"/>
      <c r="K682" s="113"/>
      <c r="L682" s="113"/>
      <c r="N682" s="117"/>
      <c r="O682" s="113"/>
      <c r="P682" s="114"/>
      <c r="Q682" s="118"/>
      <c r="R682" s="116"/>
      <c r="S682" s="114"/>
    </row>
    <row r="683" spans="4:19">
      <c r="D683" s="125"/>
      <c r="F683" s="159"/>
      <c r="G683" s="136"/>
      <c r="K683" s="113"/>
      <c r="L683" s="113"/>
      <c r="N683" s="117"/>
      <c r="O683" s="113"/>
      <c r="P683" s="114"/>
      <c r="Q683" s="118"/>
      <c r="R683" s="116"/>
      <c r="S683" s="114"/>
    </row>
    <row r="684" spans="4:19">
      <c r="D684" s="125"/>
      <c r="F684" s="159"/>
      <c r="G684" s="136"/>
      <c r="K684" s="113"/>
      <c r="L684" s="113"/>
      <c r="N684" s="117"/>
      <c r="O684" s="113"/>
      <c r="P684" s="114"/>
      <c r="Q684" s="118"/>
      <c r="R684" s="116"/>
      <c r="S684" s="114"/>
    </row>
    <row r="685" spans="4:19">
      <c r="D685" s="125"/>
      <c r="F685" s="159"/>
      <c r="G685" s="136"/>
      <c r="K685" s="113"/>
      <c r="L685" s="113"/>
      <c r="N685" s="117"/>
      <c r="O685" s="117"/>
      <c r="P685" s="114"/>
      <c r="Q685" s="118"/>
      <c r="R685" s="116"/>
      <c r="S685" s="114"/>
    </row>
    <row r="686" spans="4:19">
      <c r="D686" s="125"/>
      <c r="F686" s="159"/>
      <c r="G686" s="136"/>
      <c r="K686" s="113"/>
      <c r="L686" s="113"/>
      <c r="N686" s="117"/>
      <c r="O686" s="117"/>
      <c r="P686" s="114"/>
      <c r="Q686" s="118"/>
      <c r="R686" s="116"/>
      <c r="S686" s="114"/>
    </row>
    <row r="687" spans="4:19">
      <c r="D687" s="125"/>
      <c r="F687" s="159"/>
      <c r="G687" s="136"/>
      <c r="K687" s="113"/>
      <c r="L687" s="113"/>
      <c r="N687" s="117"/>
      <c r="O687" s="117"/>
      <c r="P687" s="114"/>
      <c r="Q687" s="118"/>
      <c r="R687" s="116"/>
      <c r="S687" s="114"/>
    </row>
    <row r="688" spans="4:19">
      <c r="D688" s="125"/>
      <c r="F688" s="159"/>
      <c r="G688" s="136"/>
      <c r="K688" s="113"/>
      <c r="L688" s="113"/>
      <c r="N688" s="117"/>
      <c r="O688" s="117"/>
      <c r="P688" s="114"/>
      <c r="Q688" s="118"/>
      <c r="R688" s="116"/>
      <c r="S688" s="114"/>
    </row>
    <row r="689" spans="4:19">
      <c r="D689" s="125"/>
      <c r="F689" s="159"/>
      <c r="G689" s="136"/>
      <c r="K689" s="113"/>
      <c r="L689" s="113"/>
      <c r="N689" s="117"/>
      <c r="O689" s="113"/>
      <c r="P689" s="114"/>
      <c r="Q689" s="118"/>
      <c r="R689" s="116"/>
      <c r="S689" s="114"/>
    </row>
    <row r="690" spans="4:19">
      <c r="D690" s="125"/>
      <c r="F690" s="159"/>
      <c r="G690" s="136"/>
      <c r="K690" s="113"/>
      <c r="L690" s="113"/>
      <c r="N690" s="117"/>
      <c r="O690" s="117"/>
      <c r="P690" s="114"/>
      <c r="Q690" s="118"/>
      <c r="R690" s="116"/>
      <c r="S690" s="114"/>
    </row>
    <row r="691" spans="4:19">
      <c r="D691" s="125"/>
      <c r="F691" s="159"/>
      <c r="G691" s="136"/>
      <c r="K691" s="113"/>
      <c r="L691" s="113"/>
      <c r="N691" s="117"/>
      <c r="O691" s="113"/>
      <c r="P691" s="114"/>
      <c r="Q691" s="118"/>
      <c r="R691" s="116"/>
      <c r="S691" s="114"/>
    </row>
    <row r="692" spans="4:19">
      <c r="D692" s="125"/>
      <c r="F692" s="159"/>
      <c r="G692" s="136"/>
      <c r="K692" s="113"/>
      <c r="L692" s="113"/>
      <c r="N692" s="117"/>
      <c r="O692" s="117"/>
      <c r="P692" s="114"/>
      <c r="Q692" s="118"/>
      <c r="R692" s="116"/>
      <c r="S692" s="114"/>
    </row>
    <row r="693" spans="4:19">
      <c r="D693" s="125"/>
      <c r="F693" s="159"/>
      <c r="G693" s="136"/>
      <c r="K693" s="113"/>
      <c r="L693" s="113"/>
      <c r="N693" s="117"/>
      <c r="O693" s="113"/>
      <c r="P693" s="114"/>
      <c r="Q693" s="118"/>
      <c r="R693" s="116"/>
      <c r="S693" s="114"/>
    </row>
    <row r="694" spans="4:19">
      <c r="D694" s="125"/>
      <c r="F694" s="159"/>
      <c r="G694" s="136"/>
      <c r="K694" s="113"/>
      <c r="L694" s="113"/>
      <c r="N694" s="117"/>
      <c r="O694" s="117"/>
      <c r="P694" s="114"/>
      <c r="Q694" s="118"/>
      <c r="R694" s="116"/>
      <c r="S694" s="114"/>
    </row>
    <row r="695" spans="4:19">
      <c r="D695" s="125"/>
      <c r="F695" s="159"/>
      <c r="G695" s="136"/>
      <c r="K695" s="113"/>
      <c r="L695" s="113"/>
      <c r="N695" s="117"/>
      <c r="O695" s="117"/>
      <c r="P695" s="114"/>
      <c r="Q695" s="118"/>
      <c r="R695" s="116"/>
      <c r="S695" s="114"/>
    </row>
    <row r="696" spans="4:19">
      <c r="D696" s="125"/>
      <c r="F696" s="159"/>
      <c r="G696" s="136"/>
      <c r="K696" s="113"/>
      <c r="L696" s="113"/>
      <c r="N696" s="117"/>
      <c r="O696" s="113"/>
      <c r="P696" s="114"/>
      <c r="Q696" s="118"/>
      <c r="R696" s="116"/>
      <c r="S696" s="114"/>
    </row>
    <row r="697" spans="4:19">
      <c r="D697" s="125"/>
      <c r="F697" s="159"/>
      <c r="G697" s="136"/>
      <c r="K697" s="113"/>
      <c r="L697" s="113"/>
      <c r="N697" s="117"/>
      <c r="O697" s="117"/>
      <c r="P697" s="114"/>
      <c r="Q697" s="118"/>
      <c r="R697" s="116"/>
      <c r="S697" s="114"/>
    </row>
    <row r="698" spans="4:19">
      <c r="D698" s="125"/>
      <c r="F698" s="159"/>
      <c r="G698" s="136"/>
      <c r="K698" s="113"/>
      <c r="L698" s="113"/>
      <c r="N698" s="117"/>
      <c r="O698" s="117"/>
      <c r="P698" s="114"/>
      <c r="Q698" s="118"/>
      <c r="R698" s="116"/>
      <c r="S698" s="114"/>
    </row>
    <row r="699" spans="4:19">
      <c r="D699" s="125"/>
      <c r="F699" s="159"/>
      <c r="G699" s="136"/>
      <c r="K699" s="113"/>
      <c r="L699" s="113"/>
      <c r="N699" s="117"/>
      <c r="O699" s="113"/>
      <c r="P699" s="114"/>
      <c r="Q699" s="118"/>
      <c r="R699" s="116"/>
      <c r="S699" s="114"/>
    </row>
    <row r="700" spans="4:19">
      <c r="D700" s="125"/>
      <c r="F700" s="159"/>
      <c r="G700" s="136"/>
      <c r="K700" s="113"/>
      <c r="L700" s="113"/>
      <c r="N700" s="117"/>
      <c r="O700" s="113"/>
      <c r="P700" s="114"/>
      <c r="Q700" s="118"/>
      <c r="R700" s="116"/>
      <c r="S700" s="114"/>
    </row>
    <row r="701" spans="4:19">
      <c r="D701" s="125"/>
      <c r="F701" s="159"/>
      <c r="G701" s="136"/>
      <c r="K701" s="113"/>
      <c r="L701" s="113"/>
      <c r="N701" s="117"/>
      <c r="O701" s="113"/>
      <c r="P701" s="114"/>
      <c r="Q701" s="118"/>
      <c r="R701" s="116"/>
      <c r="S701" s="114"/>
    </row>
    <row r="702" spans="4:19">
      <c r="D702" s="125"/>
      <c r="F702" s="159"/>
      <c r="G702" s="136"/>
      <c r="K702" s="113"/>
      <c r="L702" s="113"/>
      <c r="N702" s="117"/>
      <c r="O702" s="117"/>
      <c r="P702" s="114"/>
      <c r="Q702" s="118"/>
      <c r="R702" s="116"/>
      <c r="S702" s="114"/>
    </row>
    <row r="703" spans="4:19">
      <c r="D703" s="125"/>
      <c r="F703" s="159"/>
      <c r="G703" s="136"/>
      <c r="O703" s="117"/>
      <c r="P703" s="114"/>
      <c r="Q703" s="118"/>
      <c r="R703" s="116"/>
      <c r="S703" s="114"/>
    </row>
    <row r="704" spans="4:19">
      <c r="D704" s="125"/>
      <c r="F704" s="159"/>
      <c r="G704" s="136"/>
      <c r="K704" s="113"/>
      <c r="L704" s="113"/>
      <c r="N704" s="117"/>
      <c r="O704" s="113"/>
      <c r="P704" s="114"/>
      <c r="Q704" s="118"/>
      <c r="R704" s="116"/>
      <c r="S704" s="114"/>
    </row>
    <row r="705" spans="6:19">
      <c r="F705" s="159"/>
      <c r="G705" s="136"/>
      <c r="K705" s="113"/>
      <c r="L705" s="113"/>
      <c r="N705" s="117"/>
      <c r="O705" s="113"/>
      <c r="P705" s="114"/>
      <c r="Q705" s="118"/>
      <c r="R705" s="116"/>
      <c r="S705" s="114"/>
    </row>
    <row r="706" spans="6:19">
      <c r="F706" s="159"/>
      <c r="G706" s="136"/>
      <c r="K706" s="113"/>
      <c r="L706" s="113"/>
      <c r="N706" s="117"/>
      <c r="O706" s="117"/>
      <c r="P706" s="114"/>
      <c r="Q706" s="118"/>
      <c r="R706" s="116"/>
      <c r="S706" s="114"/>
    </row>
    <row r="707" spans="6:19">
      <c r="F707" s="159"/>
      <c r="G707" s="136"/>
      <c r="O707" s="117"/>
      <c r="P707" s="114"/>
      <c r="Q707" s="118"/>
      <c r="R707" s="116"/>
      <c r="S707" s="114"/>
    </row>
    <row r="708" spans="6:19">
      <c r="F708" s="159"/>
      <c r="G708" s="136"/>
      <c r="K708" s="113"/>
      <c r="L708" s="113"/>
      <c r="N708" s="117"/>
      <c r="O708" s="113"/>
      <c r="P708" s="114"/>
      <c r="Q708" s="118"/>
      <c r="R708" s="116"/>
      <c r="S708" s="114"/>
    </row>
    <row r="709" spans="6:19">
      <c r="F709" s="159"/>
      <c r="G709" s="136"/>
      <c r="K709" s="113"/>
      <c r="L709" s="113"/>
      <c r="N709" s="117"/>
      <c r="O709" s="113"/>
      <c r="P709" s="114"/>
      <c r="Q709" s="118"/>
      <c r="R709" s="116"/>
      <c r="S709" s="114"/>
    </row>
    <row r="710" spans="6:19">
      <c r="F710" s="159"/>
      <c r="G710" s="136"/>
      <c r="K710" s="113"/>
      <c r="L710" s="113"/>
      <c r="N710" s="117"/>
      <c r="O710" s="113"/>
      <c r="P710" s="114"/>
      <c r="Q710" s="118"/>
      <c r="R710" s="116"/>
      <c r="S710" s="114"/>
    </row>
    <row r="711" spans="6:19">
      <c r="F711" s="159"/>
      <c r="G711" s="136"/>
      <c r="K711" s="113"/>
      <c r="L711" s="113"/>
      <c r="N711" s="117"/>
      <c r="O711" s="117"/>
      <c r="P711" s="114"/>
      <c r="Q711" s="118"/>
      <c r="R711" s="116"/>
      <c r="S711" s="114"/>
    </row>
    <row r="712" spans="6:19">
      <c r="F712" s="159"/>
      <c r="G712" s="136"/>
      <c r="K712" s="113"/>
      <c r="L712" s="113"/>
      <c r="N712" s="117"/>
      <c r="O712" s="117"/>
      <c r="P712" s="114"/>
      <c r="Q712" s="118"/>
      <c r="R712" s="116"/>
      <c r="S712" s="114"/>
    </row>
    <row r="713" spans="6:19">
      <c r="F713" s="159"/>
      <c r="G713" s="136"/>
      <c r="K713" s="113"/>
      <c r="L713" s="113"/>
      <c r="N713" s="117"/>
      <c r="O713" s="117"/>
      <c r="P713" s="114"/>
      <c r="Q713" s="118"/>
      <c r="R713" s="116"/>
      <c r="S713" s="114"/>
    </row>
    <row r="714" spans="6:19">
      <c r="F714" s="159"/>
      <c r="G714" s="136"/>
      <c r="K714" s="113"/>
      <c r="L714" s="113"/>
      <c r="N714" s="117"/>
      <c r="O714" s="113"/>
      <c r="P714" s="138"/>
      <c r="Q714" s="118"/>
      <c r="R714" s="116"/>
      <c r="S714" s="114"/>
    </row>
    <row r="715" spans="6:19">
      <c r="F715" s="159"/>
      <c r="G715" s="136"/>
      <c r="K715" s="113"/>
      <c r="L715" s="113"/>
      <c r="N715" s="117"/>
      <c r="O715" s="117"/>
      <c r="P715" s="114"/>
      <c r="Q715" s="118"/>
      <c r="R715" s="116"/>
      <c r="S715" s="114"/>
    </row>
    <row r="716" spans="6:19">
      <c r="F716" s="159"/>
      <c r="G716" s="136"/>
      <c r="K716" s="113"/>
      <c r="L716" s="113"/>
      <c r="N716" s="117"/>
      <c r="O716" s="113"/>
      <c r="P716" s="114"/>
      <c r="Q716" s="118"/>
      <c r="R716" s="116"/>
      <c r="S716" s="114"/>
    </row>
    <row r="717" spans="6:19">
      <c r="F717" s="159"/>
      <c r="G717" s="136"/>
      <c r="K717" s="113"/>
      <c r="L717" s="113"/>
      <c r="N717" s="117"/>
      <c r="O717" s="117"/>
      <c r="P717" s="114"/>
      <c r="Q717" s="118"/>
      <c r="R717" s="116"/>
      <c r="S717" s="114"/>
    </row>
    <row r="718" spans="6:19">
      <c r="F718" s="159"/>
      <c r="G718" s="136"/>
      <c r="K718" s="113"/>
      <c r="L718" s="113"/>
      <c r="N718" s="117"/>
      <c r="O718" s="113"/>
      <c r="P718" s="114"/>
      <c r="Q718" s="118"/>
      <c r="R718" s="116"/>
      <c r="S718" s="114"/>
    </row>
    <row r="719" spans="6:19">
      <c r="F719" s="159"/>
      <c r="G719" s="136"/>
      <c r="K719" s="113"/>
      <c r="L719" s="113"/>
      <c r="N719" s="117"/>
      <c r="O719" s="117"/>
      <c r="P719" s="114"/>
      <c r="Q719" s="118"/>
      <c r="R719" s="116"/>
      <c r="S719" s="114"/>
    </row>
    <row r="720" spans="6:19">
      <c r="F720" s="159"/>
      <c r="G720" s="136"/>
      <c r="K720" s="113"/>
      <c r="L720" s="113"/>
      <c r="N720" s="117"/>
      <c r="O720" s="117"/>
      <c r="P720" s="138"/>
      <c r="Q720" s="118"/>
      <c r="R720" s="116"/>
      <c r="S720" s="114"/>
    </row>
    <row r="721" spans="6:19">
      <c r="F721" s="159"/>
      <c r="G721" s="136"/>
      <c r="K721" s="113"/>
      <c r="L721" s="113"/>
      <c r="N721" s="117"/>
      <c r="O721" s="117"/>
      <c r="P721" s="114"/>
      <c r="Q721" s="118"/>
      <c r="R721" s="116"/>
      <c r="S721" s="114"/>
    </row>
    <row r="722" spans="6:19">
      <c r="F722" s="159"/>
      <c r="G722" s="136"/>
      <c r="K722" s="113"/>
      <c r="L722" s="113"/>
      <c r="N722" s="117"/>
      <c r="O722" s="117"/>
      <c r="P722" s="114"/>
      <c r="Q722" s="118"/>
      <c r="R722" s="116"/>
      <c r="S722" s="114"/>
    </row>
    <row r="723" spans="6:19">
      <c r="F723" s="159"/>
      <c r="G723" s="136"/>
      <c r="K723" s="113"/>
      <c r="L723" s="113"/>
      <c r="N723" s="117"/>
      <c r="O723" s="113"/>
      <c r="P723" s="114"/>
      <c r="Q723" s="118"/>
      <c r="R723" s="116"/>
      <c r="S723" s="114"/>
    </row>
    <row r="724" spans="6:19">
      <c r="F724" s="159"/>
      <c r="G724" s="136"/>
      <c r="K724" s="113"/>
      <c r="L724" s="113"/>
      <c r="N724" s="117"/>
      <c r="O724" s="113"/>
      <c r="P724" s="114"/>
      <c r="Q724" s="118"/>
      <c r="R724" s="116"/>
      <c r="S724" s="114"/>
    </row>
    <row r="725" spans="6:19">
      <c r="F725" s="159"/>
      <c r="G725" s="136"/>
      <c r="K725" s="113"/>
      <c r="L725" s="113"/>
      <c r="N725" s="117"/>
      <c r="O725" s="117"/>
      <c r="P725" s="114"/>
      <c r="Q725" s="118"/>
      <c r="R725" s="116"/>
      <c r="S725" s="114"/>
    </row>
    <row r="726" spans="6:19">
      <c r="F726" s="159"/>
      <c r="G726" s="136"/>
      <c r="K726" s="113"/>
      <c r="L726" s="113"/>
      <c r="N726" s="117"/>
      <c r="O726" s="113"/>
      <c r="P726" s="114"/>
      <c r="Q726" s="118"/>
      <c r="R726" s="116"/>
      <c r="S726" s="114"/>
    </row>
    <row r="727" spans="6:19">
      <c r="F727" s="159"/>
      <c r="G727" s="136"/>
      <c r="K727" s="113"/>
      <c r="L727" s="113"/>
      <c r="N727" s="117"/>
      <c r="O727" s="117"/>
      <c r="P727" s="114"/>
      <c r="Q727" s="118"/>
      <c r="R727" s="116"/>
      <c r="S727" s="114"/>
    </row>
    <row r="728" spans="6:19">
      <c r="F728" s="159"/>
      <c r="G728" s="136"/>
      <c r="K728" s="113"/>
      <c r="L728" s="113"/>
      <c r="N728" s="117"/>
      <c r="O728" s="113"/>
      <c r="P728" s="114"/>
      <c r="Q728" s="118"/>
      <c r="R728" s="116"/>
      <c r="S728" s="114"/>
    </row>
    <row r="729" spans="6:19">
      <c r="F729" s="159"/>
      <c r="G729" s="136"/>
      <c r="K729" s="113"/>
      <c r="L729" s="113"/>
      <c r="N729" s="117"/>
      <c r="O729" s="113"/>
      <c r="P729" s="114"/>
      <c r="Q729" s="118"/>
      <c r="R729" s="116"/>
      <c r="S729" s="114"/>
    </row>
    <row r="730" spans="6:19">
      <c r="F730" s="159"/>
      <c r="G730" s="136"/>
      <c r="K730" s="113"/>
      <c r="L730" s="113"/>
      <c r="N730" s="117"/>
      <c r="O730" s="117"/>
      <c r="P730" s="114"/>
      <c r="Q730" s="118"/>
      <c r="R730" s="116"/>
      <c r="S730" s="114"/>
    </row>
    <row r="731" spans="6:19">
      <c r="F731" s="159"/>
      <c r="G731" s="136"/>
      <c r="K731" s="113"/>
      <c r="L731" s="113"/>
      <c r="N731" s="117"/>
      <c r="O731" s="113"/>
      <c r="P731" s="114"/>
      <c r="Q731" s="118"/>
      <c r="R731" s="116"/>
      <c r="S731" s="114"/>
    </row>
    <row r="732" spans="6:19">
      <c r="F732" s="159"/>
      <c r="G732" s="136"/>
      <c r="K732" s="113"/>
      <c r="L732" s="113"/>
      <c r="N732" s="117"/>
      <c r="O732" s="117"/>
      <c r="P732" s="114"/>
      <c r="Q732" s="118"/>
      <c r="R732" s="116"/>
      <c r="S732" s="114"/>
    </row>
    <row r="733" spans="6:19">
      <c r="F733" s="159"/>
      <c r="G733" s="136"/>
      <c r="K733" s="113"/>
      <c r="L733" s="113"/>
      <c r="N733" s="117"/>
      <c r="O733" s="117"/>
      <c r="P733" s="114"/>
      <c r="Q733" s="118"/>
      <c r="R733" s="116"/>
      <c r="S733" s="114"/>
    </row>
    <row r="734" spans="6:19">
      <c r="F734" s="159"/>
      <c r="G734" s="136"/>
      <c r="K734" s="113"/>
      <c r="L734" s="113"/>
      <c r="N734" s="117"/>
      <c r="O734" s="113"/>
      <c r="P734" s="114"/>
      <c r="Q734" s="118"/>
      <c r="R734" s="116"/>
      <c r="S734" s="114"/>
    </row>
    <row r="735" spans="6:19">
      <c r="F735" s="159"/>
      <c r="G735" s="136"/>
      <c r="K735" s="113"/>
      <c r="L735" s="113"/>
      <c r="N735" s="117"/>
      <c r="O735" s="113"/>
      <c r="P735" s="114"/>
      <c r="Q735" s="118"/>
      <c r="R735" s="116"/>
      <c r="S735" s="114"/>
    </row>
    <row r="736" spans="6:19">
      <c r="F736" s="159"/>
      <c r="G736" s="136"/>
      <c r="K736" s="113"/>
      <c r="L736" s="113"/>
      <c r="N736" s="117"/>
      <c r="O736" s="117"/>
      <c r="P736" s="114"/>
      <c r="Q736" s="118"/>
      <c r="R736" s="116"/>
      <c r="S736" s="114"/>
    </row>
    <row r="737" spans="6:19">
      <c r="F737" s="159"/>
      <c r="G737" s="136"/>
      <c r="K737" s="113"/>
      <c r="L737" s="113"/>
      <c r="N737" s="117"/>
      <c r="O737" s="117"/>
      <c r="P737" s="114"/>
      <c r="Q737" s="118"/>
      <c r="R737" s="116"/>
      <c r="S737" s="114"/>
    </row>
    <row r="738" spans="6:19">
      <c r="F738" s="159"/>
      <c r="G738" s="136"/>
      <c r="K738" s="113"/>
      <c r="L738" s="113"/>
      <c r="N738" s="117"/>
      <c r="O738" s="117"/>
      <c r="P738" s="114"/>
      <c r="Q738" s="118"/>
      <c r="R738" s="116"/>
      <c r="S738" s="114"/>
    </row>
    <row r="739" spans="6:19">
      <c r="F739" s="159"/>
      <c r="G739" s="136"/>
      <c r="K739" s="113"/>
      <c r="L739" s="113"/>
      <c r="N739" s="117"/>
      <c r="O739" s="117"/>
      <c r="P739" s="114"/>
      <c r="Q739" s="118"/>
      <c r="R739" s="116"/>
      <c r="S739" s="114"/>
    </row>
    <row r="740" spans="6:19">
      <c r="F740" s="159"/>
      <c r="G740" s="136"/>
      <c r="K740" s="113"/>
      <c r="L740" s="113"/>
      <c r="N740" s="117"/>
      <c r="O740" s="117"/>
      <c r="P740" s="114"/>
      <c r="Q740" s="118"/>
      <c r="R740" s="116"/>
      <c r="S740" s="114"/>
    </row>
    <row r="741" spans="6:19">
      <c r="F741" s="159"/>
      <c r="G741" s="136"/>
      <c r="K741" s="113"/>
      <c r="L741" s="113"/>
      <c r="N741" s="117"/>
      <c r="O741" s="117"/>
      <c r="P741" s="114"/>
      <c r="Q741" s="118"/>
      <c r="R741" s="116"/>
      <c r="S741" s="114"/>
    </row>
    <row r="742" spans="6:19">
      <c r="F742" s="159"/>
      <c r="G742" s="136"/>
      <c r="K742" s="113"/>
      <c r="L742" s="113"/>
      <c r="N742" s="117"/>
      <c r="O742" s="113"/>
      <c r="P742" s="114"/>
      <c r="Q742" s="118"/>
      <c r="R742" s="116"/>
      <c r="S742" s="114"/>
    </row>
    <row r="743" spans="6:19">
      <c r="F743" s="159"/>
      <c r="G743" s="136"/>
      <c r="K743" s="113"/>
      <c r="L743" s="113"/>
      <c r="N743" s="117"/>
      <c r="O743" s="113"/>
      <c r="P743" s="114"/>
      <c r="Q743" s="118"/>
      <c r="R743" s="116"/>
      <c r="S743" s="114"/>
    </row>
    <row r="744" spans="6:19">
      <c r="F744" s="159"/>
      <c r="G744" s="136"/>
      <c r="K744" s="113"/>
      <c r="L744" s="113"/>
      <c r="N744" s="117"/>
      <c r="O744" s="117"/>
      <c r="P744" s="114"/>
      <c r="Q744" s="118"/>
      <c r="R744" s="116"/>
      <c r="S744" s="114"/>
    </row>
    <row r="745" spans="6:19">
      <c r="F745" s="159"/>
      <c r="G745" s="136"/>
      <c r="K745" s="113"/>
      <c r="L745" s="113"/>
      <c r="N745" s="117"/>
      <c r="O745" s="113"/>
      <c r="P745" s="114"/>
      <c r="Q745" s="118"/>
      <c r="R745" s="116"/>
      <c r="S745" s="114"/>
    </row>
    <row r="746" spans="6:19">
      <c r="F746" s="159"/>
      <c r="G746" s="136"/>
      <c r="K746" s="113"/>
      <c r="L746" s="113"/>
      <c r="N746" s="117"/>
      <c r="O746" s="117"/>
      <c r="P746" s="114"/>
      <c r="Q746" s="118"/>
      <c r="R746" s="116"/>
      <c r="S746" s="114"/>
    </row>
    <row r="747" spans="6:19">
      <c r="F747" s="159"/>
      <c r="G747" s="136"/>
      <c r="K747" s="113"/>
      <c r="L747" s="113"/>
      <c r="N747" s="117"/>
      <c r="O747" s="113"/>
      <c r="P747" s="114"/>
      <c r="Q747" s="118"/>
      <c r="R747" s="116"/>
      <c r="S747" s="114"/>
    </row>
    <row r="748" spans="6:19">
      <c r="F748" s="159"/>
      <c r="G748" s="136"/>
      <c r="K748" s="113"/>
      <c r="L748" s="113"/>
      <c r="N748" s="117"/>
      <c r="O748" s="113"/>
      <c r="P748" s="114"/>
      <c r="Q748" s="118"/>
      <c r="R748" s="116"/>
      <c r="S748" s="114"/>
    </row>
    <row r="749" spans="6:19">
      <c r="F749" s="159"/>
      <c r="G749" s="136"/>
      <c r="K749" s="113"/>
      <c r="L749" s="113"/>
      <c r="N749" s="117"/>
      <c r="O749" s="113"/>
      <c r="P749" s="114"/>
      <c r="Q749" s="118"/>
      <c r="R749" s="116"/>
      <c r="S749" s="114"/>
    </row>
    <row r="750" spans="6:19">
      <c r="F750" s="159"/>
      <c r="G750" s="136"/>
      <c r="K750" s="113"/>
      <c r="L750" s="113"/>
      <c r="N750" s="117"/>
      <c r="O750" s="113"/>
      <c r="P750" s="114"/>
      <c r="Q750" s="118"/>
      <c r="R750" s="116"/>
      <c r="S750" s="114"/>
    </row>
    <row r="751" spans="6:19">
      <c r="F751" s="159"/>
      <c r="G751" s="136"/>
      <c r="K751" s="113"/>
      <c r="L751" s="113"/>
      <c r="N751" s="117"/>
      <c r="O751" s="113"/>
      <c r="P751" s="114"/>
      <c r="Q751" s="118"/>
      <c r="R751" s="116"/>
      <c r="S751" s="114"/>
    </row>
    <row r="752" spans="6:19">
      <c r="F752" s="159"/>
      <c r="G752" s="136"/>
      <c r="K752" s="113"/>
      <c r="L752" s="113"/>
      <c r="N752" s="117"/>
      <c r="O752" s="117"/>
      <c r="P752" s="114"/>
      <c r="Q752" s="118"/>
      <c r="R752" s="116"/>
      <c r="S752" s="114"/>
    </row>
    <row r="753" spans="6:19">
      <c r="F753" s="159"/>
      <c r="G753" s="136"/>
      <c r="K753" s="113"/>
      <c r="L753" s="113"/>
      <c r="N753" s="117"/>
      <c r="O753" s="117"/>
      <c r="P753" s="114"/>
      <c r="Q753" s="118"/>
      <c r="R753" s="116"/>
      <c r="S753" s="114"/>
    </row>
    <row r="754" spans="6:19">
      <c r="F754" s="159"/>
      <c r="G754" s="136"/>
      <c r="K754" s="113"/>
      <c r="L754" s="113"/>
      <c r="N754" s="117"/>
      <c r="O754" s="113"/>
      <c r="P754" s="114"/>
      <c r="Q754" s="118"/>
      <c r="R754" s="116"/>
      <c r="S754" s="114"/>
    </row>
    <row r="755" spans="6:19">
      <c r="F755" s="159"/>
      <c r="G755" s="136"/>
      <c r="K755" s="113"/>
      <c r="L755" s="113"/>
      <c r="N755" s="117"/>
      <c r="O755" s="113"/>
      <c r="P755" s="114"/>
      <c r="Q755" s="118"/>
      <c r="R755" s="116"/>
      <c r="S755" s="114"/>
    </row>
    <row r="756" spans="6:19">
      <c r="F756" s="159"/>
      <c r="G756" s="136"/>
      <c r="K756" s="113"/>
      <c r="L756" s="113"/>
      <c r="N756" s="117"/>
      <c r="O756" s="117"/>
      <c r="P756" s="114"/>
      <c r="Q756" s="118"/>
      <c r="R756" s="116"/>
      <c r="S756" s="114"/>
    </row>
    <row r="757" spans="6:19">
      <c r="F757" s="159"/>
      <c r="G757" s="136"/>
      <c r="K757" s="113"/>
      <c r="L757" s="113"/>
      <c r="N757" s="117"/>
      <c r="O757" s="117"/>
      <c r="P757" s="114"/>
      <c r="Q757" s="118"/>
      <c r="R757" s="116"/>
      <c r="S757" s="114"/>
    </row>
    <row r="758" spans="6:19">
      <c r="F758" s="159"/>
      <c r="G758" s="136"/>
      <c r="K758" s="113"/>
      <c r="L758" s="113"/>
      <c r="N758" s="117"/>
      <c r="O758" s="117"/>
      <c r="P758" s="114"/>
      <c r="Q758" s="118"/>
      <c r="R758" s="116"/>
      <c r="S758" s="114"/>
    </row>
    <row r="759" spans="6:19">
      <c r="F759" s="159"/>
      <c r="G759" s="136"/>
      <c r="K759" s="113"/>
      <c r="L759" s="113"/>
      <c r="N759" s="117"/>
      <c r="O759" s="117"/>
      <c r="P759" s="114"/>
      <c r="Q759" s="118"/>
      <c r="R759" s="116"/>
      <c r="S759" s="114"/>
    </row>
    <row r="760" spans="6:19">
      <c r="F760" s="159"/>
      <c r="G760" s="136"/>
      <c r="K760" s="113"/>
      <c r="L760" s="113"/>
      <c r="N760" s="117"/>
      <c r="O760" s="117"/>
      <c r="P760" s="114"/>
      <c r="Q760" s="118"/>
      <c r="R760" s="116"/>
      <c r="S760" s="114"/>
    </row>
    <row r="761" spans="6:19">
      <c r="F761" s="159"/>
      <c r="G761" s="136"/>
      <c r="K761" s="113"/>
      <c r="L761" s="113"/>
      <c r="N761" s="117"/>
      <c r="O761" s="117"/>
      <c r="P761" s="114"/>
      <c r="Q761" s="118"/>
      <c r="R761" s="116"/>
      <c r="S761" s="114"/>
    </row>
    <row r="762" spans="6:19">
      <c r="F762" s="159"/>
      <c r="G762" s="136"/>
      <c r="K762" s="113"/>
      <c r="L762" s="113"/>
      <c r="N762" s="117"/>
      <c r="O762" s="117"/>
      <c r="P762" s="114"/>
      <c r="Q762" s="118"/>
      <c r="R762" s="116"/>
      <c r="S762" s="114"/>
    </row>
    <row r="763" spans="6:19">
      <c r="F763" s="159"/>
      <c r="G763" s="136"/>
      <c r="K763" s="113"/>
      <c r="L763" s="113"/>
      <c r="N763" s="117"/>
      <c r="O763" s="113"/>
      <c r="P763" s="114"/>
      <c r="Q763" s="118"/>
      <c r="R763" s="116"/>
      <c r="S763" s="114"/>
    </row>
    <row r="764" spans="6:19">
      <c r="F764" s="159"/>
      <c r="G764" s="136"/>
      <c r="K764" s="113"/>
      <c r="L764" s="113"/>
      <c r="N764" s="117"/>
      <c r="O764" s="113"/>
      <c r="P764" s="114"/>
      <c r="Q764" s="118"/>
      <c r="R764" s="116"/>
      <c r="S764" s="114"/>
    </row>
    <row r="765" spans="6:19">
      <c r="F765" s="159"/>
      <c r="G765" s="136"/>
      <c r="K765" s="113"/>
      <c r="L765" s="113"/>
      <c r="N765" s="117"/>
      <c r="O765" s="113"/>
      <c r="P765" s="114"/>
      <c r="Q765" s="118"/>
      <c r="R765" s="116"/>
      <c r="S765" s="114"/>
    </row>
    <row r="766" spans="6:19">
      <c r="F766" s="159"/>
      <c r="G766" s="136"/>
      <c r="K766" s="137"/>
      <c r="L766" s="137"/>
      <c r="N766" s="117"/>
      <c r="O766" s="117"/>
      <c r="P766" s="114"/>
      <c r="Q766" s="118"/>
      <c r="R766" s="116"/>
      <c r="S766" s="114"/>
    </row>
    <row r="767" spans="6:19">
      <c r="F767" s="159"/>
      <c r="G767" s="136"/>
      <c r="K767" s="113"/>
      <c r="L767" s="113"/>
      <c r="N767" s="117"/>
      <c r="O767" s="117"/>
      <c r="P767" s="114"/>
      <c r="Q767" s="118"/>
      <c r="R767" s="116"/>
      <c r="S767" s="114"/>
    </row>
    <row r="768" spans="6:19">
      <c r="F768" s="159"/>
      <c r="G768" s="136"/>
      <c r="K768" s="113"/>
      <c r="L768" s="113"/>
      <c r="N768" s="117"/>
      <c r="O768" s="113"/>
      <c r="P768" s="114"/>
      <c r="Q768" s="118"/>
      <c r="R768" s="116"/>
      <c r="S768" s="114"/>
    </row>
    <row r="769" spans="6:19">
      <c r="F769" s="159"/>
      <c r="G769" s="136"/>
      <c r="K769" s="113"/>
      <c r="L769" s="113"/>
      <c r="N769" s="117"/>
      <c r="O769" s="113"/>
      <c r="P769" s="114"/>
      <c r="Q769" s="118"/>
      <c r="R769" s="116"/>
      <c r="S769" s="114"/>
    </row>
    <row r="770" spans="6:19">
      <c r="F770" s="159"/>
      <c r="G770" s="136"/>
      <c r="K770" s="113"/>
      <c r="L770" s="113"/>
      <c r="N770" s="117"/>
      <c r="O770" s="117"/>
      <c r="P770" s="114"/>
      <c r="Q770" s="118"/>
      <c r="R770" s="116"/>
      <c r="S770" s="114"/>
    </row>
    <row r="771" spans="6:19">
      <c r="F771" s="159"/>
      <c r="G771" s="136"/>
      <c r="K771" s="113"/>
      <c r="L771" s="113"/>
      <c r="N771" s="117"/>
      <c r="O771" s="113"/>
      <c r="P771" s="114"/>
      <c r="Q771" s="118"/>
      <c r="R771" s="116"/>
      <c r="S771" s="114"/>
    </row>
    <row r="772" spans="6:19">
      <c r="F772" s="159"/>
      <c r="G772" s="136"/>
      <c r="K772" s="113"/>
      <c r="L772" s="113"/>
      <c r="N772" s="117"/>
      <c r="O772" s="117"/>
      <c r="P772" s="114"/>
      <c r="Q772" s="118"/>
      <c r="R772" s="116"/>
      <c r="S772" s="114"/>
    </row>
    <row r="773" spans="6:19">
      <c r="F773" s="159"/>
      <c r="G773" s="136"/>
      <c r="K773" s="113"/>
      <c r="L773" s="113"/>
      <c r="N773" s="117"/>
      <c r="O773" s="113"/>
      <c r="P773" s="114"/>
      <c r="Q773" s="118"/>
      <c r="R773" s="116"/>
      <c r="S773" s="114"/>
    </row>
    <row r="774" spans="6:19">
      <c r="F774" s="159"/>
      <c r="G774" s="136"/>
      <c r="K774" s="113"/>
      <c r="L774" s="113"/>
      <c r="N774" s="117"/>
      <c r="O774" s="117"/>
      <c r="P774" s="114"/>
      <c r="Q774" s="118"/>
      <c r="R774" s="116"/>
      <c r="S774" s="114"/>
    </row>
    <row r="775" spans="6:19">
      <c r="F775" s="159"/>
      <c r="G775" s="136"/>
      <c r="K775" s="113"/>
      <c r="L775" s="113"/>
      <c r="N775" s="117"/>
      <c r="O775" s="117"/>
      <c r="P775" s="114"/>
      <c r="Q775" s="118"/>
      <c r="R775" s="116"/>
      <c r="S775" s="114"/>
    </row>
    <row r="776" spans="6:19">
      <c r="F776" s="159"/>
      <c r="G776" s="136"/>
      <c r="K776" s="113"/>
      <c r="L776" s="113"/>
      <c r="N776" s="117"/>
      <c r="O776" s="117"/>
      <c r="P776" s="114"/>
      <c r="Q776" s="118"/>
      <c r="R776" s="116"/>
      <c r="S776" s="114"/>
    </row>
    <row r="777" spans="6:19">
      <c r="F777" s="159"/>
      <c r="G777" s="136"/>
      <c r="K777" s="113"/>
      <c r="L777" s="113"/>
      <c r="N777" s="117"/>
      <c r="O777" s="117"/>
      <c r="P777" s="114"/>
      <c r="Q777" s="118"/>
      <c r="R777" s="116"/>
      <c r="S777" s="114"/>
    </row>
    <row r="778" spans="6:19">
      <c r="F778" s="159"/>
      <c r="G778" s="136"/>
      <c r="K778" s="113"/>
      <c r="L778" s="113"/>
      <c r="N778" s="117"/>
      <c r="O778" s="117"/>
      <c r="P778" s="114"/>
      <c r="Q778" s="118"/>
      <c r="R778" s="116"/>
      <c r="S778" s="114"/>
    </row>
    <row r="779" spans="6:19">
      <c r="F779" s="159"/>
      <c r="G779" s="136"/>
      <c r="K779" s="113"/>
      <c r="L779" s="113"/>
      <c r="N779" s="117"/>
      <c r="O779" s="117"/>
      <c r="P779" s="114"/>
      <c r="Q779" s="118"/>
      <c r="R779" s="116"/>
      <c r="S779" s="114"/>
    </row>
    <row r="780" spans="6:19">
      <c r="F780" s="159"/>
      <c r="G780" s="136"/>
      <c r="K780" s="113"/>
      <c r="L780" s="113"/>
      <c r="N780" s="117"/>
      <c r="O780" s="117"/>
      <c r="P780" s="114"/>
      <c r="Q780" s="118"/>
      <c r="R780" s="116"/>
      <c r="S780" s="114"/>
    </row>
    <row r="781" spans="6:19">
      <c r="F781" s="159"/>
      <c r="G781" s="136"/>
      <c r="K781" s="113"/>
      <c r="L781" s="113"/>
      <c r="N781" s="117"/>
      <c r="O781" s="113"/>
      <c r="P781" s="114"/>
      <c r="Q781" s="118"/>
      <c r="R781" s="116"/>
      <c r="S781" s="114"/>
    </row>
    <row r="782" spans="6:19">
      <c r="F782" s="159"/>
      <c r="G782" s="136"/>
      <c r="K782" s="113"/>
      <c r="L782" s="113"/>
      <c r="N782" s="117"/>
      <c r="O782" s="117"/>
      <c r="P782" s="114"/>
      <c r="Q782" s="118"/>
      <c r="R782" s="116"/>
      <c r="S782" s="114"/>
    </row>
    <row r="783" spans="6:19">
      <c r="F783" s="159"/>
      <c r="G783" s="136"/>
      <c r="K783" s="113"/>
      <c r="L783" s="113"/>
      <c r="N783" s="117"/>
      <c r="O783" s="117"/>
      <c r="P783" s="114"/>
      <c r="Q783" s="118"/>
      <c r="R783" s="116"/>
      <c r="S783" s="114"/>
    </row>
    <row r="784" spans="6:19">
      <c r="F784" s="159"/>
      <c r="G784" s="136"/>
      <c r="K784" s="113"/>
      <c r="L784" s="113"/>
      <c r="N784" s="117"/>
      <c r="O784" s="113"/>
      <c r="P784" s="114"/>
      <c r="Q784" s="118"/>
      <c r="R784" s="116"/>
      <c r="S784" s="114"/>
    </row>
    <row r="785" spans="6:20">
      <c r="F785" s="159"/>
      <c r="G785" s="136"/>
      <c r="K785" s="113"/>
      <c r="L785" s="113"/>
      <c r="N785" s="117"/>
      <c r="O785" s="113"/>
      <c r="P785" s="114"/>
      <c r="Q785" s="118"/>
      <c r="R785" s="116"/>
      <c r="S785" s="114"/>
    </row>
    <row r="786" spans="6:20">
      <c r="F786" s="159"/>
      <c r="G786" s="136"/>
      <c r="K786" s="113"/>
      <c r="L786" s="113"/>
      <c r="N786" s="117"/>
      <c r="O786" s="113"/>
      <c r="P786" s="114"/>
      <c r="Q786" s="118"/>
      <c r="R786" s="116"/>
      <c r="S786" s="114"/>
    </row>
    <row r="787" spans="6:20">
      <c r="F787" s="159"/>
      <c r="G787" s="136"/>
      <c r="K787" s="113"/>
      <c r="L787" s="113"/>
      <c r="N787" s="117"/>
      <c r="O787" s="113"/>
      <c r="P787" s="114"/>
      <c r="Q787" s="118"/>
      <c r="R787" s="116"/>
      <c r="S787" s="114"/>
    </row>
    <row r="788" spans="6:20">
      <c r="F788" s="159"/>
      <c r="G788" s="136"/>
      <c r="K788" s="113"/>
      <c r="L788" s="113"/>
      <c r="N788" s="117"/>
      <c r="O788" s="113"/>
      <c r="P788" s="114"/>
      <c r="Q788" s="118"/>
      <c r="R788" s="116"/>
      <c r="S788" s="114"/>
    </row>
    <row r="789" spans="6:20">
      <c r="F789" s="159"/>
      <c r="G789" s="136"/>
      <c r="K789" s="113"/>
      <c r="L789" s="113"/>
      <c r="N789" s="117"/>
      <c r="O789" s="113"/>
      <c r="P789" s="114"/>
      <c r="Q789" s="118"/>
      <c r="R789" s="116"/>
      <c r="S789" s="114"/>
    </row>
    <row r="790" spans="6:20">
      <c r="F790" s="159"/>
      <c r="G790" s="136"/>
      <c r="K790" s="113"/>
      <c r="L790" s="113"/>
      <c r="N790" s="117"/>
      <c r="O790" s="117"/>
      <c r="P790" s="114"/>
      <c r="Q790" s="118"/>
      <c r="R790" s="116"/>
      <c r="S790" s="114"/>
    </row>
    <row r="791" spans="6:20">
      <c r="F791" s="159"/>
      <c r="G791" s="136"/>
      <c r="K791" s="113"/>
      <c r="L791" s="113"/>
      <c r="N791" s="117"/>
      <c r="O791" s="113"/>
      <c r="P791" s="114"/>
      <c r="Q791" s="118"/>
      <c r="R791" s="116"/>
      <c r="S791" s="114"/>
    </row>
    <row r="792" spans="6:20">
      <c r="F792" s="159"/>
      <c r="G792" s="136"/>
      <c r="K792" s="113"/>
      <c r="L792" s="113"/>
      <c r="N792" s="117"/>
      <c r="O792" s="117"/>
      <c r="P792" s="114"/>
      <c r="Q792" s="118"/>
      <c r="R792" s="116"/>
      <c r="S792" s="114"/>
    </row>
    <row r="793" spans="6:20">
      <c r="F793" s="159"/>
      <c r="G793" s="136"/>
      <c r="K793" s="113"/>
      <c r="L793" s="113"/>
      <c r="N793" s="117"/>
      <c r="O793" s="113"/>
      <c r="P793" s="138"/>
      <c r="Q793" s="118"/>
      <c r="R793" s="116"/>
      <c r="S793" s="114"/>
    </row>
    <row r="794" spans="6:20">
      <c r="F794" s="159"/>
      <c r="G794" s="136"/>
      <c r="K794" s="113"/>
      <c r="L794" s="113"/>
      <c r="N794" s="117"/>
      <c r="O794" s="113"/>
      <c r="P794" s="114"/>
      <c r="Q794" s="118"/>
      <c r="R794" s="116"/>
      <c r="S794" s="114"/>
    </row>
    <row r="795" spans="6:20">
      <c r="F795" s="159"/>
      <c r="G795" s="136"/>
      <c r="K795" s="113"/>
      <c r="L795" s="113"/>
      <c r="N795" s="117"/>
      <c r="O795" s="113"/>
      <c r="P795" s="114"/>
      <c r="Q795" s="116"/>
      <c r="R795" s="118"/>
      <c r="S795" s="114"/>
    </row>
    <row r="796" spans="6:20">
      <c r="F796" s="159"/>
      <c r="G796" s="136"/>
      <c r="K796" s="113"/>
      <c r="L796" s="113"/>
      <c r="N796" s="117"/>
      <c r="O796" s="113"/>
      <c r="P796" s="114"/>
      <c r="Q796" s="116"/>
      <c r="R796" s="116"/>
      <c r="S796" s="114"/>
    </row>
    <row r="797" spans="6:20">
      <c r="F797" s="159"/>
      <c r="G797" s="136"/>
      <c r="K797" s="113"/>
      <c r="L797" s="113"/>
      <c r="N797" s="117"/>
      <c r="O797" s="113"/>
      <c r="P797" s="138"/>
      <c r="Q797" s="118"/>
      <c r="R797" s="116"/>
      <c r="S797" s="138"/>
      <c r="T797" s="151">
        <f>H797*S797</f>
        <v>0</v>
      </c>
    </row>
    <row r="798" spans="6:20">
      <c r="F798" s="159"/>
      <c r="G798" s="136"/>
      <c r="K798" s="113"/>
      <c r="L798" s="113"/>
      <c r="N798" s="117"/>
      <c r="O798" s="113"/>
      <c r="P798" s="114"/>
      <c r="Q798" s="116"/>
      <c r="R798" s="116"/>
      <c r="S798" s="114"/>
    </row>
    <row r="799" spans="6:20">
      <c r="F799" s="159"/>
      <c r="G799" s="136"/>
      <c r="K799" s="113"/>
      <c r="L799" s="113"/>
      <c r="N799" s="117"/>
      <c r="O799" s="113"/>
      <c r="P799" s="114"/>
      <c r="Q799" s="116"/>
      <c r="R799" s="116"/>
      <c r="S799" s="114"/>
    </row>
    <row r="800" spans="6:20">
      <c r="F800" s="159"/>
      <c r="G800" s="136"/>
      <c r="K800" s="113"/>
      <c r="L800" s="113"/>
      <c r="N800" s="117"/>
      <c r="O800" s="117"/>
      <c r="P800" s="114"/>
      <c r="Q800" s="118"/>
      <c r="R800" s="116"/>
      <c r="S800" s="114"/>
    </row>
    <row r="801" spans="6:19">
      <c r="F801" s="159"/>
      <c r="G801" s="136"/>
      <c r="K801" s="113"/>
      <c r="L801" s="113"/>
      <c r="N801" s="117"/>
      <c r="O801" s="117"/>
      <c r="P801" s="114"/>
      <c r="Q801" s="118"/>
      <c r="R801" s="116"/>
      <c r="S801" s="114"/>
    </row>
    <row r="802" spans="6:19">
      <c r="F802" s="159"/>
      <c r="G802" s="136"/>
      <c r="K802" s="113"/>
      <c r="L802" s="113"/>
      <c r="N802" s="117"/>
      <c r="O802" s="113"/>
      <c r="P802" s="114"/>
      <c r="Q802" s="118"/>
      <c r="R802" s="116"/>
      <c r="S802" s="114"/>
    </row>
    <row r="803" spans="6:19">
      <c r="F803" s="159"/>
      <c r="G803" s="136"/>
      <c r="K803" s="113"/>
      <c r="L803" s="113"/>
      <c r="N803" s="117"/>
      <c r="O803" s="113"/>
      <c r="P803" s="114"/>
      <c r="Q803" s="118"/>
      <c r="R803" s="116"/>
      <c r="S803" s="114"/>
    </row>
    <row r="804" spans="6:19">
      <c r="F804" s="159"/>
      <c r="G804" s="136"/>
      <c r="K804" s="113"/>
      <c r="L804" s="113"/>
      <c r="N804" s="117"/>
      <c r="O804" s="113"/>
      <c r="P804" s="114"/>
      <c r="Q804" s="118"/>
      <c r="R804" s="116"/>
      <c r="S804" s="114"/>
    </row>
    <row r="805" spans="6:19">
      <c r="F805" s="159"/>
      <c r="G805" s="136"/>
      <c r="K805" s="113"/>
      <c r="L805" s="113"/>
      <c r="N805" s="117"/>
      <c r="O805" s="117"/>
      <c r="P805" s="114"/>
      <c r="Q805" s="118"/>
      <c r="R805" s="116"/>
      <c r="S805" s="114"/>
    </row>
    <row r="806" spans="6:19">
      <c r="F806" s="159"/>
      <c r="G806" s="136"/>
      <c r="K806" s="113"/>
      <c r="L806" s="113"/>
      <c r="N806" s="117"/>
      <c r="O806" s="113"/>
      <c r="P806" s="114"/>
      <c r="Q806" s="118"/>
      <c r="R806" s="116"/>
      <c r="S806" s="114"/>
    </row>
    <row r="807" spans="6:19">
      <c r="F807" s="159"/>
      <c r="G807" s="136"/>
      <c r="K807" s="113"/>
      <c r="L807" s="113"/>
      <c r="N807" s="117"/>
      <c r="O807" s="113"/>
      <c r="P807" s="114"/>
      <c r="Q807" s="118"/>
      <c r="R807" s="116"/>
      <c r="S807" s="114"/>
    </row>
    <row r="808" spans="6:19">
      <c r="F808" s="159"/>
      <c r="G808" s="136"/>
      <c r="K808" s="113"/>
      <c r="L808" s="113"/>
      <c r="N808" s="117"/>
      <c r="O808" s="113"/>
      <c r="P808" s="114"/>
      <c r="Q808" s="118"/>
      <c r="R808" s="116"/>
      <c r="S808" s="114"/>
    </row>
    <row r="809" spans="6:19">
      <c r="F809" s="159"/>
      <c r="G809" s="136"/>
      <c r="K809" s="113"/>
      <c r="L809" s="113"/>
      <c r="N809" s="117"/>
      <c r="O809" s="113"/>
      <c r="P809" s="114"/>
      <c r="Q809" s="118"/>
      <c r="R809" s="116"/>
      <c r="S809" s="114"/>
    </row>
    <row r="810" spans="6:19">
      <c r="F810" s="159"/>
      <c r="G810" s="136"/>
      <c r="K810" s="113"/>
      <c r="L810" s="113"/>
      <c r="N810" s="117"/>
      <c r="O810" s="113"/>
      <c r="P810" s="114"/>
      <c r="Q810" s="118"/>
      <c r="R810" s="116"/>
      <c r="S810" s="114"/>
    </row>
    <row r="811" spans="6:19">
      <c r="F811" s="159"/>
      <c r="G811" s="136"/>
      <c r="K811" s="113"/>
      <c r="L811" s="113"/>
      <c r="N811" s="117"/>
      <c r="O811" s="117"/>
      <c r="P811" s="114"/>
      <c r="Q811" s="118"/>
      <c r="R811" s="116"/>
      <c r="S811" s="114"/>
    </row>
    <row r="812" spans="6:19">
      <c r="F812" s="159"/>
      <c r="G812" s="136"/>
      <c r="K812" s="113"/>
      <c r="L812" s="113"/>
      <c r="N812" s="117"/>
      <c r="O812" s="113"/>
      <c r="P812" s="114"/>
      <c r="Q812" s="118"/>
      <c r="R812" s="116"/>
      <c r="S812" s="114"/>
    </row>
    <row r="813" spans="6:19">
      <c r="F813" s="159"/>
      <c r="G813" s="136"/>
      <c r="K813" s="113"/>
      <c r="L813" s="113"/>
      <c r="N813" s="117"/>
      <c r="O813" s="113"/>
      <c r="P813" s="114"/>
      <c r="Q813" s="118"/>
      <c r="R813" s="116"/>
      <c r="S813" s="114"/>
    </row>
    <row r="814" spans="6:19">
      <c r="F814" s="159"/>
      <c r="G814" s="136"/>
      <c r="K814" s="113"/>
      <c r="L814" s="113"/>
      <c r="N814" s="117"/>
      <c r="O814" s="117"/>
      <c r="P814" s="114"/>
      <c r="Q814" s="118"/>
      <c r="R814" s="116"/>
      <c r="S814" s="114"/>
    </row>
    <row r="815" spans="6:19">
      <c r="F815" s="159"/>
      <c r="G815" s="136"/>
      <c r="K815" s="113"/>
      <c r="L815" s="113"/>
      <c r="N815" s="117"/>
      <c r="O815" s="117"/>
      <c r="P815" s="114"/>
      <c r="Q815" s="118"/>
      <c r="R815" s="116"/>
      <c r="S815" s="114"/>
    </row>
    <row r="816" spans="6:19">
      <c r="F816" s="159"/>
      <c r="G816" s="136"/>
      <c r="K816" s="113"/>
      <c r="L816" s="113"/>
      <c r="N816" s="117"/>
      <c r="O816" s="113"/>
      <c r="P816" s="114"/>
      <c r="Q816" s="118"/>
      <c r="R816" s="116"/>
      <c r="S816" s="114"/>
    </row>
    <row r="817" spans="6:19">
      <c r="F817" s="159"/>
      <c r="G817" s="136"/>
      <c r="K817" s="113"/>
      <c r="L817" s="113"/>
      <c r="N817" s="117"/>
      <c r="O817" s="117"/>
      <c r="P817" s="114"/>
      <c r="Q817" s="118"/>
      <c r="R817" s="116"/>
      <c r="S817" s="114"/>
    </row>
    <row r="818" spans="6:19">
      <c r="F818" s="159"/>
      <c r="G818" s="136"/>
      <c r="K818" s="113"/>
      <c r="L818" s="113"/>
      <c r="N818" s="117"/>
      <c r="O818" s="113"/>
      <c r="P818" s="114"/>
      <c r="Q818" s="118"/>
      <c r="R818" s="116"/>
      <c r="S818" s="114"/>
    </row>
    <row r="819" spans="6:19">
      <c r="F819" s="159"/>
      <c r="G819" s="136"/>
      <c r="K819" s="113"/>
      <c r="L819" s="113"/>
      <c r="N819" s="117"/>
      <c r="O819" s="117"/>
      <c r="P819" s="114"/>
      <c r="Q819" s="118"/>
      <c r="R819" s="116"/>
      <c r="S819" s="114"/>
    </row>
    <row r="820" spans="6:19">
      <c r="F820" s="159"/>
      <c r="G820" s="136"/>
      <c r="K820" s="113"/>
      <c r="L820" s="113"/>
      <c r="N820" s="117"/>
      <c r="O820" s="117"/>
      <c r="P820" s="114"/>
      <c r="Q820" s="118"/>
      <c r="R820" s="116"/>
      <c r="S820" s="114"/>
    </row>
    <row r="821" spans="6:19">
      <c r="F821" s="159"/>
      <c r="G821" s="136"/>
      <c r="K821" s="113"/>
      <c r="L821" s="113"/>
      <c r="N821" s="117"/>
      <c r="O821" s="117"/>
      <c r="P821" s="114"/>
      <c r="Q821" s="118"/>
      <c r="R821" s="116"/>
      <c r="S821" s="114"/>
    </row>
    <row r="822" spans="6:19">
      <c r="F822" s="159"/>
      <c r="G822" s="136"/>
      <c r="K822" s="113"/>
      <c r="L822" s="113"/>
      <c r="N822" s="117"/>
      <c r="O822" s="113"/>
      <c r="P822" s="114"/>
      <c r="Q822" s="118"/>
      <c r="R822" s="116"/>
      <c r="S822" s="114"/>
    </row>
    <row r="823" spans="6:19">
      <c r="F823" s="159"/>
      <c r="G823" s="136"/>
      <c r="K823" s="113"/>
      <c r="L823" s="113"/>
      <c r="N823" s="117"/>
      <c r="O823" s="117"/>
      <c r="P823" s="114"/>
      <c r="Q823" s="118"/>
      <c r="R823" s="116"/>
      <c r="S823" s="114"/>
    </row>
    <row r="824" spans="6:19">
      <c r="F824" s="159"/>
      <c r="G824" s="136"/>
      <c r="K824" s="113"/>
      <c r="L824" s="113"/>
      <c r="N824" s="117"/>
      <c r="O824" s="113"/>
      <c r="P824" s="114"/>
      <c r="Q824" s="118"/>
      <c r="R824" s="116"/>
      <c r="S824" s="114"/>
    </row>
    <row r="825" spans="6:19">
      <c r="F825" s="159"/>
      <c r="G825" s="136"/>
      <c r="K825" s="113"/>
      <c r="L825" s="113"/>
      <c r="N825" s="117"/>
      <c r="O825" s="113"/>
      <c r="P825" s="114"/>
      <c r="Q825" s="118"/>
      <c r="R825" s="116"/>
      <c r="S825" s="114"/>
    </row>
    <row r="826" spans="6:19">
      <c r="F826" s="159"/>
      <c r="G826" s="136"/>
      <c r="K826" s="113"/>
      <c r="L826" s="113"/>
      <c r="N826" s="117"/>
      <c r="O826" s="113"/>
      <c r="P826" s="114"/>
      <c r="Q826" s="118"/>
      <c r="R826" s="116"/>
      <c r="S826" s="114"/>
    </row>
    <row r="827" spans="6:19">
      <c r="F827" s="159"/>
      <c r="G827" s="136"/>
      <c r="K827" s="113"/>
      <c r="L827" s="113"/>
      <c r="N827" s="117"/>
      <c r="O827" s="113"/>
      <c r="P827" s="138"/>
      <c r="Q827" s="118"/>
      <c r="R827" s="116"/>
      <c r="S827" s="114"/>
    </row>
    <row r="828" spans="6:19">
      <c r="F828" s="159"/>
      <c r="G828" s="136"/>
      <c r="K828" s="113"/>
      <c r="L828" s="113"/>
      <c r="N828" s="117"/>
      <c r="O828" s="113"/>
      <c r="P828" s="114"/>
      <c r="Q828" s="118"/>
      <c r="R828" s="116"/>
      <c r="S828" s="114"/>
    </row>
    <row r="829" spans="6:19">
      <c r="F829" s="159"/>
      <c r="G829" s="136"/>
      <c r="K829" s="113"/>
      <c r="L829" s="113"/>
      <c r="N829" s="117"/>
      <c r="O829" s="117"/>
      <c r="P829" s="114"/>
      <c r="Q829" s="118"/>
      <c r="R829" s="116"/>
      <c r="S829" s="114"/>
    </row>
    <row r="830" spans="6:19">
      <c r="F830" s="159"/>
      <c r="G830" s="136"/>
      <c r="K830" s="113"/>
      <c r="L830" s="113"/>
      <c r="N830" s="117"/>
      <c r="O830" s="117"/>
      <c r="P830" s="114"/>
      <c r="Q830" s="118"/>
      <c r="R830" s="116"/>
      <c r="S830" s="114"/>
    </row>
    <row r="831" spans="6:19">
      <c r="F831" s="159"/>
      <c r="G831" s="136"/>
      <c r="K831" s="113"/>
      <c r="L831" s="113"/>
      <c r="N831" s="117"/>
      <c r="O831" s="117"/>
      <c r="P831" s="114"/>
      <c r="Q831" s="118"/>
      <c r="R831" s="116"/>
      <c r="S831" s="114"/>
    </row>
    <row r="832" spans="6:19">
      <c r="F832" s="159"/>
      <c r="G832" s="136"/>
      <c r="K832" s="113"/>
      <c r="L832" s="113"/>
      <c r="N832" s="117"/>
      <c r="O832" s="113"/>
      <c r="P832" s="114"/>
      <c r="Q832" s="118"/>
      <c r="R832" s="116"/>
      <c r="S832" s="114"/>
    </row>
    <row r="833" spans="6:19">
      <c r="F833" s="159"/>
      <c r="G833" s="136"/>
      <c r="K833" s="113"/>
      <c r="L833" s="113"/>
      <c r="N833" s="117"/>
      <c r="O833" s="113"/>
      <c r="P833" s="114"/>
      <c r="Q833" s="118"/>
      <c r="R833" s="116"/>
      <c r="S833" s="114"/>
    </row>
    <row r="834" spans="6:19">
      <c r="F834" s="159"/>
      <c r="G834" s="136"/>
      <c r="K834" s="113"/>
      <c r="L834" s="113"/>
      <c r="N834" s="117"/>
      <c r="O834" s="117"/>
      <c r="P834" s="114"/>
      <c r="Q834" s="118"/>
      <c r="R834" s="116"/>
      <c r="S834" s="114"/>
    </row>
    <row r="835" spans="6:19">
      <c r="F835" s="159"/>
      <c r="G835" s="136"/>
      <c r="K835" s="113"/>
      <c r="L835" s="113"/>
      <c r="N835" s="117"/>
      <c r="O835" s="113"/>
      <c r="P835" s="114"/>
      <c r="Q835" s="118"/>
      <c r="R835" s="116"/>
      <c r="S835" s="114"/>
    </row>
    <row r="836" spans="6:19">
      <c r="F836" s="159"/>
      <c r="G836" s="136"/>
      <c r="K836" s="113"/>
      <c r="L836" s="113"/>
      <c r="N836" s="117"/>
      <c r="O836" s="113"/>
      <c r="P836" s="114"/>
      <c r="Q836" s="118"/>
      <c r="R836" s="116"/>
      <c r="S836" s="114"/>
    </row>
    <row r="837" spans="6:19">
      <c r="F837" s="159"/>
      <c r="G837" s="136"/>
      <c r="K837" s="113"/>
      <c r="L837" s="113"/>
      <c r="N837" s="117"/>
      <c r="O837" s="117"/>
      <c r="P837" s="114"/>
      <c r="Q837" s="118"/>
      <c r="R837" s="116"/>
      <c r="S837" s="114"/>
    </row>
    <row r="838" spans="6:19">
      <c r="F838" s="159"/>
      <c r="G838" s="136"/>
      <c r="K838" s="113"/>
      <c r="L838" s="113"/>
      <c r="N838" s="117"/>
      <c r="O838" s="113"/>
      <c r="P838" s="114"/>
      <c r="Q838" s="118"/>
      <c r="R838" s="116"/>
      <c r="S838" s="114"/>
    </row>
    <row r="839" spans="6:19">
      <c r="F839" s="159"/>
      <c r="G839" s="136"/>
      <c r="K839" s="113"/>
      <c r="L839" s="113"/>
      <c r="N839" s="117"/>
      <c r="O839" s="113"/>
      <c r="P839" s="114"/>
      <c r="Q839" s="118"/>
      <c r="R839" s="116"/>
      <c r="S839" s="114"/>
    </row>
    <row r="840" spans="6:19">
      <c r="F840" s="159"/>
      <c r="G840" s="136"/>
      <c r="K840" s="113"/>
      <c r="L840" s="113"/>
      <c r="N840" s="117"/>
      <c r="O840" s="113"/>
      <c r="P840" s="114"/>
      <c r="Q840" s="118"/>
      <c r="R840" s="116"/>
      <c r="S840" s="114"/>
    </row>
    <row r="841" spans="6:19">
      <c r="F841" s="159"/>
      <c r="G841" s="136"/>
      <c r="K841" s="113"/>
      <c r="L841" s="113"/>
      <c r="N841" s="117"/>
      <c r="O841" s="117"/>
      <c r="P841" s="114"/>
      <c r="Q841" s="118"/>
      <c r="R841" s="116"/>
      <c r="S841" s="114"/>
    </row>
    <row r="842" spans="6:19">
      <c r="F842" s="159"/>
      <c r="G842" s="136"/>
      <c r="K842" s="113"/>
      <c r="L842" s="113"/>
      <c r="N842" s="117"/>
      <c r="O842" s="113"/>
      <c r="P842" s="114"/>
      <c r="Q842" s="118"/>
      <c r="R842" s="116"/>
      <c r="S842" s="114"/>
    </row>
    <row r="843" spans="6:19">
      <c r="F843" s="159"/>
      <c r="G843" s="136"/>
      <c r="K843" s="113"/>
      <c r="L843" s="113"/>
      <c r="N843" s="117"/>
      <c r="O843" s="117"/>
      <c r="P843" s="114"/>
      <c r="Q843" s="118"/>
      <c r="R843" s="116"/>
      <c r="S843" s="114"/>
    </row>
    <row r="844" spans="6:19">
      <c r="F844" s="159"/>
      <c r="G844" s="136"/>
      <c r="K844" s="113"/>
      <c r="L844" s="113"/>
      <c r="N844" s="117"/>
      <c r="O844" s="117"/>
      <c r="P844" s="114"/>
      <c r="Q844" s="118"/>
      <c r="R844" s="116"/>
      <c r="S844" s="114"/>
    </row>
    <row r="845" spans="6:19">
      <c r="F845" s="159"/>
      <c r="G845" s="136"/>
      <c r="K845" s="113"/>
      <c r="L845" s="113"/>
      <c r="N845" s="117"/>
      <c r="O845" s="113"/>
      <c r="P845" s="114"/>
      <c r="Q845" s="118"/>
      <c r="R845" s="116"/>
      <c r="S845" s="114"/>
    </row>
    <row r="846" spans="6:19">
      <c r="F846" s="159"/>
      <c r="G846" s="136"/>
      <c r="K846" s="113"/>
      <c r="L846" s="113"/>
      <c r="N846" s="117"/>
      <c r="O846" s="113"/>
      <c r="P846" s="114"/>
      <c r="Q846" s="118"/>
      <c r="R846" s="116"/>
      <c r="S846" s="114"/>
    </row>
    <row r="847" spans="6:19">
      <c r="F847" s="159"/>
      <c r="G847" s="136"/>
      <c r="K847" s="113"/>
      <c r="L847" s="113"/>
      <c r="N847" s="117"/>
      <c r="O847" s="113"/>
      <c r="P847" s="114"/>
      <c r="Q847" s="118"/>
      <c r="R847" s="116"/>
      <c r="S847" s="114"/>
    </row>
    <row r="848" spans="6:19">
      <c r="F848" s="159"/>
      <c r="G848" s="136"/>
      <c r="K848" s="113"/>
      <c r="L848" s="113"/>
      <c r="N848" s="117"/>
      <c r="O848" s="113"/>
      <c r="P848" s="114"/>
      <c r="Q848" s="118"/>
      <c r="R848" s="116"/>
      <c r="S848" s="114"/>
    </row>
    <row r="849" spans="6:19">
      <c r="F849" s="159"/>
      <c r="G849" s="136"/>
      <c r="K849" s="113"/>
      <c r="L849" s="113"/>
      <c r="N849" s="117"/>
      <c r="O849" s="117"/>
      <c r="P849" s="114"/>
      <c r="Q849" s="118"/>
      <c r="R849" s="116"/>
      <c r="S849" s="114"/>
    </row>
    <row r="850" spans="6:19">
      <c r="F850" s="159"/>
      <c r="G850" s="136"/>
      <c r="K850" s="113"/>
      <c r="L850" s="113"/>
      <c r="N850" s="117"/>
      <c r="O850" s="117"/>
      <c r="P850" s="114"/>
      <c r="Q850" s="118"/>
      <c r="R850" s="116"/>
      <c r="S850" s="114"/>
    </row>
    <row r="851" spans="6:19">
      <c r="F851" s="159"/>
      <c r="G851" s="136"/>
      <c r="K851" s="113"/>
      <c r="L851" s="113"/>
      <c r="N851" s="117"/>
      <c r="O851" s="117"/>
      <c r="P851" s="114"/>
      <c r="Q851" s="118"/>
      <c r="R851" s="116"/>
      <c r="S851" s="114"/>
    </row>
    <row r="852" spans="6:19">
      <c r="F852" s="159"/>
      <c r="G852" s="136"/>
      <c r="K852" s="113"/>
      <c r="L852" s="113"/>
      <c r="N852" s="117"/>
      <c r="O852" s="117"/>
      <c r="P852" s="114"/>
      <c r="Q852" s="118"/>
      <c r="R852" s="116"/>
      <c r="S852" s="114"/>
    </row>
    <row r="853" spans="6:19">
      <c r="F853" s="159"/>
      <c r="G853" s="136"/>
      <c r="K853" s="113"/>
      <c r="L853" s="113"/>
      <c r="N853" s="117"/>
      <c r="O853" s="113"/>
      <c r="P853" s="114"/>
      <c r="Q853" s="118"/>
      <c r="R853" s="116"/>
      <c r="S853" s="114"/>
    </row>
    <row r="854" spans="6:19">
      <c r="F854" s="159"/>
      <c r="G854" s="136"/>
      <c r="K854" s="113"/>
      <c r="L854" s="113"/>
      <c r="N854" s="117"/>
      <c r="O854" s="117"/>
      <c r="P854" s="114"/>
      <c r="Q854" s="118"/>
      <c r="R854" s="116"/>
      <c r="S854" s="114"/>
    </row>
    <row r="855" spans="6:19">
      <c r="F855" s="159"/>
      <c r="G855" s="136"/>
      <c r="K855" s="137"/>
      <c r="L855" s="137"/>
      <c r="N855" s="117"/>
      <c r="O855" s="113"/>
      <c r="P855" s="114"/>
      <c r="Q855" s="118"/>
      <c r="R855" s="116"/>
      <c r="S855" s="114"/>
    </row>
    <row r="856" spans="6:19">
      <c r="F856" s="159"/>
      <c r="G856" s="136"/>
      <c r="K856" s="113"/>
      <c r="L856" s="113"/>
      <c r="N856" s="117"/>
      <c r="O856" s="117"/>
      <c r="P856" s="114"/>
      <c r="Q856" s="118"/>
      <c r="R856" s="116"/>
      <c r="S856" s="114"/>
    </row>
    <row r="857" spans="6:19">
      <c r="F857" s="159"/>
      <c r="G857" s="136"/>
      <c r="K857" s="113"/>
      <c r="L857" s="113"/>
      <c r="N857" s="117"/>
      <c r="O857" s="117"/>
      <c r="P857" s="114"/>
      <c r="Q857" s="118"/>
      <c r="R857" s="116"/>
      <c r="S857" s="114"/>
    </row>
    <row r="858" spans="6:19">
      <c r="F858" s="159"/>
      <c r="G858" s="136"/>
      <c r="K858" s="113"/>
      <c r="L858" s="113"/>
      <c r="N858" s="117"/>
      <c r="O858" s="113"/>
      <c r="P858" s="114"/>
      <c r="Q858" s="118"/>
      <c r="R858" s="116"/>
      <c r="S858" s="114"/>
    </row>
    <row r="859" spans="6:19">
      <c r="F859" s="159"/>
      <c r="G859" s="136"/>
      <c r="K859" s="113"/>
      <c r="L859" s="113"/>
      <c r="N859" s="117"/>
      <c r="O859" s="117"/>
      <c r="P859" s="114"/>
      <c r="Q859" s="118"/>
      <c r="R859" s="116"/>
      <c r="S859" s="114"/>
    </row>
    <row r="860" spans="6:19">
      <c r="F860" s="159"/>
      <c r="G860" s="136"/>
      <c r="K860" s="113"/>
      <c r="L860" s="113"/>
      <c r="N860" s="117"/>
      <c r="O860" s="113"/>
      <c r="P860" s="114"/>
      <c r="Q860" s="118"/>
      <c r="R860" s="116"/>
      <c r="S860" s="114"/>
    </row>
    <row r="861" spans="6:19">
      <c r="F861" s="159"/>
      <c r="G861" s="136"/>
      <c r="K861" s="113"/>
      <c r="L861" s="113"/>
      <c r="N861" s="117"/>
      <c r="O861" s="117"/>
      <c r="P861" s="114"/>
      <c r="Q861" s="118"/>
      <c r="R861" s="116"/>
      <c r="S861" s="114"/>
    </row>
    <row r="862" spans="6:19">
      <c r="F862" s="159"/>
      <c r="G862" s="136"/>
      <c r="K862" s="113"/>
      <c r="L862" s="113"/>
      <c r="N862" s="117"/>
      <c r="O862" s="113"/>
      <c r="P862" s="114"/>
      <c r="Q862" s="118"/>
      <c r="R862" s="116"/>
      <c r="S862" s="114"/>
    </row>
    <row r="863" spans="6:19">
      <c r="F863" s="159"/>
      <c r="G863" s="136"/>
      <c r="K863" s="113"/>
      <c r="L863" s="113"/>
      <c r="N863" s="117"/>
      <c r="O863" s="117"/>
      <c r="P863" s="114"/>
      <c r="Q863" s="118"/>
      <c r="R863" s="116"/>
      <c r="S863" s="114"/>
    </row>
    <row r="864" spans="6:19">
      <c r="F864" s="159"/>
      <c r="G864" s="136"/>
      <c r="K864" s="113"/>
      <c r="L864" s="113"/>
      <c r="N864" s="117"/>
      <c r="O864" s="113"/>
      <c r="P864" s="114"/>
      <c r="Q864" s="118"/>
      <c r="R864" s="116"/>
      <c r="S864" s="114"/>
    </row>
    <row r="865" spans="6:19">
      <c r="F865" s="159"/>
      <c r="G865" s="136"/>
      <c r="K865" s="113"/>
      <c r="L865" s="113"/>
      <c r="N865" s="117"/>
      <c r="O865" s="113"/>
      <c r="P865" s="114"/>
      <c r="Q865" s="118"/>
      <c r="R865" s="116"/>
      <c r="S865" s="114"/>
    </row>
    <row r="866" spans="6:19">
      <c r="F866" s="159"/>
      <c r="G866" s="136"/>
      <c r="K866" s="113"/>
      <c r="L866" s="113"/>
      <c r="N866" s="117"/>
      <c r="O866" s="113"/>
      <c r="P866" s="114"/>
      <c r="Q866" s="118"/>
      <c r="R866" s="116"/>
      <c r="S866" s="114"/>
    </row>
    <row r="867" spans="6:19">
      <c r="F867" s="159"/>
      <c r="G867" s="136"/>
      <c r="K867" s="113"/>
      <c r="L867" s="113"/>
      <c r="N867" s="117"/>
      <c r="O867" s="117"/>
      <c r="P867" s="114"/>
      <c r="Q867" s="118"/>
      <c r="R867" s="116"/>
      <c r="S867" s="114"/>
    </row>
    <row r="868" spans="6:19">
      <c r="F868" s="159"/>
      <c r="G868" s="136"/>
      <c r="K868" s="113"/>
      <c r="L868" s="113"/>
      <c r="N868" s="117"/>
      <c r="O868" s="117"/>
      <c r="P868" s="114"/>
      <c r="Q868" s="118"/>
      <c r="R868" s="116"/>
      <c r="S868" s="114"/>
    </row>
    <row r="869" spans="6:19">
      <c r="F869" s="159"/>
      <c r="G869" s="136"/>
      <c r="K869" s="113"/>
      <c r="L869" s="113"/>
      <c r="N869" s="117"/>
      <c r="O869" s="117"/>
      <c r="P869" s="114"/>
      <c r="Q869" s="118"/>
      <c r="R869" s="116"/>
      <c r="S869" s="114"/>
    </row>
    <row r="870" spans="6:19">
      <c r="F870" s="159"/>
      <c r="G870" s="136"/>
      <c r="K870" s="113"/>
      <c r="L870" s="113"/>
      <c r="N870" s="117"/>
      <c r="O870" s="117"/>
      <c r="P870" s="114"/>
      <c r="Q870" s="118"/>
      <c r="R870" s="116"/>
      <c r="S870" s="114"/>
    </row>
    <row r="871" spans="6:19">
      <c r="F871" s="159"/>
      <c r="G871" s="136"/>
      <c r="K871" s="113"/>
      <c r="L871" s="113"/>
      <c r="N871" s="117"/>
      <c r="O871" s="113"/>
      <c r="P871" s="114"/>
      <c r="Q871" s="118"/>
      <c r="R871" s="116"/>
      <c r="S871" s="114"/>
    </row>
    <row r="872" spans="6:19">
      <c r="F872" s="159"/>
      <c r="G872" s="136"/>
      <c r="K872" s="113"/>
      <c r="L872" s="113"/>
      <c r="N872" s="117"/>
      <c r="O872" s="117"/>
      <c r="P872" s="114"/>
      <c r="Q872" s="118"/>
      <c r="R872" s="116"/>
      <c r="S872" s="114"/>
    </row>
    <row r="873" spans="6:19">
      <c r="F873" s="159"/>
      <c r="G873" s="136"/>
      <c r="K873" s="113"/>
      <c r="L873" s="113"/>
      <c r="N873" s="117"/>
      <c r="O873" s="117"/>
      <c r="P873" s="114"/>
      <c r="Q873" s="118"/>
      <c r="R873" s="116"/>
      <c r="S873" s="114"/>
    </row>
    <row r="874" spans="6:19">
      <c r="F874" s="159"/>
      <c r="G874" s="136"/>
      <c r="K874" s="113"/>
      <c r="L874" s="113"/>
      <c r="N874" s="117"/>
      <c r="O874" s="113"/>
      <c r="P874" s="114"/>
      <c r="Q874" s="118"/>
      <c r="R874" s="116"/>
      <c r="S874" s="114"/>
    </row>
    <row r="875" spans="6:19">
      <c r="F875" s="159"/>
      <c r="G875" s="136"/>
      <c r="K875" s="113"/>
      <c r="L875" s="113"/>
      <c r="N875" s="117"/>
      <c r="O875" s="117"/>
      <c r="P875" s="114"/>
      <c r="Q875" s="118"/>
      <c r="R875" s="116"/>
      <c r="S875" s="114"/>
    </row>
    <row r="876" spans="6:19">
      <c r="F876" s="159"/>
      <c r="G876" s="136"/>
      <c r="K876" s="113"/>
      <c r="L876" s="113"/>
      <c r="N876" s="117"/>
      <c r="O876" s="113"/>
      <c r="P876" s="114"/>
      <c r="Q876" s="118"/>
      <c r="R876" s="116"/>
      <c r="S876" s="114"/>
    </row>
    <row r="877" spans="6:19">
      <c r="F877" s="159"/>
      <c r="G877" s="136"/>
      <c r="K877" s="113"/>
      <c r="L877" s="113"/>
      <c r="N877" s="117"/>
      <c r="O877" s="113"/>
      <c r="P877" s="114"/>
      <c r="Q877" s="118"/>
      <c r="R877" s="116"/>
      <c r="S877" s="114"/>
    </row>
    <row r="878" spans="6:19">
      <c r="F878" s="159"/>
      <c r="G878" s="136"/>
      <c r="K878" s="113"/>
      <c r="L878" s="113"/>
      <c r="N878" s="117"/>
      <c r="O878" s="113"/>
      <c r="P878" s="114"/>
      <c r="Q878" s="118"/>
      <c r="R878" s="116"/>
      <c r="S878" s="114"/>
    </row>
    <row r="879" spans="6:19">
      <c r="F879" s="159"/>
      <c r="G879" s="136"/>
      <c r="K879" s="113"/>
      <c r="L879" s="113"/>
      <c r="N879" s="117"/>
      <c r="O879" s="117"/>
      <c r="P879" s="114"/>
      <c r="Q879" s="118"/>
      <c r="R879" s="116"/>
      <c r="S879" s="114"/>
    </row>
    <row r="880" spans="6:19">
      <c r="F880" s="159"/>
      <c r="G880" s="136"/>
      <c r="K880" s="113"/>
      <c r="L880" s="113"/>
      <c r="N880" s="117"/>
      <c r="O880" s="117"/>
      <c r="P880" s="114"/>
      <c r="Q880" s="118"/>
      <c r="R880" s="116"/>
      <c r="S880" s="114"/>
    </row>
    <row r="881" spans="6:19">
      <c r="F881" s="159"/>
      <c r="G881" s="136"/>
      <c r="K881" s="113"/>
      <c r="L881" s="113"/>
      <c r="N881" s="117"/>
      <c r="O881" s="113"/>
      <c r="P881" s="114"/>
      <c r="Q881" s="118"/>
      <c r="R881" s="116"/>
      <c r="S881" s="114"/>
    </row>
    <row r="882" spans="6:19">
      <c r="F882" s="159"/>
      <c r="G882" s="136"/>
      <c r="K882" s="113"/>
      <c r="L882" s="113"/>
      <c r="N882" s="117"/>
      <c r="O882" s="113"/>
      <c r="P882" s="114"/>
      <c r="Q882" s="118"/>
      <c r="R882" s="116"/>
      <c r="S882" s="114"/>
    </row>
    <row r="883" spans="6:19">
      <c r="F883" s="159"/>
      <c r="G883" s="136"/>
      <c r="K883" s="113"/>
      <c r="L883" s="113"/>
      <c r="N883" s="117"/>
      <c r="O883" s="117"/>
      <c r="P883" s="114"/>
      <c r="Q883" s="118"/>
      <c r="R883" s="116"/>
      <c r="S883" s="114"/>
    </row>
    <row r="884" spans="6:19">
      <c r="F884" s="159"/>
      <c r="G884" s="136"/>
      <c r="K884" s="113"/>
      <c r="L884" s="113"/>
      <c r="N884" s="117"/>
      <c r="O884" s="117"/>
      <c r="P884" s="114"/>
      <c r="Q884" s="118"/>
      <c r="R884" s="116"/>
      <c r="S884" s="114"/>
    </row>
    <row r="885" spans="6:19">
      <c r="F885" s="159"/>
      <c r="G885" s="136"/>
      <c r="K885" s="113"/>
      <c r="L885" s="113"/>
      <c r="N885" s="117"/>
      <c r="O885" s="117"/>
      <c r="P885" s="114"/>
      <c r="Q885" s="118"/>
      <c r="R885" s="116"/>
      <c r="S885" s="114"/>
    </row>
    <row r="886" spans="6:19">
      <c r="F886" s="159"/>
      <c r="G886" s="136"/>
      <c r="K886" s="113"/>
      <c r="L886" s="113"/>
      <c r="N886" s="117"/>
      <c r="O886" s="113"/>
      <c r="P886" s="114"/>
      <c r="Q886" s="118"/>
      <c r="R886" s="116"/>
      <c r="S886" s="114"/>
    </row>
    <row r="887" spans="6:19">
      <c r="F887" s="159"/>
      <c r="G887" s="136"/>
      <c r="K887" s="137"/>
      <c r="L887" s="137"/>
      <c r="N887" s="117"/>
      <c r="O887" s="113"/>
      <c r="P887" s="114"/>
      <c r="Q887" s="118"/>
      <c r="R887" s="116"/>
      <c r="S887" s="114"/>
    </row>
    <row r="888" spans="6:19">
      <c r="F888" s="159"/>
      <c r="G888" s="136"/>
      <c r="K888" s="113"/>
      <c r="L888" s="113"/>
      <c r="N888" s="117"/>
      <c r="O888" s="113"/>
      <c r="P888" s="114"/>
      <c r="Q888" s="118"/>
      <c r="R888" s="116"/>
      <c r="S888" s="114"/>
    </row>
    <row r="889" spans="6:19">
      <c r="F889" s="159"/>
      <c r="G889" s="136"/>
      <c r="K889" s="113"/>
      <c r="L889" s="113"/>
      <c r="N889" s="117"/>
      <c r="O889" s="117"/>
      <c r="P889" s="114"/>
      <c r="Q889" s="118"/>
      <c r="R889" s="116"/>
      <c r="S889" s="114"/>
    </row>
    <row r="890" spans="6:19">
      <c r="F890" s="159"/>
      <c r="G890" s="136"/>
      <c r="K890" s="113"/>
      <c r="L890" s="113"/>
      <c r="N890" s="117"/>
      <c r="O890" s="117"/>
      <c r="P890" s="114"/>
      <c r="Q890" s="118"/>
      <c r="R890" s="116"/>
      <c r="S890" s="114"/>
    </row>
    <row r="891" spans="6:19">
      <c r="F891" s="159"/>
      <c r="G891" s="136"/>
      <c r="K891" s="113"/>
      <c r="L891" s="113"/>
      <c r="N891" s="117"/>
      <c r="O891" s="113"/>
      <c r="P891" s="114"/>
      <c r="Q891" s="118"/>
      <c r="R891" s="116"/>
      <c r="S891" s="114"/>
    </row>
    <row r="892" spans="6:19">
      <c r="F892" s="159"/>
      <c r="G892" s="136"/>
      <c r="K892" s="113"/>
      <c r="L892" s="113"/>
      <c r="N892" s="117"/>
      <c r="O892" s="117"/>
      <c r="P892" s="114"/>
      <c r="Q892" s="118"/>
      <c r="R892" s="116"/>
      <c r="S892" s="114"/>
    </row>
    <row r="893" spans="6:19">
      <c r="F893" s="159"/>
      <c r="G893" s="136"/>
      <c r="K893" s="113"/>
      <c r="L893" s="113"/>
      <c r="N893" s="117"/>
      <c r="O893" s="117"/>
      <c r="P893" s="114"/>
      <c r="Q893" s="118"/>
      <c r="R893" s="116"/>
      <c r="S893" s="114"/>
    </row>
    <row r="894" spans="6:19">
      <c r="F894" s="159"/>
      <c r="G894" s="136"/>
      <c r="K894" s="113"/>
      <c r="L894" s="113"/>
      <c r="N894" s="117"/>
      <c r="O894" s="117"/>
      <c r="P894" s="114"/>
      <c r="Q894" s="118"/>
      <c r="R894" s="116"/>
      <c r="S894" s="114"/>
    </row>
    <row r="895" spans="6:19">
      <c r="F895" s="159"/>
      <c r="G895" s="136"/>
      <c r="K895" s="113"/>
      <c r="L895" s="113"/>
      <c r="N895" s="117"/>
      <c r="O895" s="113"/>
      <c r="P895" s="114"/>
      <c r="Q895" s="118"/>
      <c r="R895" s="116"/>
      <c r="S895" s="114"/>
    </row>
    <row r="896" spans="6:19">
      <c r="F896" s="159"/>
      <c r="G896" s="136"/>
      <c r="K896" s="113"/>
      <c r="L896" s="113"/>
      <c r="N896" s="117"/>
      <c r="O896" s="113"/>
      <c r="P896" s="114"/>
      <c r="Q896" s="118"/>
      <c r="R896" s="116"/>
      <c r="S896" s="114"/>
    </row>
    <row r="897" spans="6:19">
      <c r="F897" s="159"/>
      <c r="G897" s="136"/>
      <c r="K897" s="113"/>
      <c r="L897" s="113"/>
      <c r="N897" s="117"/>
      <c r="O897" s="113"/>
      <c r="P897" s="114"/>
      <c r="Q897" s="118"/>
      <c r="R897" s="116"/>
      <c r="S897" s="114"/>
    </row>
    <row r="898" spans="6:19">
      <c r="F898" s="159"/>
      <c r="G898" s="136"/>
      <c r="K898" s="113"/>
      <c r="L898" s="113"/>
      <c r="N898" s="117"/>
      <c r="O898" s="113"/>
      <c r="P898" s="114"/>
      <c r="Q898" s="118"/>
      <c r="R898" s="116"/>
      <c r="S898" s="114"/>
    </row>
    <row r="899" spans="6:19">
      <c r="F899" s="159"/>
      <c r="G899" s="136"/>
      <c r="K899" s="113"/>
      <c r="L899" s="113"/>
      <c r="N899" s="117"/>
      <c r="O899" s="117"/>
      <c r="P899" s="114"/>
      <c r="Q899" s="118"/>
      <c r="R899" s="116"/>
      <c r="S899" s="114"/>
    </row>
    <row r="900" spans="6:19">
      <c r="F900" s="159"/>
      <c r="G900" s="136"/>
      <c r="K900" s="113"/>
      <c r="L900" s="113"/>
      <c r="N900" s="117"/>
      <c r="O900" s="113"/>
      <c r="P900" s="114"/>
      <c r="Q900" s="118"/>
      <c r="R900" s="116"/>
      <c r="S900" s="114"/>
    </row>
    <row r="901" spans="6:19">
      <c r="F901" s="159"/>
      <c r="G901" s="136"/>
      <c r="K901" s="113"/>
      <c r="L901" s="113"/>
      <c r="N901" s="117"/>
      <c r="O901" s="113"/>
      <c r="P901" s="114"/>
      <c r="Q901" s="118"/>
      <c r="R901" s="116"/>
      <c r="S901" s="114"/>
    </row>
    <row r="902" spans="6:19">
      <c r="F902" s="159"/>
      <c r="G902" s="136"/>
      <c r="K902" s="113"/>
      <c r="L902" s="113"/>
      <c r="N902" s="117"/>
      <c r="O902" s="113"/>
      <c r="P902" s="114"/>
      <c r="Q902" s="118"/>
      <c r="R902" s="116"/>
      <c r="S902" s="114"/>
    </row>
    <row r="903" spans="6:19">
      <c r="F903" s="159"/>
      <c r="G903" s="136"/>
      <c r="K903" s="113"/>
      <c r="L903" s="113"/>
      <c r="N903" s="117"/>
      <c r="O903" s="117"/>
      <c r="P903" s="114"/>
      <c r="Q903" s="118"/>
      <c r="R903" s="116"/>
      <c r="S903" s="114"/>
    </row>
    <row r="904" spans="6:19">
      <c r="F904" s="159"/>
      <c r="G904" s="136"/>
      <c r="K904" s="113"/>
      <c r="L904" s="113"/>
      <c r="N904" s="117"/>
      <c r="O904" s="113"/>
      <c r="P904" s="114"/>
      <c r="Q904" s="118"/>
      <c r="R904" s="116"/>
      <c r="S904" s="114"/>
    </row>
    <row r="905" spans="6:19">
      <c r="F905" s="159"/>
      <c r="G905" s="136"/>
      <c r="K905" s="113"/>
      <c r="L905" s="113"/>
      <c r="N905" s="117"/>
      <c r="O905" s="117"/>
      <c r="P905" s="114"/>
      <c r="Q905" s="118"/>
      <c r="R905" s="116"/>
      <c r="S905" s="114"/>
    </row>
    <row r="906" spans="6:19">
      <c r="F906" s="159"/>
      <c r="G906" s="136"/>
      <c r="K906" s="113"/>
      <c r="L906" s="113"/>
      <c r="N906" s="117"/>
      <c r="O906" s="117"/>
      <c r="P906" s="114"/>
      <c r="Q906" s="118"/>
      <c r="R906" s="116"/>
      <c r="S906" s="114"/>
    </row>
    <row r="907" spans="6:19">
      <c r="F907" s="159"/>
      <c r="G907" s="136"/>
      <c r="K907" s="113"/>
      <c r="L907" s="113"/>
      <c r="N907" s="117"/>
      <c r="O907" s="113"/>
      <c r="P907" s="114"/>
      <c r="Q907" s="118"/>
      <c r="R907" s="116"/>
      <c r="S907" s="114"/>
    </row>
    <row r="908" spans="6:19">
      <c r="F908" s="159"/>
      <c r="G908" s="136"/>
      <c r="K908" s="113"/>
      <c r="L908" s="113"/>
      <c r="N908" s="117"/>
      <c r="O908" s="113"/>
      <c r="P908" s="114"/>
      <c r="Q908" s="118"/>
      <c r="R908" s="116"/>
      <c r="S908" s="114"/>
    </row>
    <row r="909" spans="6:19">
      <c r="F909" s="159"/>
      <c r="G909" s="136"/>
      <c r="K909" s="113"/>
      <c r="L909" s="113"/>
      <c r="N909" s="117"/>
      <c r="O909" s="113"/>
      <c r="P909" s="114"/>
      <c r="Q909" s="118"/>
      <c r="R909" s="116"/>
      <c r="S909" s="114"/>
    </row>
    <row r="910" spans="6:19">
      <c r="F910" s="159"/>
      <c r="G910" s="136"/>
      <c r="K910" s="113"/>
      <c r="L910" s="113"/>
      <c r="N910" s="117"/>
      <c r="O910" s="113"/>
      <c r="P910" s="114"/>
      <c r="Q910" s="118"/>
      <c r="R910" s="116"/>
      <c r="S910" s="114"/>
    </row>
    <row r="911" spans="6:19">
      <c r="F911" s="159"/>
      <c r="G911" s="136"/>
      <c r="K911" s="113"/>
      <c r="L911" s="113"/>
      <c r="N911" s="117"/>
      <c r="O911" s="117"/>
      <c r="P911" s="114"/>
      <c r="Q911" s="118"/>
      <c r="R911" s="116"/>
      <c r="S911" s="114"/>
    </row>
    <row r="912" spans="6:19">
      <c r="F912" s="159"/>
      <c r="G912" s="136"/>
      <c r="K912" s="113"/>
      <c r="L912" s="113"/>
      <c r="N912" s="117"/>
      <c r="O912" s="113"/>
      <c r="P912" s="114"/>
      <c r="Q912" s="118"/>
      <c r="R912" s="116"/>
      <c r="S912" s="114"/>
    </row>
    <row r="913" spans="6:19">
      <c r="F913" s="159"/>
      <c r="G913" s="136"/>
      <c r="K913" s="113"/>
      <c r="L913" s="113"/>
      <c r="N913" s="117"/>
      <c r="O913" s="117"/>
      <c r="P913" s="114"/>
      <c r="Q913" s="118"/>
      <c r="R913" s="116"/>
      <c r="S913" s="114"/>
    </row>
    <row r="914" spans="6:19">
      <c r="F914" s="159"/>
      <c r="G914" s="136"/>
      <c r="K914" s="113"/>
      <c r="L914" s="113"/>
      <c r="N914" s="117"/>
      <c r="O914" s="117"/>
      <c r="P914" s="114"/>
      <c r="Q914" s="118"/>
      <c r="R914" s="116"/>
      <c r="S914" s="114"/>
    </row>
    <row r="915" spans="6:19">
      <c r="F915" s="159"/>
      <c r="G915" s="136"/>
      <c r="K915" s="113"/>
      <c r="L915" s="113"/>
      <c r="N915" s="117"/>
      <c r="O915" s="113"/>
      <c r="P915" s="114"/>
      <c r="Q915" s="118"/>
      <c r="R915" s="116"/>
      <c r="S915" s="114"/>
    </row>
    <row r="916" spans="6:19">
      <c r="F916" s="159"/>
      <c r="G916" s="136"/>
      <c r="K916" s="113"/>
      <c r="L916" s="113"/>
      <c r="N916" s="117"/>
      <c r="O916" s="137"/>
      <c r="P916" s="138"/>
      <c r="Q916" s="118"/>
      <c r="R916" s="116"/>
      <c r="S916" s="114"/>
    </row>
    <row r="917" spans="6:19">
      <c r="F917" s="159"/>
      <c r="G917" s="136"/>
      <c r="K917" s="113"/>
      <c r="L917" s="113"/>
      <c r="N917" s="117"/>
      <c r="O917" s="117"/>
      <c r="P917" s="114"/>
      <c r="Q917" s="118"/>
      <c r="R917" s="116"/>
      <c r="S917" s="114"/>
    </row>
    <row r="918" spans="6:19">
      <c r="F918" s="159"/>
      <c r="G918" s="136"/>
      <c r="K918" s="113"/>
      <c r="L918" s="113"/>
      <c r="N918" s="117"/>
      <c r="O918" s="117"/>
      <c r="P918" s="114"/>
      <c r="Q918" s="118"/>
      <c r="R918" s="116"/>
      <c r="S918" s="114"/>
    </row>
    <row r="919" spans="6:19">
      <c r="F919" s="159"/>
      <c r="G919" s="136"/>
      <c r="K919" s="113"/>
      <c r="L919" s="113"/>
      <c r="N919" s="117"/>
      <c r="O919" s="113"/>
      <c r="P919" s="114"/>
      <c r="Q919" s="118"/>
      <c r="R919" s="116"/>
      <c r="S919" s="114"/>
    </row>
    <row r="920" spans="6:19">
      <c r="F920" s="159"/>
      <c r="G920" s="136"/>
      <c r="K920" s="113"/>
      <c r="L920" s="113"/>
      <c r="N920" s="117"/>
      <c r="O920" s="113"/>
      <c r="P920" s="114"/>
      <c r="Q920" s="118"/>
      <c r="R920" s="116"/>
      <c r="S920" s="114"/>
    </row>
    <row r="921" spans="6:19">
      <c r="F921" s="159"/>
      <c r="G921" s="136"/>
      <c r="K921" s="113"/>
      <c r="L921" s="113"/>
      <c r="N921" s="117"/>
      <c r="O921" s="113"/>
      <c r="P921" s="114"/>
      <c r="Q921" s="118"/>
      <c r="R921" s="116"/>
      <c r="S921" s="114"/>
    </row>
    <row r="922" spans="6:19">
      <c r="F922" s="159"/>
      <c r="G922" s="136"/>
      <c r="K922" s="113"/>
      <c r="L922" s="113"/>
      <c r="N922" s="117"/>
      <c r="O922" s="117"/>
      <c r="P922" s="114"/>
      <c r="Q922" s="118"/>
      <c r="R922" s="116"/>
      <c r="S922" s="114"/>
    </row>
    <row r="923" spans="6:19" ht="19.5" customHeight="1">
      <c r="F923" s="159"/>
      <c r="G923" s="136"/>
      <c r="K923" s="113"/>
      <c r="L923" s="113"/>
      <c r="N923" s="117"/>
      <c r="O923" s="113"/>
      <c r="P923" s="114"/>
      <c r="Q923" s="118"/>
      <c r="R923" s="116"/>
      <c r="S923" s="114"/>
    </row>
    <row r="924" spans="6:19">
      <c r="F924" s="159"/>
      <c r="G924" s="136"/>
      <c r="K924" s="113"/>
      <c r="L924" s="113"/>
      <c r="N924" s="117"/>
      <c r="O924" s="113"/>
      <c r="P924" s="114"/>
      <c r="Q924" s="118"/>
      <c r="R924" s="116"/>
      <c r="S924" s="114"/>
    </row>
    <row r="925" spans="6:19">
      <c r="F925" s="159"/>
      <c r="G925" s="136"/>
      <c r="K925" s="113"/>
      <c r="L925" s="113"/>
      <c r="N925" s="117"/>
      <c r="O925" s="113"/>
      <c r="P925" s="114"/>
      <c r="Q925" s="118"/>
      <c r="R925" s="116"/>
      <c r="S925" s="114"/>
    </row>
    <row r="926" spans="6:19">
      <c r="F926" s="159"/>
      <c r="G926" s="136"/>
      <c r="K926" s="113"/>
      <c r="L926" s="113"/>
      <c r="N926" s="117"/>
      <c r="O926" s="113"/>
      <c r="P926" s="114"/>
      <c r="Q926" s="118"/>
      <c r="R926" s="116"/>
      <c r="S926" s="114"/>
    </row>
    <row r="927" spans="6:19">
      <c r="F927" s="159"/>
      <c r="G927" s="136"/>
      <c r="K927" s="113"/>
      <c r="L927" s="113"/>
      <c r="N927" s="117"/>
      <c r="O927" s="113"/>
      <c r="P927" s="114"/>
      <c r="Q927" s="118"/>
      <c r="R927" s="116"/>
      <c r="S927" s="114"/>
    </row>
    <row r="928" spans="6:19">
      <c r="F928" s="159"/>
      <c r="G928" s="136"/>
      <c r="K928" s="113"/>
      <c r="L928" s="113"/>
      <c r="N928" s="117"/>
      <c r="O928" s="113"/>
      <c r="P928" s="114"/>
      <c r="Q928" s="118"/>
      <c r="R928" s="116"/>
      <c r="S928" s="114"/>
    </row>
    <row r="929" spans="6:19">
      <c r="F929" s="159"/>
      <c r="G929" s="136"/>
      <c r="K929" s="113"/>
      <c r="L929" s="113"/>
      <c r="N929" s="117"/>
      <c r="O929" s="117"/>
      <c r="P929" s="114"/>
      <c r="Q929" s="118"/>
      <c r="R929" s="116"/>
      <c r="S929" s="114"/>
    </row>
    <row r="930" spans="6:19">
      <c r="F930" s="159"/>
      <c r="G930" s="136"/>
      <c r="K930" s="113"/>
      <c r="L930" s="113"/>
      <c r="N930" s="117"/>
      <c r="O930" s="117"/>
      <c r="P930" s="114"/>
      <c r="Q930" s="118"/>
      <c r="R930" s="116"/>
      <c r="S930" s="114"/>
    </row>
    <row r="931" spans="6:19">
      <c r="F931" s="159"/>
      <c r="G931" s="136"/>
      <c r="K931" s="113"/>
      <c r="L931" s="113"/>
      <c r="N931" s="117"/>
      <c r="O931" s="117"/>
      <c r="P931" s="114"/>
      <c r="Q931" s="118"/>
      <c r="R931" s="116"/>
      <c r="S931" s="114"/>
    </row>
    <row r="932" spans="6:19">
      <c r="F932" s="159"/>
      <c r="G932" s="136"/>
      <c r="K932" s="113"/>
      <c r="L932" s="113"/>
      <c r="N932" s="117"/>
      <c r="O932" s="113"/>
      <c r="P932" s="114"/>
      <c r="Q932" s="118"/>
      <c r="R932" s="116"/>
      <c r="S932" s="114"/>
    </row>
    <row r="933" spans="6:19">
      <c r="F933" s="159"/>
      <c r="G933" s="136"/>
      <c r="K933" s="113"/>
      <c r="L933" s="113"/>
      <c r="N933" s="117"/>
      <c r="O933" s="137"/>
      <c r="P933" s="138"/>
      <c r="Q933" s="118"/>
      <c r="R933" s="116"/>
      <c r="S933" s="114"/>
    </row>
    <row r="934" spans="6:19">
      <c r="F934" s="159"/>
      <c r="G934" s="136"/>
      <c r="K934" s="113"/>
      <c r="L934" s="113"/>
      <c r="N934" s="117"/>
      <c r="O934" s="113"/>
      <c r="P934" s="114"/>
      <c r="Q934" s="118"/>
      <c r="R934" s="116"/>
      <c r="S934" s="114"/>
    </row>
    <row r="935" spans="6:19">
      <c r="F935" s="159"/>
      <c r="G935" s="136"/>
      <c r="K935" s="113"/>
      <c r="L935" s="113"/>
      <c r="N935" s="117"/>
      <c r="O935" s="113"/>
      <c r="P935" s="114"/>
      <c r="Q935" s="118"/>
      <c r="R935" s="116"/>
      <c r="S935" s="114"/>
    </row>
    <row r="936" spans="6:19">
      <c r="F936" s="159"/>
      <c r="G936" s="136"/>
      <c r="K936" s="113"/>
      <c r="L936" s="113"/>
      <c r="N936" s="117"/>
      <c r="O936" s="113"/>
      <c r="P936" s="114"/>
      <c r="Q936" s="118"/>
      <c r="R936" s="116"/>
      <c r="S936" s="114"/>
    </row>
    <row r="937" spans="6:19">
      <c r="F937" s="159"/>
      <c r="G937" s="136"/>
      <c r="K937" s="113"/>
      <c r="L937" s="113"/>
      <c r="N937" s="117"/>
      <c r="O937" s="117"/>
      <c r="P937" s="114"/>
      <c r="Q937" s="118"/>
      <c r="R937" s="116"/>
      <c r="S937" s="114"/>
    </row>
    <row r="938" spans="6:19">
      <c r="F938" s="159"/>
      <c r="G938" s="136"/>
      <c r="K938" s="137"/>
      <c r="L938" s="137"/>
      <c r="N938" s="117"/>
      <c r="O938" s="117"/>
      <c r="P938" s="114"/>
      <c r="Q938" s="118"/>
      <c r="R938" s="116"/>
      <c r="S938" s="114"/>
    </row>
    <row r="939" spans="6:19">
      <c r="F939" s="159"/>
      <c r="G939" s="136"/>
      <c r="K939" s="113"/>
      <c r="L939" s="113"/>
      <c r="N939" s="117"/>
      <c r="O939" s="137"/>
      <c r="P939" s="149"/>
      <c r="Q939" s="118"/>
      <c r="R939" s="116"/>
      <c r="S939" s="114"/>
    </row>
    <row r="940" spans="6:19">
      <c r="F940" s="159"/>
      <c r="G940" s="136"/>
      <c r="K940" s="113"/>
      <c r="L940" s="113"/>
      <c r="N940" s="117"/>
      <c r="O940" s="113"/>
      <c r="P940" s="114"/>
      <c r="Q940" s="118"/>
      <c r="R940" s="116"/>
      <c r="S940" s="114"/>
    </row>
    <row r="941" spans="6:19">
      <c r="F941" s="159"/>
      <c r="G941" s="136"/>
      <c r="K941" s="113"/>
      <c r="L941" s="113"/>
      <c r="N941" s="117"/>
      <c r="O941" s="117"/>
      <c r="P941" s="114"/>
      <c r="Q941" s="118"/>
      <c r="R941" s="116"/>
      <c r="S941" s="114"/>
    </row>
    <row r="942" spans="6:19">
      <c r="F942" s="159"/>
      <c r="G942" s="136"/>
      <c r="K942" s="113"/>
      <c r="L942" s="113"/>
      <c r="N942" s="117"/>
      <c r="O942" s="113"/>
      <c r="P942" s="114"/>
      <c r="Q942" s="118"/>
      <c r="R942" s="116"/>
      <c r="S942" s="114"/>
    </row>
    <row r="943" spans="6:19">
      <c r="F943" s="159"/>
      <c r="G943" s="136"/>
      <c r="K943" s="113"/>
      <c r="L943" s="113"/>
      <c r="N943" s="117"/>
      <c r="O943" s="113"/>
      <c r="P943" s="114"/>
      <c r="Q943" s="118"/>
      <c r="R943" s="116"/>
      <c r="S943" s="114"/>
    </row>
    <row r="944" spans="6:19">
      <c r="F944" s="159"/>
      <c r="G944" s="136"/>
      <c r="K944" s="113"/>
      <c r="L944" s="113"/>
      <c r="N944" s="117"/>
      <c r="O944" s="113"/>
      <c r="P944" s="114"/>
      <c r="Q944" s="118"/>
      <c r="R944" s="116"/>
      <c r="S944" s="114"/>
    </row>
    <row r="945" spans="6:19" ht="19.5" customHeight="1">
      <c r="F945" s="159"/>
      <c r="G945" s="136"/>
      <c r="K945" s="113"/>
      <c r="L945" s="113"/>
      <c r="N945" s="117"/>
      <c r="O945" s="113"/>
      <c r="P945" s="114"/>
      <c r="Q945" s="118"/>
      <c r="R945" s="116"/>
      <c r="S945" s="114"/>
    </row>
    <row r="946" spans="6:19">
      <c r="F946" s="159"/>
      <c r="G946" s="136"/>
      <c r="K946" s="113"/>
      <c r="L946" s="113"/>
      <c r="N946" s="117"/>
      <c r="O946" s="113"/>
      <c r="P946" s="114"/>
      <c r="Q946" s="118"/>
      <c r="R946" s="116"/>
      <c r="S946" s="114"/>
    </row>
    <row r="947" spans="6:19">
      <c r="F947" s="159"/>
      <c r="G947" s="136"/>
      <c r="K947" s="113"/>
      <c r="L947" s="113"/>
      <c r="N947" s="117"/>
      <c r="O947" s="113"/>
      <c r="P947" s="114"/>
      <c r="Q947" s="118"/>
      <c r="R947" s="116"/>
      <c r="S947" s="114"/>
    </row>
    <row r="948" spans="6:19">
      <c r="F948" s="159"/>
      <c r="G948" s="136"/>
      <c r="K948" s="113"/>
      <c r="L948" s="113"/>
      <c r="N948" s="117"/>
      <c r="O948" s="117"/>
      <c r="P948" s="114"/>
      <c r="Q948" s="118"/>
      <c r="R948" s="116"/>
      <c r="S948" s="114"/>
    </row>
    <row r="949" spans="6:19">
      <c r="F949" s="159"/>
      <c r="G949" s="136"/>
      <c r="N949" s="117"/>
      <c r="Q949" s="155"/>
      <c r="R949" s="155"/>
    </row>
    <row r="950" spans="6:19">
      <c r="F950" s="159"/>
      <c r="G950" s="136"/>
      <c r="K950" s="113"/>
      <c r="L950" s="113"/>
      <c r="N950" s="117"/>
      <c r="O950" s="117"/>
      <c r="P950" s="114"/>
      <c r="Q950" s="118"/>
      <c r="R950" s="116"/>
      <c r="S950" s="114"/>
    </row>
    <row r="951" spans="6:19">
      <c r="F951" s="159"/>
      <c r="G951" s="136"/>
      <c r="N951" s="117"/>
      <c r="Q951" s="155"/>
      <c r="R951" s="155"/>
    </row>
    <row r="952" spans="6:19">
      <c r="F952" s="159"/>
      <c r="G952" s="136"/>
      <c r="K952" s="113"/>
      <c r="L952" s="113"/>
      <c r="N952" s="117"/>
      <c r="O952" s="117"/>
      <c r="P952" s="114"/>
      <c r="Q952" s="118"/>
      <c r="R952" s="116"/>
      <c r="S952" s="114"/>
    </row>
    <row r="953" spans="6:19">
      <c r="F953" s="159"/>
      <c r="G953" s="136"/>
      <c r="K953" s="113"/>
      <c r="L953" s="113"/>
      <c r="N953" s="117"/>
      <c r="O953" s="117"/>
      <c r="P953" s="114"/>
      <c r="Q953" s="118"/>
      <c r="R953" s="116"/>
      <c r="S953" s="114"/>
    </row>
    <row r="954" spans="6:19">
      <c r="F954" s="159"/>
      <c r="G954" s="136"/>
      <c r="N954" s="117"/>
      <c r="Q954" s="155"/>
      <c r="R954" s="155"/>
    </row>
    <row r="955" spans="6:19">
      <c r="F955" s="159"/>
      <c r="G955" s="136"/>
      <c r="K955" s="113"/>
      <c r="L955" s="113"/>
      <c r="N955" s="117"/>
      <c r="O955" s="117"/>
      <c r="P955" s="114"/>
      <c r="Q955" s="118"/>
      <c r="R955" s="116"/>
      <c r="S955" s="114"/>
    </row>
    <row r="956" spans="6:19">
      <c r="F956" s="159"/>
      <c r="G956" s="136"/>
      <c r="K956" s="113"/>
      <c r="L956" s="113"/>
      <c r="N956" s="117"/>
      <c r="O956" s="117"/>
      <c r="P956" s="114"/>
      <c r="Q956" s="118"/>
      <c r="R956" s="116"/>
      <c r="S956" s="114"/>
    </row>
    <row r="957" spans="6:19">
      <c r="F957" s="159"/>
      <c r="G957" s="136"/>
      <c r="K957" s="113"/>
      <c r="L957" s="113"/>
      <c r="N957" s="117"/>
      <c r="O957" s="117"/>
      <c r="P957" s="114"/>
      <c r="Q957" s="118"/>
      <c r="R957" s="116"/>
      <c r="S957" s="114"/>
    </row>
    <row r="958" spans="6:19">
      <c r="F958" s="159"/>
      <c r="G958" s="136"/>
      <c r="N958" s="117"/>
      <c r="Q958" s="155"/>
      <c r="R958" s="155"/>
    </row>
    <row r="959" spans="6:19">
      <c r="F959" s="159"/>
      <c r="G959" s="136"/>
      <c r="K959" s="113"/>
      <c r="L959" s="113"/>
      <c r="N959" s="117"/>
      <c r="O959" s="113"/>
      <c r="P959" s="114"/>
      <c r="Q959" s="118"/>
      <c r="R959" s="116"/>
      <c r="S959" s="114"/>
    </row>
    <row r="960" spans="6:19">
      <c r="F960" s="159"/>
      <c r="G960" s="136"/>
      <c r="N960" s="117"/>
      <c r="Q960" s="157"/>
      <c r="R960" s="155"/>
    </row>
    <row r="961" spans="6:20">
      <c r="F961" s="159"/>
      <c r="G961" s="136"/>
      <c r="N961" s="117"/>
      <c r="P961" s="138"/>
      <c r="Q961" s="118"/>
      <c r="R961" s="155"/>
    </row>
    <row r="962" spans="6:20">
      <c r="J962" s="160"/>
      <c r="N962" s="157"/>
      <c r="Q962" s="157"/>
      <c r="R962" s="155"/>
      <c r="T962" s="157">
        <f t="shared" ref="T962:T1025" si="10">SUMIF(R$17:R$961,$F962,T$17:T$961)</f>
        <v>0</v>
      </c>
    </row>
    <row r="963" spans="6:20">
      <c r="J963" s="160"/>
      <c r="N963" s="157"/>
      <c r="Q963" s="157"/>
      <c r="R963" s="155"/>
      <c r="T963" s="157">
        <f t="shared" si="10"/>
        <v>0</v>
      </c>
    </row>
    <row r="964" spans="6:20">
      <c r="J964" s="160"/>
      <c r="N964" s="157"/>
      <c r="Q964" s="157"/>
      <c r="R964" s="155"/>
      <c r="T964" s="157">
        <f t="shared" si="10"/>
        <v>0</v>
      </c>
    </row>
    <row r="965" spans="6:20">
      <c r="J965" s="160"/>
      <c r="N965" s="157"/>
      <c r="Q965" s="157"/>
      <c r="R965" s="155"/>
      <c r="T965" s="157">
        <f t="shared" si="10"/>
        <v>0</v>
      </c>
    </row>
    <row r="966" spans="6:20">
      <c r="J966" s="160"/>
      <c r="N966" s="157"/>
      <c r="Q966" s="157"/>
      <c r="R966" s="155"/>
      <c r="T966" s="157">
        <f t="shared" si="10"/>
        <v>0</v>
      </c>
    </row>
    <row r="967" spans="6:20">
      <c r="J967" s="160"/>
      <c r="N967" s="157"/>
      <c r="Q967" s="157"/>
      <c r="R967" s="155"/>
      <c r="T967" s="157">
        <f t="shared" si="10"/>
        <v>0</v>
      </c>
    </row>
    <row r="968" spans="6:20">
      <c r="J968" s="160"/>
      <c r="N968" s="157"/>
      <c r="Q968" s="157"/>
      <c r="R968" s="155"/>
      <c r="T968" s="157">
        <f t="shared" si="10"/>
        <v>0</v>
      </c>
    </row>
    <row r="969" spans="6:20">
      <c r="J969" s="160"/>
      <c r="N969" s="157"/>
      <c r="Q969" s="157"/>
      <c r="R969" s="155"/>
      <c r="T969" s="157">
        <f t="shared" si="10"/>
        <v>0</v>
      </c>
    </row>
    <row r="970" spans="6:20">
      <c r="J970" s="160"/>
      <c r="N970" s="157"/>
      <c r="Q970" s="157"/>
      <c r="R970" s="155"/>
      <c r="T970" s="157">
        <f t="shared" si="10"/>
        <v>0</v>
      </c>
    </row>
    <row r="971" spans="6:20">
      <c r="J971" s="160"/>
      <c r="N971" s="157"/>
      <c r="Q971" s="157"/>
      <c r="R971" s="155"/>
      <c r="T971" s="157">
        <f t="shared" si="10"/>
        <v>0</v>
      </c>
    </row>
    <row r="972" spans="6:20">
      <c r="J972" s="160"/>
      <c r="N972" s="157"/>
      <c r="Q972" s="157"/>
      <c r="R972" s="155"/>
      <c r="T972" s="157">
        <f t="shared" si="10"/>
        <v>0</v>
      </c>
    </row>
    <row r="973" spans="6:20">
      <c r="J973" s="160"/>
      <c r="N973" s="157"/>
      <c r="Q973" s="157"/>
      <c r="R973" s="155"/>
      <c r="T973" s="157">
        <f t="shared" si="10"/>
        <v>0</v>
      </c>
    </row>
    <row r="974" spans="6:20">
      <c r="J974" s="160"/>
      <c r="N974" s="157"/>
      <c r="Q974" s="157"/>
      <c r="R974" s="155"/>
      <c r="T974" s="157">
        <f t="shared" si="10"/>
        <v>0</v>
      </c>
    </row>
    <row r="975" spans="6:20">
      <c r="J975" s="160"/>
      <c r="N975" s="157"/>
      <c r="Q975" s="157"/>
      <c r="R975" s="155"/>
      <c r="T975" s="157">
        <f t="shared" si="10"/>
        <v>0</v>
      </c>
    </row>
    <row r="976" spans="6:20">
      <c r="J976" s="160"/>
      <c r="N976" s="157"/>
      <c r="Q976" s="157"/>
      <c r="R976" s="155"/>
      <c r="T976" s="157">
        <f t="shared" si="10"/>
        <v>0</v>
      </c>
    </row>
    <row r="977" spans="10:20">
      <c r="J977" s="160"/>
      <c r="N977" s="157"/>
      <c r="Q977" s="157"/>
      <c r="R977" s="155"/>
      <c r="T977" s="157">
        <f t="shared" si="10"/>
        <v>0</v>
      </c>
    </row>
    <row r="978" spans="10:20">
      <c r="J978" s="160"/>
      <c r="N978" s="157"/>
      <c r="Q978" s="157"/>
      <c r="R978" s="155"/>
      <c r="T978" s="157">
        <f t="shared" si="10"/>
        <v>0</v>
      </c>
    </row>
    <row r="979" spans="10:20">
      <c r="J979" s="160"/>
      <c r="N979" s="157"/>
      <c r="Q979" s="157"/>
      <c r="R979" s="155"/>
      <c r="T979" s="157">
        <f t="shared" si="10"/>
        <v>0</v>
      </c>
    </row>
    <row r="980" spans="10:20">
      <c r="J980" s="160"/>
      <c r="N980" s="157"/>
      <c r="Q980" s="157"/>
      <c r="R980" s="155"/>
      <c r="T980" s="157">
        <f t="shared" si="10"/>
        <v>0</v>
      </c>
    </row>
    <row r="981" spans="10:20">
      <c r="J981" s="160"/>
      <c r="N981" s="157"/>
      <c r="Q981" s="157"/>
      <c r="R981" s="155"/>
      <c r="T981" s="157">
        <f t="shared" si="10"/>
        <v>0</v>
      </c>
    </row>
    <row r="982" spans="10:20">
      <c r="J982" s="160"/>
      <c r="N982" s="157"/>
      <c r="Q982" s="157"/>
      <c r="R982" s="155"/>
      <c r="T982" s="157">
        <f t="shared" si="10"/>
        <v>0</v>
      </c>
    </row>
    <row r="983" spans="10:20">
      <c r="J983" s="160"/>
      <c r="N983" s="157"/>
      <c r="Q983" s="157"/>
      <c r="R983" s="155"/>
      <c r="T983" s="157">
        <f t="shared" si="10"/>
        <v>0</v>
      </c>
    </row>
    <row r="984" spans="10:20">
      <c r="J984" s="160"/>
      <c r="N984" s="157"/>
      <c r="Q984" s="157"/>
      <c r="R984" s="155"/>
      <c r="T984" s="157">
        <f t="shared" si="10"/>
        <v>0</v>
      </c>
    </row>
    <row r="985" spans="10:20">
      <c r="J985" s="160"/>
      <c r="N985" s="157"/>
      <c r="Q985" s="157"/>
      <c r="R985" s="155"/>
      <c r="T985" s="157">
        <f t="shared" si="10"/>
        <v>0</v>
      </c>
    </row>
    <row r="986" spans="10:20">
      <c r="J986" s="160"/>
      <c r="N986" s="157"/>
      <c r="Q986" s="157"/>
      <c r="R986" s="155"/>
      <c r="T986" s="157">
        <f t="shared" si="10"/>
        <v>0</v>
      </c>
    </row>
    <row r="987" spans="10:20">
      <c r="J987" s="160"/>
      <c r="N987" s="157"/>
      <c r="Q987" s="157"/>
      <c r="R987" s="155"/>
      <c r="T987" s="157">
        <f t="shared" si="10"/>
        <v>0</v>
      </c>
    </row>
    <row r="988" spans="10:20">
      <c r="J988" s="160"/>
      <c r="N988" s="157"/>
      <c r="Q988" s="157"/>
      <c r="R988" s="155"/>
      <c r="T988" s="157">
        <f t="shared" si="10"/>
        <v>0</v>
      </c>
    </row>
    <row r="989" spans="10:20">
      <c r="J989" s="160"/>
      <c r="N989" s="157"/>
      <c r="Q989" s="157"/>
      <c r="R989" s="155"/>
      <c r="T989" s="157">
        <f t="shared" si="10"/>
        <v>0</v>
      </c>
    </row>
    <row r="990" spans="10:20">
      <c r="J990" s="160"/>
      <c r="N990" s="157"/>
      <c r="Q990" s="157"/>
      <c r="R990" s="155"/>
      <c r="T990" s="157">
        <f t="shared" si="10"/>
        <v>0</v>
      </c>
    </row>
    <row r="991" spans="10:20">
      <c r="J991" s="160"/>
      <c r="N991" s="157"/>
      <c r="Q991" s="157"/>
      <c r="R991" s="155"/>
      <c r="T991" s="157">
        <f t="shared" si="10"/>
        <v>0</v>
      </c>
    </row>
    <row r="992" spans="10:20">
      <c r="J992" s="160"/>
      <c r="N992" s="157"/>
      <c r="Q992" s="157"/>
      <c r="R992" s="155"/>
      <c r="T992" s="157">
        <f t="shared" si="10"/>
        <v>0</v>
      </c>
    </row>
    <row r="993" spans="10:20">
      <c r="J993" s="160"/>
      <c r="N993" s="157"/>
      <c r="Q993" s="157"/>
      <c r="R993" s="155"/>
      <c r="T993" s="157">
        <f t="shared" si="10"/>
        <v>0</v>
      </c>
    </row>
    <row r="994" spans="10:20">
      <c r="J994" s="160"/>
      <c r="N994" s="157"/>
      <c r="Q994" s="157"/>
      <c r="R994" s="155"/>
      <c r="T994" s="157">
        <f t="shared" si="10"/>
        <v>0</v>
      </c>
    </row>
    <row r="995" spans="10:20">
      <c r="J995" s="160"/>
      <c r="N995" s="157"/>
      <c r="Q995" s="157"/>
      <c r="R995" s="155"/>
      <c r="T995" s="157">
        <f t="shared" si="10"/>
        <v>0</v>
      </c>
    </row>
    <row r="996" spans="10:20">
      <c r="J996" s="160"/>
      <c r="N996" s="157"/>
      <c r="Q996" s="157"/>
      <c r="R996" s="155"/>
      <c r="T996" s="157">
        <f t="shared" si="10"/>
        <v>0</v>
      </c>
    </row>
    <row r="997" spans="10:20">
      <c r="J997" s="160"/>
      <c r="N997" s="157"/>
      <c r="Q997" s="157"/>
      <c r="R997" s="155"/>
      <c r="T997" s="157">
        <f t="shared" si="10"/>
        <v>0</v>
      </c>
    </row>
    <row r="998" spans="10:20">
      <c r="J998" s="160"/>
      <c r="N998" s="157"/>
      <c r="Q998" s="157"/>
      <c r="R998" s="155"/>
      <c r="T998" s="157">
        <f t="shared" si="10"/>
        <v>0</v>
      </c>
    </row>
    <row r="999" spans="10:20">
      <c r="J999" s="160"/>
      <c r="N999" s="157"/>
      <c r="Q999" s="157"/>
      <c r="R999" s="155"/>
      <c r="T999" s="157">
        <f t="shared" si="10"/>
        <v>0</v>
      </c>
    </row>
    <row r="1000" spans="10:20">
      <c r="J1000" s="160"/>
      <c r="N1000" s="157"/>
      <c r="Q1000" s="157"/>
      <c r="R1000" s="155"/>
      <c r="T1000" s="157">
        <f t="shared" si="10"/>
        <v>0</v>
      </c>
    </row>
    <row r="1001" spans="10:20">
      <c r="J1001" s="160"/>
      <c r="N1001" s="157"/>
      <c r="Q1001" s="157"/>
      <c r="R1001" s="155"/>
      <c r="T1001" s="157">
        <f t="shared" si="10"/>
        <v>0</v>
      </c>
    </row>
    <row r="1002" spans="10:20">
      <c r="J1002" s="160"/>
      <c r="N1002" s="157"/>
      <c r="Q1002" s="157"/>
      <c r="R1002" s="155"/>
      <c r="T1002" s="157">
        <f t="shared" si="10"/>
        <v>0</v>
      </c>
    </row>
    <row r="1003" spans="10:20">
      <c r="J1003" s="160"/>
      <c r="N1003" s="157"/>
      <c r="Q1003" s="157"/>
      <c r="R1003" s="155"/>
      <c r="T1003" s="157">
        <f t="shared" si="10"/>
        <v>0</v>
      </c>
    </row>
    <row r="1004" spans="10:20">
      <c r="J1004" s="160"/>
      <c r="N1004" s="157"/>
      <c r="Q1004" s="157"/>
      <c r="R1004" s="155"/>
      <c r="T1004" s="157">
        <f t="shared" si="10"/>
        <v>0</v>
      </c>
    </row>
    <row r="1005" spans="10:20">
      <c r="J1005" s="160"/>
      <c r="N1005" s="157"/>
      <c r="Q1005" s="157"/>
      <c r="R1005" s="155"/>
      <c r="T1005" s="157">
        <f t="shared" si="10"/>
        <v>0</v>
      </c>
    </row>
    <row r="1006" spans="10:20">
      <c r="J1006" s="160"/>
      <c r="N1006" s="157"/>
      <c r="Q1006" s="157"/>
      <c r="R1006" s="155"/>
      <c r="T1006" s="157">
        <f t="shared" si="10"/>
        <v>0</v>
      </c>
    </row>
    <row r="1007" spans="10:20">
      <c r="J1007" s="160"/>
      <c r="N1007" s="157"/>
      <c r="Q1007" s="157"/>
      <c r="R1007" s="155"/>
      <c r="T1007" s="157">
        <f t="shared" si="10"/>
        <v>0</v>
      </c>
    </row>
    <row r="1008" spans="10:20">
      <c r="J1008" s="160"/>
      <c r="N1008" s="157"/>
      <c r="Q1008" s="157"/>
      <c r="R1008" s="155"/>
      <c r="T1008" s="157">
        <f t="shared" si="10"/>
        <v>0</v>
      </c>
    </row>
    <row r="1009" spans="10:20">
      <c r="J1009" s="160"/>
      <c r="N1009" s="157"/>
      <c r="Q1009" s="157"/>
      <c r="R1009" s="155"/>
      <c r="T1009" s="157">
        <f t="shared" si="10"/>
        <v>0</v>
      </c>
    </row>
    <row r="1010" spans="10:20">
      <c r="J1010" s="160"/>
      <c r="N1010" s="157"/>
      <c r="Q1010" s="157"/>
      <c r="R1010" s="155"/>
      <c r="T1010" s="157">
        <f t="shared" si="10"/>
        <v>0</v>
      </c>
    </row>
    <row r="1011" spans="10:20">
      <c r="J1011" s="160"/>
      <c r="N1011" s="157"/>
      <c r="Q1011" s="157"/>
      <c r="R1011" s="155"/>
      <c r="T1011" s="157">
        <f t="shared" si="10"/>
        <v>0</v>
      </c>
    </row>
    <row r="1012" spans="10:20">
      <c r="J1012" s="160"/>
      <c r="N1012" s="157"/>
      <c r="Q1012" s="157"/>
      <c r="R1012" s="155"/>
      <c r="T1012" s="157">
        <f t="shared" si="10"/>
        <v>0</v>
      </c>
    </row>
    <row r="1013" spans="10:20">
      <c r="J1013" s="160"/>
      <c r="N1013" s="157"/>
      <c r="Q1013" s="157"/>
      <c r="R1013" s="155"/>
      <c r="T1013" s="157">
        <f t="shared" si="10"/>
        <v>0</v>
      </c>
    </row>
    <row r="1014" spans="10:20">
      <c r="J1014" s="160"/>
      <c r="N1014" s="157"/>
      <c r="Q1014" s="157"/>
      <c r="R1014" s="155"/>
      <c r="T1014" s="157">
        <f t="shared" si="10"/>
        <v>0</v>
      </c>
    </row>
    <row r="1015" spans="10:20">
      <c r="J1015" s="160"/>
      <c r="N1015" s="157"/>
      <c r="Q1015" s="157"/>
      <c r="R1015" s="155"/>
      <c r="T1015" s="157">
        <f t="shared" si="10"/>
        <v>0</v>
      </c>
    </row>
    <row r="1016" spans="10:20">
      <c r="J1016" s="160"/>
      <c r="N1016" s="157"/>
      <c r="Q1016" s="157"/>
      <c r="R1016" s="155"/>
      <c r="T1016" s="157">
        <f t="shared" si="10"/>
        <v>0</v>
      </c>
    </row>
    <row r="1017" spans="10:20">
      <c r="J1017" s="160"/>
      <c r="N1017" s="157"/>
      <c r="Q1017" s="157"/>
      <c r="R1017" s="155"/>
      <c r="T1017" s="157">
        <f t="shared" si="10"/>
        <v>0</v>
      </c>
    </row>
    <row r="1018" spans="10:20">
      <c r="J1018" s="160"/>
      <c r="N1018" s="157"/>
      <c r="Q1018" s="157"/>
      <c r="R1018" s="155"/>
      <c r="T1018" s="157">
        <f t="shared" si="10"/>
        <v>0</v>
      </c>
    </row>
    <row r="1019" spans="10:20">
      <c r="J1019" s="160"/>
      <c r="N1019" s="157"/>
      <c r="Q1019" s="157"/>
      <c r="R1019" s="155"/>
      <c r="T1019" s="157">
        <f t="shared" si="10"/>
        <v>0</v>
      </c>
    </row>
    <row r="1020" spans="10:20">
      <c r="J1020" s="160"/>
      <c r="N1020" s="157"/>
      <c r="Q1020" s="157"/>
      <c r="R1020" s="155"/>
      <c r="T1020" s="157">
        <f t="shared" si="10"/>
        <v>0</v>
      </c>
    </row>
    <row r="1021" spans="10:20">
      <c r="J1021" s="160"/>
      <c r="N1021" s="157"/>
      <c r="Q1021" s="157"/>
      <c r="R1021" s="155"/>
      <c r="T1021" s="157">
        <f t="shared" si="10"/>
        <v>0</v>
      </c>
    </row>
    <row r="1022" spans="10:20">
      <c r="J1022" s="160"/>
      <c r="N1022" s="157"/>
      <c r="Q1022" s="157"/>
      <c r="R1022" s="155"/>
      <c r="T1022" s="157">
        <f t="shared" si="10"/>
        <v>0</v>
      </c>
    </row>
    <row r="1023" spans="10:20">
      <c r="J1023" s="160"/>
      <c r="N1023" s="157"/>
      <c r="Q1023" s="157"/>
      <c r="R1023" s="155"/>
      <c r="T1023" s="157">
        <f t="shared" si="10"/>
        <v>0</v>
      </c>
    </row>
    <row r="1024" spans="10:20">
      <c r="J1024" s="160"/>
      <c r="N1024" s="157"/>
      <c r="Q1024" s="157"/>
      <c r="R1024" s="155"/>
      <c r="T1024" s="157">
        <f t="shared" si="10"/>
        <v>0</v>
      </c>
    </row>
    <row r="1025" spans="10:20">
      <c r="J1025" s="160"/>
      <c r="N1025" s="157"/>
      <c r="Q1025" s="157"/>
      <c r="R1025" s="155"/>
      <c r="T1025" s="157">
        <f t="shared" si="10"/>
        <v>0</v>
      </c>
    </row>
    <row r="1026" spans="10:20">
      <c r="J1026" s="160"/>
      <c r="N1026" s="157"/>
      <c r="Q1026" s="157"/>
      <c r="R1026" s="155"/>
      <c r="T1026" s="157">
        <f t="shared" ref="T1026:T1060" si="11">SUMIF(R$17:R$961,$F1026,T$17:T$961)</f>
        <v>0</v>
      </c>
    </row>
    <row r="1027" spans="10:20">
      <c r="J1027" s="160"/>
      <c r="N1027" s="157"/>
      <c r="Q1027" s="157"/>
      <c r="R1027" s="155"/>
      <c r="T1027" s="157">
        <f t="shared" si="11"/>
        <v>0</v>
      </c>
    </row>
    <row r="1028" spans="10:20">
      <c r="J1028" s="160"/>
      <c r="N1028" s="157"/>
      <c r="Q1028" s="157"/>
      <c r="R1028" s="155"/>
      <c r="T1028" s="157">
        <f t="shared" si="11"/>
        <v>0</v>
      </c>
    </row>
    <row r="1029" spans="10:20">
      <c r="J1029" s="160"/>
      <c r="N1029" s="157"/>
      <c r="Q1029" s="157"/>
      <c r="R1029" s="155"/>
      <c r="T1029" s="157">
        <f t="shared" si="11"/>
        <v>0</v>
      </c>
    </row>
    <row r="1030" spans="10:20">
      <c r="J1030" s="160"/>
      <c r="N1030" s="157"/>
      <c r="Q1030" s="157"/>
      <c r="R1030" s="155"/>
      <c r="T1030" s="157">
        <f t="shared" si="11"/>
        <v>0</v>
      </c>
    </row>
    <row r="1031" spans="10:20">
      <c r="J1031" s="160"/>
      <c r="N1031" s="157"/>
      <c r="Q1031" s="157"/>
      <c r="R1031" s="155"/>
      <c r="T1031" s="157">
        <f t="shared" si="11"/>
        <v>0</v>
      </c>
    </row>
    <row r="1032" spans="10:20">
      <c r="J1032" s="160"/>
      <c r="N1032" s="157"/>
      <c r="Q1032" s="157"/>
      <c r="R1032" s="155"/>
      <c r="T1032" s="157">
        <f t="shared" si="11"/>
        <v>0</v>
      </c>
    </row>
    <row r="1033" spans="10:20">
      <c r="J1033" s="160"/>
      <c r="N1033" s="157"/>
      <c r="Q1033" s="157"/>
      <c r="R1033" s="155"/>
      <c r="T1033" s="157">
        <f t="shared" si="11"/>
        <v>0</v>
      </c>
    </row>
    <row r="1034" spans="10:20">
      <c r="J1034" s="160"/>
      <c r="N1034" s="157"/>
      <c r="Q1034" s="157"/>
      <c r="R1034" s="155"/>
      <c r="T1034" s="157">
        <f t="shared" si="11"/>
        <v>0</v>
      </c>
    </row>
    <row r="1035" spans="10:20">
      <c r="J1035" s="160"/>
      <c r="N1035" s="157"/>
      <c r="Q1035" s="157"/>
      <c r="R1035" s="155"/>
      <c r="T1035" s="157">
        <f t="shared" si="11"/>
        <v>0</v>
      </c>
    </row>
    <row r="1036" spans="10:20">
      <c r="J1036" s="160"/>
      <c r="N1036" s="157"/>
      <c r="Q1036" s="157"/>
      <c r="R1036" s="155"/>
      <c r="T1036" s="157">
        <f t="shared" si="11"/>
        <v>0</v>
      </c>
    </row>
    <row r="1037" spans="10:20">
      <c r="J1037" s="160"/>
      <c r="N1037" s="157"/>
      <c r="Q1037" s="157"/>
      <c r="R1037" s="155"/>
      <c r="T1037" s="157">
        <f t="shared" si="11"/>
        <v>0</v>
      </c>
    </row>
    <row r="1038" spans="10:20">
      <c r="J1038" s="160"/>
      <c r="N1038" s="157"/>
      <c r="Q1038" s="157"/>
      <c r="R1038" s="155"/>
      <c r="T1038" s="157">
        <f t="shared" si="11"/>
        <v>0</v>
      </c>
    </row>
    <row r="1039" spans="10:20">
      <c r="J1039" s="160"/>
      <c r="N1039" s="157"/>
      <c r="Q1039" s="157"/>
      <c r="R1039" s="155"/>
      <c r="T1039" s="157">
        <f t="shared" si="11"/>
        <v>0</v>
      </c>
    </row>
    <row r="1040" spans="10:20">
      <c r="J1040" s="160"/>
      <c r="N1040" s="157"/>
      <c r="Q1040" s="157"/>
      <c r="R1040" s="155"/>
      <c r="T1040" s="157">
        <f t="shared" si="11"/>
        <v>0</v>
      </c>
    </row>
    <row r="1041" spans="10:20">
      <c r="J1041" s="160"/>
      <c r="N1041" s="157"/>
      <c r="Q1041" s="157"/>
      <c r="R1041" s="155"/>
      <c r="T1041" s="157">
        <f t="shared" si="11"/>
        <v>0</v>
      </c>
    </row>
    <row r="1042" spans="10:20">
      <c r="J1042" s="160"/>
      <c r="N1042" s="157"/>
      <c r="Q1042" s="157"/>
      <c r="R1042" s="155"/>
      <c r="T1042" s="157">
        <f t="shared" si="11"/>
        <v>0</v>
      </c>
    </row>
    <row r="1043" spans="10:20">
      <c r="J1043" s="160"/>
      <c r="N1043" s="157"/>
      <c r="Q1043" s="157"/>
      <c r="R1043" s="155"/>
      <c r="T1043" s="157">
        <f t="shared" si="11"/>
        <v>0</v>
      </c>
    </row>
    <row r="1044" spans="10:20">
      <c r="J1044" s="160"/>
      <c r="N1044" s="157"/>
      <c r="Q1044" s="157"/>
      <c r="R1044" s="155"/>
      <c r="T1044" s="157">
        <f t="shared" si="11"/>
        <v>0</v>
      </c>
    </row>
    <row r="1045" spans="10:20">
      <c r="J1045" s="160"/>
      <c r="N1045" s="157"/>
      <c r="Q1045" s="157"/>
      <c r="R1045" s="155"/>
      <c r="T1045" s="157">
        <f t="shared" si="11"/>
        <v>0</v>
      </c>
    </row>
    <row r="1046" spans="10:20">
      <c r="J1046" s="160"/>
      <c r="N1046" s="157"/>
      <c r="Q1046" s="157"/>
      <c r="R1046" s="155"/>
      <c r="T1046" s="157">
        <f t="shared" si="11"/>
        <v>0</v>
      </c>
    </row>
    <row r="1047" spans="10:20">
      <c r="J1047" s="160"/>
      <c r="N1047" s="157"/>
      <c r="Q1047" s="157"/>
      <c r="R1047" s="155"/>
      <c r="T1047" s="157">
        <f t="shared" si="11"/>
        <v>0</v>
      </c>
    </row>
    <row r="1048" spans="10:20">
      <c r="J1048" s="160"/>
      <c r="N1048" s="157"/>
      <c r="Q1048" s="157"/>
      <c r="R1048" s="155"/>
      <c r="T1048" s="157">
        <f t="shared" si="11"/>
        <v>0</v>
      </c>
    </row>
    <row r="1049" spans="10:20">
      <c r="J1049" s="160"/>
      <c r="N1049" s="157"/>
      <c r="Q1049" s="157"/>
      <c r="R1049" s="155"/>
      <c r="T1049" s="157">
        <f t="shared" si="11"/>
        <v>0</v>
      </c>
    </row>
    <row r="1050" spans="10:20">
      <c r="J1050" s="160"/>
      <c r="N1050" s="157"/>
      <c r="Q1050" s="157"/>
      <c r="R1050" s="155"/>
      <c r="T1050" s="157">
        <f t="shared" si="11"/>
        <v>0</v>
      </c>
    </row>
    <row r="1051" spans="10:20">
      <c r="J1051" s="160"/>
      <c r="N1051" s="157"/>
      <c r="Q1051" s="157"/>
      <c r="R1051" s="155"/>
      <c r="T1051" s="157">
        <f t="shared" si="11"/>
        <v>0</v>
      </c>
    </row>
    <row r="1052" spans="10:20">
      <c r="J1052" s="160"/>
      <c r="N1052" s="157"/>
      <c r="Q1052" s="157"/>
      <c r="R1052" s="155"/>
      <c r="T1052" s="157">
        <f t="shared" si="11"/>
        <v>0</v>
      </c>
    </row>
    <row r="1053" spans="10:20">
      <c r="J1053" s="160"/>
      <c r="N1053" s="157"/>
      <c r="Q1053" s="157"/>
      <c r="R1053" s="155"/>
      <c r="T1053" s="157">
        <f t="shared" si="11"/>
        <v>0</v>
      </c>
    </row>
    <row r="1054" spans="10:20">
      <c r="J1054" s="160"/>
      <c r="N1054" s="157"/>
      <c r="Q1054" s="157"/>
      <c r="R1054" s="155"/>
      <c r="T1054" s="157">
        <f t="shared" si="11"/>
        <v>0</v>
      </c>
    </row>
    <row r="1055" spans="10:20">
      <c r="J1055" s="160"/>
      <c r="N1055" s="157"/>
      <c r="Q1055" s="157"/>
      <c r="R1055" s="155"/>
      <c r="T1055" s="157">
        <f t="shared" si="11"/>
        <v>0</v>
      </c>
    </row>
    <row r="1056" spans="10:20">
      <c r="J1056" s="160"/>
      <c r="N1056" s="157"/>
      <c r="Q1056" s="157"/>
      <c r="R1056" s="155"/>
      <c r="T1056" s="157">
        <f t="shared" si="11"/>
        <v>0</v>
      </c>
    </row>
    <row r="1057" spans="10:20">
      <c r="J1057" s="160"/>
      <c r="N1057" s="157"/>
      <c r="Q1057" s="157"/>
      <c r="T1057" s="157">
        <f t="shared" si="11"/>
        <v>0</v>
      </c>
    </row>
    <row r="1058" spans="10:20">
      <c r="J1058" s="160"/>
      <c r="N1058" s="157"/>
      <c r="Q1058" s="157"/>
      <c r="T1058" s="157">
        <f t="shared" si="11"/>
        <v>0</v>
      </c>
    </row>
    <row r="1059" spans="10:20">
      <c r="J1059" s="160"/>
      <c r="N1059" s="157"/>
      <c r="Q1059" s="157"/>
      <c r="T1059" s="157">
        <f t="shared" si="11"/>
        <v>0</v>
      </c>
    </row>
    <row r="1060" spans="10:20">
      <c r="J1060" s="160"/>
      <c r="N1060" s="157"/>
      <c r="Q1060" s="157"/>
      <c r="T1060" s="157">
        <f t="shared" si="11"/>
        <v>0</v>
      </c>
    </row>
    <row r="1061" spans="10:20">
      <c r="J1061" s="157"/>
      <c r="P1061" s="139"/>
      <c r="S1061" s="122"/>
    </row>
  </sheetData>
  <mergeCells count="2">
    <mergeCell ref="A1:H1"/>
    <mergeCell ref="A2:H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A11C1-CC92-431F-8DF0-B27436E61B90}">
  <dimension ref="A1:T1051"/>
  <sheetViews>
    <sheetView zoomScale="60" zoomScaleNormal="60" workbookViewId="0">
      <selection sqref="A1:H1"/>
    </sheetView>
  </sheetViews>
  <sheetFormatPr defaultColWidth="8.88671875" defaultRowHeight="18.75"/>
  <cols>
    <col min="1" max="1" width="5.44140625" style="107" customWidth="1"/>
    <col min="2" max="2" width="16" style="103" bestFit="1" customWidth="1"/>
    <col min="3" max="3" width="15.21875" style="106" bestFit="1" customWidth="1"/>
    <col min="4" max="4" width="13.6640625" style="103" customWidth="1"/>
    <col min="5" max="5" width="5.44140625" style="103" customWidth="1"/>
    <col min="6" max="6" width="16" style="103" bestFit="1" customWidth="1"/>
    <col min="7" max="7" width="14.21875" style="106" bestFit="1" customWidth="1"/>
    <col min="8" max="8" width="12.109375" style="103" bestFit="1" customWidth="1"/>
    <col min="9" max="9" width="11" style="103" bestFit="1" customWidth="1"/>
    <col min="10" max="10" width="12.109375" style="103" bestFit="1" customWidth="1"/>
    <col min="11" max="11" width="20.109375" style="103" bestFit="1" customWidth="1"/>
    <col min="12" max="12" width="16" style="103"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6.77734375" style="103" bestFit="1" customWidth="1"/>
    <col min="21" max="16384" width="8.88671875" style="103"/>
  </cols>
  <sheetData>
    <row r="1" spans="1:18">
      <c r="A1" s="168" t="s">
        <v>136</v>
      </c>
      <c r="B1" s="168"/>
      <c r="C1" s="168"/>
      <c r="D1" s="168"/>
      <c r="E1" s="168"/>
      <c r="F1" s="168"/>
      <c r="G1" s="168"/>
      <c r="H1" s="168"/>
    </row>
    <row r="2" spans="1:18">
      <c r="A2" s="168" t="s">
        <v>1170</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64">
        <f>+C7*Totals!$G$10</f>
        <v>3411.8195075107496</v>
      </c>
      <c r="E7" s="107"/>
      <c r="F7" s="111" t="s">
        <v>1046</v>
      </c>
      <c r="G7" s="136">
        <v>6.1784209999999999E-4</v>
      </c>
      <c r="H7" s="103">
        <f>ROUND(+G7*Totals!$H$10,2)</f>
        <v>228.61</v>
      </c>
      <c r="I7" s="103">
        <f t="shared" ref="I7:I70" si="0">+N7+Q7+T7</f>
        <v>0</v>
      </c>
      <c r="J7" s="103">
        <f t="shared" ref="J7:J70" si="1">+H7-I7</f>
        <v>228.61</v>
      </c>
      <c r="Q7" s="112"/>
      <c r="R7" s="112"/>
    </row>
    <row r="8" spans="1:18">
      <c r="A8" s="107">
        <v>2</v>
      </c>
      <c r="B8" s="110" t="s">
        <v>37</v>
      </c>
      <c r="C8" s="141">
        <v>6.6297112999999996E-3</v>
      </c>
      <c r="D8" s="164">
        <f>+C8*Totals!$G$10</f>
        <v>2453.0685740769036</v>
      </c>
      <c r="E8" s="107"/>
      <c r="F8" s="111" t="s">
        <v>1045</v>
      </c>
      <c r="G8" s="136">
        <v>4.4435200000000004E-5</v>
      </c>
      <c r="H8" s="103">
        <f>ROUND(+G8*Totals!$H$10,2)</f>
        <v>16.440000000000001</v>
      </c>
      <c r="I8" s="103">
        <f t="shared" si="0"/>
        <v>0</v>
      </c>
      <c r="J8" s="103">
        <f t="shared" si="1"/>
        <v>16.440000000000001</v>
      </c>
      <c r="Q8" s="112"/>
      <c r="R8" s="112"/>
    </row>
    <row r="9" spans="1:18">
      <c r="A9" s="107">
        <v>3</v>
      </c>
      <c r="B9" s="110" t="s">
        <v>38</v>
      </c>
      <c r="C9" s="141">
        <v>1.0103484899999999E-2</v>
      </c>
      <c r="D9" s="164">
        <f>+C9*Totals!$G$10</f>
        <v>3738.4043098302827</v>
      </c>
      <c r="E9" s="107"/>
      <c r="F9" s="111" t="s">
        <v>36</v>
      </c>
      <c r="G9" s="136">
        <v>3.0563669999999999E-4</v>
      </c>
      <c r="H9" s="103">
        <f>ROUND(+G9*Totals!$H$10,2)</f>
        <v>113.09</v>
      </c>
      <c r="I9" s="103">
        <f t="shared" si="0"/>
        <v>0</v>
      </c>
      <c r="J9" s="103">
        <f t="shared" si="1"/>
        <v>113.09</v>
      </c>
      <c r="Q9" s="112"/>
      <c r="R9" s="112"/>
    </row>
    <row r="10" spans="1:18">
      <c r="A10" s="107">
        <v>4</v>
      </c>
      <c r="B10" s="110" t="s">
        <v>39</v>
      </c>
      <c r="C10" s="141">
        <v>8.045389699999999E-3</v>
      </c>
      <c r="D10" s="164">
        <f>+C10*Totals!$G$10</f>
        <v>2976.8856811716682</v>
      </c>
      <c r="E10" s="107"/>
      <c r="F10" s="111" t="s">
        <v>1044</v>
      </c>
      <c r="G10" s="136">
        <v>2.3774747999999999E-3</v>
      </c>
      <c r="H10" s="103">
        <f>ROUND(+G10*Totals!$H$10,2)</f>
        <v>879.69</v>
      </c>
      <c r="I10" s="103">
        <f t="shared" si="0"/>
        <v>0</v>
      </c>
      <c r="J10" s="103">
        <f t="shared" si="1"/>
        <v>879.69</v>
      </c>
      <c r="Q10" s="112"/>
      <c r="R10" s="112"/>
    </row>
    <row r="11" spans="1:18">
      <c r="A11" s="107">
        <v>5</v>
      </c>
      <c r="B11" s="110" t="s">
        <v>40</v>
      </c>
      <c r="C11" s="141">
        <v>7.1203205999999996E-3</v>
      </c>
      <c r="D11" s="164">
        <f>+C11*Totals!$G$10</f>
        <v>2634.5995942858631</v>
      </c>
      <c r="E11" s="107"/>
      <c r="F11" s="111" t="s">
        <v>1043</v>
      </c>
      <c r="G11" s="136">
        <v>3.3770729999999996E-4</v>
      </c>
      <c r="H11" s="103">
        <f>ROUND(+G11*Totals!$H$10,2)</f>
        <v>124.96</v>
      </c>
      <c r="I11" s="103">
        <f t="shared" si="0"/>
        <v>0</v>
      </c>
      <c r="J11" s="103">
        <f t="shared" si="1"/>
        <v>124.96</v>
      </c>
      <c r="Q11" s="112"/>
      <c r="R11" s="112"/>
    </row>
    <row r="12" spans="1:18">
      <c r="A12" s="107">
        <v>6</v>
      </c>
      <c r="B12" s="110" t="s">
        <v>41</v>
      </c>
      <c r="C12" s="141">
        <v>1.37704321E-2</v>
      </c>
      <c r="D12" s="164">
        <f>+C12*Totals!$G$10</f>
        <v>5095.2164743538415</v>
      </c>
      <c r="E12" s="107"/>
      <c r="F12" s="111" t="s">
        <v>1042</v>
      </c>
      <c r="G12" s="136">
        <v>2.3956350000000002E-4</v>
      </c>
      <c r="H12" s="103">
        <f>ROUND(+G12*Totals!$H$10,2)</f>
        <v>88.64</v>
      </c>
      <c r="I12" s="103">
        <f t="shared" si="0"/>
        <v>0</v>
      </c>
      <c r="J12" s="103">
        <f t="shared" si="1"/>
        <v>88.64</v>
      </c>
      <c r="Q12" s="112"/>
      <c r="R12" s="112"/>
    </row>
    <row r="13" spans="1:18">
      <c r="A13" s="107">
        <v>7</v>
      </c>
      <c r="B13" s="110" t="s">
        <v>1158</v>
      </c>
      <c r="C13" s="141">
        <v>1.20666082E-2</v>
      </c>
      <c r="D13" s="164">
        <f>+C13*Totals!$G$10</f>
        <v>4464.7822554684508</v>
      </c>
      <c r="E13" s="107"/>
      <c r="F13" s="111" t="s">
        <v>1041</v>
      </c>
      <c r="G13" s="136">
        <v>1.9744669999999999E-4</v>
      </c>
      <c r="H13" s="103">
        <f>ROUND(+G13*Totals!$H$10,2)</f>
        <v>73.06</v>
      </c>
      <c r="I13" s="103">
        <f t="shared" si="0"/>
        <v>0</v>
      </c>
      <c r="J13" s="103">
        <f t="shared" si="1"/>
        <v>73.06</v>
      </c>
      <c r="Q13" s="112"/>
      <c r="R13" s="112"/>
    </row>
    <row r="14" spans="1:18">
      <c r="A14" s="107">
        <v>8</v>
      </c>
      <c r="B14" s="110" t="s">
        <v>42</v>
      </c>
      <c r="C14" s="141">
        <v>1.05818493E-2</v>
      </c>
      <c r="D14" s="164">
        <f>+C14*Totals!$G$10</f>
        <v>3915.4045777902397</v>
      </c>
      <c r="E14" s="107"/>
      <c r="F14" s="111" t="s">
        <v>1040</v>
      </c>
      <c r="G14" s="136">
        <v>6.02E-4</v>
      </c>
      <c r="H14" s="103">
        <f>ROUND(+G14*Totals!$H$10,2)</f>
        <v>222.75</v>
      </c>
      <c r="I14" s="103">
        <f t="shared" si="0"/>
        <v>0</v>
      </c>
      <c r="J14" s="103">
        <f t="shared" si="1"/>
        <v>222.75</v>
      </c>
      <c r="Q14" s="112"/>
      <c r="R14" s="112"/>
    </row>
    <row r="15" spans="1:18">
      <c r="A15" s="107">
        <v>9</v>
      </c>
      <c r="B15" s="110" t="s">
        <v>43</v>
      </c>
      <c r="C15" s="141">
        <v>8.8938986999999997E-3</v>
      </c>
      <c r="D15" s="164">
        <f>+C15*Totals!$G$10</f>
        <v>3290.8436604160165</v>
      </c>
      <c r="E15" s="107"/>
      <c r="F15" s="111" t="s">
        <v>1039</v>
      </c>
      <c r="G15" s="136">
        <v>2.6158790000000001E-4</v>
      </c>
      <c r="H15" s="103">
        <f>ROUND(+G15*Totals!$H$10,2)</f>
        <v>96.79</v>
      </c>
      <c r="I15" s="103">
        <f t="shared" si="0"/>
        <v>0</v>
      </c>
      <c r="J15" s="103">
        <f t="shared" si="1"/>
        <v>96.79</v>
      </c>
      <c r="Q15" s="112"/>
      <c r="R15" s="112"/>
    </row>
    <row r="16" spans="1:18">
      <c r="A16" s="107">
        <v>10</v>
      </c>
      <c r="B16" s="110" t="s">
        <v>44</v>
      </c>
      <c r="C16" s="141">
        <v>1.1664171699999998E-2</v>
      </c>
      <c r="D16" s="164">
        <f>+C16*Totals!$G$10</f>
        <v>4315.8761739605725</v>
      </c>
      <c r="E16" s="107"/>
      <c r="F16" s="111" t="s">
        <v>1038</v>
      </c>
      <c r="G16" s="136">
        <v>1.4377675999999999E-3</v>
      </c>
      <c r="H16" s="103">
        <f>ROUND(+G16*Totals!$H$10,2)</f>
        <v>531.99</v>
      </c>
      <c r="I16" s="103">
        <f t="shared" si="0"/>
        <v>0</v>
      </c>
      <c r="J16" s="103">
        <f t="shared" si="1"/>
        <v>531.99</v>
      </c>
      <c r="Q16" s="112"/>
      <c r="R16" s="112"/>
    </row>
    <row r="17" spans="1:19">
      <c r="A17" s="107">
        <v>11</v>
      </c>
      <c r="B17" s="110" t="s">
        <v>45</v>
      </c>
      <c r="C17" s="141">
        <v>9.6119438999999994E-3</v>
      </c>
      <c r="D17" s="164">
        <f>+C17*Totals!$G$10</f>
        <v>3556.5285500260311</v>
      </c>
      <c r="E17" s="107"/>
      <c r="F17" s="111" t="s">
        <v>1037</v>
      </c>
      <c r="G17" s="136">
        <v>3.4543520000000002E-4</v>
      </c>
      <c r="H17" s="103">
        <f>ROUND(+G17*Totals!$H$10,2)</f>
        <v>127.81</v>
      </c>
      <c r="I17" s="103">
        <f t="shared" si="0"/>
        <v>0</v>
      </c>
      <c r="J17" s="103">
        <f t="shared" si="1"/>
        <v>127.81</v>
      </c>
      <c r="K17" s="113"/>
      <c r="L17" s="113"/>
      <c r="N17" s="117"/>
      <c r="Q17" s="112"/>
      <c r="R17" s="112"/>
    </row>
    <row r="18" spans="1:19">
      <c r="A18" s="107">
        <v>12</v>
      </c>
      <c r="B18" s="110" t="s">
        <v>46</v>
      </c>
      <c r="C18" s="141">
        <v>1.0738150799999999E-2</v>
      </c>
      <c r="D18" s="164">
        <f>+C18*Totals!$G$10</f>
        <v>3973.2379102508976</v>
      </c>
      <c r="E18" s="107"/>
      <c r="F18" s="111" t="s">
        <v>1036</v>
      </c>
      <c r="G18" s="136">
        <v>2.608151E-4</v>
      </c>
      <c r="H18" s="103">
        <f>ROUND(+G18*Totals!$H$10,2)</f>
        <v>96.5</v>
      </c>
      <c r="I18" s="103">
        <f t="shared" si="0"/>
        <v>0</v>
      </c>
      <c r="J18" s="103">
        <f t="shared" si="1"/>
        <v>96.5</v>
      </c>
      <c r="Q18" s="112"/>
      <c r="R18" s="112"/>
    </row>
    <row r="19" spans="1:19">
      <c r="A19" s="107">
        <v>13</v>
      </c>
      <c r="B19" s="110" t="s">
        <v>47</v>
      </c>
      <c r="C19" s="141">
        <v>9.4141681000000001E-3</v>
      </c>
      <c r="D19" s="164">
        <f>+C19*Totals!$G$10</f>
        <v>3483.3492549196335</v>
      </c>
      <c r="E19" s="107"/>
      <c r="F19" s="111" t="s">
        <v>1035</v>
      </c>
      <c r="G19" s="136">
        <v>2.9481770000000003E-4</v>
      </c>
      <c r="H19" s="103">
        <f>ROUND(+G19*Totals!$H$10,2)</f>
        <v>109.09</v>
      </c>
      <c r="I19" s="103">
        <f t="shared" si="0"/>
        <v>0</v>
      </c>
      <c r="J19" s="103">
        <f t="shared" si="1"/>
        <v>109.09</v>
      </c>
      <c r="K19" s="113"/>
      <c r="L19" s="113"/>
      <c r="N19" s="117"/>
      <c r="O19" s="115"/>
      <c r="P19" s="114"/>
      <c r="Q19" s="116"/>
      <c r="R19" s="116"/>
      <c r="S19" s="114"/>
    </row>
    <row r="20" spans="1:19">
      <c r="A20" s="107">
        <v>14</v>
      </c>
      <c r="B20" s="110" t="s">
        <v>48</v>
      </c>
      <c r="C20" s="141">
        <v>1.01526181E-2</v>
      </c>
      <c r="D20" s="164">
        <f>+C20*Totals!$G$10</f>
        <v>3756.5841525730334</v>
      </c>
      <c r="E20" s="107"/>
      <c r="F20" s="111" t="s">
        <v>1034</v>
      </c>
      <c r="G20" s="136">
        <v>6.3368399999999995E-5</v>
      </c>
      <c r="H20" s="103">
        <f>ROUND(+G20*Totals!$H$10,2)</f>
        <v>23.45</v>
      </c>
      <c r="I20" s="103">
        <f t="shared" si="0"/>
        <v>11.640444711538461</v>
      </c>
      <c r="J20" s="103">
        <f>+H20-I20</f>
        <v>11.809555288461539</v>
      </c>
      <c r="K20" s="113" t="s">
        <v>1034</v>
      </c>
      <c r="L20" s="113" t="s">
        <v>69</v>
      </c>
      <c r="M20" s="138">
        <v>0.49639423076923073</v>
      </c>
      <c r="N20" s="117">
        <f>H20*M20</f>
        <v>11.640444711538461</v>
      </c>
      <c r="O20" s="117" t="s">
        <v>1159</v>
      </c>
      <c r="P20" s="114"/>
      <c r="Q20" s="118"/>
      <c r="R20" s="116"/>
      <c r="S20" s="114"/>
    </row>
    <row r="21" spans="1:19">
      <c r="A21" s="107">
        <v>15</v>
      </c>
      <c r="B21" s="110" t="s">
        <v>49</v>
      </c>
      <c r="C21" s="141">
        <v>8.8385312000000011E-3</v>
      </c>
      <c r="D21" s="164">
        <f>+C21*Totals!$G$10</f>
        <v>3270.3570557768071</v>
      </c>
      <c r="E21" s="107"/>
      <c r="F21" s="111" t="s">
        <v>1033</v>
      </c>
      <c r="G21" s="136">
        <v>2.1201371999999999E-3</v>
      </c>
      <c r="H21" s="103">
        <f>ROUND(+G21*Totals!$H$10,2)</f>
        <v>784.47</v>
      </c>
      <c r="I21" s="103">
        <f t="shared" si="0"/>
        <v>0</v>
      </c>
      <c r="J21" s="103">
        <f t="shared" si="1"/>
        <v>784.47</v>
      </c>
      <c r="K21" s="113"/>
      <c r="L21" s="113"/>
      <c r="N21" s="117"/>
      <c r="O21" s="117" t="s">
        <v>1159</v>
      </c>
      <c r="P21" s="114"/>
      <c r="Q21" s="118"/>
      <c r="R21" s="116"/>
      <c r="S21" s="114"/>
    </row>
    <row r="22" spans="1:19">
      <c r="A22" s="107">
        <v>16</v>
      </c>
      <c r="B22" s="110" t="s">
        <v>50</v>
      </c>
      <c r="C22" s="141">
        <v>1.0843522100000001E-2</v>
      </c>
      <c r="D22" s="164">
        <f>+C22*Totals!$G$10</f>
        <v>4012.2264895333219</v>
      </c>
      <c r="E22" s="107"/>
      <c r="F22" s="111" t="s">
        <v>1032</v>
      </c>
      <c r="G22" s="136">
        <v>1.6344419999999999E-4</v>
      </c>
      <c r="H22" s="103">
        <f>ROUND(+G22*Totals!$H$10,2)</f>
        <v>60.48</v>
      </c>
      <c r="I22" s="103">
        <f t="shared" si="0"/>
        <v>31.754442649434569</v>
      </c>
      <c r="J22" s="103">
        <f t="shared" si="1"/>
        <v>28.725557350565428</v>
      </c>
      <c r="K22" s="113" t="s">
        <v>1032</v>
      </c>
      <c r="L22" s="113" t="s">
        <v>110</v>
      </c>
      <c r="M22" s="138">
        <v>0.52504038772213246</v>
      </c>
      <c r="N22" s="117">
        <f>H22*M22</f>
        <v>31.754442649434569</v>
      </c>
      <c r="O22" s="117" t="s">
        <v>1159</v>
      </c>
      <c r="P22" s="114"/>
      <c r="Q22" s="118"/>
      <c r="R22" s="116"/>
      <c r="S22" s="114"/>
    </row>
    <row r="23" spans="1:19">
      <c r="A23" s="107">
        <v>17</v>
      </c>
      <c r="B23" s="110" t="s">
        <v>51</v>
      </c>
      <c r="C23" s="141">
        <v>1.0624188999999999E-2</v>
      </c>
      <c r="D23" s="164">
        <f>+C23*Totals!$G$10</f>
        <v>3931.0707482773082</v>
      </c>
      <c r="E23" s="107"/>
      <c r="F23" s="111" t="s">
        <v>1031</v>
      </c>
      <c r="G23" s="136">
        <v>1.661489E-4</v>
      </c>
      <c r="H23" s="103">
        <f>ROUND(+G23*Totals!$H$10,2)</f>
        <v>61.48</v>
      </c>
      <c r="I23" s="103">
        <f t="shared" si="0"/>
        <v>12.694985250737462</v>
      </c>
      <c r="J23" s="103">
        <f t="shared" si="1"/>
        <v>48.785014749262537</v>
      </c>
      <c r="K23" s="137" t="s">
        <v>1031</v>
      </c>
      <c r="L23" s="137" t="s">
        <v>126</v>
      </c>
      <c r="M23" s="138">
        <v>0.20648967551622419</v>
      </c>
      <c r="N23" s="117">
        <f>H23*M23</f>
        <v>12.694985250737462</v>
      </c>
      <c r="O23" s="113" t="s">
        <v>1159</v>
      </c>
      <c r="P23" s="114"/>
      <c r="Q23" s="118"/>
      <c r="R23" s="116"/>
      <c r="S23" s="114"/>
    </row>
    <row r="24" spans="1:19">
      <c r="A24" s="107">
        <v>18</v>
      </c>
      <c r="B24" s="110" t="s">
        <v>52</v>
      </c>
      <c r="C24" s="141">
        <v>9.766703199999999E-3</v>
      </c>
      <c r="D24" s="164">
        <f>+C24*Totals!$G$10</f>
        <v>3613.7912509487905</v>
      </c>
      <c r="E24" s="107"/>
      <c r="F24" s="111" t="s">
        <v>1030</v>
      </c>
      <c r="G24" s="136">
        <v>3.7325539999999999E-4</v>
      </c>
      <c r="H24" s="103">
        <f>ROUND(+G24*Totals!$H$10,2)</f>
        <v>138.11000000000001</v>
      </c>
      <c r="I24" s="103">
        <f t="shared" si="0"/>
        <v>0</v>
      </c>
      <c r="J24" s="103">
        <f t="shared" si="1"/>
        <v>138.11000000000001</v>
      </c>
      <c r="K24" s="113"/>
      <c r="L24" s="113"/>
      <c r="N24" s="117"/>
      <c r="O24" s="113"/>
      <c r="P24" s="114"/>
      <c r="Q24" s="118"/>
      <c r="R24" s="116"/>
      <c r="S24" s="114"/>
    </row>
    <row r="25" spans="1:19">
      <c r="A25" s="107">
        <v>19</v>
      </c>
      <c r="B25" s="110" t="s">
        <v>53</v>
      </c>
      <c r="C25" s="141">
        <v>9.3544664000000007E-3</v>
      </c>
      <c r="D25" s="164">
        <f>+C25*Totals!$G$10</f>
        <v>3461.2589469919012</v>
      </c>
      <c r="E25" s="107"/>
      <c r="F25" s="111" t="s">
        <v>1029</v>
      </c>
      <c r="G25" s="136">
        <v>8.0640180000000005E-4</v>
      </c>
      <c r="H25" s="103">
        <f>ROUND(+G25*Totals!$H$10,2)</f>
        <v>298.38</v>
      </c>
      <c r="I25" s="103">
        <f t="shared" si="0"/>
        <v>0</v>
      </c>
      <c r="J25" s="103">
        <f t="shared" si="1"/>
        <v>298.38</v>
      </c>
      <c r="K25" s="113"/>
      <c r="L25" s="113"/>
      <c r="N25" s="117">
        <v>0</v>
      </c>
      <c r="O25" s="113" t="s">
        <v>1159</v>
      </c>
      <c r="P25" s="114"/>
      <c r="Q25" s="118"/>
      <c r="R25" s="116"/>
      <c r="S25" s="114"/>
    </row>
    <row r="26" spans="1:19">
      <c r="A26" s="107">
        <v>20</v>
      </c>
      <c r="B26" s="110" t="s">
        <v>54</v>
      </c>
      <c r="C26" s="141">
        <v>6.2624808000000002E-3</v>
      </c>
      <c r="D26" s="164">
        <f>+C26*Totals!$G$10</f>
        <v>2317.1891129316577</v>
      </c>
      <c r="E26" s="107"/>
      <c r="F26" s="111" t="s">
        <v>1028</v>
      </c>
      <c r="G26" s="136">
        <v>8.7711200000000001E-5</v>
      </c>
      <c r="H26" s="103">
        <f>ROUND(+G26*Totals!$H$10,2)</f>
        <v>32.450000000000003</v>
      </c>
      <c r="I26" s="103">
        <f t="shared" si="0"/>
        <v>15.210937500000002</v>
      </c>
      <c r="J26" s="103">
        <f t="shared" si="1"/>
        <v>17.239062500000003</v>
      </c>
      <c r="K26" s="113" t="s">
        <v>1028</v>
      </c>
      <c r="L26" s="113" t="s">
        <v>53</v>
      </c>
      <c r="M26" s="138">
        <v>0.46875</v>
      </c>
      <c r="N26" s="117">
        <f>H26*M26</f>
        <v>15.210937500000002</v>
      </c>
      <c r="O26" s="117" t="s">
        <v>1159</v>
      </c>
      <c r="P26" s="114"/>
      <c r="Q26" s="118"/>
      <c r="R26" s="116"/>
      <c r="S26" s="114"/>
    </row>
    <row r="27" spans="1:19">
      <c r="A27" s="107">
        <v>21</v>
      </c>
      <c r="B27" s="110" t="s">
        <v>55</v>
      </c>
      <c r="C27" s="141">
        <v>9.8328212999999991E-3</v>
      </c>
      <c r="D27" s="164">
        <f>+C27*Totals!$G$10</f>
        <v>3638.2556998438235</v>
      </c>
      <c r="E27" s="107"/>
      <c r="F27" s="111" t="s">
        <v>1027</v>
      </c>
      <c r="G27" s="136">
        <v>4.8221819999999998E-4</v>
      </c>
      <c r="H27" s="103">
        <f>ROUND(+G27*Totals!$H$10,2)</f>
        <v>178.43</v>
      </c>
      <c r="I27" s="103">
        <f t="shared" si="0"/>
        <v>0</v>
      </c>
      <c r="J27" s="103">
        <f t="shared" si="1"/>
        <v>178.43</v>
      </c>
      <c r="K27" s="113"/>
      <c r="L27" s="113"/>
      <c r="N27" s="117">
        <v>0</v>
      </c>
      <c r="O27" s="113" t="s">
        <v>1159</v>
      </c>
      <c r="P27" s="114"/>
      <c r="Q27" s="118"/>
      <c r="R27" s="116"/>
      <c r="S27" s="114"/>
    </row>
    <row r="28" spans="1:19" ht="19.5" customHeight="1">
      <c r="A28" s="107">
        <v>22</v>
      </c>
      <c r="B28" s="110" t="s">
        <v>56</v>
      </c>
      <c r="C28" s="141">
        <v>1.2209533E-2</v>
      </c>
      <c r="D28" s="164">
        <f>+C28*Totals!$G$10</f>
        <v>4517.6660568092766</v>
      </c>
      <c r="E28" s="107"/>
      <c r="F28" s="111" t="s">
        <v>1026</v>
      </c>
      <c r="G28" s="136">
        <v>7.5744579000000005E-3</v>
      </c>
      <c r="H28" s="103">
        <f>ROUND(+G28*Totals!$H$10,2)</f>
        <v>2802.64</v>
      </c>
      <c r="I28" s="103">
        <f t="shared" si="0"/>
        <v>0</v>
      </c>
      <c r="J28" s="103">
        <f t="shared" si="1"/>
        <v>2802.64</v>
      </c>
      <c r="K28" s="113"/>
      <c r="L28" s="113"/>
      <c r="N28" s="117">
        <v>0</v>
      </c>
      <c r="O28" s="113" t="s">
        <v>1159</v>
      </c>
      <c r="P28" s="114"/>
      <c r="Q28" s="118"/>
      <c r="R28" s="116"/>
      <c r="S28" s="114"/>
    </row>
    <row r="29" spans="1:19">
      <c r="A29" s="107">
        <v>23</v>
      </c>
      <c r="B29" s="110" t="s">
        <v>57</v>
      </c>
      <c r="C29" s="141">
        <v>1.2359282100000001E-2</v>
      </c>
      <c r="D29" s="164">
        <f>+C29*Totals!$G$10</f>
        <v>4573.0749267560414</v>
      </c>
      <c r="E29" s="107"/>
      <c r="F29" s="111" t="s">
        <v>1025</v>
      </c>
      <c r="G29" s="136">
        <v>7.9596899999999997E-5</v>
      </c>
      <c r="H29" s="103">
        <f>ROUND(+G29*Totals!$H$10,2)</f>
        <v>29.45</v>
      </c>
      <c r="I29" s="103">
        <f t="shared" si="0"/>
        <v>5.7445679012345687</v>
      </c>
      <c r="J29" s="103">
        <f t="shared" si="1"/>
        <v>23.705432098765431</v>
      </c>
      <c r="K29" s="113" t="s">
        <v>1025</v>
      </c>
      <c r="L29" s="113" t="s">
        <v>94</v>
      </c>
      <c r="M29" s="138">
        <v>0.19506172839506175</v>
      </c>
      <c r="N29" s="117">
        <f>H29*M29</f>
        <v>5.7445679012345687</v>
      </c>
      <c r="O29" s="117" t="s">
        <v>1159</v>
      </c>
      <c r="P29" s="114"/>
      <c r="Q29" s="118"/>
      <c r="R29" s="116"/>
      <c r="S29" s="114"/>
    </row>
    <row r="30" spans="1:19" ht="19.5" customHeight="1">
      <c r="A30" s="107">
        <v>24</v>
      </c>
      <c r="B30" s="110" t="s">
        <v>58</v>
      </c>
      <c r="C30" s="141">
        <v>1.10073033E-2</v>
      </c>
      <c r="D30" s="164">
        <f>+C30*Totals!$G$10</f>
        <v>4072.8273960531278</v>
      </c>
      <c r="E30" s="107"/>
      <c r="F30" s="111" t="s">
        <v>1024</v>
      </c>
      <c r="G30" s="136">
        <v>5.9813599999999998E-4</v>
      </c>
      <c r="H30" s="103">
        <f>ROUND(+G30*Totals!$H$10,2)</f>
        <v>221.32</v>
      </c>
      <c r="I30" s="103">
        <f t="shared" si="0"/>
        <v>0</v>
      </c>
      <c r="J30" s="103">
        <f t="shared" si="1"/>
        <v>221.32</v>
      </c>
      <c r="K30" s="113"/>
      <c r="L30" s="113"/>
      <c r="N30" s="117">
        <v>0</v>
      </c>
      <c r="O30" s="113" t="s">
        <v>1159</v>
      </c>
      <c r="P30" s="114"/>
      <c r="Q30" s="118"/>
      <c r="R30" s="116"/>
      <c r="S30" s="114"/>
    </row>
    <row r="31" spans="1:19">
      <c r="A31" s="107">
        <v>25</v>
      </c>
      <c r="B31" s="110" t="s">
        <v>59</v>
      </c>
      <c r="C31" s="141">
        <v>1.1376687000000002E-2</v>
      </c>
      <c r="D31" s="164">
        <f>+C31*Totals!$G$10</f>
        <v>4209.5035656845648</v>
      </c>
      <c r="E31" s="107"/>
      <c r="F31" s="111" t="s">
        <v>1023</v>
      </c>
      <c r="G31" s="136">
        <v>2.5673868999999998E-2</v>
      </c>
      <c r="H31" s="103">
        <f>ROUND(+G31*Totals!$H$10,2)</f>
        <v>9499.6200000000008</v>
      </c>
      <c r="I31" s="103">
        <f t="shared" si="0"/>
        <v>0</v>
      </c>
      <c r="J31" s="103">
        <f t="shared" si="1"/>
        <v>9499.6200000000008</v>
      </c>
      <c r="K31" s="113"/>
      <c r="L31" s="113"/>
      <c r="N31" s="117">
        <v>0</v>
      </c>
      <c r="O31" s="113" t="s">
        <v>1159</v>
      </c>
      <c r="P31" s="114"/>
      <c r="Q31" s="118"/>
      <c r="R31" s="116"/>
      <c r="S31" s="114"/>
    </row>
    <row r="32" spans="1:19">
      <c r="A32" s="107">
        <v>26</v>
      </c>
      <c r="B32" s="110" t="s">
        <v>60</v>
      </c>
      <c r="C32" s="141">
        <v>8.2024656000000001E-3</v>
      </c>
      <c r="D32" s="164">
        <f>+C32*Totals!$G$10</f>
        <v>3035.0055504388033</v>
      </c>
      <c r="E32" s="107"/>
      <c r="F32" s="111" t="s">
        <v>1022</v>
      </c>
      <c r="G32" s="136">
        <v>2.1058407000000001E-3</v>
      </c>
      <c r="H32" s="103">
        <f>ROUND(+G32*Totals!$H$10,2)</f>
        <v>779.19</v>
      </c>
      <c r="I32" s="103">
        <f t="shared" si="0"/>
        <v>0</v>
      </c>
      <c r="J32" s="103">
        <f t="shared" si="1"/>
        <v>779.19</v>
      </c>
      <c r="K32" s="113"/>
      <c r="L32" s="113"/>
      <c r="N32" s="117">
        <v>0</v>
      </c>
      <c r="O32" s="113" t="s">
        <v>1159</v>
      </c>
      <c r="P32" s="114"/>
      <c r="Q32" s="118"/>
      <c r="R32" s="116"/>
      <c r="S32" s="114"/>
    </row>
    <row r="33" spans="1:19">
      <c r="A33" s="107">
        <v>27</v>
      </c>
      <c r="B33" s="110" t="s">
        <v>61</v>
      </c>
      <c r="C33" s="141">
        <v>7.9155505999999997E-3</v>
      </c>
      <c r="D33" s="164">
        <f>+C33*Totals!$G$10</f>
        <v>2928.8437376414236</v>
      </c>
      <c r="E33" s="107"/>
      <c r="F33" s="111" t="s">
        <v>1021</v>
      </c>
      <c r="G33" s="136">
        <v>4.2116799999999996E-5</v>
      </c>
      <c r="H33" s="103">
        <f>ROUND(+G33*Totals!$H$10,2)</f>
        <v>15.58</v>
      </c>
      <c r="I33" s="103">
        <f t="shared" si="0"/>
        <v>7.0110000000000001</v>
      </c>
      <c r="J33" s="103">
        <f t="shared" si="1"/>
        <v>8.5689999999999991</v>
      </c>
      <c r="K33" s="113" t="s">
        <v>1021</v>
      </c>
      <c r="L33" s="113" t="s">
        <v>57</v>
      </c>
      <c r="M33" s="138">
        <v>0.45</v>
      </c>
      <c r="N33" s="117">
        <f>H33*M33</f>
        <v>7.0110000000000001</v>
      </c>
      <c r="O33" s="117" t="s">
        <v>1159</v>
      </c>
      <c r="P33" s="114"/>
      <c r="Q33" s="118"/>
      <c r="R33" s="116"/>
      <c r="S33" s="114"/>
    </row>
    <row r="34" spans="1:19">
      <c r="A34" s="107">
        <v>28</v>
      </c>
      <c r="B34" s="110" t="s">
        <v>62</v>
      </c>
      <c r="C34" s="141">
        <v>1.1337944900000001E-2</v>
      </c>
      <c r="D34" s="164">
        <f>+C34*Totals!$G$10</f>
        <v>4195.1685481094037</v>
      </c>
      <c r="E34" s="107"/>
      <c r="F34" s="111" t="s">
        <v>1020</v>
      </c>
      <c r="G34" s="136">
        <v>1.4682930000000001E-4</v>
      </c>
      <c r="H34" s="103">
        <f>ROUND(+G34*Totals!$H$10,2)</f>
        <v>54.33</v>
      </c>
      <c r="I34" s="103">
        <f t="shared" si="0"/>
        <v>5.116278026905829</v>
      </c>
      <c r="J34" s="103">
        <f t="shared" si="1"/>
        <v>49.213721973094167</v>
      </c>
      <c r="K34" s="113" t="s">
        <v>1020</v>
      </c>
      <c r="L34" s="113" t="s">
        <v>83</v>
      </c>
      <c r="M34" s="138">
        <v>9.417040358744394E-2</v>
      </c>
      <c r="N34" s="117">
        <f>H34*M34</f>
        <v>5.116278026905829</v>
      </c>
      <c r="O34" s="117" t="s">
        <v>1159</v>
      </c>
      <c r="P34" s="114"/>
      <c r="Q34" s="118"/>
      <c r="R34" s="116"/>
      <c r="S34" s="114"/>
    </row>
    <row r="35" spans="1:19">
      <c r="A35" s="107">
        <v>29</v>
      </c>
      <c r="B35" s="110" t="s">
        <v>63</v>
      </c>
      <c r="C35" s="141">
        <v>8.0837596000000005E-3</v>
      </c>
      <c r="D35" s="164">
        <f>+C35*Totals!$G$10</f>
        <v>2991.0829805141716</v>
      </c>
      <c r="E35" s="107"/>
      <c r="F35" s="111" t="s">
        <v>1019</v>
      </c>
      <c r="G35" s="136">
        <v>3.7209630000000003E-4</v>
      </c>
      <c r="H35" s="103">
        <f>ROUND(+G35*Totals!$H$10,2)</f>
        <v>137.68</v>
      </c>
      <c r="I35" s="103">
        <f t="shared" si="0"/>
        <v>0</v>
      </c>
      <c r="J35" s="103">
        <f t="shared" si="1"/>
        <v>137.68</v>
      </c>
      <c r="K35" s="113"/>
      <c r="L35" s="113"/>
      <c r="N35" s="117">
        <v>0</v>
      </c>
      <c r="O35" s="113" t="s">
        <v>1159</v>
      </c>
      <c r="P35" s="114"/>
      <c r="Q35" s="118"/>
      <c r="R35" s="116"/>
      <c r="S35" s="114"/>
    </row>
    <row r="36" spans="1:19">
      <c r="A36" s="107">
        <v>30</v>
      </c>
      <c r="B36" s="110" t="s">
        <v>64</v>
      </c>
      <c r="C36" s="141">
        <v>7.2857872999999998E-3</v>
      </c>
      <c r="D36" s="164">
        <f>+C36*Totals!$G$10</f>
        <v>2695.8241549731756</v>
      </c>
      <c r="E36" s="107"/>
      <c r="F36" s="111" t="s">
        <v>1018</v>
      </c>
      <c r="G36" s="136">
        <v>2.94462219E-2</v>
      </c>
      <c r="H36" s="103">
        <f>ROUND(+G36*Totals!$H$10,2)</f>
        <v>10895.44</v>
      </c>
      <c r="I36" s="103">
        <f t="shared" si="0"/>
        <v>0</v>
      </c>
      <c r="J36" s="103">
        <f t="shared" si="1"/>
        <v>10895.44</v>
      </c>
      <c r="K36" s="113"/>
      <c r="L36" s="113"/>
      <c r="N36" s="117">
        <v>0</v>
      </c>
      <c r="O36" s="113" t="s">
        <v>1159</v>
      </c>
      <c r="P36" s="114"/>
      <c r="Q36" s="118"/>
      <c r="R36" s="116"/>
      <c r="S36" s="114"/>
    </row>
    <row r="37" spans="1:19">
      <c r="A37" s="107">
        <v>31</v>
      </c>
      <c r="B37" s="110" t="s">
        <v>65</v>
      </c>
      <c r="C37" s="141">
        <v>1.4244237200000001E-2</v>
      </c>
      <c r="D37" s="164">
        <f>+C37*Totals!$G$10</f>
        <v>5270.5297494654387</v>
      </c>
      <c r="E37" s="107"/>
      <c r="F37" s="111" t="s">
        <v>1017</v>
      </c>
      <c r="G37" s="136">
        <v>2.105841E-4</v>
      </c>
      <c r="H37" s="103">
        <f>ROUND(+G37*Totals!$H$10,2)</f>
        <v>77.92</v>
      </c>
      <c r="I37" s="103">
        <f t="shared" si="0"/>
        <v>0</v>
      </c>
      <c r="J37" s="103">
        <f t="shared" si="1"/>
        <v>77.92</v>
      </c>
      <c r="K37" s="113"/>
      <c r="L37" s="113"/>
      <c r="N37" s="117">
        <v>0</v>
      </c>
      <c r="O37" s="113" t="s">
        <v>1159</v>
      </c>
      <c r="P37" s="114"/>
      <c r="Q37" s="118"/>
      <c r="R37" s="116"/>
      <c r="S37" s="114"/>
    </row>
    <row r="38" spans="1:19">
      <c r="A38" s="107">
        <v>32</v>
      </c>
      <c r="B38" s="110" t="s">
        <v>66</v>
      </c>
      <c r="C38" s="141">
        <v>6.1797747000000005E-3</v>
      </c>
      <c r="D38" s="164">
        <f>+C38*Totals!$G$10</f>
        <v>2286.5869153978888</v>
      </c>
      <c r="E38" s="107"/>
      <c r="F38" s="111" t="s">
        <v>1016</v>
      </c>
      <c r="G38" s="136">
        <v>4.312144E-4</v>
      </c>
      <c r="H38" s="103">
        <f>ROUND(+G38*Totals!$H$10,2)</f>
        <v>159.55000000000001</v>
      </c>
      <c r="I38" s="103">
        <f t="shared" si="0"/>
        <v>0</v>
      </c>
      <c r="J38" s="103">
        <f t="shared" si="1"/>
        <v>159.55000000000001</v>
      </c>
      <c r="K38" s="113"/>
      <c r="L38" s="113"/>
      <c r="N38" s="117">
        <v>0</v>
      </c>
      <c r="O38" s="113" t="s">
        <v>1159</v>
      </c>
      <c r="P38" s="114"/>
      <c r="Q38" s="118"/>
      <c r="R38" s="116"/>
      <c r="S38" s="114"/>
    </row>
    <row r="39" spans="1:19">
      <c r="A39" s="107">
        <v>33</v>
      </c>
      <c r="B39" s="110" t="s">
        <v>67</v>
      </c>
      <c r="C39" s="141">
        <v>1.24803651E-2</v>
      </c>
      <c r="D39" s="164">
        <f>+C39*Totals!$G$10</f>
        <v>4617.8770137119172</v>
      </c>
      <c r="E39" s="107"/>
      <c r="F39" s="111" t="s">
        <v>1015</v>
      </c>
      <c r="G39" s="136">
        <v>2.028562E-4</v>
      </c>
      <c r="H39" s="103">
        <f>ROUND(+G39*Totals!$H$10,2)</f>
        <v>75.06</v>
      </c>
      <c r="I39" s="103">
        <f t="shared" si="0"/>
        <v>15.316150506512299</v>
      </c>
      <c r="J39" s="103">
        <f t="shared" si="1"/>
        <v>59.743849493487701</v>
      </c>
      <c r="K39" s="113" t="s">
        <v>1015</v>
      </c>
      <c r="L39" s="113" t="s">
        <v>48</v>
      </c>
      <c r="M39" s="138">
        <v>0.20405209840810418</v>
      </c>
      <c r="N39" s="117">
        <f t="shared" ref="N39:N44" si="2">H39*M39</f>
        <v>15.316150506512299</v>
      </c>
      <c r="O39" s="117" t="s">
        <v>1159</v>
      </c>
      <c r="P39" s="114"/>
      <c r="Q39" s="118"/>
      <c r="R39" s="116"/>
      <c r="S39" s="114"/>
    </row>
    <row r="40" spans="1:19">
      <c r="A40" s="107">
        <v>34</v>
      </c>
      <c r="B40" s="110" t="s">
        <v>68</v>
      </c>
      <c r="C40" s="141">
        <v>9.3760053999999999E-3</v>
      </c>
      <c r="D40" s="164">
        <f>+C40*Totals!$G$10</f>
        <v>3469.2286219334092</v>
      </c>
      <c r="E40" s="107"/>
      <c r="F40" s="111" t="s">
        <v>1014</v>
      </c>
      <c r="G40" s="136">
        <v>4.5208000000000005E-5</v>
      </c>
      <c r="H40" s="103">
        <f>ROUND(+G40*Totals!$H$10,2)</f>
        <v>16.73</v>
      </c>
      <c r="I40" s="103">
        <f t="shared" si="0"/>
        <v>3.104536082474227</v>
      </c>
      <c r="J40" s="103">
        <f t="shared" si="1"/>
        <v>13.625463917525774</v>
      </c>
      <c r="K40" s="113" t="s">
        <v>1014</v>
      </c>
      <c r="L40" s="113" t="s">
        <v>138</v>
      </c>
      <c r="M40" s="138">
        <v>0.18556701030927836</v>
      </c>
      <c r="N40" s="117">
        <f t="shared" si="2"/>
        <v>3.104536082474227</v>
      </c>
      <c r="O40" s="117" t="s">
        <v>1159</v>
      </c>
      <c r="P40" s="114"/>
      <c r="Q40" s="118"/>
      <c r="R40" s="116"/>
      <c r="S40" s="114"/>
    </row>
    <row r="41" spans="1:19">
      <c r="A41" s="107">
        <v>35</v>
      </c>
      <c r="B41" s="110" t="s">
        <v>69</v>
      </c>
      <c r="C41" s="141">
        <v>9.852182499999999E-3</v>
      </c>
      <c r="D41" s="164">
        <f>+C41*Totals!$G$10</f>
        <v>3645.4195640193898</v>
      </c>
      <c r="E41" s="107"/>
      <c r="F41" s="111" t="s">
        <v>1013</v>
      </c>
      <c r="G41" s="136">
        <v>2.39564E-5</v>
      </c>
      <c r="H41" s="103">
        <f>ROUND(+G41*Totals!$H$10,2)</f>
        <v>8.86</v>
      </c>
      <c r="I41" s="103">
        <f t="shared" si="0"/>
        <v>3.9004664723032065</v>
      </c>
      <c r="J41" s="103">
        <f t="shared" si="1"/>
        <v>4.9595335276967933</v>
      </c>
      <c r="K41" s="113" t="s">
        <v>1013</v>
      </c>
      <c r="L41" s="113" t="s">
        <v>46</v>
      </c>
      <c r="M41" s="138">
        <v>0.44023323615160348</v>
      </c>
      <c r="N41" s="117">
        <f t="shared" si="2"/>
        <v>3.9004664723032065</v>
      </c>
      <c r="O41" s="117" t="s">
        <v>1159</v>
      </c>
      <c r="P41" s="114"/>
      <c r="Q41" s="118"/>
      <c r="R41" s="116"/>
      <c r="S41" s="114"/>
    </row>
    <row r="42" spans="1:19">
      <c r="A42" s="107">
        <v>36</v>
      </c>
      <c r="B42" s="110" t="s">
        <v>70</v>
      </c>
      <c r="C42" s="141">
        <v>7.9343492000000012E-3</v>
      </c>
      <c r="D42" s="164">
        <f>+C42*Totals!$G$10</f>
        <v>2935.799433419103</v>
      </c>
      <c r="E42" s="107"/>
      <c r="F42" s="111" t="s">
        <v>1012</v>
      </c>
      <c r="G42" s="136">
        <v>3.7480100000000001E-5</v>
      </c>
      <c r="H42" s="103">
        <f>ROUND(+G42*Totals!$H$10,2)</f>
        <v>13.87</v>
      </c>
      <c r="I42" s="103">
        <f t="shared" si="0"/>
        <v>1.615</v>
      </c>
      <c r="J42" s="103">
        <f t="shared" si="1"/>
        <v>12.254999999999999</v>
      </c>
      <c r="K42" s="113" t="s">
        <v>1012</v>
      </c>
      <c r="L42" s="113" t="s">
        <v>58</v>
      </c>
      <c r="M42" s="138">
        <v>0.11643835616438357</v>
      </c>
      <c r="N42" s="117">
        <f t="shared" si="2"/>
        <v>1.615</v>
      </c>
      <c r="O42" s="117"/>
      <c r="P42" s="114"/>
      <c r="Q42" s="118"/>
      <c r="R42" s="116"/>
      <c r="S42" s="114"/>
    </row>
    <row r="43" spans="1:19">
      <c r="A43" s="107">
        <v>37</v>
      </c>
      <c r="B43" s="110" t="s">
        <v>71</v>
      </c>
      <c r="C43" s="141">
        <v>9.0753230999999993E-3</v>
      </c>
      <c r="D43" s="164">
        <f>+C43*Totals!$G$10</f>
        <v>3357.9727515742934</v>
      </c>
      <c r="E43" s="107"/>
      <c r="F43" s="111" t="s">
        <v>1011</v>
      </c>
      <c r="G43" s="136">
        <v>3.70937E-5</v>
      </c>
      <c r="H43" s="103">
        <f>ROUND(+G43*Totals!$H$10,2)</f>
        <v>13.73</v>
      </c>
      <c r="I43" s="103">
        <f t="shared" si="0"/>
        <v>4.85359872611465</v>
      </c>
      <c r="J43" s="103">
        <f t="shared" si="1"/>
        <v>8.8764012738853495</v>
      </c>
      <c r="K43" s="113" t="s">
        <v>1011</v>
      </c>
      <c r="L43" s="113" t="s">
        <v>121</v>
      </c>
      <c r="M43" s="138">
        <v>0.35350318471337583</v>
      </c>
      <c r="N43" s="117">
        <f t="shared" si="2"/>
        <v>4.85359872611465</v>
      </c>
      <c r="O43" s="117" t="s">
        <v>1159</v>
      </c>
      <c r="P43" s="114"/>
      <c r="Q43" s="118"/>
      <c r="R43" s="116"/>
      <c r="S43" s="114"/>
    </row>
    <row r="44" spans="1:19">
      <c r="A44" s="107">
        <v>38</v>
      </c>
      <c r="B44" s="110" t="s">
        <v>72</v>
      </c>
      <c r="C44" s="141">
        <v>9.2893613E-3</v>
      </c>
      <c r="D44" s="164">
        <f>+C44*Totals!$G$10</f>
        <v>3437.1693196167039</v>
      </c>
      <c r="E44" s="107"/>
      <c r="F44" s="111" t="s">
        <v>1010</v>
      </c>
      <c r="G44" s="136">
        <v>1.6189860000000002E-4</v>
      </c>
      <c r="H44" s="103">
        <f>ROUND(+G44*Totals!$H$10,2)</f>
        <v>59.9</v>
      </c>
      <c r="I44" s="103">
        <f t="shared" si="0"/>
        <v>14.017160686427456</v>
      </c>
      <c r="J44" s="103">
        <f t="shared" si="1"/>
        <v>45.882839313572546</v>
      </c>
      <c r="K44" s="113" t="s">
        <v>1010</v>
      </c>
      <c r="L44" s="113" t="s">
        <v>67</v>
      </c>
      <c r="M44" s="138">
        <v>0.23400936037441497</v>
      </c>
      <c r="N44" s="117">
        <f t="shared" si="2"/>
        <v>14.017160686427456</v>
      </c>
      <c r="O44" s="117" t="s">
        <v>1159</v>
      </c>
      <c r="P44" s="114"/>
      <c r="Q44" s="118"/>
      <c r="R44" s="116"/>
      <c r="S44" s="114"/>
    </row>
    <row r="45" spans="1:19">
      <c r="A45" s="107">
        <v>39</v>
      </c>
      <c r="B45" s="110" t="s">
        <v>73</v>
      </c>
      <c r="C45" s="141">
        <v>9.9508109000000008E-3</v>
      </c>
      <c r="D45" s="164">
        <f>+C45*Totals!$G$10</f>
        <v>3681.9131936215554</v>
      </c>
      <c r="E45" s="107"/>
      <c r="F45" s="111" t="s">
        <v>1009</v>
      </c>
      <c r="G45" s="136">
        <v>3.380937E-4</v>
      </c>
      <c r="H45" s="103">
        <f>ROUND(+G45*Totals!$H$10,2)</f>
        <v>125.1</v>
      </c>
      <c r="I45" s="103">
        <f t="shared" si="0"/>
        <v>0</v>
      </c>
      <c r="J45" s="103">
        <f t="shared" si="1"/>
        <v>125.1</v>
      </c>
      <c r="K45" s="113"/>
      <c r="L45" s="113"/>
      <c r="N45" s="117">
        <v>0</v>
      </c>
      <c r="O45" s="113" t="s">
        <v>1159</v>
      </c>
      <c r="P45" s="114"/>
      <c r="Q45" s="118"/>
      <c r="R45" s="116"/>
      <c r="S45" s="114"/>
    </row>
    <row r="46" spans="1:19">
      <c r="A46" s="107">
        <v>40</v>
      </c>
      <c r="B46" s="110" t="s">
        <v>74</v>
      </c>
      <c r="C46" s="141">
        <v>9.1626846999999997E-3</v>
      </c>
      <c r="D46" s="164">
        <f>+C46*Totals!$G$10</f>
        <v>3390.2975370504087</v>
      </c>
      <c r="E46" s="107"/>
      <c r="F46" s="111" t="s">
        <v>1008</v>
      </c>
      <c r="G46" s="136">
        <v>4.2966879999999997E-4</v>
      </c>
      <c r="H46" s="103">
        <f>ROUND(+G46*Totals!$H$10,2)</f>
        <v>158.97999999999999</v>
      </c>
      <c r="I46" s="103">
        <f t="shared" si="0"/>
        <v>0</v>
      </c>
      <c r="J46" s="103">
        <f t="shared" si="1"/>
        <v>158.97999999999999</v>
      </c>
      <c r="K46" s="113"/>
      <c r="L46" s="113"/>
      <c r="N46" s="117">
        <v>0</v>
      </c>
      <c r="O46" s="113" t="s">
        <v>1159</v>
      </c>
      <c r="P46" s="114"/>
      <c r="Q46" s="118"/>
      <c r="R46" s="116"/>
      <c r="S46" s="114"/>
    </row>
    <row r="47" spans="1:19">
      <c r="A47" s="107">
        <v>41</v>
      </c>
      <c r="B47" s="110" t="s">
        <v>75</v>
      </c>
      <c r="C47" s="141">
        <v>9.6567214000000002E-3</v>
      </c>
      <c r="D47" s="164">
        <f>+C47*Totals!$G$10</f>
        <v>3573.0967342357612</v>
      </c>
      <c r="E47" s="107"/>
      <c r="F47" s="111" t="s">
        <v>1007</v>
      </c>
      <c r="G47" s="136">
        <v>8.5779199999999993E-5</v>
      </c>
      <c r="H47" s="103">
        <f>ROUND(+G47*Totals!$H$10,2)</f>
        <v>31.74</v>
      </c>
      <c r="I47" s="103">
        <f t="shared" si="0"/>
        <v>4.2144398340248959</v>
      </c>
      <c r="J47" s="103">
        <f t="shared" si="1"/>
        <v>27.525560165975101</v>
      </c>
      <c r="K47" s="113" t="s">
        <v>1007</v>
      </c>
      <c r="L47" s="113" t="s">
        <v>81</v>
      </c>
      <c r="M47" s="138">
        <v>0.13278008298755187</v>
      </c>
      <c r="N47" s="117">
        <f>H47*M47</f>
        <v>4.2144398340248959</v>
      </c>
      <c r="O47" s="117" t="s">
        <v>1159</v>
      </c>
      <c r="P47" s="114"/>
      <c r="Q47" s="118"/>
      <c r="R47" s="116"/>
      <c r="S47" s="114"/>
    </row>
    <row r="48" spans="1:19">
      <c r="A48" s="107">
        <v>42</v>
      </c>
      <c r="B48" s="110" t="s">
        <v>76</v>
      </c>
      <c r="C48" s="141">
        <v>1.02657766E-2</v>
      </c>
      <c r="D48" s="164">
        <f>+C48*Totals!$G$10</f>
        <v>3798.4540844114954</v>
      </c>
      <c r="E48" s="107"/>
      <c r="F48" s="111" t="s">
        <v>1006</v>
      </c>
      <c r="G48" s="136">
        <v>2.2963324E-3</v>
      </c>
      <c r="H48" s="103">
        <f>ROUND(+G48*Totals!$H$10,2)</f>
        <v>849.67</v>
      </c>
      <c r="I48" s="103">
        <f t="shared" si="0"/>
        <v>0</v>
      </c>
      <c r="J48" s="103">
        <f t="shared" si="1"/>
        <v>849.67</v>
      </c>
      <c r="K48" s="113"/>
      <c r="L48" s="113"/>
      <c r="N48" s="117">
        <v>0</v>
      </c>
      <c r="O48" s="113" t="s">
        <v>1159</v>
      </c>
      <c r="P48" s="114"/>
      <c r="Q48" s="118"/>
      <c r="R48" s="116"/>
      <c r="S48" s="114"/>
    </row>
    <row r="49" spans="1:19">
      <c r="A49" s="107">
        <v>43</v>
      </c>
      <c r="B49" s="110" t="s">
        <v>77</v>
      </c>
      <c r="C49" s="141">
        <v>1.07585545E-2</v>
      </c>
      <c r="D49" s="164">
        <f>+C49*Totals!$G$10</f>
        <v>3980.7875112817742</v>
      </c>
      <c r="E49" s="107"/>
      <c r="F49" s="111" t="s">
        <v>1005</v>
      </c>
      <c r="G49" s="136">
        <v>1.6846730000000002E-4</v>
      </c>
      <c r="H49" s="103">
        <f>ROUND(+G49*Totals!$H$10,2)</f>
        <v>62.33</v>
      </c>
      <c r="I49" s="103">
        <f t="shared" si="0"/>
        <v>14.293721804511277</v>
      </c>
      <c r="J49" s="103">
        <f t="shared" si="1"/>
        <v>48.03627819548872</v>
      </c>
      <c r="K49" s="113" t="s">
        <v>1005</v>
      </c>
      <c r="L49" s="113" t="s">
        <v>105</v>
      </c>
      <c r="M49" s="138">
        <v>0.22932330827067668</v>
      </c>
      <c r="N49" s="117">
        <f>H49*M49</f>
        <v>14.293721804511277</v>
      </c>
      <c r="O49" s="117" t="s">
        <v>1159</v>
      </c>
      <c r="P49" s="114"/>
      <c r="Q49" s="118"/>
      <c r="R49" s="116"/>
      <c r="S49" s="114"/>
    </row>
    <row r="50" spans="1:19">
      <c r="A50" s="107">
        <v>44</v>
      </c>
      <c r="B50" s="110" t="s">
        <v>78</v>
      </c>
      <c r="C50" s="141">
        <v>8.4083179999999997E-3</v>
      </c>
      <c r="D50" s="164">
        <f>+C50*Totals!$G$10</f>
        <v>3111.1732793922961</v>
      </c>
      <c r="E50" s="107"/>
      <c r="F50" s="111" t="s">
        <v>1004</v>
      </c>
      <c r="G50" s="136">
        <v>1.2750999999999999E-5</v>
      </c>
      <c r="H50" s="103">
        <f>ROUND(+G50*Totals!$H$10,2)</f>
        <v>4.72</v>
      </c>
      <c r="I50" s="103">
        <f t="shared" si="0"/>
        <v>0.50212765957446803</v>
      </c>
      <c r="J50" s="103">
        <f t="shared" si="1"/>
        <v>4.2178723404255321</v>
      </c>
      <c r="K50" s="113" t="s">
        <v>1004</v>
      </c>
      <c r="L50" s="113" t="s">
        <v>58</v>
      </c>
      <c r="M50" s="138">
        <v>0.10638297872340426</v>
      </c>
      <c r="N50" s="117">
        <f>H50*M50</f>
        <v>0.50212765957446803</v>
      </c>
      <c r="O50" s="117" t="s">
        <v>1159</v>
      </c>
      <c r="P50" s="114"/>
      <c r="Q50" s="118"/>
      <c r="R50" s="116"/>
      <c r="S50" s="114"/>
    </row>
    <row r="51" spans="1:19">
      <c r="A51" s="107">
        <v>45</v>
      </c>
      <c r="B51" s="110" t="s">
        <v>79</v>
      </c>
      <c r="C51" s="141">
        <v>7.9642476999999996E-3</v>
      </c>
      <c r="D51" s="164">
        <f>+C51*Totals!$G$10</f>
        <v>2946.8622184248447</v>
      </c>
      <c r="E51" s="107"/>
      <c r="F51" s="111" t="s">
        <v>1003</v>
      </c>
      <c r="G51" s="136">
        <v>1.143723E-4</v>
      </c>
      <c r="H51" s="103">
        <f>ROUND(+G51*Totals!$H$10,2)</f>
        <v>42.32</v>
      </c>
      <c r="I51" s="103">
        <f t="shared" si="0"/>
        <v>4.732268370607029</v>
      </c>
      <c r="J51" s="103">
        <f t="shared" si="1"/>
        <v>37.58773162939297</v>
      </c>
      <c r="K51" s="113" t="s">
        <v>1003</v>
      </c>
      <c r="L51" s="113" t="s">
        <v>104</v>
      </c>
      <c r="M51" s="138">
        <v>0.11182108626198083</v>
      </c>
      <c r="N51" s="117">
        <f>H51*M51</f>
        <v>4.732268370607029</v>
      </c>
      <c r="O51" s="117" t="s">
        <v>1159</v>
      </c>
      <c r="P51" s="114"/>
      <c r="Q51" s="118"/>
      <c r="R51" s="116"/>
      <c r="S51" s="114"/>
    </row>
    <row r="52" spans="1:19">
      <c r="A52" s="107">
        <v>46</v>
      </c>
      <c r="B52" s="110" t="s">
        <v>80</v>
      </c>
      <c r="C52" s="141">
        <v>6.9277330999999998E-3</v>
      </c>
      <c r="D52" s="164">
        <f>+C52*Totals!$G$10</f>
        <v>2563.3400291808134</v>
      </c>
      <c r="E52" s="107"/>
      <c r="F52" s="111" t="s">
        <v>1002</v>
      </c>
      <c r="G52" s="136">
        <v>7.9442360000000004E-4</v>
      </c>
      <c r="H52" s="103">
        <f>ROUND(+G52*Totals!$H$10,2)</f>
        <v>293.95</v>
      </c>
      <c r="I52" s="103">
        <f t="shared" si="0"/>
        <v>0</v>
      </c>
      <c r="J52" s="103">
        <f t="shared" si="1"/>
        <v>293.95</v>
      </c>
      <c r="K52" s="113"/>
      <c r="L52" s="113"/>
      <c r="N52" s="117">
        <v>0</v>
      </c>
      <c r="O52" s="113"/>
      <c r="P52" s="114"/>
      <c r="Q52" s="118"/>
      <c r="R52" s="116"/>
      <c r="S52" s="114"/>
    </row>
    <row r="53" spans="1:19">
      <c r="A53" s="107">
        <v>47</v>
      </c>
      <c r="B53" s="110" t="s">
        <v>81</v>
      </c>
      <c r="C53" s="141">
        <v>6.7044050000000001E-3</v>
      </c>
      <c r="D53" s="164">
        <f>+C53*Totals!$G$10</f>
        <v>2480.7060924936604</v>
      </c>
      <c r="E53" s="107"/>
      <c r="F53" s="111" t="s">
        <v>1001</v>
      </c>
      <c r="G53" s="136">
        <v>2.6243798000000003E-3</v>
      </c>
      <c r="H53" s="103">
        <f>ROUND(+G53*Totals!$H$10,2)</f>
        <v>971.05</v>
      </c>
      <c r="I53" s="103">
        <f t="shared" si="0"/>
        <v>0</v>
      </c>
      <c r="J53" s="103">
        <f t="shared" si="1"/>
        <v>971.05</v>
      </c>
      <c r="K53" s="113"/>
      <c r="L53" s="113"/>
      <c r="N53" s="117">
        <v>0</v>
      </c>
      <c r="O53" s="113" t="s">
        <v>1159</v>
      </c>
      <c r="P53" s="114"/>
      <c r="Q53" s="118"/>
      <c r="R53" s="116"/>
      <c r="S53" s="114"/>
    </row>
    <row r="54" spans="1:19">
      <c r="A54" s="107">
        <v>48</v>
      </c>
      <c r="B54" s="110" t="s">
        <v>82</v>
      </c>
      <c r="C54" s="141">
        <v>1.0239309299999999E-2</v>
      </c>
      <c r="D54" s="164">
        <f>+C54*Totals!$G$10</f>
        <v>3788.6608824253594</v>
      </c>
      <c r="E54" s="107"/>
      <c r="F54" s="111" t="s">
        <v>1000</v>
      </c>
      <c r="G54" s="136">
        <v>1.0239409999999999E-4</v>
      </c>
      <c r="H54" s="103">
        <f>ROUND(+G54*Totals!$H$10,2)</f>
        <v>37.89</v>
      </c>
      <c r="I54" s="103">
        <f t="shared" si="0"/>
        <v>0</v>
      </c>
      <c r="J54" s="103">
        <f t="shared" si="1"/>
        <v>37.89</v>
      </c>
      <c r="K54" s="113"/>
      <c r="L54" s="113"/>
      <c r="N54" s="117">
        <v>0</v>
      </c>
      <c r="O54" s="113" t="s">
        <v>1159</v>
      </c>
      <c r="P54" s="114"/>
      <c r="Q54" s="118"/>
      <c r="R54" s="116"/>
      <c r="S54" s="114"/>
    </row>
    <row r="55" spans="1:19">
      <c r="A55" s="107">
        <v>49</v>
      </c>
      <c r="B55" s="110" t="s">
        <v>83</v>
      </c>
      <c r="C55" s="141">
        <v>1.0588107899999999E-2</v>
      </c>
      <c r="D55" s="164">
        <f>+C55*Totals!$G$10</f>
        <v>3917.720330963039</v>
      </c>
      <c r="E55" s="107"/>
      <c r="F55" s="111" t="s">
        <v>40</v>
      </c>
      <c r="G55" s="136">
        <v>7.9326439999999993E-4</v>
      </c>
      <c r="H55" s="103">
        <f>ROUND(+G55*Totals!$H$10,2)</f>
        <v>293.52</v>
      </c>
      <c r="I55" s="103">
        <f t="shared" si="0"/>
        <v>0</v>
      </c>
      <c r="J55" s="103">
        <f t="shared" si="1"/>
        <v>293.52</v>
      </c>
      <c r="K55" s="113"/>
      <c r="L55" s="113"/>
      <c r="N55" s="117">
        <v>0</v>
      </c>
      <c r="O55" s="113" t="s">
        <v>1159</v>
      </c>
      <c r="P55" s="114"/>
      <c r="Q55" s="118"/>
      <c r="R55" s="116"/>
      <c r="S55" s="114"/>
    </row>
    <row r="56" spans="1:19">
      <c r="A56" s="107">
        <v>50</v>
      </c>
      <c r="B56" s="110" t="s">
        <v>84</v>
      </c>
      <c r="C56" s="141">
        <v>1.4496311900000001E-2</v>
      </c>
      <c r="D56" s="164">
        <f>+C56*Totals!$G$10</f>
        <v>5363.8002550589281</v>
      </c>
      <c r="E56" s="107"/>
      <c r="F56" s="111" t="s">
        <v>999</v>
      </c>
      <c r="G56" s="136">
        <v>3.7402820000000006E-4</v>
      </c>
      <c r="H56" s="103">
        <f>ROUND(+G56*Totals!$H$10,2)</f>
        <v>138.38999999999999</v>
      </c>
      <c r="I56" s="103">
        <f t="shared" si="0"/>
        <v>0</v>
      </c>
      <c r="J56" s="103">
        <f t="shared" si="1"/>
        <v>138.38999999999999</v>
      </c>
      <c r="K56" s="113"/>
      <c r="L56" s="113"/>
      <c r="N56" s="117">
        <v>0</v>
      </c>
      <c r="O56" s="113" t="s">
        <v>1159</v>
      </c>
      <c r="P56" s="114"/>
      <c r="Q56" s="118"/>
      <c r="R56" s="116"/>
      <c r="S56" s="114"/>
    </row>
    <row r="57" spans="1:19">
      <c r="A57" s="107">
        <v>51</v>
      </c>
      <c r="B57" s="110" t="s">
        <v>85</v>
      </c>
      <c r="C57" s="141">
        <v>7.7042261000000003E-3</v>
      </c>
      <c r="D57" s="164">
        <f>+C57*Totals!$G$10</f>
        <v>2850.6512694592097</v>
      </c>
      <c r="E57" s="107"/>
      <c r="F57" s="111" t="s">
        <v>998</v>
      </c>
      <c r="G57" s="136">
        <v>6.5300400000000002E-5</v>
      </c>
      <c r="H57" s="103">
        <f>ROUND(+G57*Totals!$H$10,2)</f>
        <v>24.16</v>
      </c>
      <c r="I57" s="103">
        <f t="shared" si="0"/>
        <v>9.7623255813953485</v>
      </c>
      <c r="J57" s="103">
        <f t="shared" si="1"/>
        <v>14.397674418604652</v>
      </c>
      <c r="K57" s="113" t="s">
        <v>998</v>
      </c>
      <c r="L57" s="113" t="s">
        <v>44</v>
      </c>
      <c r="M57" s="138">
        <v>0.40406976744186046</v>
      </c>
      <c r="N57" s="117">
        <f>H57*M57</f>
        <v>9.7623255813953485</v>
      </c>
      <c r="O57" s="117" t="s">
        <v>1159</v>
      </c>
      <c r="P57" s="114"/>
      <c r="Q57" s="118"/>
      <c r="R57" s="116"/>
      <c r="S57" s="114"/>
    </row>
    <row r="58" spans="1:19">
      <c r="A58" s="107">
        <v>52</v>
      </c>
      <c r="B58" s="110" t="s">
        <v>86</v>
      </c>
      <c r="C58" s="141">
        <v>1.58861873E-2</v>
      </c>
      <c r="D58" s="164">
        <f>+C58*Totals!$G$10</f>
        <v>5878.069958721976</v>
      </c>
      <c r="E58" s="107"/>
      <c r="F58" s="111" t="s">
        <v>997</v>
      </c>
      <c r="G58" s="136">
        <v>6.5029909999999994E-4</v>
      </c>
      <c r="H58" s="103">
        <f>ROUND(+G58*Totals!$H$10,2)</f>
        <v>240.62</v>
      </c>
      <c r="I58" s="103">
        <f t="shared" si="0"/>
        <v>0</v>
      </c>
      <c r="J58" s="103">
        <f t="shared" si="1"/>
        <v>240.62</v>
      </c>
      <c r="K58" s="113"/>
      <c r="L58" s="113"/>
      <c r="N58" s="117">
        <v>0</v>
      </c>
      <c r="O58" s="117"/>
      <c r="P58" s="114"/>
      <c r="Q58" s="118"/>
      <c r="R58" s="116"/>
      <c r="S58" s="114"/>
    </row>
    <row r="59" spans="1:19">
      <c r="A59" s="107">
        <v>53</v>
      </c>
      <c r="B59" s="110" t="s">
        <v>87</v>
      </c>
      <c r="C59" s="141">
        <v>9.8871332000000003E-3</v>
      </c>
      <c r="D59" s="164">
        <f>+C59*Totals!$G$10</f>
        <v>3658.3517204787508</v>
      </c>
      <c r="E59" s="107"/>
      <c r="F59" s="111" t="s">
        <v>996</v>
      </c>
      <c r="G59" s="136">
        <v>5.1390200000000001E-5</v>
      </c>
      <c r="H59" s="103">
        <f>ROUND(+G59*Totals!$H$10,2)</f>
        <v>19.010000000000002</v>
      </c>
      <c r="I59" s="103">
        <f t="shared" si="0"/>
        <v>6.449821428571429</v>
      </c>
      <c r="J59" s="103">
        <f t="shared" si="1"/>
        <v>12.560178571428573</v>
      </c>
      <c r="K59" s="113" t="s">
        <v>996</v>
      </c>
      <c r="L59" s="113" t="s">
        <v>107</v>
      </c>
      <c r="M59" s="138">
        <v>0.3392857142857143</v>
      </c>
      <c r="N59" s="117">
        <f>H59*M59</f>
        <v>6.449821428571429</v>
      </c>
      <c r="O59" s="113" t="s">
        <v>1159</v>
      </c>
      <c r="P59" s="114"/>
      <c r="Q59" s="118"/>
      <c r="R59" s="116"/>
      <c r="S59" s="114"/>
    </row>
    <row r="60" spans="1:19">
      <c r="A60" s="107">
        <v>54</v>
      </c>
      <c r="B60" s="110" t="s">
        <v>88</v>
      </c>
      <c r="C60" s="141">
        <v>8.5957672999999995E-3</v>
      </c>
      <c r="D60" s="164">
        <f>+C60*Totals!$G$10</f>
        <v>3180.5316520657357</v>
      </c>
      <c r="E60" s="107"/>
      <c r="F60" s="111" t="s">
        <v>995</v>
      </c>
      <c r="G60" s="136">
        <v>2.0169699999999998E-4</v>
      </c>
      <c r="H60" s="103">
        <f>ROUND(+G60*Totals!$H$10,2)</f>
        <v>74.63</v>
      </c>
      <c r="I60" s="103">
        <f t="shared" si="0"/>
        <v>0</v>
      </c>
      <c r="J60" s="103">
        <f t="shared" si="1"/>
        <v>74.63</v>
      </c>
      <c r="K60" s="113"/>
      <c r="L60" s="113"/>
      <c r="N60" s="117">
        <v>0</v>
      </c>
      <c r="O60" s="113" t="s">
        <v>1159</v>
      </c>
      <c r="P60" s="114"/>
      <c r="Q60" s="118"/>
      <c r="R60" s="116"/>
      <c r="S60" s="114"/>
    </row>
    <row r="61" spans="1:19">
      <c r="A61" s="107">
        <v>55</v>
      </c>
      <c r="B61" s="110" t="s">
        <v>89</v>
      </c>
      <c r="C61" s="141">
        <v>1.6672009099999999E-2</v>
      </c>
      <c r="D61" s="164">
        <f>+C61*Totals!$G$10</f>
        <v>6168.8329610874853</v>
      </c>
      <c r="E61" s="107"/>
      <c r="F61" s="111" t="s">
        <v>994</v>
      </c>
      <c r="G61" s="136">
        <v>9.0029499999999996E-5</v>
      </c>
      <c r="H61" s="103">
        <f>ROUND(+G61*Totals!$H$10,2)</f>
        <v>33.31</v>
      </c>
      <c r="I61" s="103">
        <f t="shared" si="0"/>
        <v>2.7008108108108106</v>
      </c>
      <c r="J61" s="103">
        <f>+H61-I61</f>
        <v>30.609189189189191</v>
      </c>
      <c r="K61" s="113" t="s">
        <v>994</v>
      </c>
      <c r="L61" s="113" t="s">
        <v>73</v>
      </c>
      <c r="M61" s="138">
        <v>8.1081081081081072E-2</v>
      </c>
      <c r="N61" s="117">
        <f>H61*M61</f>
        <v>2.7008108108108106</v>
      </c>
      <c r="O61" s="117" t="s">
        <v>1159</v>
      </c>
      <c r="P61" s="114"/>
      <c r="Q61" s="118"/>
      <c r="R61" s="116"/>
      <c r="S61" s="114"/>
    </row>
    <row r="62" spans="1:19">
      <c r="A62" s="107">
        <v>56</v>
      </c>
      <c r="B62" s="110" t="s">
        <v>90</v>
      </c>
      <c r="C62" s="141">
        <v>1.0170492200000001E-2</v>
      </c>
      <c r="D62" s="164">
        <f>+C62*Totals!$G$10</f>
        <v>3763.197772837299</v>
      </c>
      <c r="E62" s="107"/>
      <c r="F62" s="111" t="s">
        <v>993</v>
      </c>
      <c r="G62" s="136">
        <v>3.8252900000000001E-5</v>
      </c>
      <c r="H62" s="103">
        <f>ROUND(+G62*Totals!$H$10,2)</f>
        <v>14.15</v>
      </c>
      <c r="I62" s="103">
        <f t="shared" si="0"/>
        <v>4.2620481927710845</v>
      </c>
      <c r="J62" s="103">
        <f t="shared" si="1"/>
        <v>9.8879518072289159</v>
      </c>
      <c r="K62" s="113" t="s">
        <v>993</v>
      </c>
      <c r="L62" s="113" t="s">
        <v>83</v>
      </c>
      <c r="M62" s="138">
        <v>0.30120481927710846</v>
      </c>
      <c r="N62" s="117">
        <f>H62*M62</f>
        <v>4.2620481927710845</v>
      </c>
      <c r="O62" s="117" t="s">
        <v>1159</v>
      </c>
      <c r="P62" s="114"/>
      <c r="Q62" s="118"/>
      <c r="R62" s="116"/>
      <c r="S62" s="114"/>
    </row>
    <row r="63" spans="1:19">
      <c r="A63" s="107">
        <v>57</v>
      </c>
      <c r="B63" s="110" t="s">
        <v>91</v>
      </c>
      <c r="C63" s="141">
        <v>1.8388178799999998E-2</v>
      </c>
      <c r="D63" s="164">
        <f>+C63*Totals!$G$10</f>
        <v>6803.835266369314</v>
      </c>
      <c r="E63" s="107"/>
      <c r="F63" s="111" t="s">
        <v>992</v>
      </c>
      <c r="G63" s="136">
        <v>3.0525000000000003E-5</v>
      </c>
      <c r="H63" s="103">
        <f>ROUND(+G63*Totals!$H$10,2)</f>
        <v>11.29</v>
      </c>
      <c r="I63" s="103">
        <f t="shared" si="0"/>
        <v>6.4514285714285702</v>
      </c>
      <c r="J63" s="103">
        <f t="shared" si="1"/>
        <v>4.838571428571429</v>
      </c>
      <c r="K63" s="113" t="s">
        <v>992</v>
      </c>
      <c r="L63" s="113" t="s">
        <v>65</v>
      </c>
      <c r="M63" s="138">
        <v>0.5714285714285714</v>
      </c>
      <c r="N63" s="117">
        <f>H63*M63</f>
        <v>6.4514285714285702</v>
      </c>
      <c r="O63" s="113" t="s">
        <v>1159</v>
      </c>
      <c r="P63" s="114"/>
      <c r="Q63" s="118"/>
      <c r="R63" s="116"/>
      <c r="S63" s="114"/>
    </row>
    <row r="64" spans="1:19">
      <c r="A64" s="107">
        <v>58</v>
      </c>
      <c r="B64" s="110" t="s">
        <v>92</v>
      </c>
      <c r="C64" s="141">
        <v>7.0157882999999999E-3</v>
      </c>
      <c r="D64" s="164">
        <f>+C64*Totals!$G$10</f>
        <v>2595.9214545445479</v>
      </c>
      <c r="E64" s="107"/>
      <c r="F64" s="111" t="s">
        <v>991</v>
      </c>
      <c r="G64" s="136">
        <v>2.7008859999999997E-4</v>
      </c>
      <c r="H64" s="103">
        <f>ROUND(+G64*Totals!$H$10,2)</f>
        <v>99.94</v>
      </c>
      <c r="I64" s="103">
        <f t="shared" si="0"/>
        <v>0</v>
      </c>
      <c r="J64" s="103">
        <f t="shared" si="1"/>
        <v>99.94</v>
      </c>
      <c r="K64" s="113"/>
      <c r="L64" s="113"/>
      <c r="N64" s="117">
        <v>0</v>
      </c>
      <c r="O64" s="117" t="s">
        <v>1159</v>
      </c>
      <c r="P64" s="114"/>
      <c r="Q64" s="118"/>
      <c r="R64" s="116"/>
      <c r="S64" s="114"/>
    </row>
    <row r="65" spans="1:19">
      <c r="A65" s="107">
        <v>59</v>
      </c>
      <c r="B65" s="110" t="s">
        <v>93</v>
      </c>
      <c r="C65" s="141">
        <v>6.5145689E-3</v>
      </c>
      <c r="D65" s="164">
        <f>+C65*Totals!$G$10</f>
        <v>2410.4645766775311</v>
      </c>
      <c r="E65" s="107"/>
      <c r="F65" s="111" t="s">
        <v>990</v>
      </c>
      <c r="G65" s="136">
        <v>8.8869999999999998E-6</v>
      </c>
      <c r="H65" s="103">
        <f>ROUND(+G65*Totals!$H$10,2)</f>
        <v>3.29</v>
      </c>
      <c r="I65" s="103">
        <f t="shared" si="0"/>
        <v>1.7668518518518517</v>
      </c>
      <c r="J65" s="103">
        <f t="shared" si="1"/>
        <v>1.5231481481481484</v>
      </c>
      <c r="K65" s="113" t="s">
        <v>990</v>
      </c>
      <c r="L65" s="113" t="s">
        <v>65</v>
      </c>
      <c r="M65" s="138">
        <v>0.53703703703703698</v>
      </c>
      <c r="N65" s="117">
        <f>H65*M65</f>
        <v>1.7668518518518517</v>
      </c>
      <c r="O65" s="117" t="s">
        <v>1159</v>
      </c>
      <c r="P65" s="114"/>
      <c r="Q65" s="118"/>
      <c r="R65" s="116"/>
      <c r="S65" s="114"/>
    </row>
    <row r="66" spans="1:19">
      <c r="A66" s="107">
        <v>60</v>
      </c>
      <c r="B66" s="110" t="s">
        <v>94</v>
      </c>
      <c r="C66" s="141">
        <v>1.1208698999999999E-2</v>
      </c>
      <c r="D66" s="164">
        <f>+C66*Totals!$G$10</f>
        <v>4147.3460953250278</v>
      </c>
      <c r="E66" s="107"/>
      <c r="F66" s="111" t="s">
        <v>989</v>
      </c>
      <c r="G66" s="136">
        <v>6.02773E-5</v>
      </c>
      <c r="H66" s="103">
        <f>ROUND(+G66*Totals!$H$10,2)</f>
        <v>22.3</v>
      </c>
      <c r="I66" s="103">
        <f t="shared" si="0"/>
        <v>7.136000000000001</v>
      </c>
      <c r="J66" s="103">
        <f t="shared" si="1"/>
        <v>15.164</v>
      </c>
      <c r="K66" s="113" t="s">
        <v>989</v>
      </c>
      <c r="L66" s="113" t="s">
        <v>96</v>
      </c>
      <c r="M66" s="138">
        <v>0.26600000000000001</v>
      </c>
      <c r="N66" s="117">
        <f>H66*M66</f>
        <v>5.9318000000000008</v>
      </c>
      <c r="O66" s="113" t="s">
        <v>112</v>
      </c>
      <c r="P66" s="136">
        <v>5.4000000000000006E-2</v>
      </c>
      <c r="Q66" s="118">
        <f>H66*P66</f>
        <v>1.2042000000000002</v>
      </c>
      <c r="R66" s="116" t="s">
        <v>1159</v>
      </c>
      <c r="S66" s="114"/>
    </row>
    <row r="67" spans="1:19">
      <c r="A67" s="107">
        <v>61</v>
      </c>
      <c r="B67" s="110" t="s">
        <v>95</v>
      </c>
      <c r="C67" s="141">
        <v>1.0273724E-2</v>
      </c>
      <c r="D67" s="164">
        <f>+C67*Totals!$G$10</f>
        <v>3801.3947127893284</v>
      </c>
      <c r="E67" s="107"/>
      <c r="F67" s="111" t="s">
        <v>988</v>
      </c>
      <c r="G67" s="136">
        <v>6.7618699999999997E-5</v>
      </c>
      <c r="H67" s="103">
        <f>ROUND(+G67*Totals!$H$10,2)</f>
        <v>25.02</v>
      </c>
      <c r="I67" s="103">
        <f t="shared" si="0"/>
        <v>0</v>
      </c>
      <c r="J67" s="103">
        <f t="shared" si="1"/>
        <v>25.02</v>
      </c>
      <c r="K67" s="113"/>
      <c r="L67" s="113"/>
      <c r="N67" s="117">
        <v>0</v>
      </c>
      <c r="O67" s="117" t="s">
        <v>1159</v>
      </c>
      <c r="P67" s="114"/>
      <c r="Q67" s="118"/>
      <c r="R67" s="116"/>
      <c r="S67" s="114"/>
    </row>
    <row r="68" spans="1:19">
      <c r="A68" s="107">
        <v>62</v>
      </c>
      <c r="B68" s="110" t="s">
        <v>96</v>
      </c>
      <c r="C68" s="141">
        <v>1.00433489E-2</v>
      </c>
      <c r="D68" s="164">
        <f>+C68*Totals!$G$10</f>
        <v>3716.1533059636913</v>
      </c>
      <c r="E68" s="107"/>
      <c r="F68" s="111" t="s">
        <v>987</v>
      </c>
      <c r="G68" s="136">
        <v>1.73877E-5</v>
      </c>
      <c r="H68" s="103">
        <f>ROUND(+G68*Totals!$H$10,2)</f>
        <v>6.43</v>
      </c>
      <c r="I68" s="103">
        <f t="shared" si="0"/>
        <v>3.3723776223776221</v>
      </c>
      <c r="J68" s="103">
        <f t="shared" si="1"/>
        <v>3.0576223776223777</v>
      </c>
      <c r="K68" s="113" t="s">
        <v>987</v>
      </c>
      <c r="L68" s="113" t="s">
        <v>53</v>
      </c>
      <c r="M68" s="138">
        <v>0.52447552447552448</v>
      </c>
      <c r="N68" s="117">
        <f>H68*M68</f>
        <v>3.3723776223776221</v>
      </c>
      <c r="O68" s="117" t="s">
        <v>1159</v>
      </c>
      <c r="P68" s="114"/>
      <c r="Q68" s="118"/>
      <c r="R68" s="116"/>
      <c r="S68" s="114"/>
    </row>
    <row r="69" spans="1:19">
      <c r="A69" s="107">
        <v>63</v>
      </c>
      <c r="B69" s="110" t="s">
        <v>97</v>
      </c>
      <c r="C69" s="141">
        <v>1.1477196700000001E-2</v>
      </c>
      <c r="D69" s="164">
        <f>+C69*Totals!$G$10</f>
        <v>4246.693297680873</v>
      </c>
      <c r="E69" s="107"/>
      <c r="F69" s="111" t="s">
        <v>986</v>
      </c>
      <c r="G69" s="136">
        <v>1.661489E-4</v>
      </c>
      <c r="H69" s="103">
        <f>ROUND(+G69*Totals!$H$10,2)</f>
        <v>61.48</v>
      </c>
      <c r="I69" s="103">
        <f t="shared" si="0"/>
        <v>13.29087231352718</v>
      </c>
      <c r="J69" s="103">
        <f t="shared" si="1"/>
        <v>48.189127686472816</v>
      </c>
      <c r="K69" s="113" t="s">
        <v>986</v>
      </c>
      <c r="L69" s="113" t="s">
        <v>85</v>
      </c>
      <c r="M69" s="138">
        <v>0.2161820480404551</v>
      </c>
      <c r="N69" s="117">
        <f>H69*M69</f>
        <v>13.29087231352718</v>
      </c>
      <c r="O69" s="113" t="s">
        <v>1159</v>
      </c>
      <c r="P69" s="114"/>
      <c r="Q69" s="118"/>
      <c r="R69" s="116"/>
      <c r="S69" s="114"/>
    </row>
    <row r="70" spans="1:19">
      <c r="A70" s="107">
        <v>64</v>
      </c>
      <c r="B70" s="110" t="s">
        <v>98</v>
      </c>
      <c r="C70" s="141">
        <v>1.0926811199999999E-2</v>
      </c>
      <c r="D70" s="164">
        <f>+C70*Totals!$G$10</f>
        <v>4043.0444036969666</v>
      </c>
      <c r="E70" s="107"/>
      <c r="F70" s="111" t="s">
        <v>985</v>
      </c>
      <c r="G70" s="136">
        <v>2.70475E-4</v>
      </c>
      <c r="H70" s="103">
        <f>ROUND(+G70*Totals!$H$10,2)</f>
        <v>100.08</v>
      </c>
      <c r="I70" s="103">
        <f t="shared" si="0"/>
        <v>0</v>
      </c>
      <c r="J70" s="103">
        <f t="shared" si="1"/>
        <v>100.08</v>
      </c>
      <c r="K70" s="113"/>
      <c r="L70" s="113"/>
      <c r="N70" s="117">
        <v>0</v>
      </c>
      <c r="O70" s="113" t="s">
        <v>1159</v>
      </c>
      <c r="P70" s="114"/>
      <c r="Q70" s="118"/>
      <c r="R70" s="116"/>
      <c r="S70" s="114"/>
    </row>
    <row r="71" spans="1:19">
      <c r="A71" s="107">
        <v>65</v>
      </c>
      <c r="B71" s="110" t="s">
        <v>99</v>
      </c>
      <c r="C71" s="141">
        <v>8.5481417000000011E-3</v>
      </c>
      <c r="D71" s="164">
        <f>+C71*Totals!$G$10</f>
        <v>3162.9096384674131</v>
      </c>
      <c r="E71" s="107"/>
      <c r="F71" s="111" t="s">
        <v>984</v>
      </c>
      <c r="G71" s="136">
        <v>3.717099E-4</v>
      </c>
      <c r="H71" s="103">
        <f>ROUND(+G71*Totals!$H$10,2)</f>
        <v>137.54</v>
      </c>
      <c r="I71" s="103">
        <f t="shared" ref="I71:I134" si="3">+N71+Q71+T71</f>
        <v>0</v>
      </c>
      <c r="J71" s="103">
        <f t="shared" ref="J71:J134" si="4">+H71-I71</f>
        <v>137.54</v>
      </c>
      <c r="K71" s="113"/>
      <c r="L71" s="113"/>
      <c r="N71" s="117">
        <v>0</v>
      </c>
      <c r="O71" s="117" t="s">
        <v>1159</v>
      </c>
      <c r="P71" s="114"/>
      <c r="Q71" s="118"/>
      <c r="R71" s="116"/>
      <c r="S71" s="114"/>
    </row>
    <row r="72" spans="1:19">
      <c r="A72" s="107">
        <v>66</v>
      </c>
      <c r="B72" s="110" t="s">
        <v>100</v>
      </c>
      <c r="C72" s="141">
        <v>8.3837931999999997E-3</v>
      </c>
      <c r="D72" s="164">
        <f>+C72*Totals!$G$10</f>
        <v>3102.0988244962705</v>
      </c>
      <c r="E72" s="107"/>
      <c r="F72" s="111" t="s">
        <v>983</v>
      </c>
      <c r="G72" s="136">
        <v>1.5648909999999998E-4</v>
      </c>
      <c r="H72" s="103">
        <f>ROUND(+G72*Totals!$H$10,2)</f>
        <v>57.9</v>
      </c>
      <c r="I72" s="103">
        <f t="shared" si="3"/>
        <v>0.80556521739130438</v>
      </c>
      <c r="J72" s="103">
        <f t="shared" si="4"/>
        <v>57.094434782608694</v>
      </c>
      <c r="K72" s="113" t="s">
        <v>983</v>
      </c>
      <c r="L72" s="113" t="s">
        <v>73</v>
      </c>
      <c r="M72" s="138">
        <v>1.391304347826087E-2</v>
      </c>
      <c r="N72" s="117">
        <f>H72*M72</f>
        <v>0.80556521739130438</v>
      </c>
      <c r="O72" s="117" t="s">
        <v>1159</v>
      </c>
      <c r="P72" s="114"/>
      <c r="Q72" s="118"/>
      <c r="R72" s="116"/>
      <c r="S72" s="114"/>
    </row>
    <row r="73" spans="1:19">
      <c r="A73" s="107">
        <v>67</v>
      </c>
      <c r="B73" s="110" t="s">
        <v>101</v>
      </c>
      <c r="C73" s="141">
        <v>9.9492577999999998E-3</v>
      </c>
      <c r="D73" s="164">
        <f>+C73*Totals!$G$10</f>
        <v>3681.3385289597018</v>
      </c>
      <c r="E73" s="107"/>
      <c r="F73" s="111" t="s">
        <v>982</v>
      </c>
      <c r="G73" s="136">
        <v>1.7194480000000002E-4</v>
      </c>
      <c r="H73" s="103">
        <f>ROUND(+G73*Totals!$H$10,2)</f>
        <v>63.62</v>
      </c>
      <c r="I73" s="103">
        <f t="shared" si="3"/>
        <v>21.022260869565219</v>
      </c>
      <c r="J73" s="103">
        <f t="shared" si="4"/>
        <v>42.597739130434775</v>
      </c>
      <c r="K73" s="113" t="s">
        <v>982</v>
      </c>
      <c r="L73" s="113" t="s">
        <v>96</v>
      </c>
      <c r="M73" s="138">
        <v>0.33043478260869569</v>
      </c>
      <c r="N73" s="117">
        <f>H73*M73</f>
        <v>21.022260869565219</v>
      </c>
      <c r="O73" s="117" t="s">
        <v>1159</v>
      </c>
      <c r="P73" s="114"/>
      <c r="Q73" s="118"/>
      <c r="R73" s="116"/>
      <c r="S73" s="114"/>
    </row>
    <row r="74" spans="1:19">
      <c r="A74" s="107">
        <v>68</v>
      </c>
      <c r="B74" s="110" t="s">
        <v>102</v>
      </c>
      <c r="C74" s="141">
        <v>6.1873251999999997E-3</v>
      </c>
      <c r="D74" s="164">
        <f>+C74*Totals!$G$10</f>
        <v>2289.3806862621745</v>
      </c>
      <c r="E74" s="107"/>
      <c r="F74" s="111" t="s">
        <v>981</v>
      </c>
      <c r="G74" s="136">
        <v>5.7959000000000007E-6</v>
      </c>
      <c r="H74" s="103">
        <f>ROUND(+G74*Totals!$H$10,2)</f>
        <v>2.14</v>
      </c>
      <c r="I74" s="103">
        <f t="shared" si="3"/>
        <v>0</v>
      </c>
      <c r="J74" s="103">
        <f t="shared" si="4"/>
        <v>2.14</v>
      </c>
      <c r="K74" s="113"/>
      <c r="L74" s="113"/>
      <c r="N74" s="117"/>
      <c r="O74" s="117" t="s">
        <v>1159</v>
      </c>
      <c r="P74" s="114"/>
      <c r="Q74" s="118"/>
      <c r="R74" s="116"/>
      <c r="S74" s="114"/>
    </row>
    <row r="75" spans="1:19">
      <c r="A75" s="107">
        <v>69</v>
      </c>
      <c r="B75" s="110" t="s">
        <v>103</v>
      </c>
      <c r="C75" s="141">
        <v>7.0979933999999996E-3</v>
      </c>
      <c r="D75" s="164">
        <f>+C75*Totals!$G$10</f>
        <v>2626.338276380945</v>
      </c>
      <c r="E75" s="107"/>
      <c r="F75" s="111" t="s">
        <v>980</v>
      </c>
      <c r="G75" s="136">
        <v>6.2209200000000001E-5</v>
      </c>
      <c r="H75" s="103">
        <f>ROUND(+G75*Totals!$H$10,2)</f>
        <v>23.02</v>
      </c>
      <c r="I75" s="103">
        <f t="shared" si="3"/>
        <v>2.6868769716088328</v>
      </c>
      <c r="J75" s="103">
        <f t="shared" si="4"/>
        <v>20.333123028391167</v>
      </c>
      <c r="K75" s="113" t="s">
        <v>980</v>
      </c>
      <c r="L75" s="113" t="s">
        <v>72</v>
      </c>
      <c r="M75" s="138">
        <v>0.1167192429022082</v>
      </c>
      <c r="N75" s="117">
        <f>H75*M75</f>
        <v>2.6868769716088328</v>
      </c>
      <c r="O75" s="117" t="s">
        <v>1159</v>
      </c>
      <c r="P75" s="114"/>
      <c r="Q75" s="118"/>
      <c r="R75" s="116"/>
      <c r="S75" s="114"/>
    </row>
    <row r="76" spans="1:19">
      <c r="A76" s="107">
        <v>70</v>
      </c>
      <c r="B76" s="110" t="s">
        <v>104</v>
      </c>
      <c r="C76" s="141">
        <v>8.8962353000000011E-3</v>
      </c>
      <c r="D76" s="164">
        <f>+C76*Totals!$G$10</f>
        <v>3291.7082289878322</v>
      </c>
      <c r="E76" s="107"/>
      <c r="F76" s="111" t="s">
        <v>979</v>
      </c>
      <c r="G76" s="136">
        <v>1.77741E-5</v>
      </c>
      <c r="H76" s="103">
        <f>ROUND(+G76*Totals!$H$10,2)</f>
        <v>6.58</v>
      </c>
      <c r="I76" s="103">
        <f t="shared" si="3"/>
        <v>1.0822368421052633</v>
      </c>
      <c r="J76" s="103">
        <f t="shared" si="4"/>
        <v>5.4977631578947364</v>
      </c>
      <c r="K76" s="113" t="s">
        <v>979</v>
      </c>
      <c r="L76" s="113" t="s">
        <v>42</v>
      </c>
      <c r="M76" s="138">
        <v>0.16447368421052633</v>
      </c>
      <c r="N76" s="117">
        <f>H76*M76</f>
        <v>1.0822368421052633</v>
      </c>
      <c r="O76" s="113" t="s">
        <v>1159</v>
      </c>
      <c r="P76" s="114"/>
      <c r="Q76" s="118"/>
      <c r="R76" s="116"/>
      <c r="S76" s="114"/>
    </row>
    <row r="77" spans="1:19">
      <c r="A77" s="107">
        <v>71</v>
      </c>
      <c r="B77" s="110" t="s">
        <v>138</v>
      </c>
      <c r="C77" s="141">
        <v>1.0081781999999999E-2</v>
      </c>
      <c r="D77" s="164">
        <f>+C77*Totals!$G$10</f>
        <v>3730.3739900249038</v>
      </c>
      <c r="E77" s="107"/>
      <c r="F77" s="111" t="s">
        <v>978</v>
      </c>
      <c r="G77" s="136">
        <v>5.8268030000000002E-4</v>
      </c>
      <c r="H77" s="103">
        <f>ROUND(+G77*Totals!$H$10,2)</f>
        <v>215.6</v>
      </c>
      <c r="I77" s="103">
        <f t="shared" si="3"/>
        <v>0</v>
      </c>
      <c r="J77" s="103">
        <f t="shared" si="4"/>
        <v>215.6</v>
      </c>
      <c r="K77" s="113"/>
      <c r="L77" s="113"/>
      <c r="N77" s="117">
        <v>0</v>
      </c>
      <c r="O77" s="113" t="s">
        <v>1159</v>
      </c>
      <c r="P77" s="114"/>
      <c r="Q77" s="118"/>
      <c r="R77" s="116"/>
      <c r="S77" s="114"/>
    </row>
    <row r="78" spans="1:19">
      <c r="A78" s="107">
        <v>72</v>
      </c>
      <c r="B78" s="110" t="s">
        <v>105</v>
      </c>
      <c r="C78" s="141">
        <v>7.2664826000000005E-3</v>
      </c>
      <c r="D78" s="164">
        <f>+C78*Totals!$G$10</f>
        <v>2688.6811964401277</v>
      </c>
      <c r="E78" s="107"/>
      <c r="F78" s="111" t="s">
        <v>977</v>
      </c>
      <c r="G78" s="136">
        <v>9.0029520000000003E-4</v>
      </c>
      <c r="H78" s="103">
        <f>ROUND(+G78*Totals!$H$10,2)</f>
        <v>333.12</v>
      </c>
      <c r="I78" s="103">
        <f t="shared" si="3"/>
        <v>0</v>
      </c>
      <c r="J78" s="103">
        <f t="shared" si="4"/>
        <v>333.12</v>
      </c>
      <c r="K78" s="113"/>
      <c r="L78" s="113"/>
      <c r="N78" s="117">
        <v>0</v>
      </c>
      <c r="O78" s="113" t="s">
        <v>1159</v>
      </c>
      <c r="P78" s="114"/>
      <c r="Q78" s="118"/>
      <c r="R78" s="116"/>
      <c r="S78" s="114"/>
    </row>
    <row r="79" spans="1:19">
      <c r="A79" s="107">
        <v>73</v>
      </c>
      <c r="B79" s="110" t="s">
        <v>106</v>
      </c>
      <c r="C79" s="141">
        <v>9.1328060000000003E-3</v>
      </c>
      <c r="D79" s="164">
        <f>+C79*Totals!$G$10</f>
        <v>3379.2420782698323</v>
      </c>
      <c r="E79" s="107"/>
      <c r="F79" s="111" t="s">
        <v>976</v>
      </c>
      <c r="G79" s="136">
        <v>9.130462E-4</v>
      </c>
      <c r="H79" s="103">
        <f>ROUND(+G79*Totals!$H$10,2)</f>
        <v>337.84</v>
      </c>
      <c r="I79" s="103">
        <f t="shared" si="3"/>
        <v>0</v>
      </c>
      <c r="J79" s="103">
        <f t="shared" si="4"/>
        <v>337.84</v>
      </c>
      <c r="K79" s="113"/>
      <c r="L79" s="113"/>
      <c r="N79" s="117">
        <v>0</v>
      </c>
      <c r="O79" s="113" t="s">
        <v>1159</v>
      </c>
      <c r="P79" s="114"/>
      <c r="Q79" s="118"/>
      <c r="R79" s="116"/>
      <c r="S79" s="114"/>
    </row>
    <row r="80" spans="1:19">
      <c r="A80" s="107">
        <v>74</v>
      </c>
      <c r="B80" s="110" t="s">
        <v>107</v>
      </c>
      <c r="C80" s="141">
        <v>8.7882628999999997E-3</v>
      </c>
      <c r="D80" s="164">
        <f>+C80*Totals!$G$10</f>
        <v>3251.7572131256989</v>
      </c>
      <c r="E80" s="107"/>
      <c r="F80" s="111" t="s">
        <v>975</v>
      </c>
      <c r="G80" s="136">
        <v>9.5168539999999999E-4</v>
      </c>
      <c r="H80" s="103">
        <f>ROUND(+G80*Totals!$H$10,2)</f>
        <v>352.13</v>
      </c>
      <c r="I80" s="103">
        <f t="shared" si="3"/>
        <v>0</v>
      </c>
      <c r="J80" s="103">
        <f t="shared" si="4"/>
        <v>352.13</v>
      </c>
      <c r="K80" s="113"/>
      <c r="L80" s="113"/>
      <c r="N80" s="117">
        <v>0</v>
      </c>
      <c r="O80" s="117"/>
      <c r="P80" s="114"/>
      <c r="Q80" s="118"/>
      <c r="R80" s="116"/>
      <c r="S80" s="114"/>
    </row>
    <row r="81" spans="1:19">
      <c r="A81" s="107">
        <v>75</v>
      </c>
      <c r="B81" s="110" t="s">
        <v>108</v>
      </c>
      <c r="C81" s="141">
        <v>1.6376473900000001E-2</v>
      </c>
      <c r="D81" s="164">
        <f>+C81*Totals!$G$10</f>
        <v>6059.4815762611915</v>
      </c>
      <c r="E81" s="107"/>
      <c r="F81" s="111" t="s">
        <v>974</v>
      </c>
      <c r="G81" s="136">
        <v>1.3407830000000001E-4</v>
      </c>
      <c r="H81" s="103">
        <f>ROUND(+G81*Totals!$H$10,2)</f>
        <v>49.61</v>
      </c>
      <c r="I81" s="103">
        <f t="shared" si="3"/>
        <v>6.6958282208588953</v>
      </c>
      <c r="J81" s="103">
        <f t="shared" si="4"/>
        <v>42.914171779141107</v>
      </c>
      <c r="K81" s="113" t="s">
        <v>974</v>
      </c>
      <c r="L81" s="113" t="s">
        <v>50</v>
      </c>
      <c r="M81" s="138">
        <v>0.13496932515337423</v>
      </c>
      <c r="N81" s="117">
        <f>H81*M81</f>
        <v>6.6958282208588953</v>
      </c>
      <c r="O81" s="113" t="s">
        <v>1159</v>
      </c>
      <c r="P81" s="114"/>
      <c r="Q81" s="118"/>
      <c r="R81" s="116"/>
      <c r="S81" s="114"/>
    </row>
    <row r="82" spans="1:19">
      <c r="A82" s="107">
        <v>76</v>
      </c>
      <c r="B82" s="110" t="s">
        <v>109</v>
      </c>
      <c r="C82" s="141">
        <v>9.2350542000000004E-3</v>
      </c>
      <c r="D82" s="164">
        <f>+C82*Totals!$G$10</f>
        <v>3417.0750750363627</v>
      </c>
      <c r="E82" s="107"/>
      <c r="F82" s="111" t="s">
        <v>41</v>
      </c>
      <c r="G82" s="136">
        <v>1.5069300000000002E-5</v>
      </c>
      <c r="H82" s="103">
        <f>ROUND(+G82*Totals!$H$10,2)</f>
        <v>5.58</v>
      </c>
      <c r="I82" s="103">
        <f t="shared" si="3"/>
        <v>0</v>
      </c>
      <c r="J82" s="103">
        <f t="shared" si="4"/>
        <v>5.58</v>
      </c>
      <c r="K82" s="113"/>
      <c r="L82" s="113"/>
      <c r="N82" s="117">
        <v>0</v>
      </c>
      <c r="O82" s="117" t="s">
        <v>1159</v>
      </c>
      <c r="P82" s="114"/>
      <c r="Q82" s="118"/>
      <c r="R82" s="116"/>
      <c r="S82" s="114"/>
    </row>
    <row r="83" spans="1:19">
      <c r="A83" s="107">
        <v>77</v>
      </c>
      <c r="B83" s="110" t="s">
        <v>110</v>
      </c>
      <c r="C83" s="141">
        <v>1.79415902E-2</v>
      </c>
      <c r="D83" s="164">
        <f>+C83*Totals!$G$10</f>
        <v>6638.5924057637549</v>
      </c>
      <c r="E83" s="107"/>
      <c r="F83" s="111" t="s">
        <v>973</v>
      </c>
      <c r="G83" s="136">
        <v>8.8869999999999998E-6</v>
      </c>
      <c r="H83" s="103">
        <f>ROUND(+G83*Totals!$H$10,2)</f>
        <v>3.29</v>
      </c>
      <c r="I83" s="103">
        <f t="shared" si="3"/>
        <v>1.4028426395939086</v>
      </c>
      <c r="J83" s="103">
        <f t="shared" si="4"/>
        <v>1.8871573604060914</v>
      </c>
      <c r="K83" s="113" t="s">
        <v>973</v>
      </c>
      <c r="L83" s="113" t="s">
        <v>42</v>
      </c>
      <c r="M83" s="138">
        <v>0.42639593908629442</v>
      </c>
      <c r="N83" s="117">
        <f>H83*M83</f>
        <v>1.4028426395939086</v>
      </c>
      <c r="O83" s="117" t="s">
        <v>1159</v>
      </c>
      <c r="P83" s="114"/>
      <c r="Q83" s="118"/>
      <c r="R83" s="116"/>
      <c r="S83" s="114"/>
    </row>
    <row r="84" spans="1:19" ht="37.5">
      <c r="A84" s="107">
        <v>78</v>
      </c>
      <c r="B84" s="110" t="s">
        <v>111</v>
      </c>
      <c r="C84" s="141">
        <v>1.8946176299999999E-2</v>
      </c>
      <c r="D84" s="164">
        <f>+C84*Totals!$G$10</f>
        <v>7010.3006869168839</v>
      </c>
      <c r="E84" s="107"/>
      <c r="F84" s="111" t="s">
        <v>972</v>
      </c>
      <c r="G84" s="136">
        <v>4.4048799999999997E-5</v>
      </c>
      <c r="H84" s="103">
        <f>ROUND(+G84*Totals!$H$10,2)</f>
        <v>16.3</v>
      </c>
      <c r="I84" s="103">
        <f t="shared" si="3"/>
        <v>6.3096774193548386</v>
      </c>
      <c r="J84" s="103">
        <f t="shared" si="4"/>
        <v>9.990322580645163</v>
      </c>
      <c r="K84" s="113" t="s">
        <v>972</v>
      </c>
      <c r="L84" s="113" t="s">
        <v>65</v>
      </c>
      <c r="M84" s="138">
        <v>0.38709677419354838</v>
      </c>
      <c r="N84" s="117">
        <f>H84*M84</f>
        <v>6.3096774193548386</v>
      </c>
      <c r="O84" s="113" t="s">
        <v>1159</v>
      </c>
      <c r="P84" s="114"/>
      <c r="Q84" s="118"/>
      <c r="R84" s="116"/>
      <c r="S84" s="114"/>
    </row>
    <row r="85" spans="1:19">
      <c r="A85" s="107">
        <v>79</v>
      </c>
      <c r="B85" s="110" t="s">
        <v>112</v>
      </c>
      <c r="C85" s="141">
        <v>9.2641042999999992E-3</v>
      </c>
      <c r="D85" s="164">
        <f>+C85*Totals!$G$10</f>
        <v>3427.8239423940995</v>
      </c>
      <c r="E85" s="107"/>
      <c r="F85" s="111" t="s">
        <v>971</v>
      </c>
      <c r="G85" s="136">
        <v>1.039397E-4</v>
      </c>
      <c r="H85" s="103">
        <f>ROUND(+G85*Totals!$H$10,2)</f>
        <v>38.46</v>
      </c>
      <c r="I85" s="103">
        <f t="shared" si="3"/>
        <v>0</v>
      </c>
      <c r="J85" s="103">
        <f t="shared" si="4"/>
        <v>38.46</v>
      </c>
      <c r="K85" s="113"/>
      <c r="L85" s="113"/>
      <c r="N85" s="117">
        <v>0</v>
      </c>
      <c r="O85" s="113" t="s">
        <v>1159</v>
      </c>
      <c r="P85" s="114"/>
      <c r="Q85" s="118"/>
      <c r="R85" s="116"/>
      <c r="S85" s="114"/>
    </row>
    <row r="86" spans="1:19">
      <c r="A86" s="107">
        <v>80</v>
      </c>
      <c r="B86" s="110" t="s">
        <v>113</v>
      </c>
      <c r="C86" s="141">
        <v>7.9202879999999993E-3</v>
      </c>
      <c r="D86" s="164">
        <f>+C86*Totals!$G$10</f>
        <v>2930.5966295151361</v>
      </c>
      <c r="E86" s="107"/>
      <c r="F86" s="111" t="s">
        <v>970</v>
      </c>
      <c r="G86" s="136">
        <v>1.5108730900000001E-2</v>
      </c>
      <c r="H86" s="103">
        <f>ROUND(+G86*Totals!$H$10,2)</f>
        <v>5590.4</v>
      </c>
      <c r="I86" s="103">
        <f t="shared" si="3"/>
        <v>0</v>
      </c>
      <c r="J86" s="103">
        <f t="shared" si="4"/>
        <v>5590.4</v>
      </c>
      <c r="K86" s="113"/>
      <c r="L86" s="113"/>
      <c r="N86" s="117">
        <v>0</v>
      </c>
      <c r="O86" s="113" t="s">
        <v>1159</v>
      </c>
      <c r="P86" s="114"/>
      <c r="Q86" s="118"/>
      <c r="R86" s="116"/>
      <c r="S86" s="114"/>
    </row>
    <row r="87" spans="1:19">
      <c r="A87" s="107">
        <v>81</v>
      </c>
      <c r="B87" s="110" t="s">
        <v>114</v>
      </c>
      <c r="C87" s="141">
        <v>9.7816435999999989E-3</v>
      </c>
      <c r="D87" s="164">
        <f>+C87*Totals!$G$10</f>
        <v>3619.3193688510191</v>
      </c>
      <c r="E87" s="107"/>
      <c r="F87" s="111" t="s">
        <v>969</v>
      </c>
      <c r="G87" s="136">
        <v>2.2024399999999999E-5</v>
      </c>
      <c r="H87" s="103">
        <f>ROUND(+G87*Totals!$H$10,2)</f>
        <v>8.15</v>
      </c>
      <c r="I87" s="103">
        <f t="shared" si="3"/>
        <v>1.7464285714285717</v>
      </c>
      <c r="J87" s="103">
        <f t="shared" si="4"/>
        <v>6.4035714285714285</v>
      </c>
      <c r="K87" s="113" t="s">
        <v>969</v>
      </c>
      <c r="L87" s="113" t="s">
        <v>95</v>
      </c>
      <c r="M87" s="138">
        <v>0.10714285714285715</v>
      </c>
      <c r="N87" s="117">
        <f>H87*M87</f>
        <v>0.87321428571428583</v>
      </c>
      <c r="O87" s="117" t="s">
        <v>124</v>
      </c>
      <c r="P87" s="138">
        <v>0.10714285714285715</v>
      </c>
      <c r="Q87" s="118">
        <f>H87*P87</f>
        <v>0.87321428571428583</v>
      </c>
      <c r="R87" s="116" t="s">
        <v>1159</v>
      </c>
      <c r="S87" s="114"/>
    </row>
    <row r="88" spans="1:19">
      <c r="A88" s="107">
        <v>82</v>
      </c>
      <c r="B88" s="110" t="s">
        <v>115</v>
      </c>
      <c r="C88" s="141">
        <v>1.0811474000000001E-2</v>
      </c>
      <c r="D88" s="164">
        <f>+C88*Totals!$G$10</f>
        <v>4000.3683280823288</v>
      </c>
      <c r="E88" s="107"/>
      <c r="F88" s="111" t="s">
        <v>968</v>
      </c>
      <c r="G88" s="136">
        <v>1.418062E-4</v>
      </c>
      <c r="H88" s="103">
        <f>ROUND(+G88*Totals!$H$10,2)</f>
        <v>52.47</v>
      </c>
      <c r="I88" s="103">
        <f t="shared" si="3"/>
        <v>14.004789762340037</v>
      </c>
      <c r="J88" s="103">
        <f t="shared" si="4"/>
        <v>38.46521023765996</v>
      </c>
      <c r="K88" s="113" t="s">
        <v>968</v>
      </c>
      <c r="L88" s="113" t="s">
        <v>122</v>
      </c>
      <c r="M88" s="138">
        <v>0.26691042047531993</v>
      </c>
      <c r="N88" s="117">
        <f>H88*M88</f>
        <v>14.004789762340037</v>
      </c>
      <c r="O88" s="117" t="s">
        <v>1159</v>
      </c>
      <c r="P88" s="114"/>
      <c r="Q88" s="118"/>
      <c r="R88" s="116"/>
      <c r="S88" s="114"/>
    </row>
    <row r="89" spans="1:19">
      <c r="A89" s="107">
        <v>83</v>
      </c>
      <c r="B89" s="110" t="s">
        <v>116</v>
      </c>
      <c r="C89" s="141">
        <v>9.3754547000000008E-3</v>
      </c>
      <c r="D89" s="164">
        <f>+C89*Totals!$G$10</f>
        <v>3469.0248566708492</v>
      </c>
      <c r="E89" s="107"/>
      <c r="F89" s="111" t="s">
        <v>967</v>
      </c>
      <c r="G89" s="136">
        <v>6.8005100000000004E-5</v>
      </c>
      <c r="H89" s="103">
        <f>ROUND(+G89*Totals!$H$10,2)</f>
        <v>25.16</v>
      </c>
      <c r="I89" s="103">
        <f t="shared" si="3"/>
        <v>3.3368700265251992</v>
      </c>
      <c r="J89" s="103">
        <f t="shared" si="4"/>
        <v>21.823129973474799</v>
      </c>
      <c r="K89" s="113" t="s">
        <v>967</v>
      </c>
      <c r="L89" s="113" t="s">
        <v>74</v>
      </c>
      <c r="M89" s="138">
        <v>0.13262599469496023</v>
      </c>
      <c r="N89" s="117">
        <f>H89*M89</f>
        <v>3.3368700265251992</v>
      </c>
      <c r="O89" s="113" t="s">
        <v>1159</v>
      </c>
      <c r="P89" s="114"/>
      <c r="Q89" s="118"/>
      <c r="R89" s="116"/>
      <c r="S89" s="114"/>
    </row>
    <row r="90" spans="1:19">
      <c r="A90" s="107">
        <v>84</v>
      </c>
      <c r="B90" s="110" t="s">
        <v>117</v>
      </c>
      <c r="C90" s="141">
        <v>1.5764684099999999E-2</v>
      </c>
      <c r="D90" s="164">
        <f>+C90*Totals!$G$10</f>
        <v>5833.1123929875857</v>
      </c>
      <c r="E90" s="107"/>
      <c r="F90" s="111" t="s">
        <v>966</v>
      </c>
      <c r="G90" s="136">
        <v>2.7549810000000003E-4</v>
      </c>
      <c r="H90" s="103">
        <f>ROUND(+G90*Totals!$H$10,2)</f>
        <v>101.94</v>
      </c>
      <c r="I90" s="103">
        <f t="shared" si="3"/>
        <v>0</v>
      </c>
      <c r="J90" s="103">
        <f t="shared" si="4"/>
        <v>101.94</v>
      </c>
      <c r="K90" s="113"/>
      <c r="L90" s="113"/>
      <c r="N90" s="117">
        <v>0</v>
      </c>
      <c r="O90" s="117" t="s">
        <v>1159</v>
      </c>
      <c r="P90" s="114"/>
      <c r="Q90" s="118"/>
      <c r="R90" s="116"/>
      <c r="S90" s="114"/>
    </row>
    <row r="91" spans="1:19">
      <c r="A91" s="107">
        <v>85</v>
      </c>
      <c r="B91" s="110" t="s">
        <v>118</v>
      </c>
      <c r="C91" s="141">
        <v>1.1401374299999999E-2</v>
      </c>
      <c r="D91" s="164">
        <f>+C91*Totals!$G$10</f>
        <v>4218.6381474285399</v>
      </c>
      <c r="E91" s="107"/>
      <c r="F91" s="111" t="s">
        <v>965</v>
      </c>
      <c r="G91" s="136">
        <v>1.058716E-4</v>
      </c>
      <c r="H91" s="103">
        <f>ROUND(+G91*Totals!$H$10,2)</f>
        <v>39.17</v>
      </c>
      <c r="I91" s="103">
        <f t="shared" si="3"/>
        <v>11.624645161290324</v>
      </c>
      <c r="J91" s="103">
        <f t="shared" si="4"/>
        <v>27.545354838709677</v>
      </c>
      <c r="K91" s="143" t="s">
        <v>965</v>
      </c>
      <c r="L91" s="143" t="s">
        <v>102</v>
      </c>
      <c r="M91" s="140">
        <v>6.4516129032258056E-3</v>
      </c>
      <c r="N91" s="144">
        <f>H91*M91</f>
        <v>0.25270967741935479</v>
      </c>
      <c r="O91" s="143" t="s">
        <v>123</v>
      </c>
      <c r="P91" s="140">
        <v>0.29032258064516131</v>
      </c>
      <c r="Q91" s="118">
        <f>H91*P91</f>
        <v>11.371935483870969</v>
      </c>
      <c r="R91" s="116"/>
      <c r="S91" s="114"/>
    </row>
    <row r="92" spans="1:19">
      <c r="A92" s="107">
        <v>86</v>
      </c>
      <c r="B92" s="110" t="s">
        <v>119</v>
      </c>
      <c r="C92" s="141">
        <v>1.20491769E-2</v>
      </c>
      <c r="D92" s="164">
        <f>+C92*Totals!$G$10</f>
        <v>4458.3324762397069</v>
      </c>
      <c r="E92" s="107"/>
      <c r="F92" s="111" t="s">
        <v>964</v>
      </c>
      <c r="G92" s="136">
        <v>1.1205399999999999E-5</v>
      </c>
      <c r="H92" s="103">
        <f>ROUND(+G92*Totals!$H$10,2)</f>
        <v>4.1500000000000004</v>
      </c>
      <c r="I92" s="103">
        <f t="shared" si="3"/>
        <v>1.4212328767123288</v>
      </c>
      <c r="J92" s="103">
        <f t="shared" si="4"/>
        <v>2.7287671232876716</v>
      </c>
      <c r="K92" s="113" t="s">
        <v>964</v>
      </c>
      <c r="L92" s="113" t="s">
        <v>106</v>
      </c>
      <c r="M92" s="138">
        <v>0.34246575342465752</v>
      </c>
      <c r="N92" s="117">
        <f>H92*M92</f>
        <v>1.4212328767123288</v>
      </c>
      <c r="O92" s="117" t="s">
        <v>1159</v>
      </c>
      <c r="P92" s="138"/>
      <c r="Q92" s="118"/>
      <c r="R92" s="116"/>
      <c r="S92" s="114"/>
    </row>
    <row r="93" spans="1:19">
      <c r="A93" s="107">
        <v>87</v>
      </c>
      <c r="B93" s="110" t="s">
        <v>120</v>
      </c>
      <c r="C93" s="141">
        <v>8.1133587999999996E-3</v>
      </c>
      <c r="D93" s="164">
        <f>+C93*Totals!$G$10</f>
        <v>3002.0350211162736</v>
      </c>
      <c r="E93" s="107"/>
      <c r="F93" s="111" t="s">
        <v>963</v>
      </c>
      <c r="G93" s="136">
        <v>9.0029499999999996E-5</v>
      </c>
      <c r="H93" s="103">
        <f>ROUND(+G93*Totals!$H$10,2)</f>
        <v>33.31</v>
      </c>
      <c r="I93" s="103">
        <f t="shared" si="3"/>
        <v>9.1569322709163341</v>
      </c>
      <c r="J93" s="103">
        <f t="shared" si="4"/>
        <v>24.153067729083666</v>
      </c>
      <c r="K93" s="113" t="s">
        <v>963</v>
      </c>
      <c r="L93" s="113" t="s">
        <v>101</v>
      </c>
      <c r="M93" s="138">
        <v>0.27490039840637448</v>
      </c>
      <c r="N93" s="117">
        <f>H93*M93</f>
        <v>9.1569322709163341</v>
      </c>
      <c r="O93" s="117" t="s">
        <v>1159</v>
      </c>
      <c r="P93" s="138"/>
      <c r="Q93" s="118"/>
      <c r="R93" s="116"/>
      <c r="S93" s="114"/>
    </row>
    <row r="94" spans="1:19">
      <c r="A94" s="107">
        <v>88</v>
      </c>
      <c r="B94" s="110" t="s">
        <v>121</v>
      </c>
      <c r="C94" s="141">
        <v>6.6834490000000002E-3</v>
      </c>
      <c r="D94" s="164">
        <f>+C94*Totals!$G$10</f>
        <v>2472.9521341820282</v>
      </c>
      <c r="E94" s="107"/>
      <c r="F94" s="111" t="s">
        <v>962</v>
      </c>
      <c r="G94" s="136">
        <v>4.82991E-5</v>
      </c>
      <c r="H94" s="103">
        <f>ROUND(+G94*Totals!$H$10,2)</f>
        <v>17.87</v>
      </c>
      <c r="I94" s="103">
        <f t="shared" si="3"/>
        <v>3.174276315789474</v>
      </c>
      <c r="J94" s="103">
        <f t="shared" si="4"/>
        <v>14.695723684210527</v>
      </c>
      <c r="K94" s="113" t="s">
        <v>962</v>
      </c>
      <c r="L94" s="113" t="s">
        <v>113</v>
      </c>
      <c r="M94" s="138">
        <v>4.1118421052631582E-2</v>
      </c>
      <c r="N94" s="117">
        <f>H94*M94</f>
        <v>0.73478618421052644</v>
      </c>
      <c r="O94" s="113" t="s">
        <v>120</v>
      </c>
      <c r="P94" s="138">
        <v>0.13651315789473684</v>
      </c>
      <c r="Q94" s="118">
        <f>H94*P94</f>
        <v>2.4394901315789475</v>
      </c>
      <c r="R94" s="116" t="s">
        <v>1159</v>
      </c>
      <c r="S94" s="114"/>
    </row>
    <row r="95" spans="1:19">
      <c r="A95" s="107">
        <v>89</v>
      </c>
      <c r="B95" s="110" t="s">
        <v>122</v>
      </c>
      <c r="C95" s="141">
        <v>7.7474712999999994E-3</v>
      </c>
      <c r="D95" s="164">
        <f>+C95*Totals!$G$10</f>
        <v>2866.6524852436237</v>
      </c>
      <c r="E95" s="107"/>
      <c r="F95" s="111" t="s">
        <v>961</v>
      </c>
      <c r="G95" s="136">
        <v>1.0363055000000001E-3</v>
      </c>
      <c r="H95" s="103">
        <f>ROUND(+G95*Totals!$H$10,2)</f>
        <v>383.44</v>
      </c>
      <c r="I95" s="103">
        <f t="shared" si="3"/>
        <v>0</v>
      </c>
      <c r="J95" s="103">
        <f t="shared" si="4"/>
        <v>383.44</v>
      </c>
      <c r="K95" s="113"/>
      <c r="L95" s="113"/>
      <c r="N95" s="117">
        <v>0</v>
      </c>
      <c r="O95" s="113"/>
      <c r="P95" s="114"/>
      <c r="Q95" s="118"/>
      <c r="R95" s="116"/>
      <c r="S95" s="114"/>
    </row>
    <row r="96" spans="1:19">
      <c r="A96" s="107">
        <v>90</v>
      </c>
      <c r="B96" s="110" t="s">
        <v>123</v>
      </c>
      <c r="C96" s="141">
        <v>8.485768900000001E-3</v>
      </c>
      <c r="D96" s="164">
        <f>+C96*Totals!$G$10</f>
        <v>3139.8309931639315</v>
      </c>
      <c r="E96" s="107"/>
      <c r="F96" s="111" t="s">
        <v>960</v>
      </c>
      <c r="G96" s="136">
        <v>6.4373040000000005E-4</v>
      </c>
      <c r="H96" s="103">
        <f>ROUND(+G96*Totals!$H$10,2)</f>
        <v>238.19</v>
      </c>
      <c r="I96" s="103">
        <f t="shared" si="3"/>
        <v>0</v>
      </c>
      <c r="J96" s="103">
        <f t="shared" si="4"/>
        <v>238.19</v>
      </c>
      <c r="K96" s="113"/>
      <c r="L96" s="113"/>
      <c r="N96" s="117">
        <v>0</v>
      </c>
      <c r="O96" s="117"/>
      <c r="P96" s="114"/>
      <c r="Q96" s="118"/>
      <c r="R96" s="116"/>
      <c r="S96" s="114"/>
    </row>
    <row r="97" spans="1:19">
      <c r="A97" s="107">
        <v>91</v>
      </c>
      <c r="B97" s="110" t="s">
        <v>124</v>
      </c>
      <c r="C97" s="141">
        <v>1.23204453E-2</v>
      </c>
      <c r="D97" s="164">
        <f>+C97*Totals!$G$10</f>
        <v>4558.7048691039518</v>
      </c>
      <c r="E97" s="107"/>
      <c r="F97" s="111" t="s">
        <v>959</v>
      </c>
      <c r="G97" s="136">
        <v>1.166906E-4</v>
      </c>
      <c r="H97" s="103">
        <f>ROUND(+G97*Totals!$H$10,2)</f>
        <v>43.18</v>
      </c>
      <c r="I97" s="103">
        <f t="shared" si="3"/>
        <v>12.726736842105263</v>
      </c>
      <c r="J97" s="103">
        <f t="shared" si="4"/>
        <v>30.453263157894739</v>
      </c>
      <c r="K97" s="113" t="s">
        <v>959</v>
      </c>
      <c r="L97" s="113" t="s">
        <v>80</v>
      </c>
      <c r="M97" s="138">
        <v>0.29473684210526313</v>
      </c>
      <c r="N97" s="117">
        <f>H97*M97</f>
        <v>12.726736842105263</v>
      </c>
      <c r="O97" s="117" t="s">
        <v>1159</v>
      </c>
      <c r="P97" s="114"/>
      <c r="Q97" s="118"/>
      <c r="R97" s="116"/>
      <c r="S97" s="114"/>
    </row>
    <row r="98" spans="1:19">
      <c r="A98" s="107">
        <v>92</v>
      </c>
      <c r="B98" s="110" t="s">
        <v>125</v>
      </c>
      <c r="C98" s="141">
        <v>1.0202721100000001E-2</v>
      </c>
      <c r="D98" s="164">
        <f>+C98*Totals!$G$10</f>
        <v>3775.1228323443497</v>
      </c>
      <c r="E98" s="107"/>
      <c r="F98" s="111" t="s">
        <v>958</v>
      </c>
      <c r="G98" s="136">
        <v>1.38715E-4</v>
      </c>
      <c r="H98" s="103">
        <f>ROUND(+G98*Totals!$H$10,2)</f>
        <v>51.33</v>
      </c>
      <c r="I98" s="103">
        <f t="shared" si="3"/>
        <v>13.051650853889946</v>
      </c>
      <c r="J98" s="103">
        <f t="shared" si="4"/>
        <v>38.278349146110052</v>
      </c>
      <c r="K98" s="113" t="s">
        <v>958</v>
      </c>
      <c r="L98" s="113" t="s">
        <v>122</v>
      </c>
      <c r="M98" s="138">
        <v>0.25426944971537008</v>
      </c>
      <c r="N98" s="117">
        <f>H98*M98</f>
        <v>13.051650853889946</v>
      </c>
      <c r="O98" s="113" t="s">
        <v>1159</v>
      </c>
      <c r="P98" s="114"/>
      <c r="Q98" s="118"/>
      <c r="R98" s="116"/>
      <c r="S98" s="114"/>
    </row>
    <row r="99" spans="1:19">
      <c r="A99" s="107">
        <v>93</v>
      </c>
      <c r="B99" s="110" t="s">
        <v>126</v>
      </c>
      <c r="C99" s="141">
        <v>7.4894877000000002E-3</v>
      </c>
      <c r="D99" s="164">
        <f>+C99*Totals!$G$10</f>
        <v>2771.1956194541249</v>
      </c>
      <c r="E99" s="107"/>
      <c r="F99" s="111" t="s">
        <v>957</v>
      </c>
      <c r="G99" s="136">
        <v>3.6293874999999997E-3</v>
      </c>
      <c r="H99" s="103">
        <f>ROUND(+G99*Totals!$H$10,2)</f>
        <v>1342.91</v>
      </c>
      <c r="I99" s="103">
        <f t="shared" si="3"/>
        <v>0</v>
      </c>
      <c r="J99" s="103">
        <f t="shared" si="4"/>
        <v>1342.91</v>
      </c>
      <c r="K99" s="113"/>
      <c r="L99" s="113"/>
      <c r="N99" s="117">
        <v>0</v>
      </c>
      <c r="O99" s="113"/>
      <c r="P99" s="114"/>
      <c r="Q99" s="118"/>
      <c r="R99" s="116"/>
      <c r="S99" s="114"/>
    </row>
    <row r="100" spans="1:19">
      <c r="A100" s="107">
        <v>94</v>
      </c>
      <c r="B100" s="110" t="s">
        <v>127</v>
      </c>
      <c r="C100" s="141">
        <v>1.3323130700000001E-2</v>
      </c>
      <c r="D100" s="164">
        <f>+C100*Totals!$G$10</f>
        <v>4929.7098696423218</v>
      </c>
      <c r="E100" s="107"/>
      <c r="F100" s="111" t="s">
        <v>42</v>
      </c>
      <c r="G100" s="136">
        <v>4.8144542000000002E-3</v>
      </c>
      <c r="H100" s="103">
        <f>ROUND(+G100*Totals!$H$10,2)</f>
        <v>1781.4</v>
      </c>
      <c r="I100" s="103">
        <f t="shared" si="3"/>
        <v>0</v>
      </c>
      <c r="J100" s="103">
        <f t="shared" si="4"/>
        <v>1781.4</v>
      </c>
      <c r="K100" s="113"/>
      <c r="L100" s="113"/>
      <c r="N100" s="117">
        <v>0</v>
      </c>
      <c r="O100" s="117"/>
      <c r="P100" s="114"/>
      <c r="Q100" s="118"/>
      <c r="R100" s="116"/>
      <c r="S100" s="114"/>
    </row>
    <row r="101" spans="1:19">
      <c r="A101" s="107">
        <v>95</v>
      </c>
      <c r="B101" s="110" t="s">
        <v>128</v>
      </c>
      <c r="C101" s="141">
        <v>6.3186138000000001E-3</v>
      </c>
      <c r="D101" s="164">
        <f>+C101*Totals!$G$10</f>
        <v>2337.9589612761338</v>
      </c>
      <c r="E101" s="107"/>
      <c r="F101" s="111" t="s">
        <v>956</v>
      </c>
      <c r="G101" s="136">
        <v>4.9071899999999993E-5</v>
      </c>
      <c r="H101" s="103">
        <f>ROUND(+G101*Totals!$H$10,2)</f>
        <v>18.16</v>
      </c>
      <c r="I101" s="103">
        <f t="shared" si="3"/>
        <v>4.924745762711864</v>
      </c>
      <c r="J101" s="103">
        <f t="shared" si="4"/>
        <v>13.235254237288135</v>
      </c>
      <c r="K101" s="113" t="s">
        <v>956</v>
      </c>
      <c r="L101" s="113" t="s">
        <v>59</v>
      </c>
      <c r="M101" s="138">
        <v>0.2711864406779661</v>
      </c>
      <c r="N101" s="117">
        <f>H101*M101</f>
        <v>4.924745762711864</v>
      </c>
      <c r="O101" s="117" t="s">
        <v>1159</v>
      </c>
      <c r="P101" s="114"/>
      <c r="Q101" s="118"/>
      <c r="R101" s="116"/>
      <c r="S101" s="114"/>
    </row>
    <row r="102" spans="1:19">
      <c r="A102" s="107">
        <v>96</v>
      </c>
      <c r="B102" s="110" t="s">
        <v>129</v>
      </c>
      <c r="C102" s="141">
        <v>1.28964033E-2</v>
      </c>
      <c r="D102" s="164">
        <f>+C102*Totals!$G$10</f>
        <v>4771.8158788983283</v>
      </c>
      <c r="E102" s="107"/>
      <c r="F102" s="111" t="s">
        <v>955</v>
      </c>
      <c r="G102" s="136">
        <v>6.9937099999999998E-5</v>
      </c>
      <c r="H102" s="103">
        <f>ROUND(+G102*Totals!$H$10,2)</f>
        <v>25.88</v>
      </c>
      <c r="I102" s="103">
        <f t="shared" si="3"/>
        <v>3.5452054794520547</v>
      </c>
      <c r="J102" s="103">
        <f t="shared" si="4"/>
        <v>22.334794520547945</v>
      </c>
      <c r="K102" s="113" t="s">
        <v>955</v>
      </c>
      <c r="L102" s="113" t="s">
        <v>42</v>
      </c>
      <c r="M102" s="138">
        <v>0.13698630136986301</v>
      </c>
      <c r="N102" s="117">
        <f>H102*M102</f>
        <v>3.5452054794520547</v>
      </c>
      <c r="O102" s="113" t="s">
        <v>1159</v>
      </c>
      <c r="P102" s="114"/>
      <c r="Q102" s="118"/>
      <c r="R102" s="116"/>
      <c r="S102" s="114"/>
    </row>
    <row r="103" spans="1:19">
      <c r="A103" s="107">
        <v>97</v>
      </c>
      <c r="B103" s="110" t="s">
        <v>130</v>
      </c>
      <c r="C103" s="141">
        <v>1.5474697799999999E-2</v>
      </c>
      <c r="D103" s="164">
        <f>+C103*Totals!$G$10</f>
        <v>5725.8141642633818</v>
      </c>
      <c r="E103" s="107"/>
      <c r="F103" s="111" t="s">
        <v>954</v>
      </c>
      <c r="G103" s="136">
        <v>2.708613E-4</v>
      </c>
      <c r="H103" s="103">
        <f>ROUND(+G103*Totals!$H$10,2)</f>
        <v>100.22</v>
      </c>
      <c r="I103" s="103">
        <f t="shared" si="3"/>
        <v>0</v>
      </c>
      <c r="J103" s="103">
        <f t="shared" si="4"/>
        <v>100.22</v>
      </c>
      <c r="K103" s="113"/>
      <c r="L103" s="113"/>
      <c r="N103" s="117">
        <v>0</v>
      </c>
      <c r="O103" s="117"/>
      <c r="P103" s="114"/>
      <c r="Q103" s="118"/>
      <c r="R103" s="116"/>
      <c r="S103" s="114"/>
    </row>
    <row r="104" spans="1:19">
      <c r="A104" s="107">
        <v>98</v>
      </c>
      <c r="B104" s="110" t="s">
        <v>131</v>
      </c>
      <c r="C104" s="141">
        <v>6.8143408000000006E-3</v>
      </c>
      <c r="D104" s="164">
        <f>+C104*Totals!$G$10</f>
        <v>2521.3835886835782</v>
      </c>
      <c r="E104" s="107"/>
      <c r="F104" s="111" t="s">
        <v>953</v>
      </c>
      <c r="G104" s="136">
        <v>5.6799700000000004E-5</v>
      </c>
      <c r="H104" s="103">
        <f>ROUND(+G104*Totals!$H$10,2)</f>
        <v>21.02</v>
      </c>
      <c r="I104" s="103">
        <f t="shared" si="3"/>
        <v>2.524924924924925</v>
      </c>
      <c r="J104" s="103">
        <f t="shared" si="4"/>
        <v>18.495075075075075</v>
      </c>
      <c r="K104" s="113" t="s">
        <v>953</v>
      </c>
      <c r="L104" s="113" t="s">
        <v>106</v>
      </c>
      <c r="M104" s="138">
        <v>0.12012012012012012</v>
      </c>
      <c r="N104" s="117">
        <f>H104*M104</f>
        <v>2.524924924924925</v>
      </c>
      <c r="O104" s="117" t="s">
        <v>1159</v>
      </c>
      <c r="P104" s="114"/>
      <c r="Q104" s="118"/>
      <c r="R104" s="116"/>
      <c r="S104" s="114"/>
    </row>
    <row r="105" spans="1:19">
      <c r="A105" s="107">
        <v>99</v>
      </c>
      <c r="B105" s="110" t="s">
        <v>132</v>
      </c>
      <c r="C105" s="141">
        <v>9.2972011999999989E-3</v>
      </c>
      <c r="D105" s="164">
        <f>+C105*Totals!$G$10</f>
        <v>3440.0701717720463</v>
      </c>
      <c r="E105" s="107"/>
      <c r="F105" s="111" t="s">
        <v>952</v>
      </c>
      <c r="G105" s="136">
        <v>2.8979499999999999E-5</v>
      </c>
      <c r="H105" s="103">
        <f>ROUND(+G105*Totals!$H$10,2)</f>
        <v>10.72</v>
      </c>
      <c r="I105" s="103">
        <f t="shared" si="3"/>
        <v>3.8652394366197189</v>
      </c>
      <c r="J105" s="103">
        <f t="shared" si="4"/>
        <v>6.8547605633802817</v>
      </c>
      <c r="K105" s="113" t="s">
        <v>952</v>
      </c>
      <c r="L105" s="113" t="s">
        <v>80</v>
      </c>
      <c r="M105" s="138">
        <v>0.36056338028169016</v>
      </c>
      <c r="N105" s="117">
        <f t="shared" ref="N105:N113" si="5">H105*M105</f>
        <v>3.8652394366197189</v>
      </c>
      <c r="O105" s="117" t="s">
        <v>1159</v>
      </c>
      <c r="P105" s="114"/>
      <c r="Q105" s="118"/>
      <c r="R105" s="116"/>
      <c r="S105" s="114"/>
    </row>
    <row r="106" spans="1:19">
      <c r="C106" s="119">
        <f>SUM(C7:C105)</f>
        <v>0.99999999999999989</v>
      </c>
      <c r="D106" s="120">
        <f>SUM(D7:D105)</f>
        <v>370011.37199999997</v>
      </c>
      <c r="F106" s="111" t="s">
        <v>951</v>
      </c>
      <c r="G106" s="136">
        <v>1.3175989999999999E-4</v>
      </c>
      <c r="H106" s="103">
        <f>ROUND(+G106*Totals!$H$10,2)</f>
        <v>48.75</v>
      </c>
      <c r="I106" s="103">
        <f t="shared" si="3"/>
        <v>11.8684554973822</v>
      </c>
      <c r="J106" s="103">
        <f t="shared" si="4"/>
        <v>36.8815445026178</v>
      </c>
      <c r="K106" s="113" t="s">
        <v>951</v>
      </c>
      <c r="L106" s="113" t="s">
        <v>44</v>
      </c>
      <c r="M106" s="138">
        <v>0.24345549738219899</v>
      </c>
      <c r="N106" s="117">
        <f t="shared" si="5"/>
        <v>11.8684554973822</v>
      </c>
      <c r="O106" s="117" t="s">
        <v>1159</v>
      </c>
      <c r="P106" s="114"/>
      <c r="Q106" s="118"/>
      <c r="R106" s="116"/>
      <c r="S106" s="114"/>
    </row>
    <row r="107" spans="1:19">
      <c r="F107" s="111" t="s">
        <v>950</v>
      </c>
      <c r="G107" s="136">
        <v>5.5254199999999997E-5</v>
      </c>
      <c r="H107" s="103">
        <f>ROUND(+G107*Totals!$H$10,2)</f>
        <v>20.440000000000001</v>
      </c>
      <c r="I107" s="103">
        <f t="shared" si="3"/>
        <v>8.4278672985781995</v>
      </c>
      <c r="J107" s="103">
        <f t="shared" si="4"/>
        <v>12.012132701421802</v>
      </c>
      <c r="K107" s="113" t="s">
        <v>950</v>
      </c>
      <c r="L107" s="113" t="s">
        <v>40</v>
      </c>
      <c r="M107" s="138">
        <v>0.41232227488151663</v>
      </c>
      <c r="N107" s="117">
        <f t="shared" si="5"/>
        <v>8.4278672985781995</v>
      </c>
      <c r="O107" s="117" t="s">
        <v>1159</v>
      </c>
      <c r="P107" s="114"/>
      <c r="Q107" s="118"/>
      <c r="R107" s="116"/>
      <c r="S107" s="114"/>
    </row>
    <row r="108" spans="1:19">
      <c r="F108" s="111" t="s">
        <v>949</v>
      </c>
      <c r="G108" s="136">
        <v>1.931964E-4</v>
      </c>
      <c r="H108" s="103">
        <f>ROUND(+G108*Totals!$H$10,2)</f>
        <v>71.48</v>
      </c>
      <c r="I108" s="103">
        <f t="shared" si="3"/>
        <v>11.891790235081375</v>
      </c>
      <c r="J108" s="103">
        <f t="shared" si="4"/>
        <v>59.588209764918631</v>
      </c>
      <c r="K108" s="113" t="s">
        <v>949</v>
      </c>
      <c r="L108" s="113" t="s">
        <v>48</v>
      </c>
      <c r="M108" s="138">
        <v>0.16636528028933092</v>
      </c>
      <c r="N108" s="117">
        <f t="shared" si="5"/>
        <v>11.891790235081375</v>
      </c>
      <c r="O108" s="117" t="s">
        <v>1159</v>
      </c>
      <c r="P108" s="114"/>
      <c r="Q108" s="118"/>
      <c r="R108" s="116"/>
      <c r="S108" s="114"/>
    </row>
    <row r="109" spans="1:19">
      <c r="F109" s="111" t="s">
        <v>948</v>
      </c>
      <c r="G109" s="136">
        <v>5.7186099999999998E-5</v>
      </c>
      <c r="H109" s="103">
        <f>ROUND(+G109*Totals!$H$10,2)</f>
        <v>21.16</v>
      </c>
      <c r="I109" s="103">
        <f t="shared" si="3"/>
        <v>6.3989003436426115</v>
      </c>
      <c r="J109" s="103">
        <f t="shared" si="4"/>
        <v>14.761099656357388</v>
      </c>
      <c r="K109" s="143" t="s">
        <v>948</v>
      </c>
      <c r="L109" s="143" t="s">
        <v>36</v>
      </c>
      <c r="M109" s="140">
        <v>0.30240549828178692</v>
      </c>
      <c r="N109" s="144">
        <f t="shared" si="5"/>
        <v>6.3989003436426115</v>
      </c>
      <c r="O109" s="143" t="s">
        <v>1159</v>
      </c>
      <c r="P109" s="146"/>
      <c r="Q109" s="145"/>
      <c r="R109" s="116"/>
      <c r="S109" s="114"/>
    </row>
    <row r="110" spans="1:19">
      <c r="F110" s="111" t="s">
        <v>947</v>
      </c>
      <c r="G110" s="136">
        <v>2.318357E-4</v>
      </c>
      <c r="H110" s="103">
        <f>ROUND(+G110*Totals!$H$10,2)</f>
        <v>85.78</v>
      </c>
      <c r="I110" s="103">
        <f t="shared" si="3"/>
        <v>0</v>
      </c>
      <c r="J110" s="103">
        <f t="shared" si="4"/>
        <v>85.78</v>
      </c>
      <c r="K110" s="113"/>
      <c r="L110" s="113"/>
      <c r="N110" s="117">
        <v>0</v>
      </c>
      <c r="O110" s="117"/>
      <c r="P110" s="114"/>
      <c r="Q110" s="118"/>
      <c r="R110" s="116"/>
      <c r="S110" s="114"/>
    </row>
    <row r="111" spans="1:19">
      <c r="F111" s="111" t="s">
        <v>946</v>
      </c>
      <c r="G111" s="136">
        <v>5.6027000000000004E-5</v>
      </c>
      <c r="H111" s="103">
        <f>ROUND(+G111*Totals!$H$10,2)</f>
        <v>20.73</v>
      </c>
      <c r="I111" s="103">
        <f t="shared" si="3"/>
        <v>8.1906720977596734</v>
      </c>
      <c r="J111" s="103">
        <f t="shared" si="4"/>
        <v>12.539327902240327</v>
      </c>
      <c r="K111" s="113" t="s">
        <v>946</v>
      </c>
      <c r="L111" s="113" t="s">
        <v>46</v>
      </c>
      <c r="M111" s="138">
        <v>0.39511201629327902</v>
      </c>
      <c r="N111" s="117">
        <f t="shared" si="5"/>
        <v>8.1906720977596734</v>
      </c>
      <c r="O111" s="113" t="s">
        <v>1159</v>
      </c>
      <c r="P111" s="114"/>
      <c r="Q111" s="118"/>
      <c r="R111" s="116"/>
      <c r="S111" s="114"/>
    </row>
    <row r="112" spans="1:19">
      <c r="F112" s="111" t="s">
        <v>945</v>
      </c>
      <c r="G112" s="136">
        <v>7.8978690000000009E-4</v>
      </c>
      <c r="H112" s="103">
        <f>ROUND(+G112*Totals!$H$10,2)</f>
        <v>292.23</v>
      </c>
      <c r="I112" s="103">
        <f t="shared" si="3"/>
        <v>0</v>
      </c>
      <c r="J112" s="103">
        <f t="shared" si="4"/>
        <v>292.23</v>
      </c>
      <c r="K112" s="113"/>
      <c r="L112" s="113"/>
      <c r="N112" s="117">
        <v>0</v>
      </c>
      <c r="O112" s="117"/>
      <c r="P112" s="114"/>
      <c r="Q112" s="118"/>
      <c r="R112" s="116"/>
      <c r="S112" s="114"/>
    </row>
    <row r="113" spans="6:19">
      <c r="F113" s="111" t="s">
        <v>944</v>
      </c>
      <c r="G113" s="136">
        <v>1.135995E-4</v>
      </c>
      <c r="H113" s="103">
        <f>ROUND(+G113*Totals!$H$10,2)</f>
        <v>42.03</v>
      </c>
      <c r="I113" s="103">
        <f t="shared" si="3"/>
        <v>8.8617469879518076</v>
      </c>
      <c r="J113" s="103">
        <f t="shared" si="4"/>
        <v>33.168253012048197</v>
      </c>
      <c r="K113" s="113" t="s">
        <v>944</v>
      </c>
      <c r="L113" s="113" t="s">
        <v>130</v>
      </c>
      <c r="M113" s="138">
        <v>0.21084337349397589</v>
      </c>
      <c r="N113" s="117">
        <f t="shared" si="5"/>
        <v>8.8617469879518076</v>
      </c>
      <c r="O113" s="113" t="s">
        <v>1159</v>
      </c>
      <c r="P113" s="114"/>
      <c r="Q113" s="118"/>
      <c r="R113" s="116"/>
      <c r="S113" s="114"/>
    </row>
    <row r="114" spans="6:19">
      <c r="F114" s="111" t="s">
        <v>943</v>
      </c>
      <c r="G114" s="136">
        <v>5.8036200000000007E-4</v>
      </c>
      <c r="H114" s="103">
        <f>ROUND(+G114*Totals!$H$10,2)</f>
        <v>214.74</v>
      </c>
      <c r="I114" s="103">
        <f t="shared" si="3"/>
        <v>0</v>
      </c>
      <c r="J114" s="103">
        <f t="shared" si="4"/>
        <v>214.74</v>
      </c>
      <c r="K114" s="113"/>
      <c r="L114" s="113"/>
      <c r="N114" s="117">
        <v>0</v>
      </c>
      <c r="O114" s="113"/>
      <c r="P114" s="114"/>
      <c r="Q114" s="118"/>
      <c r="R114" s="116"/>
      <c r="S114" s="114"/>
    </row>
    <row r="115" spans="6:19">
      <c r="F115" s="111" t="s">
        <v>942</v>
      </c>
      <c r="G115" s="136">
        <v>4.9844700000000001E-5</v>
      </c>
      <c r="H115" s="103">
        <f>ROUND(+G115*Totals!$H$10,2)</f>
        <v>18.440000000000001</v>
      </c>
      <c r="I115" s="103">
        <f t="shared" si="3"/>
        <v>0</v>
      </c>
      <c r="J115" s="103">
        <f t="shared" si="4"/>
        <v>18.440000000000001</v>
      </c>
      <c r="K115" s="113"/>
      <c r="L115" s="113"/>
      <c r="N115" s="117">
        <v>0</v>
      </c>
      <c r="O115" s="117"/>
      <c r="P115" s="114"/>
      <c r="Q115" s="118"/>
      <c r="R115" s="116"/>
      <c r="S115" s="114"/>
    </row>
    <row r="116" spans="6:19">
      <c r="F116" s="111" t="s">
        <v>941</v>
      </c>
      <c r="G116" s="136">
        <v>1.3137400000000001E-5</v>
      </c>
      <c r="H116" s="103">
        <f>ROUND(+G116*Totals!$H$10,2)</f>
        <v>4.8600000000000003</v>
      </c>
      <c r="I116" s="103">
        <f t="shared" si="3"/>
        <v>1.3512107623318388</v>
      </c>
      <c r="J116" s="103">
        <f t="shared" si="4"/>
        <v>3.5087892376681618</v>
      </c>
      <c r="K116" s="113" t="s">
        <v>941</v>
      </c>
      <c r="L116" s="113" t="s">
        <v>58</v>
      </c>
      <c r="M116" s="138">
        <v>0.27802690582959644</v>
      </c>
      <c r="N116" s="117">
        <f>H116*M116</f>
        <v>1.3512107623318388</v>
      </c>
      <c r="O116" s="117"/>
      <c r="P116" s="114"/>
      <c r="Q116" s="118"/>
      <c r="R116" s="116"/>
      <c r="S116" s="114"/>
    </row>
    <row r="117" spans="6:19">
      <c r="F117" s="111" t="s">
        <v>940</v>
      </c>
      <c r="G117" s="136">
        <v>3.3229799999999998E-5</v>
      </c>
      <c r="H117" s="103">
        <f>ROUND(+G117*Totals!$H$10,2)</f>
        <v>12.3</v>
      </c>
      <c r="I117" s="103">
        <f t="shared" si="3"/>
        <v>5.9992647058823527</v>
      </c>
      <c r="J117" s="103">
        <f t="shared" si="4"/>
        <v>6.300735294117648</v>
      </c>
      <c r="K117" s="113" t="s">
        <v>940</v>
      </c>
      <c r="L117" s="113" t="s">
        <v>76</v>
      </c>
      <c r="M117" s="138">
        <v>0.48774509803921567</v>
      </c>
      <c r="N117" s="117">
        <f>H117*M117</f>
        <v>5.9992647058823527</v>
      </c>
      <c r="O117" s="113" t="s">
        <v>1159</v>
      </c>
      <c r="P117" s="114"/>
      <c r="Q117" s="118"/>
      <c r="R117" s="116"/>
      <c r="S117" s="114"/>
    </row>
    <row r="118" spans="6:19">
      <c r="F118" s="111" t="s">
        <v>939</v>
      </c>
      <c r="G118" s="136">
        <v>4.5439790000000003E-4</v>
      </c>
      <c r="H118" s="103">
        <f>ROUND(+G118*Totals!$H$10,2)</f>
        <v>168.13</v>
      </c>
      <c r="I118" s="103">
        <f t="shared" si="3"/>
        <v>0</v>
      </c>
      <c r="J118" s="103">
        <f t="shared" si="4"/>
        <v>168.13</v>
      </c>
      <c r="K118" s="113"/>
      <c r="L118" s="113"/>
      <c r="N118" s="117">
        <v>0</v>
      </c>
      <c r="O118" s="113"/>
      <c r="P118" s="114"/>
      <c r="Q118" s="118"/>
      <c r="R118" s="116"/>
      <c r="S118" s="114"/>
    </row>
    <row r="119" spans="6:19" ht="37.5">
      <c r="F119" s="111" t="s">
        <v>938</v>
      </c>
      <c r="G119" s="136">
        <v>3.3113860000000001E-4</v>
      </c>
      <c r="H119" s="103">
        <f>ROUND(+G119*Totals!$H$10,2)</f>
        <v>122.53</v>
      </c>
      <c r="I119" s="103">
        <f t="shared" si="3"/>
        <v>0</v>
      </c>
      <c r="J119" s="103">
        <f t="shared" si="4"/>
        <v>122.53</v>
      </c>
      <c r="K119" s="113"/>
      <c r="L119" s="113"/>
      <c r="N119" s="117">
        <v>0</v>
      </c>
      <c r="O119" s="113"/>
      <c r="P119" s="114"/>
      <c r="Q119" s="118"/>
      <c r="R119" s="116"/>
      <c r="S119" s="114"/>
    </row>
    <row r="120" spans="6:19">
      <c r="F120" s="111" t="s">
        <v>937</v>
      </c>
      <c r="G120" s="136">
        <v>9.2803820999999998E-3</v>
      </c>
      <c r="H120" s="103">
        <f>ROUND(+G120*Totals!$H$10,2)</f>
        <v>3433.85</v>
      </c>
      <c r="I120" s="103">
        <f t="shared" si="3"/>
        <v>0</v>
      </c>
      <c r="J120" s="103">
        <f t="shared" si="4"/>
        <v>3433.85</v>
      </c>
      <c r="K120" s="113"/>
      <c r="L120" s="113"/>
      <c r="N120" s="117"/>
      <c r="O120" s="113"/>
      <c r="P120" s="114"/>
      <c r="Q120" s="118"/>
      <c r="R120" s="116"/>
      <c r="S120" s="114"/>
    </row>
    <row r="121" spans="6:19">
      <c r="F121" s="111" t="s">
        <v>936</v>
      </c>
      <c r="G121" s="136">
        <v>1.6151220000000001E-4</v>
      </c>
      <c r="H121" s="103">
        <f>ROUND(+G121*Totals!$H$10,2)</f>
        <v>59.76</v>
      </c>
      <c r="I121" s="103">
        <f t="shared" si="3"/>
        <v>9.1938461538461542</v>
      </c>
      <c r="J121" s="103">
        <f t="shared" si="4"/>
        <v>50.566153846153846</v>
      </c>
      <c r="K121" s="137" t="s">
        <v>936</v>
      </c>
      <c r="L121" s="137" t="s">
        <v>89</v>
      </c>
      <c r="M121" s="138">
        <v>0.15384615384615385</v>
      </c>
      <c r="N121" s="117">
        <f>H121*M121</f>
        <v>9.1938461538461542</v>
      </c>
      <c r="O121" s="117"/>
      <c r="P121" s="114"/>
      <c r="Q121" s="118"/>
      <c r="R121" s="116"/>
      <c r="S121" s="114"/>
    </row>
    <row r="122" spans="6:19">
      <c r="F122" s="111" t="s">
        <v>935</v>
      </c>
      <c r="G122" s="136">
        <v>1.49534E-4</v>
      </c>
      <c r="H122" s="103">
        <f>ROUND(+G122*Totals!$H$10,2)</f>
        <v>55.33</v>
      </c>
      <c r="I122" s="103">
        <f t="shared" si="3"/>
        <v>10.793541666666666</v>
      </c>
      <c r="J122" s="103">
        <f t="shared" si="4"/>
        <v>44.536458333333329</v>
      </c>
      <c r="K122" s="113" t="s">
        <v>935</v>
      </c>
      <c r="L122" s="113" t="s">
        <v>97</v>
      </c>
      <c r="M122" s="138">
        <v>0.19507575757575757</v>
      </c>
      <c r="N122" s="117">
        <f>H122*M122</f>
        <v>10.793541666666666</v>
      </c>
      <c r="O122" s="117" t="s">
        <v>1159</v>
      </c>
      <c r="P122" s="114"/>
      <c r="Q122" s="118"/>
      <c r="R122" s="116"/>
      <c r="S122" s="114"/>
    </row>
    <row r="123" spans="6:19">
      <c r="F123" s="111" t="s">
        <v>934</v>
      </c>
      <c r="G123" s="136">
        <v>1.3755580000000001E-4</v>
      </c>
      <c r="H123" s="103">
        <f>ROUND(+G123*Totals!$H$10,2)</f>
        <v>50.9</v>
      </c>
      <c r="I123" s="103">
        <f t="shared" si="3"/>
        <v>12.725</v>
      </c>
      <c r="J123" s="103">
        <f t="shared" si="4"/>
        <v>38.174999999999997</v>
      </c>
      <c r="K123" s="113" t="s">
        <v>934</v>
      </c>
      <c r="L123" s="113" t="s">
        <v>57</v>
      </c>
      <c r="M123" s="138">
        <v>0.25</v>
      </c>
      <c r="N123" s="117">
        <f>H123*M123</f>
        <v>12.725</v>
      </c>
      <c r="O123" s="117" t="s">
        <v>1159</v>
      </c>
      <c r="P123" s="114"/>
      <c r="Q123" s="118"/>
      <c r="R123" s="116"/>
      <c r="S123" s="114"/>
    </row>
    <row r="124" spans="6:19">
      <c r="F124" s="111" t="s">
        <v>933</v>
      </c>
      <c r="G124" s="136">
        <v>1.421925E-4</v>
      </c>
      <c r="H124" s="103">
        <f>ROUND(+G124*Totals!$H$10,2)</f>
        <v>52.61</v>
      </c>
      <c r="I124" s="103">
        <f t="shared" si="3"/>
        <v>14.250773930753565</v>
      </c>
      <c r="J124" s="103">
        <f t="shared" si="4"/>
        <v>38.359226069246432</v>
      </c>
      <c r="K124" s="113" t="s">
        <v>933</v>
      </c>
      <c r="L124" s="113" t="s">
        <v>127</v>
      </c>
      <c r="M124" s="138">
        <v>0.2708757637474542</v>
      </c>
      <c r="N124" s="117">
        <f>H124*M124</f>
        <v>14.250773930753565</v>
      </c>
      <c r="O124" s="113" t="s">
        <v>1159</v>
      </c>
      <c r="P124" s="114"/>
      <c r="Q124" s="118"/>
      <c r="R124" s="116"/>
      <c r="S124" s="114"/>
    </row>
    <row r="125" spans="6:19">
      <c r="F125" s="111" t="s">
        <v>932</v>
      </c>
      <c r="G125" s="136">
        <v>4.346919E-4</v>
      </c>
      <c r="H125" s="103">
        <f>ROUND(+G125*Totals!$H$10,2)</f>
        <v>160.84</v>
      </c>
      <c r="I125" s="103">
        <f t="shared" si="3"/>
        <v>0</v>
      </c>
      <c r="J125" s="103">
        <f t="shared" si="4"/>
        <v>160.84</v>
      </c>
      <c r="K125" s="113"/>
      <c r="L125" s="113"/>
      <c r="N125" s="117"/>
      <c r="O125" s="117"/>
      <c r="P125" s="114"/>
      <c r="Q125" s="118"/>
      <c r="R125" s="116"/>
      <c r="S125" s="114"/>
    </row>
    <row r="126" spans="6:19">
      <c r="F126" s="111" t="s">
        <v>931</v>
      </c>
      <c r="G126" s="136">
        <v>5.6413299999999997E-5</v>
      </c>
      <c r="H126" s="103">
        <f>ROUND(+G126*Totals!$H$10,2)</f>
        <v>20.87</v>
      </c>
      <c r="I126" s="103">
        <f t="shared" si="3"/>
        <v>3.1403134796238246</v>
      </c>
      <c r="J126" s="103">
        <f t="shared" si="4"/>
        <v>17.729686520376177</v>
      </c>
      <c r="K126" s="113" t="s">
        <v>931</v>
      </c>
      <c r="L126" s="113" t="s">
        <v>138</v>
      </c>
      <c r="M126" s="138">
        <v>0.15047021943573669</v>
      </c>
      <c r="N126" s="117">
        <f>H126*M126</f>
        <v>3.1403134796238246</v>
      </c>
      <c r="O126" s="113" t="s">
        <v>1159</v>
      </c>
      <c r="P126" s="114"/>
      <c r="Q126" s="118"/>
      <c r="R126" s="116"/>
      <c r="S126" s="114"/>
    </row>
    <row r="127" spans="6:19">
      <c r="F127" s="111" t="s">
        <v>930</v>
      </c>
      <c r="G127" s="136">
        <v>1.7658151E-3</v>
      </c>
      <c r="H127" s="103">
        <f>ROUND(+G127*Totals!$H$10,2)</f>
        <v>653.37</v>
      </c>
      <c r="I127" s="103">
        <f t="shared" si="3"/>
        <v>0</v>
      </c>
      <c r="J127" s="103">
        <f t="shared" si="4"/>
        <v>653.37</v>
      </c>
      <c r="K127" s="113"/>
      <c r="L127" s="113"/>
      <c r="N127" s="117"/>
      <c r="O127" s="113"/>
      <c r="P127" s="114"/>
      <c r="Q127" s="118"/>
      <c r="R127" s="116"/>
      <c r="S127" s="114"/>
    </row>
    <row r="128" spans="6:19">
      <c r="F128" s="111" t="s">
        <v>929</v>
      </c>
      <c r="G128" s="136">
        <v>3.1954679999999998E-4</v>
      </c>
      <c r="H128" s="103">
        <f>ROUND(+G128*Totals!$H$10,2)</f>
        <v>118.24</v>
      </c>
      <c r="I128" s="103">
        <f t="shared" si="3"/>
        <v>0</v>
      </c>
      <c r="J128" s="103">
        <f t="shared" si="4"/>
        <v>118.24</v>
      </c>
      <c r="K128" s="113"/>
      <c r="L128" s="113"/>
      <c r="N128" s="117"/>
      <c r="O128" s="117"/>
      <c r="P128" s="114"/>
      <c r="Q128" s="118"/>
      <c r="R128" s="116"/>
      <c r="S128" s="114"/>
    </row>
    <row r="129" spans="6:19">
      <c r="F129" s="111" t="s">
        <v>928</v>
      </c>
      <c r="G129" s="136">
        <v>8.6551999999999994E-5</v>
      </c>
      <c r="H129" s="103">
        <f>ROUND(+G129*Totals!$H$10,2)</f>
        <v>32.03</v>
      </c>
      <c r="I129" s="103">
        <f t="shared" si="3"/>
        <v>7.0852468007312615</v>
      </c>
      <c r="J129" s="103">
        <f t="shared" si="4"/>
        <v>24.944753199268739</v>
      </c>
      <c r="K129" s="113" t="s">
        <v>928</v>
      </c>
      <c r="L129" s="113" t="s">
        <v>122</v>
      </c>
      <c r="M129" s="138">
        <v>0.22120658135283364</v>
      </c>
      <c r="N129" s="117">
        <f>H129*M129</f>
        <v>7.0852468007312615</v>
      </c>
      <c r="O129" s="117" t="s">
        <v>1159</v>
      </c>
      <c r="P129" s="114"/>
      <c r="Q129" s="118"/>
      <c r="R129" s="116"/>
      <c r="S129" s="114"/>
    </row>
    <row r="130" spans="6:19">
      <c r="F130" s="111" t="s">
        <v>927</v>
      </c>
      <c r="G130" s="136">
        <v>1.3910100000000001E-5</v>
      </c>
      <c r="H130" s="103">
        <f>ROUND(+G130*Totals!$H$10,2)</f>
        <v>5.15</v>
      </c>
      <c r="I130" s="103">
        <f t="shared" si="3"/>
        <v>2.149770642201835</v>
      </c>
      <c r="J130" s="103">
        <f t="shared" si="4"/>
        <v>3.0002293577981654</v>
      </c>
      <c r="K130" s="113" t="s">
        <v>927</v>
      </c>
      <c r="L130" s="113" t="s">
        <v>37</v>
      </c>
      <c r="M130" s="138">
        <v>0.41743119266055045</v>
      </c>
      <c r="N130" s="117">
        <f>H130*M130</f>
        <v>2.149770642201835</v>
      </c>
      <c r="O130" s="113" t="s">
        <v>1159</v>
      </c>
      <c r="P130" s="114"/>
      <c r="Q130" s="118"/>
      <c r="R130" s="116"/>
      <c r="S130" s="114"/>
    </row>
    <row r="131" spans="6:19">
      <c r="F131" s="111" t="s">
        <v>926</v>
      </c>
      <c r="G131" s="136">
        <v>1.6073940000000001E-3</v>
      </c>
      <c r="H131" s="103">
        <f>ROUND(+G131*Totals!$H$10,2)</f>
        <v>594.75</v>
      </c>
      <c r="I131" s="103">
        <f t="shared" si="3"/>
        <v>0</v>
      </c>
      <c r="J131" s="103">
        <f t="shared" si="4"/>
        <v>594.75</v>
      </c>
      <c r="K131" s="113"/>
      <c r="L131" s="113"/>
      <c r="N131" s="117"/>
      <c r="O131" s="117"/>
      <c r="P131" s="114"/>
      <c r="Q131" s="118"/>
      <c r="R131" s="116"/>
      <c r="S131" s="114"/>
    </row>
    <row r="132" spans="6:19">
      <c r="F132" s="111" t="s">
        <v>925</v>
      </c>
      <c r="G132" s="136">
        <v>3.3616199999999998E-5</v>
      </c>
      <c r="H132" s="103">
        <f>ROUND(+G132*Totals!$H$10,2)</f>
        <v>12.44</v>
      </c>
      <c r="I132" s="103">
        <f t="shared" si="3"/>
        <v>4.5485462555066078</v>
      </c>
      <c r="J132" s="103">
        <f t="shared" si="4"/>
        <v>7.8914537444933917</v>
      </c>
      <c r="K132" s="113" t="s">
        <v>925</v>
      </c>
      <c r="L132" s="113" t="s">
        <v>100</v>
      </c>
      <c r="M132" s="138">
        <v>0.33920704845814981</v>
      </c>
      <c r="N132" s="117">
        <f>H132*M132</f>
        <v>4.2197356828193833</v>
      </c>
      <c r="O132" s="137" t="s">
        <v>131</v>
      </c>
      <c r="P132" s="138">
        <v>2.6431718061674006E-2</v>
      </c>
      <c r="Q132" s="118">
        <f>H132*P132</f>
        <v>0.32881057268722463</v>
      </c>
      <c r="R132" s="116"/>
      <c r="S132" s="114"/>
    </row>
    <row r="133" spans="6:19">
      <c r="F133" s="111" t="s">
        <v>48</v>
      </c>
      <c r="G133" s="136">
        <v>3.9879599999999996E-3</v>
      </c>
      <c r="H133" s="103">
        <f>ROUND(+G133*Totals!$H$10,2)</f>
        <v>1475.59</v>
      </c>
      <c r="I133" s="103">
        <f t="shared" si="3"/>
        <v>0</v>
      </c>
      <c r="J133" s="103">
        <f t="shared" si="4"/>
        <v>1475.59</v>
      </c>
      <c r="K133" s="113"/>
      <c r="L133" s="113"/>
      <c r="N133" s="117"/>
      <c r="O133" s="113"/>
      <c r="P133" s="114"/>
      <c r="Q133" s="118"/>
      <c r="R133" s="116"/>
      <c r="S133" s="114"/>
    </row>
    <row r="134" spans="6:19">
      <c r="F134" s="111" t="s">
        <v>924</v>
      </c>
      <c r="G134" s="136">
        <v>2.9597689999999997E-4</v>
      </c>
      <c r="H134" s="103">
        <f>ROUND(+G134*Totals!$H$10,2)</f>
        <v>109.51</v>
      </c>
      <c r="I134" s="103">
        <f t="shared" si="3"/>
        <v>0</v>
      </c>
      <c r="J134" s="103">
        <f t="shared" si="4"/>
        <v>109.51</v>
      </c>
      <c r="K134" s="113"/>
      <c r="L134" s="113"/>
      <c r="N134" s="117"/>
      <c r="O134" s="113"/>
      <c r="P134" s="114"/>
      <c r="Q134" s="118"/>
      <c r="R134" s="116"/>
      <c r="S134" s="114"/>
    </row>
    <row r="135" spans="6:19">
      <c r="F135" s="111" t="s">
        <v>923</v>
      </c>
      <c r="G135" s="136">
        <v>1.4648151E-3</v>
      </c>
      <c r="H135" s="103">
        <f>ROUND(+G135*Totals!$H$10,2)</f>
        <v>542</v>
      </c>
      <c r="I135" s="103">
        <f t="shared" ref="I135:I198" si="6">+N135+Q135+T135</f>
        <v>0</v>
      </c>
      <c r="J135" s="103">
        <f t="shared" ref="J135:J198" si="7">+H135-I135</f>
        <v>542</v>
      </c>
      <c r="K135" s="113"/>
      <c r="L135" s="113"/>
      <c r="N135" s="117"/>
      <c r="O135" s="113"/>
      <c r="P135" s="114"/>
      <c r="Q135" s="118"/>
      <c r="R135" s="116"/>
      <c r="S135" s="114"/>
    </row>
    <row r="136" spans="6:19">
      <c r="F136" s="111" t="s">
        <v>922</v>
      </c>
      <c r="G136" s="136">
        <v>9.2193319999999996E-4</v>
      </c>
      <c r="H136" s="103">
        <f>ROUND(+G136*Totals!$H$10,2)</f>
        <v>341.13</v>
      </c>
      <c r="I136" s="103">
        <f t="shared" si="6"/>
        <v>0</v>
      </c>
      <c r="J136" s="103">
        <f t="shared" si="7"/>
        <v>341.13</v>
      </c>
      <c r="K136" s="113"/>
      <c r="L136" s="113"/>
      <c r="N136" s="117"/>
      <c r="O136" s="117"/>
      <c r="P136" s="114"/>
      <c r="Q136" s="118"/>
      <c r="R136" s="116"/>
      <c r="S136" s="114"/>
    </row>
    <row r="137" spans="6:19">
      <c r="F137" s="111" t="s">
        <v>921</v>
      </c>
      <c r="G137" s="136">
        <v>1.49534E-4</v>
      </c>
      <c r="H137" s="103">
        <f>ROUND(+G137*Totals!$H$10,2)</f>
        <v>55.33</v>
      </c>
      <c r="I137" s="103">
        <f t="shared" si="6"/>
        <v>7.7958728179551127</v>
      </c>
      <c r="J137" s="103">
        <f t="shared" si="7"/>
        <v>47.534127182044884</v>
      </c>
      <c r="K137" s="113" t="s">
        <v>921</v>
      </c>
      <c r="L137" s="113" t="s">
        <v>36</v>
      </c>
      <c r="M137" s="138">
        <v>3.117206982543641E-2</v>
      </c>
      <c r="N137" s="117">
        <f>H137*M137</f>
        <v>1.7247506234413965</v>
      </c>
      <c r="O137" s="117" t="s">
        <v>73</v>
      </c>
      <c r="P137" s="138">
        <v>0.10972568578553617</v>
      </c>
      <c r="Q137" s="118">
        <f>H137*P137</f>
        <v>6.0711221945137162</v>
      </c>
      <c r="R137" s="116" t="s">
        <v>1159</v>
      </c>
      <c r="S137" s="114"/>
    </row>
    <row r="138" spans="6:19">
      <c r="F138" s="111" t="s">
        <v>920</v>
      </c>
      <c r="G138" s="136">
        <v>5.6027000000000004E-5</v>
      </c>
      <c r="H138" s="103">
        <f>ROUND(+G138*Totals!$H$10,2)</f>
        <v>20.73</v>
      </c>
      <c r="I138" s="103">
        <f t="shared" si="6"/>
        <v>8.2920000000000016</v>
      </c>
      <c r="J138" s="103">
        <f t="shared" si="7"/>
        <v>12.437999999999999</v>
      </c>
      <c r="K138" s="113" t="s">
        <v>920</v>
      </c>
      <c r="L138" s="113" t="s">
        <v>129</v>
      </c>
      <c r="M138" s="138">
        <v>0.40000000000000008</v>
      </c>
      <c r="N138" s="117">
        <f>H138*M138</f>
        <v>8.2920000000000016</v>
      </c>
      <c r="O138" s="113" t="s">
        <v>1159</v>
      </c>
      <c r="P138" s="114"/>
      <c r="Q138" s="118"/>
      <c r="R138" s="116"/>
      <c r="S138" s="114"/>
    </row>
    <row r="139" spans="6:19">
      <c r="F139" s="111" t="s">
        <v>919</v>
      </c>
      <c r="G139" s="136">
        <v>4.1343999999999996E-5</v>
      </c>
      <c r="H139" s="103">
        <f>ROUND(+G139*Totals!$H$10,2)</f>
        <v>15.3</v>
      </c>
      <c r="I139" s="103">
        <f t="shared" si="6"/>
        <v>2.2818355640535373</v>
      </c>
      <c r="J139" s="103">
        <f t="shared" si="7"/>
        <v>13.018164435946463</v>
      </c>
      <c r="K139" s="113" t="s">
        <v>919</v>
      </c>
      <c r="L139" s="113" t="s">
        <v>101</v>
      </c>
      <c r="M139" s="138">
        <v>0.14913957934990438</v>
      </c>
      <c r="N139" s="117">
        <f>H139*M139</f>
        <v>2.2818355640535373</v>
      </c>
      <c r="O139" s="113" t="s">
        <v>1159</v>
      </c>
      <c r="P139" s="114"/>
      <c r="Q139" s="118"/>
      <c r="R139" s="116"/>
      <c r="S139" s="114"/>
    </row>
    <row r="140" spans="6:19">
      <c r="F140" s="111" t="s">
        <v>918</v>
      </c>
      <c r="G140" s="136">
        <v>1.5731982499999998E-2</v>
      </c>
      <c r="H140" s="103">
        <f>ROUND(+G140*Totals!$H$10,2)</f>
        <v>5821.01</v>
      </c>
      <c r="I140" s="103">
        <f t="shared" si="6"/>
        <v>0</v>
      </c>
      <c r="J140" s="103">
        <f t="shared" si="7"/>
        <v>5821.01</v>
      </c>
      <c r="K140" s="113"/>
      <c r="L140" s="113"/>
      <c r="N140" s="117"/>
      <c r="O140" s="113"/>
      <c r="P140" s="114"/>
      <c r="Q140" s="118"/>
      <c r="R140" s="116"/>
      <c r="S140" s="114"/>
    </row>
    <row r="141" spans="6:19">
      <c r="F141" s="111" t="s">
        <v>917</v>
      </c>
      <c r="G141" s="136">
        <v>5.3210151300000001E-2</v>
      </c>
      <c r="H141" s="103">
        <f>ROUND(+G141*Totals!$H$10,2)</f>
        <v>19688.36</v>
      </c>
      <c r="I141" s="103">
        <f t="shared" si="6"/>
        <v>0</v>
      </c>
      <c r="J141" s="103">
        <f t="shared" si="7"/>
        <v>19688.36</v>
      </c>
      <c r="K141" s="113"/>
      <c r="L141" s="113"/>
      <c r="N141" s="117"/>
      <c r="O141" s="113"/>
      <c r="P141" s="114"/>
      <c r="Q141" s="118"/>
      <c r="R141" s="116"/>
      <c r="S141" s="114"/>
    </row>
    <row r="142" spans="6:19">
      <c r="F142" s="111" t="s">
        <v>916</v>
      </c>
      <c r="G142" s="136">
        <v>9.9650699999999999E-4</v>
      </c>
      <c r="H142" s="103">
        <f>ROUND(+G142*Totals!$H$10,2)</f>
        <v>368.72</v>
      </c>
      <c r="I142" s="103">
        <f t="shared" si="6"/>
        <v>0</v>
      </c>
      <c r="J142" s="103">
        <f t="shared" si="7"/>
        <v>368.72</v>
      </c>
      <c r="K142" s="113"/>
      <c r="L142" s="113"/>
      <c r="N142" s="117"/>
      <c r="O142" s="113"/>
      <c r="P142" s="114"/>
      <c r="Q142" s="118"/>
      <c r="R142" s="116"/>
      <c r="S142" s="114"/>
    </row>
    <row r="143" spans="6:19">
      <c r="F143" s="111" t="s">
        <v>915</v>
      </c>
      <c r="G143" s="136">
        <v>2.0930898000000001E-3</v>
      </c>
      <c r="H143" s="103">
        <f>ROUND(+G143*Totals!$H$10,2)</f>
        <v>774.47</v>
      </c>
      <c r="I143" s="103">
        <f t="shared" si="6"/>
        <v>0</v>
      </c>
      <c r="J143" s="103">
        <f t="shared" si="7"/>
        <v>774.47</v>
      </c>
      <c r="K143" s="113"/>
      <c r="L143" s="113"/>
      <c r="N143" s="117"/>
      <c r="O143" s="117"/>
      <c r="P143" s="114"/>
      <c r="Q143" s="118"/>
      <c r="R143" s="116"/>
      <c r="S143" s="114"/>
    </row>
    <row r="144" spans="6:19">
      <c r="F144" s="111" t="s">
        <v>914</v>
      </c>
      <c r="G144" s="136">
        <v>4.8840050000000001E-4</v>
      </c>
      <c r="H144" s="103">
        <f>ROUND(+G144*Totals!$H$10,2)</f>
        <v>180.71</v>
      </c>
      <c r="I144" s="103">
        <f t="shared" si="6"/>
        <v>0</v>
      </c>
      <c r="J144" s="103">
        <f t="shared" si="7"/>
        <v>180.71</v>
      </c>
      <c r="K144" s="113"/>
      <c r="L144" s="113"/>
      <c r="N144" s="117"/>
      <c r="O144" s="117"/>
      <c r="P144" s="114"/>
      <c r="Q144" s="118"/>
      <c r="R144" s="116"/>
      <c r="S144" s="114"/>
    </row>
    <row r="145" spans="6:19">
      <c r="F145" s="111" t="s">
        <v>913</v>
      </c>
      <c r="G145" s="136">
        <v>4.4821599999999998E-5</v>
      </c>
      <c r="H145" s="103">
        <f>ROUND(+G145*Totals!$H$10,2)</f>
        <v>16.579999999999998</v>
      </c>
      <c r="I145" s="103">
        <f t="shared" si="6"/>
        <v>9.2887951807228912</v>
      </c>
      <c r="J145" s="103">
        <f t="shared" si="7"/>
        <v>7.2912048192771071</v>
      </c>
      <c r="K145" s="113" t="s">
        <v>913</v>
      </c>
      <c r="L145" s="113" t="s">
        <v>65</v>
      </c>
      <c r="M145" s="138">
        <v>0.56024096385542177</v>
      </c>
      <c r="N145" s="117">
        <f>H145*M145</f>
        <v>9.2887951807228912</v>
      </c>
      <c r="O145" s="113" t="s">
        <v>1159</v>
      </c>
      <c r="P145" s="114"/>
      <c r="Q145" s="118"/>
      <c r="R145" s="116"/>
      <c r="S145" s="114"/>
    </row>
    <row r="146" spans="6:19">
      <c r="F146" s="111" t="s">
        <v>912</v>
      </c>
      <c r="G146" s="136">
        <v>1.6201450000000001E-3</v>
      </c>
      <c r="H146" s="103">
        <f>ROUND(+G146*Totals!$H$10,2)</f>
        <v>599.47</v>
      </c>
      <c r="I146" s="103">
        <f t="shared" si="6"/>
        <v>0</v>
      </c>
      <c r="J146" s="103">
        <f>+H146-I146</f>
        <v>599.47</v>
      </c>
      <c r="O146" s="113" t="s">
        <v>1159</v>
      </c>
      <c r="P146" s="114"/>
      <c r="Q146" s="118"/>
      <c r="R146" s="116"/>
      <c r="S146" s="114"/>
    </row>
    <row r="147" spans="6:19">
      <c r="F147" s="111" t="s">
        <v>911</v>
      </c>
      <c r="G147" s="136">
        <v>2.8577611000000004E-3</v>
      </c>
      <c r="H147" s="103">
        <f>ROUND(+G147*Totals!$H$10,2)</f>
        <v>1057.4000000000001</v>
      </c>
      <c r="I147" s="103">
        <f t="shared" si="6"/>
        <v>0</v>
      </c>
      <c r="J147" s="103">
        <f>+H147-I147</f>
        <v>1057.4000000000001</v>
      </c>
      <c r="K147" s="113"/>
      <c r="L147" s="113"/>
      <c r="N147" s="117"/>
      <c r="O147" s="113"/>
      <c r="P147" s="114"/>
      <c r="Q147" s="118"/>
      <c r="R147" s="116"/>
      <c r="S147" s="114"/>
    </row>
    <row r="148" spans="6:19">
      <c r="F148" s="111" t="s">
        <v>910</v>
      </c>
      <c r="G148" s="136">
        <v>1.5030679999999998E-4</v>
      </c>
      <c r="H148" s="103">
        <f>ROUND(+G148*Totals!$H$10,2)</f>
        <v>55.62</v>
      </c>
      <c r="I148" s="103">
        <f t="shared" si="6"/>
        <v>18.224425531914893</v>
      </c>
      <c r="J148" s="103">
        <f>+H148-I148</f>
        <v>37.395574468085101</v>
      </c>
      <c r="K148" s="113" t="s">
        <v>910</v>
      </c>
      <c r="L148" s="113" t="s">
        <v>57</v>
      </c>
      <c r="M148" s="138">
        <v>0.32765957446808508</v>
      </c>
      <c r="N148" s="117">
        <f>+H148*M148</f>
        <v>18.224425531914893</v>
      </c>
      <c r="O148" s="117"/>
      <c r="P148" s="114"/>
      <c r="Q148" s="118"/>
      <c r="R148" s="116"/>
      <c r="S148" s="114"/>
    </row>
    <row r="149" spans="6:19">
      <c r="F149" s="111" t="s">
        <v>909</v>
      </c>
      <c r="G149" s="136">
        <v>2.0672010000000001E-4</v>
      </c>
      <c r="H149" s="103">
        <f>ROUND(+G149*Totals!$H$10,2)</f>
        <v>76.489999999999995</v>
      </c>
      <c r="I149" s="103">
        <f t="shared" si="6"/>
        <v>0</v>
      </c>
      <c r="J149" s="103">
        <f>+H149-I149</f>
        <v>76.489999999999995</v>
      </c>
      <c r="K149" s="113"/>
      <c r="L149" s="113"/>
      <c r="N149" s="117"/>
      <c r="O149" s="117"/>
      <c r="P149" s="114"/>
      <c r="Q149" s="118"/>
      <c r="R149" s="116"/>
      <c r="S149" s="114"/>
    </row>
    <row r="150" spans="6:19">
      <c r="F150" s="111" t="s">
        <v>908</v>
      </c>
      <c r="G150" s="136">
        <v>2.8979499999999999E-5</v>
      </c>
      <c r="H150" s="103">
        <f>ROUND(+G150*Totals!$H$10,2)</f>
        <v>10.72</v>
      </c>
      <c r="I150" s="103">
        <f t="shared" si="6"/>
        <v>0.76894514767932487</v>
      </c>
      <c r="J150" s="103">
        <f t="shared" si="7"/>
        <v>9.9510548523206754</v>
      </c>
      <c r="K150" s="113" t="s">
        <v>908</v>
      </c>
      <c r="L150" s="113" t="s">
        <v>117</v>
      </c>
      <c r="M150" s="138">
        <v>7.1729957805907171E-2</v>
      </c>
      <c r="N150" s="117">
        <f>H150*M150</f>
        <v>0.76894514767932487</v>
      </c>
      <c r="O150" s="113" t="s">
        <v>1159</v>
      </c>
      <c r="P150" s="114"/>
      <c r="Q150" s="118"/>
      <c r="R150" s="116"/>
      <c r="S150" s="114"/>
    </row>
    <row r="151" spans="6:19">
      <c r="F151" s="111" t="s">
        <v>907</v>
      </c>
      <c r="G151" s="136">
        <v>8.8483899999999995E-5</v>
      </c>
      <c r="H151" s="103">
        <f>ROUND(+G151*Totals!$H$10,2)</f>
        <v>32.74</v>
      </c>
      <c r="I151" s="103">
        <f t="shared" si="6"/>
        <v>13.404961948249619</v>
      </c>
      <c r="J151" s="103">
        <f t="shared" si="7"/>
        <v>19.335038051750381</v>
      </c>
      <c r="K151" s="113" t="s">
        <v>907</v>
      </c>
      <c r="L151" s="113" t="s">
        <v>119</v>
      </c>
      <c r="M151" s="138">
        <v>0.40943683409436832</v>
      </c>
      <c r="N151" s="117">
        <f>H151*M151</f>
        <v>13.404961948249619</v>
      </c>
      <c r="O151" s="117" t="s">
        <v>1159</v>
      </c>
      <c r="P151" s="114"/>
      <c r="Q151" s="118"/>
      <c r="R151" s="116"/>
      <c r="S151" s="114"/>
    </row>
    <row r="152" spans="6:19">
      <c r="F152" s="111" t="s">
        <v>52</v>
      </c>
      <c r="G152" s="136">
        <v>2.0088560999999999E-3</v>
      </c>
      <c r="H152" s="103">
        <f>ROUND(+G152*Totals!$H$10,2)</f>
        <v>743.3</v>
      </c>
      <c r="I152" s="103">
        <f t="shared" si="6"/>
        <v>0</v>
      </c>
      <c r="J152" s="103">
        <f t="shared" si="7"/>
        <v>743.3</v>
      </c>
      <c r="K152" s="113"/>
      <c r="L152" s="113"/>
      <c r="N152" s="117"/>
      <c r="O152" s="117"/>
      <c r="P152" s="114"/>
      <c r="Q152" s="118"/>
      <c r="R152" s="116"/>
      <c r="S152" s="114"/>
    </row>
    <row r="153" spans="6:19">
      <c r="F153" s="111" t="s">
        <v>906</v>
      </c>
      <c r="G153" s="136">
        <v>5.3708599999999996E-5</v>
      </c>
      <c r="H153" s="103">
        <f>ROUND(+G153*Totals!$H$10,2)</f>
        <v>19.87</v>
      </c>
      <c r="I153" s="103">
        <f t="shared" si="6"/>
        <v>8.4795541401273891</v>
      </c>
      <c r="J153" s="103">
        <f t="shared" si="7"/>
        <v>11.390445859872612</v>
      </c>
      <c r="K153" s="113" t="s">
        <v>906</v>
      </c>
      <c r="L153" s="113" t="s">
        <v>79</v>
      </c>
      <c r="M153" s="138">
        <v>0.42675159235668791</v>
      </c>
      <c r="N153" s="117">
        <f>H153*M153</f>
        <v>8.4795541401273891</v>
      </c>
      <c r="O153" s="117" t="s">
        <v>1159</v>
      </c>
      <c r="P153" s="114"/>
      <c r="Q153" s="118"/>
      <c r="R153" s="116"/>
      <c r="S153" s="114"/>
    </row>
    <row r="154" spans="6:19">
      <c r="F154" s="111" t="s">
        <v>905</v>
      </c>
      <c r="G154" s="136">
        <v>2.9365900000000003E-5</v>
      </c>
      <c r="H154" s="103">
        <f>ROUND(+G154*Totals!$H$10,2)</f>
        <v>10.87</v>
      </c>
      <c r="I154" s="103">
        <f t="shared" si="6"/>
        <v>6.5913829787234031</v>
      </c>
      <c r="J154" s="103">
        <f t="shared" si="7"/>
        <v>4.2786170212765962</v>
      </c>
      <c r="K154" s="113" t="s">
        <v>905</v>
      </c>
      <c r="L154" s="113" t="s">
        <v>123</v>
      </c>
      <c r="M154" s="138">
        <v>0.60638297872340419</v>
      </c>
      <c r="N154" s="117">
        <f>H154*M154</f>
        <v>6.5913829787234031</v>
      </c>
      <c r="O154" s="117" t="s">
        <v>1159</v>
      </c>
      <c r="P154" s="114"/>
      <c r="Q154" s="118"/>
      <c r="R154" s="116"/>
      <c r="S154" s="114"/>
    </row>
    <row r="155" spans="6:19">
      <c r="F155" s="111" t="s">
        <v>904</v>
      </c>
      <c r="G155" s="136">
        <v>1.4103340000000002E-4</v>
      </c>
      <c r="H155" s="103">
        <f>ROUND(+G155*Totals!$H$10,2)</f>
        <v>52.18</v>
      </c>
      <c r="I155" s="103">
        <f t="shared" si="6"/>
        <v>12.846345177664974</v>
      </c>
      <c r="J155" s="103">
        <f t="shared" si="7"/>
        <v>39.333654822335028</v>
      </c>
      <c r="K155" s="113" t="s">
        <v>904</v>
      </c>
      <c r="L155" s="113" t="s">
        <v>71</v>
      </c>
      <c r="M155" s="138">
        <v>0.24619289340101522</v>
      </c>
      <c r="N155" s="117">
        <f>H155*M155</f>
        <v>12.846345177664974</v>
      </c>
      <c r="O155" s="117" t="s">
        <v>1159</v>
      </c>
      <c r="P155" s="114"/>
      <c r="Q155" s="118"/>
      <c r="R155" s="116"/>
      <c r="S155" s="114"/>
    </row>
    <row r="156" spans="6:19">
      <c r="F156" s="111" t="s">
        <v>903</v>
      </c>
      <c r="G156" s="136">
        <v>1.1205390000000001E-4</v>
      </c>
      <c r="H156" s="103">
        <f>ROUND(+G156*Totals!$H$10,2)</f>
        <v>41.46</v>
      </c>
      <c r="I156" s="103">
        <f t="shared" si="6"/>
        <v>10.708691099476439</v>
      </c>
      <c r="J156" s="103">
        <f t="shared" si="7"/>
        <v>30.751308900523561</v>
      </c>
      <c r="K156" s="113" t="s">
        <v>903</v>
      </c>
      <c r="L156" s="113" t="s">
        <v>39</v>
      </c>
      <c r="M156" s="138">
        <v>0.2582897033158813</v>
      </c>
      <c r="N156" s="117">
        <f>H156*M156</f>
        <v>10.708691099476439</v>
      </c>
      <c r="O156" s="113" t="s">
        <v>1159</v>
      </c>
      <c r="P156" s="114"/>
      <c r="Q156" s="118"/>
      <c r="R156" s="116"/>
      <c r="S156" s="114"/>
    </row>
    <row r="157" spans="6:19">
      <c r="F157" s="111" t="s">
        <v>902</v>
      </c>
      <c r="G157" s="136">
        <v>5.2549399999999995E-5</v>
      </c>
      <c r="H157" s="103">
        <f>ROUND(+G157*Totals!$H$10,2)</f>
        <v>19.440000000000001</v>
      </c>
      <c r="I157" s="103">
        <f t="shared" si="6"/>
        <v>11.162812500000001</v>
      </c>
      <c r="J157" s="103">
        <f t="shared" si="7"/>
        <v>8.2771875000000001</v>
      </c>
      <c r="K157" s="113" t="s">
        <v>902</v>
      </c>
      <c r="L157" s="113" t="s">
        <v>127</v>
      </c>
      <c r="M157" s="138">
        <v>0.57421875</v>
      </c>
      <c r="N157" s="117">
        <f>H157*M157</f>
        <v>11.162812500000001</v>
      </c>
      <c r="O157" s="113" t="s">
        <v>1159</v>
      </c>
      <c r="P157" s="114"/>
      <c r="Q157" s="118"/>
      <c r="R157" s="116"/>
      <c r="S157" s="114"/>
    </row>
    <row r="158" spans="6:19">
      <c r="F158" s="111" t="s">
        <v>901</v>
      </c>
      <c r="G158" s="136">
        <v>4.0146210000000003E-4</v>
      </c>
      <c r="H158" s="103">
        <f>ROUND(+G158*Totals!$H$10,2)</f>
        <v>148.55000000000001</v>
      </c>
      <c r="I158" s="103">
        <f t="shared" si="6"/>
        <v>0</v>
      </c>
      <c r="J158" s="103">
        <f t="shared" si="7"/>
        <v>148.55000000000001</v>
      </c>
      <c r="K158" s="113"/>
      <c r="L158" s="113"/>
      <c r="N158" s="117"/>
      <c r="O158" s="113"/>
      <c r="P158" s="114"/>
      <c r="Q158" s="118"/>
      <c r="R158" s="116"/>
      <c r="S158" s="114"/>
    </row>
    <row r="159" spans="6:19">
      <c r="F159" s="111" t="s">
        <v>900</v>
      </c>
      <c r="G159" s="136">
        <v>2.0745429000000003E-3</v>
      </c>
      <c r="H159" s="103">
        <f>ROUND(+G159*Totals!$H$10,2)</f>
        <v>767.6</v>
      </c>
      <c r="I159" s="103">
        <f t="shared" si="6"/>
        <v>0</v>
      </c>
      <c r="J159" s="103">
        <f t="shared" si="7"/>
        <v>767.6</v>
      </c>
      <c r="K159" s="113"/>
      <c r="L159" s="113"/>
      <c r="N159" s="117"/>
      <c r="O159" s="113"/>
      <c r="P159" s="114"/>
      <c r="Q159" s="118"/>
      <c r="R159" s="116"/>
      <c r="S159" s="114"/>
    </row>
    <row r="160" spans="6:19">
      <c r="F160" s="111" t="s">
        <v>899</v>
      </c>
      <c r="G160" s="136">
        <v>1.0857637E-3</v>
      </c>
      <c r="H160" s="103">
        <f>ROUND(+G160*Totals!$H$10,2)</f>
        <v>401.74</v>
      </c>
      <c r="I160" s="103">
        <f t="shared" si="6"/>
        <v>0</v>
      </c>
      <c r="J160" s="103">
        <f t="shared" si="7"/>
        <v>401.74</v>
      </c>
      <c r="K160" s="113"/>
      <c r="L160" s="113"/>
      <c r="N160" s="117"/>
      <c r="O160" s="117"/>
      <c r="P160" s="114"/>
      <c r="Q160" s="118"/>
      <c r="R160" s="116"/>
      <c r="S160" s="114"/>
    </row>
    <row r="161" spans="6:19">
      <c r="F161" s="111" t="s">
        <v>898</v>
      </c>
      <c r="G161" s="136">
        <v>4.8840050000000001E-4</v>
      </c>
      <c r="H161" s="103">
        <f>ROUND(+G161*Totals!$H$10,2)</f>
        <v>180.71</v>
      </c>
      <c r="I161" s="103">
        <f t="shared" si="6"/>
        <v>0</v>
      </c>
      <c r="J161" s="103">
        <f t="shared" si="7"/>
        <v>180.71</v>
      </c>
      <c r="K161" s="113"/>
      <c r="L161" s="113"/>
      <c r="N161" s="117"/>
      <c r="O161" s="113"/>
      <c r="P161" s="114"/>
      <c r="Q161" s="118"/>
      <c r="R161" s="116"/>
      <c r="S161" s="114"/>
    </row>
    <row r="162" spans="6:19">
      <c r="F162" s="111" t="s">
        <v>56</v>
      </c>
      <c r="G162" s="136">
        <v>1.73877E-5</v>
      </c>
      <c r="H162" s="103">
        <f>ROUND(+G162*Totals!$H$10,2)</f>
        <v>6.43</v>
      </c>
      <c r="I162" s="103">
        <f t="shared" si="6"/>
        <v>2.2772916666666667</v>
      </c>
      <c r="J162" s="103">
        <f t="shared" si="7"/>
        <v>4.152708333333333</v>
      </c>
      <c r="K162" s="113" t="s">
        <v>56</v>
      </c>
      <c r="L162" s="113" t="s">
        <v>56</v>
      </c>
      <c r="M162" s="138">
        <v>0.35416666666666669</v>
      </c>
      <c r="N162" s="117">
        <f>H162*M162</f>
        <v>2.2772916666666667</v>
      </c>
      <c r="O162" s="117" t="s">
        <v>1159</v>
      </c>
      <c r="P162" s="114"/>
      <c r="Q162" s="118"/>
      <c r="R162" s="116"/>
      <c r="S162" s="114"/>
    </row>
    <row r="163" spans="6:19">
      <c r="F163" s="111" t="s">
        <v>897</v>
      </c>
      <c r="G163" s="136">
        <v>2.9702013999999997E-3</v>
      </c>
      <c r="H163" s="103">
        <f>ROUND(+G163*Totals!$H$10,2)</f>
        <v>1099.01</v>
      </c>
      <c r="I163" s="103">
        <f t="shared" si="6"/>
        <v>0</v>
      </c>
      <c r="J163" s="103">
        <f t="shared" si="7"/>
        <v>1099.01</v>
      </c>
      <c r="K163" s="113"/>
      <c r="L163" s="113"/>
      <c r="N163" s="117"/>
      <c r="O163" s="117"/>
      <c r="P163" s="114"/>
      <c r="Q163" s="118"/>
      <c r="R163" s="116"/>
      <c r="S163" s="114"/>
    </row>
    <row r="164" spans="6:19">
      <c r="F164" s="111" t="s">
        <v>896</v>
      </c>
      <c r="G164" s="136">
        <v>1.0741719999999999E-4</v>
      </c>
      <c r="H164" s="103">
        <f>ROUND(+G164*Totals!$H$10,2)</f>
        <v>39.75</v>
      </c>
      <c r="I164" s="103">
        <f t="shared" si="6"/>
        <v>6.073546180159636</v>
      </c>
      <c r="J164" s="103">
        <f t="shared" si="7"/>
        <v>33.676453819840361</v>
      </c>
      <c r="K164" s="113" t="s">
        <v>896</v>
      </c>
      <c r="L164" s="113" t="s">
        <v>120</v>
      </c>
      <c r="M164" s="138">
        <v>0.15279361459521096</v>
      </c>
      <c r="N164" s="117">
        <f>H164*M164</f>
        <v>6.073546180159636</v>
      </c>
      <c r="O164" s="117" t="s">
        <v>1159</v>
      </c>
      <c r="P164" s="114"/>
      <c r="Q164" s="118"/>
      <c r="R164" s="116"/>
      <c r="S164" s="114"/>
    </row>
    <row r="165" spans="6:19">
      <c r="F165" s="111" t="s">
        <v>895</v>
      </c>
      <c r="G165" s="136">
        <v>9.2734299999999991E-5</v>
      </c>
      <c r="H165" s="103">
        <f>ROUND(+G165*Totals!$H$10,2)</f>
        <v>34.31</v>
      </c>
      <c r="I165" s="103">
        <f t="shared" si="6"/>
        <v>0.94928853754940734</v>
      </c>
      <c r="J165" s="103">
        <f t="shared" si="7"/>
        <v>33.360711462450595</v>
      </c>
      <c r="K165" s="113" t="s">
        <v>895</v>
      </c>
      <c r="L165" s="113" t="s">
        <v>52</v>
      </c>
      <c r="M165" s="138">
        <v>2.7667984189723323E-2</v>
      </c>
      <c r="N165" s="117">
        <f>H165*M165</f>
        <v>0.94928853754940734</v>
      </c>
      <c r="O165" s="113" t="s">
        <v>1159</v>
      </c>
      <c r="P165" s="114"/>
      <c r="Q165" s="118"/>
      <c r="R165" s="116"/>
      <c r="S165" s="114"/>
    </row>
    <row r="166" spans="6:19">
      <c r="F166" s="111" t="s">
        <v>894</v>
      </c>
      <c r="G166" s="136">
        <v>5.4095000000000003E-5</v>
      </c>
      <c r="H166" s="103">
        <f>ROUND(+G166*Totals!$H$10,2)</f>
        <v>20.02</v>
      </c>
      <c r="I166" s="103">
        <f t="shared" si="6"/>
        <v>5.1114893617021275</v>
      </c>
      <c r="J166" s="103">
        <f t="shared" si="7"/>
        <v>14.908510638297873</v>
      </c>
      <c r="K166" s="113" t="s">
        <v>894</v>
      </c>
      <c r="L166" s="113" t="s">
        <v>98</v>
      </c>
      <c r="M166" s="138">
        <v>0.25531914893617019</v>
      </c>
      <c r="N166" s="117">
        <f>H166*M166</f>
        <v>5.1114893617021275</v>
      </c>
      <c r="O166" s="113" t="s">
        <v>1159</v>
      </c>
      <c r="P166" s="114"/>
      <c r="Q166" s="118"/>
      <c r="R166" s="116"/>
      <c r="S166" s="114"/>
    </row>
    <row r="167" spans="6:19">
      <c r="F167" s="111" t="s">
        <v>893</v>
      </c>
      <c r="G167" s="136">
        <v>2.2642619999999999E-4</v>
      </c>
      <c r="H167" s="103">
        <f>ROUND(+G167*Totals!$H$10,2)</f>
        <v>83.78</v>
      </c>
      <c r="I167" s="103">
        <f t="shared" si="6"/>
        <v>0</v>
      </c>
      <c r="J167" s="103">
        <f t="shared" si="7"/>
        <v>83.78</v>
      </c>
      <c r="K167" s="113"/>
      <c r="L167" s="113"/>
      <c r="N167" s="117"/>
      <c r="O167" s="117"/>
      <c r="P167" s="114"/>
      <c r="Q167" s="118"/>
      <c r="R167" s="116"/>
      <c r="S167" s="114"/>
    </row>
    <row r="168" spans="6:19">
      <c r="F168" s="111" t="s">
        <v>57</v>
      </c>
      <c r="G168" s="136">
        <v>9.4546452000000003E-3</v>
      </c>
      <c r="H168" s="103">
        <f>ROUND(+G168*Totals!$H$10,2)</f>
        <v>3498.33</v>
      </c>
      <c r="I168" s="103">
        <f t="shared" si="6"/>
        <v>0</v>
      </c>
      <c r="J168" s="103">
        <f t="shared" si="7"/>
        <v>3498.33</v>
      </c>
      <c r="K168" s="113"/>
      <c r="L168" s="113"/>
      <c r="N168" s="117"/>
      <c r="O168" s="113"/>
      <c r="P168" s="114"/>
      <c r="Q168" s="118"/>
      <c r="R168" s="116"/>
      <c r="S168" s="114"/>
    </row>
    <row r="169" spans="6:19">
      <c r="F169" s="111" t="s">
        <v>892</v>
      </c>
      <c r="G169" s="136">
        <v>2.5888299999999997E-5</v>
      </c>
      <c r="H169" s="103">
        <f>ROUND(+G169*Totals!$H$10,2)</f>
        <v>9.58</v>
      </c>
      <c r="I169" s="103">
        <f t="shared" si="6"/>
        <v>0</v>
      </c>
      <c r="J169" s="103">
        <f t="shared" si="7"/>
        <v>9.58</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ROUND(+G170*Totals!$H$10,2)</f>
        <v>2659.38</v>
      </c>
      <c r="I170" s="103">
        <f t="shared" si="6"/>
        <v>0</v>
      </c>
      <c r="J170" s="103">
        <f t="shared" si="7"/>
        <v>2659.38</v>
      </c>
      <c r="K170" s="113"/>
      <c r="L170" s="113"/>
      <c r="N170" s="117"/>
      <c r="O170" s="117"/>
      <c r="P170" s="114"/>
      <c r="Q170" s="118"/>
      <c r="R170" s="116"/>
      <c r="S170" s="114"/>
    </row>
    <row r="171" spans="6:19">
      <c r="F171" s="111" t="s">
        <v>890</v>
      </c>
      <c r="G171" s="136">
        <v>8.2301700000000005E-5</v>
      </c>
      <c r="H171" s="103">
        <f>ROUND(+G171*Totals!$H$10,2)</f>
        <v>30.45</v>
      </c>
      <c r="I171" s="103">
        <f t="shared" si="6"/>
        <v>10.454223433242507</v>
      </c>
      <c r="J171" s="103">
        <f t="shared" si="7"/>
        <v>19.995776566757492</v>
      </c>
      <c r="K171" s="113" t="s">
        <v>890</v>
      </c>
      <c r="L171" s="113" t="s">
        <v>119</v>
      </c>
      <c r="M171" s="138">
        <v>0.34332425068119893</v>
      </c>
      <c r="N171" s="117">
        <f>H171*M171</f>
        <v>10.454223433242507</v>
      </c>
      <c r="O171" s="113" t="s">
        <v>1159</v>
      </c>
      <c r="P171" s="114"/>
      <c r="Q171" s="118"/>
      <c r="R171" s="116"/>
      <c r="S171" s="114"/>
    </row>
    <row r="172" spans="6:19">
      <c r="F172" s="111" t="s">
        <v>889</v>
      </c>
      <c r="G172" s="136">
        <v>1.0046199999999999E-5</v>
      </c>
      <c r="H172" s="103">
        <f>ROUND(+G172*Totals!$H$10,2)</f>
        <v>3.72</v>
      </c>
      <c r="I172" s="103">
        <f t="shared" si="6"/>
        <v>0.76259999999999994</v>
      </c>
      <c r="J172" s="103">
        <f t="shared" si="7"/>
        <v>2.9574000000000003</v>
      </c>
      <c r="K172" s="113" t="s">
        <v>889</v>
      </c>
      <c r="L172" s="113" t="s">
        <v>103</v>
      </c>
      <c r="M172" s="138">
        <v>0.20499999999999999</v>
      </c>
      <c r="N172" s="117">
        <f>H172*M172</f>
        <v>0.76259999999999994</v>
      </c>
      <c r="O172" s="117" t="s">
        <v>1159</v>
      </c>
      <c r="P172" s="114"/>
      <c r="Q172" s="118"/>
      <c r="R172" s="116"/>
      <c r="S172" s="114"/>
    </row>
    <row r="173" spans="6:19">
      <c r="F173" s="111" t="s">
        <v>888</v>
      </c>
      <c r="G173" s="136">
        <v>2.7163410000000002E-4</v>
      </c>
      <c r="H173" s="103">
        <f>ROUND(+G173*Totals!$H$10,2)</f>
        <v>100.51</v>
      </c>
      <c r="I173" s="103">
        <f t="shared" si="6"/>
        <v>0</v>
      </c>
      <c r="J173" s="103">
        <f t="shared" si="7"/>
        <v>100.51</v>
      </c>
      <c r="K173" s="113"/>
      <c r="L173" s="113"/>
      <c r="N173" s="117"/>
      <c r="O173" s="117"/>
      <c r="P173" s="114"/>
      <c r="Q173" s="118"/>
      <c r="R173" s="116"/>
      <c r="S173" s="114"/>
    </row>
    <row r="174" spans="6:19">
      <c r="F174" s="111" t="s">
        <v>887</v>
      </c>
      <c r="G174" s="136">
        <v>6.8005100000000004E-5</v>
      </c>
      <c r="H174" s="103">
        <f>ROUND(+G174*Totals!$H$10,2)</f>
        <v>25.16</v>
      </c>
      <c r="I174" s="103">
        <f t="shared" si="6"/>
        <v>6.9209118541033439</v>
      </c>
      <c r="J174" s="103">
        <f t="shared" si="7"/>
        <v>18.239088145896655</v>
      </c>
      <c r="K174" s="113" t="s">
        <v>887</v>
      </c>
      <c r="L174" s="113" t="s">
        <v>106</v>
      </c>
      <c r="M174" s="138">
        <v>0.27507598784194531</v>
      </c>
      <c r="N174" s="117">
        <f>H174*M174</f>
        <v>6.9209118541033439</v>
      </c>
      <c r="O174" s="113" t="s">
        <v>1159</v>
      </c>
      <c r="P174" s="114"/>
      <c r="Q174" s="118"/>
      <c r="R174" s="116"/>
      <c r="S174" s="114"/>
    </row>
    <row r="175" spans="6:19">
      <c r="F175" s="111" t="s">
        <v>886</v>
      </c>
      <c r="G175" s="136">
        <v>1.4914760000000002E-4</v>
      </c>
      <c r="H175" s="103">
        <f>ROUND(+G175*Totals!$H$10,2)</f>
        <v>55.19</v>
      </c>
      <c r="I175" s="103">
        <f t="shared" si="6"/>
        <v>13.944281914893617</v>
      </c>
      <c r="J175" s="147">
        <f t="shared" si="7"/>
        <v>41.245718085106382</v>
      </c>
      <c r="K175" s="143" t="s">
        <v>886</v>
      </c>
      <c r="L175" s="143" t="s">
        <v>56</v>
      </c>
      <c r="M175" s="140">
        <v>5.3191489361702135E-3</v>
      </c>
      <c r="N175" s="144">
        <f>H175*M175</f>
        <v>0.29356382978723405</v>
      </c>
      <c r="O175" s="113" t="s">
        <v>62</v>
      </c>
      <c r="P175" s="140">
        <v>0.24734042553191493</v>
      </c>
      <c r="Q175" s="118">
        <f>H175*P175</f>
        <v>13.650718085106384</v>
      </c>
      <c r="R175" s="148"/>
      <c r="S175" s="114"/>
    </row>
    <row r="176" spans="6:19">
      <c r="F176" s="111" t="s">
        <v>885</v>
      </c>
      <c r="G176" s="136">
        <v>8.7131570000000002E-4</v>
      </c>
      <c r="H176" s="103">
        <f>ROUND(+G176*Totals!$H$10,2)</f>
        <v>322.39999999999998</v>
      </c>
      <c r="I176" s="103">
        <f t="shared" si="6"/>
        <v>0</v>
      </c>
      <c r="J176" s="103">
        <f t="shared" si="7"/>
        <v>322.39999999999998</v>
      </c>
      <c r="K176" s="113"/>
      <c r="L176" s="113"/>
      <c r="N176" s="117"/>
      <c r="O176" s="117"/>
      <c r="P176" s="114"/>
      <c r="Q176" s="118"/>
      <c r="R176" s="116"/>
      <c r="S176" s="114"/>
    </row>
    <row r="177" spans="6:19" ht="37.5">
      <c r="F177" s="111" t="s">
        <v>884</v>
      </c>
      <c r="G177" s="136">
        <v>6.6459599999999996E-5</v>
      </c>
      <c r="H177" s="103">
        <f>ROUND(+G177*Totals!$H$10,2)</f>
        <v>24.59</v>
      </c>
      <c r="I177" s="103">
        <f t="shared" si="6"/>
        <v>6.2127600849256899</v>
      </c>
      <c r="J177" s="103">
        <f t="shared" si="7"/>
        <v>18.377239915074309</v>
      </c>
      <c r="K177" s="113" t="s">
        <v>884</v>
      </c>
      <c r="L177" s="113" t="s">
        <v>106</v>
      </c>
      <c r="M177" s="138">
        <v>0.25265392781316348</v>
      </c>
      <c r="N177" s="117">
        <f>H177*M177</f>
        <v>6.2127600849256899</v>
      </c>
      <c r="O177" s="113" t="s">
        <v>1159</v>
      </c>
      <c r="P177" s="114"/>
      <c r="Q177" s="118"/>
      <c r="R177" s="116"/>
      <c r="S177" s="114"/>
    </row>
    <row r="178" spans="6:19">
      <c r="F178" s="111" t="s">
        <v>883</v>
      </c>
      <c r="G178" s="136">
        <v>1.9126440000000002E-4</v>
      </c>
      <c r="H178" s="103">
        <f>ROUND(+G178*Totals!$H$10,2)</f>
        <v>70.77</v>
      </c>
      <c r="I178" s="103">
        <f t="shared" si="6"/>
        <v>4.3901985111662523</v>
      </c>
      <c r="J178" s="103">
        <f t="shared" si="7"/>
        <v>66.379801488833749</v>
      </c>
      <c r="K178" s="113" t="s">
        <v>883</v>
      </c>
      <c r="L178" s="113" t="s">
        <v>118</v>
      </c>
      <c r="M178" s="138">
        <v>6.2034739454094288E-2</v>
      </c>
      <c r="N178" s="117">
        <f>H178*M178</f>
        <v>4.3901985111662523</v>
      </c>
      <c r="O178" s="117" t="s">
        <v>1159</v>
      </c>
      <c r="P178" s="114"/>
      <c r="Q178" s="118"/>
      <c r="R178" s="116"/>
      <c r="S178" s="114"/>
    </row>
    <row r="179" spans="6:19">
      <c r="F179" s="111" t="s">
        <v>882</v>
      </c>
      <c r="G179" s="136">
        <v>3.2650190000000002E-4</v>
      </c>
      <c r="H179" s="103">
        <f>ROUND(+G179*Totals!$H$10,2)</f>
        <v>120.81</v>
      </c>
      <c r="I179" s="103">
        <f t="shared" si="6"/>
        <v>0</v>
      </c>
      <c r="J179" s="103">
        <f t="shared" si="7"/>
        <v>120.81</v>
      </c>
      <c r="K179" s="113"/>
      <c r="L179" s="113"/>
      <c r="N179" s="117"/>
      <c r="O179" s="113"/>
      <c r="P179" s="114"/>
      <c r="Q179" s="118"/>
      <c r="R179" s="116"/>
      <c r="S179" s="114"/>
    </row>
    <row r="180" spans="6:19">
      <c r="F180" s="111" t="s">
        <v>881</v>
      </c>
      <c r="G180" s="136">
        <v>1.51466E-4</v>
      </c>
      <c r="H180" s="103">
        <f>ROUND(+G180*Totals!$H$10,2)</f>
        <v>56.04</v>
      </c>
      <c r="I180" s="103">
        <f t="shared" si="6"/>
        <v>12.949048543689319</v>
      </c>
      <c r="J180" s="103">
        <f t="shared" si="7"/>
        <v>43.090951456310677</v>
      </c>
      <c r="K180" s="113" t="s">
        <v>881</v>
      </c>
      <c r="L180" s="113" t="s">
        <v>92</v>
      </c>
      <c r="M180" s="138">
        <v>0.23106796116504852</v>
      </c>
      <c r="N180" s="117">
        <f>H180*M180</f>
        <v>12.949048543689319</v>
      </c>
      <c r="O180" s="117" t="s">
        <v>1159</v>
      </c>
      <c r="P180" s="114"/>
      <c r="Q180" s="118"/>
      <c r="R180" s="116"/>
      <c r="S180" s="114"/>
    </row>
    <row r="181" spans="6:19" ht="37.5">
      <c r="F181" s="111" t="s">
        <v>880</v>
      </c>
      <c r="G181" s="136">
        <v>7.0709880000000003E-4</v>
      </c>
      <c r="H181" s="103">
        <f>ROUND(+G181*Totals!$H$10,2)</f>
        <v>261.63</v>
      </c>
      <c r="I181" s="103">
        <f t="shared" si="6"/>
        <v>0</v>
      </c>
      <c r="J181" s="103">
        <f t="shared" si="7"/>
        <v>261.63</v>
      </c>
      <c r="K181" s="113"/>
      <c r="L181" s="113"/>
      <c r="N181" s="117"/>
      <c r="O181" s="117"/>
      <c r="P181" s="114"/>
      <c r="Q181" s="118"/>
      <c r="R181" s="116"/>
      <c r="S181" s="114"/>
    </row>
    <row r="182" spans="6:19">
      <c r="F182" s="111" t="s">
        <v>879</v>
      </c>
      <c r="G182" s="136">
        <v>2.1251600000000002E-5</v>
      </c>
      <c r="H182" s="103">
        <f>ROUND(+G182*Totals!$H$10,2)</f>
        <v>7.86</v>
      </c>
      <c r="I182" s="103">
        <f t="shared" si="6"/>
        <v>4.4449655172413793</v>
      </c>
      <c r="J182" s="103">
        <f t="shared" si="7"/>
        <v>3.415034482758621</v>
      </c>
      <c r="K182" s="113" t="s">
        <v>879</v>
      </c>
      <c r="L182" s="113" t="s">
        <v>68</v>
      </c>
      <c r="M182" s="138">
        <v>0.56551724137931036</v>
      </c>
      <c r="N182" s="117">
        <f>H182*M182</f>
        <v>4.4449655172413793</v>
      </c>
      <c r="O182" s="117" t="s">
        <v>1159</v>
      </c>
      <c r="P182" s="114"/>
      <c r="Q182" s="118"/>
      <c r="R182" s="116"/>
      <c r="S182" s="114"/>
    </row>
    <row r="183" spans="6:19">
      <c r="F183" s="111" t="s">
        <v>878</v>
      </c>
      <c r="G183" s="136">
        <v>1.3601029999999999E-4</v>
      </c>
      <c r="H183" s="103">
        <f>ROUND(+G183*Totals!$H$10,2)</f>
        <v>50.33</v>
      </c>
      <c r="I183" s="103">
        <f t="shared" si="6"/>
        <v>2.3659401709401711</v>
      </c>
      <c r="J183" s="103">
        <f t="shared" si="7"/>
        <v>47.964059829059828</v>
      </c>
      <c r="K183" s="113" t="s">
        <v>878</v>
      </c>
      <c r="L183" s="113" t="s">
        <v>104</v>
      </c>
      <c r="M183" s="138">
        <v>4.7008547008547015E-2</v>
      </c>
      <c r="N183" s="117">
        <f>H183*M183</f>
        <v>2.3659401709401711</v>
      </c>
      <c r="O183" s="113" t="s">
        <v>1159</v>
      </c>
      <c r="P183" s="114"/>
      <c r="Q183" s="118"/>
      <c r="R183" s="116"/>
      <c r="S183" s="114"/>
    </row>
    <row r="184" spans="6:19">
      <c r="F184" s="111" t="s">
        <v>877</v>
      </c>
      <c r="G184" s="136">
        <v>4.223273E-4</v>
      </c>
      <c r="H184" s="103">
        <f>ROUND(+G184*Totals!$H$10,2)</f>
        <v>156.27000000000001</v>
      </c>
      <c r="I184" s="103">
        <f t="shared" si="6"/>
        <v>0</v>
      </c>
      <c r="J184" s="103">
        <f>+H184-I184</f>
        <v>156.27000000000001</v>
      </c>
      <c r="O184" s="113" t="s">
        <v>1159</v>
      </c>
      <c r="P184" s="114"/>
      <c r="Q184" s="118"/>
      <c r="R184" s="116"/>
      <c r="S184" s="114"/>
    </row>
    <row r="185" spans="6:19">
      <c r="F185" s="111" t="s">
        <v>876</v>
      </c>
      <c r="G185" s="136">
        <v>6.5687000000000003E-6</v>
      </c>
      <c r="H185" s="103">
        <f>ROUND(+G185*Totals!$H$10,2)</f>
        <v>2.4300000000000002</v>
      </c>
      <c r="I185" s="103">
        <f t="shared" si="6"/>
        <v>0.85712727272727274</v>
      </c>
      <c r="J185" s="103">
        <f>+H185-I185</f>
        <v>1.5728727272727274</v>
      </c>
      <c r="K185" s="113" t="s">
        <v>876</v>
      </c>
      <c r="L185" s="113" t="s">
        <v>120</v>
      </c>
      <c r="M185" s="138">
        <v>0.35272727272727272</v>
      </c>
      <c r="N185" s="117">
        <f>+H185*M185</f>
        <v>0.85712727272727274</v>
      </c>
      <c r="O185" s="117"/>
      <c r="P185" s="114"/>
      <c r="Q185" s="118"/>
      <c r="R185" s="116"/>
      <c r="S185" s="114"/>
    </row>
    <row r="186" spans="6:19">
      <c r="F186" s="111" t="s">
        <v>875</v>
      </c>
      <c r="G186" s="136">
        <v>5.0231060000000005E-4</v>
      </c>
      <c r="H186" s="103">
        <f>ROUND(+G186*Totals!$H$10,2)</f>
        <v>185.86</v>
      </c>
      <c r="I186" s="103">
        <f t="shared" si="6"/>
        <v>0</v>
      </c>
      <c r="J186" s="103">
        <f t="shared" si="7"/>
        <v>185.86</v>
      </c>
      <c r="K186" s="113"/>
      <c r="L186" s="113"/>
      <c r="N186" s="117"/>
      <c r="O186" s="113"/>
      <c r="P186" s="114"/>
      <c r="Q186" s="118"/>
      <c r="R186" s="116"/>
      <c r="S186" s="114"/>
    </row>
    <row r="187" spans="6:19">
      <c r="F187" s="111" t="s">
        <v>874</v>
      </c>
      <c r="G187" s="136">
        <v>1.3910100000000001E-5</v>
      </c>
      <c r="H187" s="103">
        <f>ROUND(+G187*Totals!$H$10,2)</f>
        <v>5.15</v>
      </c>
      <c r="I187" s="103">
        <f t="shared" si="6"/>
        <v>1.5293939393939397</v>
      </c>
      <c r="J187" s="103">
        <f t="shared" si="7"/>
        <v>3.6206060606060606</v>
      </c>
      <c r="K187" s="113" t="s">
        <v>874</v>
      </c>
      <c r="L187" s="113" t="s">
        <v>78</v>
      </c>
      <c r="M187" s="138">
        <v>0.1393939393939394</v>
      </c>
      <c r="N187" s="117">
        <f>H187*M187</f>
        <v>0.71787878787878801</v>
      </c>
      <c r="O187" s="113" t="s">
        <v>125</v>
      </c>
      <c r="P187" s="138">
        <v>0.15757575757575759</v>
      </c>
      <c r="Q187" s="118">
        <f>H187*P187</f>
        <v>0.81151515151515163</v>
      </c>
      <c r="R187" s="116" t="s">
        <v>1159</v>
      </c>
      <c r="S187" s="114"/>
    </row>
    <row r="188" spans="6:19">
      <c r="F188" s="111" t="s">
        <v>873</v>
      </c>
      <c r="G188" s="136">
        <v>8.6235143000000011E-3</v>
      </c>
      <c r="H188" s="103">
        <f>ROUND(+G188*Totals!$H$10,2)</f>
        <v>3190.8</v>
      </c>
      <c r="I188" s="103">
        <f t="shared" si="6"/>
        <v>0</v>
      </c>
      <c r="J188" s="103">
        <f t="shared" si="7"/>
        <v>3190.8</v>
      </c>
      <c r="K188" s="113"/>
      <c r="L188" s="113"/>
      <c r="N188" s="117"/>
      <c r="O188" s="113"/>
      <c r="P188" s="114"/>
      <c r="Q188" s="118"/>
      <c r="R188" s="116"/>
      <c r="S188" s="114"/>
    </row>
    <row r="189" spans="6:19">
      <c r="F189" s="111" t="s">
        <v>872</v>
      </c>
      <c r="G189" s="136">
        <v>6.0431829999999995E-4</v>
      </c>
      <c r="H189" s="103">
        <f>ROUND(+G189*Totals!$H$10,2)</f>
        <v>223.6</v>
      </c>
      <c r="I189" s="103">
        <f t="shared" si="6"/>
        <v>0</v>
      </c>
      <c r="J189" s="103">
        <f t="shared" si="7"/>
        <v>223.6</v>
      </c>
      <c r="K189" s="113"/>
      <c r="L189" s="113"/>
      <c r="N189" s="117"/>
      <c r="O189" s="117"/>
      <c r="P189" s="114"/>
      <c r="Q189" s="118"/>
      <c r="R189" s="116"/>
      <c r="S189" s="114"/>
    </row>
    <row r="190" spans="6:19" ht="37.5">
      <c r="F190" s="111" t="s">
        <v>871</v>
      </c>
      <c r="G190" s="136">
        <v>2.9597689999999997E-4</v>
      </c>
      <c r="H190" s="103">
        <f>ROUND(+G190*Totals!$H$10,2)</f>
        <v>109.51</v>
      </c>
      <c r="I190" s="103">
        <f t="shared" si="6"/>
        <v>0</v>
      </c>
      <c r="J190" s="103">
        <f t="shared" si="7"/>
        <v>109.51</v>
      </c>
      <c r="K190" s="113"/>
      <c r="L190" s="113"/>
      <c r="N190" s="117"/>
      <c r="O190" s="113"/>
      <c r="P190" s="114"/>
      <c r="Q190" s="118"/>
      <c r="R190" s="116"/>
      <c r="S190" s="114"/>
    </row>
    <row r="191" spans="6:19">
      <c r="F191" s="111" t="s">
        <v>870</v>
      </c>
      <c r="G191" s="136">
        <v>1.0278050000000001E-4</v>
      </c>
      <c r="H191" s="103">
        <f>ROUND(+G191*Totals!$H$10,2)</f>
        <v>38.03</v>
      </c>
      <c r="I191" s="103">
        <f t="shared" si="6"/>
        <v>14.693409090909091</v>
      </c>
      <c r="J191" s="103">
        <f t="shared" si="7"/>
        <v>23.336590909090908</v>
      </c>
      <c r="K191" s="113" t="s">
        <v>870</v>
      </c>
      <c r="L191" s="113" t="s">
        <v>75</v>
      </c>
      <c r="M191" s="138">
        <v>0.38636363636363635</v>
      </c>
      <c r="N191" s="117">
        <f>H191*M191</f>
        <v>14.693409090909091</v>
      </c>
      <c r="O191" s="117" t="s">
        <v>1159</v>
      </c>
      <c r="P191" s="114"/>
      <c r="Q191" s="118"/>
      <c r="R191" s="116"/>
      <c r="S191" s="114"/>
    </row>
    <row r="192" spans="6:19">
      <c r="F192" s="111" t="s">
        <v>869</v>
      </c>
      <c r="G192" s="136">
        <v>5.8963540000000006E-4</v>
      </c>
      <c r="H192" s="103">
        <f>ROUND(+G192*Totals!$H$10,2)</f>
        <v>218.17</v>
      </c>
      <c r="I192" s="103">
        <f t="shared" si="6"/>
        <v>0</v>
      </c>
      <c r="J192" s="103">
        <f t="shared" si="7"/>
        <v>218.17</v>
      </c>
      <c r="K192" s="113"/>
      <c r="L192" s="113"/>
      <c r="N192" s="117"/>
      <c r="O192" s="117"/>
      <c r="P192" s="114"/>
      <c r="Q192" s="118"/>
      <c r="R192" s="116"/>
      <c r="S192" s="114"/>
    </row>
    <row r="193" spans="6:19">
      <c r="F193" s="111" t="s">
        <v>868</v>
      </c>
      <c r="G193" s="136">
        <v>1.5069300000000002E-5</v>
      </c>
      <c r="H193" s="103">
        <f>ROUND(+G193*Totals!$H$10,2)</f>
        <v>5.58</v>
      </c>
      <c r="I193" s="103">
        <f t="shared" si="6"/>
        <v>1.6739999999999999</v>
      </c>
      <c r="J193" s="103">
        <f t="shared" si="7"/>
        <v>3.9060000000000001</v>
      </c>
      <c r="K193" s="113" t="s">
        <v>868</v>
      </c>
      <c r="L193" s="113" t="s">
        <v>92</v>
      </c>
      <c r="M193" s="138">
        <v>0.3</v>
      </c>
      <c r="N193" s="117">
        <f>H193*M193</f>
        <v>1.6739999999999999</v>
      </c>
      <c r="O193" s="113" t="s">
        <v>1159</v>
      </c>
      <c r="P193" s="114"/>
      <c r="Q193" s="118"/>
      <c r="R193" s="116"/>
      <c r="S193" s="114"/>
    </row>
    <row r="194" spans="6:19">
      <c r="F194" s="111" t="s">
        <v>867</v>
      </c>
      <c r="G194" s="136">
        <v>8.4620000000000013E-5</v>
      </c>
      <c r="H194" s="103">
        <f>ROUND(+G194*Totals!$H$10,2)</f>
        <v>31.31</v>
      </c>
      <c r="I194" s="103">
        <f t="shared" si="6"/>
        <v>9.1629002624671916</v>
      </c>
      <c r="J194" s="103">
        <f t="shared" si="7"/>
        <v>22.147099737532805</v>
      </c>
      <c r="K194" s="113" t="s">
        <v>867</v>
      </c>
      <c r="L194" s="113" t="s">
        <v>69</v>
      </c>
      <c r="M194" s="138">
        <v>0.29265091863517062</v>
      </c>
      <c r="N194" s="117">
        <f>H194*M194</f>
        <v>9.1629002624671916</v>
      </c>
      <c r="O194" s="117" t="s">
        <v>1159</v>
      </c>
      <c r="P194" s="114"/>
      <c r="Q194" s="118"/>
      <c r="R194" s="116"/>
      <c r="S194" s="114"/>
    </row>
    <row r="195" spans="6:19">
      <c r="F195" s="111" t="s">
        <v>866</v>
      </c>
      <c r="G195" s="136">
        <v>2.42650809E-2</v>
      </c>
      <c r="H195" s="103">
        <f>ROUND(+G195*Totals!$H$10,2)</f>
        <v>8978.36</v>
      </c>
      <c r="I195" s="103">
        <f t="shared" si="6"/>
        <v>0</v>
      </c>
      <c r="J195" s="103">
        <f t="shared" si="7"/>
        <v>8978.36</v>
      </c>
      <c r="K195" s="113"/>
      <c r="L195" s="113"/>
      <c r="N195" s="117"/>
      <c r="O195" s="117"/>
      <c r="P195" s="114"/>
      <c r="Q195" s="118"/>
      <c r="R195" s="116"/>
      <c r="S195" s="114"/>
    </row>
    <row r="196" spans="6:19">
      <c r="F196" s="111" t="s">
        <v>865</v>
      </c>
      <c r="G196" s="136">
        <v>3.0525000000000003E-5</v>
      </c>
      <c r="H196" s="103">
        <f>ROUND(+G196*Totals!$H$10,2)</f>
        <v>11.29</v>
      </c>
      <c r="I196" s="103">
        <f t="shared" si="6"/>
        <v>3.1196052631578941</v>
      </c>
      <c r="J196" s="103">
        <f t="shared" si="7"/>
        <v>8.1703947368421055</v>
      </c>
      <c r="K196" s="113" t="s">
        <v>865</v>
      </c>
      <c r="L196" s="113" t="s">
        <v>108</v>
      </c>
      <c r="M196" s="138">
        <v>0.27631578947368418</v>
      </c>
      <c r="N196" s="117">
        <f>H196*M196</f>
        <v>3.1196052631578941</v>
      </c>
      <c r="O196" s="113" t="s">
        <v>1159</v>
      </c>
      <c r="P196" s="114"/>
      <c r="Q196" s="118"/>
      <c r="R196" s="116"/>
      <c r="S196" s="114"/>
    </row>
    <row r="197" spans="6:19" ht="37.5">
      <c r="F197" s="111" t="s">
        <v>864</v>
      </c>
      <c r="G197" s="136">
        <v>1.070308E-4</v>
      </c>
      <c r="H197" s="103">
        <f>ROUND(+G197*Totals!$H$10,2)</f>
        <v>39.6</v>
      </c>
      <c r="I197" s="103">
        <f t="shared" si="6"/>
        <v>15.069026548672566</v>
      </c>
      <c r="J197" s="103">
        <f t="shared" si="7"/>
        <v>24.530973451327434</v>
      </c>
      <c r="K197" s="113" t="s">
        <v>864</v>
      </c>
      <c r="L197" s="113" t="s">
        <v>125</v>
      </c>
      <c r="M197" s="138">
        <v>0.38053097345132741</v>
      </c>
      <c r="N197" s="117">
        <f>H197*M197</f>
        <v>15.069026548672566</v>
      </c>
      <c r="O197" s="113" t="s">
        <v>1159</v>
      </c>
      <c r="P197" s="114"/>
      <c r="Q197" s="118"/>
      <c r="R197" s="116"/>
      <c r="S197" s="114"/>
    </row>
    <row r="198" spans="6:19">
      <c r="F198" s="111" t="s">
        <v>863</v>
      </c>
      <c r="G198" s="136">
        <v>2.4265470000000002E-4</v>
      </c>
      <c r="H198" s="103">
        <f>ROUND(+G198*Totals!$H$10,2)</f>
        <v>89.78</v>
      </c>
      <c r="I198" s="103">
        <f t="shared" si="6"/>
        <v>0</v>
      </c>
      <c r="J198" s="103">
        <f t="shared" si="7"/>
        <v>89.78</v>
      </c>
      <c r="K198" s="113"/>
      <c r="L198" s="113"/>
      <c r="N198" s="117"/>
      <c r="O198" s="113"/>
      <c r="P198" s="114"/>
      <c r="Q198" s="118"/>
      <c r="R198" s="116"/>
      <c r="S198" s="114"/>
    </row>
    <row r="199" spans="6:19">
      <c r="F199" s="111" t="s">
        <v>862</v>
      </c>
      <c r="G199" s="136">
        <v>1.5022952000000001E-3</v>
      </c>
      <c r="H199" s="103">
        <f>ROUND(+G199*Totals!$H$10,2)</f>
        <v>555.87</v>
      </c>
      <c r="I199" s="103">
        <f t="shared" ref="I199:I262" si="8">+N199+Q199+T199</f>
        <v>0</v>
      </c>
      <c r="J199" s="103">
        <f t="shared" ref="J199:J262" si="9">+H199-I199</f>
        <v>555.87</v>
      </c>
      <c r="K199" s="113"/>
      <c r="L199" s="113"/>
      <c r="N199" s="117"/>
      <c r="O199" s="117"/>
      <c r="P199" s="114"/>
      <c r="Q199" s="118"/>
      <c r="R199" s="116"/>
      <c r="S199" s="114"/>
    </row>
    <row r="200" spans="6:19">
      <c r="F200" s="111" t="s">
        <v>861</v>
      </c>
      <c r="G200" s="136">
        <v>2.9118561E-3</v>
      </c>
      <c r="H200" s="103">
        <f>ROUND(+G200*Totals!$H$10,2)</f>
        <v>1077.42</v>
      </c>
      <c r="I200" s="103">
        <f t="shared" si="8"/>
        <v>0</v>
      </c>
      <c r="J200" s="103">
        <f t="shared" si="9"/>
        <v>1077.42</v>
      </c>
      <c r="K200" s="113"/>
      <c r="L200" s="113"/>
      <c r="N200" s="117"/>
      <c r="O200" s="117"/>
      <c r="P200" s="114"/>
      <c r="Q200" s="118"/>
      <c r="R200" s="116"/>
      <c r="S200" s="114"/>
    </row>
    <row r="201" spans="6:19">
      <c r="F201" s="111" t="s">
        <v>860</v>
      </c>
      <c r="G201" s="136">
        <v>4.0571200000000002E-5</v>
      </c>
      <c r="H201" s="103">
        <f>ROUND(+G201*Totals!$H$10,2)</f>
        <v>15.01</v>
      </c>
      <c r="I201" s="103">
        <f t="shared" si="8"/>
        <v>4.1671967654986526</v>
      </c>
      <c r="J201" s="103">
        <f t="shared" si="9"/>
        <v>10.842803234501346</v>
      </c>
      <c r="K201" s="113" t="s">
        <v>860</v>
      </c>
      <c r="L201" s="113" t="s">
        <v>121</v>
      </c>
      <c r="M201" s="138">
        <v>0.27762803234501349</v>
      </c>
      <c r="N201" s="117">
        <f t="shared" ref="N201:N206" si="10">H201*M201</f>
        <v>4.1671967654986526</v>
      </c>
      <c r="O201" s="117" t="s">
        <v>1159</v>
      </c>
      <c r="P201" s="114"/>
      <c r="Q201" s="118"/>
      <c r="R201" s="116"/>
      <c r="S201" s="114"/>
    </row>
    <row r="202" spans="6:19">
      <c r="F202" s="111" t="s">
        <v>859</v>
      </c>
      <c r="G202" s="136">
        <v>9.7757399999999993E-5</v>
      </c>
      <c r="H202" s="103">
        <f>ROUND(+G202*Totals!$H$10,2)</f>
        <v>36.17</v>
      </c>
      <c r="I202" s="103">
        <f t="shared" si="8"/>
        <v>11.473867069486406</v>
      </c>
      <c r="J202" s="103">
        <f t="shared" si="9"/>
        <v>24.696132930513595</v>
      </c>
      <c r="K202" s="113" t="s">
        <v>859</v>
      </c>
      <c r="L202" s="113" t="s">
        <v>75</v>
      </c>
      <c r="M202" s="138">
        <v>0.31722054380664655</v>
      </c>
      <c r="N202" s="117">
        <f t="shared" si="10"/>
        <v>11.473867069486406</v>
      </c>
      <c r="O202" s="117" t="s">
        <v>1159</v>
      </c>
      <c r="P202" s="114"/>
      <c r="Q202" s="118"/>
      <c r="R202" s="116"/>
      <c r="S202" s="114"/>
    </row>
    <row r="203" spans="6:19">
      <c r="F203" s="111" t="s">
        <v>858</v>
      </c>
      <c r="G203" s="136">
        <v>9.6984600000000007E-5</v>
      </c>
      <c r="H203" s="103">
        <f>ROUND(+G203*Totals!$H$10,2)</f>
        <v>35.89</v>
      </c>
      <c r="I203" s="103">
        <f t="shared" si="8"/>
        <v>7.4111600928074255</v>
      </c>
      <c r="J203" s="103">
        <f t="shared" si="9"/>
        <v>28.478839907192576</v>
      </c>
      <c r="K203" s="113" t="s">
        <v>858</v>
      </c>
      <c r="L203" s="113" t="s">
        <v>49</v>
      </c>
      <c r="M203" s="138">
        <v>0.20649651972157776</v>
      </c>
      <c r="N203" s="117">
        <f t="shared" si="10"/>
        <v>7.4111600928074255</v>
      </c>
      <c r="O203" s="117"/>
      <c r="P203" s="114"/>
      <c r="Q203" s="118"/>
      <c r="R203" s="116"/>
      <c r="S203" s="114"/>
    </row>
    <row r="204" spans="6:19">
      <c r="F204" s="111" t="s">
        <v>857</v>
      </c>
      <c r="G204" s="136">
        <v>1.7001280000000001E-4</v>
      </c>
      <c r="H204" s="103">
        <f>ROUND(+G204*Totals!$H$10,2)</f>
        <v>62.91</v>
      </c>
      <c r="I204" s="103">
        <f t="shared" si="8"/>
        <v>20.664704276615105</v>
      </c>
      <c r="J204" s="147">
        <f t="shared" si="9"/>
        <v>42.245295723384892</v>
      </c>
      <c r="K204" s="143" t="s">
        <v>857</v>
      </c>
      <c r="L204" s="143" t="s">
        <v>95</v>
      </c>
      <c r="M204" s="140">
        <v>1.7288444040036398E-2</v>
      </c>
      <c r="N204" s="144">
        <f t="shared" si="10"/>
        <v>1.0876160145586897</v>
      </c>
      <c r="O204" s="142" t="s">
        <v>124</v>
      </c>
      <c r="P204" s="140">
        <v>0.31119199272065512</v>
      </c>
      <c r="Q204" s="118">
        <f>H204*P204</f>
        <v>19.577088262056414</v>
      </c>
      <c r="R204" s="116"/>
      <c r="S204" s="114"/>
    </row>
    <row r="205" spans="6:19">
      <c r="F205" s="111" t="s">
        <v>856</v>
      </c>
      <c r="G205" s="136">
        <v>1.4296499999999999E-5</v>
      </c>
      <c r="H205" s="103">
        <f>ROUND(+G205*Totals!$H$10,2)</f>
        <v>5.29</v>
      </c>
      <c r="I205" s="103">
        <f t="shared" si="8"/>
        <v>3.3593430656934307</v>
      </c>
      <c r="J205" s="147">
        <f t="shared" si="9"/>
        <v>1.9306569343065694</v>
      </c>
      <c r="K205" s="143" t="s">
        <v>856</v>
      </c>
      <c r="L205" s="143" t="s">
        <v>107</v>
      </c>
      <c r="M205" s="140">
        <v>0.63503649635036497</v>
      </c>
      <c r="N205" s="144">
        <f t="shared" si="10"/>
        <v>3.3593430656934307</v>
      </c>
      <c r="O205" s="143"/>
      <c r="P205" s="146"/>
      <c r="Q205" s="145"/>
      <c r="R205" s="116"/>
      <c r="S205" s="114"/>
    </row>
    <row r="206" spans="6:19">
      <c r="F206" s="111" t="s">
        <v>855</v>
      </c>
      <c r="G206" s="136">
        <v>8.8870300000000002E-5</v>
      </c>
      <c r="H206" s="103">
        <f>ROUND(+G206*Totals!$H$10,2)</f>
        <v>32.880000000000003</v>
      </c>
      <c r="I206" s="103">
        <f t="shared" si="8"/>
        <v>9.5319869706840397</v>
      </c>
      <c r="J206" s="103">
        <f t="shared" si="9"/>
        <v>23.348013029315965</v>
      </c>
      <c r="K206" s="113" t="s">
        <v>855</v>
      </c>
      <c r="L206" s="113" t="s">
        <v>130</v>
      </c>
      <c r="M206" s="138">
        <v>0.28990228013029318</v>
      </c>
      <c r="N206" s="144">
        <f t="shared" si="10"/>
        <v>9.5319869706840397</v>
      </c>
      <c r="O206" s="113" t="s">
        <v>1159</v>
      </c>
      <c r="P206" s="114"/>
      <c r="Q206" s="118"/>
      <c r="R206" s="116"/>
      <c r="S206" s="114"/>
    </row>
    <row r="207" spans="6:19">
      <c r="F207" s="111" t="s">
        <v>854</v>
      </c>
      <c r="G207" s="136">
        <v>3.3616199999999998E-5</v>
      </c>
      <c r="H207" s="103">
        <f>ROUND(+G207*Totals!$H$10,2)</f>
        <v>12.44</v>
      </c>
      <c r="I207" s="103">
        <f t="shared" si="8"/>
        <v>0</v>
      </c>
      <c r="J207" s="103">
        <f t="shared" si="9"/>
        <v>12.44</v>
      </c>
      <c r="K207" s="142"/>
      <c r="L207" s="142"/>
      <c r="M207" s="140"/>
      <c r="N207" s="117"/>
      <c r="O207" s="113"/>
      <c r="P207" s="114"/>
      <c r="Q207" s="118"/>
      <c r="R207" s="116"/>
      <c r="S207" s="114"/>
    </row>
    <row r="208" spans="6:19">
      <c r="F208" s="111" t="s">
        <v>853</v>
      </c>
      <c r="G208" s="136">
        <v>2.932721E-4</v>
      </c>
      <c r="H208" s="103">
        <f>ROUND(+G208*Totals!$H$10,2)</f>
        <v>108.51</v>
      </c>
      <c r="I208" s="103">
        <f t="shared" si="8"/>
        <v>0</v>
      </c>
      <c r="J208" s="103">
        <f t="shared" si="9"/>
        <v>108.51</v>
      </c>
      <c r="K208" s="113"/>
      <c r="L208" s="113"/>
      <c r="N208" s="117"/>
      <c r="O208" s="117"/>
      <c r="P208" s="114"/>
      <c r="Q208" s="118"/>
      <c r="R208" s="116"/>
      <c r="S208" s="114"/>
    </row>
    <row r="209" spans="6:19">
      <c r="F209" s="111" t="s">
        <v>852</v>
      </c>
      <c r="G209" s="136">
        <v>7.345327E-4</v>
      </c>
      <c r="H209" s="103">
        <f>ROUND(+G209*Totals!$H$10,2)</f>
        <v>271.79000000000002</v>
      </c>
      <c r="I209" s="103">
        <f t="shared" si="8"/>
        <v>0</v>
      </c>
      <c r="J209" s="103">
        <f t="shared" si="9"/>
        <v>271.79000000000002</v>
      </c>
      <c r="K209" s="113"/>
      <c r="L209" s="113"/>
      <c r="N209" s="117"/>
      <c r="O209" s="117"/>
      <c r="P209" s="114"/>
      <c r="Q209" s="118"/>
      <c r="R209" s="116"/>
      <c r="S209" s="114"/>
    </row>
    <row r="210" spans="6:19">
      <c r="F210" s="111" t="s">
        <v>851</v>
      </c>
      <c r="G210" s="136">
        <v>1.46829E-5</v>
      </c>
      <c r="H210" s="103">
        <f>ROUND(+G210*Totals!$H$10,2)</f>
        <v>5.43</v>
      </c>
      <c r="I210" s="103">
        <f t="shared" si="8"/>
        <v>1.9052631578947365</v>
      </c>
      <c r="J210" s="103">
        <f t="shared" si="9"/>
        <v>3.5247368421052632</v>
      </c>
      <c r="K210" s="113" t="s">
        <v>851</v>
      </c>
      <c r="L210" s="113" t="s">
        <v>71</v>
      </c>
      <c r="M210" s="138">
        <v>0.35087719298245612</v>
      </c>
      <c r="N210" s="117">
        <f>H210*M210</f>
        <v>1.9052631578947365</v>
      </c>
      <c r="O210" s="113" t="s">
        <v>1159</v>
      </c>
      <c r="P210" s="114"/>
      <c r="Q210" s="118"/>
      <c r="R210" s="116"/>
      <c r="S210" s="114"/>
    </row>
    <row r="211" spans="6:19">
      <c r="F211" s="111" t="s">
        <v>850</v>
      </c>
      <c r="G211" s="136">
        <v>1.2364569999999999E-4</v>
      </c>
      <c r="H211" s="103">
        <f>ROUND(+G211*Totals!$H$10,2)</f>
        <v>45.75</v>
      </c>
      <c r="I211" s="103">
        <f t="shared" si="8"/>
        <v>12.550884955752213</v>
      </c>
      <c r="J211" s="103">
        <f t="shared" si="9"/>
        <v>33.19911504424779</v>
      </c>
      <c r="K211" s="113" t="s">
        <v>850</v>
      </c>
      <c r="L211" s="113" t="s">
        <v>130</v>
      </c>
      <c r="M211" s="138">
        <v>0.27433628318584075</v>
      </c>
      <c r="N211" s="117">
        <f>H211*M211</f>
        <v>12.550884955752213</v>
      </c>
      <c r="O211" s="113" t="s">
        <v>1159</v>
      </c>
      <c r="P211" s="114"/>
      <c r="Q211" s="118"/>
      <c r="R211" s="116"/>
      <c r="S211" s="114"/>
    </row>
    <row r="212" spans="6:19">
      <c r="F212" s="111" t="s">
        <v>849</v>
      </c>
      <c r="G212" s="136">
        <v>3.5818610000000001E-4</v>
      </c>
      <c r="H212" s="103">
        <f>ROUND(+G212*Totals!$H$10,2)</f>
        <v>132.53</v>
      </c>
      <c r="I212" s="103">
        <f t="shared" si="8"/>
        <v>0</v>
      </c>
      <c r="J212" s="103">
        <f t="shared" si="9"/>
        <v>132.53</v>
      </c>
      <c r="K212" s="113"/>
      <c r="L212" s="113"/>
      <c r="N212" s="117"/>
      <c r="O212" s="117"/>
      <c r="P212" s="114"/>
      <c r="Q212" s="118"/>
      <c r="R212" s="116"/>
      <c r="S212" s="114"/>
    </row>
    <row r="213" spans="6:19">
      <c r="F213" s="111" t="s">
        <v>848</v>
      </c>
      <c r="G213" s="136">
        <v>3.9305420299999998E-2</v>
      </c>
      <c r="H213" s="103">
        <f>ROUND(+G213*Totals!$H$10,2)</f>
        <v>14543.45</v>
      </c>
      <c r="I213" s="103">
        <f t="shared" si="8"/>
        <v>0</v>
      </c>
      <c r="J213" s="103">
        <f t="shared" si="9"/>
        <v>14543.45</v>
      </c>
      <c r="K213" s="113"/>
      <c r="L213" s="113"/>
      <c r="N213" s="117"/>
      <c r="O213" s="117"/>
      <c r="P213" s="114"/>
      <c r="Q213" s="118"/>
      <c r="R213" s="116"/>
      <c r="S213" s="114"/>
    </row>
    <row r="214" spans="6:19">
      <c r="F214" s="111" t="s">
        <v>847</v>
      </c>
      <c r="G214" s="136">
        <v>6.9164299999999998E-5</v>
      </c>
      <c r="H214" s="103">
        <f>ROUND(+G214*Totals!$H$10,2)</f>
        <v>25.59</v>
      </c>
      <c r="I214" s="103">
        <f t="shared" si="8"/>
        <v>3.7393838028169015</v>
      </c>
      <c r="J214" s="103">
        <f t="shared" si="9"/>
        <v>21.850616197183097</v>
      </c>
      <c r="K214" s="113" t="s">
        <v>847</v>
      </c>
      <c r="L214" s="113" t="s">
        <v>61</v>
      </c>
      <c r="M214" s="138">
        <v>0.14612676056338028</v>
      </c>
      <c r="N214" s="117">
        <f>H214*M214</f>
        <v>3.7393838028169015</v>
      </c>
      <c r="O214" s="113" t="s">
        <v>1159</v>
      </c>
      <c r="P214" s="114"/>
      <c r="Q214" s="118"/>
      <c r="R214" s="116"/>
      <c r="S214" s="114"/>
    </row>
    <row r="215" spans="6:19">
      <c r="F215" s="111" t="s">
        <v>846</v>
      </c>
      <c r="G215" s="136">
        <v>4.4821599999999998E-5</v>
      </c>
      <c r="H215" s="103">
        <f>ROUND(+G215*Totals!$H$10,2)</f>
        <v>16.579999999999998</v>
      </c>
      <c r="I215" s="103">
        <f t="shared" si="8"/>
        <v>7.0685893416927899</v>
      </c>
      <c r="J215" s="103">
        <f t="shared" si="9"/>
        <v>9.5114106583072093</v>
      </c>
      <c r="K215" s="113" t="s">
        <v>846</v>
      </c>
      <c r="L215" s="113" t="s">
        <v>59</v>
      </c>
      <c r="M215" s="138">
        <v>0.42633228840125398</v>
      </c>
      <c r="N215" s="117">
        <f>H215*M215</f>
        <v>7.0685893416927899</v>
      </c>
      <c r="O215" s="113" t="s">
        <v>1159</v>
      </c>
      <c r="P215" s="114"/>
      <c r="Q215" s="118"/>
      <c r="R215" s="116"/>
      <c r="S215" s="114"/>
    </row>
    <row r="216" spans="6:19">
      <c r="F216" s="111" t="s">
        <v>845</v>
      </c>
      <c r="G216" s="136">
        <v>2.9829520000000003E-4</v>
      </c>
      <c r="H216" s="103">
        <f>ROUND(+G216*Totals!$H$10,2)</f>
        <v>110.37</v>
      </c>
      <c r="I216" s="103">
        <f t="shared" si="8"/>
        <v>0</v>
      </c>
      <c r="J216" s="103">
        <f t="shared" si="9"/>
        <v>110.37</v>
      </c>
      <c r="K216" s="113"/>
      <c r="L216" s="113"/>
      <c r="N216" s="117"/>
      <c r="O216" s="113"/>
      <c r="P216" s="114"/>
      <c r="Q216" s="118"/>
      <c r="R216" s="116"/>
      <c r="S216" s="114"/>
    </row>
    <row r="217" spans="6:19">
      <c r="F217" s="111" t="s">
        <v>844</v>
      </c>
      <c r="G217" s="136">
        <v>3.5354940000000001E-4</v>
      </c>
      <c r="H217" s="103">
        <f>ROUND(+G217*Totals!$H$10,2)</f>
        <v>130.82</v>
      </c>
      <c r="I217" s="103">
        <f t="shared" si="8"/>
        <v>0</v>
      </c>
      <c r="J217" s="103">
        <f t="shared" si="9"/>
        <v>130.82</v>
      </c>
      <c r="K217" s="113"/>
      <c r="L217" s="113"/>
      <c r="N217" s="117"/>
      <c r="O217" s="117"/>
      <c r="P217" s="114"/>
      <c r="Q217" s="118"/>
      <c r="R217" s="116"/>
      <c r="S217" s="114"/>
    </row>
    <row r="218" spans="6:19">
      <c r="F218" s="111" t="s">
        <v>843</v>
      </c>
      <c r="G218" s="136">
        <v>2.1305699E-3</v>
      </c>
      <c r="H218" s="103">
        <f>ROUND(+G218*Totals!$H$10,2)</f>
        <v>788.34</v>
      </c>
      <c r="I218" s="103">
        <f t="shared" si="8"/>
        <v>0</v>
      </c>
      <c r="J218" s="103">
        <f t="shared" si="9"/>
        <v>788.34</v>
      </c>
      <c r="K218" s="113"/>
      <c r="L218" s="113"/>
      <c r="N218" s="117"/>
      <c r="O218" s="113"/>
      <c r="P218" s="114"/>
      <c r="Q218" s="118"/>
      <c r="R218" s="116"/>
      <c r="S218" s="114"/>
    </row>
    <row r="219" spans="6:19">
      <c r="F219" s="111" t="s">
        <v>61</v>
      </c>
      <c r="G219" s="136">
        <v>6.7618699999999997E-5</v>
      </c>
      <c r="H219" s="103">
        <f>ROUND(+G219*Totals!$H$10,2)</f>
        <v>25.02</v>
      </c>
      <c r="I219" s="103">
        <f t="shared" si="8"/>
        <v>3.8313689095127614</v>
      </c>
      <c r="J219" s="103">
        <f t="shared" si="9"/>
        <v>21.188631090487238</v>
      </c>
      <c r="K219" s="113" t="s">
        <v>61</v>
      </c>
      <c r="L219" s="113" t="s">
        <v>61</v>
      </c>
      <c r="M219" s="138">
        <v>0.15313225058004643</v>
      </c>
      <c r="N219" s="117">
        <f>H219*M219</f>
        <v>3.8313689095127614</v>
      </c>
      <c r="O219" s="117" t="s">
        <v>1159</v>
      </c>
      <c r="P219" s="114"/>
      <c r="Q219" s="118"/>
      <c r="R219" s="116"/>
      <c r="S219" s="114"/>
    </row>
    <row r="220" spans="6:19">
      <c r="F220" s="111" t="s">
        <v>842</v>
      </c>
      <c r="G220" s="136">
        <v>2.9315620999999996E-3</v>
      </c>
      <c r="H220" s="103">
        <f>ROUND(+G220*Totals!$H$10,2)</f>
        <v>1084.71</v>
      </c>
      <c r="I220" s="103">
        <f t="shared" si="8"/>
        <v>0</v>
      </c>
      <c r="J220" s="103">
        <f t="shared" si="9"/>
        <v>1084.71</v>
      </c>
      <c r="K220" s="113"/>
      <c r="L220" s="113"/>
      <c r="N220" s="117"/>
      <c r="O220" s="117"/>
      <c r="P220" s="114"/>
      <c r="Q220" s="118"/>
      <c r="R220" s="116"/>
      <c r="S220" s="114"/>
    </row>
    <row r="221" spans="6:19">
      <c r="F221" s="111" t="s">
        <v>841</v>
      </c>
      <c r="G221" s="136">
        <v>8.6551999999999994E-5</v>
      </c>
      <c r="H221" s="103">
        <f>ROUND(+G221*Totals!$H$10,2)</f>
        <v>32.03</v>
      </c>
      <c r="I221" s="103">
        <f t="shared" si="8"/>
        <v>11.877791666666667</v>
      </c>
      <c r="J221" s="103">
        <f t="shared" si="9"/>
        <v>20.152208333333334</v>
      </c>
      <c r="K221" s="113" t="s">
        <v>841</v>
      </c>
      <c r="L221" s="113" t="s">
        <v>48</v>
      </c>
      <c r="M221" s="138">
        <v>0.37083333333333335</v>
      </c>
      <c r="N221" s="117">
        <f>H221*M221</f>
        <v>11.877791666666667</v>
      </c>
      <c r="O221" s="117" t="s">
        <v>1159</v>
      </c>
      <c r="P221" s="114"/>
      <c r="Q221" s="118"/>
      <c r="R221" s="116"/>
      <c r="S221" s="114"/>
    </row>
    <row r="222" spans="6:19">
      <c r="F222" s="111" t="s">
        <v>840</v>
      </c>
      <c r="G222" s="136">
        <v>9.6211800000000006E-5</v>
      </c>
      <c r="H222" s="103">
        <f>ROUND(+G222*Totals!$H$10,2)</f>
        <v>35.6</v>
      </c>
      <c r="I222" s="103">
        <f t="shared" si="8"/>
        <v>3.1130044843049332</v>
      </c>
      <c r="J222" s="103">
        <f t="shared" si="9"/>
        <v>32.486995515695071</v>
      </c>
      <c r="K222" s="113" t="s">
        <v>840</v>
      </c>
      <c r="L222" s="113" t="s">
        <v>112</v>
      </c>
      <c r="M222" s="138">
        <v>8.744394618834081E-2</v>
      </c>
      <c r="N222" s="117">
        <f>H222*M222</f>
        <v>3.1130044843049332</v>
      </c>
      <c r="O222" s="113" t="s">
        <v>1159</v>
      </c>
      <c r="P222" s="114"/>
      <c r="Q222" s="118"/>
      <c r="R222" s="116"/>
      <c r="S222" s="114"/>
    </row>
    <row r="223" spans="6:19">
      <c r="F223" s="111" t="s">
        <v>839</v>
      </c>
      <c r="G223" s="136">
        <v>9.4666200000000005E-5</v>
      </c>
      <c r="H223" s="103">
        <f>ROUND(+G223*Totals!$H$10,2)</f>
        <v>35.03</v>
      </c>
      <c r="I223" s="103">
        <f t="shared" si="8"/>
        <v>2.8250000000000006</v>
      </c>
      <c r="J223" s="103">
        <f t="shared" si="9"/>
        <v>32.204999999999998</v>
      </c>
      <c r="K223" s="113" t="s">
        <v>839</v>
      </c>
      <c r="L223" s="113" t="s">
        <v>116</v>
      </c>
      <c r="M223" s="138">
        <v>8.0645161290322592E-2</v>
      </c>
      <c r="N223" s="117">
        <f>H223*M223</f>
        <v>2.8250000000000006</v>
      </c>
      <c r="O223" s="117" t="s">
        <v>1159</v>
      </c>
      <c r="P223" s="114"/>
      <c r="Q223" s="118"/>
      <c r="R223" s="116"/>
      <c r="S223" s="114"/>
    </row>
    <row r="224" spans="6:19">
      <c r="F224" s="111" t="s">
        <v>62</v>
      </c>
      <c r="G224" s="136">
        <v>5.4867800000000003E-5</v>
      </c>
      <c r="H224" s="103">
        <f>ROUND(+G224*Totals!$H$10,2)</f>
        <v>20.3</v>
      </c>
      <c r="I224" s="103">
        <f t="shared" si="8"/>
        <v>0</v>
      </c>
      <c r="J224" s="103">
        <f t="shared" si="9"/>
        <v>20.3</v>
      </c>
      <c r="K224" s="113"/>
      <c r="L224" s="113"/>
      <c r="N224" s="117"/>
      <c r="O224" s="113"/>
      <c r="P224" s="114"/>
      <c r="Q224" s="118"/>
      <c r="R224" s="116"/>
      <c r="S224" s="114"/>
    </row>
    <row r="225" spans="6:19">
      <c r="F225" s="111" t="s">
        <v>838</v>
      </c>
      <c r="G225" s="136">
        <v>1.62285E-4</v>
      </c>
      <c r="H225" s="103">
        <f>ROUND(+G225*Totals!$H$10,2)</f>
        <v>60.05</v>
      </c>
      <c r="I225" s="103">
        <f t="shared" si="8"/>
        <v>15.139509306260576</v>
      </c>
      <c r="J225" s="103">
        <f t="shared" si="9"/>
        <v>44.910490693739419</v>
      </c>
      <c r="K225" s="113" t="s">
        <v>838</v>
      </c>
      <c r="L225" s="113" t="s">
        <v>62</v>
      </c>
      <c r="M225" s="138">
        <v>0.25211505922165822</v>
      </c>
      <c r="N225" s="117">
        <f>H225*M225</f>
        <v>15.139509306260576</v>
      </c>
      <c r="O225" s="117" t="s">
        <v>1159</v>
      </c>
      <c r="P225" s="114"/>
      <c r="Q225" s="118"/>
      <c r="R225" s="116"/>
      <c r="S225" s="114"/>
    </row>
    <row r="226" spans="6:19">
      <c r="F226" s="111" t="s">
        <v>837</v>
      </c>
      <c r="G226" s="136">
        <v>2.094249E-4</v>
      </c>
      <c r="H226" s="103">
        <f>ROUND(+G226*Totals!$H$10,2)</f>
        <v>77.489999999999995</v>
      </c>
      <c r="I226" s="103">
        <f t="shared" si="8"/>
        <v>0</v>
      </c>
      <c r="J226" s="103">
        <f t="shared" si="9"/>
        <v>77.489999999999995</v>
      </c>
      <c r="K226" s="113"/>
      <c r="L226" s="113"/>
      <c r="N226" s="117"/>
      <c r="O226" s="117"/>
      <c r="P226" s="114"/>
      <c r="Q226" s="118"/>
      <c r="R226" s="116"/>
      <c r="S226" s="114"/>
    </row>
    <row r="227" spans="6:19">
      <c r="F227" s="111" t="s">
        <v>836</v>
      </c>
      <c r="G227" s="136">
        <v>9.65982E-5</v>
      </c>
      <c r="H227" s="103">
        <f>ROUND(+G227*Totals!$H$10,2)</f>
        <v>35.74</v>
      </c>
      <c r="I227" s="103">
        <f t="shared" si="8"/>
        <v>10.056709956709957</v>
      </c>
      <c r="J227" s="103">
        <f t="shared" si="9"/>
        <v>25.683290043290043</v>
      </c>
      <c r="K227" s="113" t="s">
        <v>836</v>
      </c>
      <c r="L227" s="113" t="s">
        <v>58</v>
      </c>
      <c r="M227" s="138">
        <v>0.2813852813852814</v>
      </c>
      <c r="N227" s="117">
        <f>H227*M227</f>
        <v>10.056709956709957</v>
      </c>
      <c r="O227" s="117" t="s">
        <v>1159</v>
      </c>
      <c r="P227" s="114"/>
      <c r="Q227" s="118"/>
      <c r="R227" s="116"/>
      <c r="S227" s="114"/>
    </row>
    <row r="228" spans="6:19">
      <c r="F228" s="111" t="s">
        <v>835</v>
      </c>
      <c r="G228" s="136">
        <v>0</v>
      </c>
      <c r="H228" s="103">
        <f>ROUND(+G228*Totals!$H$10,2)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ROUND(+G229*Totals!$H$10,2)</f>
        <v>37.74</v>
      </c>
      <c r="I229" s="103">
        <f t="shared" si="8"/>
        <v>10.185511363636364</v>
      </c>
      <c r="J229" s="103">
        <f t="shared" si="9"/>
        <v>27.554488636363637</v>
      </c>
      <c r="K229" s="113" t="s">
        <v>834</v>
      </c>
      <c r="L229" s="113" t="s">
        <v>88</v>
      </c>
      <c r="M229" s="138">
        <v>0.26988636363636365</v>
      </c>
      <c r="N229" s="117">
        <f>H229*M229</f>
        <v>10.185511363636364</v>
      </c>
      <c r="O229" s="113" t="s">
        <v>1159</v>
      </c>
      <c r="P229" s="114"/>
      <c r="Q229" s="118"/>
      <c r="R229" s="116"/>
      <c r="S229" s="114"/>
    </row>
    <row r="230" spans="6:19">
      <c r="F230" s="111" t="s">
        <v>833</v>
      </c>
      <c r="G230" s="136">
        <v>3.2352667999999999E-3</v>
      </c>
      <c r="H230" s="103">
        <f>ROUND(+G230*Totals!$H$10,2)</f>
        <v>1197.0899999999999</v>
      </c>
      <c r="I230" s="103">
        <f t="shared" si="8"/>
        <v>0</v>
      </c>
      <c r="J230" s="103">
        <f t="shared" si="9"/>
        <v>1197.0899999999999</v>
      </c>
      <c r="K230" s="113"/>
      <c r="L230" s="113"/>
      <c r="N230" s="117"/>
      <c r="O230" s="117"/>
      <c r="P230" s="114"/>
      <c r="Q230" s="118"/>
      <c r="R230" s="116"/>
      <c r="S230" s="114"/>
    </row>
    <row r="231" spans="6:19">
      <c r="F231" s="111" t="s">
        <v>832</v>
      </c>
      <c r="G231" s="136">
        <v>7.4148779999999993E-4</v>
      </c>
      <c r="H231" s="103">
        <f>ROUND(+G231*Totals!$H$10,2)</f>
        <v>274.36</v>
      </c>
      <c r="I231" s="103">
        <f t="shared" si="8"/>
        <v>0</v>
      </c>
      <c r="J231" s="103">
        <f t="shared" si="9"/>
        <v>274.36</v>
      </c>
      <c r="K231" s="113"/>
      <c r="L231" s="113"/>
      <c r="N231" s="117"/>
      <c r="O231" s="113"/>
      <c r="P231" s="114"/>
      <c r="Q231" s="118"/>
      <c r="R231" s="116"/>
      <c r="S231" s="114"/>
    </row>
    <row r="232" spans="6:19">
      <c r="F232" s="111" t="s">
        <v>831</v>
      </c>
      <c r="G232" s="136">
        <v>3.4775399999999999E-5</v>
      </c>
      <c r="H232" s="103">
        <f>ROUND(+G232*Totals!$H$10,2)</f>
        <v>12.87</v>
      </c>
      <c r="I232" s="103">
        <f t="shared" si="8"/>
        <v>2.2584374999999999</v>
      </c>
      <c r="J232" s="103">
        <f t="shared" si="9"/>
        <v>10.6115625</v>
      </c>
      <c r="K232" s="113" t="s">
        <v>831</v>
      </c>
      <c r="L232" s="113" t="s">
        <v>93</v>
      </c>
      <c r="M232" s="138">
        <v>0.17548076923076922</v>
      </c>
      <c r="N232" s="117">
        <f>H232*M232</f>
        <v>2.2584374999999999</v>
      </c>
      <c r="O232" s="113" t="s">
        <v>1159</v>
      </c>
      <c r="P232" s="114"/>
      <c r="Q232" s="118"/>
      <c r="R232" s="116"/>
      <c r="S232" s="114"/>
    </row>
    <row r="233" spans="6:19">
      <c r="F233" s="111" t="s">
        <v>63</v>
      </c>
      <c r="G233" s="136">
        <v>8.2739448600000001E-2</v>
      </c>
      <c r="H233" s="103">
        <f>ROUND(+G233*Totals!$H$10,2)</f>
        <v>30614.54</v>
      </c>
      <c r="I233" s="103">
        <f t="shared" si="8"/>
        <v>0</v>
      </c>
      <c r="J233" s="103">
        <f t="shared" si="9"/>
        <v>30614.54</v>
      </c>
      <c r="K233" s="113"/>
      <c r="L233" s="113"/>
      <c r="N233" s="117"/>
      <c r="O233" s="117"/>
      <c r="P233" s="114"/>
      <c r="Q233" s="118"/>
      <c r="R233" s="116"/>
      <c r="S233" s="114"/>
    </row>
    <row r="234" spans="6:19">
      <c r="F234" s="111" t="s">
        <v>830</v>
      </c>
      <c r="G234" s="136">
        <v>2.4729139999999999E-4</v>
      </c>
      <c r="H234" s="103">
        <f>ROUND(+G234*Totals!$H$10,2)</f>
        <v>91.5</v>
      </c>
      <c r="I234" s="103">
        <f t="shared" si="8"/>
        <v>0</v>
      </c>
      <c r="J234" s="103">
        <f t="shared" si="9"/>
        <v>91.5</v>
      </c>
      <c r="K234" s="113"/>
      <c r="L234" s="113"/>
      <c r="N234" s="117"/>
      <c r="O234" s="117"/>
      <c r="P234" s="114"/>
      <c r="Q234" s="118"/>
      <c r="R234" s="116"/>
      <c r="S234" s="114"/>
    </row>
    <row r="235" spans="6:19">
      <c r="F235" s="111" t="s">
        <v>829</v>
      </c>
      <c r="G235" s="136">
        <v>1.3291910000000001E-4</v>
      </c>
      <c r="H235" s="103">
        <f>ROUND(+G235*Totals!$H$10,2)</f>
        <v>49.18</v>
      </c>
      <c r="I235" s="103">
        <f t="shared" si="8"/>
        <v>12.05647266313933</v>
      </c>
      <c r="J235" s="103">
        <f t="shared" si="9"/>
        <v>37.123527336860668</v>
      </c>
      <c r="K235" s="113" t="s">
        <v>829</v>
      </c>
      <c r="L235" s="113" t="s">
        <v>113</v>
      </c>
      <c r="M235" s="138">
        <v>0.24514991181657847</v>
      </c>
      <c r="N235" s="117">
        <f>H235*M235</f>
        <v>12.05647266313933</v>
      </c>
      <c r="O235" s="113" t="s">
        <v>1159</v>
      </c>
      <c r="P235" s="114"/>
      <c r="Q235" s="118"/>
      <c r="R235" s="116"/>
      <c r="S235" s="114"/>
    </row>
    <row r="236" spans="6:19">
      <c r="F236" s="111" t="s">
        <v>828</v>
      </c>
      <c r="G236" s="136">
        <v>5.6413299999999997E-5</v>
      </c>
      <c r="H236" s="103">
        <f>ROUND(+G236*Totals!$H$10,2)</f>
        <v>20.87</v>
      </c>
      <c r="I236" s="103">
        <f t="shared" si="8"/>
        <v>6.4587157894736844</v>
      </c>
      <c r="J236" s="103">
        <f t="shared" si="9"/>
        <v>14.411284210526317</v>
      </c>
      <c r="K236" s="113" t="s">
        <v>828</v>
      </c>
      <c r="L236" s="113" t="s">
        <v>55</v>
      </c>
      <c r="M236" s="138">
        <v>0.30947368421052629</v>
      </c>
      <c r="N236" s="117">
        <f>H236*M236</f>
        <v>6.4587157894736844</v>
      </c>
      <c r="O236" s="117" t="s">
        <v>1159</v>
      </c>
      <c r="P236" s="114"/>
      <c r="Q236" s="118"/>
      <c r="R236" s="116"/>
      <c r="S236" s="114"/>
    </row>
    <row r="237" spans="6:19">
      <c r="F237" s="111" t="s">
        <v>827</v>
      </c>
      <c r="G237" s="136">
        <v>5.0385619999999997E-4</v>
      </c>
      <c r="H237" s="103">
        <f>ROUND(+G237*Totals!$H$10,2)</f>
        <v>186.43</v>
      </c>
      <c r="I237" s="103">
        <f t="shared" si="8"/>
        <v>0</v>
      </c>
      <c r="J237" s="103">
        <f t="shared" si="9"/>
        <v>186.43</v>
      </c>
      <c r="K237" s="113"/>
      <c r="L237" s="113"/>
      <c r="N237" s="117"/>
      <c r="O237" s="117"/>
      <c r="P237" s="114"/>
      <c r="Q237" s="118"/>
      <c r="R237" s="116"/>
      <c r="S237" s="114"/>
    </row>
    <row r="238" spans="6:19">
      <c r="F238" s="111" t="s">
        <v>826</v>
      </c>
      <c r="G238" s="136">
        <v>7.8051300000000009E-5</v>
      </c>
      <c r="H238" s="103">
        <f>ROUND(+G238*Totals!$H$10,2)</f>
        <v>28.88</v>
      </c>
      <c r="I238" s="103">
        <f t="shared" si="8"/>
        <v>8.8960714285714264</v>
      </c>
      <c r="J238" s="103">
        <f t="shared" si="9"/>
        <v>19.983928571428571</v>
      </c>
      <c r="K238" s="113" t="s">
        <v>826</v>
      </c>
      <c r="L238" s="113" t="s">
        <v>115</v>
      </c>
      <c r="M238" s="138">
        <v>0.30803571428571425</v>
      </c>
      <c r="N238" s="117">
        <f>H238*M238</f>
        <v>8.8960714285714264</v>
      </c>
      <c r="O238" s="117" t="s">
        <v>1159</v>
      </c>
      <c r="P238" s="114"/>
      <c r="Q238" s="118"/>
      <c r="R238" s="116"/>
      <c r="S238" s="114"/>
    </row>
    <row r="239" spans="6:19">
      <c r="F239" s="111" t="s">
        <v>825</v>
      </c>
      <c r="G239" s="136">
        <v>2.51155E-5</v>
      </c>
      <c r="H239" s="103">
        <f>ROUND(+G239*Totals!$H$10,2)</f>
        <v>9.2899999999999991</v>
      </c>
      <c r="I239" s="103">
        <f t="shared" si="8"/>
        <v>3.1885169491525422</v>
      </c>
      <c r="J239" s="103">
        <f t="shared" si="9"/>
        <v>6.1014830508474569</v>
      </c>
      <c r="K239" s="113" t="s">
        <v>825</v>
      </c>
      <c r="L239" s="113" t="s">
        <v>66</v>
      </c>
      <c r="M239" s="138">
        <v>0.34322033898305088</v>
      </c>
      <c r="N239" s="117">
        <f>H239*M239</f>
        <v>3.1885169491525422</v>
      </c>
      <c r="O239" s="113" t="s">
        <v>1159</v>
      </c>
      <c r="P239" s="114"/>
      <c r="Q239" s="118"/>
      <c r="R239" s="116"/>
      <c r="S239" s="114"/>
    </row>
    <row r="240" spans="6:19">
      <c r="F240" s="111" t="s">
        <v>824</v>
      </c>
      <c r="G240" s="136">
        <v>1.2944159999999998E-4</v>
      </c>
      <c r="H240" s="103">
        <f>ROUND(+G240*Totals!$H$10,2)</f>
        <v>47.89</v>
      </c>
      <c r="I240" s="103">
        <f t="shared" si="8"/>
        <v>21.456093189964157</v>
      </c>
      <c r="J240" s="103">
        <f t="shared" si="9"/>
        <v>26.433906810035843</v>
      </c>
      <c r="K240" s="113" t="s">
        <v>824</v>
      </c>
      <c r="L240" s="113" t="s">
        <v>115</v>
      </c>
      <c r="M240" s="138">
        <v>0.44802867383512546</v>
      </c>
      <c r="N240" s="117">
        <f>H240*M240</f>
        <v>21.456093189964157</v>
      </c>
      <c r="O240" s="113" t="s">
        <v>1159</v>
      </c>
      <c r="P240" s="114"/>
      <c r="Q240" s="118"/>
      <c r="R240" s="116"/>
      <c r="S240" s="114"/>
    </row>
    <row r="241" spans="6:19">
      <c r="F241" s="111" t="s">
        <v>823</v>
      </c>
      <c r="G241" s="136">
        <v>3.4195759999999998E-4</v>
      </c>
      <c r="H241" s="103">
        <f>ROUND(+G241*Totals!$H$10,2)</f>
        <v>126.53</v>
      </c>
      <c r="I241" s="103">
        <f t="shared" si="8"/>
        <v>0</v>
      </c>
      <c r="J241" s="103">
        <f t="shared" si="9"/>
        <v>126.53</v>
      </c>
      <c r="K241" s="113"/>
      <c r="L241" s="113"/>
      <c r="N241" s="117"/>
      <c r="O241" s="117"/>
      <c r="P241" s="114"/>
      <c r="Q241" s="118"/>
      <c r="R241" s="116"/>
      <c r="S241" s="114"/>
    </row>
    <row r="242" spans="6:19">
      <c r="F242" s="111" t="s">
        <v>822</v>
      </c>
      <c r="G242" s="136">
        <v>2.3917709999999998E-4</v>
      </c>
      <c r="H242" s="103">
        <f>ROUND(+G242*Totals!$H$10,2)</f>
        <v>88.5</v>
      </c>
      <c r="I242" s="103">
        <f t="shared" si="8"/>
        <v>0</v>
      </c>
      <c r="J242" s="103">
        <f t="shared" si="9"/>
        <v>88.5</v>
      </c>
      <c r="K242" s="113"/>
      <c r="L242" s="113"/>
      <c r="N242" s="117"/>
      <c r="O242" s="113"/>
      <c r="P242" s="114"/>
      <c r="Q242" s="118"/>
      <c r="R242" s="116"/>
      <c r="S242" s="114"/>
    </row>
    <row r="243" spans="6:19">
      <c r="F243" s="111" t="s">
        <v>821</v>
      </c>
      <c r="G243" s="136">
        <v>2.39564E-5</v>
      </c>
      <c r="H243" s="103">
        <f>ROUND(+G243*Totals!$H$10,2)</f>
        <v>8.86</v>
      </c>
      <c r="I243" s="103">
        <f t="shared" si="8"/>
        <v>4.8105841924398618</v>
      </c>
      <c r="J243" s="103">
        <f t="shared" si="9"/>
        <v>4.0494158075601376</v>
      </c>
      <c r="K243" s="113" t="s">
        <v>821</v>
      </c>
      <c r="L243" s="113" t="s">
        <v>51</v>
      </c>
      <c r="M243" s="138">
        <v>0.54295532646048106</v>
      </c>
      <c r="N243" s="117">
        <f>H243*M243</f>
        <v>4.8105841924398618</v>
      </c>
      <c r="O243" s="113" t="s">
        <v>1159</v>
      </c>
      <c r="P243" s="114"/>
      <c r="Q243" s="118"/>
      <c r="R243" s="116"/>
      <c r="S243" s="114"/>
    </row>
    <row r="244" spans="6:19">
      <c r="F244" s="111" t="s">
        <v>820</v>
      </c>
      <c r="G244" s="136">
        <v>1.8740050000000001E-4</v>
      </c>
      <c r="H244" s="103">
        <f>ROUND(+G244*Totals!$H$10,2)</f>
        <v>69.34</v>
      </c>
      <c r="I244" s="103">
        <f t="shared" si="8"/>
        <v>13.372714285714286</v>
      </c>
      <c r="J244" s="103">
        <f t="shared" si="9"/>
        <v>55.967285714285715</v>
      </c>
      <c r="K244" s="137" t="s">
        <v>820</v>
      </c>
      <c r="L244" s="137" t="s">
        <v>58</v>
      </c>
      <c r="M244" s="138">
        <v>0.19285714285714287</v>
      </c>
      <c r="N244" s="117">
        <f>H244*M244</f>
        <v>13.372714285714286</v>
      </c>
      <c r="O244" s="117"/>
      <c r="P244" s="114"/>
      <c r="Q244" s="118"/>
      <c r="R244" s="116"/>
      <c r="S244" s="114"/>
    </row>
    <row r="245" spans="6:19">
      <c r="F245" s="111" t="s">
        <v>819</v>
      </c>
      <c r="G245" s="136">
        <v>2.013106E-4</v>
      </c>
      <c r="H245" s="103">
        <f>ROUND(+G245*Totals!$H$10,2)</f>
        <v>74.489999999999995</v>
      </c>
      <c r="I245" s="103">
        <f t="shared" si="8"/>
        <v>0</v>
      </c>
      <c r="J245" s="103">
        <f t="shared" si="9"/>
        <v>74.489999999999995</v>
      </c>
      <c r="K245" s="113"/>
      <c r="L245" s="113"/>
      <c r="N245" s="117"/>
      <c r="O245" s="113"/>
      <c r="P245" s="114"/>
      <c r="Q245" s="118"/>
      <c r="R245" s="116"/>
      <c r="S245" s="114"/>
    </row>
    <row r="246" spans="6:19">
      <c r="F246" s="111" t="s">
        <v>818</v>
      </c>
      <c r="G246" s="136">
        <v>6.3368399999999995E-5</v>
      </c>
      <c r="H246" s="103">
        <f>ROUND(+G246*Totals!$H$10,2)</f>
        <v>23.45</v>
      </c>
      <c r="I246" s="103">
        <f t="shared" si="8"/>
        <v>7.3146788990825691</v>
      </c>
      <c r="J246" s="103">
        <f t="shared" si="9"/>
        <v>16.13532110091743</v>
      </c>
      <c r="K246" s="113" t="s">
        <v>818</v>
      </c>
      <c r="L246" s="113" t="s">
        <v>60</v>
      </c>
      <c r="M246" s="138">
        <v>0.31192660550458717</v>
      </c>
      <c r="N246" s="117">
        <f>H246*M246</f>
        <v>7.3146788990825691</v>
      </c>
      <c r="O246" s="113" t="s">
        <v>1159</v>
      </c>
      <c r="P246" s="114"/>
      <c r="Q246" s="118"/>
      <c r="R246" s="116"/>
      <c r="S246" s="114"/>
    </row>
    <row r="247" spans="6:19">
      <c r="F247" s="111" t="s">
        <v>65</v>
      </c>
      <c r="G247" s="136">
        <v>2.3054898700000003E-2</v>
      </c>
      <c r="H247" s="103">
        <f>ROUND(+G247*Totals!$H$10,2)</f>
        <v>8530.57</v>
      </c>
      <c r="I247" s="103">
        <f t="shared" si="8"/>
        <v>0</v>
      </c>
      <c r="J247" s="103">
        <f t="shared" si="9"/>
        <v>8530.57</v>
      </c>
      <c r="K247" s="113"/>
      <c r="L247" s="113"/>
      <c r="N247" s="117"/>
      <c r="O247" s="117"/>
      <c r="P247" s="114"/>
      <c r="Q247" s="118"/>
      <c r="R247" s="116"/>
      <c r="S247" s="114"/>
    </row>
    <row r="248" spans="6:19">
      <c r="F248" s="111" t="s">
        <v>817</v>
      </c>
      <c r="G248" s="136">
        <v>2.44973E-4</v>
      </c>
      <c r="H248" s="103">
        <f>ROUND(+G248*Totals!$H$10,2)</f>
        <v>90.64</v>
      </c>
      <c r="I248" s="103">
        <f t="shared" si="8"/>
        <v>0</v>
      </c>
      <c r="J248" s="103">
        <f t="shared" si="9"/>
        <v>90.64</v>
      </c>
      <c r="K248" s="113"/>
      <c r="L248" s="113"/>
      <c r="N248" s="117"/>
      <c r="O248" s="117"/>
      <c r="P248" s="114"/>
      <c r="Q248" s="118"/>
      <c r="R248" s="116"/>
      <c r="S248" s="114"/>
    </row>
    <row r="249" spans="6:19">
      <c r="F249" s="111" t="s">
        <v>816</v>
      </c>
      <c r="G249" s="136">
        <v>1.4721569999999999E-4</v>
      </c>
      <c r="H249" s="103">
        <f>ROUND(+G249*Totals!$H$10,2)</f>
        <v>54.47</v>
      </c>
      <c r="I249" s="103">
        <f t="shared" si="8"/>
        <v>14.377868020304568</v>
      </c>
      <c r="J249" s="103">
        <f t="shared" si="9"/>
        <v>40.092131979695431</v>
      </c>
      <c r="K249" s="113" t="s">
        <v>816</v>
      </c>
      <c r="L249" s="113" t="s">
        <v>127</v>
      </c>
      <c r="M249" s="138">
        <v>0.26395939086294418</v>
      </c>
      <c r="N249" s="117">
        <f>H249*M249</f>
        <v>14.377868020304568</v>
      </c>
      <c r="O249" s="113" t="s">
        <v>1159</v>
      </c>
      <c r="P249" s="114"/>
      <c r="Q249" s="118"/>
      <c r="R249" s="116"/>
      <c r="S249" s="114"/>
    </row>
    <row r="250" spans="6:19">
      <c r="F250" s="111" t="s">
        <v>815</v>
      </c>
      <c r="G250" s="136">
        <v>7.6505800000000002E-5</v>
      </c>
      <c r="H250" s="103">
        <f>ROUND(+G250*Totals!$H$10,2)</f>
        <v>28.31</v>
      </c>
      <c r="I250" s="103">
        <f t="shared" si="8"/>
        <v>9.6598310810810801</v>
      </c>
      <c r="J250" s="103">
        <f t="shared" si="9"/>
        <v>18.650168918918919</v>
      </c>
      <c r="K250" s="113" t="s">
        <v>815</v>
      </c>
      <c r="L250" s="113" t="s">
        <v>62</v>
      </c>
      <c r="M250" s="138">
        <v>0.34121621621621623</v>
      </c>
      <c r="N250" s="117">
        <f>H250*M250</f>
        <v>9.6598310810810801</v>
      </c>
      <c r="O250" s="113" t="s">
        <v>1159</v>
      </c>
      <c r="P250" s="114"/>
      <c r="Q250" s="118"/>
      <c r="R250" s="116"/>
      <c r="S250" s="114"/>
    </row>
    <row r="251" spans="6:19">
      <c r="F251" s="111" t="s">
        <v>814</v>
      </c>
      <c r="G251" s="136">
        <v>3.2534269999999997E-4</v>
      </c>
      <c r="H251" s="103">
        <f>ROUND(+G251*Totals!$H$10,2)</f>
        <v>120.38</v>
      </c>
      <c r="I251" s="103">
        <f t="shared" si="8"/>
        <v>0</v>
      </c>
      <c r="J251" s="103">
        <f t="shared" si="9"/>
        <v>120.38</v>
      </c>
      <c r="K251" s="113"/>
      <c r="L251" s="113"/>
      <c r="N251" s="117"/>
      <c r="O251" s="117"/>
      <c r="P251" s="114"/>
      <c r="Q251" s="118"/>
      <c r="R251" s="116"/>
      <c r="S251" s="114"/>
    </row>
    <row r="252" spans="6:19">
      <c r="F252" s="111" t="s">
        <v>813</v>
      </c>
      <c r="G252" s="136">
        <v>4.010757E-4</v>
      </c>
      <c r="H252" s="103">
        <f>ROUND(+G252*Totals!$H$10,2)</f>
        <v>148.4</v>
      </c>
      <c r="I252" s="103">
        <f t="shared" si="8"/>
        <v>0</v>
      </c>
      <c r="J252" s="103">
        <f t="shared" si="9"/>
        <v>148.4</v>
      </c>
      <c r="K252" s="113"/>
      <c r="L252" s="113"/>
      <c r="N252" s="117"/>
      <c r="O252" s="113"/>
      <c r="P252" s="114"/>
      <c r="Q252" s="118"/>
      <c r="R252" s="116"/>
      <c r="S252" s="114"/>
    </row>
    <row r="253" spans="6:19">
      <c r="F253" s="111" t="s">
        <v>812</v>
      </c>
      <c r="G253" s="136">
        <v>7.7278999999999993E-6</v>
      </c>
      <c r="H253" s="103">
        <f>ROUND(+G253*Totals!$H$10,2)</f>
        <v>2.86</v>
      </c>
      <c r="I253" s="103">
        <f t="shared" si="8"/>
        <v>1.0536842105263158</v>
      </c>
      <c r="J253" s="103">
        <f t="shared" si="9"/>
        <v>1.8063157894736841</v>
      </c>
      <c r="K253" s="113" t="s">
        <v>812</v>
      </c>
      <c r="L253" s="113" t="s">
        <v>65</v>
      </c>
      <c r="M253" s="138">
        <v>0.36842105263157898</v>
      </c>
      <c r="N253" s="117">
        <f>H253*M253</f>
        <v>1.0536842105263158</v>
      </c>
      <c r="O253" s="113" t="s">
        <v>1159</v>
      </c>
      <c r="P253" s="114"/>
      <c r="Q253" s="118"/>
      <c r="R253" s="116"/>
      <c r="S253" s="114"/>
    </row>
    <row r="254" spans="6:19">
      <c r="F254" s="111" t="s">
        <v>811</v>
      </c>
      <c r="G254" s="136">
        <v>7.2294090000000002E-4</v>
      </c>
      <c r="H254" s="103">
        <f>ROUND(+G254*Totals!$H$10,2)</f>
        <v>267.5</v>
      </c>
      <c r="I254" s="103">
        <f t="shared" si="8"/>
        <v>0</v>
      </c>
      <c r="J254" s="103">
        <f t="shared" si="9"/>
        <v>267.5</v>
      </c>
      <c r="K254" s="113"/>
      <c r="L254" s="113"/>
      <c r="N254" s="117"/>
      <c r="O254" s="113"/>
      <c r="P254" s="114"/>
      <c r="Q254" s="118"/>
      <c r="R254" s="116"/>
      <c r="S254" s="114"/>
    </row>
    <row r="255" spans="6:19">
      <c r="F255" s="111" t="s">
        <v>810</v>
      </c>
      <c r="G255" s="136">
        <v>1.7298805E-3</v>
      </c>
      <c r="H255" s="103">
        <f>ROUND(+G255*Totals!$H$10,2)</f>
        <v>640.08000000000004</v>
      </c>
      <c r="I255" s="103">
        <f t="shared" si="8"/>
        <v>0</v>
      </c>
      <c r="J255" s="103">
        <f t="shared" si="9"/>
        <v>640.08000000000004</v>
      </c>
      <c r="K255" s="113"/>
      <c r="L255" s="113"/>
      <c r="N255" s="117"/>
      <c r="O255" s="113"/>
      <c r="P255" s="114"/>
      <c r="Q255" s="118"/>
      <c r="R255" s="116"/>
      <c r="S255" s="114"/>
    </row>
    <row r="256" spans="6:19">
      <c r="F256" s="111" t="s">
        <v>809</v>
      </c>
      <c r="G256" s="136">
        <v>4.9496920000000001E-4</v>
      </c>
      <c r="H256" s="103">
        <f>ROUND(+G256*Totals!$H$10,2)</f>
        <v>183.14</v>
      </c>
      <c r="I256" s="103">
        <f t="shared" si="8"/>
        <v>0</v>
      </c>
      <c r="J256" s="103">
        <f t="shared" si="9"/>
        <v>183.14</v>
      </c>
      <c r="K256" s="113"/>
      <c r="L256" s="113"/>
      <c r="N256" s="117"/>
      <c r="O256" s="113"/>
      <c r="P256" s="114"/>
      <c r="Q256" s="118"/>
      <c r="R256" s="116"/>
      <c r="S256" s="114"/>
    </row>
    <row r="257" spans="6:19">
      <c r="F257" s="111" t="s">
        <v>808</v>
      </c>
      <c r="G257" s="136">
        <v>1.3914004E-3</v>
      </c>
      <c r="H257" s="103">
        <f>ROUND(+G257*Totals!$H$10,2)</f>
        <v>514.83000000000004</v>
      </c>
      <c r="I257" s="103">
        <f t="shared" si="8"/>
        <v>0</v>
      </c>
      <c r="J257" s="103">
        <f t="shared" si="9"/>
        <v>514.83000000000004</v>
      </c>
      <c r="K257" s="113"/>
      <c r="L257" s="113"/>
      <c r="N257" s="117"/>
      <c r="O257" s="117"/>
      <c r="P257" s="114"/>
      <c r="Q257" s="118"/>
      <c r="R257" s="116"/>
      <c r="S257" s="114"/>
    </row>
    <row r="258" spans="6:19">
      <c r="F258" s="111" t="s">
        <v>807</v>
      </c>
      <c r="G258" s="136">
        <v>5.4481380000000006E-4</v>
      </c>
      <c r="H258" s="103">
        <f>ROUND(+G258*Totals!$H$10,2)</f>
        <v>201.59</v>
      </c>
      <c r="I258" s="103">
        <f t="shared" si="8"/>
        <v>0</v>
      </c>
      <c r="J258" s="103">
        <f t="shared" si="9"/>
        <v>201.59</v>
      </c>
      <c r="K258" s="113"/>
      <c r="L258" s="113"/>
      <c r="N258" s="117"/>
      <c r="O258" s="113"/>
      <c r="P258" s="114"/>
      <c r="Q258" s="118"/>
      <c r="R258" s="116"/>
      <c r="S258" s="114"/>
    </row>
    <row r="259" spans="6:19">
      <c r="F259" s="111" t="s">
        <v>806</v>
      </c>
      <c r="G259" s="136">
        <v>1.533979E-4</v>
      </c>
      <c r="H259" s="103">
        <f>ROUND(+G259*Totals!$H$10,2)</f>
        <v>56.76</v>
      </c>
      <c r="I259" s="103">
        <f t="shared" si="8"/>
        <v>10.495766423357663</v>
      </c>
      <c r="J259" s="103">
        <f t="shared" si="9"/>
        <v>46.264233576642333</v>
      </c>
      <c r="K259" s="113" t="s">
        <v>806</v>
      </c>
      <c r="L259" s="113" t="s">
        <v>116</v>
      </c>
      <c r="M259" s="138">
        <v>0.18491484184914841</v>
      </c>
      <c r="N259" s="117">
        <f>H259*M259</f>
        <v>10.495766423357663</v>
      </c>
      <c r="O259" s="113" t="s">
        <v>1159</v>
      </c>
      <c r="P259" s="114"/>
      <c r="Q259" s="118"/>
      <c r="R259" s="116"/>
      <c r="S259" s="114"/>
    </row>
    <row r="260" spans="6:19">
      <c r="F260" s="111" t="s">
        <v>805</v>
      </c>
      <c r="G260" s="136">
        <v>2.7665719999999999E-4</v>
      </c>
      <c r="H260" s="103">
        <f>ROUND(+G260*Totals!$H$10,2)</f>
        <v>102.37</v>
      </c>
      <c r="I260" s="103">
        <f t="shared" si="8"/>
        <v>0</v>
      </c>
      <c r="J260" s="103">
        <f t="shared" si="9"/>
        <v>102.37</v>
      </c>
      <c r="K260" s="113"/>
      <c r="L260" s="113"/>
      <c r="N260" s="117"/>
      <c r="O260" s="117"/>
      <c r="P260" s="114"/>
      <c r="Q260" s="118"/>
      <c r="R260" s="116"/>
      <c r="S260" s="114"/>
    </row>
    <row r="261" spans="6:19">
      <c r="F261" s="111" t="s">
        <v>804</v>
      </c>
      <c r="G261" s="136">
        <v>2.2681260000000002E-4</v>
      </c>
      <c r="H261" s="103">
        <f>ROUND(+G261*Totals!$H$10,2)</f>
        <v>83.92</v>
      </c>
      <c r="I261" s="103">
        <f t="shared" si="8"/>
        <v>0</v>
      </c>
      <c r="J261" s="103">
        <f t="shared" si="9"/>
        <v>83.92</v>
      </c>
      <c r="K261" s="113"/>
      <c r="L261" s="113"/>
      <c r="N261" s="117"/>
      <c r="O261" s="113"/>
      <c r="P261" s="114"/>
      <c r="Q261" s="118"/>
      <c r="R261" s="116"/>
      <c r="S261" s="114"/>
    </row>
    <row r="262" spans="6:19">
      <c r="F262" s="111" t="s">
        <v>803</v>
      </c>
      <c r="G262" s="136">
        <v>4.4435200000000004E-5</v>
      </c>
      <c r="H262" s="103">
        <f>ROUND(+G262*Totals!$H$10,2)</f>
        <v>16.440000000000001</v>
      </c>
      <c r="I262" s="103">
        <f t="shared" si="8"/>
        <v>11.232565445026179</v>
      </c>
      <c r="J262" s="103">
        <f t="shared" si="9"/>
        <v>5.2074345549738226</v>
      </c>
      <c r="K262" s="113" t="s">
        <v>803</v>
      </c>
      <c r="L262" s="113" t="s">
        <v>95</v>
      </c>
      <c r="M262" s="138">
        <v>0.68324607329842935</v>
      </c>
      <c r="N262" s="117">
        <f>H262*M262</f>
        <v>11.232565445026179</v>
      </c>
      <c r="O262" s="113" t="s">
        <v>1159</v>
      </c>
      <c r="P262" s="114"/>
      <c r="Q262" s="118"/>
      <c r="R262" s="116"/>
      <c r="S262" s="114"/>
    </row>
    <row r="263" spans="6:19">
      <c r="F263" s="111" t="s">
        <v>802</v>
      </c>
      <c r="G263" s="136">
        <v>3.7480100000000002E-4</v>
      </c>
      <c r="H263" s="103">
        <f>ROUND(+G263*Totals!$H$10,2)</f>
        <v>138.68</v>
      </c>
      <c r="I263" s="103">
        <f t="shared" ref="I263:I326" si="11">+N263+Q263+T263</f>
        <v>0</v>
      </c>
      <c r="J263" s="103">
        <f t="shared" ref="J263:J326" si="12">+H263-I263</f>
        <v>138.68</v>
      </c>
      <c r="K263" s="113"/>
      <c r="L263" s="113"/>
      <c r="N263" s="117"/>
      <c r="O263" s="117"/>
      <c r="P263" s="114"/>
      <c r="Q263" s="118"/>
      <c r="R263" s="116"/>
      <c r="S263" s="114"/>
    </row>
    <row r="264" spans="6:19">
      <c r="F264" s="111" t="s">
        <v>801</v>
      </c>
      <c r="G264" s="136">
        <v>3.5123099999999997E-4</v>
      </c>
      <c r="H264" s="103">
        <f>ROUND(+G264*Totals!$H$10,2)</f>
        <v>129.96</v>
      </c>
      <c r="I264" s="103">
        <f t="shared" si="11"/>
        <v>0</v>
      </c>
      <c r="J264" s="103">
        <f t="shared" si="12"/>
        <v>129.96</v>
      </c>
      <c r="K264" s="113"/>
      <c r="L264" s="113"/>
      <c r="N264" s="117"/>
      <c r="O264" s="113"/>
      <c r="P264" s="114"/>
      <c r="Q264" s="118"/>
      <c r="R264" s="116"/>
      <c r="S264" s="114"/>
    </row>
    <row r="265" spans="6:19">
      <c r="F265" s="111" t="s">
        <v>800</v>
      </c>
      <c r="G265" s="136">
        <v>7.1096299999999992E-5</v>
      </c>
      <c r="H265" s="103">
        <f>ROUND(+G265*Totals!$H$10,2)</f>
        <v>26.31</v>
      </c>
      <c r="I265" s="103">
        <f t="shared" si="11"/>
        <v>5.7248611111111103</v>
      </c>
      <c r="J265" s="103">
        <f t="shared" si="12"/>
        <v>20.585138888888888</v>
      </c>
      <c r="K265" s="113" t="s">
        <v>800</v>
      </c>
      <c r="L265" s="113" t="s">
        <v>119</v>
      </c>
      <c r="M265" s="138">
        <v>0.21759259259259256</v>
      </c>
      <c r="N265" s="117">
        <f>H265*M265</f>
        <v>5.7248611111111103</v>
      </c>
      <c r="O265" s="113" t="s">
        <v>1159</v>
      </c>
      <c r="P265" s="114"/>
      <c r="Q265" s="118"/>
      <c r="R265" s="116"/>
      <c r="S265" s="114"/>
    </row>
    <row r="266" spans="6:19">
      <c r="F266" s="111" t="s">
        <v>799</v>
      </c>
      <c r="G266" s="136">
        <v>3.0254559999999997E-4</v>
      </c>
      <c r="H266" s="103">
        <f>ROUND(+G266*Totals!$H$10,2)</f>
        <v>111.95</v>
      </c>
      <c r="I266" s="103">
        <f t="shared" si="11"/>
        <v>0</v>
      </c>
      <c r="J266" s="103">
        <f t="shared" si="12"/>
        <v>111.95</v>
      </c>
      <c r="K266" s="113"/>
      <c r="L266" s="113"/>
      <c r="N266" s="117"/>
      <c r="O266" s="113"/>
      <c r="P266" s="114"/>
      <c r="Q266" s="118"/>
      <c r="R266" s="116"/>
      <c r="S266" s="114"/>
    </row>
    <row r="267" spans="6:19">
      <c r="F267" s="111" t="s">
        <v>798</v>
      </c>
      <c r="G267" s="136">
        <v>1.0289640000000001E-3</v>
      </c>
      <c r="H267" s="103">
        <f>ROUND(+G267*Totals!$H$10,2)</f>
        <v>380.73</v>
      </c>
      <c r="I267" s="103">
        <f t="shared" si="11"/>
        <v>0</v>
      </c>
      <c r="J267" s="103">
        <f t="shared" si="12"/>
        <v>380.73</v>
      </c>
      <c r="K267" s="113"/>
      <c r="L267" s="113"/>
      <c r="N267" s="117"/>
      <c r="O267" s="113"/>
      <c r="P267" s="114"/>
      <c r="Q267" s="118"/>
      <c r="R267" s="116"/>
      <c r="S267" s="114"/>
    </row>
    <row r="268" spans="6:19">
      <c r="F268" s="111" t="s">
        <v>797</v>
      </c>
      <c r="G268" s="136">
        <v>2.5988779000000002E-3</v>
      </c>
      <c r="H268" s="103">
        <f>ROUND(+G268*Totals!$H$10,2)</f>
        <v>961.61</v>
      </c>
      <c r="I268" s="103">
        <f t="shared" si="11"/>
        <v>0</v>
      </c>
      <c r="J268" s="103">
        <f t="shared" si="12"/>
        <v>961.61</v>
      </c>
      <c r="K268" s="113"/>
      <c r="L268" s="113"/>
      <c r="N268" s="117"/>
      <c r="O268" s="113"/>
      <c r="P268" s="114"/>
      <c r="Q268" s="118"/>
      <c r="R268" s="116"/>
      <c r="S268" s="114"/>
    </row>
    <row r="269" spans="6:19">
      <c r="F269" s="111" t="s">
        <v>796</v>
      </c>
      <c r="G269" s="136">
        <v>2.6467910000000001E-4</v>
      </c>
      <c r="H269" s="103">
        <f>ROUND(+G269*Totals!$H$10,2)</f>
        <v>97.93</v>
      </c>
      <c r="I269" s="103">
        <f t="shared" si="11"/>
        <v>0</v>
      </c>
      <c r="J269" s="103">
        <f t="shared" si="12"/>
        <v>97.93</v>
      </c>
      <c r="K269" s="113"/>
      <c r="L269" s="113"/>
      <c r="N269" s="117"/>
      <c r="O269" s="113"/>
      <c r="P269" s="114"/>
      <c r="Q269" s="118"/>
      <c r="R269" s="116"/>
      <c r="S269" s="114"/>
    </row>
    <row r="270" spans="6:19">
      <c r="F270" s="111" t="s">
        <v>795</v>
      </c>
      <c r="G270" s="136">
        <v>2.3222210000000001E-4</v>
      </c>
      <c r="H270" s="103">
        <f>ROUND(+G270*Totals!$H$10,2)</f>
        <v>85.92</v>
      </c>
      <c r="I270" s="103">
        <f t="shared" si="11"/>
        <v>0</v>
      </c>
      <c r="J270" s="103">
        <f t="shared" si="12"/>
        <v>85.92</v>
      </c>
      <c r="K270" s="113"/>
      <c r="L270" s="113"/>
      <c r="N270" s="117"/>
      <c r="O270" s="113"/>
      <c r="P270" s="114"/>
      <c r="Q270" s="118"/>
      <c r="R270" s="116"/>
      <c r="S270" s="114"/>
    </row>
    <row r="271" spans="6:19" ht="37.5">
      <c r="F271" s="111" t="s">
        <v>794</v>
      </c>
      <c r="G271" s="136">
        <v>4.1305389999999996E-4</v>
      </c>
      <c r="H271" s="103">
        <f>ROUND(+G271*Totals!$H$10,2)</f>
        <v>152.83000000000001</v>
      </c>
      <c r="I271" s="103">
        <f t="shared" si="11"/>
        <v>0</v>
      </c>
      <c r="J271" s="103">
        <f t="shared" si="12"/>
        <v>152.83000000000001</v>
      </c>
      <c r="K271" s="113"/>
      <c r="L271" s="113"/>
      <c r="N271" s="117"/>
      <c r="O271" s="117"/>
      <c r="P271" s="114"/>
      <c r="Q271" s="118"/>
      <c r="R271" s="116"/>
      <c r="S271" s="114"/>
    </row>
    <row r="272" spans="6:19">
      <c r="F272" s="111" t="s">
        <v>793</v>
      </c>
      <c r="G272" s="136">
        <v>4.671489E-4</v>
      </c>
      <c r="H272" s="103">
        <f>ROUND(+G272*Totals!$H$10,2)</f>
        <v>172.85</v>
      </c>
      <c r="I272" s="103">
        <f t="shared" si="11"/>
        <v>0</v>
      </c>
      <c r="J272" s="103">
        <f t="shared" si="12"/>
        <v>172.85</v>
      </c>
      <c r="K272" s="113"/>
      <c r="L272" s="113"/>
      <c r="N272" s="117"/>
      <c r="O272" s="117"/>
      <c r="P272" s="114"/>
      <c r="Q272" s="118"/>
      <c r="R272" s="116"/>
      <c r="S272" s="114"/>
    </row>
    <row r="273" spans="6:19">
      <c r="F273" s="111" t="s">
        <v>792</v>
      </c>
      <c r="G273" s="136">
        <v>3.4079839999999999E-4</v>
      </c>
      <c r="H273" s="103">
        <f>ROUND(+G273*Totals!$H$10,2)</f>
        <v>126.1</v>
      </c>
      <c r="I273" s="103">
        <f t="shared" si="11"/>
        <v>0</v>
      </c>
      <c r="J273" s="103">
        <f t="shared" si="12"/>
        <v>126.1</v>
      </c>
      <c r="K273" s="113"/>
      <c r="L273" s="113"/>
      <c r="N273" s="117"/>
      <c r="O273" s="117" t="s">
        <v>1159</v>
      </c>
      <c r="P273" s="114"/>
      <c r="Q273" s="118"/>
      <c r="R273" s="116"/>
      <c r="S273" s="114"/>
    </row>
    <row r="274" spans="6:19">
      <c r="F274" s="111" t="s">
        <v>791</v>
      </c>
      <c r="G274" s="136">
        <v>1.1205399999999999E-5</v>
      </c>
      <c r="H274" s="103">
        <f>ROUND(+G274*Totals!$H$10,2)</f>
        <v>4.1500000000000004</v>
      </c>
      <c r="I274" s="103">
        <f t="shared" si="11"/>
        <v>2.1580000000000004</v>
      </c>
      <c r="J274" s="103">
        <f t="shared" si="12"/>
        <v>1.992</v>
      </c>
      <c r="K274" s="113" t="s">
        <v>791</v>
      </c>
      <c r="L274" s="113" t="s">
        <v>56</v>
      </c>
      <c r="M274" s="138">
        <v>0.52</v>
      </c>
      <c r="N274" s="117">
        <f>H274*M274</f>
        <v>2.1580000000000004</v>
      </c>
      <c r="O274" s="117" t="s">
        <v>1159</v>
      </c>
      <c r="P274" s="114"/>
      <c r="Q274" s="118"/>
      <c r="R274" s="116"/>
      <c r="S274" s="114"/>
    </row>
    <row r="275" spans="6:19">
      <c r="F275" s="111" t="s">
        <v>790</v>
      </c>
      <c r="G275" s="136">
        <v>1.306008E-4</v>
      </c>
      <c r="H275" s="103">
        <f>ROUND(+G275*Totals!$H$10,2)</f>
        <v>48.32</v>
      </c>
      <c r="I275" s="103">
        <f t="shared" si="11"/>
        <v>5.0863157894736846</v>
      </c>
      <c r="J275" s="103">
        <f t="shared" si="12"/>
        <v>43.233684210526313</v>
      </c>
      <c r="K275" s="113" t="s">
        <v>790</v>
      </c>
      <c r="L275" s="113" t="s">
        <v>103</v>
      </c>
      <c r="M275" s="138">
        <v>0.10526315789473685</v>
      </c>
      <c r="N275" s="117">
        <f>H275*M275</f>
        <v>5.0863157894736846</v>
      </c>
      <c r="O275" s="113" t="s">
        <v>1159</v>
      </c>
      <c r="P275" s="114"/>
      <c r="Q275" s="118"/>
      <c r="R275" s="116"/>
      <c r="S275" s="114"/>
    </row>
    <row r="276" spans="6:19">
      <c r="F276" s="111" t="s">
        <v>789</v>
      </c>
      <c r="G276" s="136">
        <v>7.3415000000000008E-6</v>
      </c>
      <c r="H276" s="103">
        <f>ROUND(+G276*Totals!$H$10,2)</f>
        <v>2.72</v>
      </c>
      <c r="I276" s="103">
        <f t="shared" si="11"/>
        <v>0.98599999999999999</v>
      </c>
      <c r="J276" s="103">
        <f t="shared" si="12"/>
        <v>1.7340000000000002</v>
      </c>
      <c r="K276" s="113" t="s">
        <v>789</v>
      </c>
      <c r="L276" s="113" t="s">
        <v>113</v>
      </c>
      <c r="M276" s="138">
        <v>0.36249999999999999</v>
      </c>
      <c r="N276" s="117">
        <f>H276*M276</f>
        <v>0.98599999999999999</v>
      </c>
      <c r="O276" s="113" t="s">
        <v>1159</v>
      </c>
      <c r="P276" s="114"/>
      <c r="Q276" s="118"/>
      <c r="R276" s="116"/>
      <c r="S276" s="114"/>
    </row>
    <row r="277" spans="6:19">
      <c r="F277" s="111" t="s">
        <v>788</v>
      </c>
      <c r="G277" s="136">
        <v>1.9628749999999999E-4</v>
      </c>
      <c r="H277" s="103">
        <f>ROUND(+G277*Totals!$H$10,2)</f>
        <v>72.63</v>
      </c>
      <c r="I277" s="103">
        <f t="shared" si="11"/>
        <v>0</v>
      </c>
      <c r="J277" s="103">
        <f t="shared" si="12"/>
        <v>72.63</v>
      </c>
      <c r="K277" s="113"/>
      <c r="L277" s="113"/>
      <c r="N277" s="117"/>
      <c r="O277" s="113"/>
      <c r="P277" s="114"/>
      <c r="Q277" s="118"/>
      <c r="R277" s="116"/>
      <c r="S277" s="114"/>
    </row>
    <row r="278" spans="6:19">
      <c r="F278" s="111" t="s">
        <v>787</v>
      </c>
      <c r="G278" s="136">
        <v>1.9512840000000001E-4</v>
      </c>
      <c r="H278" s="103">
        <f>ROUND(+G278*Totals!$H$10,2)</f>
        <v>72.2</v>
      </c>
      <c r="I278" s="103">
        <f t="shared" si="11"/>
        <v>0</v>
      </c>
      <c r="J278" s="103">
        <f t="shared" si="12"/>
        <v>72.2</v>
      </c>
      <c r="K278" s="113"/>
      <c r="L278" s="113"/>
      <c r="N278" s="117"/>
      <c r="O278" s="117"/>
      <c r="P278" s="114"/>
      <c r="Q278" s="118"/>
      <c r="R278" s="116"/>
      <c r="S278" s="114"/>
    </row>
    <row r="279" spans="6:19">
      <c r="F279" s="111" t="s">
        <v>786</v>
      </c>
      <c r="G279" s="136">
        <v>8.9952240000000007E-4</v>
      </c>
      <c r="H279" s="103">
        <f>ROUND(+G279*Totals!$H$10,2)</f>
        <v>332.83</v>
      </c>
      <c r="I279" s="103">
        <f t="shared" si="11"/>
        <v>0</v>
      </c>
      <c r="J279" s="103">
        <f t="shared" si="12"/>
        <v>332.83</v>
      </c>
      <c r="K279" s="113"/>
      <c r="L279" s="113"/>
      <c r="N279" s="117"/>
      <c r="O279" s="113"/>
      <c r="P279" s="114"/>
      <c r="Q279" s="118"/>
      <c r="R279" s="116"/>
      <c r="S279" s="114"/>
    </row>
    <row r="280" spans="6:19">
      <c r="F280" s="111" t="s">
        <v>785</v>
      </c>
      <c r="G280" s="136">
        <v>1.5571629999999999E-4</v>
      </c>
      <c r="H280" s="103">
        <f>ROUND(+G280*Totals!$H$10,2)</f>
        <v>57.62</v>
      </c>
      <c r="I280" s="103">
        <f t="shared" si="11"/>
        <v>6.6572908366533863</v>
      </c>
      <c r="J280" s="103">
        <f t="shared" si="12"/>
        <v>50.962709163346609</v>
      </c>
      <c r="K280" s="113" t="s">
        <v>785</v>
      </c>
      <c r="L280" s="113" t="s">
        <v>99</v>
      </c>
      <c r="M280" s="138">
        <v>0.1155378486055777</v>
      </c>
      <c r="N280" s="117">
        <f>H280*M280</f>
        <v>6.6572908366533863</v>
      </c>
      <c r="O280" s="113" t="s">
        <v>1159</v>
      </c>
      <c r="P280" s="114"/>
      <c r="Q280" s="118"/>
      <c r="R280" s="116"/>
      <c r="S280" s="114"/>
    </row>
    <row r="281" spans="6:19">
      <c r="F281" s="111" t="s">
        <v>784</v>
      </c>
      <c r="G281" s="136">
        <v>1.4319717000000002E-3</v>
      </c>
      <c r="H281" s="103">
        <f>ROUND(+G281*Totals!$H$10,2)</f>
        <v>529.85</v>
      </c>
      <c r="I281" s="103">
        <f t="shared" si="11"/>
        <v>0</v>
      </c>
      <c r="J281" s="103">
        <f t="shared" si="12"/>
        <v>529.85</v>
      </c>
      <c r="K281" s="113"/>
      <c r="L281" s="113"/>
      <c r="N281" s="117"/>
      <c r="O281" s="113"/>
      <c r="P281" s="114"/>
      <c r="Q281" s="118"/>
      <c r="R281" s="116"/>
      <c r="S281" s="114"/>
    </row>
    <row r="282" spans="6:19">
      <c r="F282" s="111" t="s">
        <v>783</v>
      </c>
      <c r="G282" s="136">
        <v>7.8167260000000006E-4</v>
      </c>
      <c r="H282" s="103">
        <f>ROUND(+G282*Totals!$H$10,2)</f>
        <v>289.23</v>
      </c>
      <c r="I282" s="103">
        <f t="shared" si="11"/>
        <v>0</v>
      </c>
      <c r="J282" s="103">
        <f t="shared" si="12"/>
        <v>289.23</v>
      </c>
      <c r="K282" s="113"/>
      <c r="L282" s="113"/>
      <c r="N282" s="117"/>
      <c r="O282" s="113"/>
      <c r="P282" s="114"/>
      <c r="Q282" s="118"/>
      <c r="R282" s="116"/>
      <c r="S282" s="114"/>
    </row>
    <row r="283" spans="6:19">
      <c r="F283" s="111" t="s">
        <v>782</v>
      </c>
      <c r="G283" s="136">
        <v>2.7897559999999998E-4</v>
      </c>
      <c r="H283" s="103">
        <f>ROUND(+G283*Totals!$H$10,2)</f>
        <v>103.22</v>
      </c>
      <c r="I283" s="103">
        <f t="shared" si="11"/>
        <v>0</v>
      </c>
      <c r="J283" s="103">
        <f t="shared" si="12"/>
        <v>103.22</v>
      </c>
      <c r="K283" s="113"/>
      <c r="L283" s="113"/>
      <c r="N283" s="117"/>
      <c r="O283" s="113"/>
      <c r="P283" s="114"/>
      <c r="Q283" s="118"/>
      <c r="R283" s="116"/>
      <c r="S283" s="114"/>
    </row>
    <row r="284" spans="6:19">
      <c r="F284" s="111" t="s">
        <v>781</v>
      </c>
      <c r="G284" s="136">
        <v>2.281263E-3</v>
      </c>
      <c r="H284" s="103">
        <f>ROUND(+G284*Totals!$H$10,2)</f>
        <v>844.09</v>
      </c>
      <c r="I284" s="103">
        <f t="shared" si="11"/>
        <v>0</v>
      </c>
      <c r="J284" s="103">
        <f t="shared" si="12"/>
        <v>844.09</v>
      </c>
      <c r="K284" s="113"/>
      <c r="L284" s="113"/>
      <c r="N284" s="117"/>
      <c r="O284" s="113"/>
      <c r="P284" s="114"/>
      <c r="Q284" s="118"/>
      <c r="R284" s="116"/>
      <c r="S284" s="114"/>
    </row>
    <row r="285" spans="6:19">
      <c r="F285" s="111" t="s">
        <v>780</v>
      </c>
      <c r="G285" s="136">
        <v>1.7623374999999998E-3</v>
      </c>
      <c r="H285" s="103">
        <f>ROUND(+G285*Totals!$H$10,2)</f>
        <v>652.08000000000004</v>
      </c>
      <c r="I285" s="103">
        <f t="shared" si="11"/>
        <v>0</v>
      </c>
      <c r="J285" s="103">
        <f t="shared" si="12"/>
        <v>652.08000000000004</v>
      </c>
      <c r="K285" s="113"/>
      <c r="L285" s="113"/>
      <c r="N285" s="117"/>
      <c r="O285" s="113"/>
      <c r="P285" s="114"/>
      <c r="Q285" s="118"/>
      <c r="R285" s="116"/>
      <c r="S285" s="114"/>
    </row>
    <row r="286" spans="6:19">
      <c r="F286" s="111" t="s">
        <v>779</v>
      </c>
      <c r="G286" s="136">
        <v>2.221759E-4</v>
      </c>
      <c r="H286" s="103">
        <f>ROUND(+G286*Totals!$H$10,2)</f>
        <v>82.21</v>
      </c>
      <c r="I286" s="103">
        <f t="shared" si="11"/>
        <v>0</v>
      </c>
      <c r="J286" s="103">
        <f t="shared" si="12"/>
        <v>82.21</v>
      </c>
      <c r="K286" s="113"/>
      <c r="L286" s="113"/>
      <c r="N286" s="117"/>
      <c r="O286" s="117"/>
      <c r="P286" s="114"/>
      <c r="Q286" s="118"/>
      <c r="R286" s="116"/>
      <c r="S286" s="114"/>
    </row>
    <row r="287" spans="6:19">
      <c r="F287" s="111" t="s">
        <v>778</v>
      </c>
      <c r="G287" s="136">
        <v>3.0409110000000002E-4</v>
      </c>
      <c r="H287" s="103">
        <f>ROUND(+G287*Totals!$H$10,2)</f>
        <v>112.52</v>
      </c>
      <c r="I287" s="103">
        <f t="shared" si="11"/>
        <v>0</v>
      </c>
      <c r="J287" s="103">
        <f t="shared" si="12"/>
        <v>112.52</v>
      </c>
      <c r="K287" s="113"/>
      <c r="L287" s="113"/>
      <c r="N287" s="117"/>
      <c r="O287" s="113"/>
      <c r="P287" s="114"/>
      <c r="Q287" s="118"/>
      <c r="R287" s="116"/>
      <c r="S287" s="114"/>
    </row>
    <row r="288" spans="6:19">
      <c r="F288" s="111" t="s">
        <v>777</v>
      </c>
      <c r="G288" s="136">
        <v>6.1822800000000007E-5</v>
      </c>
      <c r="H288" s="103">
        <f>ROUND(+G288*Totals!$H$10,2)</f>
        <v>22.88</v>
      </c>
      <c r="I288" s="103">
        <f t="shared" si="11"/>
        <v>9.8370825335892516</v>
      </c>
      <c r="J288" s="103">
        <f t="shared" si="12"/>
        <v>13.042917466410747</v>
      </c>
      <c r="K288" s="113" t="s">
        <v>777</v>
      </c>
      <c r="L288" s="113" t="s">
        <v>39</v>
      </c>
      <c r="M288" s="138">
        <v>0.4299424184261037</v>
      </c>
      <c r="N288" s="117">
        <f>H288*M288</f>
        <v>9.8370825335892516</v>
      </c>
      <c r="O288" s="113" t="s">
        <v>1159</v>
      </c>
      <c r="P288" s="114"/>
      <c r="Q288" s="118"/>
      <c r="R288" s="116"/>
      <c r="S288" s="114"/>
    </row>
    <row r="289" spans="6:19">
      <c r="F289" s="111" t="s">
        <v>776</v>
      </c>
      <c r="G289" s="136">
        <v>4.2928239999999999E-4</v>
      </c>
      <c r="H289" s="103">
        <f>ROUND(+G289*Totals!$H$10,2)</f>
        <v>158.84</v>
      </c>
      <c r="I289" s="103">
        <f t="shared" si="11"/>
        <v>0</v>
      </c>
      <c r="J289" s="103">
        <f t="shared" si="12"/>
        <v>158.84</v>
      </c>
      <c r="K289" s="113"/>
      <c r="L289" s="113"/>
      <c r="N289" s="117"/>
      <c r="O289" s="113"/>
      <c r="P289" s="114"/>
      <c r="Q289" s="118"/>
      <c r="R289" s="116"/>
      <c r="S289" s="114"/>
    </row>
    <row r="290" spans="6:19">
      <c r="F290" s="111" t="s">
        <v>775</v>
      </c>
      <c r="G290" s="136">
        <v>1.0927188E-3</v>
      </c>
      <c r="H290" s="103">
        <f>ROUND(+G290*Totals!$H$10,2)</f>
        <v>404.32</v>
      </c>
      <c r="I290" s="103">
        <f t="shared" si="11"/>
        <v>0</v>
      </c>
      <c r="J290" s="103">
        <f t="shared" si="12"/>
        <v>404.32</v>
      </c>
      <c r="K290" s="113"/>
      <c r="L290" s="113"/>
      <c r="N290" s="117"/>
      <c r="O290" s="113"/>
      <c r="P290" s="114"/>
      <c r="Q290" s="118"/>
      <c r="R290" s="116"/>
      <c r="S290" s="114"/>
    </row>
    <row r="291" spans="6:19">
      <c r="F291" s="111" t="s">
        <v>774</v>
      </c>
      <c r="G291" s="136">
        <v>3.6382745000000001E-3</v>
      </c>
      <c r="H291" s="103">
        <f>ROUND(+G291*Totals!$H$10,2)</f>
        <v>1346.2</v>
      </c>
      <c r="I291" s="103">
        <f t="shared" si="11"/>
        <v>0</v>
      </c>
      <c r="J291" s="103">
        <f t="shared" si="12"/>
        <v>1346.2</v>
      </c>
      <c r="K291" s="113"/>
      <c r="L291" s="113"/>
      <c r="N291" s="117"/>
      <c r="O291" s="117"/>
      <c r="P291" s="114"/>
      <c r="Q291" s="118"/>
      <c r="R291" s="116"/>
      <c r="S291" s="114"/>
    </row>
    <row r="292" spans="6:19">
      <c r="F292" s="111" t="s">
        <v>773</v>
      </c>
      <c r="G292" s="136">
        <v>6.8236969999999997E-4</v>
      </c>
      <c r="H292" s="103">
        <f>ROUND(+G292*Totals!$H$10,2)</f>
        <v>252.48</v>
      </c>
      <c r="I292" s="103">
        <f t="shared" si="11"/>
        <v>0</v>
      </c>
      <c r="J292" s="103">
        <f t="shared" si="12"/>
        <v>252.48</v>
      </c>
      <c r="K292" s="113"/>
      <c r="L292" s="113"/>
      <c r="N292" s="117"/>
      <c r="O292" s="113"/>
      <c r="P292" s="114"/>
      <c r="Q292" s="118"/>
      <c r="R292" s="116"/>
      <c r="S292" s="114"/>
    </row>
    <row r="293" spans="6:19">
      <c r="F293" s="111" t="s">
        <v>772</v>
      </c>
      <c r="G293" s="136">
        <v>1.047124E-4</v>
      </c>
      <c r="H293" s="103">
        <f>ROUND(+G293*Totals!$H$10,2)</f>
        <v>38.74</v>
      </c>
      <c r="I293" s="103">
        <f t="shared" si="11"/>
        <v>13.368715365239296</v>
      </c>
      <c r="J293" s="103">
        <f t="shared" si="12"/>
        <v>25.371284634760706</v>
      </c>
      <c r="K293" s="113" t="s">
        <v>772</v>
      </c>
      <c r="L293" s="113" t="s">
        <v>56</v>
      </c>
      <c r="M293" s="138">
        <v>0.34508816120906805</v>
      </c>
      <c r="N293" s="117">
        <f>H293*M293</f>
        <v>13.368715365239296</v>
      </c>
      <c r="O293" s="117" t="s">
        <v>1159</v>
      </c>
      <c r="P293" s="114"/>
      <c r="Q293" s="118"/>
      <c r="R293" s="116"/>
      <c r="S293" s="114"/>
    </row>
    <row r="294" spans="6:19">
      <c r="F294" s="111" t="s">
        <v>771</v>
      </c>
      <c r="G294" s="136">
        <v>2.237214E-4</v>
      </c>
      <c r="H294" s="103">
        <f>ROUND(+G294*Totals!$H$10,2)</f>
        <v>82.78</v>
      </c>
      <c r="I294" s="103">
        <f t="shared" si="11"/>
        <v>0</v>
      </c>
      <c r="J294" s="103">
        <f t="shared" si="12"/>
        <v>82.78</v>
      </c>
      <c r="K294" s="113"/>
      <c r="L294" s="113"/>
      <c r="N294" s="117"/>
      <c r="O294" s="117"/>
      <c r="P294" s="114"/>
      <c r="Q294" s="118"/>
      <c r="R294" s="116"/>
      <c r="S294" s="114"/>
    </row>
    <row r="295" spans="6:19">
      <c r="F295" s="111" t="s">
        <v>770</v>
      </c>
      <c r="G295" s="136">
        <v>1.4798839999999999E-4</v>
      </c>
      <c r="H295" s="103">
        <f>ROUND(+G295*Totals!$H$10,2)</f>
        <v>54.76</v>
      </c>
      <c r="I295" s="103">
        <f t="shared" si="11"/>
        <v>8.7118181818181828</v>
      </c>
      <c r="J295" s="103">
        <f t="shared" si="12"/>
        <v>46.048181818181817</v>
      </c>
      <c r="K295" s="113" t="s">
        <v>770</v>
      </c>
      <c r="L295" s="113" t="s">
        <v>47</v>
      </c>
      <c r="M295" s="138">
        <v>0.15454545454545457</v>
      </c>
      <c r="N295" s="117">
        <f>H295*M295</f>
        <v>8.4629090909090916</v>
      </c>
      <c r="O295" s="113" t="s">
        <v>127</v>
      </c>
      <c r="P295" s="138">
        <v>4.5454545454545452E-3</v>
      </c>
      <c r="Q295" s="118">
        <f>H295*P295</f>
        <v>0.24890909090909089</v>
      </c>
      <c r="R295" s="116" t="s">
        <v>1159</v>
      </c>
      <c r="S295" s="114"/>
    </row>
    <row r="296" spans="6:19">
      <c r="F296" s="111" t="s">
        <v>769</v>
      </c>
      <c r="G296" s="136">
        <v>1.8933249999999999E-4</v>
      </c>
      <c r="H296" s="103">
        <f>ROUND(+G296*Totals!$H$10,2)</f>
        <v>70.06</v>
      </c>
      <c r="I296" s="103">
        <f t="shared" si="11"/>
        <v>13.703195592286502</v>
      </c>
      <c r="J296" s="103">
        <f t="shared" si="12"/>
        <v>56.356804407713497</v>
      </c>
      <c r="K296" s="113" t="s">
        <v>769</v>
      </c>
      <c r="L296" s="113" t="s">
        <v>70</v>
      </c>
      <c r="M296" s="138">
        <v>0.19559228650137742</v>
      </c>
      <c r="N296" s="117">
        <f>H296*M296</f>
        <v>13.703195592286502</v>
      </c>
      <c r="O296" s="117" t="s">
        <v>1159</v>
      </c>
      <c r="P296" s="114"/>
      <c r="Q296" s="118"/>
      <c r="R296" s="116"/>
      <c r="S296" s="114"/>
    </row>
    <row r="297" spans="6:19">
      <c r="F297" s="111" t="s">
        <v>67</v>
      </c>
      <c r="G297" s="136">
        <v>4.8530930000000001E-4</v>
      </c>
      <c r="H297" s="103">
        <f>ROUND(+G297*Totals!$H$10,2)</f>
        <v>179.57</v>
      </c>
      <c r="I297" s="103">
        <f t="shared" si="11"/>
        <v>0</v>
      </c>
      <c r="J297" s="103">
        <f t="shared" si="12"/>
        <v>179.57</v>
      </c>
      <c r="K297" s="113"/>
      <c r="L297" s="113"/>
      <c r="N297" s="117"/>
      <c r="O297" s="117"/>
      <c r="P297" s="114"/>
      <c r="Q297" s="118"/>
      <c r="R297" s="116"/>
      <c r="S297" s="114"/>
    </row>
    <row r="298" spans="6:19">
      <c r="F298" s="111" t="s">
        <v>768</v>
      </c>
      <c r="G298" s="136">
        <v>1.047124E-4</v>
      </c>
      <c r="H298" s="103">
        <f>ROUND(+G298*Totals!$H$10,2)</f>
        <v>38.74</v>
      </c>
      <c r="I298" s="103">
        <f t="shared" si="11"/>
        <v>1.6177142857142859</v>
      </c>
      <c r="J298" s="103">
        <f t="shared" si="12"/>
        <v>37.122285714285717</v>
      </c>
      <c r="K298" s="113" t="s">
        <v>768</v>
      </c>
      <c r="L298" s="113" t="s">
        <v>89</v>
      </c>
      <c r="M298" s="138">
        <v>4.1758241758241763E-2</v>
      </c>
      <c r="N298" s="117">
        <f>H298*M298</f>
        <v>1.6177142857142859</v>
      </c>
      <c r="O298" s="117" t="s">
        <v>1159</v>
      </c>
      <c r="P298" s="114"/>
      <c r="Q298" s="118"/>
      <c r="R298" s="116"/>
      <c r="S298" s="114"/>
    </row>
    <row r="299" spans="6:19">
      <c r="F299" s="111" t="s">
        <v>767</v>
      </c>
      <c r="G299" s="136">
        <v>3.7480100000000001E-5</v>
      </c>
      <c r="H299" s="103">
        <f>ROUND(+G299*Totals!$H$10,2)</f>
        <v>13.87</v>
      </c>
      <c r="I299" s="103">
        <f t="shared" si="11"/>
        <v>4.2237860082304524</v>
      </c>
      <c r="J299" s="103">
        <f t="shared" si="12"/>
        <v>9.646213991769546</v>
      </c>
      <c r="K299" s="113" t="s">
        <v>767</v>
      </c>
      <c r="L299" s="113" t="s">
        <v>98</v>
      </c>
      <c r="M299" s="138">
        <v>0.30452674897119342</v>
      </c>
      <c r="N299" s="117">
        <f>H299*M299</f>
        <v>4.2237860082304524</v>
      </c>
      <c r="O299" s="117" t="s">
        <v>1159</v>
      </c>
      <c r="P299" s="114"/>
      <c r="Q299" s="118"/>
      <c r="R299" s="116"/>
      <c r="S299" s="114"/>
    </row>
    <row r="300" spans="6:19">
      <c r="F300" s="111" t="s">
        <v>766</v>
      </c>
      <c r="G300" s="136">
        <v>1.178498E-4</v>
      </c>
      <c r="H300" s="103">
        <f>ROUND(+G300*Totals!$H$10,2)</f>
        <v>43.61</v>
      </c>
      <c r="I300" s="103">
        <f t="shared" si="11"/>
        <v>20.638957219251338</v>
      </c>
      <c r="J300" s="103">
        <f t="shared" si="12"/>
        <v>22.971042780748661</v>
      </c>
      <c r="K300" s="113" t="s">
        <v>766</v>
      </c>
      <c r="L300" s="113" t="s">
        <v>131</v>
      </c>
      <c r="M300" s="138">
        <v>0.4732620320855615</v>
      </c>
      <c r="N300" s="117">
        <f>H300*M300</f>
        <v>20.638957219251338</v>
      </c>
      <c r="O300" s="117" t="s">
        <v>1159</v>
      </c>
      <c r="P300" s="114"/>
      <c r="Q300" s="118"/>
      <c r="R300" s="116"/>
      <c r="S300" s="114"/>
    </row>
    <row r="301" spans="6:19">
      <c r="F301" s="111" t="s">
        <v>765</v>
      </c>
      <c r="G301" s="136">
        <v>4.4821599999999998E-5</v>
      </c>
      <c r="H301" s="103">
        <f>ROUND(+G301*Totals!$H$10,2)</f>
        <v>16.579999999999998</v>
      </c>
      <c r="I301" s="103">
        <f t="shared" si="11"/>
        <v>6.7504285714285706</v>
      </c>
      <c r="J301" s="103">
        <f t="shared" si="12"/>
        <v>9.8295714285714268</v>
      </c>
      <c r="K301" s="113" t="s">
        <v>765</v>
      </c>
      <c r="L301" s="113" t="s">
        <v>60</v>
      </c>
      <c r="M301" s="138">
        <v>0.40714285714285714</v>
      </c>
      <c r="N301" s="117">
        <f>H301*M301</f>
        <v>6.7504285714285706</v>
      </c>
      <c r="O301" s="113" t="s">
        <v>1159</v>
      </c>
      <c r="P301" s="114"/>
      <c r="Q301" s="118"/>
      <c r="R301" s="116"/>
      <c r="S301" s="114"/>
    </row>
    <row r="302" spans="6:19">
      <c r="F302" s="111" t="s">
        <v>68</v>
      </c>
      <c r="G302" s="136">
        <v>1.209409E-4</v>
      </c>
      <c r="H302" s="103">
        <f>ROUND(+G302*Totals!$H$10,2)</f>
        <v>44.75</v>
      </c>
      <c r="I302" s="103">
        <f t="shared" si="11"/>
        <v>5.59375</v>
      </c>
      <c r="J302" s="103">
        <f t="shared" si="12"/>
        <v>39.15625</v>
      </c>
      <c r="K302" s="113" t="s">
        <v>68</v>
      </c>
      <c r="L302" s="113" t="s">
        <v>68</v>
      </c>
      <c r="M302" s="138">
        <v>0.125</v>
      </c>
      <c r="N302" s="117">
        <f>H302*M302</f>
        <v>5.59375</v>
      </c>
      <c r="O302" s="113" t="s">
        <v>1159</v>
      </c>
      <c r="P302" s="114"/>
      <c r="Q302" s="118"/>
      <c r="R302" s="116"/>
      <c r="S302" s="114"/>
    </row>
    <row r="303" spans="6:19">
      <c r="F303" s="111" t="s">
        <v>764</v>
      </c>
      <c r="G303" s="136">
        <v>2.4574579999999996E-4</v>
      </c>
      <c r="H303" s="103">
        <f>ROUND(+G303*Totals!$H$10,2)</f>
        <v>90.93</v>
      </c>
      <c r="I303" s="103">
        <f t="shared" si="11"/>
        <v>0</v>
      </c>
      <c r="J303" s="103">
        <f t="shared" si="12"/>
        <v>90.93</v>
      </c>
      <c r="K303" s="113"/>
      <c r="L303" s="113"/>
      <c r="N303" s="117"/>
      <c r="O303" s="113"/>
      <c r="P303" s="114"/>
      <c r="Q303" s="118"/>
      <c r="R303" s="116"/>
      <c r="S303" s="114"/>
    </row>
    <row r="304" spans="6:19">
      <c r="F304" s="111" t="s">
        <v>763</v>
      </c>
      <c r="G304" s="136">
        <v>2.6120150000000003E-4</v>
      </c>
      <c r="H304" s="103">
        <f>ROUND(+G304*Totals!$H$10,2)</f>
        <v>96.65</v>
      </c>
      <c r="I304" s="103">
        <f t="shared" si="11"/>
        <v>0</v>
      </c>
      <c r="J304" s="103">
        <f t="shared" si="12"/>
        <v>96.65</v>
      </c>
      <c r="K304" s="113"/>
      <c r="L304" s="113"/>
      <c r="N304" s="117"/>
      <c r="O304" s="117"/>
      <c r="P304" s="114"/>
      <c r="Q304" s="118"/>
      <c r="R304" s="116"/>
      <c r="S304" s="114"/>
    </row>
    <row r="305" spans="6:19">
      <c r="F305" s="111" t="s">
        <v>762</v>
      </c>
      <c r="G305" s="136">
        <v>1.6556931E-3</v>
      </c>
      <c r="H305" s="103">
        <f>ROUND(+G305*Totals!$H$10,2)</f>
        <v>612.63</v>
      </c>
      <c r="I305" s="103">
        <f t="shared" si="11"/>
        <v>0</v>
      </c>
      <c r="J305" s="103">
        <f t="shared" si="12"/>
        <v>612.63</v>
      </c>
      <c r="K305" s="113"/>
      <c r="L305" s="113"/>
      <c r="N305" s="117"/>
      <c r="O305" s="113"/>
      <c r="P305" s="114"/>
      <c r="Q305" s="118"/>
      <c r="R305" s="116"/>
      <c r="S305" s="114"/>
    </row>
    <row r="306" spans="6:19">
      <c r="F306" s="111" t="s">
        <v>761</v>
      </c>
      <c r="G306" s="136">
        <v>1.205546E-4</v>
      </c>
      <c r="H306" s="103">
        <f>ROUND(+G306*Totals!$H$10,2)</f>
        <v>44.61</v>
      </c>
      <c r="I306" s="103">
        <f t="shared" si="11"/>
        <v>5.2413838120104437</v>
      </c>
      <c r="J306" s="103">
        <f t="shared" si="12"/>
        <v>39.368616187989559</v>
      </c>
      <c r="K306" s="113" t="s">
        <v>761</v>
      </c>
      <c r="L306" s="113" t="s">
        <v>129</v>
      </c>
      <c r="M306" s="138">
        <v>0.1174934725848564</v>
      </c>
      <c r="N306" s="117">
        <f>H306*M306</f>
        <v>5.2413838120104437</v>
      </c>
      <c r="O306" s="113" t="s">
        <v>1159</v>
      </c>
      <c r="P306" s="114"/>
      <c r="Q306" s="118"/>
      <c r="R306" s="116"/>
      <c r="S306" s="114"/>
    </row>
    <row r="307" spans="6:19">
      <c r="F307" s="111" t="s">
        <v>760</v>
      </c>
      <c r="G307" s="136">
        <v>9.6099750999999994E-3</v>
      </c>
      <c r="H307" s="103">
        <f>ROUND(+G307*Totals!$H$10,2)</f>
        <v>3555.8</v>
      </c>
      <c r="I307" s="103">
        <f t="shared" si="11"/>
        <v>0</v>
      </c>
      <c r="J307" s="103">
        <f t="shared" si="12"/>
        <v>3555.8</v>
      </c>
      <c r="K307" s="113"/>
      <c r="L307" s="113"/>
      <c r="N307" s="117"/>
      <c r="O307" s="117"/>
      <c r="P307" s="114"/>
      <c r="Q307" s="118"/>
      <c r="R307" s="116"/>
      <c r="S307" s="114"/>
    </row>
    <row r="308" spans="6:19">
      <c r="F308" s="111" t="s">
        <v>759</v>
      </c>
      <c r="G308" s="136">
        <v>3.9902784E-3</v>
      </c>
      <c r="H308" s="103">
        <f>ROUND(+G308*Totals!$H$10,2)</f>
        <v>1476.45</v>
      </c>
      <c r="I308" s="103">
        <f t="shared" si="11"/>
        <v>0</v>
      </c>
      <c r="J308" s="103">
        <f t="shared" si="12"/>
        <v>1476.45</v>
      </c>
      <c r="K308" s="113"/>
      <c r="L308" s="113"/>
      <c r="N308" s="117"/>
      <c r="O308" s="117"/>
      <c r="P308" s="114"/>
      <c r="Q308" s="118"/>
      <c r="R308" s="116"/>
      <c r="S308" s="114"/>
    </row>
    <row r="309" spans="6:19">
      <c r="F309" s="111" t="s">
        <v>758</v>
      </c>
      <c r="G309" s="136">
        <v>8.8870300000000002E-5</v>
      </c>
      <c r="H309" s="103">
        <f>ROUND(+G309*Totals!$H$10,2)</f>
        <v>32.880000000000003</v>
      </c>
      <c r="I309" s="103">
        <f t="shared" si="11"/>
        <v>6.4980237154150213</v>
      </c>
      <c r="J309" s="103">
        <f t="shared" si="12"/>
        <v>26.381976284584979</v>
      </c>
      <c r="K309" s="113" t="s">
        <v>758</v>
      </c>
      <c r="L309" s="113" t="s">
        <v>55</v>
      </c>
      <c r="M309" s="138">
        <v>0.19762845849802374</v>
      </c>
      <c r="N309" s="117">
        <f>H309*M309</f>
        <v>6.4980237154150213</v>
      </c>
      <c r="O309" s="117" t="s">
        <v>1159</v>
      </c>
      <c r="P309" s="114"/>
      <c r="Q309" s="118"/>
      <c r="R309" s="116"/>
      <c r="S309" s="114"/>
    </row>
    <row r="310" spans="6:19">
      <c r="F310" s="111" t="s">
        <v>69</v>
      </c>
      <c r="G310" s="136">
        <v>5.0617500000000001E-5</v>
      </c>
      <c r="H310" s="103">
        <f>ROUND(+G310*Totals!$H$10,2)</f>
        <v>18.73</v>
      </c>
      <c r="I310" s="103">
        <f t="shared" si="11"/>
        <v>2.9324747474747479</v>
      </c>
      <c r="J310" s="103">
        <f t="shared" si="12"/>
        <v>15.797525252525253</v>
      </c>
      <c r="K310" s="113" t="s">
        <v>69</v>
      </c>
      <c r="L310" s="113" t="s">
        <v>90</v>
      </c>
      <c r="M310" s="138">
        <v>0.15656565656565657</v>
      </c>
      <c r="N310" s="117">
        <f>H310*M310</f>
        <v>2.9324747474747479</v>
      </c>
      <c r="O310" s="113" t="s">
        <v>1159</v>
      </c>
      <c r="P310" s="114"/>
      <c r="Q310" s="118"/>
      <c r="R310" s="116"/>
      <c r="S310" s="114"/>
    </row>
    <row r="311" spans="6:19">
      <c r="F311" s="111" t="s">
        <v>757</v>
      </c>
      <c r="G311" s="136">
        <v>3.9025700000000001E-5</v>
      </c>
      <c r="H311" s="103">
        <f>ROUND(+G311*Totals!$H$10,2)</f>
        <v>14.44</v>
      </c>
      <c r="I311" s="103">
        <f t="shared" si="11"/>
        <v>5.7346690518783543</v>
      </c>
      <c r="J311" s="103">
        <f t="shared" si="12"/>
        <v>8.7053309481216452</v>
      </c>
      <c r="K311" s="113" t="s">
        <v>757</v>
      </c>
      <c r="L311" s="113" t="s">
        <v>42</v>
      </c>
      <c r="M311" s="138">
        <v>0.39713774597495533</v>
      </c>
      <c r="N311" s="117">
        <f>H311*M311</f>
        <v>5.7346690518783543</v>
      </c>
      <c r="O311" s="117" t="s">
        <v>1159</v>
      </c>
      <c r="P311" s="114"/>
      <c r="Q311" s="118"/>
      <c r="R311" s="116"/>
      <c r="S311" s="114"/>
    </row>
    <row r="312" spans="6:19" ht="37.5">
      <c r="F312" s="111" t="s">
        <v>756</v>
      </c>
      <c r="G312" s="136">
        <v>3.8136969999999997E-4</v>
      </c>
      <c r="H312" s="103">
        <f>ROUND(+G312*Totals!$H$10,2)</f>
        <v>141.11000000000001</v>
      </c>
      <c r="I312" s="103">
        <f t="shared" si="11"/>
        <v>0</v>
      </c>
      <c r="J312" s="103">
        <f t="shared" si="12"/>
        <v>141.11000000000001</v>
      </c>
      <c r="K312" s="113"/>
      <c r="L312" s="113"/>
      <c r="N312" s="117"/>
      <c r="O312" s="117"/>
      <c r="P312" s="114"/>
      <c r="Q312" s="118"/>
      <c r="R312" s="116"/>
      <c r="S312" s="114"/>
    </row>
    <row r="313" spans="6:19">
      <c r="F313" s="111" t="s">
        <v>755</v>
      </c>
      <c r="G313" s="136">
        <v>7.8824099999999996E-5</v>
      </c>
      <c r="H313" s="103">
        <f>ROUND(+G313*Totals!$H$10,2)</f>
        <v>29.17</v>
      </c>
      <c r="I313" s="103">
        <f t="shared" si="11"/>
        <v>8.0496448087431691</v>
      </c>
      <c r="J313" s="103">
        <f t="shared" si="12"/>
        <v>21.120355191256834</v>
      </c>
      <c r="K313" s="113" t="s">
        <v>755</v>
      </c>
      <c r="L313" s="113" t="s">
        <v>43</v>
      </c>
      <c r="M313" s="138">
        <v>0.27595628415300544</v>
      </c>
      <c r="N313" s="117">
        <f>H313*M313</f>
        <v>8.0496448087431691</v>
      </c>
      <c r="O313" s="113" t="s">
        <v>1159</v>
      </c>
      <c r="P313" s="114"/>
      <c r="Q313" s="118"/>
      <c r="R313" s="116"/>
      <c r="S313" s="114"/>
    </row>
    <row r="314" spans="6:19">
      <c r="F314" s="111" t="s">
        <v>754</v>
      </c>
      <c r="G314" s="136">
        <v>8.5779199999999993E-5</v>
      </c>
      <c r="H314" s="103">
        <f>ROUND(+G314*Totals!$H$10,2)</f>
        <v>31.74</v>
      </c>
      <c r="I314" s="103">
        <f t="shared" si="11"/>
        <v>4.5953535353535342</v>
      </c>
      <c r="J314" s="103">
        <f t="shared" si="12"/>
        <v>27.144646464646463</v>
      </c>
      <c r="K314" s="113" t="s">
        <v>754</v>
      </c>
      <c r="L314" s="113" t="s">
        <v>92</v>
      </c>
      <c r="M314" s="138">
        <v>0.14478114478114476</v>
      </c>
      <c r="N314" s="117">
        <f>H314*M314</f>
        <v>4.5953535353535342</v>
      </c>
      <c r="O314" s="113" t="s">
        <v>1159</v>
      </c>
      <c r="P314" s="114"/>
      <c r="Q314" s="118"/>
      <c r="R314" s="116"/>
      <c r="S314" s="114"/>
    </row>
    <row r="315" spans="6:19">
      <c r="F315" s="111" t="s">
        <v>70</v>
      </c>
      <c r="G315" s="136">
        <v>2.7356610000000002E-4</v>
      </c>
      <c r="H315" s="103">
        <f>ROUND(+G315*Totals!$H$10,2)</f>
        <v>101.22</v>
      </c>
      <c r="I315" s="103">
        <f t="shared" si="11"/>
        <v>0</v>
      </c>
      <c r="J315" s="103">
        <f t="shared" si="12"/>
        <v>101.22</v>
      </c>
      <c r="K315" s="113"/>
      <c r="L315" s="113"/>
      <c r="N315" s="117"/>
      <c r="O315" s="117"/>
      <c r="P315" s="114"/>
      <c r="Q315" s="118"/>
      <c r="R315" s="116"/>
      <c r="S315" s="114"/>
    </row>
    <row r="316" spans="6:19">
      <c r="F316" s="111" t="s">
        <v>753</v>
      </c>
      <c r="G316" s="136">
        <v>3.7209630000000003E-4</v>
      </c>
      <c r="H316" s="103">
        <f>ROUND(+G316*Totals!$H$10,2)</f>
        <v>137.68</v>
      </c>
      <c r="I316" s="103">
        <f t="shared" si="11"/>
        <v>0</v>
      </c>
      <c r="J316" s="103">
        <f t="shared" si="12"/>
        <v>137.68</v>
      </c>
      <c r="K316" s="113"/>
      <c r="L316" s="113"/>
      <c r="N316" s="117"/>
      <c r="O316" s="117"/>
      <c r="P316" s="114"/>
      <c r="Q316" s="118"/>
      <c r="R316" s="116"/>
      <c r="S316" s="114"/>
    </row>
    <row r="317" spans="6:19">
      <c r="F317" s="111" t="s">
        <v>752</v>
      </c>
      <c r="G317" s="136">
        <v>1.0046199999999999E-5</v>
      </c>
      <c r="H317" s="103">
        <f>ROUND(+G317*Totals!$H$10,2)</f>
        <v>3.72</v>
      </c>
      <c r="I317" s="103">
        <f t="shared" si="11"/>
        <v>0.9552870090634441</v>
      </c>
      <c r="J317" s="103">
        <f t="shared" si="12"/>
        <v>2.7647129909365562</v>
      </c>
      <c r="K317" s="113" t="s">
        <v>752</v>
      </c>
      <c r="L317" s="113" t="s">
        <v>132</v>
      </c>
      <c r="M317" s="138">
        <v>0.25679758308157097</v>
      </c>
      <c r="N317" s="117">
        <f>H317*M317</f>
        <v>0.9552870090634441</v>
      </c>
      <c r="O317" s="117" t="s">
        <v>1159</v>
      </c>
      <c r="P317" s="114"/>
      <c r="Q317" s="118"/>
      <c r="R317" s="116"/>
      <c r="S317" s="114"/>
    </row>
    <row r="318" spans="6:19">
      <c r="F318" s="111" t="s">
        <v>751</v>
      </c>
      <c r="G318" s="136">
        <v>1.6808090000000001E-4</v>
      </c>
      <c r="H318" s="103">
        <f>ROUND(+G318*Totals!$H$10,2)</f>
        <v>62.19</v>
      </c>
      <c r="I318" s="103">
        <f t="shared" si="11"/>
        <v>16.391932907348242</v>
      </c>
      <c r="J318" s="103">
        <f t="shared" si="12"/>
        <v>45.798067092651756</v>
      </c>
      <c r="K318" s="113" t="s">
        <v>751</v>
      </c>
      <c r="L318" s="113" t="s">
        <v>81</v>
      </c>
      <c r="M318" s="138">
        <v>0.26357827476038337</v>
      </c>
      <c r="N318" s="117">
        <f>H318*M318</f>
        <v>16.391932907348242</v>
      </c>
      <c r="O318" s="117" t="s">
        <v>1159</v>
      </c>
      <c r="P318" s="114"/>
      <c r="Q318" s="118"/>
      <c r="R318" s="116"/>
      <c r="S318" s="114"/>
    </row>
    <row r="319" spans="6:19">
      <c r="F319" s="111" t="s">
        <v>750</v>
      </c>
      <c r="G319" s="136">
        <v>2.9365900000000003E-5</v>
      </c>
      <c r="H319" s="103">
        <f>ROUND(+G319*Totals!$H$10,2)</f>
        <v>10.87</v>
      </c>
      <c r="I319" s="103">
        <f t="shared" si="11"/>
        <v>3.3295495495495491</v>
      </c>
      <c r="J319" s="103">
        <f t="shared" si="12"/>
        <v>7.5404504504504501</v>
      </c>
      <c r="K319" s="113" t="s">
        <v>750</v>
      </c>
      <c r="L319" s="113" t="s">
        <v>56</v>
      </c>
      <c r="M319" s="138">
        <v>0.30630630630630629</v>
      </c>
      <c r="N319" s="117">
        <f>H319*M319</f>
        <v>3.3295495495495491</v>
      </c>
      <c r="O319" s="113" t="s">
        <v>1159</v>
      </c>
      <c r="P319" s="114"/>
      <c r="Q319" s="118"/>
      <c r="R319" s="116"/>
      <c r="S319" s="114"/>
    </row>
    <row r="320" spans="6:19">
      <c r="F320" s="111" t="s">
        <v>749</v>
      </c>
      <c r="G320" s="136">
        <v>6.7232300000000003E-5</v>
      </c>
      <c r="H320" s="103">
        <f>ROUND(+G320*Totals!$H$10,2)</f>
        <v>24.88</v>
      </c>
      <c r="I320" s="103">
        <f t="shared" si="11"/>
        <v>6.578846153846154</v>
      </c>
      <c r="J320" s="103">
        <f t="shared" si="12"/>
        <v>18.301153846153845</v>
      </c>
      <c r="K320" s="113" t="s">
        <v>749</v>
      </c>
      <c r="L320" s="113" t="s">
        <v>61</v>
      </c>
      <c r="M320" s="138">
        <v>0.26442307692307693</v>
      </c>
      <c r="N320" s="117">
        <f>H320*M320</f>
        <v>6.578846153846154</v>
      </c>
      <c r="O320" s="113" t="s">
        <v>1159</v>
      </c>
      <c r="P320" s="114"/>
      <c r="Q320" s="118"/>
      <c r="R320" s="116"/>
      <c r="S320" s="114"/>
    </row>
    <row r="321" spans="6:19">
      <c r="F321" s="111" t="s">
        <v>748</v>
      </c>
      <c r="G321" s="136">
        <v>2.9481770000000003E-4</v>
      </c>
      <c r="H321" s="103">
        <f>ROUND(+G321*Totals!$H$10,2)</f>
        <v>109.09</v>
      </c>
      <c r="I321" s="103">
        <f t="shared" si="11"/>
        <v>0</v>
      </c>
      <c r="J321" s="103">
        <f t="shared" si="12"/>
        <v>109.09</v>
      </c>
      <c r="K321" s="113"/>
      <c r="L321" s="113"/>
      <c r="N321" s="117"/>
      <c r="O321" s="117"/>
      <c r="P321" s="114"/>
      <c r="Q321" s="118"/>
      <c r="R321" s="116"/>
      <c r="S321" s="114"/>
    </row>
    <row r="322" spans="6:19">
      <c r="F322" s="111" t="s">
        <v>747</v>
      </c>
      <c r="G322" s="136">
        <v>1.1842939E-3</v>
      </c>
      <c r="H322" s="103">
        <f>ROUND(+G322*Totals!$H$10,2)</f>
        <v>438.2</v>
      </c>
      <c r="I322" s="103">
        <f t="shared" si="11"/>
        <v>0</v>
      </c>
      <c r="J322" s="103">
        <f t="shared" si="12"/>
        <v>438.2</v>
      </c>
      <c r="K322" s="113"/>
      <c r="L322" s="113"/>
      <c r="N322" s="117"/>
      <c r="O322" s="113"/>
      <c r="P322" s="114"/>
      <c r="Q322" s="118"/>
      <c r="R322" s="116"/>
      <c r="S322" s="114"/>
    </row>
    <row r="323" spans="6:19">
      <c r="F323" s="111" t="s">
        <v>746</v>
      </c>
      <c r="G323" s="136">
        <v>1.3291910000000001E-4</v>
      </c>
      <c r="H323" s="103">
        <f>ROUND(+G323*Totals!$H$10,2)</f>
        <v>49.18</v>
      </c>
      <c r="I323" s="103">
        <f t="shared" si="11"/>
        <v>6.3615920398009962</v>
      </c>
      <c r="J323" s="103">
        <f t="shared" si="12"/>
        <v>42.818407960199004</v>
      </c>
      <c r="K323" s="113" t="s">
        <v>746</v>
      </c>
      <c r="L323" s="113" t="s">
        <v>41</v>
      </c>
      <c r="M323" s="138">
        <v>0.12935323383084579</v>
      </c>
      <c r="N323" s="117">
        <f>H323*M323</f>
        <v>6.3615920398009962</v>
      </c>
      <c r="O323" s="117" t="s">
        <v>1159</v>
      </c>
      <c r="P323" s="114"/>
      <c r="Q323" s="118"/>
      <c r="R323" s="116"/>
      <c r="S323" s="114"/>
    </row>
    <row r="324" spans="6:19">
      <c r="F324" s="111" t="s">
        <v>745</v>
      </c>
      <c r="G324" s="136">
        <v>1.8585490000000001E-4</v>
      </c>
      <c r="H324" s="103">
        <f>ROUND(+G324*Totals!$H$10,2)</f>
        <v>68.77</v>
      </c>
      <c r="I324" s="103">
        <f t="shared" si="11"/>
        <v>18.318646288209607</v>
      </c>
      <c r="J324" s="103">
        <f t="shared" si="12"/>
        <v>50.451353711790389</v>
      </c>
      <c r="K324" s="137" t="s">
        <v>745</v>
      </c>
      <c r="L324" s="137" t="s">
        <v>119</v>
      </c>
      <c r="M324" s="138">
        <v>0.26637554585152839</v>
      </c>
      <c r="N324" s="117">
        <f>H324*M324</f>
        <v>18.318646288209607</v>
      </c>
      <c r="O324" s="113"/>
      <c r="P324" s="114"/>
      <c r="Q324" s="118"/>
      <c r="R324" s="116"/>
      <c r="S324" s="114"/>
    </row>
    <row r="325" spans="6:19">
      <c r="F325" s="111" t="s">
        <v>744</v>
      </c>
      <c r="G325" s="136">
        <v>5.2549399999999995E-5</v>
      </c>
      <c r="H325" s="103">
        <f>ROUND(+G325*Totals!$H$10,2)</f>
        <v>19.440000000000001</v>
      </c>
      <c r="I325" s="103">
        <f t="shared" si="11"/>
        <v>7.4611267605633813</v>
      </c>
      <c r="J325" s="103">
        <f t="shared" si="12"/>
        <v>11.97887323943662</v>
      </c>
      <c r="K325" s="113" t="s">
        <v>744</v>
      </c>
      <c r="L325" s="113" t="s">
        <v>69</v>
      </c>
      <c r="M325" s="138">
        <v>0.38380281690140849</v>
      </c>
      <c r="N325" s="117">
        <f>H325*M325</f>
        <v>7.4611267605633813</v>
      </c>
      <c r="O325" s="117" t="s">
        <v>1159</v>
      </c>
      <c r="P325" s="114"/>
      <c r="Q325" s="118"/>
      <c r="R325" s="116"/>
      <c r="S325" s="114"/>
    </row>
    <row r="326" spans="6:19">
      <c r="F326" s="111" t="s">
        <v>743</v>
      </c>
      <c r="G326" s="136">
        <v>4.1614499999999998E-4</v>
      </c>
      <c r="H326" s="103">
        <f>ROUND(+G326*Totals!$H$10,2)</f>
        <v>153.97999999999999</v>
      </c>
      <c r="I326" s="103">
        <f t="shared" si="11"/>
        <v>0</v>
      </c>
      <c r="J326" s="103">
        <f t="shared" si="12"/>
        <v>153.97999999999999</v>
      </c>
      <c r="K326" s="113"/>
      <c r="L326" s="113"/>
      <c r="N326" s="117"/>
      <c r="O326" s="113"/>
      <c r="P326" s="114"/>
      <c r="Q326" s="118"/>
      <c r="R326" s="116"/>
      <c r="S326" s="114"/>
    </row>
    <row r="327" spans="6:19">
      <c r="F327" s="111" t="s">
        <v>742</v>
      </c>
      <c r="G327" s="136">
        <v>2.43427E-5</v>
      </c>
      <c r="H327" s="103">
        <f>ROUND(+G327*Totals!$H$10,2)</f>
        <v>9.01</v>
      </c>
      <c r="I327" s="103">
        <f t="shared" ref="I327:I390" si="13">+N327+Q327+T327</f>
        <v>4.2547222222222221</v>
      </c>
      <c r="J327" s="103">
        <f t="shared" ref="J327:J390" si="14">+H327-I327</f>
        <v>4.7552777777777777</v>
      </c>
      <c r="K327" s="113" t="s">
        <v>742</v>
      </c>
      <c r="L327" s="113" t="s">
        <v>88</v>
      </c>
      <c r="M327" s="138">
        <v>0.47222222222222221</v>
      </c>
      <c r="N327" s="117">
        <f>H327*M327</f>
        <v>4.2547222222222221</v>
      </c>
      <c r="O327" s="113" t="s">
        <v>1159</v>
      </c>
      <c r="P327" s="114"/>
      <c r="Q327" s="118"/>
      <c r="R327" s="116"/>
      <c r="S327" s="114"/>
    </row>
    <row r="328" spans="6:19">
      <c r="F328" s="111" t="s">
        <v>741</v>
      </c>
      <c r="G328" s="136">
        <v>4.6792170000000002E-4</v>
      </c>
      <c r="H328" s="103">
        <f>ROUND(+G328*Totals!$H$10,2)</f>
        <v>173.14</v>
      </c>
      <c r="I328" s="103">
        <f t="shared" si="13"/>
        <v>0</v>
      </c>
      <c r="J328" s="103">
        <f t="shared" si="14"/>
        <v>173.14</v>
      </c>
      <c r="K328" s="113"/>
      <c r="L328" s="113"/>
      <c r="N328" s="117"/>
      <c r="O328" s="117"/>
      <c r="P328" s="114"/>
      <c r="Q328" s="118"/>
      <c r="R328" s="116"/>
      <c r="S328" s="114"/>
    </row>
    <row r="329" spans="6:19">
      <c r="F329" s="111" t="s">
        <v>740</v>
      </c>
      <c r="G329" s="136">
        <v>3.0679589999999999E-4</v>
      </c>
      <c r="H329" s="103">
        <f>ROUND(+G329*Totals!$H$10,2)</f>
        <v>113.52</v>
      </c>
      <c r="I329" s="103">
        <f t="shared" si="13"/>
        <v>0</v>
      </c>
      <c r="J329" s="103">
        <f t="shared" si="14"/>
        <v>113.52</v>
      </c>
      <c r="K329" s="113"/>
      <c r="L329" s="113"/>
      <c r="N329" s="117"/>
      <c r="O329" s="113"/>
      <c r="P329" s="114"/>
      <c r="Q329" s="118"/>
      <c r="R329" s="116"/>
      <c r="S329" s="114"/>
    </row>
    <row r="330" spans="6:19">
      <c r="F330" s="111" t="s">
        <v>739</v>
      </c>
      <c r="G330" s="136">
        <v>1.1591800000000001E-5</v>
      </c>
      <c r="H330" s="103">
        <f>ROUND(+G330*Totals!$H$10,2)</f>
        <v>4.29</v>
      </c>
      <c r="I330" s="103">
        <f t="shared" si="13"/>
        <v>1.971081081081081</v>
      </c>
      <c r="J330" s="103">
        <f t="shared" si="14"/>
        <v>2.3189189189189188</v>
      </c>
      <c r="K330" s="113" t="s">
        <v>739</v>
      </c>
      <c r="L330" s="113" t="s">
        <v>55</v>
      </c>
      <c r="M330" s="138">
        <v>0.45945945945945943</v>
      </c>
      <c r="N330" s="117">
        <f>H330*M330</f>
        <v>1.971081081081081</v>
      </c>
      <c r="O330" s="113" t="s">
        <v>1159</v>
      </c>
      <c r="P330" s="114"/>
      <c r="Q330" s="118"/>
      <c r="R330" s="116"/>
      <c r="S330" s="114"/>
    </row>
    <row r="331" spans="6:19">
      <c r="F331" s="111" t="s">
        <v>738</v>
      </c>
      <c r="G331" s="136">
        <v>2.094249E-4</v>
      </c>
      <c r="H331" s="103">
        <f>ROUND(+G331*Totals!$H$10,2)</f>
        <v>77.489999999999995</v>
      </c>
      <c r="I331" s="103">
        <f t="shared" si="13"/>
        <v>0</v>
      </c>
      <c r="J331" s="103">
        <f t="shared" si="14"/>
        <v>77.489999999999995</v>
      </c>
      <c r="K331" s="113"/>
      <c r="L331" s="113"/>
      <c r="N331" s="117"/>
      <c r="O331" s="113"/>
      <c r="P331" s="114"/>
      <c r="Q331" s="118"/>
      <c r="R331" s="116"/>
      <c r="S331" s="114"/>
    </row>
    <row r="332" spans="6:19">
      <c r="F332" s="111" t="s">
        <v>737</v>
      </c>
      <c r="G332" s="136">
        <v>1.881733E-4</v>
      </c>
      <c r="H332" s="103">
        <f>ROUND(+G332*Totals!$H$10,2)</f>
        <v>69.63</v>
      </c>
      <c r="I332" s="103">
        <f t="shared" si="13"/>
        <v>8.9894310722100634</v>
      </c>
      <c r="J332" s="103">
        <f t="shared" si="14"/>
        <v>60.640568927789928</v>
      </c>
      <c r="K332" s="137" t="s">
        <v>737</v>
      </c>
      <c r="L332" s="137" t="s">
        <v>80</v>
      </c>
      <c r="M332" s="138">
        <v>5.142231947483588E-2</v>
      </c>
      <c r="N332" s="117">
        <f>H332*M332</f>
        <v>3.5805361050328219</v>
      </c>
      <c r="O332" s="137" t="s">
        <v>109</v>
      </c>
      <c r="P332" s="138">
        <v>7.7680525164113778E-2</v>
      </c>
      <c r="Q332" s="118">
        <f>H332*P332</f>
        <v>5.4088949671772424</v>
      </c>
      <c r="R332" s="116"/>
      <c r="S332" s="114"/>
    </row>
    <row r="333" spans="6:19">
      <c r="F333" s="111" t="s">
        <v>736</v>
      </c>
      <c r="G333" s="136">
        <v>3.0872780000000002E-4</v>
      </c>
      <c r="H333" s="103">
        <f>ROUND(+G333*Totals!$H$10,2)</f>
        <v>114.23</v>
      </c>
      <c r="I333" s="103">
        <f t="shared" si="13"/>
        <v>0</v>
      </c>
      <c r="J333" s="103">
        <f t="shared" si="14"/>
        <v>114.23</v>
      </c>
      <c r="K333" s="113"/>
      <c r="L333" s="113"/>
      <c r="N333" s="117"/>
      <c r="O333" s="113"/>
      <c r="P333" s="114"/>
      <c r="Q333" s="118"/>
      <c r="R333" s="116"/>
      <c r="S333" s="114"/>
    </row>
    <row r="334" spans="6:19">
      <c r="F334" s="111" t="s">
        <v>735</v>
      </c>
      <c r="G334" s="136">
        <v>1.9601706E-3</v>
      </c>
      <c r="H334" s="103">
        <f>ROUND(+G334*Totals!$H$10,2)</f>
        <v>725.29</v>
      </c>
      <c r="I334" s="103">
        <f t="shared" si="13"/>
        <v>0</v>
      </c>
      <c r="J334" s="103">
        <f t="shared" si="14"/>
        <v>725.29</v>
      </c>
      <c r="K334" s="113"/>
      <c r="L334" s="113"/>
      <c r="N334" s="117"/>
      <c r="O334" s="113"/>
      <c r="P334" s="114"/>
      <c r="Q334" s="118"/>
      <c r="R334" s="116"/>
      <c r="S334" s="114"/>
    </row>
    <row r="335" spans="6:19">
      <c r="F335" s="111" t="s">
        <v>734</v>
      </c>
      <c r="G335" s="136">
        <v>4.447381E-4</v>
      </c>
      <c r="H335" s="103">
        <f>ROUND(+G335*Totals!$H$10,2)</f>
        <v>164.56</v>
      </c>
      <c r="I335" s="103">
        <f t="shared" si="13"/>
        <v>0</v>
      </c>
      <c r="J335" s="103">
        <f t="shared" si="14"/>
        <v>164.56</v>
      </c>
      <c r="K335" s="113"/>
      <c r="L335" s="113"/>
      <c r="N335" s="117"/>
      <c r="O335" s="117"/>
      <c r="P335" s="114"/>
      <c r="Q335" s="118"/>
      <c r="R335" s="116"/>
      <c r="S335" s="114"/>
    </row>
    <row r="336" spans="6:19">
      <c r="F336" s="111" t="s">
        <v>733</v>
      </c>
      <c r="G336" s="136">
        <v>2.44973E-4</v>
      </c>
      <c r="H336" s="103">
        <f>ROUND(+G336*Totals!$H$10,2)</f>
        <v>90.64</v>
      </c>
      <c r="I336" s="103">
        <f t="shared" si="13"/>
        <v>0</v>
      </c>
      <c r="J336" s="103">
        <f t="shared" si="14"/>
        <v>90.64</v>
      </c>
      <c r="K336" s="113"/>
      <c r="L336" s="113"/>
      <c r="N336" s="117"/>
      <c r="O336" s="117"/>
      <c r="P336" s="114"/>
      <c r="Q336" s="118"/>
      <c r="R336" s="116"/>
      <c r="S336" s="114"/>
    </row>
    <row r="337" spans="6:19">
      <c r="F337" s="111" t="s">
        <v>732</v>
      </c>
      <c r="G337" s="136">
        <v>5.4095000000000003E-5</v>
      </c>
      <c r="H337" s="103">
        <f>ROUND(+G337*Totals!$H$10,2)</f>
        <v>20.02</v>
      </c>
      <c r="I337" s="103">
        <f t="shared" si="13"/>
        <v>5.3227777777777776</v>
      </c>
      <c r="J337" s="103">
        <f t="shared" si="14"/>
        <v>14.697222222222223</v>
      </c>
      <c r="K337" s="113" t="s">
        <v>732</v>
      </c>
      <c r="L337" s="113" t="s">
        <v>75</v>
      </c>
      <c r="M337" s="138">
        <v>0.26587301587301587</v>
      </c>
      <c r="N337" s="117">
        <f>H337*M337</f>
        <v>5.3227777777777776</v>
      </c>
      <c r="O337" s="113" t="s">
        <v>1159</v>
      </c>
      <c r="P337" s="114"/>
      <c r="Q337" s="118"/>
      <c r="R337" s="116"/>
      <c r="S337" s="114"/>
    </row>
    <row r="338" spans="6:19">
      <c r="F338" s="111" t="s">
        <v>731</v>
      </c>
      <c r="G338" s="136">
        <v>9.2347899999999997E-5</v>
      </c>
      <c r="H338" s="103">
        <f>ROUND(+G338*Totals!$H$10,2)</f>
        <v>34.17</v>
      </c>
      <c r="I338" s="103">
        <f t="shared" si="13"/>
        <v>10.000975609756097</v>
      </c>
      <c r="J338" s="103">
        <f t="shared" si="14"/>
        <v>24.169024390243905</v>
      </c>
      <c r="K338" s="113" t="s">
        <v>731</v>
      </c>
      <c r="L338" s="113" t="s">
        <v>57</v>
      </c>
      <c r="M338" s="138">
        <v>0.29268292682926828</v>
      </c>
      <c r="N338" s="117">
        <f>H338*M338</f>
        <v>10.000975609756097</v>
      </c>
      <c r="O338" s="113" t="s">
        <v>1159</v>
      </c>
      <c r="P338" s="114"/>
      <c r="Q338" s="118"/>
      <c r="R338" s="116"/>
      <c r="S338" s="114"/>
    </row>
    <row r="339" spans="6:19">
      <c r="F339" s="111" t="s">
        <v>730</v>
      </c>
      <c r="G339" s="136">
        <v>3.6784589999999998E-4</v>
      </c>
      <c r="H339" s="103">
        <f>ROUND(+G339*Totals!$H$10,2)</f>
        <v>136.11000000000001</v>
      </c>
      <c r="I339" s="103">
        <f t="shared" si="13"/>
        <v>0</v>
      </c>
      <c r="J339" s="103">
        <f t="shared" si="14"/>
        <v>136.11000000000001</v>
      </c>
      <c r="K339" s="113"/>
      <c r="L339" s="113"/>
      <c r="N339" s="117"/>
      <c r="O339" s="117"/>
      <c r="P339" s="114"/>
      <c r="Q339" s="118"/>
      <c r="R339" s="116"/>
      <c r="S339" s="114"/>
    </row>
    <row r="340" spans="6:19">
      <c r="F340" s="111" t="s">
        <v>729</v>
      </c>
      <c r="G340" s="136">
        <v>3.2147879999999999E-4</v>
      </c>
      <c r="H340" s="103">
        <f>ROUND(+G340*Totals!$H$10,2)</f>
        <v>118.95</v>
      </c>
      <c r="I340" s="103">
        <f t="shared" si="13"/>
        <v>0</v>
      </c>
      <c r="J340" s="103">
        <f t="shared" si="14"/>
        <v>118.95</v>
      </c>
      <c r="K340" s="113"/>
      <c r="L340" s="113"/>
      <c r="N340" s="117"/>
      <c r="O340" s="117"/>
      <c r="P340" s="114"/>
      <c r="Q340" s="118"/>
      <c r="R340" s="116"/>
      <c r="S340" s="114"/>
    </row>
    <row r="341" spans="6:19">
      <c r="F341" s="111" t="s">
        <v>728</v>
      </c>
      <c r="G341" s="136">
        <v>2.9365900000000003E-5</v>
      </c>
      <c r="H341" s="103">
        <f>ROUND(+G341*Totals!$H$10,2)</f>
        <v>10.87</v>
      </c>
      <c r="I341" s="103">
        <f t="shared" si="13"/>
        <v>5.7879220779220768</v>
      </c>
      <c r="J341" s="103">
        <f t="shared" si="14"/>
        <v>5.0820779220779224</v>
      </c>
      <c r="K341" s="113" t="s">
        <v>728</v>
      </c>
      <c r="L341" s="113" t="s">
        <v>65</v>
      </c>
      <c r="M341" s="138">
        <v>0.53246753246753242</v>
      </c>
      <c r="N341" s="117">
        <f>H341*M341</f>
        <v>5.7879220779220768</v>
      </c>
      <c r="O341" s="113" t="s">
        <v>1159</v>
      </c>
      <c r="P341" s="114"/>
      <c r="Q341" s="118"/>
      <c r="R341" s="116"/>
      <c r="S341" s="114"/>
    </row>
    <row r="342" spans="6:19">
      <c r="F342" s="111" t="s">
        <v>727</v>
      </c>
      <c r="G342" s="136">
        <v>8.3460800000000006E-5</v>
      </c>
      <c r="H342" s="103">
        <f>ROUND(+G342*Totals!$H$10,2)</f>
        <v>30.88</v>
      </c>
      <c r="I342" s="103">
        <f t="shared" si="13"/>
        <v>12.296526946107784</v>
      </c>
      <c r="J342" s="103">
        <f t="shared" si="14"/>
        <v>18.583473053892213</v>
      </c>
      <c r="K342" s="113" t="s">
        <v>727</v>
      </c>
      <c r="L342" s="113" t="s">
        <v>131</v>
      </c>
      <c r="M342" s="138">
        <v>0.39820359281437129</v>
      </c>
      <c r="N342" s="117">
        <f>H342*M342</f>
        <v>12.296526946107784</v>
      </c>
      <c r="O342" s="113" t="s">
        <v>1159</v>
      </c>
      <c r="P342" s="114"/>
      <c r="Q342" s="118"/>
      <c r="R342" s="116"/>
      <c r="S342" s="114"/>
    </row>
    <row r="343" spans="6:19" ht="37.5">
      <c r="F343" s="111" t="s">
        <v>726</v>
      </c>
      <c r="G343" s="136">
        <v>2.8013480000000003E-4</v>
      </c>
      <c r="H343" s="103">
        <f>ROUND(+G343*Totals!$H$10,2)</f>
        <v>103.65</v>
      </c>
      <c r="I343" s="103">
        <f t="shared" si="13"/>
        <v>0</v>
      </c>
      <c r="J343" s="103">
        <f t="shared" si="14"/>
        <v>103.65</v>
      </c>
      <c r="K343" s="113"/>
      <c r="L343" s="113"/>
      <c r="N343" s="117"/>
      <c r="O343" s="117"/>
      <c r="P343" s="114"/>
      <c r="Q343" s="118"/>
      <c r="R343" s="116"/>
      <c r="S343" s="114"/>
    </row>
    <row r="344" spans="6:19">
      <c r="F344" s="111" t="s">
        <v>725</v>
      </c>
      <c r="G344" s="136">
        <v>2.3763159999999999E-4</v>
      </c>
      <c r="H344" s="103">
        <f>ROUND(+G344*Totals!$H$10,2)</f>
        <v>87.93</v>
      </c>
      <c r="I344" s="103">
        <f t="shared" si="13"/>
        <v>0</v>
      </c>
      <c r="J344" s="103">
        <f t="shared" si="14"/>
        <v>87.93</v>
      </c>
      <c r="K344" s="113"/>
      <c r="L344" s="113"/>
      <c r="N344" s="117"/>
      <c r="O344" s="113"/>
      <c r="P344" s="114"/>
      <c r="Q344" s="118"/>
      <c r="R344" s="116"/>
      <c r="S344" s="114"/>
    </row>
    <row r="345" spans="6:19">
      <c r="F345" s="111" t="s">
        <v>724</v>
      </c>
      <c r="G345" s="136">
        <v>7.5733000000000001E-5</v>
      </c>
      <c r="H345" s="103">
        <f>ROUND(+G345*Totals!$H$10,2)</f>
        <v>28.02</v>
      </c>
      <c r="I345" s="103">
        <f t="shared" si="13"/>
        <v>5.2251748251748253</v>
      </c>
      <c r="J345" s="103">
        <f t="shared" si="14"/>
        <v>22.794825174825174</v>
      </c>
      <c r="K345" s="113" t="s">
        <v>724</v>
      </c>
      <c r="L345" s="113" t="s">
        <v>61</v>
      </c>
      <c r="M345" s="138">
        <v>0.18648018648018649</v>
      </c>
      <c r="N345" s="117">
        <f>H345*M345</f>
        <v>5.2251748251748253</v>
      </c>
      <c r="O345" s="113" t="s">
        <v>1159</v>
      </c>
      <c r="P345" s="114"/>
      <c r="Q345" s="118"/>
      <c r="R345" s="116"/>
      <c r="S345" s="114"/>
    </row>
    <row r="346" spans="6:19">
      <c r="F346" s="111" t="s">
        <v>723</v>
      </c>
      <c r="G346" s="136">
        <v>1.6885359999999999E-4</v>
      </c>
      <c r="H346" s="103">
        <f>ROUND(+G346*Totals!$H$10,2)</f>
        <v>62.48</v>
      </c>
      <c r="I346" s="103">
        <f t="shared" si="13"/>
        <v>8.4522015915119368</v>
      </c>
      <c r="J346" s="103">
        <f t="shared" si="14"/>
        <v>54.02779840848806</v>
      </c>
      <c r="K346" s="137" t="s">
        <v>723</v>
      </c>
      <c r="L346" s="137" t="s">
        <v>92</v>
      </c>
      <c r="M346" s="138">
        <v>0.13527851458885942</v>
      </c>
      <c r="N346" s="117">
        <f>H346*M346</f>
        <v>8.4522015915119368</v>
      </c>
      <c r="O346" s="117"/>
      <c r="P346" s="114"/>
      <c r="Q346" s="118"/>
      <c r="R346" s="116"/>
      <c r="S346" s="114"/>
    </row>
    <row r="347" spans="6:19">
      <c r="F347" s="111" t="s">
        <v>722</v>
      </c>
      <c r="G347" s="136">
        <v>6.3909369999999989E-4</v>
      </c>
      <c r="H347" s="103">
        <f>ROUND(+G347*Totals!$H$10,2)</f>
        <v>236.47</v>
      </c>
      <c r="I347" s="103">
        <f t="shared" si="13"/>
        <v>0</v>
      </c>
      <c r="J347" s="103">
        <f t="shared" si="14"/>
        <v>236.47</v>
      </c>
      <c r="K347" s="113"/>
      <c r="L347" s="113"/>
      <c r="N347" s="117"/>
      <c r="O347" s="117"/>
      <c r="P347" s="114"/>
      <c r="Q347" s="118"/>
      <c r="R347" s="116"/>
      <c r="S347" s="114"/>
    </row>
    <row r="348" spans="6:19">
      <c r="F348" s="111" t="s">
        <v>721</v>
      </c>
      <c r="G348" s="136">
        <v>3.3229799999999998E-5</v>
      </c>
      <c r="H348" s="103">
        <f>ROUND(+G348*Totals!$H$10,2)</f>
        <v>12.3</v>
      </c>
      <c r="I348" s="103">
        <f t="shared" si="13"/>
        <v>2.7891156462585034</v>
      </c>
      <c r="J348" s="103">
        <f t="shared" si="14"/>
        <v>9.5108843537414973</v>
      </c>
      <c r="K348" s="113" t="s">
        <v>721</v>
      </c>
      <c r="L348" s="113" t="s">
        <v>103</v>
      </c>
      <c r="M348" s="138">
        <v>0.22675736961451246</v>
      </c>
      <c r="N348" s="117">
        <f>H348*M348</f>
        <v>2.7891156462585034</v>
      </c>
      <c r="O348" s="117" t="s">
        <v>1159</v>
      </c>
      <c r="P348" s="114"/>
      <c r="Q348" s="118"/>
      <c r="R348" s="116"/>
      <c r="S348" s="114"/>
    </row>
    <row r="349" spans="6:19">
      <c r="F349" s="111" t="s">
        <v>720</v>
      </c>
      <c r="G349" s="136">
        <v>1.197818E-4</v>
      </c>
      <c r="H349" s="103">
        <f>ROUND(+G349*Totals!$H$10,2)</f>
        <v>44.32</v>
      </c>
      <c r="I349" s="103">
        <f t="shared" si="13"/>
        <v>0.48437158469945357</v>
      </c>
      <c r="J349" s="103">
        <f t="shared" si="14"/>
        <v>43.835628415300548</v>
      </c>
      <c r="K349" s="113" t="s">
        <v>720</v>
      </c>
      <c r="L349" s="113" t="s">
        <v>117</v>
      </c>
      <c r="M349" s="138">
        <v>1.092896174863388E-2</v>
      </c>
      <c r="N349" s="117">
        <f>H349*M349</f>
        <v>0.48437158469945357</v>
      </c>
      <c r="O349" s="117" t="s">
        <v>1159</v>
      </c>
      <c r="P349" s="114"/>
      <c r="Q349" s="118"/>
      <c r="R349" s="116"/>
      <c r="S349" s="114"/>
    </row>
    <row r="350" spans="6:19">
      <c r="F350" s="111" t="s">
        <v>719</v>
      </c>
      <c r="G350" s="136">
        <v>5.9504500000000006E-5</v>
      </c>
      <c r="H350" s="103">
        <f>ROUND(+G350*Totals!$H$10,2)</f>
        <v>22.02</v>
      </c>
      <c r="I350" s="103">
        <f t="shared" si="13"/>
        <v>4.8933333333333326</v>
      </c>
      <c r="J350" s="103">
        <f t="shared" si="14"/>
        <v>17.126666666666665</v>
      </c>
      <c r="K350" s="113" t="s">
        <v>719</v>
      </c>
      <c r="L350" s="113" t="s">
        <v>120</v>
      </c>
      <c r="M350" s="138">
        <v>0.22222222222222221</v>
      </c>
      <c r="N350" s="117">
        <f>H350*M350</f>
        <v>4.8933333333333326</v>
      </c>
      <c r="O350" s="113" t="s">
        <v>1159</v>
      </c>
      <c r="P350" s="114"/>
      <c r="Q350" s="118"/>
      <c r="R350" s="116"/>
      <c r="S350" s="114"/>
    </row>
    <row r="351" spans="6:19">
      <c r="F351" s="111" t="s">
        <v>718</v>
      </c>
      <c r="G351" s="136">
        <v>2.3570000000000003E-5</v>
      </c>
      <c r="H351" s="103">
        <f>ROUND(+G351*Totals!$H$10,2)</f>
        <v>8.7200000000000006</v>
      </c>
      <c r="I351" s="103">
        <f t="shared" si="13"/>
        <v>3.7602116402116406</v>
      </c>
      <c r="J351" s="103">
        <f t="shared" si="14"/>
        <v>4.9597883597883605</v>
      </c>
      <c r="K351" s="113" t="s">
        <v>718</v>
      </c>
      <c r="L351" s="113" t="s">
        <v>40</v>
      </c>
      <c r="M351" s="138">
        <v>0.43121693121693122</v>
      </c>
      <c r="N351" s="117">
        <f>H351*M351</f>
        <v>3.7602116402116406</v>
      </c>
      <c r="O351" s="113" t="s">
        <v>1159</v>
      </c>
      <c r="P351" s="114"/>
      <c r="Q351" s="118"/>
      <c r="R351" s="116"/>
      <c r="S351" s="114"/>
    </row>
    <row r="352" spans="6:19">
      <c r="F352" s="111" t="s">
        <v>717</v>
      </c>
      <c r="G352" s="136">
        <v>8.3847199999999999E-5</v>
      </c>
      <c r="H352" s="103">
        <f>ROUND(+G352*Totals!$H$10,2)</f>
        <v>31.02</v>
      </c>
      <c r="I352" s="103">
        <f t="shared" si="13"/>
        <v>0</v>
      </c>
      <c r="J352" s="103">
        <f t="shared" si="14"/>
        <v>31.02</v>
      </c>
      <c r="K352" s="113"/>
      <c r="L352" s="113"/>
      <c r="N352" s="117"/>
      <c r="O352" s="113"/>
      <c r="P352" s="114"/>
      <c r="Q352" s="118"/>
      <c r="R352" s="116"/>
      <c r="S352" s="114"/>
    </row>
    <row r="353" spans="6:19">
      <c r="F353" s="111" t="s">
        <v>71</v>
      </c>
      <c r="G353" s="136">
        <v>3.8252889999999996E-4</v>
      </c>
      <c r="H353" s="103">
        <f>ROUND(+G353*Totals!$H$10,2)</f>
        <v>141.54</v>
      </c>
      <c r="I353" s="103">
        <f t="shared" si="13"/>
        <v>0</v>
      </c>
      <c r="J353" s="103">
        <f t="shared" si="14"/>
        <v>141.54</v>
      </c>
      <c r="K353" s="113"/>
      <c r="L353" s="113"/>
      <c r="N353" s="117"/>
      <c r="O353" s="117"/>
      <c r="P353" s="114"/>
      <c r="Q353" s="118"/>
      <c r="R353" s="116"/>
      <c r="S353" s="114"/>
    </row>
    <row r="354" spans="6:19">
      <c r="F354" s="111" t="s">
        <v>716</v>
      </c>
      <c r="G354" s="136">
        <v>7.967419000000001E-4</v>
      </c>
      <c r="H354" s="103">
        <f>ROUND(+G354*Totals!$H$10,2)</f>
        <v>294.8</v>
      </c>
      <c r="I354" s="103">
        <f t="shared" si="13"/>
        <v>0</v>
      </c>
      <c r="J354" s="103">
        <f t="shared" si="14"/>
        <v>294.8</v>
      </c>
      <c r="K354" s="113"/>
      <c r="L354" s="113"/>
      <c r="N354" s="117"/>
      <c r="O354" s="113"/>
      <c r="P354" s="114"/>
      <c r="Q354" s="118"/>
      <c r="R354" s="116"/>
      <c r="S354" s="114"/>
    </row>
    <row r="355" spans="6:19">
      <c r="F355" s="111" t="s">
        <v>715</v>
      </c>
      <c r="G355" s="136">
        <v>2.7433900000000002E-5</v>
      </c>
      <c r="H355" s="103">
        <f>ROUND(+G355*Totals!$H$10,2)</f>
        <v>10.15</v>
      </c>
      <c r="I355" s="103">
        <f t="shared" si="13"/>
        <v>2.5642105263157897</v>
      </c>
      <c r="J355" s="103">
        <f>+H355-I355</f>
        <v>7.5857894736842102</v>
      </c>
      <c r="K355" s="113" t="s">
        <v>715</v>
      </c>
      <c r="L355" s="113" t="s">
        <v>55</v>
      </c>
      <c r="M355" s="138">
        <v>0.25263157894736843</v>
      </c>
      <c r="N355" s="117">
        <f>H355*M355</f>
        <v>2.5642105263157897</v>
      </c>
      <c r="O355" s="113"/>
      <c r="P355" s="114"/>
      <c r="Q355" s="118"/>
      <c r="R355" s="116"/>
      <c r="S355" s="114"/>
    </row>
    <row r="356" spans="6:19">
      <c r="F356" s="111" t="s">
        <v>714</v>
      </c>
      <c r="G356" s="136">
        <v>5.9500626000000001E-3</v>
      </c>
      <c r="H356" s="103">
        <f>ROUND(+G356*Totals!$H$10,2)</f>
        <v>2201.59</v>
      </c>
      <c r="I356" s="103">
        <f t="shared" si="13"/>
        <v>0</v>
      </c>
      <c r="J356" s="103">
        <f>+H356-I356</f>
        <v>2201.59</v>
      </c>
      <c r="K356" s="113"/>
      <c r="L356" s="113"/>
      <c r="N356" s="117"/>
      <c r="O356" s="113" t="s">
        <v>1159</v>
      </c>
      <c r="P356" s="114"/>
      <c r="Q356" s="118"/>
      <c r="R356" s="116"/>
      <c r="S356" s="114"/>
    </row>
    <row r="357" spans="6:19">
      <c r="F357" s="111" t="s">
        <v>713</v>
      </c>
      <c r="G357" s="136">
        <v>3.6954607E-3</v>
      </c>
      <c r="H357" s="103">
        <f>ROUND(+G357*Totals!$H$10,2)</f>
        <v>1367.36</v>
      </c>
      <c r="I357" s="103">
        <f t="shared" si="13"/>
        <v>0</v>
      </c>
      <c r="J357" s="103">
        <f t="shared" si="14"/>
        <v>1367.36</v>
      </c>
      <c r="K357" s="113"/>
      <c r="L357" s="113"/>
      <c r="N357" s="117"/>
      <c r="O357" s="113"/>
      <c r="P357" s="114"/>
      <c r="Q357" s="118"/>
      <c r="R357" s="116"/>
      <c r="S357" s="114"/>
    </row>
    <row r="358" spans="6:19">
      <c r="F358" s="111" t="s">
        <v>712</v>
      </c>
      <c r="G358" s="136">
        <v>3.8407440000000001E-4</v>
      </c>
      <c r="H358" s="103">
        <f>ROUND(+G358*Totals!$H$10,2)</f>
        <v>142.11000000000001</v>
      </c>
      <c r="I358" s="103">
        <f t="shared" si="13"/>
        <v>0</v>
      </c>
      <c r="J358" s="103">
        <f t="shared" si="14"/>
        <v>142.11000000000001</v>
      </c>
      <c r="K358" s="113"/>
      <c r="L358" s="113"/>
      <c r="N358" s="117"/>
      <c r="O358" s="117"/>
      <c r="P358" s="114"/>
      <c r="Q358" s="118"/>
      <c r="R358" s="116"/>
      <c r="S358" s="114"/>
    </row>
    <row r="359" spans="6:19">
      <c r="F359" s="111" t="s">
        <v>711</v>
      </c>
      <c r="G359" s="136">
        <v>1.0803542E-3</v>
      </c>
      <c r="H359" s="103">
        <f>ROUND(+G359*Totals!$H$10,2)</f>
        <v>399.74</v>
      </c>
      <c r="I359" s="103">
        <f t="shared" si="13"/>
        <v>0</v>
      </c>
      <c r="J359" s="103">
        <f t="shared" si="14"/>
        <v>399.74</v>
      </c>
      <c r="K359" s="113"/>
      <c r="L359" s="113"/>
      <c r="N359" s="117"/>
      <c r="O359" s="117"/>
      <c r="P359" s="114"/>
      <c r="Q359" s="118"/>
      <c r="R359" s="116"/>
      <c r="S359" s="114"/>
    </row>
    <row r="360" spans="6:19">
      <c r="F360" s="111" t="s">
        <v>710</v>
      </c>
      <c r="G360" s="136">
        <v>2.43427E-5</v>
      </c>
      <c r="H360" s="103">
        <f>ROUND(+G360*Totals!$H$10,2)</f>
        <v>9.01</v>
      </c>
      <c r="I360" s="103">
        <f t="shared" si="13"/>
        <v>0.42904761904761901</v>
      </c>
      <c r="J360" s="103">
        <f>+H360-I360</f>
        <v>8.5809523809523807</v>
      </c>
      <c r="K360" s="113" t="s">
        <v>710</v>
      </c>
      <c r="L360" s="113" t="s">
        <v>66</v>
      </c>
      <c r="M360" s="138">
        <v>4.7619047619047616E-2</v>
      </c>
      <c r="N360" s="117">
        <f>+H360*M360</f>
        <v>0.42904761904761901</v>
      </c>
      <c r="O360" s="113"/>
      <c r="P360" s="114"/>
      <c r="Q360" s="118"/>
      <c r="R360" s="116"/>
      <c r="S360" s="114"/>
    </row>
    <row r="361" spans="6:19">
      <c r="F361" s="111" t="s">
        <v>709</v>
      </c>
      <c r="G361" s="136">
        <v>2.43427E-5</v>
      </c>
      <c r="H361" s="103">
        <f>ROUND(+G361*Totals!$H$10,2)</f>
        <v>9.01</v>
      </c>
      <c r="I361" s="103">
        <f t="shared" si="13"/>
        <v>3.1113669064748204</v>
      </c>
      <c r="J361" s="103">
        <f>+H361-I361</f>
        <v>5.8986330935251789</v>
      </c>
      <c r="K361" s="113" t="s">
        <v>709</v>
      </c>
      <c r="L361" s="113" t="s">
        <v>112</v>
      </c>
      <c r="M361" s="138">
        <v>0.34532374100719426</v>
      </c>
      <c r="N361" s="117">
        <f>+H361*M361</f>
        <v>3.1113669064748204</v>
      </c>
      <c r="O361" s="113" t="s">
        <v>1159</v>
      </c>
      <c r="P361" s="114"/>
      <c r="Q361" s="118"/>
      <c r="R361" s="116"/>
      <c r="S361" s="114"/>
    </row>
    <row r="362" spans="6:19" ht="37.5">
      <c r="F362" s="111" t="s">
        <v>708</v>
      </c>
      <c r="G362" s="136">
        <v>6.155237E-4</v>
      </c>
      <c r="H362" s="103">
        <f>ROUND(+G362*Totals!$H$10,2)</f>
        <v>227.75</v>
      </c>
      <c r="I362" s="103">
        <f t="shared" si="13"/>
        <v>0</v>
      </c>
      <c r="J362" s="103">
        <f>+H362-I362</f>
        <v>227.75</v>
      </c>
      <c r="O362" s="117" t="s">
        <v>1159</v>
      </c>
      <c r="P362" s="114"/>
      <c r="Q362" s="118"/>
      <c r="R362" s="116"/>
      <c r="S362" s="114"/>
    </row>
    <row r="363" spans="6:19">
      <c r="F363" s="111" t="s">
        <v>707</v>
      </c>
      <c r="G363" s="136">
        <v>7.0207569999999994E-4</v>
      </c>
      <c r="H363" s="103">
        <f>ROUND(+G363*Totals!$H$10,2)</f>
        <v>259.77999999999997</v>
      </c>
      <c r="I363" s="103">
        <f t="shared" si="13"/>
        <v>0</v>
      </c>
      <c r="J363" s="103">
        <f>+H363-I363</f>
        <v>259.77999999999997</v>
      </c>
      <c r="K363" s="113"/>
      <c r="L363" s="113"/>
      <c r="N363" s="117"/>
      <c r="O363" s="113"/>
      <c r="P363" s="114"/>
      <c r="Q363" s="118"/>
      <c r="R363" s="116"/>
      <c r="S363" s="114"/>
    </row>
    <row r="364" spans="6:19">
      <c r="F364" s="111" t="s">
        <v>706</v>
      </c>
      <c r="G364" s="136">
        <v>9.3893399999999991E-5</v>
      </c>
      <c r="H364" s="103">
        <f>ROUND(+G364*Totals!$H$10,2)</f>
        <v>34.74</v>
      </c>
      <c r="I364" s="103">
        <f t="shared" si="13"/>
        <v>10.275211267605634</v>
      </c>
      <c r="J364" s="103">
        <f t="shared" si="14"/>
        <v>24.464788732394368</v>
      </c>
      <c r="K364" s="113" t="s">
        <v>706</v>
      </c>
      <c r="L364" s="113" t="s">
        <v>48</v>
      </c>
      <c r="M364" s="138">
        <v>0.29577464788732394</v>
      </c>
      <c r="N364" s="117">
        <f>H364*M364</f>
        <v>10.275211267605634</v>
      </c>
      <c r="O364" s="117"/>
      <c r="P364" s="114"/>
      <c r="Q364" s="118"/>
      <c r="R364" s="116"/>
      <c r="S364" s="114"/>
    </row>
    <row r="365" spans="6:19">
      <c r="F365" s="111" t="s">
        <v>705</v>
      </c>
      <c r="G365" s="136">
        <v>3.4388960000000004E-4</v>
      </c>
      <c r="H365" s="103">
        <f>ROUND(+G365*Totals!$H$10,2)</f>
        <v>127.24</v>
      </c>
      <c r="I365" s="103">
        <f t="shared" si="13"/>
        <v>0</v>
      </c>
      <c r="J365" s="103">
        <f t="shared" si="14"/>
        <v>127.24</v>
      </c>
      <c r="K365" s="113"/>
      <c r="L365" s="113"/>
      <c r="N365" s="117"/>
      <c r="O365" s="113" t="s">
        <v>1159</v>
      </c>
      <c r="P365" s="114"/>
      <c r="Q365" s="118"/>
      <c r="R365" s="116"/>
      <c r="S365" s="114"/>
    </row>
    <row r="366" spans="6:19">
      <c r="F366" s="111" t="s">
        <v>74</v>
      </c>
      <c r="G366" s="136">
        <v>4.5980699999999998E-5</v>
      </c>
      <c r="H366" s="103">
        <f>ROUND(+G366*Totals!$H$10,2)</f>
        <v>17.010000000000002</v>
      </c>
      <c r="I366" s="103">
        <f t="shared" si="13"/>
        <v>6.1280567685589515</v>
      </c>
      <c r="J366" s="103">
        <f t="shared" si="14"/>
        <v>10.881943231441049</v>
      </c>
      <c r="K366" s="113" t="s">
        <v>74</v>
      </c>
      <c r="L366" s="113" t="s">
        <v>97</v>
      </c>
      <c r="M366" s="138">
        <v>0.36026200873362441</v>
      </c>
      <c r="N366" s="117">
        <f>H366*M366</f>
        <v>6.1280567685589515</v>
      </c>
      <c r="O366" s="117"/>
      <c r="P366" s="114"/>
      <c r="Q366" s="118"/>
      <c r="R366" s="116"/>
      <c r="S366" s="114"/>
    </row>
    <row r="367" spans="6:19">
      <c r="F367" s="111" t="s">
        <v>704</v>
      </c>
      <c r="G367" s="136">
        <v>1.6757854999999999E-3</v>
      </c>
      <c r="H367" s="103">
        <f>ROUND(+G367*Totals!$H$10,2)</f>
        <v>620.05999999999995</v>
      </c>
      <c r="I367" s="103">
        <f t="shared" si="13"/>
        <v>0</v>
      </c>
      <c r="J367" s="103">
        <f t="shared" si="14"/>
        <v>620.05999999999995</v>
      </c>
      <c r="K367" s="113"/>
      <c r="L367" s="113"/>
      <c r="N367" s="117"/>
      <c r="O367" s="117" t="s">
        <v>1159</v>
      </c>
      <c r="P367" s="114"/>
      <c r="Q367" s="118"/>
      <c r="R367" s="116"/>
      <c r="S367" s="114"/>
    </row>
    <row r="368" spans="6:19">
      <c r="F368" s="111" t="s">
        <v>75</v>
      </c>
      <c r="G368" s="136">
        <v>7.7278600000000002E-5</v>
      </c>
      <c r="H368" s="103">
        <f>ROUND(+G368*Totals!$H$10,2)</f>
        <v>28.59</v>
      </c>
      <c r="I368" s="103">
        <f t="shared" si="13"/>
        <v>5.1872151898734167</v>
      </c>
      <c r="J368" s="103">
        <f t="shared" ref="J368:J373" si="15">+H368-I368</f>
        <v>23.402784810126583</v>
      </c>
      <c r="K368" s="113" t="s">
        <v>75</v>
      </c>
      <c r="L368" s="113" t="s">
        <v>111</v>
      </c>
      <c r="M368" s="138">
        <v>0.18143459915611812</v>
      </c>
      <c r="N368" s="117">
        <f>+H368*M368</f>
        <v>5.1872151898734167</v>
      </c>
      <c r="O368" s="117"/>
      <c r="P368" s="114"/>
      <c r="Q368" s="118"/>
      <c r="R368" s="116"/>
      <c r="S368" s="114"/>
    </row>
    <row r="369" spans="6:19">
      <c r="F369" s="111" t="s">
        <v>703</v>
      </c>
      <c r="G369" s="136">
        <v>7.9596899999999997E-5</v>
      </c>
      <c r="H369" s="103">
        <f>ROUND(+G369*Totals!$H$10,2)</f>
        <v>29.45</v>
      </c>
      <c r="I369" s="103">
        <f t="shared" si="13"/>
        <v>5.3595684803001875</v>
      </c>
      <c r="J369" s="103">
        <f t="shared" si="15"/>
        <v>24.090431519699813</v>
      </c>
      <c r="K369" s="113" t="s">
        <v>703</v>
      </c>
      <c r="L369" s="113" t="s">
        <v>131</v>
      </c>
      <c r="M369" s="138">
        <v>0.18198874296435272</v>
      </c>
      <c r="N369" s="117">
        <f>+H369*M369</f>
        <v>5.3595684803001875</v>
      </c>
      <c r="O369" s="117" t="s">
        <v>1159</v>
      </c>
      <c r="P369" s="114"/>
      <c r="Q369" s="118"/>
      <c r="R369" s="116"/>
      <c r="S369" s="114"/>
    </row>
    <row r="370" spans="6:19">
      <c r="F370" s="111" t="s">
        <v>702</v>
      </c>
      <c r="G370" s="136">
        <v>3.1684199999999997E-5</v>
      </c>
      <c r="H370" s="103">
        <f>ROUND(+G370*Totals!$H$10,2)</f>
        <v>11.72</v>
      </c>
      <c r="I370" s="103">
        <f t="shared" si="13"/>
        <v>6.905297297297297</v>
      </c>
      <c r="J370" s="103">
        <f t="shared" si="15"/>
        <v>4.8147027027027036</v>
      </c>
      <c r="K370" s="113" t="s">
        <v>702</v>
      </c>
      <c r="L370" s="113" t="s">
        <v>69</v>
      </c>
      <c r="M370" s="138">
        <v>0.58918918918918917</v>
      </c>
      <c r="N370" s="117">
        <f>+H370*M370</f>
        <v>6.905297297297297</v>
      </c>
      <c r="O370" s="117" t="s">
        <v>1159</v>
      </c>
      <c r="P370" s="114"/>
      <c r="Q370" s="118"/>
      <c r="R370" s="116"/>
      <c r="S370" s="114"/>
    </row>
    <row r="371" spans="6:19">
      <c r="F371" s="111" t="s">
        <v>701</v>
      </c>
      <c r="G371" s="136">
        <v>1.020077E-4</v>
      </c>
      <c r="H371" s="103">
        <f>ROUND(+G371*Totals!$H$10,2)</f>
        <v>37.74</v>
      </c>
      <c r="I371" s="103">
        <f t="shared" si="13"/>
        <v>3.5671077504725899</v>
      </c>
      <c r="J371" s="103">
        <f t="shared" si="15"/>
        <v>34.172892249527415</v>
      </c>
      <c r="K371" s="113" t="s">
        <v>701</v>
      </c>
      <c r="L371" s="113" t="s">
        <v>127</v>
      </c>
      <c r="M371" s="138">
        <v>9.4517958412098299E-2</v>
      </c>
      <c r="N371" s="117">
        <f>+H371*M371</f>
        <v>3.5671077504725899</v>
      </c>
      <c r="O371" s="113" t="s">
        <v>1159</v>
      </c>
      <c r="P371" s="114"/>
      <c r="Q371" s="118"/>
      <c r="R371" s="116"/>
      <c r="S371" s="114"/>
    </row>
    <row r="372" spans="6:19">
      <c r="F372" s="111" t="s">
        <v>700</v>
      </c>
      <c r="G372" s="136">
        <v>2.2024399999999999E-5</v>
      </c>
      <c r="H372" s="103">
        <f>ROUND(+G372*Totals!$H$10,2)</f>
        <v>8.15</v>
      </c>
      <c r="I372" s="103">
        <f t="shared" si="13"/>
        <v>4.0395652173913046</v>
      </c>
      <c r="J372" s="103">
        <f t="shared" si="15"/>
        <v>4.1104347826086958</v>
      </c>
      <c r="K372" s="113" t="s">
        <v>700</v>
      </c>
      <c r="L372" s="113" t="s">
        <v>80</v>
      </c>
      <c r="M372" s="138">
        <v>0.49565217391304345</v>
      </c>
      <c r="N372" s="117">
        <f>+H372*M372</f>
        <v>4.0395652173913046</v>
      </c>
      <c r="O372" s="117" t="s">
        <v>1159</v>
      </c>
      <c r="P372" s="114"/>
      <c r="Q372" s="118"/>
      <c r="R372" s="116"/>
      <c r="S372" s="114"/>
    </row>
    <row r="373" spans="6:19">
      <c r="F373" s="111" t="s">
        <v>699</v>
      </c>
      <c r="G373" s="136">
        <v>1.8906199000000002E-3</v>
      </c>
      <c r="H373" s="103">
        <f>ROUND(+G373*Totals!$H$10,2)</f>
        <v>699.55</v>
      </c>
      <c r="I373" s="103">
        <f t="shared" si="13"/>
        <v>0</v>
      </c>
      <c r="J373" s="103">
        <f t="shared" si="15"/>
        <v>699.55</v>
      </c>
      <c r="O373" s="117" t="s">
        <v>1159</v>
      </c>
      <c r="P373" s="114"/>
      <c r="Q373" s="118"/>
      <c r="R373" s="116"/>
      <c r="S373" s="114"/>
    </row>
    <row r="374" spans="6:19">
      <c r="F374" s="111" t="s">
        <v>698</v>
      </c>
      <c r="G374" s="136">
        <v>4.5594299999999998E-5</v>
      </c>
      <c r="H374" s="103">
        <f>ROUND(+G374*Totals!$H$10,2)</f>
        <v>16.87</v>
      </c>
      <c r="I374" s="103">
        <f t="shared" si="13"/>
        <v>5.0177435897435902</v>
      </c>
      <c r="J374" s="103">
        <f>+H374-I374</f>
        <v>11.852256410256411</v>
      </c>
      <c r="K374" s="113" t="s">
        <v>698</v>
      </c>
      <c r="L374" s="113" t="s">
        <v>88</v>
      </c>
      <c r="M374" s="138">
        <v>0.29743589743589743</v>
      </c>
      <c r="N374" s="117">
        <f>+H374*M374</f>
        <v>5.0177435897435902</v>
      </c>
      <c r="O374" s="117"/>
      <c r="P374" s="114"/>
      <c r="Q374" s="118"/>
      <c r="R374" s="116"/>
      <c r="S374" s="114"/>
    </row>
    <row r="375" spans="6:19">
      <c r="F375" s="111" t="s">
        <v>697</v>
      </c>
      <c r="G375" s="136">
        <v>1.0123490000000001E-4</v>
      </c>
      <c r="H375" s="103">
        <f>ROUND(+G375*Totals!$H$10,2)</f>
        <v>37.46</v>
      </c>
      <c r="I375" s="103">
        <f t="shared" si="13"/>
        <v>5.7267040673211795</v>
      </c>
      <c r="J375" s="103">
        <f>+H375-I375</f>
        <v>31.733295932678821</v>
      </c>
      <c r="K375" s="113" t="s">
        <v>697</v>
      </c>
      <c r="L375" s="113" t="s">
        <v>38</v>
      </c>
      <c r="M375" s="138">
        <v>0.15287517531556805</v>
      </c>
      <c r="N375" s="117">
        <f>+H375*M375</f>
        <v>5.7267040673211795</v>
      </c>
      <c r="O375" s="113" t="s">
        <v>1159</v>
      </c>
      <c r="P375" s="114"/>
      <c r="Q375" s="118"/>
      <c r="R375" s="116"/>
      <c r="S375" s="114"/>
    </row>
    <row r="376" spans="6:19">
      <c r="F376" s="111" t="s">
        <v>696</v>
      </c>
      <c r="G376" s="136">
        <v>5.8345299999999999E-5</v>
      </c>
      <c r="H376" s="103">
        <f>ROUND(+G376*Totals!$H$10,2)</f>
        <v>21.59</v>
      </c>
      <c r="I376" s="103">
        <f t="shared" si="13"/>
        <v>8.9790186915887844</v>
      </c>
      <c r="J376" s="103">
        <f>+H376-I376</f>
        <v>12.610981308411215</v>
      </c>
      <c r="K376" s="113" t="s">
        <v>696</v>
      </c>
      <c r="L376" s="113" t="s">
        <v>105</v>
      </c>
      <c r="M376" s="138">
        <v>0.41588785046728971</v>
      </c>
      <c r="N376" s="117">
        <f>+H376*M376</f>
        <v>8.9790186915887844</v>
      </c>
      <c r="O376" s="113" t="s">
        <v>1159</v>
      </c>
      <c r="P376" s="114"/>
      <c r="Q376" s="118"/>
      <c r="R376" s="116"/>
      <c r="S376" s="114"/>
    </row>
    <row r="377" spans="6:19">
      <c r="F377" s="111" t="s">
        <v>695</v>
      </c>
      <c r="G377" s="136">
        <v>2.8322589999999999E-4</v>
      </c>
      <c r="H377" s="103">
        <f>ROUND(+G377*Totals!$H$10,2)</f>
        <v>104.8</v>
      </c>
      <c r="I377" s="103">
        <f t="shared" si="13"/>
        <v>0</v>
      </c>
      <c r="J377" s="103">
        <f>+H377-I377</f>
        <v>104.8</v>
      </c>
      <c r="O377" s="117" t="s">
        <v>1159</v>
      </c>
      <c r="P377" s="114"/>
      <c r="Q377" s="118"/>
      <c r="R377" s="116"/>
      <c r="S377" s="114"/>
    </row>
    <row r="378" spans="6:19">
      <c r="F378" s="111" t="s">
        <v>694</v>
      </c>
      <c r="G378" s="136">
        <v>6.2016040000000005E-4</v>
      </c>
      <c r="H378" s="103">
        <f>ROUND(+G378*Totals!$H$10,2)</f>
        <v>229.47</v>
      </c>
      <c r="I378" s="103">
        <f t="shared" si="13"/>
        <v>0</v>
      </c>
      <c r="J378" s="103">
        <f t="shared" si="14"/>
        <v>229.47</v>
      </c>
      <c r="K378" s="113"/>
      <c r="L378" s="113"/>
      <c r="N378" s="117"/>
      <c r="O378" s="117"/>
      <c r="P378" s="114"/>
      <c r="Q378" s="118"/>
      <c r="R378" s="116"/>
      <c r="S378" s="114"/>
    </row>
    <row r="379" spans="6:19">
      <c r="F379" s="111" t="s">
        <v>693</v>
      </c>
      <c r="G379" s="136">
        <v>3.5548099999999999E-5</v>
      </c>
      <c r="H379" s="103">
        <f>ROUND(+G379*Totals!$H$10,2)</f>
        <v>13.15</v>
      </c>
      <c r="I379" s="103">
        <f t="shared" si="13"/>
        <v>4.4019067796610178</v>
      </c>
      <c r="J379" s="103">
        <f t="shared" ref="J379:J384" si="16">+H379-I379</f>
        <v>8.7480932203389834</v>
      </c>
      <c r="K379" s="113" t="s">
        <v>693</v>
      </c>
      <c r="L379" s="113" t="s">
        <v>112</v>
      </c>
      <c r="M379" s="138">
        <v>0.33474576271186446</v>
      </c>
      <c r="N379" s="117">
        <f>+H379*M379</f>
        <v>4.4019067796610178</v>
      </c>
      <c r="O379" s="117"/>
      <c r="P379" s="114"/>
      <c r="Q379" s="118"/>
      <c r="R379" s="116"/>
      <c r="S379" s="114"/>
    </row>
    <row r="380" spans="6:19">
      <c r="F380" s="111" t="s">
        <v>692</v>
      </c>
      <c r="G380" s="136">
        <v>9.118869999999999E-5</v>
      </c>
      <c r="H380" s="103">
        <f>ROUND(+G380*Totals!$H$10,2)</f>
        <v>33.74</v>
      </c>
      <c r="I380" s="103">
        <f t="shared" si="13"/>
        <v>2.4427149321266972</v>
      </c>
      <c r="J380" s="103">
        <f t="shared" si="16"/>
        <v>31.297285067873304</v>
      </c>
      <c r="K380" s="113" t="s">
        <v>692</v>
      </c>
      <c r="L380" s="113" t="s">
        <v>97</v>
      </c>
      <c r="M380" s="138">
        <v>7.2398190045248875E-2</v>
      </c>
      <c r="N380" s="117">
        <f>+H380*M380</f>
        <v>2.4427149321266972</v>
      </c>
      <c r="O380" s="117" t="s">
        <v>1159</v>
      </c>
      <c r="P380" s="114"/>
      <c r="Q380" s="118"/>
      <c r="R380" s="116"/>
      <c r="S380" s="114"/>
    </row>
    <row r="381" spans="6:19">
      <c r="F381" s="111" t="s">
        <v>691</v>
      </c>
      <c r="G381" s="136">
        <v>5.8731699999999999E-5</v>
      </c>
      <c r="H381" s="103">
        <f>ROUND(+G381*Totals!$H$10,2)</f>
        <v>21.73</v>
      </c>
      <c r="I381" s="103">
        <f t="shared" si="13"/>
        <v>2.9111961722488044</v>
      </c>
      <c r="J381" s="103">
        <f t="shared" si="16"/>
        <v>18.818803827751196</v>
      </c>
      <c r="K381" s="113" t="s">
        <v>691</v>
      </c>
      <c r="L381" s="113" t="s">
        <v>99</v>
      </c>
      <c r="M381" s="138">
        <v>0.13397129186602874</v>
      </c>
      <c r="N381" s="117">
        <f>+H381*M381</f>
        <v>2.9111961722488044</v>
      </c>
      <c r="O381" s="117" t="s">
        <v>1159</v>
      </c>
      <c r="P381" s="114"/>
      <c r="Q381" s="118"/>
      <c r="R381" s="116"/>
      <c r="S381" s="114"/>
    </row>
    <row r="382" spans="6:19">
      <c r="F382" s="111" t="s">
        <v>690</v>
      </c>
      <c r="G382" s="136">
        <v>5.0231100000000001E-5</v>
      </c>
      <c r="H382" s="103">
        <f>ROUND(+G382*Totals!$H$10,2)</f>
        <v>18.59</v>
      </c>
      <c r="I382" s="103">
        <f t="shared" si="13"/>
        <v>3.2125576036866361</v>
      </c>
      <c r="J382" s="103">
        <f t="shared" si="16"/>
        <v>15.377442396313363</v>
      </c>
      <c r="K382" s="113" t="s">
        <v>690</v>
      </c>
      <c r="L382" s="113" t="s">
        <v>109</v>
      </c>
      <c r="M382" s="138">
        <v>0.1728110599078341</v>
      </c>
      <c r="N382" s="117">
        <f>+H382*M382</f>
        <v>3.2125576036866361</v>
      </c>
      <c r="O382" s="113" t="s">
        <v>1159</v>
      </c>
      <c r="P382" s="114"/>
      <c r="Q382" s="118"/>
      <c r="R382" s="116"/>
      <c r="S382" s="114"/>
    </row>
    <row r="383" spans="6:19">
      <c r="F383" s="111" t="s">
        <v>689</v>
      </c>
      <c r="G383" s="136">
        <v>6.3754800000000002E-5</v>
      </c>
      <c r="H383" s="103">
        <f>ROUND(+G383*Totals!$H$10,2)</f>
        <v>23.59</v>
      </c>
      <c r="I383" s="103">
        <f t="shared" si="13"/>
        <v>4.3789820359281437</v>
      </c>
      <c r="J383" s="103">
        <f t="shared" si="16"/>
        <v>19.211017964071857</v>
      </c>
      <c r="K383" s="113" t="s">
        <v>689</v>
      </c>
      <c r="L383" s="113" t="s">
        <v>98</v>
      </c>
      <c r="M383" s="138">
        <v>0.18562874251497008</v>
      </c>
      <c r="N383" s="117">
        <f>+H383*M383</f>
        <v>4.3789820359281437</v>
      </c>
      <c r="O383" s="117" t="s">
        <v>1159</v>
      </c>
      <c r="P383" s="114"/>
      <c r="Q383" s="118"/>
      <c r="R383" s="116"/>
      <c r="S383" s="114"/>
    </row>
    <row r="384" spans="6:19">
      <c r="F384" s="111" t="s">
        <v>688</v>
      </c>
      <c r="G384" s="136">
        <v>1.0432605E-3</v>
      </c>
      <c r="H384" s="103">
        <f>ROUND(+G384*Totals!$H$10,2)</f>
        <v>386.02</v>
      </c>
      <c r="I384" s="103">
        <f t="shared" si="13"/>
        <v>0</v>
      </c>
      <c r="J384" s="103">
        <f t="shared" si="16"/>
        <v>386.02</v>
      </c>
      <c r="O384" s="117" t="s">
        <v>1159</v>
      </c>
      <c r="P384" s="114"/>
      <c r="Q384" s="118"/>
      <c r="R384" s="116"/>
      <c r="S384" s="114"/>
    </row>
    <row r="385" spans="6:19">
      <c r="F385" s="111" t="s">
        <v>687</v>
      </c>
      <c r="G385" s="136">
        <v>1.6924000000000003E-4</v>
      </c>
      <c r="H385" s="103">
        <f>ROUND(+G385*Totals!$H$10,2)</f>
        <v>62.62</v>
      </c>
      <c r="I385" s="103">
        <f t="shared" si="13"/>
        <v>15.895025553662689</v>
      </c>
      <c r="J385" s="103">
        <f>+H385-I385</f>
        <v>46.724974446337306</v>
      </c>
      <c r="K385" s="113" t="s">
        <v>687</v>
      </c>
      <c r="L385" s="113" t="s">
        <v>67</v>
      </c>
      <c r="M385" s="138">
        <v>0.25383304940374785</v>
      </c>
      <c r="N385" s="117">
        <f>+H385*M385</f>
        <v>15.895025553662689</v>
      </c>
      <c r="O385" s="113"/>
      <c r="P385" s="114"/>
      <c r="Q385" s="118"/>
      <c r="R385" s="116"/>
      <c r="S385" s="114"/>
    </row>
    <row r="386" spans="6:19">
      <c r="F386" s="111" t="s">
        <v>686</v>
      </c>
      <c r="G386" s="136">
        <v>1.5842099999999999E-5</v>
      </c>
      <c r="H386" s="103">
        <f>ROUND(+G386*Totals!$H$10,2)</f>
        <v>5.86</v>
      </c>
      <c r="I386" s="103">
        <f t="shared" si="13"/>
        <v>2.0206896551724141</v>
      </c>
      <c r="J386" s="103">
        <f>+H386-I386</f>
        <v>3.8393103448275863</v>
      </c>
      <c r="K386" s="113" t="s">
        <v>686</v>
      </c>
      <c r="L386" s="113" t="s">
        <v>88</v>
      </c>
      <c r="M386" s="138">
        <v>0.34482758620689657</v>
      </c>
      <c r="N386" s="117">
        <f>+H386*M386</f>
        <v>2.0206896551724141</v>
      </c>
      <c r="O386" s="113" t="s">
        <v>1159</v>
      </c>
      <c r="P386" s="114"/>
      <c r="Q386" s="118"/>
      <c r="R386" s="116"/>
      <c r="S386" s="114"/>
    </row>
    <row r="387" spans="6:19">
      <c r="F387" s="111" t="s">
        <v>685</v>
      </c>
      <c r="G387" s="136">
        <v>2.7549810000000003E-4</v>
      </c>
      <c r="H387" s="103">
        <f>ROUND(+G387*Totals!$H$10,2)</f>
        <v>101.94</v>
      </c>
      <c r="I387" s="103">
        <f t="shared" si="13"/>
        <v>0</v>
      </c>
      <c r="J387" s="103">
        <f>+H387-I387</f>
        <v>101.94</v>
      </c>
      <c r="O387" s="117" t="s">
        <v>1159</v>
      </c>
      <c r="P387" s="114"/>
      <c r="Q387" s="118"/>
      <c r="R387" s="116"/>
      <c r="S387" s="114"/>
    </row>
    <row r="388" spans="6:19">
      <c r="F388" s="111" t="s">
        <v>684</v>
      </c>
      <c r="G388" s="136">
        <v>2.8129399999999997E-4</v>
      </c>
      <c r="H388" s="103">
        <f>ROUND(+G388*Totals!$H$10,2)</f>
        <v>104.08</v>
      </c>
      <c r="I388" s="103">
        <f t="shared" si="13"/>
        <v>0</v>
      </c>
      <c r="J388" s="103">
        <f t="shared" si="14"/>
        <v>104.08</v>
      </c>
      <c r="K388" s="113"/>
      <c r="L388" s="113"/>
      <c r="N388" s="117"/>
      <c r="O388" s="117"/>
      <c r="P388" s="114"/>
      <c r="Q388" s="118"/>
      <c r="R388" s="116"/>
      <c r="S388" s="114"/>
    </row>
    <row r="389" spans="6:19">
      <c r="F389" s="111" t="s">
        <v>683</v>
      </c>
      <c r="G389" s="136">
        <v>5.5640599999999997E-5</v>
      </c>
      <c r="H389" s="103">
        <f>ROUND(+G389*Totals!$H$10,2)</f>
        <v>20.59</v>
      </c>
      <c r="I389" s="103">
        <f t="shared" si="13"/>
        <v>4.7450205761316875</v>
      </c>
      <c r="J389" s="103">
        <f t="shared" si="14"/>
        <v>15.844979423868313</v>
      </c>
      <c r="K389" s="113" t="s">
        <v>683</v>
      </c>
      <c r="L389" s="113" t="s">
        <v>99</v>
      </c>
      <c r="M389" s="138">
        <v>0.23045267489711935</v>
      </c>
      <c r="N389" s="117">
        <f>H389*M389</f>
        <v>4.7450205761316875</v>
      </c>
      <c r="O389" s="113"/>
      <c r="P389" s="114"/>
      <c r="Q389" s="118"/>
      <c r="R389" s="116"/>
      <c r="S389" s="114"/>
    </row>
    <row r="390" spans="6:19">
      <c r="F390" s="111" t="s">
        <v>682</v>
      </c>
      <c r="G390" s="136">
        <v>0</v>
      </c>
      <c r="H390" s="103">
        <f>ROUND(+G390*Totals!$H$10,2)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ROUND(+G391*Totals!$H$10,2)</f>
        <v>1026.95</v>
      </c>
      <c r="I391" s="103">
        <f t="shared" ref="I391:I454" si="17">+N391+Q391+T391</f>
        <v>0</v>
      </c>
      <c r="J391" s="103">
        <f t="shared" ref="J391:J454" si="18">+H391-I391</f>
        <v>1026.95</v>
      </c>
      <c r="K391" s="113"/>
      <c r="L391" s="113"/>
      <c r="N391" s="117"/>
      <c r="O391" s="117" t="s">
        <v>1159</v>
      </c>
      <c r="P391" s="114"/>
      <c r="Q391" s="118"/>
      <c r="R391" s="116"/>
      <c r="S391" s="114"/>
    </row>
    <row r="392" spans="6:19">
      <c r="F392" s="111" t="s">
        <v>680</v>
      </c>
      <c r="G392" s="136">
        <v>3.33457E-4</v>
      </c>
      <c r="H392" s="103">
        <f>ROUND(+G392*Totals!$H$10,2)</f>
        <v>123.38</v>
      </c>
      <c r="I392" s="103">
        <f t="shared" si="17"/>
        <v>0</v>
      </c>
      <c r="J392" s="103">
        <f t="shared" si="18"/>
        <v>123.38</v>
      </c>
      <c r="K392" s="113"/>
      <c r="L392" s="113"/>
      <c r="N392" s="117"/>
      <c r="O392" s="113"/>
      <c r="P392" s="114"/>
      <c r="Q392" s="118"/>
      <c r="R392" s="116"/>
      <c r="S392" s="114"/>
    </row>
    <row r="393" spans="6:19">
      <c r="F393" s="111" t="s">
        <v>679</v>
      </c>
      <c r="G393" s="136">
        <v>6.2982000000000001E-5</v>
      </c>
      <c r="H393" s="103">
        <f>ROUND(+G393*Totals!$H$10,2)</f>
        <v>23.3</v>
      </c>
      <c r="I393" s="103">
        <f t="shared" si="17"/>
        <v>6.2682065217391303</v>
      </c>
      <c r="J393" s="103">
        <f t="shared" si="18"/>
        <v>17.03179347826087</v>
      </c>
      <c r="K393" s="113" t="s">
        <v>679</v>
      </c>
      <c r="L393" s="113" t="s">
        <v>78</v>
      </c>
      <c r="M393" s="138">
        <v>0.26902173913043476</v>
      </c>
      <c r="N393" s="117">
        <f>H393*M393</f>
        <v>6.2682065217391303</v>
      </c>
      <c r="O393" s="117"/>
      <c r="P393" s="114"/>
      <c r="Q393" s="118"/>
      <c r="R393" s="116"/>
      <c r="S393" s="114"/>
    </row>
    <row r="394" spans="6:19">
      <c r="F394" s="111" t="s">
        <v>678</v>
      </c>
      <c r="G394" s="136">
        <v>3.6127729999999996E-4</v>
      </c>
      <c r="H394" s="103">
        <f>ROUND(+G394*Totals!$H$10,2)</f>
        <v>133.68</v>
      </c>
      <c r="I394" s="103">
        <f t="shared" si="17"/>
        <v>0</v>
      </c>
      <c r="J394" s="103">
        <f t="shared" si="18"/>
        <v>133.68</v>
      </c>
      <c r="K394" s="113"/>
      <c r="L394" s="113"/>
      <c r="N394" s="117"/>
      <c r="O394" s="113" t="s">
        <v>1159</v>
      </c>
      <c r="P394" s="114"/>
      <c r="Q394" s="118"/>
      <c r="R394" s="116"/>
      <c r="S394" s="114"/>
    </row>
    <row r="395" spans="6:19">
      <c r="F395" s="111" t="s">
        <v>677</v>
      </c>
      <c r="G395" s="136">
        <v>1.039397E-4</v>
      </c>
      <c r="H395" s="103">
        <f>ROUND(+G395*Totals!$H$10,2)</f>
        <v>38.46</v>
      </c>
      <c r="I395" s="103">
        <f t="shared" si="17"/>
        <v>9.0952702702702712</v>
      </c>
      <c r="J395" s="103">
        <f t="shared" si="18"/>
        <v>29.364729729729731</v>
      </c>
      <c r="K395" s="113" t="s">
        <v>677</v>
      </c>
      <c r="L395" s="113" t="s">
        <v>72</v>
      </c>
      <c r="M395" s="138">
        <v>0.23648648648648649</v>
      </c>
      <c r="N395" s="117">
        <f>H395*M395</f>
        <v>9.0952702702702712</v>
      </c>
      <c r="O395" s="117"/>
      <c r="P395" s="114"/>
      <c r="Q395" s="118"/>
      <c r="R395" s="116"/>
      <c r="S395" s="114"/>
    </row>
    <row r="396" spans="6:19">
      <c r="F396" s="111" t="s">
        <v>676</v>
      </c>
      <c r="G396" s="136">
        <v>5.7997559999999992E-4</v>
      </c>
      <c r="H396" s="103">
        <f>ROUND(+G396*Totals!$H$10,2)</f>
        <v>214.6</v>
      </c>
      <c r="I396" s="103">
        <f t="shared" si="17"/>
        <v>0</v>
      </c>
      <c r="J396" s="103">
        <f t="shared" si="18"/>
        <v>214.6</v>
      </c>
      <c r="K396" s="113"/>
      <c r="L396" s="113"/>
      <c r="N396" s="117"/>
      <c r="O396" s="113" t="s">
        <v>1159</v>
      </c>
      <c r="P396" s="114"/>
      <c r="Q396" s="118"/>
      <c r="R396" s="116"/>
      <c r="S396" s="114"/>
    </row>
    <row r="397" spans="6:19">
      <c r="F397" s="111" t="s">
        <v>675</v>
      </c>
      <c r="G397" s="136">
        <v>1.3755580000000001E-4</v>
      </c>
      <c r="H397" s="103">
        <f>ROUND(+G397*Totals!$H$10,2)</f>
        <v>50.9</v>
      </c>
      <c r="I397" s="103">
        <f t="shared" si="17"/>
        <v>15.774793388429753</v>
      </c>
      <c r="J397" s="103">
        <f t="shared" si="18"/>
        <v>35.125206611570249</v>
      </c>
      <c r="K397" s="113" t="s">
        <v>675</v>
      </c>
      <c r="L397" s="113" t="s">
        <v>65</v>
      </c>
      <c r="M397" s="138">
        <v>0.30991735537190085</v>
      </c>
      <c r="N397" s="117">
        <f>H397*M397</f>
        <v>15.774793388429753</v>
      </c>
      <c r="O397" s="117"/>
      <c r="P397" s="114"/>
      <c r="Q397" s="118"/>
      <c r="R397" s="116"/>
      <c r="S397" s="114"/>
    </row>
    <row r="398" spans="6:19">
      <c r="F398" s="111" t="s">
        <v>674</v>
      </c>
      <c r="G398" s="136">
        <v>2.403363E-4</v>
      </c>
      <c r="H398" s="103">
        <f>ROUND(+G398*Totals!$H$10,2)</f>
        <v>88.93</v>
      </c>
      <c r="I398" s="103">
        <f t="shared" si="17"/>
        <v>0</v>
      </c>
      <c r="J398" s="103">
        <f t="shared" si="18"/>
        <v>88.93</v>
      </c>
      <c r="K398" s="113"/>
      <c r="L398" s="113"/>
      <c r="N398" s="117"/>
      <c r="O398" s="113" t="s">
        <v>1159</v>
      </c>
      <c r="P398" s="114"/>
      <c r="Q398" s="118"/>
      <c r="R398" s="116"/>
      <c r="S398" s="114"/>
    </row>
    <row r="399" spans="6:19">
      <c r="F399" s="111" t="s">
        <v>673</v>
      </c>
      <c r="G399" s="136">
        <v>9.8530200000000007E-5</v>
      </c>
      <c r="H399" s="103">
        <f>ROUND(+G399*Totals!$H$10,2)</f>
        <v>36.46</v>
      </c>
      <c r="I399" s="103">
        <f t="shared" si="17"/>
        <v>6.8429325513196479</v>
      </c>
      <c r="J399" s="103">
        <f t="shared" si="18"/>
        <v>29.617067448680352</v>
      </c>
      <c r="K399" s="113" t="s">
        <v>673</v>
      </c>
      <c r="L399" s="113" t="s">
        <v>130</v>
      </c>
      <c r="M399" s="138">
        <v>0.18768328445747801</v>
      </c>
      <c r="N399" s="117">
        <f>H399*M399</f>
        <v>6.8429325513196479</v>
      </c>
      <c r="O399" s="117"/>
      <c r="P399" s="114"/>
      <c r="Q399" s="118"/>
      <c r="R399" s="116"/>
      <c r="S399" s="114"/>
    </row>
    <row r="400" spans="6:19">
      <c r="F400" s="111" t="s">
        <v>672</v>
      </c>
      <c r="G400" s="136">
        <v>2.7897559999999998E-4</v>
      </c>
      <c r="H400" s="103">
        <f>ROUND(+G400*Totals!$H$10,2)</f>
        <v>103.22</v>
      </c>
      <c r="I400" s="103">
        <f t="shared" si="17"/>
        <v>0</v>
      </c>
      <c r="J400" s="103">
        <f t="shared" si="18"/>
        <v>103.22</v>
      </c>
      <c r="K400" s="113"/>
      <c r="L400" s="113"/>
      <c r="N400" s="117"/>
      <c r="O400" s="113" t="s">
        <v>1159</v>
      </c>
      <c r="P400" s="114"/>
      <c r="Q400" s="118"/>
      <c r="R400" s="116"/>
      <c r="S400" s="114"/>
    </row>
    <row r="401" spans="6:19">
      <c r="F401" s="111" t="s">
        <v>671</v>
      </c>
      <c r="G401" s="136">
        <v>5.4481399999999996E-5</v>
      </c>
      <c r="H401" s="103">
        <f>ROUND(+G401*Totals!$H$10,2)</f>
        <v>20.16</v>
      </c>
      <c r="I401" s="103">
        <f t="shared" si="17"/>
        <v>2.6958139534883725</v>
      </c>
      <c r="J401" s="103">
        <f t="shared" si="18"/>
        <v>17.464186046511628</v>
      </c>
      <c r="K401" s="113" t="s">
        <v>671</v>
      </c>
      <c r="L401" s="113" t="s">
        <v>90</v>
      </c>
      <c r="M401" s="138">
        <v>0.13372093023255816</v>
      </c>
      <c r="N401" s="117">
        <f>+H401*M401</f>
        <v>2.6958139534883725</v>
      </c>
      <c r="O401" s="113"/>
      <c r="P401" s="114"/>
      <c r="Q401" s="118"/>
      <c r="R401" s="116"/>
      <c r="S401" s="114"/>
    </row>
    <row r="402" spans="6:19">
      <c r="F402" s="111" t="s">
        <v>670</v>
      </c>
      <c r="G402" s="136">
        <v>3.3229780000000001E-4</v>
      </c>
      <c r="H402" s="103">
        <f>ROUND(+G402*Totals!$H$10,2)</f>
        <v>122.95</v>
      </c>
      <c r="I402" s="103">
        <f t="shared" si="17"/>
        <v>0</v>
      </c>
      <c r="J402" s="103">
        <f t="shared" si="18"/>
        <v>122.95</v>
      </c>
      <c r="K402" s="113"/>
      <c r="L402" s="113"/>
      <c r="N402" s="117"/>
      <c r="O402" s="113" t="s">
        <v>1159</v>
      </c>
      <c r="P402" s="114"/>
      <c r="Q402" s="118"/>
      <c r="R402" s="116"/>
      <c r="S402" s="114"/>
    </row>
    <row r="403" spans="6:19">
      <c r="F403" s="111" t="s">
        <v>669</v>
      </c>
      <c r="G403" s="136">
        <v>9.8452879999999998E-4</v>
      </c>
      <c r="H403" s="103">
        <f>ROUND(+G403*Totals!$H$10,2)</f>
        <v>364.29</v>
      </c>
      <c r="I403" s="103">
        <f t="shared" si="17"/>
        <v>0</v>
      </c>
      <c r="J403" s="103">
        <f t="shared" si="18"/>
        <v>364.29</v>
      </c>
      <c r="K403" s="113"/>
      <c r="L403" s="113"/>
      <c r="N403" s="117"/>
      <c r="O403" s="113"/>
      <c r="P403" s="114"/>
      <c r="Q403" s="118"/>
      <c r="R403" s="116"/>
      <c r="S403" s="114"/>
    </row>
    <row r="404" spans="6:19">
      <c r="F404" s="111" t="s">
        <v>668</v>
      </c>
      <c r="G404" s="136">
        <v>9.2347879999999999E-4</v>
      </c>
      <c r="H404" s="103">
        <f>ROUND(+G404*Totals!$H$10,2)</f>
        <v>341.7</v>
      </c>
      <c r="I404" s="103">
        <f t="shared" si="17"/>
        <v>0</v>
      </c>
      <c r="J404" s="103">
        <f t="shared" si="18"/>
        <v>341.7</v>
      </c>
      <c r="K404" s="113"/>
      <c r="L404" s="113"/>
      <c r="N404" s="117"/>
      <c r="O404" s="117"/>
      <c r="P404" s="114"/>
      <c r="Q404" s="118"/>
      <c r="R404" s="116"/>
      <c r="S404" s="114"/>
    </row>
    <row r="405" spans="6:19">
      <c r="F405" s="111" t="s">
        <v>80</v>
      </c>
      <c r="G405" s="136">
        <v>1.8515943000000001E-3</v>
      </c>
      <c r="H405" s="103">
        <f>ROUND(+G405*Totals!$H$10,2)</f>
        <v>685.11</v>
      </c>
      <c r="I405" s="103">
        <f t="shared" si="17"/>
        <v>0</v>
      </c>
      <c r="J405" s="103">
        <f t="shared" si="18"/>
        <v>685.11</v>
      </c>
      <c r="K405" s="113"/>
      <c r="L405" s="113"/>
      <c r="N405" s="117"/>
      <c r="O405" s="113"/>
      <c r="P405" s="114"/>
      <c r="Q405" s="118"/>
      <c r="R405" s="116"/>
      <c r="S405" s="114"/>
    </row>
    <row r="406" spans="6:19">
      <c r="F406" s="111" t="s">
        <v>667</v>
      </c>
      <c r="G406" s="136">
        <v>1.7967259999999998E-4</v>
      </c>
      <c r="H406" s="103">
        <f>ROUND(+G406*Totals!$H$10,2)</f>
        <v>66.48</v>
      </c>
      <c r="I406" s="103">
        <f t="shared" si="17"/>
        <v>6.1335714285714289</v>
      </c>
      <c r="J406" s="103">
        <f t="shared" si="18"/>
        <v>60.346428571428575</v>
      </c>
      <c r="K406" s="113" t="s">
        <v>667</v>
      </c>
      <c r="L406" s="113" t="s">
        <v>126</v>
      </c>
      <c r="M406" s="138">
        <v>9.2261904761904767E-2</v>
      </c>
      <c r="N406" s="117">
        <f>+H406*M406</f>
        <v>6.1335714285714289</v>
      </c>
      <c r="O406" s="113"/>
      <c r="P406" s="114"/>
      <c r="Q406" s="118"/>
      <c r="R406" s="116"/>
      <c r="S406" s="114"/>
    </row>
    <row r="407" spans="6:19">
      <c r="F407" s="111" t="s">
        <v>666</v>
      </c>
      <c r="G407" s="136">
        <v>1.6398509999999999E-3</v>
      </c>
      <c r="H407" s="103">
        <f>ROUND(+G407*Totals!$H$10,2)</f>
        <v>606.76</v>
      </c>
      <c r="I407" s="103">
        <f t="shared" si="17"/>
        <v>0</v>
      </c>
      <c r="J407" s="103">
        <f t="shared" si="18"/>
        <v>606.76</v>
      </c>
      <c r="K407" s="113"/>
      <c r="L407" s="113"/>
      <c r="N407" s="117"/>
      <c r="O407" s="117" t="s">
        <v>1159</v>
      </c>
      <c r="P407" s="114"/>
      <c r="Q407" s="118"/>
      <c r="R407" s="116"/>
      <c r="S407" s="114"/>
    </row>
    <row r="408" spans="6:19">
      <c r="F408" s="111" t="s">
        <v>665</v>
      </c>
      <c r="G408" s="136">
        <v>7.9249159999999997E-4</v>
      </c>
      <c r="H408" s="103">
        <f>ROUND(+G408*Totals!$H$10,2)</f>
        <v>293.23</v>
      </c>
      <c r="I408" s="103">
        <f t="shared" si="17"/>
        <v>0</v>
      </c>
      <c r="J408" s="103">
        <f t="shared" si="18"/>
        <v>293.23</v>
      </c>
      <c r="K408" s="113"/>
      <c r="L408" s="113"/>
      <c r="N408" s="117"/>
      <c r="O408" s="113"/>
      <c r="P408" s="114"/>
      <c r="Q408" s="118"/>
      <c r="R408" s="116"/>
      <c r="S408" s="114"/>
    </row>
    <row r="409" spans="6:19">
      <c r="F409" s="111" t="s">
        <v>664</v>
      </c>
      <c r="G409" s="136">
        <v>1.5069300000000002E-5</v>
      </c>
      <c r="H409" s="103">
        <f>ROUND(+G409*Totals!$H$10,2)</f>
        <v>5.58</v>
      </c>
      <c r="I409" s="103">
        <f t="shared" si="17"/>
        <v>1.5456338028169014</v>
      </c>
      <c r="J409" s="103">
        <f t="shared" si="18"/>
        <v>4.0343661971830986</v>
      </c>
      <c r="K409" s="113" t="s">
        <v>664</v>
      </c>
      <c r="L409" s="113" t="s">
        <v>70</v>
      </c>
      <c r="M409" s="138">
        <v>0.27699530516431925</v>
      </c>
      <c r="N409" s="117">
        <f>+H409*M409</f>
        <v>1.5456338028169014</v>
      </c>
      <c r="O409" s="113"/>
      <c r="P409" s="114"/>
      <c r="Q409" s="118"/>
      <c r="R409" s="116"/>
      <c r="S409" s="114"/>
    </row>
    <row r="410" spans="6:19">
      <c r="F410" s="111" t="s">
        <v>663</v>
      </c>
      <c r="G410" s="136">
        <v>2.3430859000000003E-3</v>
      </c>
      <c r="H410" s="103">
        <f>ROUND(+G410*Totals!$H$10,2)</f>
        <v>866.97</v>
      </c>
      <c r="I410" s="103">
        <f t="shared" si="17"/>
        <v>0</v>
      </c>
      <c r="J410" s="103">
        <f t="shared" si="18"/>
        <v>866.97</v>
      </c>
      <c r="K410" s="113"/>
      <c r="L410" s="113"/>
      <c r="N410" s="117"/>
      <c r="O410" s="113" t="s">
        <v>1159</v>
      </c>
      <c r="P410" s="114"/>
      <c r="Q410" s="118"/>
      <c r="R410" s="116"/>
      <c r="S410" s="114"/>
    </row>
    <row r="411" spans="6:19">
      <c r="F411" s="111" t="s">
        <v>662</v>
      </c>
      <c r="G411" s="136">
        <v>6.1177570999999993E-3</v>
      </c>
      <c r="H411" s="103">
        <f>ROUND(+G411*Totals!$H$10,2)</f>
        <v>2263.64</v>
      </c>
      <c r="I411" s="103">
        <f t="shared" si="17"/>
        <v>0</v>
      </c>
      <c r="J411" s="103">
        <f t="shared" si="18"/>
        <v>2263.64</v>
      </c>
      <c r="K411" s="113"/>
      <c r="L411" s="113"/>
      <c r="N411" s="117"/>
      <c r="O411" s="117"/>
      <c r="P411" s="114"/>
      <c r="Q411" s="118"/>
      <c r="R411" s="116"/>
      <c r="S411" s="114"/>
    </row>
    <row r="412" spans="6:19">
      <c r="F412" s="111" t="s">
        <v>661</v>
      </c>
      <c r="G412" s="136">
        <v>3.5857249999999999E-4</v>
      </c>
      <c r="H412" s="103">
        <f>ROUND(+G412*Totals!$H$10,2)</f>
        <v>132.68</v>
      </c>
      <c r="I412" s="103">
        <f t="shared" si="17"/>
        <v>0</v>
      </c>
      <c r="J412" s="103">
        <f t="shared" si="18"/>
        <v>132.68</v>
      </c>
      <c r="K412" s="113"/>
      <c r="L412" s="113"/>
      <c r="N412" s="117"/>
      <c r="O412" s="113"/>
      <c r="P412" s="114"/>
      <c r="Q412" s="118"/>
      <c r="R412" s="116"/>
      <c r="S412" s="114"/>
    </row>
    <row r="413" spans="6:19">
      <c r="F413" s="111" t="s">
        <v>660</v>
      </c>
      <c r="G413" s="136">
        <v>8.7324800000000008E-5</v>
      </c>
      <c r="H413" s="103">
        <f>ROUND(+G413*Totals!$H$10,2)</f>
        <v>32.31</v>
      </c>
      <c r="I413" s="103">
        <f t="shared" si="17"/>
        <v>12.426923076923078</v>
      </c>
      <c r="J413" s="103">
        <f t="shared" si="18"/>
        <v>19.883076923076924</v>
      </c>
      <c r="K413" s="113" t="s">
        <v>660</v>
      </c>
      <c r="L413" s="113" t="s">
        <v>53</v>
      </c>
      <c r="M413" s="138">
        <v>0.38461538461538464</v>
      </c>
      <c r="N413" s="117">
        <f>+H413*M413</f>
        <v>12.426923076923078</v>
      </c>
      <c r="O413" s="113"/>
      <c r="P413" s="114"/>
      <c r="Q413" s="118"/>
      <c r="R413" s="116"/>
      <c r="S413" s="114"/>
    </row>
    <row r="414" spans="6:19">
      <c r="F414" s="111" t="s">
        <v>659</v>
      </c>
      <c r="G414" s="136">
        <v>2.8912999799999999E-2</v>
      </c>
      <c r="H414" s="103">
        <f>ROUND(+G414*Totals!$H$10,2)</f>
        <v>10698.14</v>
      </c>
      <c r="I414" s="103">
        <f t="shared" si="17"/>
        <v>0</v>
      </c>
      <c r="J414" s="103">
        <f t="shared" si="18"/>
        <v>10698.14</v>
      </c>
      <c r="K414" s="113"/>
      <c r="L414" s="113"/>
      <c r="N414" s="117"/>
      <c r="O414" s="113" t="s">
        <v>1159</v>
      </c>
      <c r="P414" s="114"/>
      <c r="Q414" s="118"/>
      <c r="R414" s="116"/>
      <c r="S414" s="114"/>
    </row>
    <row r="415" spans="6:19">
      <c r="F415" s="111" t="s">
        <v>658</v>
      </c>
      <c r="G415" s="136">
        <v>1.9729216000000001E-3</v>
      </c>
      <c r="H415" s="103">
        <f>ROUND(+G415*Totals!$H$10,2)</f>
        <v>730</v>
      </c>
      <c r="I415" s="103">
        <f t="shared" si="17"/>
        <v>0</v>
      </c>
      <c r="J415" s="103">
        <f t="shared" si="18"/>
        <v>730</v>
      </c>
      <c r="K415" s="113"/>
      <c r="L415" s="113"/>
      <c r="N415" s="117"/>
      <c r="O415" s="117"/>
      <c r="P415" s="114"/>
      <c r="Q415" s="118"/>
      <c r="R415" s="116"/>
      <c r="S415" s="114"/>
    </row>
    <row r="416" spans="6:19">
      <c r="F416" s="111" t="s">
        <v>657</v>
      </c>
      <c r="G416" s="136">
        <v>2.2797169999999998E-4</v>
      </c>
      <c r="H416" s="103">
        <f>ROUND(+G416*Totals!$H$10,2)</f>
        <v>84.35</v>
      </c>
      <c r="I416" s="103">
        <f t="shared" si="17"/>
        <v>0</v>
      </c>
      <c r="J416" s="103">
        <f t="shared" si="18"/>
        <v>84.35</v>
      </c>
      <c r="K416" s="113"/>
      <c r="L416" s="113"/>
      <c r="N416" s="117"/>
      <c r="O416" s="117"/>
      <c r="P416" s="114"/>
      <c r="Q416" s="118"/>
      <c r="R416" s="116"/>
      <c r="S416" s="114"/>
    </row>
    <row r="417" spans="6:19">
      <c r="F417" s="111" t="s">
        <v>656</v>
      </c>
      <c r="G417" s="136">
        <v>1.2325930000000001E-4</v>
      </c>
      <c r="H417" s="103">
        <f>ROUND(+G417*Totals!$H$10,2)</f>
        <v>45.61</v>
      </c>
      <c r="I417" s="103">
        <f t="shared" si="17"/>
        <v>16.748244803695147</v>
      </c>
      <c r="J417" s="103">
        <f t="shared" si="18"/>
        <v>28.861755196304852</v>
      </c>
      <c r="K417" s="113" t="s">
        <v>656</v>
      </c>
      <c r="L417" s="113" t="s">
        <v>116</v>
      </c>
      <c r="M417" s="138">
        <v>0.3672055427251732</v>
      </c>
      <c r="N417" s="117">
        <f>+H417*M417</f>
        <v>16.748244803695147</v>
      </c>
      <c r="O417" s="117"/>
      <c r="P417" s="114"/>
      <c r="Q417" s="118"/>
      <c r="R417" s="116"/>
      <c r="S417" s="114"/>
    </row>
    <row r="418" spans="6:19" ht="19.5" customHeight="1">
      <c r="F418" s="111" t="s">
        <v>655</v>
      </c>
      <c r="G418" s="136">
        <v>1.4296499999999999E-5</v>
      </c>
      <c r="H418" s="103">
        <f>ROUND(+G418*Totals!$H$10,2)</f>
        <v>5.29</v>
      </c>
      <c r="I418" s="103">
        <f t="shared" si="17"/>
        <v>1.4144385026737969</v>
      </c>
      <c r="J418" s="103">
        <f t="shared" si="18"/>
        <v>3.8755614973262031</v>
      </c>
      <c r="K418" s="113" t="s">
        <v>655</v>
      </c>
      <c r="L418" s="113" t="s">
        <v>129</v>
      </c>
      <c r="M418" s="138">
        <v>0.26737967914438504</v>
      </c>
      <c r="N418" s="117">
        <f>+H418*M418</f>
        <v>1.4144385026737969</v>
      </c>
      <c r="O418" s="113" t="s">
        <v>1159</v>
      </c>
      <c r="P418" s="114"/>
      <c r="Q418" s="118"/>
      <c r="R418" s="116"/>
      <c r="S418" s="114"/>
    </row>
    <row r="419" spans="6:19">
      <c r="F419" s="111" t="s">
        <v>654</v>
      </c>
      <c r="G419" s="136">
        <v>7.5346600000000008E-5</v>
      </c>
      <c r="H419" s="103">
        <f>ROUND(+G419*Totals!$H$10,2)</f>
        <v>27.88</v>
      </c>
      <c r="I419" s="103">
        <f t="shared" si="17"/>
        <v>4.5386046511627898</v>
      </c>
      <c r="J419" s="103">
        <f t="shared" si="18"/>
        <v>23.34139534883721</v>
      </c>
      <c r="K419" s="113" t="s">
        <v>654</v>
      </c>
      <c r="L419" s="113" t="s">
        <v>73</v>
      </c>
      <c r="M419" s="138">
        <v>0.16279069767441859</v>
      </c>
      <c r="N419" s="117">
        <f>+H419*M419</f>
        <v>4.5386046511627898</v>
      </c>
      <c r="O419" s="113" t="s">
        <v>1159</v>
      </c>
      <c r="P419" s="114"/>
      <c r="Q419" s="118"/>
      <c r="R419" s="116"/>
      <c r="S419" s="114"/>
    </row>
    <row r="420" spans="6:19">
      <c r="F420" s="111" t="s">
        <v>653</v>
      </c>
      <c r="G420" s="136">
        <v>3.9953009999999997E-4</v>
      </c>
      <c r="H420" s="103">
        <f>ROUND(+G420*Totals!$H$10,2)</f>
        <v>147.83000000000001</v>
      </c>
      <c r="I420" s="103">
        <f t="shared" si="17"/>
        <v>0</v>
      </c>
      <c r="J420" s="103">
        <f t="shared" si="18"/>
        <v>147.83000000000001</v>
      </c>
      <c r="O420" s="113" t="s">
        <v>1159</v>
      </c>
      <c r="P420" s="114"/>
      <c r="Q420" s="118"/>
      <c r="R420" s="116"/>
      <c r="S420" s="114"/>
    </row>
    <row r="421" spans="6:19">
      <c r="F421" s="111" t="s">
        <v>85</v>
      </c>
      <c r="G421" s="136">
        <v>1.6158947000000001E-3</v>
      </c>
      <c r="H421" s="103">
        <f>ROUND(+G421*Totals!$H$10,2)</f>
        <v>597.9</v>
      </c>
      <c r="I421" s="103">
        <f t="shared" si="17"/>
        <v>0</v>
      </c>
      <c r="J421" s="103">
        <f t="shared" si="18"/>
        <v>597.9</v>
      </c>
      <c r="K421" s="113"/>
      <c r="L421" s="113"/>
      <c r="N421" s="117"/>
      <c r="O421" s="113"/>
      <c r="P421" s="114"/>
      <c r="Q421" s="118"/>
      <c r="R421" s="116"/>
      <c r="S421" s="114"/>
    </row>
    <row r="422" spans="6:19">
      <c r="F422" s="111" t="s">
        <v>652</v>
      </c>
      <c r="G422" s="136">
        <v>9.6907310000000002E-4</v>
      </c>
      <c r="H422" s="103">
        <f>ROUND(+G422*Totals!$H$10,2)</f>
        <v>358.57</v>
      </c>
      <c r="I422" s="103">
        <f t="shared" si="17"/>
        <v>0</v>
      </c>
      <c r="J422" s="103">
        <f t="shared" si="18"/>
        <v>358.57</v>
      </c>
      <c r="K422" s="113"/>
      <c r="L422" s="113"/>
      <c r="N422" s="117"/>
      <c r="O422" s="113"/>
      <c r="P422" s="114"/>
      <c r="Q422" s="118"/>
      <c r="R422" s="116"/>
      <c r="S422" s="114"/>
    </row>
    <row r="423" spans="6:19">
      <c r="F423" s="111" t="s">
        <v>651</v>
      </c>
      <c r="G423" s="136">
        <v>4.6985359999999999E-4</v>
      </c>
      <c r="H423" s="103">
        <f>ROUND(+G423*Totals!$H$10,2)</f>
        <v>173.85</v>
      </c>
      <c r="I423" s="103">
        <f t="shared" si="17"/>
        <v>0</v>
      </c>
      <c r="J423" s="103">
        <f t="shared" si="18"/>
        <v>173.85</v>
      </c>
      <c r="K423" s="113"/>
      <c r="L423" s="113"/>
      <c r="N423" s="117"/>
      <c r="O423" s="117"/>
      <c r="P423" s="114"/>
      <c r="Q423" s="118"/>
      <c r="R423" s="116"/>
      <c r="S423" s="114"/>
    </row>
    <row r="424" spans="6:19">
      <c r="F424" s="111" t="s">
        <v>650</v>
      </c>
      <c r="G424" s="136">
        <v>9.2981560999999997E-3</v>
      </c>
      <c r="H424" s="103">
        <f>ROUND(+G424*Totals!$H$10,2)</f>
        <v>3440.42</v>
      </c>
      <c r="I424" s="103">
        <f t="shared" si="17"/>
        <v>0</v>
      </c>
      <c r="J424" s="103">
        <f t="shared" si="18"/>
        <v>3440.42</v>
      </c>
      <c r="K424" s="113"/>
      <c r="L424" s="113"/>
      <c r="N424" s="117"/>
      <c r="O424" s="117"/>
      <c r="P424" s="114"/>
      <c r="Q424" s="118"/>
      <c r="R424" s="116"/>
      <c r="S424" s="114"/>
    </row>
    <row r="425" spans="6:19">
      <c r="F425" s="111" t="s">
        <v>649</v>
      </c>
      <c r="G425" s="136">
        <v>8.0369699999999997E-5</v>
      </c>
      <c r="H425" s="103">
        <f>ROUND(+G425*Totals!$H$10,2)</f>
        <v>29.74</v>
      </c>
      <c r="I425" s="103">
        <f t="shared" si="17"/>
        <v>13.695298651252408</v>
      </c>
      <c r="J425" s="103">
        <f t="shared" si="18"/>
        <v>16.044701348747591</v>
      </c>
      <c r="K425" s="113" t="s">
        <v>649</v>
      </c>
      <c r="L425" s="113" t="s">
        <v>131</v>
      </c>
      <c r="M425" s="138">
        <v>0.46050096339113678</v>
      </c>
      <c r="N425" s="117">
        <f>+H425*M425</f>
        <v>13.695298651252408</v>
      </c>
      <c r="O425" s="113" t="s">
        <v>1159</v>
      </c>
      <c r="P425" s="114"/>
      <c r="Q425" s="118"/>
      <c r="R425" s="116"/>
      <c r="S425" s="114"/>
    </row>
    <row r="426" spans="6:19">
      <c r="F426" s="111" t="s">
        <v>648</v>
      </c>
      <c r="G426" s="136">
        <v>1.0818999999999999E-5</v>
      </c>
      <c r="H426" s="103">
        <f>ROUND(+G426*Totals!$H$10,2)</f>
        <v>4</v>
      </c>
      <c r="I426" s="103">
        <f t="shared" si="17"/>
        <v>1.0220264317180616</v>
      </c>
      <c r="J426" s="103">
        <f t="shared" si="18"/>
        <v>2.9779735682819384</v>
      </c>
      <c r="K426" s="113" t="s">
        <v>648</v>
      </c>
      <c r="L426" s="113" t="s">
        <v>47</v>
      </c>
      <c r="M426" s="138">
        <v>0.25550660792951541</v>
      </c>
      <c r="N426" s="117">
        <f>+H426*M426</f>
        <v>1.0220264317180616</v>
      </c>
      <c r="O426" s="117" t="s">
        <v>1159</v>
      </c>
      <c r="P426" s="114"/>
      <c r="Q426" s="118"/>
      <c r="R426" s="116"/>
      <c r="S426" s="114"/>
    </row>
    <row r="427" spans="6:19">
      <c r="F427" s="111" t="s">
        <v>647</v>
      </c>
      <c r="G427" s="136">
        <v>1.016213E-3</v>
      </c>
      <c r="H427" s="103">
        <f>ROUND(+G427*Totals!$H$10,2)</f>
        <v>376.01</v>
      </c>
      <c r="I427" s="103">
        <f t="shared" si="17"/>
        <v>0</v>
      </c>
      <c r="J427" s="103">
        <f t="shared" si="18"/>
        <v>376.01</v>
      </c>
      <c r="K427" s="113"/>
      <c r="L427" s="113"/>
      <c r="N427" s="117"/>
      <c r="O427" s="113"/>
      <c r="P427" s="114"/>
      <c r="Q427" s="118"/>
      <c r="R427" s="116"/>
      <c r="S427" s="114"/>
    </row>
    <row r="428" spans="6:19">
      <c r="F428" s="111" t="s">
        <v>646</v>
      </c>
      <c r="G428" s="136">
        <v>6.9164299999999998E-5</v>
      </c>
      <c r="H428" s="103">
        <f>ROUND(+G428*Totals!$H$10,2)</f>
        <v>25.59</v>
      </c>
      <c r="I428" s="103">
        <f t="shared" si="17"/>
        <v>11.905508021390373</v>
      </c>
      <c r="J428" s="103">
        <f t="shared" si="18"/>
        <v>13.684491978609627</v>
      </c>
      <c r="K428" s="113" t="s">
        <v>646</v>
      </c>
      <c r="L428" s="113" t="s">
        <v>74</v>
      </c>
      <c r="M428" s="138">
        <v>0.46524064171122992</v>
      </c>
      <c r="N428" s="117">
        <f>+H428*M428</f>
        <v>11.905508021390373</v>
      </c>
      <c r="O428" s="117" t="s">
        <v>1159</v>
      </c>
      <c r="P428" s="114"/>
      <c r="Q428" s="118"/>
      <c r="R428" s="116"/>
      <c r="S428" s="114"/>
    </row>
    <row r="429" spans="6:19">
      <c r="F429" s="111" t="s">
        <v>645</v>
      </c>
      <c r="G429" s="136">
        <v>2.5424650000000003E-4</v>
      </c>
      <c r="H429" s="103">
        <f>ROUND(+G429*Totals!$H$10,2)</f>
        <v>94.07</v>
      </c>
      <c r="I429" s="103">
        <f t="shared" si="17"/>
        <v>0</v>
      </c>
      <c r="J429" s="103">
        <f t="shared" si="18"/>
        <v>94.07</v>
      </c>
      <c r="K429" s="113"/>
      <c r="L429" s="113"/>
      <c r="N429" s="117"/>
      <c r="O429" s="117"/>
      <c r="P429" s="114"/>
      <c r="Q429" s="118"/>
      <c r="R429" s="116"/>
      <c r="S429" s="114"/>
    </row>
    <row r="430" spans="6:19">
      <c r="F430" s="111" t="s">
        <v>644</v>
      </c>
      <c r="G430" s="136">
        <v>9.3893399999999991E-5</v>
      </c>
      <c r="H430" s="103">
        <f>ROUND(+G430*Totals!$H$10,2)</f>
        <v>34.74</v>
      </c>
      <c r="I430" s="103">
        <f t="shared" si="17"/>
        <v>9.6790662650602428</v>
      </c>
      <c r="J430" s="103">
        <f t="shared" si="18"/>
        <v>25.060933734939759</v>
      </c>
      <c r="K430" s="113" t="s">
        <v>644</v>
      </c>
      <c r="L430" s="113" t="s">
        <v>113</v>
      </c>
      <c r="M430" s="138">
        <v>0.27861445783132532</v>
      </c>
      <c r="N430" s="117">
        <f>+H430*M430</f>
        <v>9.6790662650602428</v>
      </c>
      <c r="O430" s="113" t="s">
        <v>1159</v>
      </c>
      <c r="P430" s="114"/>
      <c r="Q430" s="118"/>
      <c r="R430" s="116"/>
      <c r="S430" s="114"/>
    </row>
    <row r="431" spans="6:19">
      <c r="F431" s="111" t="s">
        <v>643</v>
      </c>
      <c r="G431" s="136">
        <v>1.174634E-4</v>
      </c>
      <c r="H431" s="103">
        <f>ROUND(+G431*Totals!$H$10,2)</f>
        <v>43.46</v>
      </c>
      <c r="I431" s="103">
        <f t="shared" si="17"/>
        <v>14.943659305993693</v>
      </c>
      <c r="J431" s="103">
        <f t="shared" si="18"/>
        <v>28.51634069400631</v>
      </c>
      <c r="K431" s="113" t="s">
        <v>643</v>
      </c>
      <c r="L431" s="113" t="s">
        <v>118</v>
      </c>
      <c r="M431" s="138">
        <v>0.34384858044164041</v>
      </c>
      <c r="N431" s="117">
        <f>+H431*M431</f>
        <v>14.943659305993693</v>
      </c>
      <c r="O431" s="117" t="s">
        <v>1159</v>
      </c>
      <c r="P431" s="114"/>
      <c r="Q431" s="118"/>
      <c r="R431" s="116"/>
      <c r="S431" s="114"/>
    </row>
    <row r="432" spans="6:19">
      <c r="F432" s="111" t="s">
        <v>642</v>
      </c>
      <c r="G432" s="136">
        <v>2.3415399999999998E-4</v>
      </c>
      <c r="H432" s="103">
        <f>ROUND(+G432*Totals!$H$10,2)</f>
        <v>86.64</v>
      </c>
      <c r="I432" s="103">
        <f t="shared" si="17"/>
        <v>0</v>
      </c>
      <c r="J432" s="103">
        <f t="shared" si="18"/>
        <v>86.64</v>
      </c>
      <c r="K432" s="113"/>
      <c r="L432" s="113"/>
      <c r="N432" s="117"/>
      <c r="O432" s="113"/>
      <c r="P432" s="114"/>
      <c r="Q432" s="118"/>
      <c r="R432" s="116"/>
      <c r="S432" s="114"/>
    </row>
    <row r="433" spans="6:19">
      <c r="F433" s="111" t="s">
        <v>641</v>
      </c>
      <c r="G433" s="136">
        <v>9.9302900000000001E-5</v>
      </c>
      <c r="H433" s="103">
        <f>ROUND(+G433*Totals!$H$10,2)</f>
        <v>36.74</v>
      </c>
      <c r="I433" s="103">
        <f t="shared" si="17"/>
        <v>6.8337753222836106</v>
      </c>
      <c r="J433" s="103">
        <f t="shared" si="18"/>
        <v>29.906224677716391</v>
      </c>
      <c r="K433" s="113" t="s">
        <v>641</v>
      </c>
      <c r="L433" s="113" t="s">
        <v>131</v>
      </c>
      <c r="M433" s="138">
        <v>0.18600368324125233</v>
      </c>
      <c r="N433" s="117">
        <f>+H433*M433</f>
        <v>6.8337753222836106</v>
      </c>
      <c r="O433" s="113" t="s">
        <v>1159</v>
      </c>
      <c r="P433" s="114"/>
      <c r="Q433" s="118"/>
      <c r="R433" s="116"/>
      <c r="S433" s="114"/>
    </row>
    <row r="434" spans="6:19">
      <c r="F434" s="111" t="s">
        <v>88</v>
      </c>
      <c r="G434" s="136">
        <v>3.8252886000000002E-3</v>
      </c>
      <c r="H434" s="103">
        <f>ROUND(+G434*Totals!$H$10,2)</f>
        <v>1415.4</v>
      </c>
      <c r="I434" s="103">
        <f t="shared" si="17"/>
        <v>0</v>
      </c>
      <c r="J434" s="103">
        <f t="shared" si="18"/>
        <v>1415.4</v>
      </c>
      <c r="K434" s="113"/>
      <c r="L434" s="113"/>
      <c r="N434" s="117"/>
      <c r="O434" s="113"/>
      <c r="P434" s="114"/>
      <c r="Q434" s="118"/>
      <c r="R434" s="116"/>
      <c r="S434" s="114"/>
    </row>
    <row r="435" spans="6:19">
      <c r="F435" s="111" t="s">
        <v>640</v>
      </c>
      <c r="G435" s="136">
        <v>4.2503200000000003E-5</v>
      </c>
      <c r="H435" s="103">
        <f>ROUND(+G435*Totals!$H$10,2)</f>
        <v>15.73</v>
      </c>
      <c r="I435" s="103">
        <f t="shared" si="17"/>
        <v>0</v>
      </c>
      <c r="J435" s="103">
        <f t="shared" si="18"/>
        <v>15.73</v>
      </c>
      <c r="K435" s="113"/>
      <c r="L435" s="113"/>
      <c r="N435" s="117"/>
      <c r="O435" s="113"/>
      <c r="P435" s="114"/>
      <c r="Q435" s="118"/>
      <c r="R435" s="116"/>
      <c r="S435" s="114"/>
    </row>
    <row r="436" spans="6:19">
      <c r="F436" s="111" t="s">
        <v>639</v>
      </c>
      <c r="G436" s="136">
        <v>3.6166370000000005E-4</v>
      </c>
      <c r="H436" s="103">
        <f>ROUND(+G436*Totals!$H$10,2)</f>
        <v>133.82</v>
      </c>
      <c r="I436" s="103">
        <f t="shared" si="17"/>
        <v>0</v>
      </c>
      <c r="J436" s="103">
        <f t="shared" si="18"/>
        <v>133.82</v>
      </c>
      <c r="K436" s="113"/>
      <c r="L436" s="113"/>
      <c r="N436" s="117"/>
      <c r="O436" s="117"/>
      <c r="P436" s="114"/>
      <c r="Q436" s="118"/>
      <c r="R436" s="116"/>
      <c r="S436" s="114"/>
    </row>
    <row r="437" spans="6:19">
      <c r="F437" s="111" t="s">
        <v>638</v>
      </c>
      <c r="G437" s="136">
        <v>3.4659429999999998E-4</v>
      </c>
      <c r="H437" s="103">
        <f>ROUND(+G437*Totals!$H$10,2)</f>
        <v>128.24</v>
      </c>
      <c r="I437" s="103">
        <f t="shared" si="17"/>
        <v>0</v>
      </c>
      <c r="J437" s="103">
        <f t="shared" si="18"/>
        <v>128.24</v>
      </c>
      <c r="K437" s="113"/>
      <c r="L437" s="113"/>
      <c r="N437" s="117"/>
      <c r="O437" s="113"/>
      <c r="P437" s="114"/>
      <c r="Q437" s="118"/>
      <c r="R437" s="116"/>
      <c r="S437" s="114"/>
    </row>
    <row r="438" spans="6:19">
      <c r="F438" s="111" t="s">
        <v>637</v>
      </c>
      <c r="G438" s="136">
        <v>9.3507100000000005E-5</v>
      </c>
      <c r="H438" s="103">
        <f>ROUND(+G438*Totals!$H$10,2)</f>
        <v>34.6</v>
      </c>
      <c r="I438" s="103">
        <f t="shared" si="17"/>
        <v>10.601346801346802</v>
      </c>
      <c r="J438" s="103">
        <f t="shared" si="18"/>
        <v>23.998653198653201</v>
      </c>
      <c r="K438" s="113" t="s">
        <v>637</v>
      </c>
      <c r="L438" s="113" t="s">
        <v>88</v>
      </c>
      <c r="M438" s="138">
        <v>0.30639730639730639</v>
      </c>
      <c r="N438" s="117">
        <f>+H438*M438</f>
        <v>10.601346801346802</v>
      </c>
      <c r="O438" s="117" t="s">
        <v>1159</v>
      </c>
      <c r="P438" s="114"/>
      <c r="Q438" s="118"/>
      <c r="R438" s="116"/>
      <c r="S438" s="114"/>
    </row>
    <row r="439" spans="6:19">
      <c r="F439" s="111" t="s">
        <v>636</v>
      </c>
      <c r="G439" s="136">
        <v>2.3144930000000002E-4</v>
      </c>
      <c r="H439" s="103">
        <f>ROUND(+G439*Totals!$H$10,2)</f>
        <v>85.64</v>
      </c>
      <c r="I439" s="103">
        <f t="shared" si="17"/>
        <v>0</v>
      </c>
      <c r="J439" s="103">
        <f t="shared" si="18"/>
        <v>85.64</v>
      </c>
      <c r="K439" s="113"/>
      <c r="L439" s="113"/>
      <c r="N439" s="117"/>
      <c r="O439" s="113"/>
      <c r="P439" s="114"/>
      <c r="Q439" s="118"/>
      <c r="R439" s="116"/>
      <c r="S439" s="114"/>
    </row>
    <row r="440" spans="6:19">
      <c r="F440" s="111" t="s">
        <v>635</v>
      </c>
      <c r="G440" s="136">
        <v>1.1244030000000001E-4</v>
      </c>
      <c r="H440" s="103">
        <f>ROUND(+G440*Totals!$H$10,2)</f>
        <v>41.6</v>
      </c>
      <c r="I440" s="103">
        <f t="shared" si="17"/>
        <v>3.9393939393939394</v>
      </c>
      <c r="J440" s="103">
        <f t="shared" si="18"/>
        <v>37.660606060606064</v>
      </c>
      <c r="K440" s="113" t="s">
        <v>635</v>
      </c>
      <c r="L440" s="113" t="s">
        <v>40</v>
      </c>
      <c r="M440" s="138">
        <v>9.4696969696969696E-2</v>
      </c>
      <c r="N440" s="117">
        <f>+H440*M440</f>
        <v>3.9393939393939394</v>
      </c>
      <c r="O440" s="117" t="s">
        <v>1159</v>
      </c>
      <c r="P440" s="114"/>
      <c r="Q440" s="118"/>
      <c r="R440" s="116"/>
      <c r="S440" s="114"/>
    </row>
    <row r="441" spans="6:19">
      <c r="F441" s="111" t="s">
        <v>634</v>
      </c>
      <c r="G441" s="136">
        <v>5.3940429999999994E-4</v>
      </c>
      <c r="H441" s="103">
        <f>ROUND(+G441*Totals!$H$10,2)</f>
        <v>199.59</v>
      </c>
      <c r="I441" s="103">
        <f t="shared" si="17"/>
        <v>0</v>
      </c>
      <c r="J441" s="103">
        <f t="shared" si="18"/>
        <v>199.59</v>
      </c>
      <c r="K441" s="113"/>
      <c r="L441" s="113"/>
      <c r="N441" s="117"/>
      <c r="O441" s="117"/>
      <c r="P441" s="114"/>
      <c r="Q441" s="118"/>
      <c r="R441" s="116"/>
      <c r="S441" s="114"/>
    </row>
    <row r="442" spans="6:19">
      <c r="F442" s="111" t="s">
        <v>633</v>
      </c>
      <c r="G442" s="136">
        <v>3.0911400000000004E-5</v>
      </c>
      <c r="H442" s="103">
        <f>ROUND(+G442*Totals!$H$10,2)</f>
        <v>11.44</v>
      </c>
      <c r="I442" s="103">
        <f t="shared" si="17"/>
        <v>3.0896350364963503</v>
      </c>
      <c r="J442" s="103">
        <f t="shared" si="18"/>
        <v>8.3503649635036492</v>
      </c>
      <c r="K442" s="113" t="s">
        <v>633</v>
      </c>
      <c r="L442" s="113" t="s">
        <v>88</v>
      </c>
      <c r="M442" s="138">
        <v>0.27007299270072993</v>
      </c>
      <c r="N442" s="117">
        <f t="shared" ref="N442:N447" si="19">+H442*M442</f>
        <v>3.0896350364963503</v>
      </c>
      <c r="O442" s="117" t="s">
        <v>1159</v>
      </c>
      <c r="P442" s="114"/>
      <c r="Q442" s="118"/>
      <c r="R442" s="116"/>
      <c r="S442" s="114"/>
    </row>
    <row r="443" spans="6:19">
      <c r="F443" s="111" t="s">
        <v>632</v>
      </c>
      <c r="G443" s="136">
        <v>2.1637999999999998E-5</v>
      </c>
      <c r="H443" s="103">
        <f>ROUND(+G443*Totals!$H$10,2)</f>
        <v>8.01</v>
      </c>
      <c r="I443" s="103">
        <f t="shared" si="17"/>
        <v>3.920684210526316</v>
      </c>
      <c r="J443" s="103">
        <f t="shared" si="18"/>
        <v>4.0893157894736838</v>
      </c>
      <c r="K443" s="113" t="s">
        <v>632</v>
      </c>
      <c r="L443" s="113" t="s">
        <v>116</v>
      </c>
      <c r="M443" s="138">
        <v>0.48947368421052634</v>
      </c>
      <c r="N443" s="117">
        <f t="shared" si="19"/>
        <v>3.920684210526316</v>
      </c>
      <c r="O443" s="117" t="s">
        <v>1159</v>
      </c>
      <c r="P443" s="114"/>
      <c r="Q443" s="118"/>
      <c r="R443" s="116"/>
      <c r="S443" s="114"/>
    </row>
    <row r="444" spans="6:19">
      <c r="F444" s="111" t="s">
        <v>631</v>
      </c>
      <c r="G444" s="136">
        <v>6.06637E-5</v>
      </c>
      <c r="H444" s="103">
        <f>ROUND(+G444*Totals!$H$10,2)</f>
        <v>22.45</v>
      </c>
      <c r="I444" s="103">
        <f t="shared" si="17"/>
        <v>8.4108450704225355</v>
      </c>
      <c r="J444" s="103">
        <f t="shared" si="18"/>
        <v>14.039154929577464</v>
      </c>
      <c r="K444" s="113" t="s">
        <v>631</v>
      </c>
      <c r="L444" s="113" t="s">
        <v>123</v>
      </c>
      <c r="M444" s="138">
        <v>0.37464788732394372</v>
      </c>
      <c r="N444" s="117">
        <f t="shared" si="19"/>
        <v>8.4108450704225355</v>
      </c>
      <c r="O444" s="113" t="s">
        <v>1159</v>
      </c>
      <c r="P444" s="114"/>
      <c r="Q444" s="118"/>
      <c r="R444" s="116"/>
      <c r="S444" s="114"/>
    </row>
    <row r="445" spans="6:19">
      <c r="F445" s="111" t="s">
        <v>630</v>
      </c>
      <c r="G445" s="136">
        <v>1.031669E-4</v>
      </c>
      <c r="H445" s="103">
        <f>ROUND(+G445*Totals!$H$10,2)</f>
        <v>38.17</v>
      </c>
      <c r="I445" s="103">
        <f t="shared" si="17"/>
        <v>7.048815331010454</v>
      </c>
      <c r="J445" s="103">
        <f t="shared" si="18"/>
        <v>31.121184668989549</v>
      </c>
      <c r="K445" s="113" t="s">
        <v>630</v>
      </c>
      <c r="L445" s="113" t="s">
        <v>58</v>
      </c>
      <c r="M445" s="138">
        <v>0.18466898954703834</v>
      </c>
      <c r="N445" s="117">
        <f t="shared" si="19"/>
        <v>7.048815331010454</v>
      </c>
      <c r="O445" s="117" t="s">
        <v>1159</v>
      </c>
      <c r="P445" s="114"/>
      <c r="Q445" s="118"/>
      <c r="R445" s="116"/>
      <c r="S445" s="114"/>
    </row>
    <row r="446" spans="6:19">
      <c r="F446" s="111" t="s">
        <v>629</v>
      </c>
      <c r="G446" s="136">
        <v>1.7039919999999999E-4</v>
      </c>
      <c r="H446" s="103">
        <f>ROUND(+G446*Totals!$H$10,2)</f>
        <v>63.05</v>
      </c>
      <c r="I446" s="103">
        <f t="shared" si="17"/>
        <v>11.767893835616439</v>
      </c>
      <c r="J446" s="103">
        <f t="shared" si="18"/>
        <v>51.282106164383556</v>
      </c>
      <c r="K446" s="137" t="s">
        <v>629</v>
      </c>
      <c r="L446" s="137" t="s">
        <v>75</v>
      </c>
      <c r="M446" s="138">
        <v>0.18664383561643838</v>
      </c>
      <c r="N446" s="117">
        <f t="shared" si="19"/>
        <v>11.767893835616439</v>
      </c>
      <c r="O446" s="113"/>
      <c r="P446" s="114"/>
      <c r="Q446" s="118"/>
      <c r="R446" s="116"/>
      <c r="S446" s="114"/>
    </row>
    <row r="447" spans="6:19">
      <c r="F447" s="111" t="s">
        <v>628</v>
      </c>
      <c r="G447" s="136">
        <v>2.0478800000000001E-5</v>
      </c>
      <c r="H447" s="103">
        <f>ROUND(+G447*Totals!$H$10,2)</f>
        <v>7.58</v>
      </c>
      <c r="I447" s="103">
        <f t="shared" si="17"/>
        <v>3.5854603174603175</v>
      </c>
      <c r="J447" s="103">
        <f t="shared" si="18"/>
        <v>3.9945396825396826</v>
      </c>
      <c r="K447" s="113" t="s">
        <v>628</v>
      </c>
      <c r="L447" s="113" t="s">
        <v>47</v>
      </c>
      <c r="M447" s="138">
        <v>0.473015873015873</v>
      </c>
      <c r="N447" s="117">
        <f t="shared" si="19"/>
        <v>3.5854603174603175</v>
      </c>
      <c r="O447" s="117" t="s">
        <v>1159</v>
      </c>
      <c r="P447" s="114"/>
      <c r="Q447" s="118"/>
      <c r="R447" s="116"/>
      <c r="S447" s="114"/>
    </row>
    <row r="448" spans="6:19">
      <c r="F448" s="111" t="s">
        <v>627</v>
      </c>
      <c r="G448" s="136">
        <v>2.9346533000000003E-3</v>
      </c>
      <c r="H448" s="103">
        <f>ROUND(+G448*Totals!$H$10,2)</f>
        <v>1085.8599999999999</v>
      </c>
      <c r="I448" s="103">
        <f t="shared" si="17"/>
        <v>0</v>
      </c>
      <c r="J448" s="103">
        <f t="shared" si="18"/>
        <v>1085.8599999999999</v>
      </c>
      <c r="K448" s="113"/>
      <c r="L448" s="113"/>
      <c r="N448" s="117"/>
      <c r="O448" s="113"/>
      <c r="P448" s="114"/>
      <c r="Q448" s="118"/>
      <c r="R448" s="116"/>
      <c r="S448" s="114"/>
    </row>
    <row r="449" spans="6:19">
      <c r="F449" s="111" t="s">
        <v>626</v>
      </c>
      <c r="G449" s="136">
        <v>9.157510000000001E-5</v>
      </c>
      <c r="H449" s="103">
        <f>ROUND(+G449*Totals!$H$10,2)</f>
        <v>33.880000000000003</v>
      </c>
      <c r="I449" s="103">
        <f t="shared" si="17"/>
        <v>21.56</v>
      </c>
      <c r="J449" s="103">
        <f t="shared" si="18"/>
        <v>12.320000000000004</v>
      </c>
      <c r="K449" s="113" t="s">
        <v>626</v>
      </c>
      <c r="L449" s="113" t="s">
        <v>83</v>
      </c>
      <c r="M449" s="138">
        <v>0.63636363636363624</v>
      </c>
      <c r="N449" s="117">
        <f>+H449*M449</f>
        <v>21.56</v>
      </c>
      <c r="O449" s="117" t="s">
        <v>1159</v>
      </c>
      <c r="P449" s="114"/>
      <c r="Q449" s="118"/>
      <c r="R449" s="116"/>
      <c r="S449" s="114"/>
    </row>
    <row r="450" spans="6:19">
      <c r="F450" s="111" t="s">
        <v>625</v>
      </c>
      <c r="G450" s="136">
        <v>8.8252109999999997E-4</v>
      </c>
      <c r="H450" s="103">
        <f>ROUND(+G450*Totals!$H$10,2)</f>
        <v>326.54000000000002</v>
      </c>
      <c r="I450" s="103">
        <f t="shared" si="17"/>
        <v>0</v>
      </c>
      <c r="J450" s="103">
        <f t="shared" si="18"/>
        <v>326.54000000000002</v>
      </c>
      <c r="K450" s="113"/>
      <c r="L450" s="113"/>
      <c r="N450" s="117"/>
      <c r="O450" s="117"/>
      <c r="P450" s="114"/>
      <c r="Q450" s="118"/>
      <c r="R450" s="116"/>
      <c r="S450" s="114"/>
    </row>
    <row r="451" spans="6:19">
      <c r="F451" s="111" t="s">
        <v>624</v>
      </c>
      <c r="G451" s="136">
        <v>1.3330549999999999E-4</v>
      </c>
      <c r="H451" s="103">
        <f>ROUND(+G451*Totals!$H$10,2)</f>
        <v>49.32</v>
      </c>
      <c r="I451" s="103">
        <f t="shared" si="17"/>
        <v>11.389360824742271</v>
      </c>
      <c r="J451" s="103">
        <f t="shared" si="18"/>
        <v>37.930639175257731</v>
      </c>
      <c r="K451" s="113" t="s">
        <v>624</v>
      </c>
      <c r="L451" s="113" t="s">
        <v>124</v>
      </c>
      <c r="M451" s="138">
        <v>0.23092783505154643</v>
      </c>
      <c r="N451" s="117">
        <f>+H451*M451</f>
        <v>11.389360824742271</v>
      </c>
      <c r="O451" s="113" t="s">
        <v>1159</v>
      </c>
      <c r="P451" s="114"/>
      <c r="Q451" s="118"/>
      <c r="R451" s="116"/>
      <c r="S451" s="114"/>
    </row>
    <row r="452" spans="6:19">
      <c r="F452" s="111" t="s">
        <v>623</v>
      </c>
      <c r="G452" s="136">
        <v>8.8483899999999995E-5</v>
      </c>
      <c r="H452" s="103">
        <f>ROUND(+G452*Totals!$H$10,2)</f>
        <v>32.74</v>
      </c>
      <c r="I452" s="103">
        <f t="shared" si="17"/>
        <v>6.6816326530612242</v>
      </c>
      <c r="J452" s="103">
        <f t="shared" si="18"/>
        <v>26.058367346938777</v>
      </c>
      <c r="K452" s="113" t="s">
        <v>623</v>
      </c>
      <c r="L452" s="113" t="s">
        <v>82</v>
      </c>
      <c r="M452" s="138">
        <v>0.2040816326530612</v>
      </c>
      <c r="N452" s="117">
        <f>+H452*M452</f>
        <v>6.6816326530612242</v>
      </c>
      <c r="O452" s="113"/>
      <c r="P452" s="114"/>
      <c r="Q452" s="118"/>
      <c r="R452" s="116"/>
      <c r="S452" s="114"/>
    </row>
    <row r="453" spans="6:19">
      <c r="F453" s="111" t="s">
        <v>622</v>
      </c>
      <c r="G453" s="136">
        <v>6.6884589999999992E-4</v>
      </c>
      <c r="H453" s="103">
        <f>ROUND(+G453*Totals!$H$10,2)</f>
        <v>247.48</v>
      </c>
      <c r="I453" s="103">
        <f t="shared" si="17"/>
        <v>0</v>
      </c>
      <c r="J453" s="103">
        <f t="shared" si="18"/>
        <v>247.48</v>
      </c>
      <c r="K453" s="113"/>
      <c r="L453" s="113"/>
      <c r="N453" s="117"/>
      <c r="O453" s="113"/>
      <c r="P453" s="114"/>
      <c r="Q453" s="118"/>
      <c r="R453" s="116"/>
      <c r="S453" s="114"/>
    </row>
    <row r="454" spans="6:19">
      <c r="F454" s="111" t="s">
        <v>621</v>
      </c>
      <c r="G454" s="136">
        <v>8.2803979999999998E-4</v>
      </c>
      <c r="H454" s="103">
        <f>ROUND(+G454*Totals!$H$10,2)</f>
        <v>306.38</v>
      </c>
      <c r="I454" s="103">
        <f t="shared" si="17"/>
        <v>0</v>
      </c>
      <c r="J454" s="103">
        <f t="shared" si="18"/>
        <v>306.38</v>
      </c>
      <c r="K454" s="113"/>
      <c r="L454" s="113"/>
      <c r="N454" s="117"/>
      <c r="O454" s="113"/>
      <c r="P454" s="114"/>
      <c r="Q454" s="118"/>
      <c r="R454" s="116"/>
      <c r="S454" s="114"/>
    </row>
    <row r="455" spans="6:19">
      <c r="F455" s="111" t="s">
        <v>620</v>
      </c>
      <c r="G455" s="136">
        <v>4.5092039999999997E-4</v>
      </c>
      <c r="H455" s="103">
        <f>ROUND(+G455*Totals!$H$10,2)</f>
        <v>166.85</v>
      </c>
      <c r="I455" s="103">
        <f t="shared" ref="I455:I518" si="20">+N455+Q455+T455</f>
        <v>0</v>
      </c>
      <c r="J455" s="103">
        <f t="shared" ref="J455:J518" si="21">+H455-I455</f>
        <v>166.85</v>
      </c>
      <c r="K455" s="113"/>
      <c r="L455" s="113"/>
      <c r="N455" s="117"/>
      <c r="O455" s="113"/>
      <c r="P455" s="114"/>
      <c r="Q455" s="118"/>
      <c r="R455" s="116"/>
      <c r="S455" s="114"/>
    </row>
    <row r="456" spans="6:19">
      <c r="F456" s="111" t="s">
        <v>619</v>
      </c>
      <c r="G456" s="136">
        <v>4.300552E-4</v>
      </c>
      <c r="H456" s="103">
        <f>ROUND(+G456*Totals!$H$10,2)</f>
        <v>159.13</v>
      </c>
      <c r="I456" s="103">
        <f t="shared" si="20"/>
        <v>0</v>
      </c>
      <c r="J456" s="103">
        <f t="shared" si="21"/>
        <v>159.13</v>
      </c>
      <c r="K456" s="113"/>
      <c r="L456" s="113"/>
      <c r="N456" s="117"/>
      <c r="O456" s="117"/>
      <c r="P456" s="114"/>
      <c r="Q456" s="118"/>
      <c r="R456" s="116"/>
      <c r="S456" s="114"/>
    </row>
    <row r="457" spans="6:19">
      <c r="F457" s="111" t="s">
        <v>618</v>
      </c>
      <c r="G457" s="136">
        <v>2.70475E-4</v>
      </c>
      <c r="H457" s="103">
        <f>ROUND(+G457*Totals!$H$10,2)</f>
        <v>100.08</v>
      </c>
      <c r="I457" s="103">
        <f t="shared" si="20"/>
        <v>6.0415748031496062</v>
      </c>
      <c r="J457" s="103">
        <f t="shared" si="21"/>
        <v>94.038425196850397</v>
      </c>
      <c r="K457" s="137" t="s">
        <v>618</v>
      </c>
      <c r="L457" s="137" t="s">
        <v>45</v>
      </c>
      <c r="M457" s="138">
        <v>6.0367454068241469E-2</v>
      </c>
      <c r="N457" s="117">
        <f>+H457*M457</f>
        <v>6.0415748031496062</v>
      </c>
      <c r="O457" s="117"/>
      <c r="P457" s="114"/>
      <c r="Q457" s="118"/>
      <c r="R457" s="116"/>
      <c r="S457" s="114"/>
    </row>
    <row r="458" spans="6:19">
      <c r="F458" s="111" t="s">
        <v>617</v>
      </c>
      <c r="G458" s="136">
        <v>1.031669E-4</v>
      </c>
      <c r="H458" s="103">
        <f>ROUND(+G458*Totals!$H$10,2)</f>
        <v>38.17</v>
      </c>
      <c r="I458" s="103">
        <f t="shared" si="20"/>
        <v>13.316916835699798</v>
      </c>
      <c r="J458" s="103">
        <f t="shared" si="21"/>
        <v>24.853083164300202</v>
      </c>
      <c r="K458" s="113" t="s">
        <v>617</v>
      </c>
      <c r="L458" s="113" t="s">
        <v>89</v>
      </c>
      <c r="M458" s="138">
        <v>0.34888438133874239</v>
      </c>
      <c r="N458" s="117">
        <f>+H458*M458</f>
        <v>13.316916835699798</v>
      </c>
      <c r="O458" s="113"/>
      <c r="P458" s="114"/>
      <c r="Q458" s="118"/>
      <c r="R458" s="116"/>
      <c r="S458" s="114"/>
    </row>
    <row r="459" spans="6:19">
      <c r="F459" s="111" t="s">
        <v>616</v>
      </c>
      <c r="G459" s="136">
        <v>6.7232300000000003E-5</v>
      </c>
      <c r="H459" s="103">
        <f>ROUND(+G459*Totals!$H$10,2)</f>
        <v>24.88</v>
      </c>
      <c r="I459" s="103">
        <f t="shared" si="20"/>
        <v>3.11</v>
      </c>
      <c r="J459" s="103">
        <f t="shared" si="21"/>
        <v>21.77</v>
      </c>
      <c r="K459" s="113" t="s">
        <v>616</v>
      </c>
      <c r="L459" s="113" t="s">
        <v>84</v>
      </c>
      <c r="M459" s="138">
        <v>0.125</v>
      </c>
      <c r="N459" s="117">
        <f>+H459*M459</f>
        <v>3.11</v>
      </c>
      <c r="O459" s="117"/>
      <c r="P459" s="114"/>
      <c r="Q459" s="118"/>
      <c r="R459" s="116"/>
      <c r="S459" s="114"/>
    </row>
    <row r="460" spans="6:19">
      <c r="F460" s="111" t="s">
        <v>615</v>
      </c>
      <c r="G460" s="136">
        <v>7.6080739999999998E-4</v>
      </c>
      <c r="H460" s="103">
        <f>ROUND(+G460*Totals!$H$10,2)</f>
        <v>281.51</v>
      </c>
      <c r="I460" s="103">
        <f t="shared" si="20"/>
        <v>0</v>
      </c>
      <c r="J460" s="103">
        <f t="shared" si="21"/>
        <v>281.51</v>
      </c>
      <c r="K460" s="113"/>
      <c r="L460" s="113"/>
      <c r="N460" s="117"/>
      <c r="O460" s="117"/>
      <c r="P460" s="114"/>
      <c r="Q460" s="118"/>
      <c r="R460" s="116"/>
      <c r="S460" s="114"/>
    </row>
    <row r="461" spans="6:19">
      <c r="F461" s="111" t="s">
        <v>614</v>
      </c>
      <c r="G461" s="136">
        <v>1.657625E-4</v>
      </c>
      <c r="H461" s="103">
        <f>ROUND(+G461*Totals!$H$10,2)</f>
        <v>61.33</v>
      </c>
      <c r="I461" s="103">
        <f t="shared" si="20"/>
        <v>4.1468683274021352</v>
      </c>
      <c r="J461" s="103">
        <f t="shared" si="21"/>
        <v>57.183131672597867</v>
      </c>
      <c r="K461" s="113" t="s">
        <v>614</v>
      </c>
      <c r="L461" s="113" t="s">
        <v>44</v>
      </c>
      <c r="M461" s="138">
        <v>6.7615658362989328E-2</v>
      </c>
      <c r="N461" s="117">
        <f>+H461*M461</f>
        <v>4.1468683274021352</v>
      </c>
      <c r="O461" s="113"/>
      <c r="P461" s="114"/>
      <c r="Q461" s="118"/>
      <c r="R461" s="116"/>
      <c r="S461" s="114"/>
    </row>
    <row r="462" spans="6:19">
      <c r="F462" s="111" t="s">
        <v>613</v>
      </c>
      <c r="G462" s="136">
        <v>4.5980699999999998E-5</v>
      </c>
      <c r="H462" s="103">
        <f>ROUND(+G462*Totals!$H$10,2)</f>
        <v>17.010000000000002</v>
      </c>
      <c r="I462" s="103">
        <f t="shared" si="20"/>
        <v>5.0469230769230773</v>
      </c>
      <c r="J462" s="103">
        <f t="shared" si="21"/>
        <v>11.963076923076924</v>
      </c>
      <c r="K462" s="113" t="s">
        <v>613</v>
      </c>
      <c r="L462" s="113" t="s">
        <v>48</v>
      </c>
      <c r="M462" s="138">
        <v>0.2967032967032967</v>
      </c>
      <c r="N462" s="117">
        <f>+H462*M462</f>
        <v>5.0469230769230773</v>
      </c>
      <c r="O462" s="113" t="s">
        <v>1159</v>
      </c>
      <c r="P462" s="114"/>
      <c r="Q462" s="118"/>
      <c r="R462" s="116"/>
      <c r="S462" s="114"/>
    </row>
    <row r="463" spans="6:19">
      <c r="F463" s="111" t="s">
        <v>612</v>
      </c>
      <c r="G463" s="136">
        <v>3.7402820000000006E-4</v>
      </c>
      <c r="H463" s="103">
        <f>ROUND(+G463*Totals!$H$10,2)</f>
        <v>138.38999999999999</v>
      </c>
      <c r="I463" s="103">
        <f t="shared" si="20"/>
        <v>0</v>
      </c>
      <c r="J463" s="103">
        <f t="shared" si="21"/>
        <v>138.38999999999999</v>
      </c>
      <c r="K463" s="113"/>
      <c r="L463" s="113"/>
      <c r="N463" s="117"/>
      <c r="O463" s="117"/>
      <c r="P463" s="114"/>
      <c r="Q463" s="118"/>
      <c r="R463" s="116"/>
      <c r="S463" s="114"/>
    </row>
    <row r="464" spans="6:19">
      <c r="F464" s="111" t="s">
        <v>611</v>
      </c>
      <c r="G464" s="136">
        <v>3.5779970000000003E-4</v>
      </c>
      <c r="H464" s="103">
        <f>ROUND(+G464*Totals!$H$10,2)</f>
        <v>132.38999999999999</v>
      </c>
      <c r="I464" s="103">
        <f t="shared" si="20"/>
        <v>0</v>
      </c>
      <c r="J464" s="103">
        <f t="shared" si="21"/>
        <v>132.38999999999999</v>
      </c>
      <c r="K464" s="113"/>
      <c r="L464" s="113"/>
      <c r="N464" s="117"/>
      <c r="O464" s="113"/>
      <c r="P464" s="114"/>
      <c r="Q464" s="118"/>
      <c r="R464" s="116"/>
      <c r="S464" s="114"/>
    </row>
    <row r="465" spans="6:19">
      <c r="F465" s="111" t="s">
        <v>610</v>
      </c>
      <c r="G465" s="136">
        <v>4.7526299999999999E-5</v>
      </c>
      <c r="H465" s="103">
        <f>ROUND(+G465*Totals!$H$10,2)</f>
        <v>17.59</v>
      </c>
      <c r="I465" s="103">
        <f t="shared" si="20"/>
        <v>1.016763005780347</v>
      </c>
      <c r="J465" s="103">
        <f t="shared" si="21"/>
        <v>16.573236994219652</v>
      </c>
      <c r="K465" s="113" t="s">
        <v>610</v>
      </c>
      <c r="L465" s="113" t="s">
        <v>52</v>
      </c>
      <c r="M465" s="138">
        <v>5.7803468208092491E-2</v>
      </c>
      <c r="N465" s="117">
        <f>+H465*M465</f>
        <v>1.016763005780347</v>
      </c>
      <c r="O465" s="117" t="s">
        <v>1159</v>
      </c>
      <c r="P465" s="114"/>
      <c r="Q465" s="118"/>
      <c r="R465" s="116"/>
      <c r="S465" s="114"/>
    </row>
    <row r="466" spans="6:19">
      <c r="F466" s="111" t="s">
        <v>609</v>
      </c>
      <c r="G466" s="136">
        <v>1.8430939999999999E-4</v>
      </c>
      <c r="H466" s="103">
        <f>ROUND(+G466*Totals!$H$10,2)</f>
        <v>68.2</v>
      </c>
      <c r="I466" s="103">
        <f t="shared" si="20"/>
        <v>23.630701754385967</v>
      </c>
      <c r="J466" s="103">
        <f t="shared" si="21"/>
        <v>44.569298245614036</v>
      </c>
      <c r="K466" s="137" t="s">
        <v>609</v>
      </c>
      <c r="L466" s="137" t="s">
        <v>69</v>
      </c>
      <c r="M466" s="138">
        <v>0.34649122807017546</v>
      </c>
      <c r="N466" s="117">
        <f>+H466*M466</f>
        <v>23.630701754385967</v>
      </c>
      <c r="O466" s="113"/>
      <c r="P466" s="114"/>
      <c r="Q466" s="118"/>
      <c r="R466" s="116"/>
      <c r="S466" s="114"/>
    </row>
    <row r="467" spans="6:19">
      <c r="F467" s="111" t="s">
        <v>608</v>
      </c>
      <c r="G467" s="136">
        <v>8.5006400000000007E-5</v>
      </c>
      <c r="H467" s="103">
        <f>ROUND(+G467*Totals!$H$10,2)</f>
        <v>31.45</v>
      </c>
      <c r="I467" s="103">
        <f t="shared" si="20"/>
        <v>6.190944881889763</v>
      </c>
      <c r="J467" s="103">
        <f t="shared" si="21"/>
        <v>25.259055118110236</v>
      </c>
      <c r="K467" s="113" t="s">
        <v>608</v>
      </c>
      <c r="L467" s="113" t="s">
        <v>98</v>
      </c>
      <c r="M467" s="138">
        <v>0.19685039370078738</v>
      </c>
      <c r="N467" s="117">
        <f>+H467*M467</f>
        <v>6.190944881889763</v>
      </c>
      <c r="O467" s="117" t="s">
        <v>1159</v>
      </c>
      <c r="P467" s="114"/>
      <c r="Q467" s="118"/>
      <c r="R467" s="116"/>
      <c r="S467" s="114"/>
    </row>
    <row r="468" spans="6:19">
      <c r="F468" s="111" t="s">
        <v>607</v>
      </c>
      <c r="G468" s="136">
        <v>4.8840050000000001E-4</v>
      </c>
      <c r="H468" s="103">
        <f>ROUND(+G468*Totals!$H$10,2)</f>
        <v>180.71</v>
      </c>
      <c r="I468" s="103">
        <f t="shared" si="20"/>
        <v>0</v>
      </c>
      <c r="J468" s="103">
        <f t="shared" si="21"/>
        <v>180.71</v>
      </c>
      <c r="K468" s="113"/>
      <c r="L468" s="113"/>
      <c r="N468" s="117"/>
      <c r="O468" s="113"/>
      <c r="P468" s="114"/>
      <c r="Q468" s="118"/>
      <c r="R468" s="116"/>
      <c r="S468" s="114"/>
    </row>
    <row r="469" spans="6:19">
      <c r="F469" s="111" t="s">
        <v>606</v>
      </c>
      <c r="G469" s="136">
        <v>1.5687550000000001E-4</v>
      </c>
      <c r="H469" s="103">
        <f>ROUND(+G469*Totals!$H$10,2)</f>
        <v>58.05</v>
      </c>
      <c r="I469" s="103">
        <f t="shared" si="20"/>
        <v>9.2371532846715336</v>
      </c>
      <c r="J469" s="103">
        <f t="shared" si="21"/>
        <v>48.812846715328462</v>
      </c>
      <c r="K469" s="113" t="s">
        <v>606</v>
      </c>
      <c r="L469" s="113" t="s">
        <v>53</v>
      </c>
      <c r="M469" s="138">
        <v>0.15912408759124089</v>
      </c>
      <c r="N469" s="117">
        <f>+H469*M469</f>
        <v>9.2371532846715336</v>
      </c>
      <c r="O469" s="113" t="s">
        <v>1159</v>
      </c>
      <c r="P469" s="114"/>
      <c r="Q469" s="118"/>
      <c r="R469" s="116"/>
      <c r="S469" s="114"/>
    </row>
    <row r="470" spans="6:19">
      <c r="F470" s="111" t="s">
        <v>605</v>
      </c>
      <c r="G470" s="136">
        <v>3.6436839999999998E-4</v>
      </c>
      <c r="H470" s="103">
        <f>ROUND(+G470*Totals!$H$10,2)</f>
        <v>134.82</v>
      </c>
      <c r="I470" s="103">
        <f t="shared" si="20"/>
        <v>0</v>
      </c>
      <c r="J470" s="103">
        <f t="shared" si="21"/>
        <v>134.82</v>
      </c>
      <c r="K470" s="113"/>
      <c r="L470" s="113"/>
      <c r="N470" s="117"/>
      <c r="O470" s="113"/>
      <c r="P470" s="114"/>
      <c r="Q470" s="118"/>
      <c r="R470" s="116"/>
      <c r="S470" s="114"/>
    </row>
    <row r="471" spans="6:19">
      <c r="F471" s="111" t="s">
        <v>604</v>
      </c>
      <c r="G471" s="136">
        <v>1.8199100000000001E-3</v>
      </c>
      <c r="H471" s="103">
        <f>ROUND(+G471*Totals!$H$10,2)</f>
        <v>673.39</v>
      </c>
      <c r="I471" s="103">
        <f t="shared" si="20"/>
        <v>0</v>
      </c>
      <c r="J471" s="103">
        <f t="shared" si="21"/>
        <v>673.39</v>
      </c>
      <c r="K471" s="113"/>
      <c r="L471" s="113"/>
      <c r="N471" s="117"/>
      <c r="O471" s="113"/>
      <c r="P471" s="114"/>
      <c r="Q471" s="118"/>
      <c r="R471" s="116"/>
      <c r="S471" s="114"/>
    </row>
    <row r="472" spans="6:19">
      <c r="F472" s="111" t="s">
        <v>603</v>
      </c>
      <c r="G472" s="136">
        <v>3.4968550000000003E-4</v>
      </c>
      <c r="H472" s="103">
        <f>ROUND(+G472*Totals!$H$10,2)</f>
        <v>129.38999999999999</v>
      </c>
      <c r="I472" s="103">
        <f t="shared" si="20"/>
        <v>0</v>
      </c>
      <c r="J472" s="103">
        <f t="shared" si="21"/>
        <v>129.38999999999999</v>
      </c>
      <c r="K472" s="113"/>
      <c r="L472" s="113"/>
      <c r="N472" s="117"/>
      <c r="O472" s="117"/>
      <c r="P472" s="114"/>
      <c r="Q472" s="118"/>
      <c r="R472" s="116"/>
      <c r="S472" s="114"/>
    </row>
    <row r="473" spans="6:19">
      <c r="F473" s="111" t="s">
        <v>602</v>
      </c>
      <c r="G473" s="136">
        <v>4.0845582000000004E-3</v>
      </c>
      <c r="H473" s="103">
        <f>ROUND(+G473*Totals!$H$10,2)</f>
        <v>1511.33</v>
      </c>
      <c r="I473" s="103">
        <f t="shared" si="20"/>
        <v>0</v>
      </c>
      <c r="J473" s="103">
        <f t="shared" si="21"/>
        <v>1511.33</v>
      </c>
      <c r="K473" s="113"/>
      <c r="L473" s="113"/>
      <c r="N473" s="117"/>
      <c r="O473" s="117"/>
      <c r="P473" s="114"/>
      <c r="Q473" s="118"/>
      <c r="R473" s="116"/>
      <c r="S473" s="114"/>
    </row>
    <row r="474" spans="6:19">
      <c r="F474" s="111" t="s">
        <v>601</v>
      </c>
      <c r="G474" s="136">
        <v>4.6753499999999999E-5</v>
      </c>
      <c r="H474" s="103">
        <f>ROUND(+G474*Totals!$H$10,2)</f>
        <v>17.3</v>
      </c>
      <c r="I474" s="103">
        <f t="shared" si="20"/>
        <v>4.6469255663430422</v>
      </c>
      <c r="J474" s="103">
        <f t="shared" si="21"/>
        <v>12.653074433656958</v>
      </c>
      <c r="K474" s="113" t="s">
        <v>601</v>
      </c>
      <c r="L474" s="113" t="s">
        <v>89</v>
      </c>
      <c r="M474" s="138">
        <v>0.26860841423948217</v>
      </c>
      <c r="N474" s="117">
        <f>+H474*M474</f>
        <v>4.6469255663430422</v>
      </c>
      <c r="O474" s="117" t="s">
        <v>1159</v>
      </c>
      <c r="P474" s="114"/>
      <c r="Q474" s="118"/>
      <c r="R474" s="116"/>
      <c r="S474" s="114"/>
    </row>
    <row r="475" spans="6:19">
      <c r="F475" s="111" t="s">
        <v>600</v>
      </c>
      <c r="G475" s="136">
        <v>1.526252E-4</v>
      </c>
      <c r="H475" s="103">
        <f>ROUND(+G475*Totals!$H$10,2)</f>
        <v>56.47</v>
      </c>
      <c r="I475" s="103">
        <f t="shared" si="20"/>
        <v>14.178827106863599</v>
      </c>
      <c r="J475" s="103">
        <f t="shared" si="21"/>
        <v>42.291172893136398</v>
      </c>
      <c r="K475" s="113" t="s">
        <v>600</v>
      </c>
      <c r="L475" s="113" t="s">
        <v>127</v>
      </c>
      <c r="M475" s="138">
        <v>0.25108601216333626</v>
      </c>
      <c r="N475" s="117">
        <f>+H475*M475</f>
        <v>14.178827106863599</v>
      </c>
      <c r="O475" s="117" t="s">
        <v>1159</v>
      </c>
      <c r="P475" s="114"/>
      <c r="Q475" s="118"/>
      <c r="R475" s="116"/>
      <c r="S475" s="114"/>
    </row>
    <row r="476" spans="6:19">
      <c r="F476" s="111" t="s">
        <v>599</v>
      </c>
      <c r="G476" s="136">
        <v>6.10501E-5</v>
      </c>
      <c r="H476" s="103">
        <f>ROUND(+G476*Totals!$H$10,2)</f>
        <v>22.59</v>
      </c>
      <c r="I476" s="103">
        <f t="shared" si="20"/>
        <v>7.9910204081632656</v>
      </c>
      <c r="J476" s="103">
        <f t="shared" si="21"/>
        <v>14.598979591836734</v>
      </c>
      <c r="K476" s="113" t="s">
        <v>599</v>
      </c>
      <c r="L476" s="113" t="s">
        <v>96</v>
      </c>
      <c r="M476" s="138">
        <v>0.35374149659863946</v>
      </c>
      <c r="N476" s="117">
        <f>+H476*M476</f>
        <v>7.9910204081632656</v>
      </c>
      <c r="O476" s="113" t="s">
        <v>1159</v>
      </c>
      <c r="P476" s="114"/>
      <c r="Q476" s="118"/>
      <c r="R476" s="116"/>
      <c r="S476" s="114"/>
    </row>
    <row r="477" spans="6:19">
      <c r="F477" s="111" t="s">
        <v>598</v>
      </c>
      <c r="G477" s="136">
        <v>9.6211800000000006E-5</v>
      </c>
      <c r="H477" s="103">
        <f>ROUND(+G477*Totals!$H$10,2)</f>
        <v>35.6</v>
      </c>
      <c r="I477" s="103">
        <f t="shared" si="20"/>
        <v>7.1053497942386823</v>
      </c>
      <c r="J477" s="103">
        <f t="shared" si="21"/>
        <v>28.494650205761317</v>
      </c>
      <c r="K477" s="113" t="s">
        <v>598</v>
      </c>
      <c r="L477" s="113" t="s">
        <v>128</v>
      </c>
      <c r="M477" s="138">
        <v>0.19958847736625512</v>
      </c>
      <c r="N477" s="117">
        <f>+H477*M477</f>
        <v>7.1053497942386823</v>
      </c>
      <c r="O477" s="113" t="s">
        <v>1159</v>
      </c>
      <c r="P477" s="114"/>
      <c r="Q477" s="118"/>
      <c r="R477" s="116"/>
      <c r="S477" s="114"/>
    </row>
    <row r="478" spans="6:19">
      <c r="F478" s="111" t="s">
        <v>597</v>
      </c>
      <c r="G478" s="136">
        <v>5.1737989999999998E-4</v>
      </c>
      <c r="H478" s="103">
        <f>ROUND(+G478*Totals!$H$10,2)</f>
        <v>191.44</v>
      </c>
      <c r="I478" s="103">
        <f t="shared" si="20"/>
        <v>0</v>
      </c>
      <c r="J478" s="103">
        <f t="shared" si="21"/>
        <v>191.44</v>
      </c>
      <c r="K478" s="113"/>
      <c r="L478" s="113"/>
      <c r="N478" s="117"/>
      <c r="O478" s="117"/>
      <c r="P478" s="114"/>
      <c r="Q478" s="118"/>
      <c r="R478" s="116"/>
      <c r="S478" s="114"/>
    </row>
    <row r="479" spans="6:19">
      <c r="F479" s="111" t="s">
        <v>596</v>
      </c>
      <c r="G479" s="136">
        <v>7.0400770000000001E-4</v>
      </c>
      <c r="H479" s="103">
        <f>ROUND(+G479*Totals!$H$10,2)</f>
        <v>260.49</v>
      </c>
      <c r="I479" s="103">
        <f t="shared" si="20"/>
        <v>0</v>
      </c>
      <c r="J479" s="103">
        <f t="shared" si="21"/>
        <v>260.49</v>
      </c>
      <c r="K479" s="113"/>
      <c r="L479" s="113"/>
      <c r="N479" s="117"/>
      <c r="O479" s="117"/>
      <c r="P479" s="114"/>
      <c r="Q479" s="118"/>
      <c r="R479" s="116"/>
      <c r="S479" s="114"/>
    </row>
    <row r="480" spans="6:19">
      <c r="F480" s="111" t="s">
        <v>595</v>
      </c>
      <c r="G480" s="136">
        <v>0</v>
      </c>
      <c r="H480" s="103">
        <f>ROUND(+G480*Totals!$H$10,2)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ROUND(+G481*Totals!$H$10,2)</f>
        <v>42.32</v>
      </c>
      <c r="I481" s="103">
        <f t="shared" si="20"/>
        <v>9.7537523809523812</v>
      </c>
      <c r="J481" s="103">
        <f t="shared" si="21"/>
        <v>32.566247619047616</v>
      </c>
      <c r="K481" s="113" t="s">
        <v>594</v>
      </c>
      <c r="L481" s="113" t="s">
        <v>94</v>
      </c>
      <c r="M481" s="138">
        <v>0.23047619047619047</v>
      </c>
      <c r="N481" s="117">
        <f>+H481*M481</f>
        <v>9.7537523809523812</v>
      </c>
      <c r="O481" s="117" t="s">
        <v>1159</v>
      </c>
      <c r="P481" s="114"/>
      <c r="Q481" s="118"/>
      <c r="R481" s="116"/>
      <c r="S481" s="114"/>
    </row>
    <row r="482" spans="6:19">
      <c r="F482" s="111" t="s">
        <v>593</v>
      </c>
      <c r="G482" s="136">
        <v>1.402606E-4</v>
      </c>
      <c r="H482" s="103">
        <f>ROUND(+G482*Totals!$H$10,2)</f>
        <v>51.9</v>
      </c>
      <c r="I482" s="103">
        <f t="shared" si="20"/>
        <v>16.745766590389014</v>
      </c>
      <c r="J482" s="103">
        <f t="shared" si="21"/>
        <v>35.154233409610981</v>
      </c>
      <c r="K482" s="113" t="s">
        <v>593</v>
      </c>
      <c r="L482" s="113" t="s">
        <v>92</v>
      </c>
      <c r="M482" s="138">
        <v>0.32265446224256289</v>
      </c>
      <c r="N482" s="117">
        <f t="shared" ref="N482:N521" si="22">+H482*M482</f>
        <v>16.745766590389014</v>
      </c>
      <c r="O482" s="117" t="s">
        <v>1159</v>
      </c>
      <c r="P482" s="114"/>
      <c r="Q482" s="118"/>
      <c r="R482" s="116"/>
      <c r="S482" s="114"/>
    </row>
    <row r="483" spans="6:19">
      <c r="F483" s="111" t="s">
        <v>592</v>
      </c>
      <c r="G483" s="136">
        <v>1.3794219999999999E-4</v>
      </c>
      <c r="H483" s="103">
        <f>ROUND(+G483*Totals!$H$10,2)</f>
        <v>51.04</v>
      </c>
      <c r="I483" s="103">
        <f t="shared" si="20"/>
        <v>5.8920634920634924</v>
      </c>
      <c r="J483" s="103">
        <f t="shared" si="21"/>
        <v>45.147936507936507</v>
      </c>
      <c r="K483" s="113" t="s">
        <v>592</v>
      </c>
      <c r="L483" s="113" t="s">
        <v>49</v>
      </c>
      <c r="M483" s="138">
        <v>0.11544011544011545</v>
      </c>
      <c r="N483" s="117">
        <f t="shared" si="22"/>
        <v>5.8920634920634924</v>
      </c>
      <c r="O483" s="117" t="s">
        <v>1159</v>
      </c>
      <c r="P483" s="114"/>
      <c r="Q483" s="118"/>
      <c r="R483" s="116"/>
      <c r="S483" s="114"/>
    </row>
    <row r="484" spans="6:19">
      <c r="F484" s="111" t="s">
        <v>591</v>
      </c>
      <c r="G484" s="136">
        <v>1.058716E-4</v>
      </c>
      <c r="H484" s="103">
        <f>ROUND(+G484*Totals!$H$10,2)</f>
        <v>39.17</v>
      </c>
      <c r="I484" s="103">
        <f t="shared" si="20"/>
        <v>18.06230563002681</v>
      </c>
      <c r="J484" s="103">
        <f t="shared" si="21"/>
        <v>21.107694369973192</v>
      </c>
      <c r="K484" s="113" t="s">
        <v>591</v>
      </c>
      <c r="L484" s="113" t="s">
        <v>85</v>
      </c>
      <c r="M484" s="138">
        <v>0.46112600536193027</v>
      </c>
      <c r="N484" s="117">
        <f t="shared" si="22"/>
        <v>18.06230563002681</v>
      </c>
      <c r="O484" s="117" t="s">
        <v>1159</v>
      </c>
      <c r="P484" s="114"/>
      <c r="Q484" s="118"/>
      <c r="R484" s="116"/>
      <c r="S484" s="114"/>
    </row>
    <row r="485" spans="6:19">
      <c r="F485" s="111" t="s">
        <v>590</v>
      </c>
      <c r="G485" s="136">
        <v>6.4141199999999995E-5</v>
      </c>
      <c r="H485" s="103">
        <f>ROUND(+G485*Totals!$H$10,2)</f>
        <v>23.73</v>
      </c>
      <c r="I485" s="103">
        <f t="shared" si="20"/>
        <v>10.581688804554082</v>
      </c>
      <c r="J485" s="103">
        <f t="shared" si="21"/>
        <v>13.148311195445919</v>
      </c>
      <c r="K485" s="113" t="s">
        <v>590</v>
      </c>
      <c r="L485" s="113" t="s">
        <v>48</v>
      </c>
      <c r="M485" s="138">
        <v>0.44592030360531315</v>
      </c>
      <c r="N485" s="117">
        <f t="shared" si="22"/>
        <v>10.581688804554082</v>
      </c>
      <c r="O485" s="117" t="s">
        <v>1159</v>
      </c>
      <c r="P485" s="114"/>
      <c r="Q485" s="118"/>
      <c r="R485" s="116"/>
      <c r="S485" s="114"/>
    </row>
    <row r="486" spans="6:19">
      <c r="F486" s="111" t="s">
        <v>589</v>
      </c>
      <c r="G486" s="136">
        <v>1.8276379999999999E-4</v>
      </c>
      <c r="H486" s="103">
        <f>ROUND(+G486*Totals!$H$10,2)</f>
        <v>67.62</v>
      </c>
      <c r="I486" s="103">
        <f t="shared" si="20"/>
        <v>21.084807692307695</v>
      </c>
      <c r="J486" s="103">
        <f t="shared" si="21"/>
        <v>46.535192307692313</v>
      </c>
      <c r="K486" s="113" t="s">
        <v>589</v>
      </c>
      <c r="L486" s="113" t="s">
        <v>79</v>
      </c>
      <c r="M486" s="138">
        <v>0.31181318681318682</v>
      </c>
      <c r="N486" s="117">
        <f t="shared" si="22"/>
        <v>21.084807692307695</v>
      </c>
      <c r="O486" s="117" t="s">
        <v>1159</v>
      </c>
      <c r="P486" s="114"/>
      <c r="Q486" s="118"/>
      <c r="R486" s="116"/>
      <c r="S486" s="114"/>
    </row>
    <row r="487" spans="6:19">
      <c r="F487" s="111" t="s">
        <v>588</v>
      </c>
      <c r="G487" s="136">
        <v>4.6753499999999999E-5</v>
      </c>
      <c r="H487" s="103">
        <f>ROUND(+G487*Totals!$H$10,2)</f>
        <v>17.3</v>
      </c>
      <c r="I487" s="103">
        <f t="shared" si="20"/>
        <v>3.9437689969604866</v>
      </c>
      <c r="J487" s="103">
        <f t="shared" si="21"/>
        <v>13.356231003039515</v>
      </c>
      <c r="K487" s="113" t="s">
        <v>588</v>
      </c>
      <c r="L487" s="113" t="s">
        <v>119</v>
      </c>
      <c r="M487" s="138">
        <v>0.22796352583586627</v>
      </c>
      <c r="N487" s="117">
        <f t="shared" si="22"/>
        <v>3.9437689969604866</v>
      </c>
      <c r="O487" s="117" t="s">
        <v>1159</v>
      </c>
      <c r="P487" s="114"/>
      <c r="Q487" s="118"/>
      <c r="R487" s="116"/>
      <c r="S487" s="114"/>
    </row>
    <row r="488" spans="6:19">
      <c r="F488" s="111" t="s">
        <v>587</v>
      </c>
      <c r="G488" s="136">
        <v>7.7278600000000002E-5</v>
      </c>
      <c r="H488" s="103">
        <f>ROUND(+G488*Totals!$H$10,2)</f>
        <v>28.59</v>
      </c>
      <c r="I488" s="103">
        <f t="shared" si="20"/>
        <v>14.137912087912088</v>
      </c>
      <c r="J488" s="103">
        <f t="shared" si="21"/>
        <v>14.452087912087912</v>
      </c>
      <c r="K488" s="113" t="s">
        <v>587</v>
      </c>
      <c r="L488" s="113" t="s">
        <v>59</v>
      </c>
      <c r="M488" s="138">
        <v>0.49450549450549453</v>
      </c>
      <c r="N488" s="117">
        <f t="shared" si="22"/>
        <v>14.137912087912088</v>
      </c>
      <c r="O488" s="117" t="s">
        <v>1159</v>
      </c>
      <c r="P488" s="114"/>
      <c r="Q488" s="118"/>
      <c r="R488" s="116"/>
      <c r="S488" s="114"/>
    </row>
    <row r="489" spans="6:19">
      <c r="F489" s="111" t="s">
        <v>586</v>
      </c>
      <c r="G489" s="136">
        <v>7.5346600000000008E-5</v>
      </c>
      <c r="H489" s="103">
        <f>ROUND(+G489*Totals!$H$10,2)</f>
        <v>27.88</v>
      </c>
      <c r="I489" s="103">
        <f t="shared" si="20"/>
        <v>4.9171917808219181</v>
      </c>
      <c r="J489" s="103">
        <f t="shared" si="21"/>
        <v>22.962808219178079</v>
      </c>
      <c r="K489" s="113" t="s">
        <v>586</v>
      </c>
      <c r="L489" s="113" t="s">
        <v>126</v>
      </c>
      <c r="M489" s="138">
        <v>0.17636986301369864</v>
      </c>
      <c r="N489" s="117">
        <f t="shared" si="22"/>
        <v>4.9171917808219181</v>
      </c>
      <c r="O489" s="113" t="s">
        <v>1159</v>
      </c>
      <c r="P489" s="114"/>
      <c r="Q489" s="118"/>
      <c r="R489" s="116"/>
      <c r="S489" s="114"/>
    </row>
    <row r="490" spans="6:19">
      <c r="F490" s="111" t="s">
        <v>585</v>
      </c>
      <c r="G490" s="136">
        <v>6.2982000000000001E-5</v>
      </c>
      <c r="H490" s="103">
        <f>ROUND(+G490*Totals!$H$10,2)</f>
        <v>23.3</v>
      </c>
      <c r="I490" s="103">
        <f t="shared" si="20"/>
        <v>3.9027500000000002</v>
      </c>
      <c r="J490" s="103">
        <f t="shared" si="21"/>
        <v>19.39725</v>
      </c>
      <c r="K490" s="113" t="s">
        <v>585</v>
      </c>
      <c r="L490" s="113" t="s">
        <v>45</v>
      </c>
      <c r="M490" s="138">
        <v>0.16750000000000001</v>
      </c>
      <c r="N490" s="117">
        <f t="shared" si="22"/>
        <v>3.9027500000000002</v>
      </c>
      <c r="O490" s="117" t="s">
        <v>1159</v>
      </c>
      <c r="P490" s="114"/>
      <c r="Q490" s="118"/>
      <c r="R490" s="116"/>
      <c r="S490" s="114"/>
    </row>
    <row r="491" spans="6:19">
      <c r="F491" s="111" t="s">
        <v>584</v>
      </c>
      <c r="G491" s="136">
        <v>8.628151000000001E-4</v>
      </c>
      <c r="H491" s="103">
        <f>ROUND(+G491*Totals!$H$10,2)</f>
        <v>319.25</v>
      </c>
      <c r="I491" s="103">
        <f t="shared" si="20"/>
        <v>0</v>
      </c>
      <c r="J491" s="103">
        <f t="shared" si="21"/>
        <v>319.25</v>
      </c>
      <c r="K491" s="113"/>
      <c r="L491" s="113"/>
      <c r="N491" s="117"/>
      <c r="O491" s="117"/>
      <c r="P491" s="114"/>
      <c r="Q491" s="118"/>
      <c r="R491" s="116"/>
      <c r="S491" s="114"/>
    </row>
    <row r="492" spans="6:19">
      <c r="F492" s="111" t="s">
        <v>583</v>
      </c>
      <c r="G492" s="136">
        <v>1.1244030000000001E-4</v>
      </c>
      <c r="H492" s="103">
        <f>ROUND(+G492*Totals!$H$10,2)</f>
        <v>41.6</v>
      </c>
      <c r="I492" s="103">
        <f t="shared" si="20"/>
        <v>15.819718309859157</v>
      </c>
      <c r="J492" s="103">
        <f t="shared" si="21"/>
        <v>25.780281690140846</v>
      </c>
      <c r="K492" s="113" t="s">
        <v>583</v>
      </c>
      <c r="L492" s="113" t="s">
        <v>98</v>
      </c>
      <c r="M492" s="138">
        <v>0.38028169014084512</v>
      </c>
      <c r="N492" s="117">
        <f t="shared" si="22"/>
        <v>15.819718309859157</v>
      </c>
      <c r="O492" s="117" t="s">
        <v>1159</v>
      </c>
      <c r="P492" s="114"/>
      <c r="Q492" s="118"/>
      <c r="R492" s="116"/>
      <c r="S492" s="114"/>
    </row>
    <row r="493" spans="6:19">
      <c r="F493" s="111" t="s">
        <v>582</v>
      </c>
      <c r="G493" s="136">
        <v>1.6962640000000001E-4</v>
      </c>
      <c r="H493" s="103">
        <f>ROUND(+G493*Totals!$H$10,2)</f>
        <v>62.76</v>
      </c>
      <c r="I493" s="103">
        <f t="shared" si="20"/>
        <v>22.902938388625593</v>
      </c>
      <c r="J493" s="103">
        <f t="shared" si="21"/>
        <v>39.857061611374405</v>
      </c>
      <c r="K493" s="113" t="s">
        <v>582</v>
      </c>
      <c r="L493" s="113" t="s">
        <v>94</v>
      </c>
      <c r="M493" s="138">
        <v>0.36492890995260663</v>
      </c>
      <c r="N493" s="117">
        <f t="shared" si="22"/>
        <v>22.902938388625593</v>
      </c>
      <c r="O493" s="117" t="s">
        <v>1159</v>
      </c>
      <c r="P493" s="114"/>
      <c r="Q493" s="118"/>
      <c r="R493" s="116"/>
      <c r="S493" s="114"/>
    </row>
    <row r="494" spans="6:19">
      <c r="F494" s="111" t="s">
        <v>581</v>
      </c>
      <c r="G494" s="136">
        <v>6.4141199999999995E-5</v>
      </c>
      <c r="H494" s="103">
        <f>ROUND(+G494*Totals!$H$10,2)</f>
        <v>23.73</v>
      </c>
      <c r="I494" s="103">
        <f t="shared" si="20"/>
        <v>5.6674114021571649</v>
      </c>
      <c r="J494" s="103">
        <f t="shared" si="21"/>
        <v>18.062588597842836</v>
      </c>
      <c r="K494" s="113" t="s">
        <v>581</v>
      </c>
      <c r="L494" s="113" t="s">
        <v>77</v>
      </c>
      <c r="M494" s="138">
        <v>0.23882896764252695</v>
      </c>
      <c r="N494" s="117">
        <f t="shared" si="22"/>
        <v>5.6674114021571649</v>
      </c>
      <c r="O494" s="117" t="s">
        <v>1159</v>
      </c>
      <c r="P494" s="114"/>
      <c r="Q494" s="118"/>
      <c r="R494" s="116"/>
      <c r="S494" s="114"/>
    </row>
    <row r="495" spans="6:19">
      <c r="F495" s="111" t="s">
        <v>580</v>
      </c>
      <c r="G495" s="136">
        <v>1.4721569999999999E-4</v>
      </c>
      <c r="H495" s="103">
        <f>ROUND(+G495*Totals!$H$10,2)</f>
        <v>54.47</v>
      </c>
      <c r="I495" s="103">
        <f t="shared" si="20"/>
        <v>12.279871175523347</v>
      </c>
      <c r="J495" s="103">
        <f t="shared" si="21"/>
        <v>42.190128824476652</v>
      </c>
      <c r="K495" s="113" t="s">
        <v>580</v>
      </c>
      <c r="L495" s="113" t="s">
        <v>80</v>
      </c>
      <c r="M495" s="138">
        <v>0.22544283413848629</v>
      </c>
      <c r="N495" s="117">
        <f t="shared" si="22"/>
        <v>12.279871175523347</v>
      </c>
      <c r="O495" s="113" t="s">
        <v>1159</v>
      </c>
      <c r="P495" s="114"/>
      <c r="Q495" s="118"/>
      <c r="R495" s="116"/>
      <c r="S495" s="114"/>
    </row>
    <row r="496" spans="6:19">
      <c r="F496" s="111" t="s">
        <v>579</v>
      </c>
      <c r="G496" s="136">
        <v>9.4279800000000012E-5</v>
      </c>
      <c r="H496" s="103">
        <f>ROUND(+G496*Totals!$H$10,2)</f>
        <v>34.880000000000003</v>
      </c>
      <c r="I496" s="103">
        <f t="shared" si="20"/>
        <v>18.593618677042805</v>
      </c>
      <c r="J496" s="103">
        <f t="shared" si="21"/>
        <v>16.286381322957197</v>
      </c>
      <c r="K496" s="113" t="s">
        <v>579</v>
      </c>
      <c r="L496" s="113" t="s">
        <v>85</v>
      </c>
      <c r="M496" s="138">
        <v>0.5330739299610896</v>
      </c>
      <c r="N496" s="117">
        <f t="shared" si="22"/>
        <v>18.593618677042805</v>
      </c>
      <c r="O496" s="117" t="s">
        <v>1159</v>
      </c>
      <c r="P496" s="114"/>
      <c r="Q496" s="118"/>
      <c r="R496" s="116"/>
      <c r="S496" s="114"/>
    </row>
    <row r="497" spans="6:19">
      <c r="F497" s="111" t="s">
        <v>578</v>
      </c>
      <c r="G497" s="136">
        <v>5.3979069999999997E-4</v>
      </c>
      <c r="H497" s="103">
        <f>ROUND(+G497*Totals!$H$10,2)</f>
        <v>199.73</v>
      </c>
      <c r="I497" s="103">
        <f t="shared" si="20"/>
        <v>0</v>
      </c>
      <c r="J497" s="103">
        <f t="shared" si="21"/>
        <v>199.73</v>
      </c>
      <c r="K497" s="113"/>
      <c r="L497" s="113"/>
      <c r="N497" s="117"/>
      <c r="O497" s="117"/>
      <c r="P497" s="114"/>
      <c r="Q497" s="118"/>
      <c r="R497" s="116"/>
      <c r="S497" s="114"/>
    </row>
    <row r="498" spans="6:19">
      <c r="F498" s="111" t="s">
        <v>577</v>
      </c>
      <c r="G498" s="136">
        <v>1.4721569999999999E-4</v>
      </c>
      <c r="H498" s="103">
        <f>ROUND(+G498*Totals!$H$10,2)</f>
        <v>54.47</v>
      </c>
      <c r="I498" s="103">
        <f t="shared" si="20"/>
        <v>6.2766754966887417</v>
      </c>
      <c r="J498" s="103">
        <f t="shared" si="21"/>
        <v>48.19332450331126</v>
      </c>
      <c r="K498" s="113" t="s">
        <v>577</v>
      </c>
      <c r="L498" s="113" t="s">
        <v>47</v>
      </c>
      <c r="M498" s="138">
        <v>0.1152317880794702</v>
      </c>
      <c r="N498" s="117">
        <f t="shared" si="22"/>
        <v>6.2766754966887417</v>
      </c>
      <c r="O498" s="113" t="s">
        <v>1159</v>
      </c>
      <c r="P498" s="114"/>
      <c r="Q498" s="118"/>
      <c r="R498" s="116"/>
      <c r="S498" s="114"/>
    </row>
    <row r="499" spans="6:19">
      <c r="F499" s="111" t="s">
        <v>576</v>
      </c>
      <c r="G499" s="136">
        <v>5.6413299999999997E-5</v>
      </c>
      <c r="H499" s="103">
        <f>ROUND(+G499*Totals!$H$10,2)</f>
        <v>20.87</v>
      </c>
      <c r="I499" s="103">
        <f t="shared" si="20"/>
        <v>3.0374178403755874</v>
      </c>
      <c r="J499" s="103">
        <f t="shared" si="21"/>
        <v>17.832582159624415</v>
      </c>
      <c r="K499" s="113" t="s">
        <v>576</v>
      </c>
      <c r="L499" s="113" t="s">
        <v>89</v>
      </c>
      <c r="M499" s="138">
        <v>0.1455399061032864</v>
      </c>
      <c r="N499" s="117">
        <f t="shared" si="22"/>
        <v>3.0374178403755874</v>
      </c>
      <c r="O499" s="113" t="s">
        <v>1159</v>
      </c>
      <c r="P499" s="114"/>
      <c r="Q499" s="118"/>
      <c r="R499" s="116"/>
      <c r="S499" s="114"/>
    </row>
    <row r="500" spans="6:19">
      <c r="F500" s="111" t="s">
        <v>575</v>
      </c>
      <c r="G500" s="136">
        <v>5.2433500000000001E-4</v>
      </c>
      <c r="H500" s="103">
        <f>ROUND(+G500*Totals!$H$10,2)</f>
        <v>194.01</v>
      </c>
      <c r="I500" s="103">
        <f t="shared" si="20"/>
        <v>0</v>
      </c>
      <c r="J500" s="103">
        <f t="shared" si="21"/>
        <v>194.01</v>
      </c>
      <c r="K500" s="113"/>
      <c r="L500" s="113"/>
      <c r="N500" s="117"/>
      <c r="O500" s="117"/>
      <c r="P500" s="114"/>
      <c r="Q500" s="118"/>
      <c r="R500" s="116"/>
      <c r="S500" s="114"/>
    </row>
    <row r="501" spans="6:19">
      <c r="F501" s="111" t="s">
        <v>574</v>
      </c>
      <c r="G501" s="136">
        <v>3.2379720000000003E-4</v>
      </c>
      <c r="H501" s="103">
        <f>ROUND(+G501*Totals!$H$10,2)</f>
        <v>119.81</v>
      </c>
      <c r="I501" s="103">
        <f t="shared" si="20"/>
        <v>0</v>
      </c>
      <c r="J501" s="103">
        <f t="shared" si="21"/>
        <v>119.81</v>
      </c>
      <c r="K501" s="113"/>
      <c r="L501" s="113"/>
      <c r="N501" s="117"/>
      <c r="O501" s="117"/>
      <c r="P501" s="114"/>
      <c r="Q501" s="118"/>
      <c r="R501" s="116"/>
      <c r="S501" s="114"/>
    </row>
    <row r="502" spans="6:19">
      <c r="F502" s="111" t="s">
        <v>573</v>
      </c>
      <c r="G502" s="136">
        <v>1.4914760000000002E-4</v>
      </c>
      <c r="H502" s="103">
        <f>ROUND(+G502*Totals!$H$10,2)</f>
        <v>55.19</v>
      </c>
      <c r="I502" s="103">
        <f t="shared" si="20"/>
        <v>7.0125907590759082</v>
      </c>
      <c r="J502" s="103">
        <f t="shared" si="21"/>
        <v>48.177409240924092</v>
      </c>
      <c r="K502" s="113" t="s">
        <v>573</v>
      </c>
      <c r="L502" s="113" t="s">
        <v>121</v>
      </c>
      <c r="M502" s="138">
        <v>0.12706270627062707</v>
      </c>
      <c r="N502" s="117">
        <f t="shared" si="22"/>
        <v>7.0125907590759082</v>
      </c>
      <c r="O502" s="113" t="s">
        <v>1159</v>
      </c>
      <c r="P502" s="114"/>
      <c r="Q502" s="118"/>
      <c r="R502" s="116"/>
      <c r="S502" s="114"/>
    </row>
    <row r="503" spans="6:19">
      <c r="F503" s="111" t="s">
        <v>572</v>
      </c>
      <c r="G503" s="136">
        <v>1.6769450000000001E-4</v>
      </c>
      <c r="H503" s="103">
        <f>ROUND(+G503*Totals!$H$10,2)</f>
        <v>62.05</v>
      </c>
      <c r="I503" s="103">
        <f t="shared" si="20"/>
        <v>11.062192622950819</v>
      </c>
      <c r="J503" s="103">
        <f t="shared" si="21"/>
        <v>50.98780737704918</v>
      </c>
      <c r="K503" s="113" t="s">
        <v>572</v>
      </c>
      <c r="L503" s="113" t="s">
        <v>57</v>
      </c>
      <c r="M503" s="138">
        <v>0.17827868852459017</v>
      </c>
      <c r="N503" s="117">
        <f t="shared" si="22"/>
        <v>11.062192622950819</v>
      </c>
      <c r="O503" s="117" t="s">
        <v>1159</v>
      </c>
      <c r="P503" s="114"/>
      <c r="Q503" s="118"/>
      <c r="R503" s="116"/>
      <c r="S503" s="114"/>
    </row>
    <row r="504" spans="6:19">
      <c r="F504" s="111" t="s">
        <v>571</v>
      </c>
      <c r="G504" s="136">
        <v>1.8237739999999998E-4</v>
      </c>
      <c r="H504" s="103">
        <f>ROUND(+G504*Totals!$H$10,2)</f>
        <v>67.48</v>
      </c>
      <c r="I504" s="103">
        <f t="shared" si="20"/>
        <v>6.2085671191553553</v>
      </c>
      <c r="J504" s="103">
        <f t="shared" si="21"/>
        <v>61.27143288084465</v>
      </c>
      <c r="K504" s="137" t="s">
        <v>571</v>
      </c>
      <c r="L504" s="137" t="s">
        <v>102</v>
      </c>
      <c r="M504" s="138">
        <v>9.2006033182503777E-2</v>
      </c>
      <c r="N504" s="117">
        <f t="shared" si="22"/>
        <v>6.2085671191553553</v>
      </c>
      <c r="O504" s="113"/>
      <c r="P504" s="114"/>
      <c r="Q504" s="118"/>
      <c r="R504" s="116"/>
      <c r="S504" s="114"/>
    </row>
    <row r="505" spans="6:19">
      <c r="F505" s="111" t="s">
        <v>570</v>
      </c>
      <c r="G505" s="136">
        <v>9.65982E-5</v>
      </c>
      <c r="H505" s="103">
        <f>ROUND(+G505*Totals!$H$10,2)</f>
        <v>35.74</v>
      </c>
      <c r="I505" s="103">
        <f t="shared" si="20"/>
        <v>10.000642201834863</v>
      </c>
      <c r="J505" s="103">
        <f t="shared" si="21"/>
        <v>25.739357798165138</v>
      </c>
      <c r="K505" s="113" t="s">
        <v>570</v>
      </c>
      <c r="L505" s="113" t="s">
        <v>57</v>
      </c>
      <c r="M505" s="138">
        <v>0.27981651376146788</v>
      </c>
      <c r="N505" s="117">
        <f t="shared" si="22"/>
        <v>10.000642201834863</v>
      </c>
      <c r="O505" s="117" t="s">
        <v>1159</v>
      </c>
      <c r="P505" s="114"/>
      <c r="Q505" s="118"/>
      <c r="R505" s="116"/>
      <c r="S505" s="114"/>
    </row>
    <row r="506" spans="6:19">
      <c r="F506" s="111" t="s">
        <v>569</v>
      </c>
      <c r="G506" s="136">
        <v>3.1181899999999996E-4</v>
      </c>
      <c r="H506" s="103">
        <f>ROUND(+G506*Totals!$H$10,2)</f>
        <v>115.38</v>
      </c>
      <c r="I506" s="103">
        <f t="shared" si="20"/>
        <v>0</v>
      </c>
      <c r="J506" s="103">
        <f t="shared" si="21"/>
        <v>115.38</v>
      </c>
      <c r="K506" s="113"/>
      <c r="L506" s="113"/>
      <c r="N506" s="117"/>
      <c r="O506" s="117"/>
      <c r="P506" s="114"/>
      <c r="Q506" s="118"/>
      <c r="R506" s="116"/>
      <c r="S506" s="114"/>
    </row>
    <row r="507" spans="6:19">
      <c r="F507" s="111" t="s">
        <v>568</v>
      </c>
      <c r="G507" s="136">
        <v>1.163042E-4</v>
      </c>
      <c r="H507" s="103">
        <f>ROUND(+G507*Totals!$H$10,2)</f>
        <v>43.03</v>
      </c>
      <c r="I507" s="103">
        <f t="shared" si="20"/>
        <v>21.824250513347025</v>
      </c>
      <c r="J507" s="103">
        <f t="shared" si="21"/>
        <v>21.205749486652977</v>
      </c>
      <c r="K507" s="113" t="s">
        <v>568</v>
      </c>
      <c r="L507" s="113" t="s">
        <v>56</v>
      </c>
      <c r="M507" s="138">
        <v>0.50718685831622179</v>
      </c>
      <c r="N507" s="117">
        <f t="shared" si="22"/>
        <v>21.824250513347025</v>
      </c>
      <c r="O507" s="117" t="s">
        <v>1159</v>
      </c>
      <c r="P507" s="114"/>
      <c r="Q507" s="118"/>
      <c r="R507" s="116"/>
      <c r="S507" s="114"/>
    </row>
    <row r="508" spans="6:19">
      <c r="F508" s="111" t="s">
        <v>93</v>
      </c>
      <c r="G508" s="136">
        <v>6.6459599999999996E-5</v>
      </c>
      <c r="H508" s="103">
        <f>ROUND(+G508*Totals!$H$10,2)</f>
        <v>24.59</v>
      </c>
      <c r="I508" s="103">
        <f t="shared" si="20"/>
        <v>2.3295789473684207</v>
      </c>
      <c r="J508" s="103">
        <f t="shared" si="21"/>
        <v>22.260421052631578</v>
      </c>
      <c r="K508" s="113" t="s">
        <v>93</v>
      </c>
      <c r="L508" s="113" t="s">
        <v>93</v>
      </c>
      <c r="M508" s="138">
        <v>9.4736842105263147E-2</v>
      </c>
      <c r="N508" s="117">
        <f t="shared" si="22"/>
        <v>2.3295789473684207</v>
      </c>
      <c r="O508" s="117" t="s">
        <v>1159</v>
      </c>
      <c r="P508" s="114"/>
      <c r="Q508" s="118"/>
      <c r="R508" s="116"/>
      <c r="S508" s="114"/>
    </row>
    <row r="509" spans="6:19">
      <c r="F509" s="111" t="s">
        <v>567</v>
      </c>
      <c r="G509" s="136">
        <v>5.8731699999999999E-5</v>
      </c>
      <c r="H509" s="103">
        <f>ROUND(+G509*Totals!$H$10,2)</f>
        <v>21.73</v>
      </c>
      <c r="I509" s="103">
        <f t="shared" si="20"/>
        <v>5.9606597222222231</v>
      </c>
      <c r="J509" s="103">
        <f t="shared" si="21"/>
        <v>15.769340277777777</v>
      </c>
      <c r="K509" s="113" t="s">
        <v>567</v>
      </c>
      <c r="L509" s="113" t="s">
        <v>42</v>
      </c>
      <c r="M509" s="138">
        <v>0.27430555555555558</v>
      </c>
      <c r="N509" s="117">
        <f t="shared" si="22"/>
        <v>5.9606597222222231</v>
      </c>
      <c r="O509" s="113" t="s">
        <v>1159</v>
      </c>
      <c r="P509" s="114"/>
      <c r="Q509" s="118"/>
      <c r="R509" s="116"/>
      <c r="S509" s="114"/>
    </row>
    <row r="510" spans="6:19">
      <c r="F510" s="111" t="s">
        <v>566</v>
      </c>
      <c r="G510" s="136">
        <v>9.9689300000000008E-5</v>
      </c>
      <c r="H510" s="103">
        <f>ROUND(+G510*Totals!$H$10,2)</f>
        <v>36.89</v>
      </c>
      <c r="I510" s="103">
        <f t="shared" si="20"/>
        <v>9.3175773195876292</v>
      </c>
      <c r="J510" s="103">
        <f t="shared" si="21"/>
        <v>27.572422680412373</v>
      </c>
      <c r="K510" s="113" t="s">
        <v>566</v>
      </c>
      <c r="L510" s="113" t="s">
        <v>80</v>
      </c>
      <c r="M510" s="138">
        <v>7.3195876288659797E-2</v>
      </c>
      <c r="N510" s="117">
        <f t="shared" si="22"/>
        <v>2.7001958762886598</v>
      </c>
      <c r="O510" s="117" t="s">
        <v>89</v>
      </c>
      <c r="P510" s="138">
        <v>0.17938144329896907</v>
      </c>
      <c r="Q510" s="118">
        <f>H510*P510</f>
        <v>6.617381443298969</v>
      </c>
      <c r="R510" s="116" t="s">
        <v>1159</v>
      </c>
      <c r="S510" s="114"/>
    </row>
    <row r="511" spans="6:19">
      <c r="F511" s="111" t="s">
        <v>565</v>
      </c>
      <c r="G511" s="136">
        <v>9.4666200000000005E-5</v>
      </c>
      <c r="H511" s="103">
        <f>ROUND(+G511*Totals!$H$10,2)</f>
        <v>35.03</v>
      </c>
      <c r="I511" s="103">
        <f t="shared" si="20"/>
        <v>0</v>
      </c>
      <c r="J511" s="103">
        <f t="shared" si="21"/>
        <v>35.03</v>
      </c>
      <c r="K511" s="113"/>
      <c r="L511" s="113"/>
      <c r="N511" s="117"/>
      <c r="O511" s="117"/>
      <c r="P511" s="114"/>
      <c r="Q511" s="118"/>
      <c r="R511" s="116"/>
      <c r="S511" s="114"/>
    </row>
    <row r="512" spans="6:19">
      <c r="F512" s="111" t="s">
        <v>564</v>
      </c>
      <c r="G512" s="136">
        <v>4.3275999999999997E-5</v>
      </c>
      <c r="H512" s="103">
        <f>ROUND(+G512*Totals!$H$10,2)</f>
        <v>16.010000000000002</v>
      </c>
      <c r="I512" s="103">
        <f t="shared" si="20"/>
        <v>5.670208333333334</v>
      </c>
      <c r="J512" s="103">
        <f t="shared" si="21"/>
        <v>10.339791666666667</v>
      </c>
      <c r="K512" s="113" t="s">
        <v>564</v>
      </c>
      <c r="L512" s="113" t="s">
        <v>41</v>
      </c>
      <c r="M512" s="138">
        <v>0.35416666666666669</v>
      </c>
      <c r="N512" s="117">
        <f t="shared" si="22"/>
        <v>5.670208333333334</v>
      </c>
      <c r="O512" s="117"/>
      <c r="P512" s="114"/>
      <c r="Q512" s="118"/>
      <c r="R512" s="116" t="s">
        <v>1159</v>
      </c>
      <c r="S512" s="114"/>
    </row>
    <row r="513" spans="6:19">
      <c r="F513" s="111" t="s">
        <v>563</v>
      </c>
      <c r="G513" s="136">
        <v>1.4682930000000001E-4</v>
      </c>
      <c r="H513" s="103">
        <f>ROUND(+G513*Totals!$H$10,2)</f>
        <v>54.33</v>
      </c>
      <c r="I513" s="103">
        <f t="shared" si="20"/>
        <v>15.593802559414993</v>
      </c>
      <c r="J513" s="103">
        <f t="shared" si="21"/>
        <v>38.736197440585002</v>
      </c>
      <c r="K513" s="113" t="s">
        <v>563</v>
      </c>
      <c r="L513" s="113" t="s">
        <v>84</v>
      </c>
      <c r="M513" s="138">
        <v>0.28702010968921393</v>
      </c>
      <c r="N513" s="117">
        <f t="shared" si="22"/>
        <v>15.593802559414993</v>
      </c>
      <c r="O513" s="117"/>
      <c r="P513" s="114"/>
      <c r="Q513" s="118"/>
      <c r="R513" s="116" t="s">
        <v>1159</v>
      </c>
      <c r="S513" s="114"/>
    </row>
    <row r="514" spans="6:19">
      <c r="F514" s="111" t="s">
        <v>562</v>
      </c>
      <c r="G514" s="136">
        <v>1.0896279999999999E-4</v>
      </c>
      <c r="H514" s="103">
        <f>ROUND(+G514*Totals!$H$10,2)</f>
        <v>40.32</v>
      </c>
      <c r="I514" s="103">
        <f t="shared" si="20"/>
        <v>10.212981530343008</v>
      </c>
      <c r="J514" s="103">
        <f t="shared" si="21"/>
        <v>30.107018469656992</v>
      </c>
      <c r="K514" s="113" t="s">
        <v>562</v>
      </c>
      <c r="L514" s="113" t="s">
        <v>47</v>
      </c>
      <c r="M514" s="138">
        <v>6.5963060686015831E-2</v>
      </c>
      <c r="N514" s="117">
        <f t="shared" si="22"/>
        <v>2.6596306068601585</v>
      </c>
      <c r="O514" s="117" t="s">
        <v>114</v>
      </c>
      <c r="P514" s="138">
        <v>0.18733509234828494</v>
      </c>
      <c r="Q514" s="118">
        <f>H514*P514</f>
        <v>7.5533509234828484</v>
      </c>
      <c r="R514" s="116" t="s">
        <v>1159</v>
      </c>
      <c r="S514" s="114"/>
    </row>
    <row r="515" spans="6:19">
      <c r="F515" s="111" t="s">
        <v>561</v>
      </c>
      <c r="G515" s="136">
        <v>1.031669E-4</v>
      </c>
      <c r="H515" s="103">
        <f>ROUND(+G515*Totals!$H$10,2)</f>
        <v>38.17</v>
      </c>
      <c r="I515" s="103">
        <f t="shared" si="20"/>
        <v>8.4287066246056774</v>
      </c>
      <c r="J515" s="103">
        <f t="shared" si="21"/>
        <v>29.741293375394324</v>
      </c>
      <c r="K515" s="113" t="s">
        <v>561</v>
      </c>
      <c r="L515" s="113" t="s">
        <v>111</v>
      </c>
      <c r="M515" s="138">
        <v>0.22082018927444794</v>
      </c>
      <c r="N515" s="117">
        <f t="shared" si="22"/>
        <v>8.4287066246056774</v>
      </c>
      <c r="O515" s="113"/>
      <c r="P515" s="114"/>
      <c r="Q515" s="118"/>
      <c r="R515" s="116" t="s">
        <v>1159</v>
      </c>
      <c r="S515" s="114"/>
    </row>
    <row r="516" spans="6:19">
      <c r="F516" s="111" t="s">
        <v>560</v>
      </c>
      <c r="G516" s="136">
        <v>3.7480100000000001E-5</v>
      </c>
      <c r="H516" s="103">
        <f>ROUND(+G516*Totals!$H$10,2)</f>
        <v>13.87</v>
      </c>
      <c r="I516" s="103">
        <f t="shared" si="20"/>
        <v>4.6860651289009496</v>
      </c>
      <c r="J516" s="103">
        <f t="shared" si="21"/>
        <v>9.1839348710990496</v>
      </c>
      <c r="K516" s="113" t="s">
        <v>560</v>
      </c>
      <c r="L516" s="113" t="s">
        <v>95</v>
      </c>
      <c r="M516" s="138">
        <v>0.33785617367706922</v>
      </c>
      <c r="N516" s="117">
        <f t="shared" si="22"/>
        <v>4.6860651289009496</v>
      </c>
      <c r="O516" s="117" t="s">
        <v>1159</v>
      </c>
      <c r="P516" s="114"/>
      <c r="Q516" s="118"/>
      <c r="R516" s="116"/>
      <c r="S516" s="114"/>
    </row>
    <row r="517" spans="6:19">
      <c r="F517" s="111" t="s">
        <v>559</v>
      </c>
      <c r="G517" s="136">
        <v>1.0826726E-3</v>
      </c>
      <c r="H517" s="103">
        <f>ROUND(+G517*Totals!$H$10,2)</f>
        <v>400.6</v>
      </c>
      <c r="I517" s="103">
        <f t="shared" si="20"/>
        <v>0</v>
      </c>
      <c r="J517" s="103">
        <f t="shared" si="21"/>
        <v>400.6</v>
      </c>
      <c r="K517" s="113"/>
      <c r="L517" s="113"/>
      <c r="N517" s="117"/>
      <c r="O517" s="117" t="s">
        <v>1159</v>
      </c>
      <c r="P517" s="114"/>
      <c r="Q517" s="118"/>
      <c r="R517" s="116"/>
      <c r="S517" s="114"/>
    </row>
    <row r="518" spans="6:19">
      <c r="F518" s="111" t="s">
        <v>558</v>
      </c>
      <c r="G518" s="136">
        <v>7.34146E-5</v>
      </c>
      <c r="H518" s="103">
        <f>ROUND(+G518*Totals!$H$10,2)</f>
        <v>27.16</v>
      </c>
      <c r="I518" s="103">
        <f t="shared" si="20"/>
        <v>3.6213333333333333</v>
      </c>
      <c r="J518" s="103">
        <f t="shared" si="21"/>
        <v>23.538666666666668</v>
      </c>
      <c r="K518" s="113" t="s">
        <v>558</v>
      </c>
      <c r="L518" s="113" t="s">
        <v>77</v>
      </c>
      <c r="M518" s="138">
        <v>0.13333333333333333</v>
      </c>
      <c r="N518" s="117">
        <f t="shared" si="22"/>
        <v>3.6213333333333333</v>
      </c>
      <c r="O518" s="117"/>
      <c r="P518" s="114"/>
      <c r="Q518" s="118"/>
      <c r="R518" s="116"/>
      <c r="S518" s="114"/>
    </row>
    <row r="519" spans="6:19">
      <c r="F519" s="111" t="s">
        <v>557</v>
      </c>
      <c r="G519" s="136">
        <v>1.043261E-4</v>
      </c>
      <c r="H519" s="103">
        <f>ROUND(+G519*Totals!$H$10,2)</f>
        <v>38.6</v>
      </c>
      <c r="I519" s="103">
        <f t="shared" ref="I519:I582" si="23">+N519+Q519+T519</f>
        <v>5.6891791044776125</v>
      </c>
      <c r="J519" s="103">
        <f t="shared" ref="J519:J582" si="24">+H519-I519</f>
        <v>32.910820895522392</v>
      </c>
      <c r="K519" s="113" t="s">
        <v>557</v>
      </c>
      <c r="L519" s="113" t="s">
        <v>112</v>
      </c>
      <c r="M519" s="138">
        <v>0.14738805970149255</v>
      </c>
      <c r="N519" s="117">
        <f t="shared" si="22"/>
        <v>5.6891791044776125</v>
      </c>
      <c r="O519" s="117"/>
      <c r="P519" s="114"/>
      <c r="Q519" s="118"/>
      <c r="R519" s="116"/>
      <c r="S519" s="114"/>
    </row>
    <row r="520" spans="6:19">
      <c r="F520" s="111" t="s">
        <v>556</v>
      </c>
      <c r="G520" s="136">
        <v>9.9302900000000001E-5</v>
      </c>
      <c r="H520" s="103">
        <f>ROUND(+G520*Totals!$H$10,2)</f>
        <v>36.74</v>
      </c>
      <c r="I520" s="103">
        <f t="shared" si="23"/>
        <v>3.2562207357859534</v>
      </c>
      <c r="J520" s="103">
        <f t="shared" si="24"/>
        <v>33.48377926421405</v>
      </c>
      <c r="K520" s="113" t="s">
        <v>556</v>
      </c>
      <c r="L520" s="113" t="s">
        <v>107</v>
      </c>
      <c r="M520" s="138">
        <v>8.8628762541806017E-2</v>
      </c>
      <c r="N520" s="117">
        <f t="shared" si="22"/>
        <v>3.2562207357859534</v>
      </c>
      <c r="O520" s="113" t="s">
        <v>1159</v>
      </c>
      <c r="P520" s="114"/>
      <c r="Q520" s="118"/>
      <c r="R520" s="116"/>
      <c r="S520" s="114"/>
    </row>
    <row r="521" spans="6:19">
      <c r="F521" s="111" t="s">
        <v>555</v>
      </c>
      <c r="G521" s="136">
        <v>8.5005999999999996E-6</v>
      </c>
      <c r="H521" s="103">
        <f>ROUND(+G521*Totals!$H$10,2)</f>
        <v>3.15</v>
      </c>
      <c r="I521" s="103">
        <f t="shared" si="23"/>
        <v>1.1017937219730942</v>
      </c>
      <c r="J521" s="103">
        <f t="shared" si="24"/>
        <v>2.0482062780269059</v>
      </c>
      <c r="K521" s="113" t="s">
        <v>555</v>
      </c>
      <c r="L521" s="113" t="s">
        <v>113</v>
      </c>
      <c r="M521" s="138">
        <v>0.34977578475336324</v>
      </c>
      <c r="N521" s="117">
        <f t="shared" si="22"/>
        <v>1.1017937219730942</v>
      </c>
      <c r="O521" s="113" t="s">
        <v>1159</v>
      </c>
      <c r="P521" s="114"/>
      <c r="Q521" s="118"/>
      <c r="R521" s="116"/>
      <c r="S521" s="114"/>
    </row>
    <row r="522" spans="6:19">
      <c r="F522" s="111" t="s">
        <v>554</v>
      </c>
      <c r="G522" s="136">
        <v>4.041669E-4</v>
      </c>
      <c r="H522" s="103">
        <f>ROUND(+G522*Totals!$H$10,2)</f>
        <v>149.55000000000001</v>
      </c>
      <c r="I522" s="103">
        <f t="shared" si="23"/>
        <v>0</v>
      </c>
      <c r="J522" s="103">
        <f t="shared" si="24"/>
        <v>149.55000000000001</v>
      </c>
      <c r="K522" s="113"/>
      <c r="L522" s="113"/>
      <c r="N522" s="117"/>
      <c r="O522" s="113"/>
      <c r="P522" s="114"/>
      <c r="Q522" s="118"/>
      <c r="R522" s="116"/>
      <c r="S522" s="114"/>
    </row>
    <row r="523" spans="6:19">
      <c r="F523" s="111" t="s">
        <v>553</v>
      </c>
      <c r="G523" s="136">
        <v>1.9570794999999998E-3</v>
      </c>
      <c r="H523" s="103">
        <f>ROUND(+G523*Totals!$H$10,2)</f>
        <v>724.14</v>
      </c>
      <c r="I523" s="103">
        <f t="shared" si="23"/>
        <v>0</v>
      </c>
      <c r="J523" s="103">
        <f t="shared" si="24"/>
        <v>724.14</v>
      </c>
      <c r="K523" s="113"/>
      <c r="L523" s="113"/>
      <c r="N523" s="117"/>
      <c r="O523" s="113"/>
      <c r="P523" s="114"/>
      <c r="Q523" s="118"/>
      <c r="R523" s="116"/>
      <c r="S523" s="114"/>
    </row>
    <row r="524" spans="6:19">
      <c r="F524" s="111" t="s">
        <v>552</v>
      </c>
      <c r="G524" s="136">
        <v>2.9945440000000002E-4</v>
      </c>
      <c r="H524" s="103">
        <f>ROUND(+G524*Totals!$H$10,2)</f>
        <v>110.8</v>
      </c>
      <c r="I524" s="103">
        <f t="shared" si="23"/>
        <v>0</v>
      </c>
      <c r="J524" s="103">
        <f t="shared" si="24"/>
        <v>110.8</v>
      </c>
      <c r="K524" s="113"/>
      <c r="L524" s="113"/>
      <c r="N524" s="117"/>
      <c r="O524" s="113"/>
      <c r="P524" s="114"/>
      <c r="Q524" s="118"/>
      <c r="R524" s="116"/>
      <c r="S524" s="114"/>
    </row>
    <row r="525" spans="6:19">
      <c r="F525" s="111" t="s">
        <v>551</v>
      </c>
      <c r="G525" s="136">
        <v>4.8530930000000001E-4</v>
      </c>
      <c r="H525" s="103">
        <f>ROUND(+G525*Totals!$H$10,2)</f>
        <v>179.57</v>
      </c>
      <c r="I525" s="103">
        <f t="shared" si="23"/>
        <v>0</v>
      </c>
      <c r="J525" s="103">
        <f t="shared" si="24"/>
        <v>179.57</v>
      </c>
      <c r="K525" s="113"/>
      <c r="L525" s="113"/>
      <c r="N525" s="117"/>
      <c r="O525" s="113"/>
      <c r="P525" s="114"/>
      <c r="Q525" s="118"/>
      <c r="R525" s="116"/>
      <c r="S525" s="114"/>
    </row>
    <row r="526" spans="6:19">
      <c r="F526" s="111" t="s">
        <v>550</v>
      </c>
      <c r="G526" s="136">
        <v>5.6220150000000008E-4</v>
      </c>
      <c r="H526" s="103">
        <f>ROUND(+G526*Totals!$H$10,2)</f>
        <v>208.02</v>
      </c>
      <c r="I526" s="103">
        <f t="shared" si="23"/>
        <v>0</v>
      </c>
      <c r="J526" s="103">
        <f t="shared" si="24"/>
        <v>208.02</v>
      </c>
      <c r="K526" s="113"/>
      <c r="L526" s="113"/>
      <c r="N526" s="117"/>
      <c r="O526" s="113"/>
      <c r="P526" s="114"/>
      <c r="Q526" s="118"/>
      <c r="R526" s="116"/>
      <c r="S526" s="114"/>
    </row>
    <row r="527" spans="6:19">
      <c r="F527" s="111" t="s">
        <v>549</v>
      </c>
      <c r="G527" s="136">
        <v>6.6034529999999989E-4</v>
      </c>
      <c r="H527" s="103">
        <f>ROUND(+G527*Totals!$H$10,2)</f>
        <v>244.34</v>
      </c>
      <c r="I527" s="103">
        <f t="shared" si="23"/>
        <v>0</v>
      </c>
      <c r="J527" s="103">
        <f t="shared" si="24"/>
        <v>244.34</v>
      </c>
      <c r="K527" s="113"/>
      <c r="L527" s="113"/>
      <c r="N527" s="117"/>
      <c r="O527" s="113"/>
      <c r="P527" s="114"/>
      <c r="Q527" s="118"/>
      <c r="R527" s="116"/>
      <c r="S527" s="114"/>
    </row>
    <row r="528" spans="6:19">
      <c r="F528" s="111" t="s">
        <v>548</v>
      </c>
      <c r="G528" s="136">
        <v>4.5014760000000001E-4</v>
      </c>
      <c r="H528" s="103">
        <f>ROUND(+G528*Totals!$H$10,2)</f>
        <v>166.56</v>
      </c>
      <c r="I528" s="103">
        <f t="shared" si="23"/>
        <v>0</v>
      </c>
      <c r="J528" s="103">
        <f t="shared" si="24"/>
        <v>166.56</v>
      </c>
      <c r="K528" s="113"/>
      <c r="L528" s="113"/>
      <c r="N528" s="117"/>
      <c r="O528" s="117"/>
      <c r="P528" s="114"/>
      <c r="Q528" s="118"/>
      <c r="R528" s="116"/>
      <c r="S528" s="114"/>
    </row>
    <row r="529" spans="6:19">
      <c r="F529" s="111" t="s">
        <v>547</v>
      </c>
      <c r="G529" s="136">
        <v>2.3678150000000001E-3</v>
      </c>
      <c r="H529" s="103">
        <f>ROUND(+G529*Totals!$H$10,2)</f>
        <v>876.12</v>
      </c>
      <c r="I529" s="103">
        <f t="shared" si="23"/>
        <v>0</v>
      </c>
      <c r="J529" s="103">
        <f t="shared" si="24"/>
        <v>876.12</v>
      </c>
      <c r="K529" s="113"/>
      <c r="L529" s="113"/>
      <c r="N529" s="117"/>
      <c r="O529" s="117"/>
      <c r="P529" s="114"/>
      <c r="Q529" s="118"/>
      <c r="R529" s="116"/>
      <c r="S529" s="114"/>
    </row>
    <row r="530" spans="6:19">
      <c r="F530" s="111" t="s">
        <v>546</v>
      </c>
      <c r="G530" s="136">
        <v>8.8870300000000002E-5</v>
      </c>
      <c r="H530" s="103">
        <f>ROUND(+G530*Totals!$H$10,2)</f>
        <v>32.880000000000003</v>
      </c>
      <c r="I530" s="103">
        <f t="shared" si="23"/>
        <v>9.4252388797364084</v>
      </c>
      <c r="J530" s="103">
        <f t="shared" si="24"/>
        <v>23.454761120263594</v>
      </c>
      <c r="K530" s="113" t="s">
        <v>546</v>
      </c>
      <c r="L530" s="113" t="s">
        <v>45</v>
      </c>
      <c r="M530" s="138">
        <v>0.28665568369028005</v>
      </c>
      <c r="N530" s="117">
        <f>+H530*M530</f>
        <v>9.4252388797364084</v>
      </c>
      <c r="O530" s="113" t="s">
        <v>1159</v>
      </c>
      <c r="P530" s="114"/>
      <c r="Q530" s="118"/>
      <c r="R530" s="116"/>
      <c r="S530" s="114"/>
    </row>
    <row r="531" spans="6:19">
      <c r="F531" s="111" t="s">
        <v>545</v>
      </c>
      <c r="G531" s="136">
        <v>1.047124E-4</v>
      </c>
      <c r="H531" s="103">
        <f>ROUND(+G531*Totals!$H$10,2)</f>
        <v>38.74</v>
      </c>
      <c r="I531" s="103">
        <f t="shared" si="23"/>
        <v>11.974181818181821</v>
      </c>
      <c r="J531" s="103">
        <f t="shared" si="24"/>
        <v>26.765818181818183</v>
      </c>
      <c r="K531" s="113" t="s">
        <v>545</v>
      </c>
      <c r="L531" s="113" t="s">
        <v>68</v>
      </c>
      <c r="M531" s="138">
        <v>0.30909090909090914</v>
      </c>
      <c r="N531" s="117">
        <f>+H531*M531</f>
        <v>11.974181818181821</v>
      </c>
      <c r="O531" s="113" t="s">
        <v>1159</v>
      </c>
      <c r="P531" s="114"/>
      <c r="Q531" s="118"/>
      <c r="R531" s="116"/>
      <c r="S531" s="114"/>
    </row>
    <row r="532" spans="6:19">
      <c r="F532" s="111" t="s">
        <v>544</v>
      </c>
      <c r="G532" s="136">
        <v>4.1691779999999999E-4</v>
      </c>
      <c r="H532" s="103">
        <f>ROUND(+G532*Totals!$H$10,2)</f>
        <v>154.26</v>
      </c>
      <c r="I532" s="103">
        <f t="shared" si="23"/>
        <v>0</v>
      </c>
      <c r="J532" s="103">
        <f t="shared" si="24"/>
        <v>154.26</v>
      </c>
      <c r="K532" s="113"/>
      <c r="L532" s="113"/>
      <c r="N532" s="117"/>
      <c r="O532" s="113"/>
      <c r="P532" s="114"/>
      <c r="Q532" s="118"/>
      <c r="R532" s="116"/>
      <c r="S532" s="114"/>
    </row>
    <row r="533" spans="6:19">
      <c r="F533" s="111" t="s">
        <v>543</v>
      </c>
      <c r="G533" s="136">
        <v>9.4086639999999997E-4</v>
      </c>
      <c r="H533" s="103">
        <f>ROUND(+G533*Totals!$H$10,2)</f>
        <v>348.13</v>
      </c>
      <c r="I533" s="103">
        <f t="shared" si="23"/>
        <v>0</v>
      </c>
      <c r="J533" s="103">
        <f t="shared" si="24"/>
        <v>348.13</v>
      </c>
      <c r="K533" s="113"/>
      <c r="L533" s="113"/>
      <c r="N533" s="117"/>
      <c r="O533" s="117"/>
      <c r="P533" s="114"/>
      <c r="Q533" s="118"/>
      <c r="R533" s="116"/>
      <c r="S533" s="114"/>
    </row>
    <row r="534" spans="6:19">
      <c r="F534" s="111" t="s">
        <v>97</v>
      </c>
      <c r="G534" s="136">
        <v>1.6048824600000001E-2</v>
      </c>
      <c r="H534" s="103">
        <f>ROUND(+G534*Totals!$H$10,2)</f>
        <v>5938.25</v>
      </c>
      <c r="I534" s="103">
        <f t="shared" si="23"/>
        <v>0</v>
      </c>
      <c r="J534" s="103">
        <f t="shared" si="24"/>
        <v>5938.25</v>
      </c>
      <c r="K534" s="113"/>
      <c r="L534" s="113"/>
      <c r="N534" s="117"/>
      <c r="O534" s="117"/>
      <c r="P534" s="114"/>
      <c r="Q534" s="118"/>
      <c r="R534" s="116"/>
      <c r="S534" s="114"/>
    </row>
    <row r="535" spans="6:19">
      <c r="F535" s="111" t="s">
        <v>542</v>
      </c>
      <c r="G535" s="136">
        <v>4.2503200000000003E-5</v>
      </c>
      <c r="H535" s="103">
        <f>ROUND(+G535*Totals!$H$10,2)</f>
        <v>15.73</v>
      </c>
      <c r="I535" s="103">
        <f t="shared" si="23"/>
        <v>4.3780541871921184</v>
      </c>
      <c r="J535" s="103">
        <f t="shared" si="24"/>
        <v>11.351945812807882</v>
      </c>
      <c r="K535" s="113" t="s">
        <v>542</v>
      </c>
      <c r="L535" s="113" t="s">
        <v>49</v>
      </c>
      <c r="M535" s="138">
        <v>0.27832512315270935</v>
      </c>
      <c r="N535" s="117">
        <f t="shared" ref="N535:N594" si="25">+H535*M535</f>
        <v>4.3780541871921184</v>
      </c>
      <c r="O535" s="113" t="s">
        <v>1159</v>
      </c>
      <c r="P535" s="114"/>
      <c r="Q535" s="118"/>
      <c r="R535" s="116"/>
      <c r="S535" s="114"/>
    </row>
    <row r="536" spans="6:19">
      <c r="F536" s="111" t="s">
        <v>541</v>
      </c>
      <c r="G536" s="136">
        <v>1.657625E-4</v>
      </c>
      <c r="H536" s="103">
        <f>ROUND(+G536*Totals!$H$10,2)</f>
        <v>61.33</v>
      </c>
      <c r="I536" s="103">
        <f t="shared" si="23"/>
        <v>9.2573584905660375</v>
      </c>
      <c r="J536" s="103">
        <f t="shared" si="24"/>
        <v>52.072641509433964</v>
      </c>
      <c r="K536" s="113" t="s">
        <v>541</v>
      </c>
      <c r="L536" s="113" t="s">
        <v>56</v>
      </c>
      <c r="M536" s="138">
        <v>0.15094339622641509</v>
      </c>
      <c r="N536" s="117">
        <f t="shared" si="25"/>
        <v>9.2573584905660375</v>
      </c>
      <c r="O536" s="117" t="s">
        <v>1159</v>
      </c>
      <c r="P536" s="114"/>
      <c r="Q536" s="118"/>
      <c r="R536" s="116"/>
      <c r="S536" s="114"/>
    </row>
    <row r="537" spans="6:19" ht="37.5">
      <c r="F537" s="111" t="s">
        <v>540</v>
      </c>
      <c r="G537" s="136">
        <v>1.06617363E-2</v>
      </c>
      <c r="H537" s="103">
        <f>ROUND(+G537*Totals!$H$10,2)</f>
        <v>3944.96</v>
      </c>
      <c r="I537" s="103">
        <f t="shared" si="23"/>
        <v>0</v>
      </c>
      <c r="J537" s="103">
        <f t="shared" si="24"/>
        <v>3944.96</v>
      </c>
      <c r="K537" s="113"/>
      <c r="L537" s="113"/>
      <c r="N537" s="117"/>
      <c r="O537" s="113"/>
      <c r="P537" s="114"/>
      <c r="Q537" s="118"/>
      <c r="R537" s="116"/>
      <c r="S537" s="114"/>
    </row>
    <row r="538" spans="6:19">
      <c r="F538" s="111" t="s">
        <v>539</v>
      </c>
      <c r="G538" s="136">
        <v>9.6211800000000006E-5</v>
      </c>
      <c r="H538" s="103">
        <f>ROUND(+G538*Totals!$H$10,2)</f>
        <v>35.6</v>
      </c>
      <c r="I538" s="103">
        <f t="shared" si="23"/>
        <v>7.6713804713804716</v>
      </c>
      <c r="J538" s="103">
        <f t="shared" si="24"/>
        <v>27.928619528619528</v>
      </c>
      <c r="K538" s="113" t="s">
        <v>539</v>
      </c>
      <c r="L538" s="113" t="s">
        <v>87</v>
      </c>
      <c r="M538" s="138">
        <v>0.21548821548821548</v>
      </c>
      <c r="N538" s="117">
        <f t="shared" si="25"/>
        <v>7.6713804713804716</v>
      </c>
      <c r="O538" s="117" t="s">
        <v>1159</v>
      </c>
      <c r="P538" s="114"/>
      <c r="Q538" s="118"/>
      <c r="R538" s="116"/>
      <c r="S538" s="114"/>
    </row>
    <row r="539" spans="6:19">
      <c r="F539" s="111" t="s">
        <v>538</v>
      </c>
      <c r="G539" s="136">
        <v>1.626714E-4</v>
      </c>
      <c r="H539" s="103">
        <f>ROUND(+G539*Totals!$H$10,2)</f>
        <v>60.19</v>
      </c>
      <c r="I539" s="103">
        <f t="shared" si="23"/>
        <v>0</v>
      </c>
      <c r="J539" s="103">
        <f t="shared" si="24"/>
        <v>60.19</v>
      </c>
      <c r="K539" s="113"/>
      <c r="L539" s="113"/>
      <c r="N539" s="117"/>
      <c r="O539" s="117"/>
      <c r="P539" s="114"/>
      <c r="Q539" s="118"/>
      <c r="R539" s="116"/>
      <c r="S539" s="114"/>
    </row>
    <row r="540" spans="6:19">
      <c r="F540" s="111" t="s">
        <v>537</v>
      </c>
      <c r="G540" s="136">
        <v>4.2503200000000003E-5</v>
      </c>
      <c r="H540" s="103">
        <f>ROUND(+G540*Totals!$H$10,2)</f>
        <v>15.73</v>
      </c>
      <c r="I540" s="103">
        <f t="shared" si="23"/>
        <v>4.4743111111111116</v>
      </c>
      <c r="J540" s="103">
        <f t="shared" si="24"/>
        <v>11.255688888888889</v>
      </c>
      <c r="K540" s="113" t="s">
        <v>537</v>
      </c>
      <c r="L540" s="113" t="s">
        <v>88</v>
      </c>
      <c r="M540" s="138">
        <v>0.28444444444444444</v>
      </c>
      <c r="N540" s="117">
        <f t="shared" si="25"/>
        <v>4.4743111111111116</v>
      </c>
      <c r="O540" s="113" t="s">
        <v>1159</v>
      </c>
      <c r="P540" s="114"/>
      <c r="Q540" s="118"/>
      <c r="R540" s="116"/>
      <c r="S540" s="114"/>
    </row>
    <row r="541" spans="6:19">
      <c r="F541" s="111" t="s">
        <v>536</v>
      </c>
      <c r="G541" s="136">
        <v>1.7001299999999999E-5</v>
      </c>
      <c r="H541" s="103">
        <f>ROUND(+G541*Totals!$H$10,2)</f>
        <v>6.29</v>
      </c>
      <c r="I541" s="103">
        <f t="shared" si="23"/>
        <v>2.321309523809524</v>
      </c>
      <c r="J541" s="103">
        <f t="shared" si="24"/>
        <v>3.968690476190476</v>
      </c>
      <c r="K541" s="113" t="s">
        <v>536</v>
      </c>
      <c r="L541" s="113" t="s">
        <v>97</v>
      </c>
      <c r="M541" s="138">
        <v>0.36904761904761907</v>
      </c>
      <c r="N541" s="117">
        <f t="shared" si="25"/>
        <v>2.321309523809524</v>
      </c>
      <c r="O541" s="117" t="s">
        <v>1159</v>
      </c>
      <c r="P541" s="114"/>
      <c r="Q541" s="118"/>
      <c r="R541" s="116"/>
      <c r="S541" s="114"/>
    </row>
    <row r="542" spans="6:19">
      <c r="F542" s="111" t="s">
        <v>535</v>
      </c>
      <c r="G542" s="136">
        <v>1.05632061E-2</v>
      </c>
      <c r="H542" s="103">
        <f>ROUND(+G542*Totals!$H$10,2)</f>
        <v>3908.51</v>
      </c>
      <c r="I542" s="103">
        <f t="shared" si="23"/>
        <v>0</v>
      </c>
      <c r="J542" s="103">
        <f t="shared" si="24"/>
        <v>3908.51</v>
      </c>
      <c r="K542" s="113"/>
      <c r="L542" s="113"/>
      <c r="N542" s="117"/>
      <c r="O542" s="117"/>
      <c r="P542" s="114"/>
      <c r="Q542" s="118"/>
      <c r="R542" s="116"/>
      <c r="S542" s="114"/>
    </row>
    <row r="543" spans="6:19">
      <c r="F543" s="111" t="s">
        <v>534</v>
      </c>
      <c r="G543" s="136">
        <v>3.8252900000000001E-5</v>
      </c>
      <c r="H543" s="103">
        <f>ROUND(+G543*Totals!$H$10,2)</f>
        <v>14.15</v>
      </c>
      <c r="I543" s="103">
        <f t="shared" si="23"/>
        <v>1.4341216216216215</v>
      </c>
      <c r="J543" s="103">
        <f t="shared" si="24"/>
        <v>12.715878378378379</v>
      </c>
      <c r="K543" s="113" t="s">
        <v>534</v>
      </c>
      <c r="L543" s="113" t="s">
        <v>62</v>
      </c>
      <c r="M543" s="138">
        <v>0.10135135135135134</v>
      </c>
      <c r="N543" s="117">
        <f t="shared" si="25"/>
        <v>1.4341216216216215</v>
      </c>
      <c r="O543" s="117" t="s">
        <v>1159</v>
      </c>
      <c r="P543" s="114"/>
      <c r="Q543" s="118"/>
      <c r="R543" s="116"/>
      <c r="S543" s="114"/>
    </row>
    <row r="544" spans="6:19">
      <c r="F544" s="111" t="s">
        <v>533</v>
      </c>
      <c r="G544" s="136">
        <v>1.38715E-4</v>
      </c>
      <c r="H544" s="103">
        <f>ROUND(+G544*Totals!$H$10,2)</f>
        <v>51.33</v>
      </c>
      <c r="I544" s="103">
        <f t="shared" si="23"/>
        <v>12.421859999999999</v>
      </c>
      <c r="J544" s="103">
        <f t="shared" si="24"/>
        <v>38.908140000000003</v>
      </c>
      <c r="K544" s="113" t="s">
        <v>533</v>
      </c>
      <c r="L544" s="113" t="s">
        <v>49</v>
      </c>
      <c r="M544" s="138">
        <v>0.24199999999999999</v>
      </c>
      <c r="N544" s="117">
        <f t="shared" si="25"/>
        <v>12.421859999999999</v>
      </c>
      <c r="O544" s="117" t="s">
        <v>1159</v>
      </c>
      <c r="P544" s="114"/>
      <c r="Q544" s="118"/>
      <c r="R544" s="116"/>
      <c r="S544" s="114"/>
    </row>
    <row r="545" spans="6:19">
      <c r="F545" s="111" t="s">
        <v>532</v>
      </c>
      <c r="G545" s="136">
        <v>2.8593099999999999E-5</v>
      </c>
      <c r="H545" s="103">
        <f>ROUND(+G545*Totals!$H$10,2)</f>
        <v>10.58</v>
      </c>
      <c r="I545" s="103">
        <f t="shared" si="23"/>
        <v>3.7593908629441621</v>
      </c>
      <c r="J545" s="103">
        <f t="shared" si="24"/>
        <v>6.8206091370558379</v>
      </c>
      <c r="K545" s="113" t="s">
        <v>532</v>
      </c>
      <c r="L545" s="113" t="s">
        <v>117</v>
      </c>
      <c r="M545" s="138">
        <v>0.35532994923857864</v>
      </c>
      <c r="N545" s="117">
        <f t="shared" si="25"/>
        <v>3.7593908629441621</v>
      </c>
      <c r="O545" s="113" t="s">
        <v>1159</v>
      </c>
      <c r="P545" s="114"/>
      <c r="Q545" s="118"/>
      <c r="R545" s="116"/>
      <c r="S545" s="114"/>
    </row>
    <row r="546" spans="6:19">
      <c r="F546" s="111" t="s">
        <v>531</v>
      </c>
      <c r="G546" s="136">
        <v>1.0239409999999999E-4</v>
      </c>
      <c r="H546" s="103">
        <f>ROUND(+G546*Totals!$H$10,2)</f>
        <v>37.89</v>
      </c>
      <c r="I546" s="103">
        <f t="shared" si="23"/>
        <v>7.3620466321243523</v>
      </c>
      <c r="J546" s="103">
        <f t="shared" si="24"/>
        <v>30.527953367875647</v>
      </c>
      <c r="K546" s="113" t="s">
        <v>531</v>
      </c>
      <c r="L546" s="113" t="s">
        <v>117</v>
      </c>
      <c r="M546" s="138">
        <v>0.19430051813471502</v>
      </c>
      <c r="N546" s="117">
        <f t="shared" si="25"/>
        <v>7.3620466321243523</v>
      </c>
      <c r="O546" s="113" t="s">
        <v>1159</v>
      </c>
      <c r="P546" s="114"/>
      <c r="Q546" s="118"/>
      <c r="R546" s="116"/>
      <c r="S546" s="114"/>
    </row>
    <row r="547" spans="6:19">
      <c r="F547" s="111" t="s">
        <v>530</v>
      </c>
      <c r="G547" s="136">
        <v>3.3191140000000003E-4</v>
      </c>
      <c r="H547" s="103">
        <f>ROUND(+G547*Totals!$H$10,2)</f>
        <v>122.81</v>
      </c>
      <c r="I547" s="103">
        <f t="shared" si="23"/>
        <v>0</v>
      </c>
      <c r="J547" s="103">
        <f t="shared" si="24"/>
        <v>122.81</v>
      </c>
      <c r="K547" s="113"/>
      <c r="L547" s="113"/>
      <c r="N547" s="117"/>
      <c r="O547" s="117"/>
      <c r="P547" s="114"/>
      <c r="Q547" s="118"/>
      <c r="R547" s="116"/>
      <c r="S547" s="114"/>
    </row>
    <row r="548" spans="6:19">
      <c r="F548" s="111" t="s">
        <v>529</v>
      </c>
      <c r="G548" s="136">
        <v>1.8392300000000001E-4</v>
      </c>
      <c r="H548" s="103">
        <f>ROUND(+G548*Totals!$H$10,2)</f>
        <v>68.05</v>
      </c>
      <c r="I548" s="103">
        <f t="shared" si="23"/>
        <v>6.4441287878787872</v>
      </c>
      <c r="J548" s="103">
        <f t="shared" si="24"/>
        <v>61.605871212121208</v>
      </c>
      <c r="K548" s="137" t="s">
        <v>529</v>
      </c>
      <c r="L548" s="137" t="s">
        <v>67</v>
      </c>
      <c r="M548" s="138">
        <v>9.4696969696969696E-2</v>
      </c>
      <c r="N548" s="117">
        <f t="shared" si="25"/>
        <v>6.4441287878787872</v>
      </c>
      <c r="O548" s="117"/>
      <c r="P548" s="114"/>
      <c r="Q548" s="118"/>
      <c r="R548" s="116"/>
      <c r="S548" s="114"/>
    </row>
    <row r="549" spans="6:19">
      <c r="F549" s="111" t="s">
        <v>528</v>
      </c>
      <c r="G549" s="136">
        <v>6.02773E-5</v>
      </c>
      <c r="H549" s="103">
        <f>ROUND(+G549*Totals!$H$10,2)</f>
        <v>22.3</v>
      </c>
      <c r="I549" s="103">
        <f t="shared" si="23"/>
        <v>5.0782178217821787</v>
      </c>
      <c r="J549" s="103">
        <f t="shared" si="24"/>
        <v>17.221782178217822</v>
      </c>
      <c r="K549" s="113" t="s">
        <v>528</v>
      </c>
      <c r="L549" s="113" t="s">
        <v>115</v>
      </c>
      <c r="M549" s="138">
        <v>0.22772277227722773</v>
      </c>
      <c r="N549" s="117">
        <f t="shared" si="25"/>
        <v>5.0782178217821787</v>
      </c>
      <c r="O549" s="117" t="s">
        <v>1159</v>
      </c>
      <c r="P549" s="114"/>
      <c r="Q549" s="118"/>
      <c r="R549" s="116"/>
      <c r="S549" s="114"/>
    </row>
    <row r="550" spans="6:19">
      <c r="F550" s="111" t="s">
        <v>527</v>
      </c>
      <c r="G550" s="136">
        <v>1.3639669999999999E-4</v>
      </c>
      <c r="H550" s="103">
        <f>ROUND(+G550*Totals!$H$10,2)</f>
        <v>50.47</v>
      </c>
      <c r="I550" s="103">
        <f t="shared" si="23"/>
        <v>13.85039501039501</v>
      </c>
      <c r="J550" s="103">
        <f t="shared" si="24"/>
        <v>36.619604989604987</v>
      </c>
      <c r="K550" s="113" t="s">
        <v>527</v>
      </c>
      <c r="L550" s="113" t="s">
        <v>118</v>
      </c>
      <c r="M550" s="138">
        <v>0.27442827442827444</v>
      </c>
      <c r="N550" s="117">
        <f t="shared" si="25"/>
        <v>13.85039501039501</v>
      </c>
      <c r="O550" s="117" t="s">
        <v>1159</v>
      </c>
      <c r="P550" s="114"/>
      <c r="Q550" s="118"/>
      <c r="R550" s="116"/>
      <c r="S550" s="114"/>
    </row>
    <row r="551" spans="6:19">
      <c r="F551" s="111" t="s">
        <v>526</v>
      </c>
      <c r="G551" s="136">
        <v>1.209409E-4</v>
      </c>
      <c r="H551" s="103">
        <f>ROUND(+G551*Totals!$H$10,2)</f>
        <v>44.75</v>
      </c>
      <c r="I551" s="103">
        <f t="shared" si="23"/>
        <v>19.262467191601051</v>
      </c>
      <c r="J551" s="103">
        <f t="shared" si="24"/>
        <v>25.487532808398949</v>
      </c>
      <c r="K551" s="113" t="s">
        <v>526</v>
      </c>
      <c r="L551" s="113" t="s">
        <v>115</v>
      </c>
      <c r="M551" s="138">
        <v>0.43044619422572178</v>
      </c>
      <c r="N551" s="117">
        <f t="shared" si="25"/>
        <v>19.262467191601051</v>
      </c>
      <c r="O551" s="113" t="s">
        <v>1159</v>
      </c>
      <c r="P551" s="114"/>
      <c r="Q551" s="118"/>
      <c r="R551" s="116"/>
      <c r="S551" s="114"/>
    </row>
    <row r="552" spans="6:19">
      <c r="F552" s="111" t="s">
        <v>525</v>
      </c>
      <c r="G552" s="136">
        <v>5.6413299999999997E-5</v>
      </c>
      <c r="H552" s="103">
        <f>ROUND(+G552*Totals!$H$10,2)</f>
        <v>20.87</v>
      </c>
      <c r="I552" s="103">
        <f t="shared" si="23"/>
        <v>6.6954948805460743</v>
      </c>
      <c r="J552" s="103">
        <f t="shared" si="24"/>
        <v>14.174505119453926</v>
      </c>
      <c r="K552" s="113" t="s">
        <v>525</v>
      </c>
      <c r="L552" s="113" t="s">
        <v>111</v>
      </c>
      <c r="M552" s="138">
        <v>0.32081911262798629</v>
      </c>
      <c r="N552" s="117">
        <f t="shared" si="25"/>
        <v>6.6954948805460743</v>
      </c>
      <c r="O552" s="117" t="s">
        <v>1159</v>
      </c>
      <c r="P552" s="114"/>
      <c r="Q552" s="118"/>
      <c r="R552" s="116"/>
      <c r="S552" s="114"/>
    </row>
    <row r="553" spans="6:19">
      <c r="F553" s="111" t="s">
        <v>524</v>
      </c>
      <c r="G553" s="136">
        <v>2.8670350000000003E-4</v>
      </c>
      <c r="H553" s="103">
        <f>ROUND(+G553*Totals!$H$10,2)</f>
        <v>106.08</v>
      </c>
      <c r="I553" s="103">
        <f t="shared" si="23"/>
        <v>0</v>
      </c>
      <c r="J553" s="103">
        <f t="shared" si="24"/>
        <v>106.08</v>
      </c>
      <c r="K553" s="113"/>
      <c r="L553" s="113"/>
      <c r="N553" s="117"/>
      <c r="O553" s="113"/>
      <c r="P553" s="114"/>
      <c r="Q553" s="118"/>
      <c r="R553" s="116"/>
      <c r="S553" s="114"/>
    </row>
    <row r="554" spans="6:19">
      <c r="F554" s="111" t="s">
        <v>523</v>
      </c>
      <c r="G554" s="136">
        <v>4.3662400000000004E-5</v>
      </c>
      <c r="H554" s="103">
        <f>ROUND(+G554*Totals!$H$10,2)</f>
        <v>16.16</v>
      </c>
      <c r="I554" s="103">
        <f t="shared" si="23"/>
        <v>5.2810457516339868</v>
      </c>
      <c r="J554" s="103">
        <f t="shared" si="24"/>
        <v>10.878954248366014</v>
      </c>
      <c r="K554" s="113" t="s">
        <v>523</v>
      </c>
      <c r="L554" s="113" t="s">
        <v>100</v>
      </c>
      <c r="M554" s="138">
        <v>0.32679738562091504</v>
      </c>
      <c r="N554" s="117">
        <f t="shared" si="25"/>
        <v>5.2810457516339868</v>
      </c>
      <c r="O554" s="113" t="s">
        <v>1159</v>
      </c>
      <c r="P554" s="114"/>
      <c r="Q554" s="118"/>
      <c r="R554" s="116"/>
      <c r="S554" s="114"/>
    </row>
    <row r="555" spans="6:19" ht="37.5">
      <c r="F555" s="111" t="s">
        <v>522</v>
      </c>
      <c r="G555" s="136">
        <v>3.9412059999999996E-4</v>
      </c>
      <c r="H555" s="103">
        <f>ROUND(+G555*Totals!$H$10,2)</f>
        <v>145.83000000000001</v>
      </c>
      <c r="I555" s="103">
        <f t="shared" si="23"/>
        <v>0</v>
      </c>
      <c r="J555" s="103">
        <f t="shared" si="24"/>
        <v>145.83000000000001</v>
      </c>
      <c r="K555" s="113"/>
      <c r="L555" s="113"/>
      <c r="N555" s="117"/>
      <c r="O555" s="113"/>
      <c r="P555" s="114"/>
      <c r="Q555" s="118"/>
      <c r="R555" s="116"/>
      <c r="S555" s="114"/>
    </row>
    <row r="556" spans="6:19">
      <c r="F556" s="111" t="s">
        <v>521</v>
      </c>
      <c r="G556" s="136">
        <v>6.5223100000000008E-4</v>
      </c>
      <c r="H556" s="103">
        <f>ROUND(+G556*Totals!$H$10,2)</f>
        <v>241.33</v>
      </c>
      <c r="I556" s="103">
        <f t="shared" si="23"/>
        <v>0</v>
      </c>
      <c r="J556" s="103">
        <f t="shared" si="24"/>
        <v>241.33</v>
      </c>
      <c r="K556" s="113"/>
      <c r="L556" s="113"/>
      <c r="N556" s="117"/>
      <c r="O556" s="113"/>
      <c r="P556" s="114"/>
      <c r="Q556" s="118"/>
      <c r="R556" s="116"/>
      <c r="S556" s="114"/>
    </row>
    <row r="557" spans="6:19">
      <c r="F557" s="111" t="s">
        <v>520</v>
      </c>
      <c r="G557" s="136">
        <v>3.0370469999999999E-4</v>
      </c>
      <c r="H557" s="103">
        <f>ROUND(+G557*Totals!$H$10,2)</f>
        <v>112.37</v>
      </c>
      <c r="I557" s="103">
        <f t="shared" si="23"/>
        <v>0</v>
      </c>
      <c r="J557" s="103">
        <f t="shared" si="24"/>
        <v>112.37</v>
      </c>
      <c r="K557" s="113"/>
      <c r="L557" s="113"/>
      <c r="N557" s="117"/>
      <c r="O557" s="117"/>
      <c r="P557" s="114"/>
      <c r="Q557" s="118"/>
      <c r="R557" s="116"/>
      <c r="S557" s="114"/>
    </row>
    <row r="558" spans="6:19" ht="37.5">
      <c r="F558" s="111" t="s">
        <v>519</v>
      </c>
      <c r="G558" s="136">
        <v>4.6173939999999999E-4</v>
      </c>
      <c r="H558" s="103">
        <f>ROUND(+G558*Totals!$H$10,2)</f>
        <v>170.85</v>
      </c>
      <c r="I558" s="103">
        <f t="shared" si="23"/>
        <v>0</v>
      </c>
      <c r="J558" s="103">
        <f t="shared" si="24"/>
        <v>170.85</v>
      </c>
      <c r="K558" s="113"/>
      <c r="L558" s="113"/>
      <c r="N558" s="117"/>
      <c r="O558" s="117"/>
      <c r="P558" s="114"/>
      <c r="Q558" s="118"/>
      <c r="R558" s="116"/>
      <c r="S558" s="114"/>
    </row>
    <row r="559" spans="6:19">
      <c r="F559" s="111" t="s">
        <v>518</v>
      </c>
      <c r="G559" s="136">
        <v>4.2503200000000003E-5</v>
      </c>
      <c r="H559" s="103">
        <f>ROUND(+G559*Totals!$H$10,2)</f>
        <v>15.73</v>
      </c>
      <c r="I559" s="103">
        <f t="shared" si="23"/>
        <v>5.0685555555555553</v>
      </c>
      <c r="J559" s="103">
        <f t="shared" si="24"/>
        <v>10.661444444444445</v>
      </c>
      <c r="K559" s="113" t="s">
        <v>518</v>
      </c>
      <c r="L559" s="113" t="s">
        <v>102</v>
      </c>
      <c r="M559" s="138">
        <v>0.32222222222222219</v>
      </c>
      <c r="N559" s="117">
        <f t="shared" si="25"/>
        <v>5.0685555555555553</v>
      </c>
      <c r="O559" s="113" t="s">
        <v>1159</v>
      </c>
      <c r="P559" s="114"/>
      <c r="Q559" s="118"/>
      <c r="R559" s="116"/>
      <c r="S559" s="114"/>
    </row>
    <row r="560" spans="6:19">
      <c r="F560" s="111" t="s">
        <v>517</v>
      </c>
      <c r="G560" s="136">
        <v>7.6892199999999995E-5</v>
      </c>
      <c r="H560" s="103">
        <f>ROUND(+G560*Totals!$H$10,2)</f>
        <v>28.45</v>
      </c>
      <c r="I560" s="103">
        <f t="shared" si="23"/>
        <v>8.2864077669902922</v>
      </c>
      <c r="J560" s="103">
        <f t="shared" si="24"/>
        <v>20.163592233009709</v>
      </c>
      <c r="K560" s="113" t="s">
        <v>517</v>
      </c>
      <c r="L560" s="113" t="s">
        <v>105</v>
      </c>
      <c r="M560" s="138">
        <v>0.29126213592233013</v>
      </c>
      <c r="N560" s="117">
        <f t="shared" si="25"/>
        <v>8.2864077669902922</v>
      </c>
      <c r="O560" s="113" t="s">
        <v>1159</v>
      </c>
      <c r="P560" s="114"/>
      <c r="Q560" s="118"/>
      <c r="R560" s="116"/>
      <c r="S560" s="114"/>
    </row>
    <row r="561" spans="6:19">
      <c r="F561" s="111" t="s">
        <v>516</v>
      </c>
      <c r="G561" s="136">
        <v>1.3330549999999999E-4</v>
      </c>
      <c r="H561" s="103">
        <f>ROUND(+G561*Totals!$H$10,2)</f>
        <v>49.32</v>
      </c>
      <c r="I561" s="103">
        <f t="shared" si="23"/>
        <v>5.5724114671163587</v>
      </c>
      <c r="J561" s="103">
        <f t="shared" si="24"/>
        <v>43.74758853288364</v>
      </c>
      <c r="K561" s="113" t="s">
        <v>516</v>
      </c>
      <c r="L561" s="113" t="s">
        <v>73</v>
      </c>
      <c r="M561" s="138">
        <v>0.11298482293423273</v>
      </c>
      <c r="N561" s="117">
        <f t="shared" si="25"/>
        <v>5.5724114671163587</v>
      </c>
      <c r="O561" s="113" t="s">
        <v>1159</v>
      </c>
      <c r="P561" s="114"/>
      <c r="Q561" s="118"/>
      <c r="R561" s="116"/>
      <c r="S561" s="114"/>
    </row>
    <row r="562" spans="6:19">
      <c r="F562" s="111" t="s">
        <v>515</v>
      </c>
      <c r="G562" s="136">
        <v>6.2209200000000001E-5</v>
      </c>
      <c r="H562" s="103">
        <f>ROUND(+G562*Totals!$H$10,2)</f>
        <v>23.02</v>
      </c>
      <c r="I562" s="103">
        <f t="shared" si="23"/>
        <v>0.17844961240310078</v>
      </c>
      <c r="J562" s="103">
        <f t="shared" si="24"/>
        <v>22.8415503875969</v>
      </c>
      <c r="K562" s="137" t="s">
        <v>515</v>
      </c>
      <c r="L562" s="137" t="s">
        <v>52</v>
      </c>
      <c r="M562" s="138">
        <v>7.7519379844961239E-3</v>
      </c>
      <c r="N562" s="117">
        <f t="shared" si="25"/>
        <v>0.17844961240310078</v>
      </c>
      <c r="O562" s="117"/>
      <c r="P562" s="114"/>
      <c r="Q562" s="118"/>
      <c r="R562" s="116"/>
      <c r="S562" s="114"/>
    </row>
    <row r="563" spans="6:19">
      <c r="F563" s="111" t="s">
        <v>514</v>
      </c>
      <c r="G563" s="136">
        <v>2.7704360000000003E-4</v>
      </c>
      <c r="H563" s="103">
        <f>ROUND(+G563*Totals!$H$10,2)</f>
        <v>102.51</v>
      </c>
      <c r="I563" s="103">
        <f t="shared" si="23"/>
        <v>0</v>
      </c>
      <c r="J563" s="103">
        <f t="shared" si="24"/>
        <v>102.51</v>
      </c>
      <c r="K563" s="113"/>
      <c r="L563" s="113"/>
      <c r="N563" s="117"/>
      <c r="O563" s="113"/>
      <c r="P563" s="114"/>
      <c r="Q563" s="118"/>
      <c r="R563" s="116"/>
      <c r="S563" s="114"/>
    </row>
    <row r="564" spans="6:19">
      <c r="F564" s="111" t="s">
        <v>513</v>
      </c>
      <c r="G564" s="136">
        <v>8.5779199999999993E-5</v>
      </c>
      <c r="H564" s="103">
        <f>ROUND(+G564*Totals!$H$10,2)</f>
        <v>31.74</v>
      </c>
      <c r="I564" s="103">
        <f t="shared" si="23"/>
        <v>6.7936643835616435</v>
      </c>
      <c r="J564" s="103">
        <f t="shared" si="24"/>
        <v>24.946335616438354</v>
      </c>
      <c r="K564" s="113" t="s">
        <v>513</v>
      </c>
      <c r="L564" s="113" t="s">
        <v>51</v>
      </c>
      <c r="M564" s="138">
        <v>0.21404109589041095</v>
      </c>
      <c r="N564" s="117">
        <f t="shared" si="25"/>
        <v>6.7936643835616435</v>
      </c>
      <c r="O564" s="117" t="s">
        <v>1159</v>
      </c>
      <c r="P564" s="114"/>
      <c r="Q564" s="118"/>
      <c r="R564" s="116"/>
      <c r="S564" s="114"/>
    </row>
    <row r="565" spans="6:19">
      <c r="F565" s="111" t="s">
        <v>512</v>
      </c>
      <c r="G565" s="136">
        <v>1.402606E-4</v>
      </c>
      <c r="H565" s="103">
        <f>ROUND(+G565*Totals!$H$10,2)</f>
        <v>51.9</v>
      </c>
      <c r="I565" s="103">
        <f t="shared" si="23"/>
        <v>10.176470588235295</v>
      </c>
      <c r="J565" s="103">
        <f t="shared" si="24"/>
        <v>41.723529411764702</v>
      </c>
      <c r="K565" s="113" t="s">
        <v>512</v>
      </c>
      <c r="L565" s="113" t="s">
        <v>63</v>
      </c>
      <c r="M565" s="138">
        <v>0.19607843137254904</v>
      </c>
      <c r="N565" s="117">
        <f t="shared" si="25"/>
        <v>10.176470588235295</v>
      </c>
      <c r="O565" s="113" t="s">
        <v>1159</v>
      </c>
      <c r="P565" s="114"/>
      <c r="Q565" s="118"/>
      <c r="R565" s="116"/>
      <c r="S565" s="114"/>
    </row>
    <row r="566" spans="6:19">
      <c r="F566" s="111" t="s">
        <v>511</v>
      </c>
      <c r="G566" s="136">
        <v>1.576483E-4</v>
      </c>
      <c r="H566" s="103">
        <f>ROUND(+G566*Totals!$H$10,2)</f>
        <v>58.33</v>
      </c>
      <c r="I566" s="103">
        <f t="shared" si="23"/>
        <v>20.224355179704013</v>
      </c>
      <c r="J566" s="103">
        <f t="shared" si="24"/>
        <v>38.105644820295986</v>
      </c>
      <c r="K566" s="113" t="s">
        <v>511</v>
      </c>
      <c r="L566" s="113" t="s">
        <v>83</v>
      </c>
      <c r="M566" s="138">
        <v>0.34672304439746293</v>
      </c>
      <c r="N566" s="117">
        <f t="shared" si="25"/>
        <v>20.224355179704013</v>
      </c>
      <c r="O566" s="117" t="s">
        <v>1159</v>
      </c>
      <c r="P566" s="114"/>
      <c r="Q566" s="118"/>
      <c r="R566" s="116"/>
      <c r="S566" s="114"/>
    </row>
    <row r="567" spans="6:19">
      <c r="F567" s="111" t="s">
        <v>510</v>
      </c>
      <c r="G567" s="136">
        <v>1.2832104999999999E-3</v>
      </c>
      <c r="H567" s="103">
        <f>ROUND(+G567*Totals!$H$10,2)</f>
        <v>474.8</v>
      </c>
      <c r="I567" s="103">
        <f t="shared" si="23"/>
        <v>0</v>
      </c>
      <c r="J567" s="103">
        <f t="shared" si="24"/>
        <v>474.8</v>
      </c>
      <c r="K567" s="113"/>
      <c r="L567" s="113"/>
      <c r="N567" s="117"/>
      <c r="O567" s="117"/>
      <c r="P567" s="114"/>
      <c r="Q567" s="118"/>
      <c r="R567" s="116"/>
      <c r="S567" s="114"/>
    </row>
    <row r="568" spans="6:19">
      <c r="F568" s="111" t="s">
        <v>509</v>
      </c>
      <c r="G568" s="136">
        <v>5.2163000000000002E-5</v>
      </c>
      <c r="H568" s="103">
        <f>ROUND(+G568*Totals!$H$10,2)</f>
        <v>19.3</v>
      </c>
      <c r="I568" s="103">
        <f t="shared" si="23"/>
        <v>5.0308056872037925</v>
      </c>
      <c r="J568" s="103">
        <f t="shared" si="24"/>
        <v>14.269194312796209</v>
      </c>
      <c r="K568" s="113" t="s">
        <v>509</v>
      </c>
      <c r="L568" s="113" t="s">
        <v>82</v>
      </c>
      <c r="M568" s="138">
        <v>0.26066350710900477</v>
      </c>
      <c r="N568" s="117">
        <f t="shared" si="25"/>
        <v>5.0308056872037925</v>
      </c>
      <c r="O568" s="117" t="s">
        <v>1159</v>
      </c>
      <c r="P568" s="114"/>
      <c r="Q568" s="118"/>
      <c r="R568" s="116"/>
      <c r="S568" s="114"/>
    </row>
    <row r="569" spans="6:19">
      <c r="F569" s="111" t="s">
        <v>508</v>
      </c>
      <c r="G569" s="136">
        <v>1.3910100000000001E-5</v>
      </c>
      <c r="H569" s="103">
        <f>ROUND(+G569*Totals!$H$10,2)</f>
        <v>5.15</v>
      </c>
      <c r="I569" s="103">
        <f t="shared" si="23"/>
        <v>1.3672566371681418</v>
      </c>
      <c r="J569" s="103">
        <f t="shared" si="24"/>
        <v>3.7827433628318587</v>
      </c>
      <c r="K569" s="113" t="s">
        <v>508</v>
      </c>
      <c r="L569" s="113" t="s">
        <v>126</v>
      </c>
      <c r="M569" s="138">
        <v>0.26548672566371684</v>
      </c>
      <c r="N569" s="117">
        <f t="shared" si="25"/>
        <v>1.3672566371681418</v>
      </c>
      <c r="O569" s="113" t="s">
        <v>1159</v>
      </c>
      <c r="P569" s="114"/>
      <c r="Q569" s="118"/>
      <c r="R569" s="116"/>
      <c r="S569" s="114"/>
    </row>
    <row r="570" spans="6:19">
      <c r="F570" s="111" t="s">
        <v>506</v>
      </c>
      <c r="G570" s="136">
        <v>3.0061359999999996E-4</v>
      </c>
      <c r="H570" s="103">
        <f>ROUND(+G570*Totals!$H$10,2)</f>
        <v>111.23</v>
      </c>
      <c r="I570" s="103">
        <f t="shared" si="23"/>
        <v>0</v>
      </c>
      <c r="J570" s="103">
        <f t="shared" si="24"/>
        <v>111.23</v>
      </c>
      <c r="K570" s="113"/>
      <c r="L570" s="113"/>
      <c r="N570" s="117"/>
      <c r="O570" s="117"/>
      <c r="P570" s="114"/>
      <c r="Q570" s="118"/>
      <c r="R570" s="116"/>
      <c r="S570" s="114"/>
    </row>
    <row r="571" spans="6:19">
      <c r="F571" s="111" t="s">
        <v>505</v>
      </c>
      <c r="G571" s="136">
        <v>1.4682930000000001E-4</v>
      </c>
      <c r="H571" s="103">
        <f>ROUND(+G571*Totals!$H$10,2)</f>
        <v>54.33</v>
      </c>
      <c r="I571" s="103">
        <f t="shared" si="23"/>
        <v>11.211621411947245</v>
      </c>
      <c r="J571" s="103">
        <f t="shared" si="24"/>
        <v>43.118378588052749</v>
      </c>
      <c r="K571" s="113" t="s">
        <v>505</v>
      </c>
      <c r="L571" s="113" t="s">
        <v>122</v>
      </c>
      <c r="M571" s="138">
        <v>0.20636152055857254</v>
      </c>
      <c r="N571" s="117">
        <f t="shared" si="25"/>
        <v>11.211621411947245</v>
      </c>
      <c r="O571" s="113" t="s">
        <v>1159</v>
      </c>
      <c r="P571" s="114"/>
      <c r="Q571" s="118"/>
      <c r="R571" s="116"/>
      <c r="S571" s="114"/>
    </row>
    <row r="572" spans="6:19">
      <c r="F572" s="111" t="s">
        <v>504</v>
      </c>
      <c r="G572" s="136">
        <v>1.255777E-4</v>
      </c>
      <c r="H572" s="103">
        <f>ROUND(+G572*Totals!$H$10,2)</f>
        <v>46.47</v>
      </c>
      <c r="I572" s="103">
        <f t="shared" si="23"/>
        <v>11.890496083550914</v>
      </c>
      <c r="J572" s="103">
        <f t="shared" si="24"/>
        <v>34.579503916449084</v>
      </c>
      <c r="K572" s="113" t="s">
        <v>504</v>
      </c>
      <c r="L572" s="113" t="s">
        <v>59</v>
      </c>
      <c r="M572" s="138">
        <v>0.25587467362924282</v>
      </c>
      <c r="N572" s="117">
        <f t="shared" si="25"/>
        <v>11.890496083550914</v>
      </c>
      <c r="O572" s="117" t="s">
        <v>1159</v>
      </c>
      <c r="P572" s="114"/>
      <c r="Q572" s="118"/>
      <c r="R572" s="116"/>
      <c r="S572" s="114"/>
    </row>
    <row r="573" spans="6:19">
      <c r="F573" s="111" t="s">
        <v>503</v>
      </c>
      <c r="G573" s="136">
        <v>2.318357E-4</v>
      </c>
      <c r="H573" s="103">
        <f>ROUND(+G573*Totals!$H$10,2)</f>
        <v>85.78</v>
      </c>
      <c r="I573" s="103">
        <f t="shared" si="23"/>
        <v>0</v>
      </c>
      <c r="J573" s="103">
        <f t="shared" si="24"/>
        <v>85.78</v>
      </c>
      <c r="K573" s="113"/>
      <c r="L573" s="113"/>
      <c r="N573" s="117"/>
      <c r="O573" s="113"/>
      <c r="P573" s="114"/>
      <c r="Q573" s="118"/>
      <c r="R573" s="116"/>
      <c r="S573" s="114"/>
    </row>
    <row r="574" spans="6:19">
      <c r="F574" s="111" t="s">
        <v>502</v>
      </c>
      <c r="G574" s="136">
        <v>1.166906E-4</v>
      </c>
      <c r="H574" s="103">
        <f>ROUND(+G574*Totals!$H$10,2)</f>
        <v>43.18</v>
      </c>
      <c r="I574" s="103">
        <f t="shared" si="23"/>
        <v>9.2363636363636363</v>
      </c>
      <c r="J574" s="103">
        <f t="shared" si="24"/>
        <v>33.943636363636365</v>
      </c>
      <c r="K574" s="113" t="s">
        <v>502</v>
      </c>
      <c r="L574" s="113" t="s">
        <v>84</v>
      </c>
      <c r="M574" s="138">
        <v>0.21390374331550802</v>
      </c>
      <c r="N574" s="117">
        <f t="shared" si="25"/>
        <v>9.2363636363636363</v>
      </c>
      <c r="O574" s="117" t="s">
        <v>1159</v>
      </c>
      <c r="P574" s="114"/>
      <c r="Q574" s="118"/>
      <c r="R574" s="116"/>
      <c r="S574" s="114"/>
    </row>
    <row r="575" spans="6:19" ht="37.5">
      <c r="F575" s="111" t="s">
        <v>501</v>
      </c>
      <c r="G575" s="136">
        <v>1.0347599E-3</v>
      </c>
      <c r="H575" s="103">
        <f>ROUND(+G575*Totals!$H$10,2)</f>
        <v>382.87</v>
      </c>
      <c r="I575" s="103">
        <f t="shared" si="23"/>
        <v>0</v>
      </c>
      <c r="J575" s="103">
        <f t="shared" si="24"/>
        <v>382.87</v>
      </c>
      <c r="K575" s="113"/>
      <c r="L575" s="113"/>
      <c r="N575" s="117"/>
      <c r="O575" s="113"/>
      <c r="P575" s="114"/>
      <c r="Q575" s="118"/>
      <c r="R575" s="116"/>
      <c r="S575" s="114"/>
    </row>
    <row r="576" spans="6:19">
      <c r="F576" s="111" t="s">
        <v>100</v>
      </c>
      <c r="G576" s="136">
        <v>4.79127E-5</v>
      </c>
      <c r="H576" s="103">
        <f>ROUND(+G576*Totals!$H$10,2)</f>
        <v>17.73</v>
      </c>
      <c r="I576" s="103">
        <f t="shared" si="23"/>
        <v>4.5858484349258655</v>
      </c>
      <c r="J576" s="103">
        <f t="shared" si="24"/>
        <v>13.144151565074136</v>
      </c>
      <c r="K576" s="113" t="s">
        <v>100</v>
      </c>
      <c r="L576" s="113" t="s">
        <v>100</v>
      </c>
      <c r="M576" s="138">
        <v>0.25864909390444812</v>
      </c>
      <c r="N576" s="117">
        <f t="shared" si="25"/>
        <v>4.5858484349258655</v>
      </c>
      <c r="O576" s="117" t="s">
        <v>1159</v>
      </c>
      <c r="P576" s="114"/>
      <c r="Q576" s="118"/>
      <c r="R576" s="116"/>
      <c r="S576" s="114"/>
    </row>
    <row r="577" spans="6:19">
      <c r="F577" s="111" t="s">
        <v>500</v>
      </c>
      <c r="G577" s="136">
        <v>9.6018610000000006E-4</v>
      </c>
      <c r="H577" s="103">
        <f>ROUND(+G577*Totals!$H$10,2)</f>
        <v>355.28</v>
      </c>
      <c r="I577" s="103">
        <f t="shared" si="23"/>
        <v>0</v>
      </c>
      <c r="J577" s="103">
        <f t="shared" si="24"/>
        <v>355.28</v>
      </c>
      <c r="K577" s="113"/>
      <c r="L577" s="113"/>
      <c r="N577" s="117"/>
      <c r="O577" s="113"/>
      <c r="P577" s="114"/>
      <c r="Q577" s="118"/>
      <c r="R577" s="116"/>
      <c r="S577" s="114"/>
    </row>
    <row r="578" spans="6:19">
      <c r="F578" s="111" t="s">
        <v>499</v>
      </c>
      <c r="G578" s="136">
        <v>1.0548520000000001E-4</v>
      </c>
      <c r="H578" s="103">
        <f>ROUND(+G578*Totals!$H$10,2)</f>
        <v>39.03</v>
      </c>
      <c r="I578" s="103">
        <f t="shared" si="23"/>
        <v>18.902421524663676</v>
      </c>
      <c r="J578" s="103">
        <f t="shared" si="24"/>
        <v>20.127578475336325</v>
      </c>
      <c r="K578" s="113" t="s">
        <v>499</v>
      </c>
      <c r="L578" s="113" t="s">
        <v>77</v>
      </c>
      <c r="M578" s="138">
        <v>0.48430493273542602</v>
      </c>
      <c r="N578" s="117">
        <f t="shared" si="25"/>
        <v>18.902421524663676</v>
      </c>
      <c r="O578" s="117" t="s">
        <v>1159</v>
      </c>
      <c r="P578" s="114"/>
      <c r="Q578" s="118"/>
      <c r="R578" s="116"/>
      <c r="S578" s="114"/>
    </row>
    <row r="579" spans="6:19">
      <c r="F579" s="111" t="s">
        <v>498</v>
      </c>
      <c r="G579" s="136">
        <v>1.3098719999999998E-4</v>
      </c>
      <c r="H579" s="103">
        <f>ROUND(+G579*Totals!$H$10,2)</f>
        <v>48.47</v>
      </c>
      <c r="I579" s="103">
        <f t="shared" si="23"/>
        <v>0</v>
      </c>
      <c r="J579" s="103">
        <f t="shared" si="24"/>
        <v>48.47</v>
      </c>
      <c r="K579" s="113"/>
      <c r="L579" s="113"/>
      <c r="N579" s="117"/>
      <c r="O579" s="113"/>
      <c r="P579" s="114"/>
      <c r="Q579" s="118"/>
      <c r="R579" s="116"/>
      <c r="S579" s="114"/>
    </row>
    <row r="580" spans="6:19">
      <c r="F580" s="111" t="s">
        <v>497</v>
      </c>
      <c r="G580" s="136">
        <v>4.9844700000000001E-5</v>
      </c>
      <c r="H580" s="103">
        <f>ROUND(+G580*Totals!$H$10,2)</f>
        <v>18.440000000000001</v>
      </c>
      <c r="I580" s="103">
        <f t="shared" si="23"/>
        <v>4.6100000000000003</v>
      </c>
      <c r="J580" s="103">
        <f t="shared" si="24"/>
        <v>13.830000000000002</v>
      </c>
      <c r="K580" s="113" t="s">
        <v>497</v>
      </c>
      <c r="L580" s="113" t="s">
        <v>83</v>
      </c>
      <c r="M580" s="138">
        <v>0.25</v>
      </c>
      <c r="N580" s="117">
        <f t="shared" si="25"/>
        <v>4.6100000000000003</v>
      </c>
      <c r="O580" s="113" t="s">
        <v>1159</v>
      </c>
      <c r="P580" s="114"/>
      <c r="Q580" s="118"/>
      <c r="R580" s="116"/>
      <c r="S580" s="114"/>
    </row>
    <row r="581" spans="6:19">
      <c r="F581" s="111" t="s">
        <v>101</v>
      </c>
      <c r="G581" s="136">
        <v>5.6838380000000005E-4</v>
      </c>
      <c r="H581" s="103">
        <f>ROUND(+G581*Totals!$H$10,2)</f>
        <v>210.31</v>
      </c>
      <c r="I581" s="103">
        <f t="shared" si="23"/>
        <v>0</v>
      </c>
      <c r="J581" s="103">
        <f t="shared" si="24"/>
        <v>210.31</v>
      </c>
      <c r="K581" s="113"/>
      <c r="L581" s="113"/>
      <c r="N581" s="117"/>
      <c r="O581" s="113"/>
      <c r="P581" s="114"/>
      <c r="Q581" s="118"/>
      <c r="R581" s="116"/>
      <c r="S581" s="114"/>
    </row>
    <row r="582" spans="6:19">
      <c r="F582" s="111" t="s">
        <v>102</v>
      </c>
      <c r="G582" s="136">
        <v>7.6003459999999991E-4</v>
      </c>
      <c r="H582" s="103">
        <f>ROUND(+G582*Totals!$H$10,2)</f>
        <v>281.22000000000003</v>
      </c>
      <c r="I582" s="103">
        <f t="shared" si="23"/>
        <v>0</v>
      </c>
      <c r="J582" s="103">
        <f t="shared" si="24"/>
        <v>281.22000000000003</v>
      </c>
      <c r="K582" s="113"/>
      <c r="L582" s="113"/>
      <c r="N582" s="117"/>
      <c r="O582" s="113"/>
      <c r="P582" s="114"/>
      <c r="Q582" s="118"/>
      <c r="R582" s="116"/>
      <c r="S582" s="114"/>
    </row>
    <row r="583" spans="6:19">
      <c r="F583" s="111" t="s">
        <v>496</v>
      </c>
      <c r="G583" s="136">
        <v>5.571784E-4</v>
      </c>
      <c r="H583" s="103">
        <f>ROUND(+G583*Totals!$H$10,2)</f>
        <v>206.16</v>
      </c>
      <c r="I583" s="103">
        <f t="shared" ref="I583:I646" si="26">+N583+Q583+T583</f>
        <v>0</v>
      </c>
      <c r="J583" s="103">
        <f t="shared" ref="J583:J646" si="27">+H583-I583</f>
        <v>206.16</v>
      </c>
      <c r="K583" s="113"/>
      <c r="L583" s="113"/>
      <c r="N583" s="117"/>
      <c r="O583" s="117"/>
      <c r="P583" s="114"/>
      <c r="Q583" s="118"/>
      <c r="R583" s="116"/>
      <c r="S583" s="114"/>
    </row>
    <row r="584" spans="6:19">
      <c r="F584" s="111" t="s">
        <v>495</v>
      </c>
      <c r="G584" s="136">
        <v>1.5664364E-3</v>
      </c>
      <c r="H584" s="103">
        <f>ROUND(+G584*Totals!$H$10,2)</f>
        <v>579.6</v>
      </c>
      <c r="I584" s="103">
        <f t="shared" si="26"/>
        <v>0</v>
      </c>
      <c r="J584" s="103">
        <f t="shared" si="27"/>
        <v>579.6</v>
      </c>
      <c r="K584" s="113"/>
      <c r="L584" s="113"/>
      <c r="N584" s="117"/>
      <c r="O584" s="113"/>
      <c r="P584" s="114"/>
      <c r="Q584" s="118"/>
      <c r="R584" s="116"/>
      <c r="S584" s="114"/>
    </row>
    <row r="585" spans="6:19">
      <c r="F585" s="111" t="s">
        <v>494</v>
      </c>
      <c r="G585" s="136">
        <v>7.8437700000000003E-5</v>
      </c>
      <c r="H585" s="103">
        <f>ROUND(+G585*Totals!$H$10,2)</f>
        <v>29.02</v>
      </c>
      <c r="I585" s="103">
        <f t="shared" si="26"/>
        <v>8.2213107822410141</v>
      </c>
      <c r="J585" s="103">
        <f t="shared" si="27"/>
        <v>20.798689217758984</v>
      </c>
      <c r="K585" s="113" t="s">
        <v>494</v>
      </c>
      <c r="L585" s="113" t="s">
        <v>119</v>
      </c>
      <c r="M585" s="138">
        <v>0.28329809725158561</v>
      </c>
      <c r="N585" s="117">
        <f t="shared" si="25"/>
        <v>8.2213107822410141</v>
      </c>
      <c r="O585" s="117" t="s">
        <v>1159</v>
      </c>
      <c r="P585" s="114"/>
      <c r="Q585" s="118"/>
      <c r="R585" s="116"/>
      <c r="S585" s="114"/>
    </row>
    <row r="586" spans="6:19">
      <c r="F586" s="111" t="s">
        <v>493</v>
      </c>
      <c r="G586" s="136">
        <v>2.851579E-4</v>
      </c>
      <c r="H586" s="103">
        <f>ROUND(+G586*Totals!$H$10,2)</f>
        <v>105.51</v>
      </c>
      <c r="I586" s="103">
        <f t="shared" si="26"/>
        <v>0</v>
      </c>
      <c r="J586" s="103">
        <f t="shared" si="27"/>
        <v>105.51</v>
      </c>
      <c r="K586" s="113"/>
      <c r="L586" s="113"/>
      <c r="N586" s="117"/>
      <c r="O586" s="117"/>
      <c r="P586" s="114"/>
      <c r="Q586" s="118"/>
      <c r="R586" s="116"/>
      <c r="S586" s="114"/>
    </row>
    <row r="587" spans="6:19">
      <c r="F587" s="111" t="s">
        <v>492</v>
      </c>
      <c r="G587" s="136">
        <v>7.6892199999999995E-5</v>
      </c>
      <c r="H587" s="103">
        <f>ROUND(+G587*Totals!$H$10,2)</f>
        <v>28.45</v>
      </c>
      <c r="I587" s="103">
        <f t="shared" si="26"/>
        <v>2.2604109589041093</v>
      </c>
      <c r="J587" s="103">
        <f t="shared" si="27"/>
        <v>26.189589041095889</v>
      </c>
      <c r="K587" s="113" t="s">
        <v>492</v>
      </c>
      <c r="L587" s="113" t="s">
        <v>101</v>
      </c>
      <c r="M587" s="138">
        <v>7.9452054794520541E-2</v>
      </c>
      <c r="N587" s="117">
        <f t="shared" si="25"/>
        <v>2.2604109589041093</v>
      </c>
      <c r="O587" s="113" t="s">
        <v>1159</v>
      </c>
      <c r="P587" s="114"/>
      <c r="Q587" s="118"/>
      <c r="R587" s="116"/>
      <c r="S587" s="114"/>
    </row>
    <row r="588" spans="6:19">
      <c r="F588" s="111" t="s">
        <v>491</v>
      </c>
      <c r="G588" s="136">
        <v>6.4913999999999995E-5</v>
      </c>
      <c r="H588" s="103">
        <f>ROUND(+G588*Totals!$H$10,2)</f>
        <v>24.02</v>
      </c>
      <c r="I588" s="103">
        <f t="shared" si="26"/>
        <v>8.5562894248608536</v>
      </c>
      <c r="J588" s="103">
        <f t="shared" si="27"/>
        <v>15.463710575139146</v>
      </c>
      <c r="K588" s="113" t="s">
        <v>491</v>
      </c>
      <c r="L588" s="113" t="s">
        <v>127</v>
      </c>
      <c r="M588" s="138">
        <v>0.35621521335807049</v>
      </c>
      <c r="N588" s="117">
        <f t="shared" si="25"/>
        <v>8.5562894248608536</v>
      </c>
      <c r="O588" s="117" t="s">
        <v>1159</v>
      </c>
      <c r="P588" s="114"/>
      <c r="Q588" s="118"/>
      <c r="R588" s="116"/>
      <c r="S588" s="114"/>
    </row>
    <row r="589" spans="6:19">
      <c r="F589" s="111" t="s">
        <v>490</v>
      </c>
      <c r="G589" s="136">
        <v>2.4613219999999999E-4</v>
      </c>
      <c r="H589" s="103">
        <f>ROUND(+G589*Totals!$H$10,2)</f>
        <v>91.07</v>
      </c>
      <c r="I589" s="103">
        <f t="shared" si="26"/>
        <v>0</v>
      </c>
      <c r="J589" s="103">
        <f t="shared" si="27"/>
        <v>91.07</v>
      </c>
      <c r="K589" s="113"/>
      <c r="L589" s="113"/>
      <c r="N589" s="117"/>
      <c r="O589" s="113"/>
      <c r="P589" s="114"/>
      <c r="Q589" s="118"/>
      <c r="R589" s="116"/>
      <c r="S589" s="114"/>
    </row>
    <row r="590" spans="6:19">
      <c r="F590" s="111" t="s">
        <v>489</v>
      </c>
      <c r="G590" s="136">
        <v>3.70937E-5</v>
      </c>
      <c r="H590" s="103">
        <f>ROUND(+G590*Totals!$H$10,2)</f>
        <v>13.73</v>
      </c>
      <c r="I590" s="103">
        <f t="shared" si="26"/>
        <v>5.6535294117647066</v>
      </c>
      <c r="J590" s="103">
        <f t="shared" si="27"/>
        <v>8.0764705882352938</v>
      </c>
      <c r="K590" s="113" t="s">
        <v>489</v>
      </c>
      <c r="L590" s="113" t="s">
        <v>87</v>
      </c>
      <c r="M590" s="138">
        <v>0.41176470588235298</v>
      </c>
      <c r="N590" s="117">
        <f t="shared" si="25"/>
        <v>5.6535294117647066</v>
      </c>
      <c r="O590" s="117" t="s">
        <v>1159</v>
      </c>
      <c r="P590" s="114"/>
      <c r="Q590" s="118"/>
      <c r="R590" s="116"/>
      <c r="S590" s="114"/>
    </row>
    <row r="591" spans="6:19">
      <c r="F591" s="111" t="s">
        <v>488</v>
      </c>
      <c r="G591" s="136">
        <v>2.9056740000000001E-4</v>
      </c>
      <c r="H591" s="103">
        <f>ROUND(+G591*Totals!$H$10,2)</f>
        <v>107.51</v>
      </c>
      <c r="I591" s="103">
        <f t="shared" si="26"/>
        <v>0</v>
      </c>
      <c r="J591" s="103">
        <f t="shared" si="27"/>
        <v>107.51</v>
      </c>
      <c r="K591" s="113"/>
      <c r="L591" s="113"/>
      <c r="N591" s="117"/>
      <c r="O591" s="113"/>
      <c r="P591" s="114"/>
      <c r="Q591" s="118"/>
      <c r="R591" s="116"/>
      <c r="S591" s="114"/>
    </row>
    <row r="592" spans="6:19">
      <c r="F592" s="111" t="s">
        <v>487</v>
      </c>
      <c r="G592" s="136">
        <v>3.7866500000000001E-5</v>
      </c>
      <c r="H592" s="103">
        <f>ROUND(+G592*Totals!$H$10,2)</f>
        <v>14.01</v>
      </c>
      <c r="I592" s="103">
        <f t="shared" si="26"/>
        <v>0.43329896907216497</v>
      </c>
      <c r="J592" s="103">
        <f t="shared" si="27"/>
        <v>13.576701030927834</v>
      </c>
      <c r="K592" s="113" t="s">
        <v>487</v>
      </c>
      <c r="L592" s="113" t="s">
        <v>72</v>
      </c>
      <c r="M592" s="138">
        <v>3.0927835051546393E-2</v>
      </c>
      <c r="N592" s="117">
        <f t="shared" si="25"/>
        <v>0.43329896907216497</v>
      </c>
      <c r="O592" s="117" t="s">
        <v>1159</v>
      </c>
      <c r="P592" s="114"/>
      <c r="Q592" s="118"/>
      <c r="R592" s="116"/>
      <c r="S592" s="114"/>
    </row>
    <row r="593" spans="6:19">
      <c r="F593" s="111" t="s">
        <v>486</v>
      </c>
      <c r="G593" s="136">
        <v>2.3454039999999999E-4</v>
      </c>
      <c r="H593" s="103">
        <f>ROUND(+G593*Totals!$H$10,2)</f>
        <v>86.78</v>
      </c>
      <c r="I593" s="103">
        <f t="shared" si="26"/>
        <v>0</v>
      </c>
      <c r="J593" s="103">
        <f t="shared" si="27"/>
        <v>86.78</v>
      </c>
      <c r="K593" s="113"/>
      <c r="L593" s="113"/>
      <c r="N593" s="117"/>
      <c r="O593" s="113"/>
      <c r="P593" s="114"/>
      <c r="Q593" s="118"/>
      <c r="R593" s="116"/>
      <c r="S593" s="114"/>
    </row>
    <row r="594" spans="6:19" ht="37.5">
      <c r="F594" s="111" t="s">
        <v>485</v>
      </c>
      <c r="G594" s="136">
        <v>6.2595599999999994E-5</v>
      </c>
      <c r="H594" s="103">
        <f>ROUND(+G594*Totals!$H$10,2)</f>
        <v>23.16</v>
      </c>
      <c r="I594" s="103">
        <f t="shared" si="26"/>
        <v>8.7239461883408058</v>
      </c>
      <c r="J594" s="103">
        <f t="shared" si="27"/>
        <v>14.436053811659194</v>
      </c>
      <c r="K594" s="113" t="s">
        <v>485</v>
      </c>
      <c r="L594" s="113" t="s">
        <v>41</v>
      </c>
      <c r="M594" s="138">
        <v>0.37668161434977576</v>
      </c>
      <c r="N594" s="117">
        <f t="shared" si="25"/>
        <v>8.7239461883408058</v>
      </c>
      <c r="O594" s="113" t="s">
        <v>1159</v>
      </c>
      <c r="P594" s="114"/>
      <c r="Q594" s="118"/>
      <c r="R594" s="116"/>
      <c r="S594" s="114"/>
    </row>
    <row r="595" spans="6:19">
      <c r="F595" s="111" t="s">
        <v>484</v>
      </c>
      <c r="G595" s="136">
        <v>6.2711550000000009E-4</v>
      </c>
      <c r="H595" s="103">
        <f>ROUND(+G595*Totals!$H$10,2)</f>
        <v>232.04</v>
      </c>
      <c r="I595" s="103">
        <f t="shared" si="26"/>
        <v>0</v>
      </c>
      <c r="J595" s="103">
        <f t="shared" si="27"/>
        <v>232.04</v>
      </c>
      <c r="K595" s="113"/>
      <c r="L595" s="113"/>
      <c r="N595" s="117"/>
      <c r="O595" s="117"/>
      <c r="P595" s="114"/>
      <c r="Q595" s="118"/>
      <c r="R595" s="116"/>
      <c r="S595" s="114"/>
    </row>
    <row r="596" spans="6:19" ht="37.5">
      <c r="F596" s="111" t="s">
        <v>483</v>
      </c>
      <c r="G596" s="136">
        <v>3.5834066999999997E-3</v>
      </c>
      <c r="H596" s="103">
        <f>ROUND(+G596*Totals!$H$10,2)</f>
        <v>1325.9</v>
      </c>
      <c r="I596" s="103">
        <f t="shared" si="26"/>
        <v>0</v>
      </c>
      <c r="J596" s="103">
        <f t="shared" si="27"/>
        <v>1325.9</v>
      </c>
      <c r="K596" s="113"/>
      <c r="L596" s="113"/>
      <c r="N596" s="117"/>
      <c r="O596" s="113"/>
      <c r="P596" s="114"/>
      <c r="Q596" s="118"/>
      <c r="R596" s="116"/>
      <c r="S596" s="114"/>
    </row>
    <row r="597" spans="6:19">
      <c r="F597" s="111" t="s">
        <v>481</v>
      </c>
      <c r="G597" s="136">
        <v>0</v>
      </c>
      <c r="H597" s="103">
        <f>ROUND(+G597*Totals!$H$10,2)</f>
        <v>0</v>
      </c>
      <c r="I597" s="103">
        <f t="shared" si="26"/>
        <v>0</v>
      </c>
      <c r="J597" s="103">
        <f t="shared" si="27"/>
        <v>0</v>
      </c>
      <c r="K597" s="113"/>
      <c r="L597" s="113"/>
      <c r="N597" s="117"/>
      <c r="O597" s="113"/>
      <c r="P597" s="114"/>
      <c r="Q597" s="118"/>
      <c r="R597" s="116"/>
      <c r="S597" s="114"/>
    </row>
    <row r="598" spans="6:19" ht="37.5">
      <c r="F598" s="111" t="s">
        <v>480</v>
      </c>
      <c r="G598" s="136">
        <v>1.7492002000000001E-3</v>
      </c>
      <c r="H598" s="103">
        <f>ROUND(+G598*Totals!$H$10,2)</f>
        <v>647.22</v>
      </c>
      <c r="I598" s="103">
        <f t="shared" si="26"/>
        <v>0</v>
      </c>
      <c r="J598" s="103">
        <f t="shared" si="27"/>
        <v>647.22</v>
      </c>
      <c r="K598" s="113"/>
      <c r="L598" s="113"/>
      <c r="N598" s="117"/>
      <c r="O598" s="113"/>
      <c r="P598" s="114"/>
      <c r="Q598" s="118"/>
      <c r="R598" s="116"/>
      <c r="S598" s="114"/>
    </row>
    <row r="599" spans="6:19">
      <c r="F599" s="111" t="s">
        <v>479</v>
      </c>
      <c r="G599" s="136">
        <v>6.5184460000000004E-4</v>
      </c>
      <c r="H599" s="103">
        <f>ROUND(+G599*Totals!$H$10,2)</f>
        <v>241.19</v>
      </c>
      <c r="I599" s="103">
        <f t="shared" si="26"/>
        <v>0</v>
      </c>
      <c r="J599" s="103">
        <f t="shared" si="27"/>
        <v>241.19</v>
      </c>
      <c r="K599" s="113"/>
      <c r="L599" s="113"/>
      <c r="N599" s="117"/>
      <c r="O599" s="113"/>
      <c r="P599" s="114"/>
      <c r="Q599" s="118"/>
      <c r="R599" s="116"/>
      <c r="S599" s="114"/>
    </row>
    <row r="600" spans="6:19">
      <c r="F600" s="111" t="s">
        <v>478</v>
      </c>
      <c r="G600" s="136">
        <v>2.6429270000000003E-4</v>
      </c>
      <c r="H600" s="103">
        <f>ROUND(+G600*Totals!$H$10,2)</f>
        <v>97.79</v>
      </c>
      <c r="I600" s="103">
        <f t="shared" si="26"/>
        <v>0</v>
      </c>
      <c r="J600" s="103">
        <f t="shared" si="27"/>
        <v>97.79</v>
      </c>
      <c r="K600" s="113"/>
      <c r="L600" s="113"/>
      <c r="N600" s="117"/>
      <c r="O600" s="117"/>
      <c r="P600" s="114"/>
      <c r="Q600" s="118"/>
      <c r="R600" s="116"/>
      <c r="S600" s="114"/>
    </row>
    <row r="601" spans="6:19">
      <c r="F601" s="111" t="s">
        <v>104</v>
      </c>
      <c r="G601" s="136">
        <v>9.1949893000000012E-3</v>
      </c>
      <c r="H601" s="103">
        <f>ROUND(+G601*Totals!$H$10,2)</f>
        <v>3402.25</v>
      </c>
      <c r="I601" s="103">
        <f t="shared" si="26"/>
        <v>0</v>
      </c>
      <c r="J601" s="103">
        <f t="shared" si="27"/>
        <v>3402.25</v>
      </c>
      <c r="K601" s="113"/>
      <c r="L601" s="113"/>
      <c r="N601" s="117"/>
      <c r="O601" s="113"/>
      <c r="P601" s="114"/>
      <c r="Q601" s="118"/>
      <c r="R601" s="116"/>
      <c r="S601" s="114"/>
    </row>
    <row r="602" spans="6:19">
      <c r="F602" s="111" t="s">
        <v>477</v>
      </c>
      <c r="G602" s="136">
        <v>1.2441850000000001E-4</v>
      </c>
      <c r="H602" s="103">
        <f>ROUND(+G602*Totals!$H$10,2)</f>
        <v>46.04</v>
      </c>
      <c r="I602" s="103">
        <f t="shared" si="26"/>
        <v>11.893058637083993</v>
      </c>
      <c r="J602" s="103">
        <f t="shared" si="27"/>
        <v>34.14694136291601</v>
      </c>
      <c r="K602" s="113" t="s">
        <v>477</v>
      </c>
      <c r="L602" s="113" t="s">
        <v>39</v>
      </c>
      <c r="M602" s="138">
        <v>0.2583201267828843</v>
      </c>
      <c r="N602" s="117">
        <f>+H602*M602</f>
        <v>11.893058637083993</v>
      </c>
      <c r="O602" s="117" t="s">
        <v>1159</v>
      </c>
      <c r="P602" s="114"/>
      <c r="Q602" s="118"/>
      <c r="R602" s="116"/>
      <c r="S602" s="114"/>
    </row>
    <row r="603" spans="6:19">
      <c r="F603" s="111" t="s">
        <v>476</v>
      </c>
      <c r="G603" s="136">
        <v>5.9929519999999997E-4</v>
      </c>
      <c r="H603" s="103">
        <f>ROUND(+G603*Totals!$H$10,2)</f>
        <v>221.75</v>
      </c>
      <c r="I603" s="103">
        <f t="shared" si="26"/>
        <v>0</v>
      </c>
      <c r="J603" s="103">
        <f t="shared" si="27"/>
        <v>221.75</v>
      </c>
      <c r="K603" s="113"/>
      <c r="L603" s="113"/>
      <c r="N603" s="117"/>
      <c r="O603" s="113"/>
      <c r="P603" s="114"/>
      <c r="Q603" s="118"/>
      <c r="R603" s="116"/>
      <c r="S603" s="114"/>
    </row>
    <row r="604" spans="6:19">
      <c r="F604" s="111" t="s">
        <v>475</v>
      </c>
      <c r="G604" s="136">
        <v>2.5501900000000001E-5</v>
      </c>
      <c r="H604" s="103">
        <f>ROUND(+G604*Totals!$H$10,2)</f>
        <v>9.44</v>
      </c>
      <c r="I604" s="103">
        <f t="shared" si="26"/>
        <v>1.6290265486725664</v>
      </c>
      <c r="J604" s="103">
        <f t="shared" si="27"/>
        <v>7.8109734513274329</v>
      </c>
      <c r="K604" s="113" t="s">
        <v>475</v>
      </c>
      <c r="L604" s="113" t="s">
        <v>114</v>
      </c>
      <c r="M604" s="138">
        <v>0.17256637168141595</v>
      </c>
      <c r="N604" s="117">
        <f>+H604*M604</f>
        <v>1.6290265486725664</v>
      </c>
      <c r="O604" s="113" t="s">
        <v>1159</v>
      </c>
      <c r="P604" s="114"/>
      <c r="Q604" s="118"/>
      <c r="R604" s="116"/>
      <c r="S604" s="114"/>
    </row>
    <row r="605" spans="6:19">
      <c r="F605" s="111" t="s">
        <v>474</v>
      </c>
      <c r="G605" s="136">
        <v>3.5470860000000001E-4</v>
      </c>
      <c r="H605" s="103">
        <f>ROUND(+G605*Totals!$H$10,2)</f>
        <v>131.25</v>
      </c>
      <c r="I605" s="103">
        <f t="shared" si="26"/>
        <v>0</v>
      </c>
      <c r="J605" s="103">
        <f t="shared" si="27"/>
        <v>131.25</v>
      </c>
      <c r="K605" s="113"/>
      <c r="L605" s="113"/>
      <c r="N605" s="117"/>
      <c r="O605" s="113"/>
      <c r="P605" s="114"/>
      <c r="Q605" s="118"/>
      <c r="R605" s="116"/>
      <c r="S605" s="114"/>
    </row>
    <row r="606" spans="6:19">
      <c r="F606" s="111" t="s">
        <v>473</v>
      </c>
      <c r="G606" s="136">
        <v>2.6757701000000001E-3</v>
      </c>
      <c r="H606" s="103">
        <f>ROUND(+G606*Totals!$H$10,2)</f>
        <v>990.07</v>
      </c>
      <c r="I606" s="103">
        <f t="shared" si="26"/>
        <v>0</v>
      </c>
      <c r="J606" s="103">
        <f t="shared" si="27"/>
        <v>990.07</v>
      </c>
      <c r="K606" s="113"/>
      <c r="L606" s="113"/>
      <c r="N606" s="117"/>
      <c r="O606" s="113"/>
      <c r="P606" s="114"/>
      <c r="Q606" s="118"/>
      <c r="R606" s="116"/>
      <c r="S606" s="114"/>
    </row>
    <row r="607" spans="6:19">
      <c r="F607" s="111" t="s">
        <v>472</v>
      </c>
      <c r="G607" s="136">
        <v>1.6692169999999999E-4</v>
      </c>
      <c r="H607" s="103">
        <f>ROUND(+G607*Totals!$H$10,2)</f>
        <v>61.76</v>
      </c>
      <c r="I607" s="103">
        <f t="shared" si="26"/>
        <v>0</v>
      </c>
      <c r="J607" s="103">
        <f t="shared" si="27"/>
        <v>61.76</v>
      </c>
      <c r="K607" s="113"/>
      <c r="L607" s="113"/>
      <c r="N607" s="117"/>
      <c r="O607" s="113"/>
      <c r="P607" s="114"/>
      <c r="Q607" s="118"/>
      <c r="R607" s="116"/>
      <c r="S607" s="114"/>
    </row>
    <row r="608" spans="6:19">
      <c r="F608" s="111" t="s">
        <v>471</v>
      </c>
      <c r="G608" s="136">
        <v>1.3500564E-3</v>
      </c>
      <c r="H608" s="103">
        <f>ROUND(+G608*Totals!$H$10,2)</f>
        <v>499.54</v>
      </c>
      <c r="I608" s="103">
        <f t="shared" si="26"/>
        <v>0</v>
      </c>
      <c r="J608" s="103">
        <f t="shared" si="27"/>
        <v>499.54</v>
      </c>
      <c r="K608" s="113"/>
      <c r="L608" s="113"/>
      <c r="N608" s="117"/>
      <c r="O608" s="117"/>
      <c r="P608" s="114"/>
      <c r="Q608" s="118"/>
      <c r="R608" s="116"/>
      <c r="S608" s="114"/>
    </row>
    <row r="609" spans="6:19">
      <c r="F609" s="111" t="s">
        <v>470</v>
      </c>
      <c r="G609" s="136">
        <v>2.2024390000000002E-4</v>
      </c>
      <c r="H609" s="103">
        <f>ROUND(+G609*Totals!$H$10,2)</f>
        <v>81.489999999999995</v>
      </c>
      <c r="I609" s="103">
        <f t="shared" si="26"/>
        <v>0</v>
      </c>
      <c r="J609" s="103">
        <f t="shared" si="27"/>
        <v>81.489999999999995</v>
      </c>
      <c r="K609" s="113"/>
      <c r="L609" s="113"/>
      <c r="N609" s="117"/>
      <c r="O609" s="113"/>
      <c r="P609" s="114"/>
      <c r="Q609" s="118"/>
      <c r="R609" s="116"/>
      <c r="S609" s="114"/>
    </row>
    <row r="610" spans="6:19">
      <c r="F610" s="111" t="s">
        <v>469</v>
      </c>
      <c r="G610" s="136">
        <v>5.3322200000000003E-5</v>
      </c>
      <c r="H610" s="103">
        <f>ROUND(+G610*Totals!$H$10,2)</f>
        <v>19.73</v>
      </c>
      <c r="I610" s="103">
        <f t="shared" si="26"/>
        <v>1.250492957746479</v>
      </c>
      <c r="J610" s="103">
        <f t="shared" si="27"/>
        <v>18.479507042253523</v>
      </c>
      <c r="K610" s="113" t="s">
        <v>469</v>
      </c>
      <c r="L610" s="113" t="s">
        <v>115</v>
      </c>
      <c r="M610" s="138">
        <v>6.3380281690140844E-2</v>
      </c>
      <c r="N610" s="117">
        <f>+H610*M610</f>
        <v>1.250492957746479</v>
      </c>
      <c r="O610" s="117" t="s">
        <v>1159</v>
      </c>
      <c r="P610" s="114"/>
      <c r="Q610" s="118"/>
      <c r="R610" s="116"/>
      <c r="S610" s="114"/>
    </row>
    <row r="611" spans="6:19">
      <c r="F611" s="111" t="s">
        <v>468</v>
      </c>
      <c r="G611" s="136">
        <v>7.3801019999999995E-4</v>
      </c>
      <c r="H611" s="103">
        <f>ROUND(+G611*Totals!$H$10,2)</f>
        <v>273.07</v>
      </c>
      <c r="I611" s="103">
        <f t="shared" si="26"/>
        <v>0</v>
      </c>
      <c r="J611" s="103">
        <f t="shared" si="27"/>
        <v>273.07</v>
      </c>
      <c r="K611" s="113"/>
      <c r="L611" s="113"/>
      <c r="N611" s="117"/>
      <c r="O611" s="117"/>
      <c r="P611" s="114"/>
      <c r="Q611" s="118"/>
      <c r="R611" s="116"/>
      <c r="S611" s="114"/>
    </row>
    <row r="612" spans="6:19">
      <c r="F612" s="111" t="s">
        <v>467</v>
      </c>
      <c r="G612" s="136">
        <v>1.4876120000000001E-4</v>
      </c>
      <c r="H612" s="103">
        <f>ROUND(+G612*Totals!$H$10,2)</f>
        <v>55.04</v>
      </c>
      <c r="I612" s="103">
        <f t="shared" si="26"/>
        <v>8.0782778864970641</v>
      </c>
      <c r="J612" s="103">
        <f t="shared" si="27"/>
        <v>46.961722113502937</v>
      </c>
      <c r="K612" s="113" t="s">
        <v>467</v>
      </c>
      <c r="L612" s="113" t="s">
        <v>120</v>
      </c>
      <c r="M612" s="138">
        <v>0.14677103718199608</v>
      </c>
      <c r="N612" s="117">
        <f>+H612*M612</f>
        <v>8.0782778864970641</v>
      </c>
      <c r="O612" s="113" t="s">
        <v>1159</v>
      </c>
      <c r="P612" s="114"/>
      <c r="Q612" s="118"/>
      <c r="R612" s="116"/>
      <c r="S612" s="114"/>
    </row>
    <row r="613" spans="6:19" ht="37.5">
      <c r="F613" s="111" t="s">
        <v>466</v>
      </c>
      <c r="G613" s="136">
        <v>9.118869999999999E-5</v>
      </c>
      <c r="H613" s="103">
        <f>ROUND(+G613*Totals!$H$10,2)</f>
        <v>33.74</v>
      </c>
      <c r="I613" s="103">
        <f t="shared" si="26"/>
        <v>17.416907730673316</v>
      </c>
      <c r="J613" s="103">
        <f t="shared" si="27"/>
        <v>16.323092269326686</v>
      </c>
      <c r="K613" s="113" t="s">
        <v>466</v>
      </c>
      <c r="L613" s="113" t="s">
        <v>76</v>
      </c>
      <c r="M613" s="138">
        <v>0.51620947630922687</v>
      </c>
      <c r="N613" s="117">
        <f>+H613*M613</f>
        <v>17.416907730673316</v>
      </c>
      <c r="O613" s="117" t="s">
        <v>1159</v>
      </c>
      <c r="P613" s="114"/>
      <c r="Q613" s="118"/>
      <c r="R613" s="116"/>
      <c r="S613" s="114"/>
    </row>
    <row r="614" spans="6:19">
      <c r="F614" s="111" t="s">
        <v>465</v>
      </c>
      <c r="G614" s="136">
        <v>4.8762769999999999E-4</v>
      </c>
      <c r="H614" s="103">
        <f>ROUND(+G614*Totals!$H$10,2)</f>
        <v>180.43</v>
      </c>
      <c r="I614" s="103">
        <f t="shared" si="26"/>
        <v>0</v>
      </c>
      <c r="J614" s="103">
        <f t="shared" si="27"/>
        <v>180.43</v>
      </c>
      <c r="K614" s="113"/>
      <c r="L614" s="113"/>
      <c r="N614" s="117"/>
      <c r="O614" s="117"/>
      <c r="P614" s="114"/>
      <c r="Q614" s="118"/>
      <c r="R614" s="116"/>
      <c r="S614" s="114"/>
    </row>
    <row r="615" spans="6:19">
      <c r="F615" s="111" t="s">
        <v>464</v>
      </c>
      <c r="G615" s="136">
        <v>1.4760199999999999E-4</v>
      </c>
      <c r="H615" s="103">
        <f>ROUND(+G615*Totals!$H$10,2)</f>
        <v>54.61</v>
      </c>
      <c r="I615" s="103">
        <f t="shared" si="26"/>
        <v>8.7694890510948902</v>
      </c>
      <c r="J615" s="103">
        <f t="shared" si="27"/>
        <v>45.840510948905106</v>
      </c>
      <c r="K615" s="113" t="s">
        <v>464</v>
      </c>
      <c r="L615" s="113" t="s">
        <v>65</v>
      </c>
      <c r="M615" s="138">
        <v>0.16058394160583941</v>
      </c>
      <c r="N615" s="117">
        <f>+H615*M615</f>
        <v>8.7694890510948902</v>
      </c>
      <c r="O615" s="113" t="s">
        <v>1159</v>
      </c>
      <c r="P615" s="114"/>
      <c r="Q615" s="118"/>
      <c r="R615" s="116"/>
      <c r="S615" s="114"/>
    </row>
    <row r="616" spans="6:19">
      <c r="F616" s="111" t="s">
        <v>463</v>
      </c>
      <c r="G616" s="136">
        <v>1.9242360000000001E-4</v>
      </c>
      <c r="H616" s="103">
        <f>ROUND(+G616*Totals!$H$10,2)</f>
        <v>71.2</v>
      </c>
      <c r="I616" s="103">
        <f t="shared" si="26"/>
        <v>18.46473029045643</v>
      </c>
      <c r="J616" s="103">
        <f t="shared" si="27"/>
        <v>52.735269709543573</v>
      </c>
      <c r="K616" s="113" t="s">
        <v>463</v>
      </c>
      <c r="L616" s="113" t="s">
        <v>124</v>
      </c>
      <c r="M616" s="138">
        <v>0.25933609958506221</v>
      </c>
      <c r="N616" s="117">
        <f>+H616*M616</f>
        <v>18.46473029045643</v>
      </c>
      <c r="O616" s="113" t="s">
        <v>1159</v>
      </c>
      <c r="P616" s="114"/>
      <c r="Q616" s="118"/>
      <c r="R616" s="116"/>
      <c r="S616" s="114"/>
    </row>
    <row r="617" spans="6:19">
      <c r="F617" s="111" t="s">
        <v>462</v>
      </c>
      <c r="G617" s="136">
        <v>3.5007190000000001E-4</v>
      </c>
      <c r="H617" s="103">
        <f>ROUND(+G617*Totals!$H$10,2)</f>
        <v>129.53</v>
      </c>
      <c r="I617" s="103">
        <f t="shared" si="26"/>
        <v>0</v>
      </c>
      <c r="J617" s="103">
        <f t="shared" si="27"/>
        <v>129.53</v>
      </c>
      <c r="K617" s="113"/>
      <c r="L617" s="113"/>
      <c r="N617" s="117"/>
      <c r="O617" s="113"/>
      <c r="P617" s="114"/>
      <c r="Q617" s="118"/>
      <c r="R617" s="116"/>
      <c r="S617" s="114"/>
    </row>
    <row r="618" spans="6:19">
      <c r="F618" s="111" t="s">
        <v>461</v>
      </c>
      <c r="G618" s="136">
        <v>3.3848009999999998E-4</v>
      </c>
      <c r="H618" s="103">
        <f>ROUND(+G618*Totals!$H$10,2)</f>
        <v>125.24</v>
      </c>
      <c r="I618" s="103">
        <f t="shared" si="26"/>
        <v>0</v>
      </c>
      <c r="J618" s="103">
        <f t="shared" si="27"/>
        <v>125.24</v>
      </c>
      <c r="K618" s="113"/>
      <c r="L618" s="113"/>
      <c r="N618" s="117"/>
      <c r="O618" s="113"/>
      <c r="P618" s="114"/>
      <c r="Q618" s="118"/>
      <c r="R618" s="116"/>
      <c r="S618" s="114"/>
    </row>
    <row r="619" spans="6:19">
      <c r="F619" s="111" t="s">
        <v>460</v>
      </c>
      <c r="G619" s="136">
        <v>6.0895504000000001E-3</v>
      </c>
      <c r="H619" s="103">
        <f>ROUND(+G619*Totals!$H$10,2)</f>
        <v>2253.1999999999998</v>
      </c>
      <c r="I619" s="103">
        <f t="shared" si="26"/>
        <v>0</v>
      </c>
      <c r="J619" s="103">
        <f t="shared" si="27"/>
        <v>2253.1999999999998</v>
      </c>
      <c r="K619" s="113"/>
      <c r="L619" s="113"/>
      <c r="N619" s="117"/>
      <c r="O619" s="117"/>
      <c r="P619" s="114"/>
      <c r="Q619" s="118"/>
      <c r="R619" s="116"/>
      <c r="S619" s="114"/>
    </row>
    <row r="620" spans="6:19">
      <c r="F620" s="111" t="s">
        <v>459</v>
      </c>
      <c r="G620" s="136">
        <v>1.3137350000000001E-4</v>
      </c>
      <c r="H620" s="103">
        <f>ROUND(+G620*Totals!$H$10,2)</f>
        <v>48.61</v>
      </c>
      <c r="I620" s="103">
        <f t="shared" si="26"/>
        <v>0</v>
      </c>
      <c r="J620" s="103">
        <f t="shared" si="27"/>
        <v>48.61</v>
      </c>
      <c r="K620" s="113"/>
      <c r="L620" s="113"/>
      <c r="N620" s="117"/>
      <c r="O620" s="113"/>
      <c r="P620" s="114"/>
      <c r="Q620" s="118"/>
      <c r="R620" s="116"/>
      <c r="S620" s="114"/>
    </row>
    <row r="621" spans="6:19">
      <c r="F621" s="111" t="s">
        <v>458</v>
      </c>
      <c r="G621" s="136">
        <v>2.8593099999999999E-5</v>
      </c>
      <c r="H621" s="103">
        <f>ROUND(+G621*Totals!$H$10,2)</f>
        <v>10.58</v>
      </c>
      <c r="I621" s="103">
        <f t="shared" si="26"/>
        <v>2.7128205128205125</v>
      </c>
      <c r="J621" s="103">
        <f t="shared" si="27"/>
        <v>7.867179487179488</v>
      </c>
      <c r="K621" s="113" t="s">
        <v>458</v>
      </c>
      <c r="L621" s="113" t="s">
        <v>37</v>
      </c>
      <c r="M621" s="138">
        <v>0.25641025641025639</v>
      </c>
      <c r="N621" s="117">
        <f>+H621*M621</f>
        <v>2.7128205128205125</v>
      </c>
      <c r="O621" s="117" t="s">
        <v>1159</v>
      </c>
      <c r="P621" s="114"/>
      <c r="Q621" s="118"/>
      <c r="R621" s="116"/>
      <c r="S621" s="114"/>
    </row>
    <row r="622" spans="6:19">
      <c r="F622" s="111" t="s">
        <v>457</v>
      </c>
      <c r="G622" s="136">
        <v>5.2897169999999996E-4</v>
      </c>
      <c r="H622" s="103">
        <f>ROUND(+G622*Totals!$H$10,2)</f>
        <v>195.73</v>
      </c>
      <c r="I622" s="103">
        <f t="shared" si="26"/>
        <v>0</v>
      </c>
      <c r="J622" s="103">
        <f t="shared" si="27"/>
        <v>195.73</v>
      </c>
      <c r="K622" s="113"/>
      <c r="L622" s="113"/>
      <c r="N622" s="117"/>
      <c r="O622" s="113"/>
      <c r="P622" s="114"/>
      <c r="Q622" s="118"/>
      <c r="R622" s="116"/>
      <c r="S622" s="114"/>
    </row>
    <row r="623" spans="6:19" ht="37.5">
      <c r="F623" s="111" t="s">
        <v>456</v>
      </c>
      <c r="G623" s="136">
        <v>4.2116799999999996E-5</v>
      </c>
      <c r="H623" s="103">
        <f>ROUND(+G623*Totals!$H$10,2)</f>
        <v>15.58</v>
      </c>
      <c r="I623" s="103">
        <f t="shared" si="26"/>
        <v>5.4505882352941173</v>
      </c>
      <c r="J623" s="103">
        <f t="shared" si="27"/>
        <v>10.129411764705882</v>
      </c>
      <c r="K623" s="113" t="s">
        <v>456</v>
      </c>
      <c r="L623" s="113" t="s">
        <v>56</v>
      </c>
      <c r="M623" s="138">
        <v>0.34984520123839008</v>
      </c>
      <c r="N623" s="117">
        <f>+H623*M623</f>
        <v>5.4505882352941173</v>
      </c>
      <c r="O623" s="113" t="s">
        <v>1159</v>
      </c>
      <c r="P623" s="114"/>
      <c r="Q623" s="118"/>
      <c r="R623" s="116"/>
      <c r="S623" s="114"/>
    </row>
    <row r="624" spans="6:19">
      <c r="F624" s="111" t="s">
        <v>455</v>
      </c>
      <c r="G624" s="136">
        <v>4.1150829999999998E-4</v>
      </c>
      <c r="H624" s="103">
        <f>ROUND(+G624*Totals!$H$10,2)</f>
        <v>152.26</v>
      </c>
      <c r="I624" s="103">
        <f t="shared" si="26"/>
        <v>0</v>
      </c>
      <c r="J624" s="103">
        <f t="shared" si="27"/>
        <v>152.26</v>
      </c>
      <c r="K624" s="113"/>
      <c r="L624" s="113"/>
      <c r="N624" s="117"/>
      <c r="O624" s="117"/>
      <c r="P624" s="114"/>
      <c r="Q624" s="118"/>
      <c r="R624" s="116"/>
      <c r="S624" s="114"/>
    </row>
    <row r="625" spans="6:19">
      <c r="F625" s="111" t="s">
        <v>454</v>
      </c>
      <c r="G625" s="136">
        <v>7.9129380000000013E-3</v>
      </c>
      <c r="H625" s="103">
        <f>ROUND(+G625*Totals!$H$10,2)</f>
        <v>2927.88</v>
      </c>
      <c r="I625" s="103">
        <f t="shared" si="26"/>
        <v>0</v>
      </c>
      <c r="J625" s="103">
        <f t="shared" si="27"/>
        <v>2927.88</v>
      </c>
      <c r="K625" s="113"/>
      <c r="L625" s="113"/>
      <c r="N625" s="117"/>
      <c r="O625" s="117"/>
      <c r="P625" s="114"/>
      <c r="Q625" s="118"/>
      <c r="R625" s="116"/>
      <c r="S625" s="114"/>
    </row>
    <row r="626" spans="6:19" ht="37.5">
      <c r="F626" s="111" t="s">
        <v>453</v>
      </c>
      <c r="G626" s="136">
        <v>4.3275999999999997E-5</v>
      </c>
      <c r="H626" s="103">
        <f>ROUND(+G626*Totals!$H$10,2)</f>
        <v>16.010000000000002</v>
      </c>
      <c r="I626" s="103">
        <f t="shared" si="26"/>
        <v>8.2632258064516133</v>
      </c>
      <c r="J626" s="103">
        <f t="shared" si="27"/>
        <v>7.7467741935483883</v>
      </c>
      <c r="K626" s="113" t="s">
        <v>453</v>
      </c>
      <c r="L626" s="113" t="s">
        <v>53</v>
      </c>
      <c r="M626" s="138">
        <v>0.5161290322580645</v>
      </c>
      <c r="N626" s="117">
        <f>+H626*M626</f>
        <v>8.2632258064516133</v>
      </c>
      <c r="O626" s="113"/>
      <c r="P626" s="114"/>
      <c r="Q626" s="118"/>
      <c r="R626" s="116"/>
      <c r="S626" s="114"/>
    </row>
    <row r="627" spans="6:19">
      <c r="F627" s="111" t="s">
        <v>452</v>
      </c>
      <c r="G627" s="136">
        <v>2.0092399999999998E-5</v>
      </c>
      <c r="H627" s="103">
        <f>ROUND(+G627*Totals!$H$10,2)</f>
        <v>7.43</v>
      </c>
      <c r="I627" s="103">
        <f t="shared" si="26"/>
        <v>1.8788505747126438</v>
      </c>
      <c r="J627" s="103">
        <f t="shared" si="27"/>
        <v>5.5511494252873561</v>
      </c>
      <c r="K627" s="113" t="s">
        <v>452</v>
      </c>
      <c r="L627" s="113" t="s">
        <v>106</v>
      </c>
      <c r="M627" s="138">
        <v>0.25287356321839083</v>
      </c>
      <c r="N627" s="117">
        <f>+H627*M627</f>
        <v>1.8788505747126438</v>
      </c>
      <c r="O627" s="113"/>
      <c r="P627" s="114"/>
      <c r="Q627" s="118"/>
      <c r="R627" s="116"/>
      <c r="S627" s="114"/>
    </row>
    <row r="628" spans="6:19">
      <c r="F628" s="111" t="s">
        <v>451</v>
      </c>
      <c r="G628" s="136">
        <v>8.006059E-4</v>
      </c>
      <c r="H628" s="103">
        <f>ROUND(+G628*Totals!$H$10,2)</f>
        <v>296.23</v>
      </c>
      <c r="I628" s="103">
        <f t="shared" si="26"/>
        <v>0</v>
      </c>
      <c r="J628" s="103">
        <f t="shared" si="27"/>
        <v>296.23</v>
      </c>
      <c r="K628" s="113"/>
      <c r="L628" s="113"/>
      <c r="N628" s="117"/>
      <c r="O628" s="113"/>
      <c r="P628" s="114"/>
      <c r="Q628" s="118"/>
      <c r="R628" s="116"/>
      <c r="S628" s="114"/>
    </row>
    <row r="629" spans="6:19">
      <c r="F629" s="111" t="s">
        <v>450</v>
      </c>
      <c r="G629" s="136">
        <v>5.5385543000000008E-3</v>
      </c>
      <c r="H629" s="103">
        <f>ROUND(+G629*Totals!$H$10,2)</f>
        <v>2049.33</v>
      </c>
      <c r="I629" s="103">
        <f t="shared" si="26"/>
        <v>0</v>
      </c>
      <c r="J629" s="103">
        <f t="shared" si="27"/>
        <v>2049.33</v>
      </c>
      <c r="K629" s="113"/>
      <c r="L629" s="113"/>
      <c r="N629" s="117"/>
      <c r="O629" s="117"/>
      <c r="P629" s="114"/>
      <c r="Q629" s="118"/>
      <c r="R629" s="116"/>
      <c r="S629" s="114"/>
    </row>
    <row r="630" spans="6:19">
      <c r="F630" s="111" t="s">
        <v>449</v>
      </c>
      <c r="G630" s="136">
        <v>1.8005899999999999E-4</v>
      </c>
      <c r="H630" s="103">
        <f>ROUND(+G630*Totals!$H$10,2)</f>
        <v>66.62</v>
      </c>
      <c r="I630" s="103">
        <f t="shared" si="26"/>
        <v>14.166994727592268</v>
      </c>
      <c r="J630" s="103">
        <f t="shared" si="27"/>
        <v>52.453005272407736</v>
      </c>
      <c r="K630" s="137" t="s">
        <v>449</v>
      </c>
      <c r="L630" s="137" t="s">
        <v>41</v>
      </c>
      <c r="M630" s="138">
        <v>0.21265377855887521</v>
      </c>
      <c r="N630" s="117">
        <f>+H630*M630</f>
        <v>14.166994727592268</v>
      </c>
      <c r="O630" s="113"/>
      <c r="P630" s="114"/>
      <c r="Q630" s="118"/>
      <c r="R630" s="116"/>
      <c r="S630" s="114"/>
    </row>
    <row r="631" spans="6:19">
      <c r="F631" s="111" t="s">
        <v>448</v>
      </c>
      <c r="G631" s="136">
        <v>2.6274699999999998E-5</v>
      </c>
      <c r="H631" s="103">
        <f>ROUND(+G631*Totals!$H$10,2)</f>
        <v>9.7200000000000006</v>
      </c>
      <c r="I631" s="103">
        <f t="shared" si="26"/>
        <v>3.0963988919667593</v>
      </c>
      <c r="J631" s="103">
        <f t="shared" si="27"/>
        <v>6.6236011080332418</v>
      </c>
      <c r="K631" s="113" t="s">
        <v>448</v>
      </c>
      <c r="L631" s="113" t="s">
        <v>39</v>
      </c>
      <c r="M631" s="138">
        <v>0.31855955678670361</v>
      </c>
      <c r="N631" s="117">
        <f>+H631*M631</f>
        <v>3.0963988919667593</v>
      </c>
      <c r="O631" s="113"/>
      <c r="P631" s="114"/>
      <c r="Q631" s="118"/>
      <c r="R631" s="116"/>
      <c r="S631" s="114"/>
    </row>
    <row r="632" spans="6:19">
      <c r="F632" s="111" t="s">
        <v>447</v>
      </c>
      <c r="G632" s="136">
        <v>5.8886259999999999E-4</v>
      </c>
      <c r="H632" s="103">
        <f>ROUND(+G632*Totals!$H$10,2)</f>
        <v>217.89</v>
      </c>
      <c r="I632" s="103">
        <f t="shared" si="26"/>
        <v>0</v>
      </c>
      <c r="J632" s="103">
        <f t="shared" si="27"/>
        <v>217.89</v>
      </c>
      <c r="K632" s="113"/>
      <c r="L632" s="113"/>
      <c r="N632" s="117"/>
      <c r="O632" s="117"/>
      <c r="P632" s="114"/>
      <c r="Q632" s="118"/>
      <c r="R632" s="116"/>
      <c r="S632" s="114"/>
    </row>
    <row r="633" spans="6:19">
      <c r="F633" s="111" t="s">
        <v>446</v>
      </c>
      <c r="G633" s="136">
        <v>6.8005100000000004E-5</v>
      </c>
      <c r="H633" s="103">
        <f>ROUND(+G633*Totals!$H$10,2)</f>
        <v>25.16</v>
      </c>
      <c r="I633" s="103">
        <f t="shared" si="26"/>
        <v>0</v>
      </c>
      <c r="J633" s="103">
        <f t="shared" si="27"/>
        <v>25.16</v>
      </c>
      <c r="K633" s="113"/>
      <c r="L633" s="113"/>
      <c r="N633" s="117"/>
      <c r="O633" s="117"/>
      <c r="P633" s="114"/>
      <c r="Q633" s="118"/>
      <c r="R633" s="116"/>
      <c r="S633" s="114"/>
    </row>
    <row r="634" spans="6:19">
      <c r="F634" s="111" t="s">
        <v>445</v>
      </c>
      <c r="G634" s="136">
        <v>7.7278600000000002E-5</v>
      </c>
      <c r="H634" s="103">
        <f>ROUND(+G634*Totals!$H$10,2)</f>
        <v>28.59</v>
      </c>
      <c r="I634" s="103">
        <f t="shared" si="26"/>
        <v>6.8180561122244487</v>
      </c>
      <c r="J634" s="103">
        <f t="shared" si="27"/>
        <v>21.771943887775549</v>
      </c>
      <c r="K634" s="113" t="s">
        <v>445</v>
      </c>
      <c r="L634" s="113" t="s">
        <v>92</v>
      </c>
      <c r="M634" s="138">
        <v>0.23847695390781562</v>
      </c>
      <c r="N634" s="117">
        <f>+H634*M634</f>
        <v>6.8180561122244487</v>
      </c>
      <c r="O634" s="113"/>
      <c r="P634" s="114"/>
      <c r="Q634" s="118"/>
      <c r="R634" s="116"/>
      <c r="S634" s="114"/>
    </row>
    <row r="635" spans="6:19">
      <c r="F635" s="111" t="s">
        <v>444</v>
      </c>
      <c r="G635" s="136">
        <v>1.6962640000000001E-4</v>
      </c>
      <c r="H635" s="103">
        <f>ROUND(+G635*Totals!$H$10,2)</f>
        <v>62.76</v>
      </c>
      <c r="I635" s="103">
        <f t="shared" si="26"/>
        <v>8.0890666666666657</v>
      </c>
      <c r="J635" s="103">
        <f t="shared" si="27"/>
        <v>54.67093333333333</v>
      </c>
      <c r="K635" s="113" t="s">
        <v>444</v>
      </c>
      <c r="L635" s="113" t="s">
        <v>105</v>
      </c>
      <c r="M635" s="138">
        <v>0.12888888888888889</v>
      </c>
      <c r="N635" s="117">
        <f>+H635*M635</f>
        <v>8.0890666666666657</v>
      </c>
      <c r="O635" s="113"/>
      <c r="P635" s="114"/>
      <c r="Q635" s="118"/>
      <c r="R635" s="116"/>
      <c r="S635" s="114"/>
    </row>
    <row r="636" spans="6:19">
      <c r="F636" s="111" t="s">
        <v>443</v>
      </c>
      <c r="G636" s="136">
        <v>3.8407440000000001E-4</v>
      </c>
      <c r="H636" s="103">
        <f>ROUND(+G636*Totals!$H$10,2)</f>
        <v>142.11000000000001</v>
      </c>
      <c r="I636" s="103">
        <f t="shared" si="26"/>
        <v>0</v>
      </c>
      <c r="J636" s="103">
        <f t="shared" si="27"/>
        <v>142.11000000000001</v>
      </c>
      <c r="K636" s="113"/>
      <c r="L636" s="113"/>
      <c r="N636" s="117"/>
      <c r="O636" s="113"/>
      <c r="P636" s="114"/>
      <c r="Q636" s="118"/>
      <c r="R636" s="116"/>
      <c r="S636" s="114"/>
    </row>
    <row r="637" spans="6:19">
      <c r="F637" s="111" t="s">
        <v>442</v>
      </c>
      <c r="G637" s="136">
        <v>2.2874453E-3</v>
      </c>
      <c r="H637" s="103">
        <f>ROUND(+G637*Totals!$H$10,2)</f>
        <v>846.38</v>
      </c>
      <c r="I637" s="103">
        <f t="shared" si="26"/>
        <v>0</v>
      </c>
      <c r="J637" s="103">
        <f t="shared" si="27"/>
        <v>846.38</v>
      </c>
      <c r="K637" s="113"/>
      <c r="L637" s="113"/>
      <c r="N637" s="117"/>
      <c r="O637" s="113"/>
      <c r="P637" s="114"/>
      <c r="Q637" s="118"/>
      <c r="R637" s="116"/>
      <c r="S637" s="114"/>
    </row>
    <row r="638" spans="6:19">
      <c r="F638" s="111" t="s">
        <v>441</v>
      </c>
      <c r="G638" s="136">
        <v>7.7549030000000009E-4</v>
      </c>
      <c r="H638" s="103">
        <f>ROUND(+G638*Totals!$H$10,2)</f>
        <v>286.94</v>
      </c>
      <c r="I638" s="103">
        <f t="shared" si="26"/>
        <v>0</v>
      </c>
      <c r="J638" s="103">
        <f t="shared" si="27"/>
        <v>286.94</v>
      </c>
      <c r="K638" s="113"/>
      <c r="L638" s="113"/>
      <c r="N638" s="117"/>
      <c r="O638" s="113"/>
      <c r="P638" s="114"/>
      <c r="Q638" s="118"/>
      <c r="R638" s="116"/>
      <c r="S638" s="114"/>
    </row>
    <row r="639" spans="6:19">
      <c r="F639" s="111" t="s">
        <v>440</v>
      </c>
      <c r="G639" s="136">
        <v>2.9674969999999998E-4</v>
      </c>
      <c r="H639" s="103">
        <f>ROUND(+G639*Totals!$H$10,2)</f>
        <v>109.8</v>
      </c>
      <c r="I639" s="103">
        <f t="shared" si="26"/>
        <v>0</v>
      </c>
      <c r="J639" s="103">
        <f t="shared" si="27"/>
        <v>109.8</v>
      </c>
      <c r="K639" s="113"/>
      <c r="L639" s="113"/>
      <c r="N639" s="117"/>
      <c r="O639" s="113"/>
      <c r="P639" s="114"/>
      <c r="Q639" s="118"/>
      <c r="R639" s="116"/>
      <c r="S639" s="114"/>
    </row>
    <row r="640" spans="6:19">
      <c r="F640" s="111" t="s">
        <v>439</v>
      </c>
      <c r="G640" s="136">
        <v>7.4187400000000001E-5</v>
      </c>
      <c r="H640" s="103">
        <f>ROUND(+G640*Totals!$H$10,2)</f>
        <v>27.45</v>
      </c>
      <c r="I640" s="103">
        <f t="shared" si="26"/>
        <v>0</v>
      </c>
      <c r="J640" s="103">
        <f t="shared" si="27"/>
        <v>27.45</v>
      </c>
      <c r="K640" s="113"/>
      <c r="L640" s="113"/>
      <c r="N640" s="117"/>
      <c r="O640" s="117"/>
      <c r="P640" s="114"/>
      <c r="Q640" s="118"/>
      <c r="R640" s="116"/>
      <c r="S640" s="114"/>
    </row>
    <row r="641" spans="6:19">
      <c r="F641" s="111" t="s">
        <v>438</v>
      </c>
      <c r="G641" s="136">
        <v>2.515417E-4</v>
      </c>
      <c r="H641" s="103">
        <f>ROUND(+G641*Totals!$H$10,2)</f>
        <v>93.07</v>
      </c>
      <c r="I641" s="103">
        <f t="shared" si="26"/>
        <v>0</v>
      </c>
      <c r="J641" s="103">
        <f t="shared" si="27"/>
        <v>93.07</v>
      </c>
      <c r="K641" s="113"/>
      <c r="L641" s="113"/>
      <c r="N641" s="117"/>
      <c r="O641" s="113"/>
      <c r="P641" s="114"/>
      <c r="Q641" s="118"/>
      <c r="R641" s="116"/>
      <c r="S641" s="114"/>
    </row>
    <row r="642" spans="6:19">
      <c r="F642" s="111" t="s">
        <v>437</v>
      </c>
      <c r="G642" s="136">
        <v>7.7664999999999996E-5</v>
      </c>
      <c r="H642" s="103">
        <f>ROUND(+G642*Totals!$H$10,2)</f>
        <v>28.74</v>
      </c>
      <c r="I642" s="103">
        <f t="shared" si="26"/>
        <v>11.007962264150942</v>
      </c>
      <c r="J642" s="103">
        <f t="shared" si="27"/>
        <v>17.732037735849055</v>
      </c>
      <c r="K642" s="113" t="s">
        <v>437</v>
      </c>
      <c r="L642" s="113" t="s">
        <v>88</v>
      </c>
      <c r="M642" s="138">
        <v>0.38301886792452827</v>
      </c>
      <c r="N642" s="117">
        <f>+H642*M642</f>
        <v>11.007962264150942</v>
      </c>
      <c r="O642" s="117" t="s">
        <v>1159</v>
      </c>
      <c r="P642" s="114"/>
      <c r="Q642" s="118"/>
      <c r="R642" s="116"/>
      <c r="S642" s="114"/>
    </row>
    <row r="643" spans="6:19">
      <c r="F643" s="111" t="s">
        <v>436</v>
      </c>
      <c r="G643" s="136">
        <v>1.1228575000000001E-3</v>
      </c>
      <c r="H643" s="103">
        <f>ROUND(+G643*Totals!$H$10,2)</f>
        <v>415.47</v>
      </c>
      <c r="I643" s="103">
        <f t="shared" si="26"/>
        <v>0</v>
      </c>
      <c r="J643" s="103">
        <f t="shared" si="27"/>
        <v>415.47</v>
      </c>
      <c r="K643" s="113"/>
      <c r="L643" s="113"/>
      <c r="N643" s="117"/>
      <c r="O643" s="113"/>
      <c r="P643" s="114"/>
      <c r="Q643" s="118"/>
      <c r="R643" s="116"/>
      <c r="S643" s="114"/>
    </row>
    <row r="644" spans="6:19">
      <c r="F644" s="111" t="s">
        <v>435</v>
      </c>
      <c r="G644" s="136">
        <v>7.7664999999999996E-5</v>
      </c>
      <c r="H644" s="103">
        <f>ROUND(+G644*Totals!$H$10,2)</f>
        <v>28.74</v>
      </c>
      <c r="I644" s="103">
        <f t="shared" si="26"/>
        <v>4.6605405405405396</v>
      </c>
      <c r="J644" s="103">
        <f t="shared" si="27"/>
        <v>24.079459459459457</v>
      </c>
      <c r="K644" s="113" t="s">
        <v>435</v>
      </c>
      <c r="L644" s="113" t="s">
        <v>87</v>
      </c>
      <c r="M644" s="138">
        <v>0.16216216216216214</v>
      </c>
      <c r="N644" s="117">
        <f>+H644*M644</f>
        <v>4.6605405405405396</v>
      </c>
      <c r="O644" s="117" t="s">
        <v>1159</v>
      </c>
      <c r="P644" s="114"/>
      <c r="Q644" s="118"/>
      <c r="R644" s="116"/>
      <c r="S644" s="114"/>
    </row>
    <row r="645" spans="6:19">
      <c r="F645" s="111" t="s">
        <v>434</v>
      </c>
      <c r="G645" s="136">
        <v>2.4261603000000002E-3</v>
      </c>
      <c r="H645" s="103">
        <f>ROUND(+G645*Totals!$H$10,2)</f>
        <v>897.71</v>
      </c>
      <c r="I645" s="103">
        <f t="shared" si="26"/>
        <v>0</v>
      </c>
      <c r="J645" s="103">
        <f t="shared" si="27"/>
        <v>897.71</v>
      </c>
      <c r="K645" s="113"/>
      <c r="L645" s="113"/>
      <c r="N645" s="117"/>
      <c r="O645" s="117"/>
      <c r="P645" s="114"/>
      <c r="Q645" s="118"/>
      <c r="R645" s="116"/>
      <c r="S645" s="114"/>
    </row>
    <row r="646" spans="6:19">
      <c r="F646" s="111" t="s">
        <v>433</v>
      </c>
      <c r="G646" s="136">
        <v>2.6274699999999998E-5</v>
      </c>
      <c r="H646" s="103">
        <f>ROUND(+G646*Totals!$H$10,2)</f>
        <v>9.7200000000000006</v>
      </c>
      <c r="I646" s="103">
        <f t="shared" si="26"/>
        <v>3.6626086956521746</v>
      </c>
      <c r="J646" s="103">
        <f t="shared" si="27"/>
        <v>6.057391304347826</v>
      </c>
      <c r="K646" s="113" t="s">
        <v>433</v>
      </c>
      <c r="L646" s="113" t="s">
        <v>100</v>
      </c>
      <c r="M646" s="138">
        <v>0.37681159420289861</v>
      </c>
      <c r="N646" s="117">
        <f>+H646*M646</f>
        <v>3.6626086956521746</v>
      </c>
      <c r="O646" s="113" t="s">
        <v>1159</v>
      </c>
      <c r="P646" s="114"/>
      <c r="Q646" s="118"/>
      <c r="R646" s="116"/>
      <c r="S646" s="114"/>
    </row>
    <row r="647" spans="6:19">
      <c r="F647" s="111" t="s">
        <v>432</v>
      </c>
      <c r="G647" s="136">
        <v>1.421925E-4</v>
      </c>
      <c r="H647" s="103">
        <f>ROUND(+G647*Totals!$H$10,2)</f>
        <v>52.61</v>
      </c>
      <c r="I647" s="103">
        <f t="shared" ref="I647:I710" si="28">+N647+Q647+T647</f>
        <v>8.8020576923076916</v>
      </c>
      <c r="J647" s="103">
        <f t="shared" ref="J647:J710" si="29">+H647-I647</f>
        <v>43.807942307692308</v>
      </c>
      <c r="K647" s="113" t="s">
        <v>432</v>
      </c>
      <c r="L647" s="113" t="s">
        <v>36</v>
      </c>
      <c r="M647" s="138">
        <v>0.1673076923076923</v>
      </c>
      <c r="N647" s="117">
        <f>+H647*M647</f>
        <v>8.8020576923076916</v>
      </c>
      <c r="O647" s="113" t="s">
        <v>1159</v>
      </c>
      <c r="P647" s="114"/>
      <c r="Q647" s="118"/>
      <c r="R647" s="116"/>
      <c r="S647" s="114"/>
    </row>
    <row r="648" spans="6:19">
      <c r="F648" s="111" t="s">
        <v>431</v>
      </c>
      <c r="G648" s="136">
        <v>2.013106E-4</v>
      </c>
      <c r="H648" s="103">
        <f>ROUND(+G648*Totals!$H$10,2)</f>
        <v>74.489999999999995</v>
      </c>
      <c r="I648" s="103">
        <f t="shared" si="28"/>
        <v>0</v>
      </c>
      <c r="J648" s="103">
        <f t="shared" si="29"/>
        <v>74.489999999999995</v>
      </c>
      <c r="K648" s="113"/>
      <c r="L648" s="113"/>
      <c r="N648" s="117"/>
      <c r="O648" s="113"/>
      <c r="P648" s="114"/>
      <c r="Q648" s="118"/>
      <c r="R648" s="116"/>
      <c r="S648" s="114"/>
    </row>
    <row r="649" spans="6:19">
      <c r="F649" s="111" t="s">
        <v>430</v>
      </c>
      <c r="G649" s="136">
        <v>1.4014467E-3</v>
      </c>
      <c r="H649" s="103">
        <f>ROUND(+G649*Totals!$H$10,2)</f>
        <v>518.54999999999995</v>
      </c>
      <c r="I649" s="103">
        <f t="shared" si="28"/>
        <v>0</v>
      </c>
      <c r="J649" s="103">
        <f t="shared" si="29"/>
        <v>518.54999999999995</v>
      </c>
      <c r="K649" s="113"/>
      <c r="L649" s="113"/>
      <c r="N649" s="117"/>
      <c r="O649" s="113"/>
      <c r="P649" s="114"/>
      <c r="Q649" s="118"/>
      <c r="R649" s="116"/>
      <c r="S649" s="114"/>
    </row>
    <row r="650" spans="6:19">
      <c r="F650" s="111" t="s">
        <v>105</v>
      </c>
      <c r="G650" s="136">
        <v>2.0923169999999998E-3</v>
      </c>
      <c r="H650" s="103">
        <f>ROUND(+G650*Totals!$H$10,2)</f>
        <v>774.18</v>
      </c>
      <c r="I650" s="103">
        <f t="shared" si="28"/>
        <v>0</v>
      </c>
      <c r="J650" s="103">
        <f t="shared" si="29"/>
        <v>774.18</v>
      </c>
      <c r="K650" s="113"/>
      <c r="L650" s="113"/>
      <c r="N650" s="117"/>
      <c r="O650" s="113"/>
      <c r="P650" s="114"/>
      <c r="Q650" s="118"/>
      <c r="R650" s="116"/>
      <c r="S650" s="114"/>
    </row>
    <row r="651" spans="6:19">
      <c r="F651" s="111" t="s">
        <v>429</v>
      </c>
      <c r="G651" s="136">
        <v>4.4659279000000005E-3</v>
      </c>
      <c r="H651" s="103">
        <f>ROUND(+G651*Totals!$H$10,2)</f>
        <v>1652.44</v>
      </c>
      <c r="I651" s="103">
        <f t="shared" si="28"/>
        <v>0</v>
      </c>
      <c r="J651" s="103">
        <f t="shared" si="29"/>
        <v>1652.44</v>
      </c>
      <c r="K651" s="113"/>
      <c r="L651" s="113"/>
      <c r="N651" s="117"/>
      <c r="O651" s="117"/>
      <c r="P651" s="114"/>
      <c r="Q651" s="118"/>
      <c r="R651" s="116"/>
      <c r="S651" s="114"/>
    </row>
    <row r="652" spans="6:19">
      <c r="F652" s="111" t="s">
        <v>428</v>
      </c>
      <c r="G652" s="136">
        <v>3.0988700000000001E-4</v>
      </c>
      <c r="H652" s="103">
        <f>ROUND(+G652*Totals!$H$10,2)</f>
        <v>114.66</v>
      </c>
      <c r="I652" s="103">
        <f t="shared" si="28"/>
        <v>0</v>
      </c>
      <c r="J652" s="103">
        <f t="shared" si="29"/>
        <v>114.66</v>
      </c>
      <c r="K652" s="113"/>
      <c r="L652" s="113"/>
      <c r="N652" s="117"/>
      <c r="O652" s="113"/>
      <c r="P652" s="114"/>
      <c r="Q652" s="118"/>
      <c r="R652" s="116"/>
      <c r="S652" s="114"/>
    </row>
    <row r="653" spans="6:19">
      <c r="F653" s="111" t="s">
        <v>427</v>
      </c>
      <c r="G653" s="136">
        <v>1.6614899999999999E-5</v>
      </c>
      <c r="H653" s="103">
        <f>ROUND(+G653*Totals!$H$10,2)</f>
        <v>6.15</v>
      </c>
      <c r="I653" s="103">
        <f t="shared" si="28"/>
        <v>3.9164179104477621</v>
      </c>
      <c r="J653" s="103">
        <f t="shared" si="29"/>
        <v>2.2335820895522382</v>
      </c>
      <c r="K653" s="113" t="s">
        <v>427</v>
      </c>
      <c r="L653" s="113" t="s">
        <v>56</v>
      </c>
      <c r="M653" s="138">
        <v>0.63681592039801005</v>
      </c>
      <c r="N653" s="117">
        <f>+H653*M653</f>
        <v>3.9164179104477621</v>
      </c>
      <c r="O653" s="117" t="s">
        <v>1159</v>
      </c>
      <c r="P653" s="114"/>
      <c r="Q653" s="118"/>
      <c r="R653" s="116"/>
      <c r="S653" s="114"/>
    </row>
    <row r="654" spans="6:19">
      <c r="F654" s="111" t="s">
        <v>426</v>
      </c>
      <c r="G654" s="136">
        <v>1.657625E-4</v>
      </c>
      <c r="H654" s="103">
        <f>ROUND(+G654*Totals!$H$10,2)</f>
        <v>61.33</v>
      </c>
      <c r="I654" s="103">
        <f t="shared" si="28"/>
        <v>21.148275862068967</v>
      </c>
      <c r="J654" s="103">
        <f t="shared" si="29"/>
        <v>40.181724137931027</v>
      </c>
      <c r="K654" s="137" t="s">
        <v>426</v>
      </c>
      <c r="L654" s="137" t="s">
        <v>127</v>
      </c>
      <c r="M654" s="138">
        <v>0.34482758620689657</v>
      </c>
      <c r="N654" s="117">
        <f>+H654*M654</f>
        <v>21.148275862068967</v>
      </c>
      <c r="O654" s="117"/>
      <c r="P654" s="114"/>
      <c r="Q654" s="118"/>
      <c r="R654" s="116"/>
      <c r="S654" s="114"/>
    </row>
    <row r="655" spans="6:19">
      <c r="F655" s="111" t="s">
        <v>425</v>
      </c>
      <c r="G655" s="136">
        <v>2.7820299999999999E-5</v>
      </c>
      <c r="H655" s="103">
        <f>ROUND(+G655*Totals!$H$10,2)</f>
        <v>10.29</v>
      </c>
      <c r="I655" s="103">
        <f t="shared" si="28"/>
        <v>0.78062068965517228</v>
      </c>
      <c r="J655" s="103">
        <f t="shared" si="29"/>
        <v>9.5093793103448263</v>
      </c>
      <c r="K655" s="113" t="s">
        <v>425</v>
      </c>
      <c r="L655" s="113" t="s">
        <v>130</v>
      </c>
      <c r="M655" s="138">
        <v>7.586206896551724E-2</v>
      </c>
      <c r="N655" s="117">
        <f>+H655*M655</f>
        <v>0.78062068965517228</v>
      </c>
      <c r="O655" s="113" t="s">
        <v>1159</v>
      </c>
      <c r="P655" s="114"/>
      <c r="Q655" s="118"/>
      <c r="R655" s="116"/>
      <c r="S655" s="114"/>
    </row>
    <row r="656" spans="6:19">
      <c r="F656" s="111" t="s">
        <v>424</v>
      </c>
      <c r="G656" s="136">
        <v>1.5455700000000002E-5</v>
      </c>
      <c r="H656" s="103">
        <f>ROUND(+G656*Totals!$H$10,2)</f>
        <v>5.72</v>
      </c>
      <c r="I656" s="103">
        <f t="shared" si="28"/>
        <v>2.2233887043189369</v>
      </c>
      <c r="J656" s="103">
        <f t="shared" si="29"/>
        <v>3.4966112956810629</v>
      </c>
      <c r="K656" s="113" t="s">
        <v>424</v>
      </c>
      <c r="L656" s="113" t="s">
        <v>80</v>
      </c>
      <c r="M656" s="138">
        <v>0.38870431893687707</v>
      </c>
      <c r="N656" s="117">
        <f>+H656*M656</f>
        <v>2.2233887043189369</v>
      </c>
      <c r="O656" s="117" t="s">
        <v>1159</v>
      </c>
      <c r="P656" s="114"/>
      <c r="Q656" s="118"/>
      <c r="R656" s="116"/>
      <c r="S656" s="114"/>
    </row>
    <row r="657" spans="6:19">
      <c r="F657" s="111" t="s">
        <v>423</v>
      </c>
      <c r="G657" s="136">
        <v>9.8642216000000005E-3</v>
      </c>
      <c r="H657" s="103">
        <f>ROUND(+G657*Totals!$H$10,2)</f>
        <v>3649.87</v>
      </c>
      <c r="I657" s="103">
        <f t="shared" si="28"/>
        <v>0</v>
      </c>
      <c r="J657" s="103">
        <f t="shared" si="29"/>
        <v>3649.87</v>
      </c>
      <c r="K657" s="113"/>
      <c r="L657" s="113"/>
      <c r="N657" s="117"/>
      <c r="O657" s="113"/>
      <c r="P657" s="114"/>
      <c r="Q657" s="118"/>
      <c r="R657" s="116"/>
      <c r="S657" s="114"/>
    </row>
    <row r="658" spans="6:19">
      <c r="F658" s="111" t="s">
        <v>422</v>
      </c>
      <c r="G658" s="136">
        <v>1.3137400000000001E-5</v>
      </c>
      <c r="H658" s="103">
        <f>ROUND(+G658*Totals!$H$10,2)</f>
        <v>4.8600000000000003</v>
      </c>
      <c r="I658" s="103">
        <f t="shared" si="28"/>
        <v>2.7120535714285712</v>
      </c>
      <c r="J658" s="103">
        <f t="shared" si="29"/>
        <v>2.1479464285714291</v>
      </c>
      <c r="K658" s="113" t="s">
        <v>422</v>
      </c>
      <c r="L658" s="113" t="s">
        <v>76</v>
      </c>
      <c r="M658" s="138">
        <v>0.55803571428571419</v>
      </c>
      <c r="N658" s="117">
        <f>+H658*M658</f>
        <v>2.7120535714285712</v>
      </c>
      <c r="O658" s="117" t="s">
        <v>1159</v>
      </c>
      <c r="P658" s="114"/>
      <c r="Q658" s="118"/>
      <c r="R658" s="116"/>
      <c r="S658" s="114"/>
    </row>
    <row r="659" spans="6:19">
      <c r="F659" s="111" t="s">
        <v>421</v>
      </c>
      <c r="G659" s="136">
        <v>2.7897559999999998E-4</v>
      </c>
      <c r="H659" s="103">
        <f>ROUND(+G659*Totals!$H$10,2)</f>
        <v>103.22</v>
      </c>
      <c r="I659" s="103">
        <f t="shared" si="28"/>
        <v>0</v>
      </c>
      <c r="J659" s="103">
        <f t="shared" si="29"/>
        <v>103.22</v>
      </c>
      <c r="K659" s="113"/>
      <c r="L659" s="113"/>
      <c r="N659" s="117"/>
      <c r="O659" s="117"/>
      <c r="P659" s="114"/>
      <c r="Q659" s="118"/>
      <c r="R659" s="116"/>
      <c r="S659" s="114"/>
    </row>
    <row r="660" spans="6:19" ht="19.5" customHeight="1">
      <c r="F660" s="111" t="s">
        <v>420</v>
      </c>
      <c r="G660" s="136">
        <v>1.6383049999999999E-4</v>
      </c>
      <c r="H660" s="103">
        <f>ROUND(+G660*Totals!$H$10,2)</f>
        <v>60.62</v>
      </c>
      <c r="I660" s="103">
        <f t="shared" si="28"/>
        <v>4.861037735849056</v>
      </c>
      <c r="J660" s="103">
        <f t="shared" si="29"/>
        <v>55.758962264150938</v>
      </c>
      <c r="K660" s="113" t="s">
        <v>420</v>
      </c>
      <c r="L660" s="113" t="s">
        <v>87</v>
      </c>
      <c r="M660" s="138">
        <v>8.0188679245283015E-2</v>
      </c>
      <c r="N660" s="117">
        <f>+H660*M660</f>
        <v>4.861037735849056</v>
      </c>
      <c r="O660" s="117" t="s">
        <v>1159</v>
      </c>
      <c r="P660" s="114"/>
      <c r="Q660" s="118"/>
      <c r="R660" s="116"/>
      <c r="S660" s="114"/>
    </row>
    <row r="661" spans="6:19">
      <c r="F661" s="111" t="s">
        <v>419</v>
      </c>
      <c r="G661" s="136">
        <v>3.5548099999999999E-5</v>
      </c>
      <c r="H661" s="103">
        <f>ROUND(+G661*Totals!$H$10,2)</f>
        <v>13.15</v>
      </c>
      <c r="I661" s="103">
        <f t="shared" si="28"/>
        <v>2.4656249999999997</v>
      </c>
      <c r="J661" s="103">
        <f t="shared" si="29"/>
        <v>10.684375000000001</v>
      </c>
      <c r="K661" s="113" t="s">
        <v>419</v>
      </c>
      <c r="L661" s="113" t="s">
        <v>108</v>
      </c>
      <c r="M661" s="138">
        <v>0.18749999999999997</v>
      </c>
      <c r="N661" s="117">
        <f>+H661*M661</f>
        <v>2.4656249999999997</v>
      </c>
      <c r="O661" s="117" t="s">
        <v>1159</v>
      </c>
      <c r="P661" s="114"/>
      <c r="Q661" s="118"/>
      <c r="R661" s="116"/>
      <c r="S661" s="114"/>
    </row>
    <row r="662" spans="6:19" ht="37.5">
      <c r="F662" s="111" t="s">
        <v>418</v>
      </c>
      <c r="G662" s="136">
        <v>3.70937E-5</v>
      </c>
      <c r="H662" s="103">
        <f>ROUND(+G662*Totals!$H$10,2)</f>
        <v>13.73</v>
      </c>
      <c r="I662" s="103">
        <f t="shared" si="28"/>
        <v>2.8020408163265307</v>
      </c>
      <c r="J662" s="103">
        <f t="shared" si="29"/>
        <v>10.927959183673469</v>
      </c>
      <c r="K662" s="113" t="s">
        <v>418</v>
      </c>
      <c r="L662" s="113" t="s">
        <v>99</v>
      </c>
      <c r="M662" s="138">
        <v>0.20408163265306123</v>
      </c>
      <c r="N662" s="117">
        <f>+H662*M662</f>
        <v>2.8020408163265307</v>
      </c>
      <c r="O662" s="117" t="s">
        <v>1159</v>
      </c>
      <c r="P662" s="114"/>
      <c r="Q662" s="118"/>
      <c r="R662" s="116"/>
      <c r="S662" s="114"/>
    </row>
    <row r="663" spans="6:19">
      <c r="F663" s="111" t="s">
        <v>417</v>
      </c>
      <c r="G663" s="136">
        <v>7.0709899999999999E-5</v>
      </c>
      <c r="H663" s="103">
        <f>ROUND(+G663*Totals!$H$10,2)</f>
        <v>26.16</v>
      </c>
      <c r="I663" s="103">
        <f t="shared" si="28"/>
        <v>9.0858741258741258</v>
      </c>
      <c r="J663" s="103">
        <f t="shared" si="29"/>
        <v>17.074125874125876</v>
      </c>
      <c r="K663" s="113" t="s">
        <v>417</v>
      </c>
      <c r="L663" s="113" t="s">
        <v>85</v>
      </c>
      <c r="M663" s="138">
        <v>0.34731934731934733</v>
      </c>
      <c r="N663" s="117">
        <f>+H663*M663</f>
        <v>9.0858741258741258</v>
      </c>
      <c r="O663" s="113" t="s">
        <v>1159</v>
      </c>
      <c r="P663" s="114"/>
      <c r="Q663" s="118"/>
      <c r="R663" s="116"/>
      <c r="S663" s="114"/>
    </row>
    <row r="664" spans="6:19">
      <c r="F664" s="111" t="s">
        <v>416</v>
      </c>
      <c r="G664" s="136">
        <v>5.3322200000000003E-5</v>
      </c>
      <c r="H664" s="103">
        <f>ROUND(+G664*Totals!$H$10,2)</f>
        <v>19.73</v>
      </c>
      <c r="I664" s="103">
        <f t="shared" si="28"/>
        <v>8.4737820512820523</v>
      </c>
      <c r="J664" s="103">
        <f t="shared" si="29"/>
        <v>11.256217948717948</v>
      </c>
      <c r="K664" s="113" t="s">
        <v>416</v>
      </c>
      <c r="L664" s="113" t="s">
        <v>109</v>
      </c>
      <c r="M664" s="138">
        <v>0.42948717948717952</v>
      </c>
      <c r="N664" s="117">
        <f>+H664*M664</f>
        <v>8.4737820512820523</v>
      </c>
      <c r="O664" s="113" t="s">
        <v>1159</v>
      </c>
      <c r="P664" s="114"/>
      <c r="Q664" s="118"/>
      <c r="R664" s="116"/>
      <c r="S664" s="114"/>
    </row>
    <row r="665" spans="6:19">
      <c r="F665" s="111" t="s">
        <v>415</v>
      </c>
      <c r="G665" s="136">
        <v>5.4365469999999999E-4</v>
      </c>
      <c r="H665" s="103">
        <f>ROUND(+G665*Totals!$H$10,2)</f>
        <v>201.16</v>
      </c>
      <c r="I665" s="103">
        <f t="shared" si="28"/>
        <v>0</v>
      </c>
      <c r="J665" s="103">
        <f t="shared" si="29"/>
        <v>201.16</v>
      </c>
      <c r="K665" s="113"/>
      <c r="L665" s="113"/>
      <c r="N665" s="117"/>
      <c r="O665" s="113"/>
      <c r="P665" s="114"/>
      <c r="Q665" s="118"/>
      <c r="R665" s="116"/>
      <c r="S665" s="114"/>
    </row>
    <row r="666" spans="6:19">
      <c r="F666" s="111" t="s">
        <v>414</v>
      </c>
      <c r="G666" s="136">
        <v>9.0802299999999996E-5</v>
      </c>
      <c r="H666" s="103">
        <f>ROUND(+G666*Totals!$H$10,2)</f>
        <v>33.6</v>
      </c>
      <c r="I666" s="103">
        <f t="shared" si="28"/>
        <v>0</v>
      </c>
      <c r="J666" s="103">
        <f t="shared" si="29"/>
        <v>33.6</v>
      </c>
      <c r="K666" s="113"/>
      <c r="L666" s="113"/>
      <c r="N666" s="117"/>
      <c r="O666" s="113"/>
      <c r="P666" s="114"/>
      <c r="Q666" s="118"/>
      <c r="R666" s="116"/>
      <c r="S666" s="114"/>
    </row>
    <row r="667" spans="6:19">
      <c r="F667" s="111" t="s">
        <v>413</v>
      </c>
      <c r="G667" s="136">
        <v>4.2155449999999999E-4</v>
      </c>
      <c r="H667" s="103">
        <f>ROUND(+G667*Totals!$H$10,2)</f>
        <v>155.97999999999999</v>
      </c>
      <c r="I667" s="103">
        <f t="shared" si="28"/>
        <v>0</v>
      </c>
      <c r="J667" s="103">
        <f t="shared" si="29"/>
        <v>155.97999999999999</v>
      </c>
      <c r="K667" s="113"/>
      <c r="L667" s="113"/>
      <c r="N667" s="117"/>
      <c r="O667" s="113"/>
      <c r="P667" s="114"/>
      <c r="Q667" s="118"/>
      <c r="R667" s="116"/>
      <c r="S667" s="114"/>
    </row>
    <row r="668" spans="6:19" ht="37.5">
      <c r="F668" s="111" t="s">
        <v>412</v>
      </c>
      <c r="G668" s="136">
        <v>5.3708599999999996E-5</v>
      </c>
      <c r="H668" s="103">
        <f>ROUND(+G668*Totals!$H$10,2)</f>
        <v>19.87</v>
      </c>
      <c r="I668" s="103">
        <f t="shared" si="28"/>
        <v>0</v>
      </c>
      <c r="J668" s="103">
        <f t="shared" si="29"/>
        <v>19.87</v>
      </c>
      <c r="K668" s="113"/>
      <c r="L668" s="113"/>
      <c r="N668" s="117"/>
      <c r="O668" s="117"/>
      <c r="P668" s="114"/>
      <c r="Q668" s="118"/>
      <c r="R668" s="116"/>
      <c r="S668" s="114"/>
    </row>
    <row r="669" spans="6:19">
      <c r="F669" s="111" t="s">
        <v>411</v>
      </c>
      <c r="G669" s="136">
        <v>7.7858150000000004E-4</v>
      </c>
      <c r="H669" s="103">
        <f>ROUND(+G669*Totals!$H$10,2)</f>
        <v>288.08</v>
      </c>
      <c r="I669" s="103">
        <f t="shared" si="28"/>
        <v>0</v>
      </c>
      <c r="J669" s="103">
        <f t="shared" si="29"/>
        <v>288.08</v>
      </c>
      <c r="K669" s="113"/>
      <c r="L669" s="113"/>
      <c r="N669" s="117"/>
      <c r="O669" s="117"/>
      <c r="P669" s="114"/>
      <c r="Q669" s="118"/>
      <c r="R669" s="116"/>
      <c r="S669" s="114"/>
    </row>
    <row r="670" spans="6:19">
      <c r="F670" s="111" t="s">
        <v>410</v>
      </c>
      <c r="G670" s="136">
        <v>7.4960200000000001E-5</v>
      </c>
      <c r="H670" s="103">
        <f>ROUND(+G670*Totals!$H$10,2)</f>
        <v>27.74</v>
      </c>
      <c r="I670" s="103">
        <f t="shared" si="28"/>
        <v>4.38</v>
      </c>
      <c r="J670" s="103">
        <f t="shared" si="29"/>
        <v>23.36</v>
      </c>
      <c r="K670" s="113" t="s">
        <v>410</v>
      </c>
      <c r="L670" s="113" t="s">
        <v>82</v>
      </c>
      <c r="M670" s="138">
        <v>0.15789473684210525</v>
      </c>
      <c r="N670" s="117">
        <f>+H670*M670</f>
        <v>4.38</v>
      </c>
      <c r="O670" s="117" t="s">
        <v>1159</v>
      </c>
      <c r="P670" s="114"/>
      <c r="Q670" s="118"/>
      <c r="R670" s="116"/>
      <c r="S670" s="114"/>
    </row>
    <row r="671" spans="6:19">
      <c r="F671" s="111" t="s">
        <v>409</v>
      </c>
      <c r="G671" s="136">
        <v>8.53928E-5</v>
      </c>
      <c r="H671" s="103">
        <f>ROUND(+G671*Totals!$H$10,2)</f>
        <v>31.6</v>
      </c>
      <c r="I671" s="103">
        <f t="shared" si="28"/>
        <v>6.7217603911980444</v>
      </c>
      <c r="J671" s="103">
        <f t="shared" si="29"/>
        <v>24.878239608801955</v>
      </c>
      <c r="K671" s="113" t="s">
        <v>409</v>
      </c>
      <c r="L671" s="113" t="s">
        <v>71</v>
      </c>
      <c r="M671" s="138">
        <v>0.21271393643031786</v>
      </c>
      <c r="N671" s="117">
        <f>+H671*M671</f>
        <v>6.7217603911980444</v>
      </c>
      <c r="O671" s="113" t="s">
        <v>1159</v>
      </c>
      <c r="P671" s="114"/>
      <c r="Q671" s="118"/>
      <c r="R671" s="116"/>
      <c r="S671" s="114"/>
    </row>
    <row r="672" spans="6:19">
      <c r="F672" s="111" t="s">
        <v>408</v>
      </c>
      <c r="G672" s="136">
        <v>6.8005100000000004E-5</v>
      </c>
      <c r="H672" s="103">
        <f>ROUND(+G672*Totals!$H$10,2)</f>
        <v>25.16</v>
      </c>
      <c r="I672" s="103">
        <f t="shared" si="28"/>
        <v>5.4513333333333334</v>
      </c>
      <c r="J672" s="103">
        <f t="shared" si="29"/>
        <v>19.708666666666666</v>
      </c>
      <c r="K672" s="113" t="s">
        <v>408</v>
      </c>
      <c r="L672" s="113" t="s">
        <v>95</v>
      </c>
      <c r="M672" s="138">
        <v>0.21666666666666667</v>
      </c>
      <c r="N672" s="117">
        <f>+H672*M672</f>
        <v>5.4513333333333334</v>
      </c>
      <c r="O672" s="113" t="s">
        <v>1159</v>
      </c>
      <c r="P672" s="114"/>
      <c r="Q672" s="118"/>
      <c r="R672" s="116"/>
      <c r="S672" s="114"/>
    </row>
    <row r="673" spans="6:19">
      <c r="F673" s="111" t="s">
        <v>407</v>
      </c>
      <c r="G673" s="136">
        <v>3.7943770000000001E-4</v>
      </c>
      <c r="H673" s="103">
        <f>ROUND(+G673*Totals!$H$10,2)</f>
        <v>140.4</v>
      </c>
      <c r="I673" s="103">
        <f t="shared" si="28"/>
        <v>0</v>
      </c>
      <c r="J673" s="103">
        <f t="shared" si="29"/>
        <v>140.4</v>
      </c>
      <c r="K673" s="113"/>
      <c r="L673" s="113"/>
      <c r="N673" s="117"/>
      <c r="O673" s="113"/>
      <c r="P673" s="114"/>
      <c r="Q673" s="118"/>
      <c r="R673" s="116"/>
      <c r="S673" s="114"/>
    </row>
    <row r="674" spans="6:19">
      <c r="F674" s="111" t="s">
        <v>406</v>
      </c>
      <c r="G674" s="136">
        <v>4.0432141999999999E-3</v>
      </c>
      <c r="H674" s="103">
        <f>ROUND(+G674*Totals!$H$10,2)</f>
        <v>1496.04</v>
      </c>
      <c r="I674" s="103">
        <f t="shared" si="28"/>
        <v>0</v>
      </c>
      <c r="J674" s="103">
        <f t="shared" si="29"/>
        <v>1496.04</v>
      </c>
      <c r="K674" s="113"/>
      <c r="L674" s="113"/>
      <c r="N674" s="117"/>
      <c r="O674" s="113"/>
      <c r="P674" s="114"/>
      <c r="Q674" s="118"/>
      <c r="R674" s="116"/>
      <c r="S674" s="114"/>
    </row>
    <row r="675" spans="6:19">
      <c r="F675" s="111" t="s">
        <v>405</v>
      </c>
      <c r="G675" s="136">
        <v>7.3723739999999999E-4</v>
      </c>
      <c r="H675" s="103">
        <f>ROUND(+G675*Totals!$H$10,2)</f>
        <v>272.79000000000002</v>
      </c>
      <c r="I675" s="103">
        <f t="shared" si="28"/>
        <v>0</v>
      </c>
      <c r="J675" s="103">
        <f t="shared" si="29"/>
        <v>272.79000000000002</v>
      </c>
      <c r="K675" s="113"/>
      <c r="L675" s="113"/>
      <c r="N675" s="117"/>
      <c r="O675" s="117"/>
      <c r="P675" s="114"/>
      <c r="Q675" s="118"/>
      <c r="R675" s="116"/>
      <c r="S675" s="114"/>
    </row>
    <row r="676" spans="6:19">
      <c r="F676" s="111" t="s">
        <v>404</v>
      </c>
      <c r="G676" s="136">
        <v>3.0281603000000003E-3</v>
      </c>
      <c r="H676" s="103">
        <f>ROUND(+G676*Totals!$H$10,2)</f>
        <v>1120.45</v>
      </c>
      <c r="I676" s="103">
        <f t="shared" si="28"/>
        <v>0</v>
      </c>
      <c r="J676" s="103">
        <f t="shared" si="29"/>
        <v>1120.45</v>
      </c>
      <c r="K676" s="113"/>
      <c r="L676" s="113"/>
      <c r="N676" s="117"/>
      <c r="O676" s="117"/>
      <c r="P676" s="114"/>
      <c r="Q676" s="118"/>
      <c r="R676" s="116"/>
      <c r="S676" s="114"/>
    </row>
    <row r="677" spans="6:19">
      <c r="F677" s="111" t="s">
        <v>403</v>
      </c>
      <c r="G677" s="136">
        <v>1.1475870000000001E-4</v>
      </c>
      <c r="H677" s="103">
        <f>ROUND(+G677*Totals!$H$10,2)</f>
        <v>42.46</v>
      </c>
      <c r="I677" s="103">
        <f t="shared" si="28"/>
        <v>7.5292441860465118</v>
      </c>
      <c r="J677" s="103">
        <f t="shared" si="29"/>
        <v>34.930755813953489</v>
      </c>
      <c r="K677" s="113" t="s">
        <v>403</v>
      </c>
      <c r="L677" s="113" t="s">
        <v>77</v>
      </c>
      <c r="M677" s="138">
        <v>0.17732558139534885</v>
      </c>
      <c r="N677" s="117">
        <f>+H677*M677</f>
        <v>7.5292441860465118</v>
      </c>
      <c r="O677" s="117" t="s">
        <v>1159</v>
      </c>
      <c r="P677" s="114"/>
      <c r="Q677" s="118"/>
      <c r="R677" s="116"/>
      <c r="S677" s="114"/>
    </row>
    <row r="678" spans="6:19">
      <c r="F678" s="111" t="s">
        <v>402</v>
      </c>
      <c r="G678" s="136">
        <v>1.2441850000000001E-4</v>
      </c>
      <c r="H678" s="103">
        <f>ROUND(+G678*Totals!$H$10,2)</f>
        <v>46.04</v>
      </c>
      <c r="I678" s="103">
        <f t="shared" si="28"/>
        <v>5.6464150943396225</v>
      </c>
      <c r="J678" s="103">
        <f t="shared" si="29"/>
        <v>40.393584905660376</v>
      </c>
      <c r="K678" s="113" t="s">
        <v>402</v>
      </c>
      <c r="L678" s="113" t="s">
        <v>55</v>
      </c>
      <c r="M678" s="138">
        <v>0.12264150943396226</v>
      </c>
      <c r="N678" s="117">
        <f>+H678*M678</f>
        <v>5.6464150943396225</v>
      </c>
      <c r="O678" s="117" t="s">
        <v>1159</v>
      </c>
      <c r="P678" s="114"/>
      <c r="Q678" s="118"/>
      <c r="R678" s="116"/>
      <c r="S678" s="114"/>
    </row>
    <row r="679" spans="6:19">
      <c r="F679" s="111" t="s">
        <v>401</v>
      </c>
      <c r="G679" s="136">
        <v>1.302144E-4</v>
      </c>
      <c r="H679" s="103">
        <f>ROUND(+G679*Totals!$H$10,2)</f>
        <v>48.18</v>
      </c>
      <c r="I679" s="103">
        <f t="shared" si="28"/>
        <v>12.347204301075267</v>
      </c>
      <c r="J679" s="103">
        <f t="shared" si="29"/>
        <v>35.832795698924734</v>
      </c>
      <c r="K679" s="113" t="s">
        <v>401</v>
      </c>
      <c r="L679" s="113" t="s">
        <v>130</v>
      </c>
      <c r="M679" s="138">
        <v>0.25627240143369173</v>
      </c>
      <c r="N679" s="117">
        <f>+H679*M679</f>
        <v>12.347204301075267</v>
      </c>
      <c r="O679" s="113" t="s">
        <v>1159</v>
      </c>
      <c r="P679" s="114"/>
      <c r="Q679" s="118"/>
      <c r="R679" s="116"/>
      <c r="S679" s="114"/>
    </row>
    <row r="680" spans="6:19">
      <c r="F680" s="111" t="s">
        <v>400</v>
      </c>
      <c r="G680" s="136">
        <v>6.2982000000000001E-5</v>
      </c>
      <c r="H680" s="103">
        <f>ROUND(+G680*Totals!$H$10,2)</f>
        <v>23.3</v>
      </c>
      <c r="I680" s="103">
        <f t="shared" si="28"/>
        <v>8.2261450381679388</v>
      </c>
      <c r="J680" s="103">
        <f t="shared" si="29"/>
        <v>15.073854961832062</v>
      </c>
      <c r="K680" s="113" t="s">
        <v>400</v>
      </c>
      <c r="L680" s="113" t="s">
        <v>42</v>
      </c>
      <c r="M680" s="138">
        <v>0.35305343511450382</v>
      </c>
      <c r="N680" s="117">
        <f>+H680*M680</f>
        <v>8.2261450381679388</v>
      </c>
      <c r="O680" s="117" t="s">
        <v>1159</v>
      </c>
      <c r="P680" s="114"/>
      <c r="Q680" s="118"/>
      <c r="R680" s="116"/>
      <c r="S680" s="114"/>
    </row>
    <row r="681" spans="6:19">
      <c r="F681" s="111" t="s">
        <v>399</v>
      </c>
      <c r="G681" s="136">
        <v>0</v>
      </c>
      <c r="H681" s="103">
        <f>ROUND(+G681*Totals!$H$10,2)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ROUND(+G682*Totals!$H$10,2)</f>
        <v>35.6</v>
      </c>
      <c r="I682" s="103">
        <f t="shared" si="28"/>
        <v>6.9786600496277913</v>
      </c>
      <c r="J682" s="103">
        <f t="shared" si="29"/>
        <v>28.62133995037221</v>
      </c>
      <c r="K682" s="113" t="s">
        <v>398</v>
      </c>
      <c r="L682" s="113" t="s">
        <v>77</v>
      </c>
      <c r="M682" s="138">
        <v>0.19602977667493796</v>
      </c>
      <c r="N682" s="117">
        <f>+H682*M682</f>
        <v>6.9786600496277913</v>
      </c>
      <c r="O682" s="117" t="s">
        <v>1159</v>
      </c>
      <c r="P682" s="114"/>
      <c r="Q682" s="118"/>
      <c r="R682" s="116"/>
      <c r="S682" s="114"/>
    </row>
    <row r="683" spans="6:19">
      <c r="F683" s="111" t="s">
        <v>397</v>
      </c>
      <c r="G683" s="136">
        <v>1.5185239999999998E-4</v>
      </c>
      <c r="H683" s="103">
        <f>ROUND(+G683*Totals!$H$10,2)</f>
        <v>56.19</v>
      </c>
      <c r="I683" s="103">
        <f t="shared" si="28"/>
        <v>0</v>
      </c>
      <c r="J683" s="103">
        <f t="shared" si="29"/>
        <v>56.19</v>
      </c>
      <c r="K683" s="113"/>
      <c r="L683" s="113"/>
      <c r="N683" s="117"/>
      <c r="O683" s="113"/>
      <c r="P683" s="114"/>
      <c r="Q683" s="118"/>
      <c r="R683" s="116"/>
      <c r="S683" s="114"/>
    </row>
    <row r="684" spans="6:19">
      <c r="F684" s="111" t="s">
        <v>396</v>
      </c>
      <c r="G684" s="136">
        <v>2.2797199999999999E-5</v>
      </c>
      <c r="H684" s="103">
        <f>ROUND(+G684*Totals!$H$10,2)</f>
        <v>8.44</v>
      </c>
      <c r="I684" s="103">
        <f t="shared" si="28"/>
        <v>2.2565277777777775</v>
      </c>
      <c r="J684" s="103">
        <f t="shared" si="29"/>
        <v>6.183472222222222</v>
      </c>
      <c r="K684" s="113" t="s">
        <v>396</v>
      </c>
      <c r="L684" s="113" t="s">
        <v>39</v>
      </c>
      <c r="M684" s="138">
        <v>0.2673611111111111</v>
      </c>
      <c r="N684" s="117">
        <f>+H684*M684</f>
        <v>2.2565277777777775</v>
      </c>
      <c r="O684" s="117" t="s">
        <v>1159</v>
      </c>
      <c r="P684" s="114"/>
      <c r="Q684" s="118"/>
      <c r="R684" s="116"/>
      <c r="S684" s="114"/>
    </row>
    <row r="685" spans="6:19">
      <c r="F685" s="111" t="s">
        <v>395</v>
      </c>
      <c r="G685" s="136">
        <v>4.2808456999999999E-3</v>
      </c>
      <c r="H685" s="103">
        <f>ROUND(+G685*Totals!$H$10,2)</f>
        <v>1583.96</v>
      </c>
      <c r="I685" s="103">
        <f t="shared" si="28"/>
        <v>0</v>
      </c>
      <c r="J685" s="103">
        <f t="shared" si="29"/>
        <v>1583.96</v>
      </c>
      <c r="K685" s="113"/>
      <c r="L685" s="113"/>
      <c r="N685" s="117"/>
      <c r="O685" s="117" t="s">
        <v>1159</v>
      </c>
      <c r="P685" s="114"/>
      <c r="Q685" s="118"/>
      <c r="R685" s="116"/>
      <c r="S685" s="114"/>
    </row>
    <row r="686" spans="6:19">
      <c r="F686" s="111" t="s">
        <v>394</v>
      </c>
      <c r="G686" s="136">
        <v>3.2456999999999998E-5</v>
      </c>
      <c r="H686" s="103">
        <f>ROUND(+G686*Totals!$H$10,2)</f>
        <v>12.01</v>
      </c>
      <c r="I686" s="103">
        <f t="shared" si="28"/>
        <v>4.9424850894632195</v>
      </c>
      <c r="J686" s="103">
        <f t="shared" si="29"/>
        <v>7.0675149105367803</v>
      </c>
      <c r="K686" s="113" t="s">
        <v>394</v>
      </c>
      <c r="L686" s="113" t="s">
        <v>85</v>
      </c>
      <c r="M686" s="138">
        <v>0.41153081510934386</v>
      </c>
      <c r="N686" s="117">
        <f>+H686*M686</f>
        <v>4.9424850894632195</v>
      </c>
      <c r="O686" s="113"/>
      <c r="P686" s="114"/>
      <c r="Q686" s="118"/>
      <c r="R686" s="116"/>
      <c r="S686" s="114"/>
    </row>
    <row r="687" spans="6:19">
      <c r="F687" s="111" t="s">
        <v>393</v>
      </c>
      <c r="G687" s="136">
        <v>1.23646E-5</v>
      </c>
      <c r="H687" s="103">
        <f>ROUND(+G687*Totals!$H$10,2)</f>
        <v>4.58</v>
      </c>
      <c r="I687" s="103">
        <f t="shared" si="28"/>
        <v>1.6937358490566039</v>
      </c>
      <c r="J687" s="103">
        <f t="shared" si="29"/>
        <v>2.8862641509433962</v>
      </c>
      <c r="K687" s="113" t="s">
        <v>393</v>
      </c>
      <c r="L687" s="113" t="s">
        <v>61</v>
      </c>
      <c r="M687" s="138">
        <v>0.36981132075471701</v>
      </c>
      <c r="N687" s="117">
        <f>+H687*M687</f>
        <v>1.6937358490566039</v>
      </c>
      <c r="O687" s="117" t="s">
        <v>1159</v>
      </c>
      <c r="P687" s="114"/>
      <c r="Q687" s="118"/>
      <c r="R687" s="116"/>
      <c r="S687" s="114"/>
    </row>
    <row r="688" spans="6:19">
      <c r="F688" s="111" t="s">
        <v>392</v>
      </c>
      <c r="G688" s="136">
        <v>6.4759430000000003E-4</v>
      </c>
      <c r="H688" s="103">
        <f>ROUND(+G688*Totals!$H$10,2)</f>
        <v>239.62</v>
      </c>
      <c r="I688" s="103">
        <f t="shared" si="28"/>
        <v>0</v>
      </c>
      <c r="J688" s="103">
        <f t="shared" si="29"/>
        <v>239.62</v>
      </c>
      <c r="K688" s="113"/>
      <c r="L688" s="113"/>
      <c r="N688" s="117"/>
      <c r="O688" s="117"/>
      <c r="P688" s="114"/>
      <c r="Q688" s="118"/>
      <c r="R688" s="116"/>
      <c r="S688" s="114"/>
    </row>
    <row r="689" spans="6:19">
      <c r="F689" s="111" t="s">
        <v>391</v>
      </c>
      <c r="G689" s="136">
        <v>1.93196E-5</v>
      </c>
      <c r="H689" s="103">
        <f>ROUND(+G689*Totals!$H$10,2)</f>
        <v>7.15</v>
      </c>
      <c r="I689" s="103">
        <f t="shared" si="28"/>
        <v>3.9664233576642336</v>
      </c>
      <c r="J689" s="103">
        <f t="shared" si="29"/>
        <v>3.1835766423357668</v>
      </c>
      <c r="K689" s="113" t="s">
        <v>391</v>
      </c>
      <c r="L689" s="113" t="s">
        <v>109</v>
      </c>
      <c r="M689" s="138">
        <v>0.55474452554744524</v>
      </c>
      <c r="N689" s="117">
        <f>+H689*M689</f>
        <v>3.9664233576642336</v>
      </c>
      <c r="O689" s="113" t="s">
        <v>1159</v>
      </c>
      <c r="P689" s="114"/>
      <c r="Q689" s="118"/>
      <c r="R689" s="116"/>
      <c r="S689" s="114"/>
    </row>
    <row r="690" spans="6:19">
      <c r="F690" s="111" t="s">
        <v>108</v>
      </c>
      <c r="G690" s="136">
        <v>1.448973E-4</v>
      </c>
      <c r="H690" s="103">
        <f>ROUND(+G690*Totals!$H$10,2)</f>
        <v>53.61</v>
      </c>
      <c r="I690" s="103">
        <f t="shared" si="28"/>
        <v>17.091261467889908</v>
      </c>
      <c r="J690" s="103">
        <f t="shared" si="29"/>
        <v>36.518738532110092</v>
      </c>
      <c r="K690" s="113" t="s">
        <v>108</v>
      </c>
      <c r="L690" s="113" t="s">
        <v>51</v>
      </c>
      <c r="M690" s="138">
        <v>0.31880733944954126</v>
      </c>
      <c r="N690" s="117">
        <f>+H690*M690</f>
        <v>17.091261467889908</v>
      </c>
      <c r="O690" s="113" t="s">
        <v>1159</v>
      </c>
      <c r="P690" s="114"/>
      <c r="Q690" s="118"/>
      <c r="R690" s="116"/>
      <c r="S690" s="114"/>
    </row>
    <row r="691" spans="6:19">
      <c r="F691" s="111" t="s">
        <v>109</v>
      </c>
      <c r="G691" s="136">
        <v>7.2139529999999989E-4</v>
      </c>
      <c r="H691" s="103">
        <f>ROUND(+G691*Totals!$H$10,2)</f>
        <v>266.92</v>
      </c>
      <c r="I691" s="103">
        <f t="shared" si="28"/>
        <v>0</v>
      </c>
      <c r="J691" s="103">
        <f t="shared" si="29"/>
        <v>266.92</v>
      </c>
      <c r="K691" s="113"/>
      <c r="L691" s="113"/>
      <c r="N691" s="117"/>
      <c r="O691" s="113"/>
      <c r="P691" s="114"/>
      <c r="Q691" s="118"/>
      <c r="R691" s="116"/>
      <c r="S691" s="114"/>
    </row>
    <row r="692" spans="6:19">
      <c r="F692" s="111" t="s">
        <v>390</v>
      </c>
      <c r="G692" s="136">
        <v>2.5243040999999998E-3</v>
      </c>
      <c r="H692" s="103">
        <f>ROUND(+G692*Totals!$H$10,2)</f>
        <v>934.02</v>
      </c>
      <c r="I692" s="103">
        <f t="shared" si="28"/>
        <v>0</v>
      </c>
      <c r="J692" s="103">
        <f t="shared" si="29"/>
        <v>934.02</v>
      </c>
      <c r="K692" s="113"/>
      <c r="L692" s="113"/>
      <c r="N692" s="117"/>
      <c r="O692" s="117"/>
      <c r="P692" s="114"/>
      <c r="Q692" s="118"/>
      <c r="R692" s="116"/>
      <c r="S692" s="114"/>
    </row>
    <row r="693" spans="6:19">
      <c r="F693" s="111" t="s">
        <v>389</v>
      </c>
      <c r="G693" s="136">
        <v>2.032426E-4</v>
      </c>
      <c r="H693" s="103">
        <f>ROUND(+G693*Totals!$H$10,2)</f>
        <v>75.2</v>
      </c>
      <c r="I693" s="103">
        <f t="shared" si="28"/>
        <v>0</v>
      </c>
      <c r="J693" s="103">
        <f t="shared" si="29"/>
        <v>75.2</v>
      </c>
      <c r="O693" s="117" t="s">
        <v>1159</v>
      </c>
      <c r="P693" s="114"/>
      <c r="Q693" s="118"/>
      <c r="R693" s="116"/>
      <c r="S693" s="114"/>
    </row>
    <row r="694" spans="6:19">
      <c r="F694" s="111" t="s">
        <v>388</v>
      </c>
      <c r="G694" s="136">
        <v>2.9752200000000003E-5</v>
      </c>
      <c r="H694" s="103">
        <f>ROUND(+G694*Totals!$H$10,2)</f>
        <v>11.01</v>
      </c>
      <c r="I694" s="103">
        <f t="shared" si="28"/>
        <v>4.1416927899686522</v>
      </c>
      <c r="J694" s="103">
        <f t="shared" ref="J694:J700" si="30">+H694-I694</f>
        <v>6.8683072100313476</v>
      </c>
      <c r="K694" s="113" t="s">
        <v>388</v>
      </c>
      <c r="L694" s="113" t="s">
        <v>69</v>
      </c>
      <c r="M694" s="138">
        <v>0.37617554858934171</v>
      </c>
      <c r="N694" s="117">
        <f>+H694*M694</f>
        <v>4.1416927899686522</v>
      </c>
      <c r="O694" s="113" t="s">
        <v>1159</v>
      </c>
      <c r="P694" s="114"/>
      <c r="Q694" s="118"/>
      <c r="R694" s="116"/>
      <c r="S694" s="114"/>
    </row>
    <row r="695" spans="6:19">
      <c r="F695" s="111" t="s">
        <v>387</v>
      </c>
      <c r="G695" s="136">
        <v>7.0323499999999992E-5</v>
      </c>
      <c r="H695" s="103">
        <f>ROUND(+G695*Totals!$H$10,2)</f>
        <v>26.02</v>
      </c>
      <c r="I695" s="103">
        <f t="shared" si="28"/>
        <v>5.5280586080586076</v>
      </c>
      <c r="J695" s="103">
        <f t="shared" si="30"/>
        <v>20.491941391941392</v>
      </c>
      <c r="K695" s="113" t="s">
        <v>387</v>
      </c>
      <c r="L695" s="113" t="s">
        <v>116</v>
      </c>
      <c r="M695" s="138">
        <v>0.21245421245421245</v>
      </c>
      <c r="N695" s="117">
        <f>+H695*M695</f>
        <v>5.5280586080586076</v>
      </c>
      <c r="O695" s="113"/>
      <c r="P695" s="114"/>
      <c r="Q695" s="118"/>
      <c r="R695" s="116"/>
      <c r="S695" s="114"/>
    </row>
    <row r="696" spans="6:19">
      <c r="F696" s="111" t="s">
        <v>386</v>
      </c>
      <c r="G696" s="136">
        <v>9.6714119999999999E-4</v>
      </c>
      <c r="H696" s="103">
        <f>ROUND(+G696*Totals!$H$10,2)</f>
        <v>357.85</v>
      </c>
      <c r="I696" s="103">
        <f t="shared" si="28"/>
        <v>0</v>
      </c>
      <c r="J696" s="103">
        <f t="shared" si="30"/>
        <v>357.85</v>
      </c>
      <c r="K696" s="113"/>
      <c r="L696" s="113"/>
      <c r="N696" s="117"/>
      <c r="O696" s="117"/>
      <c r="P696" s="114"/>
      <c r="Q696" s="118"/>
      <c r="R696" s="116"/>
      <c r="S696" s="114"/>
    </row>
    <row r="697" spans="6:19">
      <c r="F697" s="111" t="s">
        <v>385</v>
      </c>
      <c r="G697" s="136">
        <v>6.5686770000000002E-4</v>
      </c>
      <c r="H697" s="103">
        <f>ROUND(+G697*Totals!$H$10,2)</f>
        <v>243.05</v>
      </c>
      <c r="I697" s="103">
        <f t="shared" si="28"/>
        <v>0</v>
      </c>
      <c r="J697" s="103">
        <f t="shared" si="30"/>
        <v>243.05</v>
      </c>
      <c r="O697" s="117" t="s">
        <v>1159</v>
      </c>
      <c r="P697" s="114"/>
      <c r="Q697" s="118"/>
      <c r="R697" s="116"/>
      <c r="S697" s="114"/>
    </row>
    <row r="698" spans="6:19">
      <c r="F698" s="111" t="s">
        <v>384</v>
      </c>
      <c r="G698" s="136">
        <v>6.1822800000000007E-5</v>
      </c>
      <c r="H698" s="103">
        <f>ROUND(+G698*Totals!$H$10,2)</f>
        <v>22.88</v>
      </c>
      <c r="I698" s="103">
        <f t="shared" si="28"/>
        <v>7.9582608695652164</v>
      </c>
      <c r="J698" s="103">
        <f t="shared" si="30"/>
        <v>14.921739130434784</v>
      </c>
      <c r="K698" s="113" t="s">
        <v>384</v>
      </c>
      <c r="L698" s="113" t="s">
        <v>91</v>
      </c>
      <c r="M698" s="138">
        <v>0.34782608695652173</v>
      </c>
      <c r="N698" s="117">
        <f>+H698*M698</f>
        <v>7.9582608695652164</v>
      </c>
      <c r="O698" s="113" t="s">
        <v>1159</v>
      </c>
      <c r="P698" s="114"/>
      <c r="Q698" s="118"/>
      <c r="R698" s="116"/>
      <c r="S698" s="114"/>
    </row>
    <row r="699" spans="6:19">
      <c r="F699" s="111" t="s">
        <v>383</v>
      </c>
      <c r="G699" s="136">
        <v>7.3800999999999994E-5</v>
      </c>
      <c r="H699" s="103">
        <f>ROUND(+G699*Totals!$H$10,2)</f>
        <v>27.31</v>
      </c>
      <c r="I699" s="103">
        <f t="shared" si="28"/>
        <v>3.0764229249011859</v>
      </c>
      <c r="J699" s="103">
        <f t="shared" si="30"/>
        <v>24.233577075098815</v>
      </c>
      <c r="K699" s="113" t="s">
        <v>383</v>
      </c>
      <c r="L699" s="113" t="s">
        <v>37</v>
      </c>
      <c r="M699" s="138">
        <v>0.11264822134387352</v>
      </c>
      <c r="N699" s="117">
        <f>+H699*M699</f>
        <v>3.0764229249011859</v>
      </c>
      <c r="O699" s="113"/>
      <c r="P699" s="114"/>
      <c r="Q699" s="118"/>
      <c r="R699" s="116"/>
      <c r="S699" s="114"/>
    </row>
    <row r="700" spans="6:19">
      <c r="F700" s="111" t="s">
        <v>382</v>
      </c>
      <c r="G700" s="136">
        <v>3.6668680000000002E-4</v>
      </c>
      <c r="H700" s="103">
        <f>ROUND(+G700*Totals!$H$10,2)</f>
        <v>135.68</v>
      </c>
      <c r="I700" s="103">
        <f t="shared" si="28"/>
        <v>0</v>
      </c>
      <c r="J700" s="103">
        <f t="shared" si="30"/>
        <v>135.68</v>
      </c>
      <c r="K700" s="113"/>
      <c r="L700" s="113"/>
      <c r="N700" s="117"/>
      <c r="O700" s="113"/>
      <c r="P700" s="114"/>
      <c r="Q700" s="118"/>
      <c r="R700" s="116"/>
      <c r="S700" s="114"/>
    </row>
    <row r="701" spans="6:19">
      <c r="F701" s="111" t="s">
        <v>381</v>
      </c>
      <c r="G701" s="136">
        <v>3.462079E-4</v>
      </c>
      <c r="H701" s="103">
        <f>ROUND(+G701*Totals!$H$10,2)</f>
        <v>128.1</v>
      </c>
      <c r="I701" s="103">
        <f t="shared" si="28"/>
        <v>0</v>
      </c>
      <c r="J701" s="103">
        <f t="shared" si="29"/>
        <v>128.1</v>
      </c>
      <c r="K701" s="113"/>
      <c r="L701" s="113"/>
      <c r="N701" s="117"/>
      <c r="O701" s="117"/>
      <c r="P701" s="114"/>
      <c r="Q701" s="118"/>
      <c r="R701" s="116"/>
      <c r="S701" s="114"/>
    </row>
    <row r="702" spans="6:19">
      <c r="F702" s="111" t="s">
        <v>380</v>
      </c>
      <c r="G702" s="136">
        <v>3.5664050000000004E-4</v>
      </c>
      <c r="H702" s="103">
        <f>ROUND(+G702*Totals!$H$10,2)</f>
        <v>131.96</v>
      </c>
      <c r="I702" s="103">
        <f t="shared" si="28"/>
        <v>0</v>
      </c>
      <c r="J702" s="103">
        <f t="shared" si="29"/>
        <v>131.96</v>
      </c>
      <c r="K702" s="113"/>
      <c r="L702" s="113"/>
      <c r="N702" s="117"/>
      <c r="O702" s="117"/>
      <c r="P702" s="114"/>
      <c r="Q702" s="118"/>
      <c r="R702" s="116"/>
      <c r="S702" s="114"/>
    </row>
    <row r="703" spans="6:19">
      <c r="F703" s="111" t="s">
        <v>379</v>
      </c>
      <c r="G703" s="136">
        <v>3.4002599999999999E-5</v>
      </c>
      <c r="H703" s="103">
        <f>ROUND(+G703*Totals!$H$10,2)</f>
        <v>12.58</v>
      </c>
      <c r="I703" s="103">
        <f t="shared" si="28"/>
        <v>0.77814432989690729</v>
      </c>
      <c r="J703" s="103">
        <f t="shared" si="29"/>
        <v>11.801855670103093</v>
      </c>
      <c r="K703" s="113" t="s">
        <v>379</v>
      </c>
      <c r="L703" s="113" t="s">
        <v>126</v>
      </c>
      <c r="M703" s="138">
        <v>6.1855670103092786E-2</v>
      </c>
      <c r="N703" s="117">
        <f>+H703*M703</f>
        <v>0.77814432989690729</v>
      </c>
      <c r="O703" s="117" t="s">
        <v>1159</v>
      </c>
      <c r="P703" s="114"/>
      <c r="Q703" s="118"/>
      <c r="R703" s="116" t="s">
        <v>1159</v>
      </c>
      <c r="S703" s="114"/>
    </row>
    <row r="704" spans="6:19">
      <c r="F704" s="111" t="s">
        <v>378</v>
      </c>
      <c r="G704" s="136">
        <v>1.039397E-4</v>
      </c>
      <c r="H704" s="103">
        <f>ROUND(+G704*Totals!$H$10,2)</f>
        <v>38.46</v>
      </c>
      <c r="I704" s="103">
        <f t="shared" si="28"/>
        <v>11.434054054054053</v>
      </c>
      <c r="J704" s="103">
        <f t="shared" si="29"/>
        <v>27.025945945945949</v>
      </c>
      <c r="K704" s="113" t="s">
        <v>378</v>
      </c>
      <c r="L704" s="113" t="s">
        <v>53</v>
      </c>
      <c r="M704" s="138">
        <v>6.7567567567567557E-2</v>
      </c>
      <c r="N704" s="117">
        <f>+H704*M704</f>
        <v>2.5986486486486484</v>
      </c>
      <c r="O704" s="113" t="s">
        <v>79</v>
      </c>
      <c r="P704" s="138">
        <v>0.22972972972972971</v>
      </c>
      <c r="Q704" s="118">
        <f>H704*P704</f>
        <v>8.835405405405405</v>
      </c>
      <c r="R704" s="116" t="s">
        <v>1159</v>
      </c>
      <c r="S704" s="114"/>
    </row>
    <row r="705" spans="6:19">
      <c r="F705" s="111" t="s">
        <v>377</v>
      </c>
      <c r="G705" s="136">
        <v>1.020077E-4</v>
      </c>
      <c r="H705" s="103">
        <f>ROUND(+G705*Totals!$H$10,2)</f>
        <v>37.74</v>
      </c>
      <c r="I705" s="103">
        <f t="shared" si="28"/>
        <v>11.033621262458473</v>
      </c>
      <c r="J705" s="103">
        <f t="shared" si="29"/>
        <v>26.706378737541527</v>
      </c>
      <c r="K705" s="113" t="s">
        <v>377</v>
      </c>
      <c r="L705" s="113" t="s">
        <v>60</v>
      </c>
      <c r="M705" s="138">
        <v>0.29235880398671099</v>
      </c>
      <c r="N705" s="117">
        <f>+H705*M705</f>
        <v>11.033621262458473</v>
      </c>
      <c r="O705" s="117" t="s">
        <v>1159</v>
      </c>
      <c r="P705" s="114"/>
      <c r="Q705" s="118"/>
      <c r="R705" s="116" t="s">
        <v>1159</v>
      </c>
      <c r="S705" s="114"/>
    </row>
    <row r="706" spans="6:19">
      <c r="F706" s="111" t="s">
        <v>376</v>
      </c>
      <c r="G706" s="136">
        <v>2.2024390000000002E-4</v>
      </c>
      <c r="H706" s="103">
        <f>ROUND(+G706*Totals!$H$10,2)</f>
        <v>81.489999999999995</v>
      </c>
      <c r="I706" s="103">
        <f t="shared" si="28"/>
        <v>0</v>
      </c>
      <c r="J706" s="103">
        <f t="shared" si="29"/>
        <v>81.489999999999995</v>
      </c>
      <c r="K706" s="113"/>
      <c r="L706" s="113"/>
      <c r="N706" s="117"/>
      <c r="O706" s="113"/>
      <c r="P706" s="114"/>
      <c r="Q706" s="118"/>
      <c r="R706" s="116"/>
      <c r="S706" s="114"/>
    </row>
    <row r="707" spans="6:19">
      <c r="F707" s="111" t="s">
        <v>375</v>
      </c>
      <c r="G707" s="136">
        <v>9.6211800000000006E-5</v>
      </c>
      <c r="H707" s="103">
        <f>ROUND(+G707*Totals!$H$10,2)</f>
        <v>35.6</v>
      </c>
      <c r="I707" s="103">
        <f t="shared" si="28"/>
        <v>5.8798798798798799</v>
      </c>
      <c r="J707" s="103">
        <f t="shared" si="29"/>
        <v>29.720120120120121</v>
      </c>
      <c r="K707" s="113" t="s">
        <v>375</v>
      </c>
      <c r="L707" s="113" t="s">
        <v>52</v>
      </c>
      <c r="M707" s="138">
        <v>0.16516516516516516</v>
      </c>
      <c r="N707" s="117">
        <f>+H707*M707</f>
        <v>5.8798798798798799</v>
      </c>
      <c r="O707" s="117"/>
      <c r="P707" s="114"/>
      <c r="Q707" s="118"/>
      <c r="R707" s="116" t="s">
        <v>1159</v>
      </c>
      <c r="S707" s="114"/>
    </row>
    <row r="708" spans="6:19">
      <c r="F708" s="111" t="s">
        <v>374</v>
      </c>
      <c r="G708" s="136">
        <v>2.14448E-4</v>
      </c>
      <c r="H708" s="103">
        <f>ROUND(+G708*Totals!$H$10,2)</f>
        <v>79.349999999999994</v>
      </c>
      <c r="I708" s="103">
        <f t="shared" si="28"/>
        <v>0</v>
      </c>
      <c r="J708" s="103">
        <f t="shared" si="29"/>
        <v>79.349999999999994</v>
      </c>
      <c r="K708" s="113"/>
      <c r="L708" s="113"/>
      <c r="N708" s="117"/>
      <c r="O708" s="113"/>
      <c r="P708" s="114"/>
      <c r="Q708" s="118"/>
      <c r="R708" s="116"/>
      <c r="S708" s="114"/>
    </row>
    <row r="709" spans="6:19">
      <c r="F709" s="111" t="s">
        <v>373</v>
      </c>
      <c r="G709" s="136">
        <v>7.1869100000000006E-5</v>
      </c>
      <c r="H709" s="103">
        <f>ROUND(+G709*Totals!$H$10,2)</f>
        <v>26.59</v>
      </c>
      <c r="I709" s="103">
        <f t="shared" si="28"/>
        <v>10.160817490494296</v>
      </c>
      <c r="J709" s="103">
        <f t="shared" si="29"/>
        <v>16.429182509505704</v>
      </c>
      <c r="K709" s="113" t="s">
        <v>373</v>
      </c>
      <c r="L709" s="113" t="s">
        <v>128</v>
      </c>
      <c r="M709" s="138">
        <v>0.38212927756653992</v>
      </c>
      <c r="N709" s="117">
        <f t="shared" ref="N709:N714" si="31">+H709*M709</f>
        <v>10.160817490494296</v>
      </c>
      <c r="O709" s="117" t="s">
        <v>1159</v>
      </c>
      <c r="P709" s="114"/>
      <c r="Q709" s="118"/>
      <c r="R709" s="116" t="s">
        <v>1159</v>
      </c>
      <c r="S709" s="114"/>
    </row>
    <row r="710" spans="6:19">
      <c r="F710" s="111" t="s">
        <v>372</v>
      </c>
      <c r="G710" s="136">
        <v>3.1297799999999997E-5</v>
      </c>
      <c r="H710" s="103">
        <f>ROUND(+G710*Totals!$H$10,2)</f>
        <v>11.58</v>
      </c>
      <c r="I710" s="103">
        <f t="shared" si="28"/>
        <v>7.9845967741935482</v>
      </c>
      <c r="J710" s="103">
        <f t="shared" si="29"/>
        <v>3.5954032258064519</v>
      </c>
      <c r="K710" s="113" t="s">
        <v>372</v>
      </c>
      <c r="L710" s="113" t="s">
        <v>48</v>
      </c>
      <c r="M710" s="138">
        <v>0.49193548387096775</v>
      </c>
      <c r="N710" s="117">
        <f t="shared" si="31"/>
        <v>5.6966129032258062</v>
      </c>
      <c r="O710" s="117" t="s">
        <v>71</v>
      </c>
      <c r="P710" s="138">
        <v>0.19758064516129031</v>
      </c>
      <c r="Q710" s="118">
        <f>H710*P710</f>
        <v>2.287983870967742</v>
      </c>
      <c r="R710" s="116" t="s">
        <v>1159</v>
      </c>
      <c r="S710" s="114"/>
    </row>
    <row r="711" spans="6:19">
      <c r="F711" s="111" t="s">
        <v>371</v>
      </c>
      <c r="G711" s="136">
        <v>0</v>
      </c>
      <c r="H711" s="103">
        <f>ROUND(+G711*Totals!$H$10,2)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ROUND(+G712*Totals!$H$10,2)</f>
        <v>22.02</v>
      </c>
      <c r="I712" s="103">
        <f t="shared" si="32"/>
        <v>12.211965065502183</v>
      </c>
      <c r="J712" s="103">
        <f t="shared" si="33"/>
        <v>9.808034934497817</v>
      </c>
      <c r="K712" s="113" t="s">
        <v>370</v>
      </c>
      <c r="L712" s="113" t="s">
        <v>74</v>
      </c>
      <c r="M712" s="138">
        <v>0.55458515283842791</v>
      </c>
      <c r="N712" s="117">
        <f t="shared" si="31"/>
        <v>12.211965065502183</v>
      </c>
      <c r="O712" s="117" t="s">
        <v>1159</v>
      </c>
      <c r="P712" s="114"/>
      <c r="Q712" s="118"/>
      <c r="R712" s="116"/>
      <c r="S712" s="114"/>
    </row>
    <row r="713" spans="6:19">
      <c r="F713" s="111" t="s">
        <v>369</v>
      </c>
      <c r="G713" s="136">
        <v>7.3028199999999993E-5</v>
      </c>
      <c r="H713" s="103">
        <f>ROUND(+G713*Totals!$H$10,2)</f>
        <v>27.02</v>
      </c>
      <c r="I713" s="103">
        <f t="shared" si="32"/>
        <v>5.7289240506329113</v>
      </c>
      <c r="J713" s="103">
        <f t="shared" si="33"/>
        <v>21.291075949367087</v>
      </c>
      <c r="K713" s="113" t="s">
        <v>369</v>
      </c>
      <c r="L713" s="113" t="s">
        <v>70</v>
      </c>
      <c r="M713" s="138">
        <v>0.21202531645569619</v>
      </c>
      <c r="N713" s="117">
        <f t="shared" si="31"/>
        <v>5.7289240506329113</v>
      </c>
      <c r="O713" s="113"/>
      <c r="P713" s="114"/>
      <c r="Q713" s="118"/>
      <c r="R713" s="116"/>
      <c r="S713" s="114"/>
    </row>
    <row r="714" spans="6:19">
      <c r="F714" s="111" t="s">
        <v>368</v>
      </c>
      <c r="G714" s="136">
        <v>1.6614899999999999E-5</v>
      </c>
      <c r="H714" s="103">
        <f>ROUND(+G714*Totals!$H$10,2)</f>
        <v>6.15</v>
      </c>
      <c r="I714" s="103">
        <f t="shared" si="32"/>
        <v>1.9881465517241381</v>
      </c>
      <c r="J714" s="103">
        <f t="shared" si="33"/>
        <v>4.1618534482758625</v>
      </c>
      <c r="K714" s="113" t="s">
        <v>368</v>
      </c>
      <c r="L714" s="113" t="s">
        <v>39</v>
      </c>
      <c r="M714" s="138">
        <v>0.32327586206896552</v>
      </c>
      <c r="N714" s="117">
        <f t="shared" si="31"/>
        <v>1.9881465517241381</v>
      </c>
      <c r="O714" s="113"/>
      <c r="P714" s="114"/>
      <c r="Q714" s="118"/>
      <c r="R714" s="116"/>
      <c r="S714" s="114"/>
    </row>
    <row r="715" spans="6:19">
      <c r="F715" s="111" t="s">
        <v>367</v>
      </c>
      <c r="G715" s="136">
        <v>2.932721E-4</v>
      </c>
      <c r="H715" s="103">
        <f>ROUND(+G715*Totals!$H$10,2)</f>
        <v>108.51</v>
      </c>
      <c r="I715" s="103">
        <f t="shared" si="32"/>
        <v>0</v>
      </c>
      <c r="J715" s="103">
        <f t="shared" si="33"/>
        <v>108.51</v>
      </c>
      <c r="K715" s="113"/>
      <c r="L715" s="113"/>
      <c r="N715" s="117"/>
      <c r="O715" s="117"/>
      <c r="P715" s="114"/>
      <c r="Q715" s="118"/>
      <c r="R715" s="116"/>
      <c r="S715" s="114"/>
    </row>
    <row r="716" spans="6:19">
      <c r="F716" s="111" t="s">
        <v>366</v>
      </c>
      <c r="G716" s="136">
        <v>3.2650190000000002E-4</v>
      </c>
      <c r="H716" s="103">
        <f>ROUND(+G716*Totals!$H$10,2)</f>
        <v>120.81</v>
      </c>
      <c r="I716" s="103">
        <f t="shared" si="32"/>
        <v>0</v>
      </c>
      <c r="J716" s="103">
        <f t="shared" si="33"/>
        <v>120.81</v>
      </c>
      <c r="K716" s="113"/>
      <c r="L716" s="113"/>
      <c r="N716" s="117"/>
      <c r="O716" s="113"/>
      <c r="P716" s="114"/>
      <c r="Q716" s="118"/>
      <c r="R716" s="116"/>
      <c r="S716" s="114"/>
    </row>
    <row r="717" spans="6:19">
      <c r="F717" s="111" t="s">
        <v>365</v>
      </c>
      <c r="G717" s="136">
        <v>5.8731699999999999E-5</v>
      </c>
      <c r="H717" s="103">
        <f>ROUND(+G717*Totals!$H$10,2)</f>
        <v>21.73</v>
      </c>
      <c r="I717" s="103">
        <f t="shared" si="32"/>
        <v>11.400598591549297</v>
      </c>
      <c r="J717" s="103">
        <f t="shared" si="33"/>
        <v>10.329401408450703</v>
      </c>
      <c r="K717" s="113" t="s">
        <v>365</v>
      </c>
      <c r="L717" s="113" t="s">
        <v>84</v>
      </c>
      <c r="M717" s="138">
        <v>0.52464788732394374</v>
      </c>
      <c r="N717" s="117">
        <f>+H717*M717</f>
        <v>11.400598591549297</v>
      </c>
      <c r="O717" s="117" t="s">
        <v>1159</v>
      </c>
      <c r="P717" s="114"/>
      <c r="Q717" s="118"/>
      <c r="R717" s="116"/>
      <c r="S717" s="114"/>
    </row>
    <row r="718" spans="6:19">
      <c r="F718" s="111" t="s">
        <v>364</v>
      </c>
      <c r="G718" s="136">
        <v>2.1622541000000002E-3</v>
      </c>
      <c r="H718" s="103">
        <f>ROUND(+G718*Totals!$H$10,2)</f>
        <v>800.06</v>
      </c>
      <c r="I718" s="103">
        <f t="shared" si="32"/>
        <v>0</v>
      </c>
      <c r="J718" s="103">
        <f t="shared" si="33"/>
        <v>800.06</v>
      </c>
      <c r="K718" s="113"/>
      <c r="L718" s="113"/>
      <c r="N718" s="117"/>
      <c r="O718" s="113"/>
      <c r="P718" s="114"/>
      <c r="Q718" s="118"/>
      <c r="R718" s="116"/>
      <c r="S718" s="114"/>
    </row>
    <row r="719" spans="6:19">
      <c r="F719" s="111" t="s">
        <v>363</v>
      </c>
      <c r="G719" s="136">
        <v>2.43427E-5</v>
      </c>
      <c r="H719" s="103">
        <f>ROUND(+G719*Totals!$H$10,2)</f>
        <v>9.01</v>
      </c>
      <c r="I719" s="103">
        <f t="shared" si="32"/>
        <v>1.9586956521739132</v>
      </c>
      <c r="J719" s="103">
        <f t="shared" si="33"/>
        <v>7.0513043478260862</v>
      </c>
      <c r="K719" s="113" t="s">
        <v>363</v>
      </c>
      <c r="L719" s="113" t="s">
        <v>113</v>
      </c>
      <c r="M719" s="138">
        <v>0.21739130434782611</v>
      </c>
      <c r="N719" s="117">
        <f>+H719*M719</f>
        <v>1.9586956521739132</v>
      </c>
      <c r="O719" s="113"/>
      <c r="P719" s="114"/>
      <c r="Q719" s="118"/>
      <c r="R719" s="116"/>
      <c r="S719" s="114"/>
    </row>
    <row r="720" spans="6:19">
      <c r="F720" s="111" t="s">
        <v>362</v>
      </c>
      <c r="G720" s="136">
        <v>2.8245309999999998E-4</v>
      </c>
      <c r="H720" s="103">
        <f>ROUND(+G720*Totals!$H$10,2)</f>
        <v>104.51</v>
      </c>
      <c r="I720" s="103">
        <f t="shared" si="32"/>
        <v>0</v>
      </c>
      <c r="J720" s="103">
        <f t="shared" si="33"/>
        <v>104.51</v>
      </c>
      <c r="K720" s="113"/>
      <c r="L720" s="113"/>
      <c r="N720" s="117"/>
      <c r="O720" s="117"/>
      <c r="P720" s="114"/>
      <c r="Q720" s="118"/>
      <c r="R720" s="116"/>
      <c r="S720" s="114"/>
    </row>
    <row r="721" spans="6:19">
      <c r="F721" s="111" t="s">
        <v>361</v>
      </c>
      <c r="G721" s="136">
        <v>6.4218479999999991E-4</v>
      </c>
      <c r="H721" s="103">
        <f>ROUND(+G721*Totals!$H$10,2)</f>
        <v>237.62</v>
      </c>
      <c r="I721" s="103">
        <f t="shared" si="32"/>
        <v>0</v>
      </c>
      <c r="J721" s="103">
        <f t="shared" si="33"/>
        <v>237.62</v>
      </c>
      <c r="K721" s="113"/>
      <c r="L721" s="113"/>
      <c r="N721" s="117"/>
      <c r="O721" s="113"/>
      <c r="P721" s="114"/>
      <c r="Q721" s="118"/>
      <c r="R721" s="116"/>
      <c r="S721" s="114"/>
    </row>
    <row r="722" spans="6:19">
      <c r="F722" s="111" t="s">
        <v>360</v>
      </c>
      <c r="G722" s="136">
        <v>8.0756100000000004E-5</v>
      </c>
      <c r="H722" s="103">
        <f>ROUND(+G722*Totals!$H$10,2)</f>
        <v>29.88</v>
      </c>
      <c r="I722" s="103">
        <f t="shared" si="32"/>
        <v>5.6312307692307693</v>
      </c>
      <c r="J722" s="103">
        <f t="shared" si="33"/>
        <v>24.248769230769231</v>
      </c>
      <c r="K722" s="113" t="s">
        <v>360</v>
      </c>
      <c r="L722" s="113" t="s">
        <v>45</v>
      </c>
      <c r="M722" s="138">
        <v>0.18846153846153846</v>
      </c>
      <c r="N722" s="117">
        <f>+H722*M722</f>
        <v>5.6312307692307693</v>
      </c>
      <c r="O722" s="117"/>
      <c r="P722" s="114"/>
      <c r="Q722" s="118"/>
      <c r="R722" s="116"/>
      <c r="S722" s="114"/>
    </row>
    <row r="723" spans="6:19">
      <c r="F723" s="111" t="s">
        <v>359</v>
      </c>
      <c r="G723" s="136">
        <v>6.483671000000001E-4</v>
      </c>
      <c r="H723" s="103">
        <f>ROUND(+G723*Totals!$H$10,2)</f>
        <v>239.9</v>
      </c>
      <c r="I723" s="103">
        <f t="shared" si="32"/>
        <v>0</v>
      </c>
      <c r="J723" s="103">
        <f t="shared" si="33"/>
        <v>239.9</v>
      </c>
      <c r="K723" s="113"/>
      <c r="L723" s="113"/>
      <c r="N723" s="117"/>
      <c r="O723" s="117"/>
      <c r="P723" s="114"/>
      <c r="Q723" s="118"/>
      <c r="R723" s="116"/>
      <c r="S723" s="114"/>
    </row>
    <row r="724" spans="6:19">
      <c r="F724" s="111" t="s">
        <v>358</v>
      </c>
      <c r="G724" s="136">
        <v>9.0415900000000003E-5</v>
      </c>
      <c r="H724" s="103">
        <f>ROUND(+G724*Totals!$H$10,2)</f>
        <v>33.450000000000003</v>
      </c>
      <c r="I724" s="103">
        <f t="shared" si="32"/>
        <v>6.1904220779220775</v>
      </c>
      <c r="J724" s="103">
        <f t="shared" si="33"/>
        <v>27.259577922077924</v>
      </c>
      <c r="K724" s="113" t="s">
        <v>358</v>
      </c>
      <c r="L724" s="113" t="s">
        <v>80</v>
      </c>
      <c r="M724" s="138">
        <v>0.18506493506493504</v>
      </c>
      <c r="N724" s="117">
        <f>+H724*M724</f>
        <v>6.1904220779220775</v>
      </c>
      <c r="O724" s="113"/>
      <c r="P724" s="114"/>
      <c r="Q724" s="118"/>
      <c r="R724" s="116"/>
      <c r="S724" s="114"/>
    </row>
    <row r="725" spans="6:19">
      <c r="F725" s="111" t="s">
        <v>357</v>
      </c>
      <c r="G725" s="136">
        <v>1.047124E-4</v>
      </c>
      <c r="H725" s="103">
        <f>ROUND(+G725*Totals!$H$10,2)</f>
        <v>38.74</v>
      </c>
      <c r="I725" s="103">
        <f t="shared" si="32"/>
        <v>10.761111111111113</v>
      </c>
      <c r="J725" s="103">
        <f t="shared" si="33"/>
        <v>27.978888888888889</v>
      </c>
      <c r="K725" s="113" t="s">
        <v>357</v>
      </c>
      <c r="L725" s="113" t="s">
        <v>98</v>
      </c>
      <c r="M725" s="138">
        <v>0.27777777777777779</v>
      </c>
      <c r="N725" s="117">
        <f>+H725*M725</f>
        <v>10.761111111111113</v>
      </c>
      <c r="O725" s="113" t="s">
        <v>1159</v>
      </c>
      <c r="P725" s="114"/>
      <c r="Q725" s="118"/>
      <c r="R725" s="116"/>
      <c r="S725" s="114"/>
    </row>
    <row r="726" spans="6:19">
      <c r="F726" s="111" t="s">
        <v>356</v>
      </c>
      <c r="G726" s="136">
        <v>3.1143259999999998E-4</v>
      </c>
      <c r="H726" s="103">
        <f>ROUND(+G726*Totals!$H$10,2)</f>
        <v>115.23</v>
      </c>
      <c r="I726" s="103">
        <f t="shared" si="32"/>
        <v>0</v>
      </c>
      <c r="J726" s="103">
        <f t="shared" si="33"/>
        <v>115.23</v>
      </c>
      <c r="K726" s="113"/>
      <c r="L726" s="113"/>
      <c r="N726" s="117"/>
      <c r="O726" s="117"/>
      <c r="P726" s="114"/>
      <c r="Q726" s="118"/>
      <c r="R726" s="116"/>
      <c r="S726" s="114"/>
    </row>
    <row r="727" spans="6:19">
      <c r="F727" s="111" t="s">
        <v>355</v>
      </c>
      <c r="G727" s="136">
        <v>2.094249E-4</v>
      </c>
      <c r="H727" s="103">
        <f>ROUND(+G727*Totals!$H$10,2)</f>
        <v>77.489999999999995</v>
      </c>
      <c r="I727" s="103">
        <f t="shared" si="32"/>
        <v>0</v>
      </c>
      <c r="J727" s="103">
        <f t="shared" si="33"/>
        <v>77.489999999999995</v>
      </c>
      <c r="K727" s="113"/>
      <c r="L727" s="113"/>
      <c r="N727" s="117"/>
      <c r="O727" s="117"/>
      <c r="P727" s="114"/>
      <c r="Q727" s="118"/>
      <c r="R727" s="116"/>
      <c r="S727" s="114"/>
    </row>
    <row r="728" spans="6:19">
      <c r="F728" s="111" t="s">
        <v>354</v>
      </c>
      <c r="G728" s="136">
        <v>7.8051300000000009E-5</v>
      </c>
      <c r="H728" s="103">
        <f>ROUND(+G728*Totals!$H$10,2)</f>
        <v>28.88</v>
      </c>
      <c r="I728" s="103">
        <f t="shared" si="32"/>
        <v>3.2694339622641504</v>
      </c>
      <c r="J728" s="103">
        <f t="shared" si="33"/>
        <v>25.61056603773585</v>
      </c>
      <c r="K728" s="113" t="s">
        <v>354</v>
      </c>
      <c r="L728" s="113" t="s">
        <v>65</v>
      </c>
      <c r="M728" s="138">
        <v>0.11320754716981131</v>
      </c>
      <c r="N728" s="117">
        <f t="shared" ref="N728:N787" si="34">+H728*M728</f>
        <v>3.2694339622641504</v>
      </c>
      <c r="O728" s="117" t="s">
        <v>1159</v>
      </c>
      <c r="P728" s="114"/>
      <c r="Q728" s="118"/>
      <c r="R728" s="116"/>
      <c r="S728" s="114"/>
    </row>
    <row r="729" spans="6:19">
      <c r="F729" s="111" t="s">
        <v>353</v>
      </c>
      <c r="G729" s="136">
        <v>4.2116799999999996E-5</v>
      </c>
      <c r="H729" s="103">
        <f>ROUND(+G729*Totals!$H$10,2)</f>
        <v>15.58</v>
      </c>
      <c r="I729" s="103">
        <f t="shared" si="32"/>
        <v>5.5061847389558229</v>
      </c>
      <c r="J729" s="103">
        <f t="shared" si="33"/>
        <v>10.073815261044178</v>
      </c>
      <c r="K729" s="113" t="s">
        <v>353</v>
      </c>
      <c r="L729" s="113" t="s">
        <v>58</v>
      </c>
      <c r="M729" s="138">
        <v>0.35341365461847385</v>
      </c>
      <c r="N729" s="117">
        <f t="shared" si="34"/>
        <v>5.5061847389558229</v>
      </c>
      <c r="O729" s="117" t="s">
        <v>1159</v>
      </c>
      <c r="P729" s="114"/>
      <c r="Q729" s="118"/>
      <c r="R729" s="116"/>
      <c r="S729" s="114"/>
    </row>
    <row r="730" spans="6:19">
      <c r="F730" s="111" t="s">
        <v>352</v>
      </c>
      <c r="G730" s="136">
        <v>1.06258E-4</v>
      </c>
      <c r="H730" s="103">
        <f>ROUND(+G730*Totals!$H$10,2)</f>
        <v>39.32</v>
      </c>
      <c r="I730" s="103">
        <f t="shared" si="32"/>
        <v>16.599716981132076</v>
      </c>
      <c r="J730" s="103">
        <f t="shared" si="33"/>
        <v>22.720283018867924</v>
      </c>
      <c r="K730" s="113" t="s">
        <v>352</v>
      </c>
      <c r="L730" s="113" t="s">
        <v>129</v>
      </c>
      <c r="M730" s="138">
        <v>0.42216981132075471</v>
      </c>
      <c r="N730" s="117">
        <f t="shared" si="34"/>
        <v>16.599716981132076</v>
      </c>
      <c r="O730" s="117" t="s">
        <v>1159</v>
      </c>
      <c r="P730" s="114"/>
      <c r="Q730" s="118"/>
      <c r="R730" s="116"/>
      <c r="S730" s="114"/>
    </row>
    <row r="731" spans="6:19">
      <c r="F731" s="111" t="s">
        <v>351</v>
      </c>
      <c r="G731" s="136">
        <v>1.46829E-5</v>
      </c>
      <c r="H731" s="103">
        <f>ROUND(+G731*Totals!$H$10,2)</f>
        <v>5.43</v>
      </c>
      <c r="I731" s="103">
        <f t="shared" si="32"/>
        <v>2.5857142857142859</v>
      </c>
      <c r="J731" s="103">
        <f t="shared" si="33"/>
        <v>2.8442857142857139</v>
      </c>
      <c r="K731" s="113" t="s">
        <v>351</v>
      </c>
      <c r="L731" s="113" t="s">
        <v>47</v>
      </c>
      <c r="M731" s="138">
        <v>0.47619047619047622</v>
      </c>
      <c r="N731" s="117">
        <f t="shared" si="34"/>
        <v>2.5857142857142859</v>
      </c>
      <c r="O731" s="117" t="s">
        <v>1159</v>
      </c>
      <c r="P731" s="114"/>
      <c r="Q731" s="118"/>
      <c r="R731" s="116"/>
      <c r="S731" s="114"/>
    </row>
    <row r="732" spans="6:19">
      <c r="F732" s="111" t="s">
        <v>350</v>
      </c>
      <c r="G732" s="136">
        <v>1.4103340000000002E-4</v>
      </c>
      <c r="H732" s="103">
        <f>ROUND(+G732*Totals!$H$10,2)</f>
        <v>52.18</v>
      </c>
      <c r="I732" s="103">
        <f t="shared" si="32"/>
        <v>7.0704607046070471</v>
      </c>
      <c r="J732" s="103">
        <f t="shared" si="33"/>
        <v>45.109539295392949</v>
      </c>
      <c r="K732" s="113" t="s">
        <v>350</v>
      </c>
      <c r="L732" s="113" t="s">
        <v>66</v>
      </c>
      <c r="M732" s="138">
        <v>0.13550135501355015</v>
      </c>
      <c r="N732" s="117">
        <f t="shared" si="34"/>
        <v>7.0704607046070471</v>
      </c>
      <c r="O732" s="113" t="s">
        <v>1159</v>
      </c>
      <c r="P732" s="114"/>
      <c r="Q732" s="118"/>
      <c r="R732" s="116"/>
      <c r="S732" s="114"/>
    </row>
    <row r="733" spans="6:19">
      <c r="F733" s="111" t="s">
        <v>349</v>
      </c>
      <c r="G733" s="136">
        <v>8.5006400000000007E-5</v>
      </c>
      <c r="H733" s="103">
        <f>ROUND(+G733*Totals!$H$10,2)</f>
        <v>31.45</v>
      </c>
      <c r="I733" s="103">
        <f t="shared" si="32"/>
        <v>13.04979253112033</v>
      </c>
      <c r="J733" s="103">
        <f t="shared" si="33"/>
        <v>18.400207468879671</v>
      </c>
      <c r="K733" s="113" t="s">
        <v>349</v>
      </c>
      <c r="L733" s="113" t="s">
        <v>71</v>
      </c>
      <c r="M733" s="138">
        <v>0.41493775933609955</v>
      </c>
      <c r="N733" s="117">
        <f t="shared" si="34"/>
        <v>13.04979253112033</v>
      </c>
      <c r="O733" s="113" t="s">
        <v>1159</v>
      </c>
      <c r="P733" s="114"/>
      <c r="Q733" s="118"/>
      <c r="R733" s="116"/>
      <c r="S733" s="114"/>
    </row>
    <row r="734" spans="6:19">
      <c r="F734" s="111" t="s">
        <v>348</v>
      </c>
      <c r="G734" s="136">
        <v>1.464429E-4</v>
      </c>
      <c r="H734" s="103">
        <f>ROUND(+G734*Totals!$H$10,2)</f>
        <v>54.19</v>
      </c>
      <c r="I734" s="103">
        <f t="shared" si="32"/>
        <v>0</v>
      </c>
      <c r="J734" s="103">
        <f t="shared" si="33"/>
        <v>54.19</v>
      </c>
      <c r="K734" s="113"/>
      <c r="L734" s="113"/>
      <c r="N734" s="117"/>
      <c r="O734" s="117"/>
      <c r="P734" s="114"/>
      <c r="Q734" s="118"/>
      <c r="R734" s="116"/>
      <c r="S734" s="114"/>
    </row>
    <row r="735" spans="6:19">
      <c r="F735" s="111" t="s">
        <v>347</v>
      </c>
      <c r="G735" s="136">
        <v>4.0957639999999996E-4</v>
      </c>
      <c r="H735" s="103">
        <f>ROUND(+G735*Totals!$H$10,2)</f>
        <v>151.55000000000001</v>
      </c>
      <c r="I735" s="103">
        <f t="shared" si="32"/>
        <v>0</v>
      </c>
      <c r="J735" s="103">
        <f t="shared" si="33"/>
        <v>151.55000000000001</v>
      </c>
      <c r="K735" s="113"/>
      <c r="L735" s="113"/>
      <c r="N735" s="117"/>
      <c r="O735" s="113"/>
      <c r="P735" s="114"/>
      <c r="Q735" s="118"/>
      <c r="R735" s="116"/>
      <c r="S735" s="114"/>
    </row>
    <row r="736" spans="6:19">
      <c r="F736" s="111" t="s">
        <v>346</v>
      </c>
      <c r="G736" s="136">
        <v>9.4666200000000005E-5</v>
      </c>
      <c r="H736" s="103">
        <f>ROUND(+G736*Totals!$H$10,2)</f>
        <v>35.03</v>
      </c>
      <c r="I736" s="103">
        <f t="shared" si="32"/>
        <v>3.3120357751277685</v>
      </c>
      <c r="J736" s="103">
        <f t="shared" si="33"/>
        <v>31.717964224872233</v>
      </c>
      <c r="K736" s="113" t="s">
        <v>346</v>
      </c>
      <c r="L736" s="113" t="s">
        <v>70</v>
      </c>
      <c r="M736" s="138">
        <v>9.4548551959114144E-2</v>
      </c>
      <c r="N736" s="117">
        <f t="shared" si="34"/>
        <v>3.3120357751277685</v>
      </c>
      <c r="O736" s="117" t="s">
        <v>1159</v>
      </c>
      <c r="P736" s="114"/>
      <c r="Q736" s="118"/>
      <c r="R736" s="116"/>
      <c r="S736" s="114"/>
    </row>
    <row r="737" spans="6:19">
      <c r="F737" s="111" t="s">
        <v>345</v>
      </c>
      <c r="G737" s="136">
        <v>1.295575E-3</v>
      </c>
      <c r="H737" s="103">
        <f>ROUND(+G737*Totals!$H$10,2)</f>
        <v>479.38</v>
      </c>
      <c r="I737" s="103">
        <f t="shared" si="32"/>
        <v>0</v>
      </c>
      <c r="J737" s="103">
        <f t="shared" si="33"/>
        <v>479.38</v>
      </c>
      <c r="K737" s="113"/>
      <c r="L737" s="113"/>
      <c r="N737" s="117"/>
      <c r="O737" s="113"/>
      <c r="P737" s="114"/>
      <c r="Q737" s="118"/>
      <c r="R737" s="116"/>
      <c r="S737" s="114"/>
    </row>
    <row r="738" spans="6:19">
      <c r="F738" s="111" t="s">
        <v>344</v>
      </c>
      <c r="G738" s="136">
        <v>5.7958899999999998E-5</v>
      </c>
      <c r="H738" s="103">
        <f>ROUND(+G738*Totals!$H$10,2)</f>
        <v>21.45</v>
      </c>
      <c r="I738" s="103">
        <f t="shared" si="32"/>
        <v>10.547727272727272</v>
      </c>
      <c r="J738" s="103">
        <f t="shared" si="33"/>
        <v>10.902272727272727</v>
      </c>
      <c r="K738" s="113" t="s">
        <v>344</v>
      </c>
      <c r="L738" s="113" t="s">
        <v>51</v>
      </c>
      <c r="M738" s="138">
        <v>0.49173553719008262</v>
      </c>
      <c r="N738" s="117">
        <f t="shared" si="34"/>
        <v>10.547727272727272</v>
      </c>
      <c r="O738" s="113" t="s">
        <v>1159</v>
      </c>
      <c r="P738" s="114"/>
      <c r="Q738" s="118"/>
      <c r="R738" s="116"/>
      <c r="S738" s="114"/>
    </row>
    <row r="739" spans="6:19">
      <c r="F739" s="111" t="s">
        <v>343</v>
      </c>
      <c r="G739" s="136">
        <v>1.0088715999999999E-3</v>
      </c>
      <c r="H739" s="103">
        <f>ROUND(+G739*Totals!$H$10,2)</f>
        <v>373.29</v>
      </c>
      <c r="I739" s="103">
        <f t="shared" si="32"/>
        <v>0</v>
      </c>
      <c r="J739" s="103">
        <f t="shared" si="33"/>
        <v>373.29</v>
      </c>
      <c r="K739" s="113"/>
      <c r="L739" s="113"/>
      <c r="N739" s="117"/>
      <c r="O739" s="113"/>
      <c r="P739" s="114"/>
      <c r="Q739" s="118"/>
      <c r="R739" s="116"/>
      <c r="S739" s="114"/>
    </row>
    <row r="740" spans="6:19">
      <c r="F740" s="111" t="s">
        <v>342</v>
      </c>
      <c r="G740" s="136">
        <v>1.5683683000000002E-3</v>
      </c>
      <c r="H740" s="103">
        <f>ROUND(+G740*Totals!$H$10,2)</f>
        <v>580.30999999999995</v>
      </c>
      <c r="I740" s="103">
        <f t="shared" si="32"/>
        <v>0</v>
      </c>
      <c r="J740" s="103">
        <f t="shared" si="33"/>
        <v>580.30999999999995</v>
      </c>
      <c r="K740" s="113"/>
      <c r="L740" s="113"/>
      <c r="N740" s="117"/>
      <c r="O740" s="113"/>
      <c r="P740" s="114"/>
      <c r="Q740" s="118"/>
      <c r="R740" s="116"/>
      <c r="S740" s="114"/>
    </row>
    <row r="741" spans="6:19">
      <c r="F741" s="111" t="s">
        <v>341</v>
      </c>
      <c r="G741" s="136">
        <v>2.9288570000000002E-4</v>
      </c>
      <c r="H741" s="103">
        <f>ROUND(+G741*Totals!$H$10,2)</f>
        <v>108.37</v>
      </c>
      <c r="I741" s="103">
        <f t="shared" si="32"/>
        <v>0</v>
      </c>
      <c r="J741" s="103">
        <f t="shared" si="33"/>
        <v>108.37</v>
      </c>
      <c r="K741" s="113"/>
      <c r="L741" s="113"/>
      <c r="N741" s="117"/>
      <c r="O741" s="113"/>
      <c r="P741" s="114"/>
      <c r="Q741" s="118"/>
      <c r="R741" s="116"/>
      <c r="S741" s="114"/>
    </row>
    <row r="742" spans="6:19">
      <c r="F742" s="111" t="s">
        <v>340</v>
      </c>
      <c r="G742" s="136">
        <v>4.1382670000000003E-4</v>
      </c>
      <c r="H742" s="103">
        <f>ROUND(+G742*Totals!$H$10,2)</f>
        <v>153.12</v>
      </c>
      <c r="I742" s="103">
        <f t="shared" si="32"/>
        <v>0</v>
      </c>
      <c r="J742" s="103">
        <f t="shared" si="33"/>
        <v>153.12</v>
      </c>
      <c r="K742" s="113"/>
      <c r="L742" s="113"/>
      <c r="N742" s="117"/>
      <c r="O742" s="117"/>
      <c r="P742" s="114"/>
      <c r="Q742" s="118"/>
      <c r="R742" s="116"/>
      <c r="S742" s="114"/>
    </row>
    <row r="743" spans="6:19">
      <c r="F743" s="111" t="s">
        <v>339</v>
      </c>
      <c r="G743" s="136">
        <v>8.6551989999999991E-4</v>
      </c>
      <c r="H743" s="103">
        <f>ROUND(+G743*Totals!$H$10,2)</f>
        <v>320.25</v>
      </c>
      <c r="I743" s="103">
        <f t="shared" si="32"/>
        <v>0</v>
      </c>
      <c r="J743" s="103">
        <f t="shared" si="33"/>
        <v>320.25</v>
      </c>
      <c r="K743" s="113"/>
      <c r="L743" s="113"/>
      <c r="N743" s="117"/>
      <c r="O743" s="117"/>
      <c r="P743" s="114"/>
      <c r="Q743" s="118"/>
      <c r="R743" s="116"/>
      <c r="S743" s="114"/>
    </row>
    <row r="744" spans="6:19">
      <c r="F744" s="111" t="s">
        <v>338</v>
      </c>
      <c r="G744" s="136">
        <v>1.19782E-5</v>
      </c>
      <c r="H744" s="103">
        <f>ROUND(+G744*Totals!$H$10,2)</f>
        <v>4.43</v>
      </c>
      <c r="I744" s="103">
        <f t="shared" si="32"/>
        <v>2.1435483870967738</v>
      </c>
      <c r="J744" s="103">
        <f t="shared" si="33"/>
        <v>2.286451612903226</v>
      </c>
      <c r="K744" s="113" t="s">
        <v>338</v>
      </c>
      <c r="L744" s="113" t="s">
        <v>107</v>
      </c>
      <c r="M744" s="138">
        <v>0.48387096774193544</v>
      </c>
      <c r="N744" s="117">
        <f t="shared" si="34"/>
        <v>2.1435483870967738</v>
      </c>
      <c r="O744" s="113" t="s">
        <v>1159</v>
      </c>
      <c r="P744" s="114"/>
      <c r="Q744" s="118"/>
      <c r="R744" s="116"/>
      <c r="S744" s="114"/>
    </row>
    <row r="745" spans="6:19">
      <c r="F745" s="111" t="s">
        <v>337</v>
      </c>
      <c r="G745" s="136">
        <v>1.73877E-5</v>
      </c>
      <c r="H745" s="103">
        <f>ROUND(+G745*Totals!$H$10,2)</f>
        <v>6.43</v>
      </c>
      <c r="I745" s="103">
        <f t="shared" si="32"/>
        <v>3.2149999999999999</v>
      </c>
      <c r="J745" s="103">
        <f t="shared" si="33"/>
        <v>3.2149999999999999</v>
      </c>
      <c r="K745" s="113" t="s">
        <v>337</v>
      </c>
      <c r="L745" s="113" t="s">
        <v>101</v>
      </c>
      <c r="M745" s="138">
        <v>0.5</v>
      </c>
      <c r="N745" s="117">
        <f t="shared" si="34"/>
        <v>3.2149999999999999</v>
      </c>
      <c r="O745" s="113" t="s">
        <v>1159</v>
      </c>
      <c r="P745" s="114"/>
      <c r="Q745" s="118"/>
      <c r="R745" s="116"/>
      <c r="S745" s="114"/>
    </row>
    <row r="746" spans="6:19">
      <c r="F746" s="111" t="s">
        <v>336</v>
      </c>
      <c r="G746" s="136">
        <v>5.2626699999999997E-4</v>
      </c>
      <c r="H746" s="103">
        <f>ROUND(+G746*Totals!$H$10,2)</f>
        <v>194.72</v>
      </c>
      <c r="I746" s="103">
        <f t="shared" si="32"/>
        <v>0</v>
      </c>
      <c r="J746" s="103">
        <f t="shared" si="33"/>
        <v>194.72</v>
      </c>
      <c r="K746" s="113"/>
      <c r="L746" s="113"/>
      <c r="N746" s="117"/>
      <c r="O746" s="117"/>
      <c r="P746" s="114"/>
      <c r="Q746" s="118"/>
      <c r="R746" s="116"/>
      <c r="S746" s="114"/>
    </row>
    <row r="747" spans="6:19">
      <c r="F747" s="111" t="s">
        <v>335</v>
      </c>
      <c r="G747" s="136">
        <v>1.966739E-4</v>
      </c>
      <c r="H747" s="103">
        <f>ROUND(+G747*Totals!$H$10,2)</f>
        <v>72.77</v>
      </c>
      <c r="I747" s="103">
        <f t="shared" si="32"/>
        <v>0</v>
      </c>
      <c r="J747" s="103">
        <f t="shared" si="33"/>
        <v>72.77</v>
      </c>
      <c r="K747" s="113"/>
      <c r="L747" s="113"/>
      <c r="N747" s="117"/>
      <c r="O747" s="117"/>
      <c r="P747" s="114"/>
      <c r="Q747" s="118"/>
      <c r="R747" s="116"/>
      <c r="S747" s="114"/>
    </row>
    <row r="748" spans="6:19">
      <c r="F748" s="111" t="s">
        <v>334</v>
      </c>
      <c r="G748" s="136">
        <v>4.4048799999999997E-5</v>
      </c>
      <c r="H748" s="103">
        <f>ROUND(+G748*Totals!$H$10,2)</f>
        <v>16.3</v>
      </c>
      <c r="I748" s="103">
        <f t="shared" si="32"/>
        <v>5.3781725888324869</v>
      </c>
      <c r="J748" s="103">
        <f t="shared" si="33"/>
        <v>10.921827411167513</v>
      </c>
      <c r="K748" s="113" t="s">
        <v>334</v>
      </c>
      <c r="L748" s="113" t="s">
        <v>78</v>
      </c>
      <c r="M748" s="138">
        <v>0.32994923857868019</v>
      </c>
      <c r="N748" s="117">
        <f t="shared" si="34"/>
        <v>5.3781725888324869</v>
      </c>
      <c r="O748" s="117"/>
      <c r="P748" s="114"/>
      <c r="Q748" s="118"/>
      <c r="R748" s="116"/>
      <c r="S748" s="114"/>
    </row>
    <row r="749" spans="6:19">
      <c r="F749" s="111" t="s">
        <v>333</v>
      </c>
      <c r="G749" s="136">
        <v>6.06637E-5</v>
      </c>
      <c r="H749" s="103">
        <f>ROUND(+G749*Totals!$H$10,2)</f>
        <v>22.45</v>
      </c>
      <c r="I749" s="103">
        <f t="shared" si="32"/>
        <v>4.4569852941176471</v>
      </c>
      <c r="J749" s="103">
        <f t="shared" si="33"/>
        <v>17.993014705882352</v>
      </c>
      <c r="K749" s="113" t="s">
        <v>333</v>
      </c>
      <c r="L749" s="113" t="s">
        <v>96</v>
      </c>
      <c r="M749" s="138">
        <v>0.19852941176470587</v>
      </c>
      <c r="N749" s="117">
        <f t="shared" si="34"/>
        <v>4.4569852941176471</v>
      </c>
      <c r="O749" s="117" t="s">
        <v>1159</v>
      </c>
      <c r="P749" s="114"/>
      <c r="Q749" s="118"/>
      <c r="R749" s="116"/>
      <c r="S749" s="114"/>
    </row>
    <row r="750" spans="6:19">
      <c r="F750" s="111" t="s">
        <v>332</v>
      </c>
      <c r="G750" s="136">
        <v>1.89332E-5</v>
      </c>
      <c r="H750" s="103">
        <f>ROUND(+G750*Totals!$H$10,2)</f>
        <v>7.01</v>
      </c>
      <c r="I750" s="103">
        <f t="shared" si="32"/>
        <v>2.3897727272727272</v>
      </c>
      <c r="J750" s="103">
        <f t="shared" si="33"/>
        <v>4.6202272727272726</v>
      </c>
      <c r="K750" s="113" t="s">
        <v>332</v>
      </c>
      <c r="L750" s="113" t="s">
        <v>55</v>
      </c>
      <c r="M750" s="138">
        <v>0.34090909090909088</v>
      </c>
      <c r="N750" s="117">
        <f t="shared" si="34"/>
        <v>2.3897727272727272</v>
      </c>
      <c r="O750" s="117" t="s">
        <v>1159</v>
      </c>
      <c r="P750" s="114"/>
      <c r="Q750" s="118"/>
      <c r="R750" s="116"/>
      <c r="S750" s="114"/>
    </row>
    <row r="751" spans="6:19">
      <c r="F751" s="111" t="s">
        <v>331</v>
      </c>
      <c r="G751" s="136">
        <v>4.7526299999999999E-5</v>
      </c>
      <c r="H751" s="103">
        <f>ROUND(+G751*Totals!$H$10,2)</f>
        <v>17.59</v>
      </c>
      <c r="I751" s="103">
        <f t="shared" si="32"/>
        <v>2.8726398210290829</v>
      </c>
      <c r="J751" s="103">
        <f t="shared" si="33"/>
        <v>14.717360178970917</v>
      </c>
      <c r="K751" s="113" t="s">
        <v>331</v>
      </c>
      <c r="L751" s="113" t="s">
        <v>132</v>
      </c>
      <c r="M751" s="138">
        <v>0.16331096196868009</v>
      </c>
      <c r="N751" s="117">
        <f t="shared" si="34"/>
        <v>2.8726398210290829</v>
      </c>
      <c r="O751" s="117" t="s">
        <v>1159</v>
      </c>
      <c r="P751" s="114"/>
      <c r="Q751" s="118"/>
      <c r="R751" s="116"/>
      <c r="S751" s="114"/>
    </row>
    <row r="752" spans="6:19">
      <c r="F752" s="111" t="s">
        <v>330</v>
      </c>
      <c r="G752" s="136">
        <v>1.043261E-4</v>
      </c>
      <c r="H752" s="103">
        <f>ROUND(+G752*Totals!$H$10,2)</f>
        <v>38.6</v>
      </c>
      <c r="I752" s="103">
        <f t="shared" si="32"/>
        <v>11.011656441717793</v>
      </c>
      <c r="J752" s="103">
        <f t="shared" si="33"/>
        <v>27.588343558282208</v>
      </c>
      <c r="K752" s="113" t="s">
        <v>330</v>
      </c>
      <c r="L752" s="113" t="s">
        <v>44</v>
      </c>
      <c r="M752" s="138">
        <v>0.28527607361963192</v>
      </c>
      <c r="N752" s="117">
        <f t="shared" si="34"/>
        <v>11.011656441717793</v>
      </c>
      <c r="O752" s="117" t="s">
        <v>1159</v>
      </c>
      <c r="P752" s="114"/>
      <c r="Q752" s="118"/>
      <c r="R752" s="116"/>
      <c r="S752" s="114"/>
    </row>
    <row r="753" spans="6:19">
      <c r="F753" s="111" t="s">
        <v>329</v>
      </c>
      <c r="G753" s="136">
        <v>1.464429E-4</v>
      </c>
      <c r="H753" s="103">
        <f>ROUND(+G753*Totals!$H$10,2)</f>
        <v>54.19</v>
      </c>
      <c r="I753" s="103">
        <f t="shared" si="32"/>
        <v>9.6081560283687946</v>
      </c>
      <c r="J753" s="103">
        <f t="shared" si="33"/>
        <v>44.581843971631201</v>
      </c>
      <c r="K753" s="113" t="s">
        <v>329</v>
      </c>
      <c r="L753" s="113" t="s">
        <v>55</v>
      </c>
      <c r="M753" s="138">
        <v>0.1773049645390071</v>
      </c>
      <c r="N753" s="117">
        <f t="shared" si="34"/>
        <v>9.6081560283687946</v>
      </c>
      <c r="O753" s="113" t="s">
        <v>1159</v>
      </c>
      <c r="P753" s="114"/>
      <c r="Q753" s="118"/>
      <c r="R753" s="116"/>
      <c r="S753" s="114"/>
    </row>
    <row r="754" spans="6:19">
      <c r="F754" s="111" t="s">
        <v>328</v>
      </c>
      <c r="G754" s="136">
        <v>1.383286E-4</v>
      </c>
      <c r="H754" s="103">
        <f>ROUND(+G754*Totals!$H$10,2)</f>
        <v>51.18</v>
      </c>
      <c r="I754" s="103">
        <f t="shared" si="32"/>
        <v>15.388006644518274</v>
      </c>
      <c r="J754" s="103">
        <f t="shared" si="33"/>
        <v>35.791993355481722</v>
      </c>
      <c r="K754" s="113" t="s">
        <v>328</v>
      </c>
      <c r="L754" s="113" t="s">
        <v>68</v>
      </c>
      <c r="M754" s="138">
        <v>0.30066445182724255</v>
      </c>
      <c r="N754" s="117">
        <f t="shared" si="34"/>
        <v>15.388006644518274</v>
      </c>
      <c r="O754" s="113" t="s">
        <v>1159</v>
      </c>
      <c r="P754" s="114"/>
      <c r="Q754" s="118"/>
      <c r="R754" s="116"/>
      <c r="S754" s="114"/>
    </row>
    <row r="755" spans="6:19">
      <c r="F755" s="111" t="s">
        <v>327</v>
      </c>
      <c r="G755" s="136">
        <v>1.7658150000000002E-4</v>
      </c>
      <c r="H755" s="103">
        <f>ROUND(+G755*Totals!$H$10,2)</f>
        <v>65.34</v>
      </c>
      <c r="I755" s="103">
        <f t="shared" si="32"/>
        <v>0</v>
      </c>
      <c r="J755" s="103">
        <f t="shared" si="33"/>
        <v>65.34</v>
      </c>
      <c r="K755" s="113"/>
      <c r="L755" s="113"/>
      <c r="N755" s="117"/>
      <c r="O755" s="113"/>
      <c r="P755" s="114"/>
      <c r="Q755" s="118"/>
      <c r="R755" s="116"/>
      <c r="S755" s="114"/>
    </row>
    <row r="756" spans="6:19">
      <c r="F756" s="111" t="s">
        <v>326</v>
      </c>
      <c r="G756" s="136">
        <v>1.8237739999999998E-4</v>
      </c>
      <c r="H756" s="103">
        <f>ROUND(+G756*Totals!$H$10,2)</f>
        <v>67.48</v>
      </c>
      <c r="I756" s="103">
        <f t="shared" si="32"/>
        <v>17.915596669750233</v>
      </c>
      <c r="J756" s="103">
        <f t="shared" si="33"/>
        <v>49.564403330249775</v>
      </c>
      <c r="K756" s="137" t="s">
        <v>326</v>
      </c>
      <c r="L756" s="137" t="s">
        <v>93</v>
      </c>
      <c r="M756" s="138">
        <v>0.26549491211840887</v>
      </c>
      <c r="N756" s="117">
        <f t="shared" si="34"/>
        <v>17.915596669750233</v>
      </c>
      <c r="O756" s="117"/>
      <c r="P756" s="114"/>
      <c r="Q756" s="118"/>
      <c r="R756" s="116"/>
      <c r="S756" s="114"/>
    </row>
    <row r="757" spans="6:19">
      <c r="F757" s="111" t="s">
        <v>325</v>
      </c>
      <c r="G757" s="136">
        <v>2.8245309999999998E-4</v>
      </c>
      <c r="H757" s="103">
        <f>ROUND(+G757*Totals!$H$10,2)</f>
        <v>104.51</v>
      </c>
      <c r="I757" s="103">
        <f t="shared" si="32"/>
        <v>0</v>
      </c>
      <c r="J757" s="103">
        <f t="shared" si="33"/>
        <v>104.51</v>
      </c>
      <c r="K757" s="113"/>
      <c r="L757" s="113"/>
      <c r="N757" s="117"/>
      <c r="O757" s="117"/>
      <c r="P757" s="114"/>
      <c r="Q757" s="118"/>
      <c r="R757" s="116"/>
      <c r="S757" s="114"/>
    </row>
    <row r="758" spans="6:19">
      <c r="F758" s="111" t="s">
        <v>324</v>
      </c>
      <c r="G758" s="136">
        <v>4.3662400000000004E-5</v>
      </c>
      <c r="H758" s="103">
        <f>ROUND(+G758*Totals!$H$10,2)</f>
        <v>16.16</v>
      </c>
      <c r="I758" s="103">
        <f t="shared" si="32"/>
        <v>7.423756345177666</v>
      </c>
      <c r="J758" s="103">
        <f t="shared" si="33"/>
        <v>8.736243654822335</v>
      </c>
      <c r="K758" s="113" t="s">
        <v>324</v>
      </c>
      <c r="L758" s="113" t="s">
        <v>80</v>
      </c>
      <c r="M758" s="138">
        <v>0.45939086294416248</v>
      </c>
      <c r="N758" s="117">
        <f t="shared" si="34"/>
        <v>7.423756345177666</v>
      </c>
      <c r="O758" s="113" t="s">
        <v>1159</v>
      </c>
      <c r="P758" s="114"/>
      <c r="Q758" s="118"/>
      <c r="R758" s="116"/>
      <c r="S758" s="114"/>
    </row>
    <row r="759" spans="6:19">
      <c r="F759" s="111" t="s">
        <v>323</v>
      </c>
      <c r="G759" s="136">
        <v>1.352375E-4</v>
      </c>
      <c r="H759" s="103">
        <f>ROUND(+G759*Totals!$H$10,2)</f>
        <v>50.04</v>
      </c>
      <c r="I759" s="103">
        <f t="shared" si="32"/>
        <v>9.7299999999999986</v>
      </c>
      <c r="J759" s="103">
        <f t="shared" si="33"/>
        <v>40.31</v>
      </c>
      <c r="K759" s="113" t="s">
        <v>323</v>
      </c>
      <c r="L759" s="113" t="s">
        <v>62</v>
      </c>
      <c r="M759" s="138">
        <v>0.19444444444444442</v>
      </c>
      <c r="N759" s="117">
        <f t="shared" si="34"/>
        <v>9.7299999999999986</v>
      </c>
      <c r="O759" s="113" t="s">
        <v>1159</v>
      </c>
      <c r="P759" s="114"/>
      <c r="Q759" s="118"/>
      <c r="R759" s="116"/>
      <c r="S759" s="114"/>
    </row>
    <row r="760" spans="6:19">
      <c r="F760" s="111" t="s">
        <v>322</v>
      </c>
      <c r="G760" s="136">
        <v>1.9551479999999999E-4</v>
      </c>
      <c r="H760" s="103">
        <f>ROUND(+G760*Totals!$H$10,2)</f>
        <v>72.34</v>
      </c>
      <c r="I760" s="103">
        <f t="shared" si="32"/>
        <v>0</v>
      </c>
      <c r="J760" s="103">
        <f t="shared" si="33"/>
        <v>72.34</v>
      </c>
      <c r="K760" s="113"/>
      <c r="L760" s="113"/>
      <c r="N760" s="117"/>
      <c r="O760" s="117"/>
      <c r="P760" s="114"/>
      <c r="Q760" s="118"/>
      <c r="R760" s="116"/>
      <c r="S760" s="114"/>
    </row>
    <row r="761" spans="6:19">
      <c r="F761" s="111" t="s">
        <v>321</v>
      </c>
      <c r="G761" s="136">
        <v>7.9712830000000002E-4</v>
      </c>
      <c r="H761" s="103">
        <f>ROUND(+G761*Totals!$H$10,2)</f>
        <v>294.95</v>
      </c>
      <c r="I761" s="103">
        <f t="shared" si="32"/>
        <v>0</v>
      </c>
      <c r="J761" s="103">
        <f t="shared" si="33"/>
        <v>294.95</v>
      </c>
      <c r="K761" s="113"/>
      <c r="L761" s="113"/>
      <c r="N761" s="117"/>
      <c r="O761" s="113"/>
      <c r="P761" s="114"/>
      <c r="Q761" s="118"/>
      <c r="R761" s="116"/>
      <c r="S761" s="114"/>
    </row>
    <row r="762" spans="6:19">
      <c r="F762" s="111" t="s">
        <v>320</v>
      </c>
      <c r="G762" s="136">
        <v>3.67073E-5</v>
      </c>
      <c r="H762" s="103">
        <f>ROUND(+G762*Totals!$H$10,2)</f>
        <v>13.58</v>
      </c>
      <c r="I762" s="103">
        <f t="shared" si="32"/>
        <v>10.905151515151516</v>
      </c>
      <c r="J762" s="103">
        <f t="shared" si="33"/>
        <v>2.6748484848484839</v>
      </c>
      <c r="K762" s="113" t="s">
        <v>320</v>
      </c>
      <c r="L762" s="113" t="s">
        <v>65</v>
      </c>
      <c r="M762" s="138">
        <v>0.80303030303030309</v>
      </c>
      <c r="N762" s="117">
        <f t="shared" si="34"/>
        <v>10.905151515151516</v>
      </c>
      <c r="O762" s="117" t="s">
        <v>1159</v>
      </c>
      <c r="P762" s="114"/>
      <c r="Q762" s="118"/>
      <c r="R762" s="116"/>
      <c r="S762" s="114"/>
    </row>
    <row r="763" spans="6:19">
      <c r="F763" s="111" t="s">
        <v>319</v>
      </c>
      <c r="G763" s="136">
        <v>4.4821560000000006E-4</v>
      </c>
      <c r="H763" s="103">
        <f>ROUND(+G763*Totals!$H$10,2)</f>
        <v>165.84</v>
      </c>
      <c r="I763" s="103">
        <f t="shared" si="32"/>
        <v>0</v>
      </c>
      <c r="J763" s="103">
        <f t="shared" si="33"/>
        <v>165.84</v>
      </c>
      <c r="K763" s="113"/>
      <c r="L763" s="113"/>
      <c r="N763" s="117"/>
      <c r="O763" s="113"/>
      <c r="P763" s="114"/>
      <c r="Q763" s="118"/>
      <c r="R763" s="116"/>
      <c r="S763" s="114"/>
    </row>
    <row r="764" spans="6:19">
      <c r="F764" s="111" t="s">
        <v>318</v>
      </c>
      <c r="G764" s="136">
        <v>2.9365900000000003E-5</v>
      </c>
      <c r="H764" s="103">
        <f>ROUND(+G764*Totals!$H$10,2)</f>
        <v>10.87</v>
      </c>
      <c r="I764" s="103">
        <f t="shared" si="32"/>
        <v>5.4008176100628926</v>
      </c>
      <c r="J764" s="103">
        <f t="shared" si="33"/>
        <v>5.4691823899371066</v>
      </c>
      <c r="K764" s="113" t="s">
        <v>318</v>
      </c>
      <c r="L764" s="113" t="s">
        <v>98</v>
      </c>
      <c r="M764" s="138">
        <v>0.49685534591194969</v>
      </c>
      <c r="N764" s="117">
        <f t="shared" si="34"/>
        <v>5.4008176100628926</v>
      </c>
      <c r="O764" s="117" t="s">
        <v>1159</v>
      </c>
      <c r="P764" s="114"/>
      <c r="Q764" s="118"/>
      <c r="R764" s="116"/>
      <c r="S764" s="114"/>
    </row>
    <row r="765" spans="6:19">
      <c r="F765" s="111" t="s">
        <v>317</v>
      </c>
      <c r="G765" s="136">
        <v>2.4729139999999999E-4</v>
      </c>
      <c r="H765" s="103">
        <f>ROUND(+G765*Totals!$H$10,2)</f>
        <v>91.5</v>
      </c>
      <c r="I765" s="103">
        <f t="shared" si="32"/>
        <v>0</v>
      </c>
      <c r="J765" s="103">
        <f t="shared" si="33"/>
        <v>91.5</v>
      </c>
      <c r="K765" s="113"/>
      <c r="L765" s="113"/>
      <c r="N765" s="117"/>
      <c r="O765" s="117"/>
      <c r="P765" s="114"/>
      <c r="Q765" s="118"/>
      <c r="R765" s="116"/>
      <c r="S765" s="114"/>
    </row>
    <row r="766" spans="6:19">
      <c r="F766" s="111" t="s">
        <v>316</v>
      </c>
      <c r="G766" s="136">
        <v>4.6367099999999999E-5</v>
      </c>
      <c r="H766" s="103">
        <f>ROUND(+G766*Totals!$H$10,2)</f>
        <v>17.16</v>
      </c>
      <c r="I766" s="103">
        <f t="shared" si="32"/>
        <v>4.9255555555555555</v>
      </c>
      <c r="J766" s="103">
        <f t="shared" si="33"/>
        <v>12.234444444444446</v>
      </c>
      <c r="K766" s="113" t="s">
        <v>316</v>
      </c>
      <c r="L766" s="113" t="s">
        <v>83</v>
      </c>
      <c r="M766" s="138">
        <v>0.28703703703703703</v>
      </c>
      <c r="N766" s="117">
        <f t="shared" si="34"/>
        <v>4.9255555555555555</v>
      </c>
      <c r="O766" s="117" t="s">
        <v>1159</v>
      </c>
      <c r="P766" s="114"/>
      <c r="Q766" s="118"/>
      <c r="R766" s="116"/>
      <c r="S766" s="114"/>
    </row>
    <row r="767" spans="6:19">
      <c r="F767" s="111" t="s">
        <v>315</v>
      </c>
      <c r="G767" s="136">
        <v>6.4527600000000002E-5</v>
      </c>
      <c r="H767" s="103">
        <f>ROUND(+G767*Totals!$H$10,2)</f>
        <v>23.88</v>
      </c>
      <c r="I767" s="103">
        <f t="shared" si="32"/>
        <v>11.501834862385321</v>
      </c>
      <c r="J767" s="103">
        <f t="shared" si="33"/>
        <v>12.378165137614678</v>
      </c>
      <c r="K767" s="113" t="s">
        <v>315</v>
      </c>
      <c r="L767" s="113" t="s">
        <v>67</v>
      </c>
      <c r="M767" s="138">
        <v>0.48165137614678899</v>
      </c>
      <c r="N767" s="117">
        <f t="shared" si="34"/>
        <v>11.501834862385321</v>
      </c>
      <c r="O767" s="117" t="s">
        <v>1159</v>
      </c>
      <c r="P767" s="114"/>
      <c r="Q767" s="118"/>
      <c r="R767" s="116"/>
      <c r="S767" s="114"/>
    </row>
    <row r="768" spans="6:19">
      <c r="F768" s="111" t="s">
        <v>314</v>
      </c>
      <c r="G768" s="136">
        <v>4.1730400000000003E-5</v>
      </c>
      <c r="H768" s="103">
        <f>ROUND(+G768*Totals!$H$10,2)</f>
        <v>15.44</v>
      </c>
      <c r="I768" s="103">
        <f t="shared" si="32"/>
        <v>4.7105084745762715</v>
      </c>
      <c r="J768" s="103">
        <f t="shared" si="33"/>
        <v>10.729491525423729</v>
      </c>
      <c r="K768" s="113" t="s">
        <v>314</v>
      </c>
      <c r="L768" s="113" t="s">
        <v>124</v>
      </c>
      <c r="M768" s="138">
        <v>0.30508474576271188</v>
      </c>
      <c r="N768" s="117">
        <f t="shared" si="34"/>
        <v>4.7105084745762715</v>
      </c>
      <c r="O768" s="117" t="s">
        <v>1159</v>
      </c>
      <c r="P768" s="114"/>
      <c r="Q768" s="118"/>
      <c r="R768" s="116"/>
      <c r="S768" s="114"/>
    </row>
    <row r="769" spans="6:19">
      <c r="F769" s="111" t="s">
        <v>313</v>
      </c>
      <c r="G769" s="136">
        <v>4.0957600000000002E-5</v>
      </c>
      <c r="H769" s="103">
        <f>ROUND(+G769*Totals!$H$10,2)</f>
        <v>15.15</v>
      </c>
      <c r="I769" s="103">
        <f t="shared" si="32"/>
        <v>10.876923076923077</v>
      </c>
      <c r="J769" s="103">
        <f t="shared" si="33"/>
        <v>4.273076923076923</v>
      </c>
      <c r="K769" s="113" t="s">
        <v>313</v>
      </c>
      <c r="L769" s="113" t="s">
        <v>56</v>
      </c>
      <c r="M769" s="138">
        <v>0.71794871794871795</v>
      </c>
      <c r="N769" s="117">
        <f t="shared" si="34"/>
        <v>10.876923076923077</v>
      </c>
      <c r="O769" s="117" t="s">
        <v>1159</v>
      </c>
      <c r="P769" s="114"/>
      <c r="Q769" s="118"/>
      <c r="R769" s="116"/>
      <c r="S769" s="114"/>
    </row>
    <row r="770" spans="6:19">
      <c r="F770" s="111" t="s">
        <v>312</v>
      </c>
      <c r="G770" s="136">
        <v>4.2116799999999996E-5</v>
      </c>
      <c r="H770" s="103">
        <f>ROUND(+G770*Totals!$H$10,2)</f>
        <v>15.58</v>
      </c>
      <c r="I770" s="103">
        <f t="shared" si="32"/>
        <v>11.920268456375837</v>
      </c>
      <c r="J770" s="103">
        <f t="shared" si="33"/>
        <v>3.6597315436241633</v>
      </c>
      <c r="K770" s="113" t="s">
        <v>312</v>
      </c>
      <c r="L770" s="113" t="s">
        <v>90</v>
      </c>
      <c r="M770" s="138">
        <v>0.76510067114093949</v>
      </c>
      <c r="N770" s="117">
        <f t="shared" si="34"/>
        <v>11.920268456375837</v>
      </c>
      <c r="O770" s="117" t="s">
        <v>1159</v>
      </c>
      <c r="P770" s="114"/>
      <c r="Q770" s="118"/>
      <c r="R770" s="116"/>
      <c r="S770" s="114"/>
    </row>
    <row r="771" spans="6:19">
      <c r="F771" s="111" t="s">
        <v>311</v>
      </c>
      <c r="G771" s="136">
        <v>1.5223880000000002E-4</v>
      </c>
      <c r="H771" s="103">
        <f>ROUND(+G771*Totals!$H$10,2)</f>
        <v>56.33</v>
      </c>
      <c r="I771" s="103">
        <f t="shared" si="32"/>
        <v>15.821080246913578</v>
      </c>
      <c r="J771" s="103">
        <f t="shared" si="33"/>
        <v>40.508919753086417</v>
      </c>
      <c r="K771" s="113" t="s">
        <v>311</v>
      </c>
      <c r="L771" s="113" t="s">
        <v>78</v>
      </c>
      <c r="M771" s="138">
        <v>0.28086419753086417</v>
      </c>
      <c r="N771" s="117">
        <f t="shared" si="34"/>
        <v>15.821080246913578</v>
      </c>
      <c r="O771" s="113" t="s">
        <v>1159</v>
      </c>
      <c r="P771" s="114"/>
      <c r="Q771" s="118"/>
      <c r="R771" s="116"/>
      <c r="S771" s="114"/>
    </row>
    <row r="772" spans="6:19">
      <c r="F772" s="111" t="s">
        <v>310</v>
      </c>
      <c r="G772" s="136">
        <v>1.139859E-4</v>
      </c>
      <c r="H772" s="103">
        <f>ROUND(+G772*Totals!$H$10,2)</f>
        <v>42.18</v>
      </c>
      <c r="I772" s="103">
        <f t="shared" si="32"/>
        <v>10.228937329700273</v>
      </c>
      <c r="J772" s="103">
        <f t="shared" si="33"/>
        <v>31.951062670299727</v>
      </c>
      <c r="K772" s="113" t="s">
        <v>310</v>
      </c>
      <c r="L772" s="113" t="s">
        <v>130</v>
      </c>
      <c r="M772" s="138">
        <v>0.24250681198910082</v>
      </c>
      <c r="N772" s="117">
        <f t="shared" si="34"/>
        <v>10.228937329700273</v>
      </c>
      <c r="O772" s="117" t="s">
        <v>1159</v>
      </c>
      <c r="P772" s="114"/>
      <c r="Q772" s="118"/>
      <c r="R772" s="116"/>
      <c r="S772" s="114"/>
    </row>
    <row r="773" spans="6:19">
      <c r="F773" s="111" t="s">
        <v>309</v>
      </c>
      <c r="G773" s="136">
        <v>5.3785880000000006E-4</v>
      </c>
      <c r="H773" s="103">
        <f>ROUND(+G773*Totals!$H$10,2)</f>
        <v>199.01</v>
      </c>
      <c r="I773" s="103">
        <f t="shared" si="32"/>
        <v>0</v>
      </c>
      <c r="J773" s="103">
        <f t="shared" si="33"/>
        <v>199.01</v>
      </c>
      <c r="K773" s="113"/>
      <c r="L773" s="113"/>
      <c r="N773" s="117"/>
      <c r="O773" s="117"/>
      <c r="P773" s="114"/>
      <c r="Q773" s="118"/>
      <c r="R773" s="116"/>
      <c r="S773" s="114"/>
    </row>
    <row r="774" spans="6:19">
      <c r="F774" s="111" t="s">
        <v>308</v>
      </c>
      <c r="G774" s="136">
        <v>2.2410799999999999E-5</v>
      </c>
      <c r="H774" s="103">
        <f>ROUND(+G774*Totals!$H$10,2)</f>
        <v>8.2899999999999991</v>
      </c>
      <c r="I774" s="103">
        <f t="shared" si="32"/>
        <v>1.9738095238095235</v>
      </c>
      <c r="J774" s="103">
        <f t="shared" si="33"/>
        <v>6.3161904761904761</v>
      </c>
      <c r="K774" s="113" t="s">
        <v>308</v>
      </c>
      <c r="L774" s="113" t="s">
        <v>124</v>
      </c>
      <c r="M774" s="138">
        <v>0.23809523809523808</v>
      </c>
      <c r="N774" s="117">
        <f t="shared" si="34"/>
        <v>1.9738095238095235</v>
      </c>
      <c r="O774" s="113" t="s">
        <v>1159</v>
      </c>
      <c r="P774" s="114"/>
      <c r="Q774" s="118"/>
      <c r="R774" s="116"/>
      <c r="S774" s="114"/>
    </row>
    <row r="775" spans="6:19">
      <c r="F775" s="111" t="s">
        <v>307</v>
      </c>
      <c r="G775" s="136">
        <v>2.8593099999999999E-5</v>
      </c>
      <c r="H775" s="103">
        <f>ROUND(+G775*Totals!$H$10,2)</f>
        <v>10.58</v>
      </c>
      <c r="I775" s="103">
        <f t="shared" ref="I775:I838" si="35">+N775+Q775+T775</f>
        <v>4.2549999999999999</v>
      </c>
      <c r="J775" s="103">
        <f t="shared" ref="J775:J838" si="36">+H775-I775</f>
        <v>6.3250000000000002</v>
      </c>
      <c r="K775" s="113" t="s">
        <v>307</v>
      </c>
      <c r="L775" s="113" t="s">
        <v>128</v>
      </c>
      <c r="M775" s="138">
        <v>0.40217391304347822</v>
      </c>
      <c r="N775" s="117">
        <f t="shared" si="34"/>
        <v>4.2549999999999999</v>
      </c>
      <c r="O775" s="113" t="s">
        <v>1159</v>
      </c>
      <c r="P775" s="114"/>
      <c r="Q775" s="118"/>
      <c r="R775" s="116"/>
      <c r="S775" s="114"/>
    </row>
    <row r="776" spans="6:19">
      <c r="F776" s="111" t="s">
        <v>306</v>
      </c>
      <c r="G776" s="136">
        <v>2.8168030000000002E-4</v>
      </c>
      <c r="H776" s="103">
        <f>ROUND(+G776*Totals!$H$10,2)</f>
        <v>104.22</v>
      </c>
      <c r="I776" s="103">
        <f t="shared" si="35"/>
        <v>0</v>
      </c>
      <c r="J776" s="103">
        <f t="shared" si="36"/>
        <v>104.22</v>
      </c>
      <c r="K776" s="113"/>
      <c r="L776" s="113"/>
      <c r="N776" s="117"/>
      <c r="O776" s="113"/>
      <c r="P776" s="114"/>
      <c r="Q776" s="118"/>
      <c r="R776" s="116"/>
      <c r="S776" s="114"/>
    </row>
    <row r="777" spans="6:19">
      <c r="F777" s="111" t="s">
        <v>305</v>
      </c>
      <c r="G777" s="136">
        <v>3.2070599999999998E-4</v>
      </c>
      <c r="H777" s="103">
        <f>ROUND(+G777*Totals!$H$10,2)</f>
        <v>118.66</v>
      </c>
      <c r="I777" s="103">
        <f t="shared" si="35"/>
        <v>0</v>
      </c>
      <c r="J777" s="103">
        <f t="shared" si="36"/>
        <v>118.66</v>
      </c>
      <c r="K777" s="113"/>
      <c r="L777" s="113"/>
      <c r="N777" s="117"/>
      <c r="O777" s="113"/>
      <c r="P777" s="114"/>
      <c r="Q777" s="118"/>
      <c r="R777" s="116"/>
      <c r="S777" s="114"/>
    </row>
    <row r="778" spans="6:19">
      <c r="F778" s="111" t="s">
        <v>304</v>
      </c>
      <c r="G778" s="136">
        <v>1.9744669999999999E-4</v>
      </c>
      <c r="H778" s="103">
        <f>ROUND(+G778*Totals!$H$10,2)</f>
        <v>73.06</v>
      </c>
      <c r="I778" s="103">
        <f t="shared" si="35"/>
        <v>0</v>
      </c>
      <c r="J778" s="103">
        <f t="shared" si="36"/>
        <v>73.06</v>
      </c>
      <c r="K778" s="113"/>
      <c r="L778" s="113"/>
      <c r="N778" s="117"/>
      <c r="O778" s="113"/>
      <c r="P778" s="114"/>
      <c r="Q778" s="118"/>
      <c r="R778" s="116"/>
      <c r="S778" s="114"/>
    </row>
    <row r="779" spans="6:19">
      <c r="F779" s="111" t="s">
        <v>303</v>
      </c>
      <c r="G779" s="136">
        <v>4.9844700000000001E-5</v>
      </c>
      <c r="H779" s="103">
        <f>ROUND(+G779*Totals!$H$10,2)</f>
        <v>18.440000000000001</v>
      </c>
      <c r="I779" s="103">
        <f t="shared" si="35"/>
        <v>0.91061728395061725</v>
      </c>
      <c r="J779" s="103">
        <f t="shared" si="36"/>
        <v>17.529382716049383</v>
      </c>
      <c r="K779" s="113" t="s">
        <v>303</v>
      </c>
      <c r="L779" s="113" t="s">
        <v>112</v>
      </c>
      <c r="M779" s="138">
        <v>4.9382716049382713E-2</v>
      </c>
      <c r="N779" s="117">
        <f>+H779*M779</f>
        <v>0.91061728395061725</v>
      </c>
      <c r="O779" s="113"/>
      <c r="P779" s="114"/>
      <c r="Q779" s="118"/>
      <c r="R779" s="116"/>
      <c r="S779" s="114"/>
    </row>
    <row r="780" spans="6:19" ht="37.5">
      <c r="F780" s="111" t="s">
        <v>302</v>
      </c>
      <c r="G780" s="136">
        <v>1.9377597999999999E-3</v>
      </c>
      <c r="H780" s="103">
        <f>ROUND(+G780*Totals!$H$10,2)</f>
        <v>716.99</v>
      </c>
      <c r="I780" s="103">
        <f t="shared" si="35"/>
        <v>0</v>
      </c>
      <c r="J780" s="103">
        <f t="shared" si="36"/>
        <v>716.99</v>
      </c>
      <c r="K780" s="113"/>
      <c r="L780" s="113"/>
      <c r="N780" s="117"/>
      <c r="O780" s="117" t="s">
        <v>1159</v>
      </c>
      <c r="P780" s="114"/>
      <c r="Q780" s="118"/>
      <c r="R780" s="116"/>
      <c r="S780" s="114"/>
    </row>
    <row r="781" spans="6:19">
      <c r="F781" s="111" t="s">
        <v>301</v>
      </c>
      <c r="G781" s="136">
        <v>2.44973E-4</v>
      </c>
      <c r="H781" s="103">
        <f>ROUND(+G781*Totals!$H$10,2)</f>
        <v>90.64</v>
      </c>
      <c r="I781" s="103">
        <f t="shared" si="35"/>
        <v>0</v>
      </c>
      <c r="J781" s="103">
        <f t="shared" si="36"/>
        <v>90.64</v>
      </c>
      <c r="K781" s="113"/>
      <c r="L781" s="113"/>
      <c r="N781" s="117"/>
      <c r="O781" s="113"/>
      <c r="P781" s="114"/>
      <c r="Q781" s="118"/>
      <c r="R781" s="116"/>
      <c r="S781" s="114"/>
    </row>
    <row r="782" spans="6:19">
      <c r="F782" s="111" t="s">
        <v>300</v>
      </c>
      <c r="G782" s="136">
        <v>6.1436499999999994E-5</v>
      </c>
      <c r="H782" s="103">
        <f>ROUND(+G782*Totals!$H$10,2)</f>
        <v>22.73</v>
      </c>
      <c r="I782" s="103">
        <f t="shared" si="35"/>
        <v>0.34892543859649128</v>
      </c>
      <c r="J782" s="103">
        <f t="shared" si="36"/>
        <v>22.381074561403508</v>
      </c>
      <c r="K782" s="113" t="s">
        <v>300</v>
      </c>
      <c r="L782" s="113" t="s">
        <v>106</v>
      </c>
      <c r="M782" s="138">
        <v>1.5350877192982459E-2</v>
      </c>
      <c r="N782" s="117">
        <f t="shared" si="34"/>
        <v>0.34892543859649128</v>
      </c>
      <c r="O782" s="117" t="s">
        <v>1159</v>
      </c>
      <c r="P782" s="114"/>
      <c r="Q782" s="118"/>
      <c r="R782" s="116"/>
      <c r="S782" s="114"/>
    </row>
    <row r="783" spans="6:19">
      <c r="F783" s="111" t="s">
        <v>299</v>
      </c>
      <c r="G783" s="136">
        <v>2.8206699999999999E-5</v>
      </c>
      <c r="H783" s="103">
        <f>ROUND(+G783*Totals!$H$10,2)</f>
        <v>10.44</v>
      </c>
      <c r="I783" s="103">
        <f t="shared" si="35"/>
        <v>3.2363999999999997</v>
      </c>
      <c r="J783" s="103">
        <f t="shared" si="36"/>
        <v>7.2035999999999998</v>
      </c>
      <c r="K783" s="113" t="s">
        <v>299</v>
      </c>
      <c r="L783" s="113" t="s">
        <v>113</v>
      </c>
      <c r="M783" s="138">
        <v>0.19666666666666666</v>
      </c>
      <c r="N783" s="117">
        <f t="shared" si="34"/>
        <v>2.0531999999999999</v>
      </c>
      <c r="O783" s="113" t="s">
        <v>121</v>
      </c>
      <c r="P783" s="138">
        <v>0.11333333333333334</v>
      </c>
      <c r="Q783" s="118">
        <f>H783*P783</f>
        <v>1.1832</v>
      </c>
      <c r="R783" s="116" t="s">
        <v>1159</v>
      </c>
      <c r="S783" s="114"/>
    </row>
    <row r="784" spans="6:19">
      <c r="F784" s="111" t="s">
        <v>298</v>
      </c>
      <c r="G784" s="136">
        <v>2.7820299999999999E-5</v>
      </c>
      <c r="H784" s="103">
        <f>ROUND(+G784*Totals!$H$10,2)</f>
        <v>10.29</v>
      </c>
      <c r="I784" s="103">
        <f t="shared" si="35"/>
        <v>3.7573443983402486</v>
      </c>
      <c r="J784" s="103">
        <f t="shared" si="36"/>
        <v>6.5326556016597506</v>
      </c>
      <c r="K784" s="113" t="s">
        <v>298</v>
      </c>
      <c r="L784" s="113" t="s">
        <v>120</v>
      </c>
      <c r="M784" s="138">
        <v>0.36514522821576761</v>
      </c>
      <c r="N784" s="117">
        <f t="shared" si="34"/>
        <v>3.7573443983402486</v>
      </c>
      <c r="O784" s="113"/>
      <c r="P784" s="114"/>
      <c r="Q784" s="118"/>
      <c r="R784" s="116"/>
      <c r="S784" s="114"/>
    </row>
    <row r="785" spans="6:20">
      <c r="F785" s="111" t="s">
        <v>297</v>
      </c>
      <c r="G785" s="136">
        <v>4.3662390000000001E-4</v>
      </c>
      <c r="H785" s="103">
        <f>ROUND(+G785*Totals!$H$10,2)</f>
        <v>161.56</v>
      </c>
      <c r="I785" s="103">
        <f t="shared" si="35"/>
        <v>0</v>
      </c>
      <c r="J785" s="103">
        <f t="shared" si="36"/>
        <v>161.56</v>
      </c>
      <c r="K785" s="113"/>
      <c r="L785" s="113"/>
      <c r="N785" s="117"/>
      <c r="O785" s="113"/>
      <c r="P785" s="114"/>
      <c r="Q785" s="116"/>
      <c r="R785" s="118"/>
      <c r="S785" s="114"/>
    </row>
    <row r="786" spans="6:20">
      <c r="F786" s="111" t="s">
        <v>116</v>
      </c>
      <c r="G786" s="136">
        <v>2.8090759999999999E-4</v>
      </c>
      <c r="H786" s="103">
        <f>ROUND(+G786*Totals!$H$10,2)</f>
        <v>103.94</v>
      </c>
      <c r="I786" s="103">
        <f t="shared" si="35"/>
        <v>0</v>
      </c>
      <c r="J786" s="103">
        <f t="shared" si="36"/>
        <v>103.94</v>
      </c>
      <c r="K786" s="113"/>
      <c r="L786" s="113"/>
      <c r="N786" s="117"/>
      <c r="O786" s="113" t="s">
        <v>1159</v>
      </c>
      <c r="P786" s="114"/>
      <c r="Q786" s="116"/>
      <c r="R786" s="116"/>
      <c r="S786" s="114"/>
    </row>
    <row r="787" spans="6:20">
      <c r="F787" s="111" t="s">
        <v>296</v>
      </c>
      <c r="G787" s="136">
        <v>1.1475870000000001E-4</v>
      </c>
      <c r="H787" s="103">
        <f>ROUND(+G787*Totals!$H$10,2)</f>
        <v>42.46</v>
      </c>
      <c r="I787" s="103">
        <f t="shared" si="35"/>
        <v>13.360258620689656</v>
      </c>
      <c r="J787" s="103">
        <f t="shared" si="36"/>
        <v>29.099741379310345</v>
      </c>
      <c r="K787" s="113" t="s">
        <v>296</v>
      </c>
      <c r="L787" s="113" t="s">
        <v>42</v>
      </c>
      <c r="M787" s="138">
        <v>5.387931034482759E-2</v>
      </c>
      <c r="N787" s="117">
        <f t="shared" si="34"/>
        <v>2.2877155172413794</v>
      </c>
      <c r="O787" s="113" t="s">
        <v>110</v>
      </c>
      <c r="P787" s="138">
        <v>0.15086206896551724</v>
      </c>
      <c r="Q787" s="118">
        <f>H787*P787</f>
        <v>6.4056034482758619</v>
      </c>
      <c r="R787" s="116" t="s">
        <v>118</v>
      </c>
      <c r="S787" s="138">
        <v>0.10991379310344829</v>
      </c>
      <c r="T787" s="103">
        <f>H787*S787</f>
        <v>4.6669396551724143</v>
      </c>
    </row>
    <row r="788" spans="6:20">
      <c r="F788" s="111" t="s">
        <v>295</v>
      </c>
      <c r="G788" s="136">
        <v>2.1297970999999997E-3</v>
      </c>
      <c r="H788" s="103">
        <f>ROUND(+G788*Totals!$H$10,2)</f>
        <v>788.05</v>
      </c>
      <c r="I788" s="103">
        <f t="shared" si="35"/>
        <v>0</v>
      </c>
      <c r="J788" s="103">
        <f t="shared" si="36"/>
        <v>788.05</v>
      </c>
      <c r="K788" s="113"/>
      <c r="L788" s="113"/>
      <c r="N788" s="117"/>
      <c r="O788" s="113"/>
      <c r="P788" s="114"/>
      <c r="Q788" s="116"/>
      <c r="R788" s="116"/>
      <c r="S788" s="114"/>
    </row>
    <row r="789" spans="6:20">
      <c r="F789" s="111" t="s">
        <v>294</v>
      </c>
      <c r="G789" s="136">
        <v>4.8994610000000004E-4</v>
      </c>
      <c r="H789" s="103">
        <f>ROUND(+G789*Totals!$H$10,2)</f>
        <v>181.29</v>
      </c>
      <c r="I789" s="103">
        <f t="shared" si="35"/>
        <v>0</v>
      </c>
      <c r="J789" s="103">
        <f t="shared" si="36"/>
        <v>181.29</v>
      </c>
      <c r="K789" s="113"/>
      <c r="L789" s="113"/>
      <c r="N789" s="117"/>
      <c r="O789" s="113"/>
      <c r="P789" s="114"/>
      <c r="Q789" s="116"/>
      <c r="R789" s="116"/>
      <c r="S789" s="114"/>
    </row>
    <row r="790" spans="6:20">
      <c r="F790" s="111" t="s">
        <v>293</v>
      </c>
      <c r="G790" s="136">
        <v>3.7132350000000002E-4</v>
      </c>
      <c r="H790" s="103">
        <f>ROUND(+G790*Totals!$H$10,2)</f>
        <v>137.38999999999999</v>
      </c>
      <c r="I790" s="103">
        <f t="shared" si="35"/>
        <v>0</v>
      </c>
      <c r="J790" s="103">
        <f t="shared" si="36"/>
        <v>137.38999999999999</v>
      </c>
      <c r="K790" s="113"/>
      <c r="L790" s="113"/>
      <c r="N790" s="117"/>
      <c r="O790" s="117"/>
      <c r="P790" s="114"/>
      <c r="Q790" s="118"/>
      <c r="R790" s="116"/>
      <c r="S790" s="114"/>
    </row>
    <row r="791" spans="6:20">
      <c r="F791" s="111" t="s">
        <v>292</v>
      </c>
      <c r="G791" s="136">
        <v>1.9029845000000001E-3</v>
      </c>
      <c r="H791" s="103">
        <f>ROUND(+G791*Totals!$H$10,2)</f>
        <v>704.13</v>
      </c>
      <c r="I791" s="103">
        <f t="shared" si="35"/>
        <v>0</v>
      </c>
      <c r="J791" s="103">
        <f t="shared" si="36"/>
        <v>704.13</v>
      </c>
      <c r="K791" s="113"/>
      <c r="L791" s="113"/>
      <c r="N791" s="117"/>
      <c r="O791" s="117"/>
      <c r="P791" s="114"/>
      <c r="Q791" s="118"/>
      <c r="R791" s="116"/>
      <c r="S791" s="114"/>
    </row>
    <row r="792" spans="6:20">
      <c r="F792" s="111" t="s">
        <v>1048</v>
      </c>
      <c r="G792" s="136">
        <v>7.3028199999999993E-5</v>
      </c>
      <c r="H792" s="103">
        <f>ROUND(+G792*Totals!$H$10,2)</f>
        <v>27.02</v>
      </c>
      <c r="I792" s="103">
        <f t="shared" si="35"/>
        <v>0</v>
      </c>
      <c r="J792" s="103">
        <f t="shared" si="36"/>
        <v>27.02</v>
      </c>
      <c r="K792" s="113"/>
      <c r="L792" s="113"/>
      <c r="N792" s="117"/>
      <c r="O792" s="113" t="s">
        <v>1159</v>
      </c>
      <c r="P792" s="114"/>
      <c r="Q792" s="118"/>
      <c r="R792" s="116"/>
      <c r="S792" s="114"/>
    </row>
    <row r="793" spans="6:20">
      <c r="F793" s="111" t="s">
        <v>291</v>
      </c>
      <c r="G793" s="136">
        <v>2.8245309999999998E-4</v>
      </c>
      <c r="H793" s="103">
        <f>ROUND(+G793*Totals!$H$10,2)</f>
        <v>104.51</v>
      </c>
      <c r="I793" s="103">
        <f t="shared" si="35"/>
        <v>52.452188679245289</v>
      </c>
      <c r="J793" s="103">
        <f t="shared" si="36"/>
        <v>52.057811320754716</v>
      </c>
      <c r="K793" s="113" t="s">
        <v>291</v>
      </c>
      <c r="L793" s="113" t="s">
        <v>86</v>
      </c>
      <c r="M793" s="138">
        <v>0.50188679245283019</v>
      </c>
      <c r="N793" s="117">
        <f>+H793*M793</f>
        <v>52.452188679245289</v>
      </c>
      <c r="O793" s="113" t="s">
        <v>1159</v>
      </c>
      <c r="P793" s="114"/>
      <c r="Q793" s="118"/>
      <c r="R793" s="116"/>
      <c r="S793" s="114"/>
    </row>
    <row r="794" spans="6:20">
      <c r="F794" s="111" t="s">
        <v>290</v>
      </c>
      <c r="G794" s="136">
        <v>1.1050833999999999E-3</v>
      </c>
      <c r="H794" s="103">
        <f>ROUND(+G794*Totals!$H$10,2)</f>
        <v>408.89</v>
      </c>
      <c r="I794" s="103">
        <f t="shared" si="35"/>
        <v>0</v>
      </c>
      <c r="J794" s="103">
        <f t="shared" si="36"/>
        <v>408.89</v>
      </c>
      <c r="K794" s="113"/>
      <c r="L794" s="113"/>
      <c r="N794" s="117"/>
      <c r="O794" s="113"/>
      <c r="P794" s="114"/>
      <c r="Q794" s="118"/>
      <c r="R794" s="116"/>
      <c r="S794" s="114"/>
    </row>
    <row r="795" spans="6:20">
      <c r="F795" s="111" t="s">
        <v>289</v>
      </c>
      <c r="G795" s="136">
        <v>4.1344029999999999E-4</v>
      </c>
      <c r="H795" s="103">
        <f>ROUND(+G795*Totals!$H$10,2)</f>
        <v>152.97999999999999</v>
      </c>
      <c r="I795" s="103">
        <f t="shared" si="35"/>
        <v>0</v>
      </c>
      <c r="J795" s="103">
        <f t="shared" si="36"/>
        <v>152.97999999999999</v>
      </c>
      <c r="K795" s="113"/>
      <c r="L795" s="113"/>
      <c r="N795" s="117"/>
      <c r="O795" s="117"/>
      <c r="P795" s="114"/>
      <c r="Q795" s="118"/>
      <c r="R795" s="116"/>
      <c r="S795" s="114"/>
    </row>
    <row r="796" spans="6:20">
      <c r="F796" s="111" t="s">
        <v>288</v>
      </c>
      <c r="G796" s="136">
        <v>7.7433119999999992E-4</v>
      </c>
      <c r="H796" s="103">
        <f>ROUND(+G796*Totals!$H$10,2)</f>
        <v>286.51</v>
      </c>
      <c r="I796" s="103">
        <f t="shared" si="35"/>
        <v>0</v>
      </c>
      <c r="J796" s="103">
        <f t="shared" si="36"/>
        <v>286.51</v>
      </c>
      <c r="K796" s="113"/>
      <c r="L796" s="113"/>
      <c r="N796" s="117"/>
      <c r="O796" s="113"/>
      <c r="P796" s="114"/>
      <c r="Q796" s="118"/>
      <c r="R796" s="116"/>
      <c r="S796" s="114"/>
    </row>
    <row r="797" spans="6:20">
      <c r="F797" s="111" t="s">
        <v>287</v>
      </c>
      <c r="G797" s="136">
        <v>9.4666200000000005E-5</v>
      </c>
      <c r="H797" s="103">
        <f>ROUND(+G797*Totals!$H$10,2)</f>
        <v>35.03</v>
      </c>
      <c r="I797" s="103">
        <f t="shared" si="35"/>
        <v>6.8827272727272728</v>
      </c>
      <c r="J797" s="103">
        <f t="shared" si="36"/>
        <v>28.147272727272728</v>
      </c>
      <c r="K797" s="113" t="s">
        <v>287</v>
      </c>
      <c r="L797" s="113" t="s">
        <v>99</v>
      </c>
      <c r="M797" s="138">
        <v>0.19648093841642228</v>
      </c>
      <c r="N797" s="117">
        <f>+H797*M797</f>
        <v>6.8827272727272728</v>
      </c>
      <c r="O797" s="113" t="s">
        <v>1159</v>
      </c>
      <c r="P797" s="114"/>
      <c r="Q797" s="118"/>
      <c r="R797" s="116"/>
      <c r="S797" s="114"/>
    </row>
    <row r="798" spans="6:20">
      <c r="F798" s="111" t="s">
        <v>286</v>
      </c>
      <c r="G798" s="136">
        <v>3.1796263000000002E-3</v>
      </c>
      <c r="H798" s="103">
        <f>ROUND(+G798*Totals!$H$10,2)</f>
        <v>1176.5</v>
      </c>
      <c r="I798" s="103">
        <f t="shared" si="35"/>
        <v>0</v>
      </c>
      <c r="J798" s="103">
        <f t="shared" si="36"/>
        <v>1176.5</v>
      </c>
      <c r="K798" s="113"/>
      <c r="L798" s="113"/>
      <c r="N798" s="117"/>
      <c r="O798" s="113"/>
      <c r="P798" s="114"/>
      <c r="Q798" s="118"/>
      <c r="R798" s="116"/>
      <c r="S798" s="114"/>
    </row>
    <row r="799" spans="6:20">
      <c r="F799" s="111" t="s">
        <v>285</v>
      </c>
      <c r="G799" s="136">
        <v>3.3151342299999997E-2</v>
      </c>
      <c r="H799" s="103">
        <f>ROUND(+G799*Totals!$H$10,2)</f>
        <v>12266.37</v>
      </c>
      <c r="I799" s="103">
        <f t="shared" si="35"/>
        <v>0</v>
      </c>
      <c r="J799" s="103">
        <f t="shared" si="36"/>
        <v>12266.37</v>
      </c>
      <c r="K799" s="113"/>
      <c r="L799" s="113"/>
      <c r="N799" s="117"/>
      <c r="O799" s="113"/>
      <c r="P799" s="114"/>
      <c r="Q799" s="118"/>
      <c r="R799" s="116"/>
      <c r="S799" s="114"/>
    </row>
    <row r="800" spans="6:20">
      <c r="F800" s="111" t="s">
        <v>284</v>
      </c>
      <c r="G800" s="136">
        <v>2.8902179999999998E-4</v>
      </c>
      <c r="H800" s="103">
        <f>ROUND(+G800*Totals!$H$10,2)</f>
        <v>106.94</v>
      </c>
      <c r="I800" s="103">
        <f t="shared" si="35"/>
        <v>0</v>
      </c>
      <c r="J800" s="103">
        <f t="shared" si="36"/>
        <v>106.94</v>
      </c>
      <c r="K800" s="113"/>
      <c r="L800" s="113"/>
      <c r="N800" s="117"/>
      <c r="O800" s="113"/>
      <c r="P800" s="114"/>
      <c r="Q800" s="118"/>
      <c r="R800" s="116"/>
      <c r="S800" s="114"/>
    </row>
    <row r="801" spans="6:19">
      <c r="F801" s="111" t="s">
        <v>283</v>
      </c>
      <c r="G801" s="136">
        <v>5.9620409999999995E-4</v>
      </c>
      <c r="H801" s="103">
        <f>ROUND(+G801*Totals!$H$10,2)</f>
        <v>220.6</v>
      </c>
      <c r="I801" s="103">
        <f t="shared" si="35"/>
        <v>0</v>
      </c>
      <c r="J801" s="103">
        <f t="shared" si="36"/>
        <v>220.6</v>
      </c>
      <c r="K801" s="113"/>
      <c r="L801" s="113"/>
      <c r="N801" s="117"/>
      <c r="O801" s="117"/>
      <c r="P801" s="114"/>
      <c r="Q801" s="118"/>
      <c r="R801" s="116"/>
      <c r="S801" s="114"/>
    </row>
    <row r="802" spans="6:19">
      <c r="F802" s="111" t="s">
        <v>282</v>
      </c>
      <c r="G802" s="136">
        <v>4.0262130000000003E-4</v>
      </c>
      <c r="H802" s="103">
        <f>ROUND(+G802*Totals!$H$10,2)</f>
        <v>148.97</v>
      </c>
      <c r="I802" s="103">
        <f t="shared" si="35"/>
        <v>0</v>
      </c>
      <c r="J802" s="103">
        <f t="shared" si="36"/>
        <v>148.97</v>
      </c>
      <c r="K802" s="113"/>
      <c r="L802" s="113"/>
      <c r="N802" s="117"/>
      <c r="O802" s="113"/>
      <c r="P802" s="114"/>
      <c r="Q802" s="118"/>
      <c r="R802" s="116"/>
      <c r="S802" s="114"/>
    </row>
    <row r="803" spans="6:19">
      <c r="F803" s="111" t="s">
        <v>281</v>
      </c>
      <c r="G803" s="136">
        <v>6.9937099999999998E-5</v>
      </c>
      <c r="H803" s="103">
        <f>ROUND(+G803*Totals!$H$10,2)</f>
        <v>25.88</v>
      </c>
      <c r="I803" s="103">
        <f t="shared" si="35"/>
        <v>3.7567741935483872</v>
      </c>
      <c r="J803" s="103">
        <f t="shared" si="36"/>
        <v>22.123225806451611</v>
      </c>
      <c r="K803" s="113" t="s">
        <v>281</v>
      </c>
      <c r="L803" s="113" t="s">
        <v>130</v>
      </c>
      <c r="M803" s="138">
        <v>0.14516129032258066</v>
      </c>
      <c r="N803" s="117">
        <f>+H803*M803</f>
        <v>3.7567741935483872</v>
      </c>
      <c r="O803" s="113" t="s">
        <v>1159</v>
      </c>
      <c r="P803" s="114"/>
      <c r="Q803" s="118"/>
      <c r="R803" s="116"/>
      <c r="S803" s="114"/>
    </row>
    <row r="804" spans="6:19">
      <c r="F804" s="111" t="s">
        <v>280</v>
      </c>
      <c r="G804" s="136">
        <v>7.1096299999999992E-5</v>
      </c>
      <c r="H804" s="103">
        <f>ROUND(+G804*Totals!$H$10,2)</f>
        <v>26.31</v>
      </c>
      <c r="I804" s="103">
        <f t="shared" si="35"/>
        <v>0</v>
      </c>
      <c r="J804" s="103">
        <f t="shared" si="36"/>
        <v>26.31</v>
      </c>
      <c r="K804" s="113"/>
      <c r="L804" s="113"/>
      <c r="N804" s="117"/>
      <c r="O804" s="117"/>
      <c r="P804" s="114"/>
      <c r="Q804" s="118"/>
      <c r="R804" s="116"/>
      <c r="S804" s="114"/>
    </row>
    <row r="805" spans="6:19">
      <c r="F805" s="111" t="s">
        <v>279</v>
      </c>
      <c r="G805" s="136">
        <v>1.1661333999999999E-3</v>
      </c>
      <c r="H805" s="103">
        <f>ROUND(+G805*Totals!$H$10,2)</f>
        <v>431.48</v>
      </c>
      <c r="I805" s="103">
        <f t="shared" si="35"/>
        <v>0</v>
      </c>
      <c r="J805" s="103">
        <f t="shared" si="36"/>
        <v>431.48</v>
      </c>
      <c r="K805" s="113"/>
      <c r="L805" s="113"/>
      <c r="N805" s="117"/>
      <c r="O805" s="117"/>
      <c r="P805" s="114"/>
      <c r="Q805" s="118"/>
      <c r="R805" s="116"/>
      <c r="S805" s="114"/>
    </row>
    <row r="806" spans="6:19">
      <c r="F806" s="111" t="s">
        <v>278</v>
      </c>
      <c r="G806" s="136">
        <v>4.94583E-5</v>
      </c>
      <c r="H806" s="103">
        <f>ROUND(+G806*Totals!$H$10,2)</f>
        <v>18.3</v>
      </c>
      <c r="I806" s="103">
        <f t="shared" si="35"/>
        <v>5.7251396648044697</v>
      </c>
      <c r="J806" s="103">
        <f t="shared" si="36"/>
        <v>12.574860335195531</v>
      </c>
      <c r="K806" s="113" t="s">
        <v>278</v>
      </c>
      <c r="L806" s="113" t="s">
        <v>47</v>
      </c>
      <c r="M806" s="138">
        <v>0.31284916201117319</v>
      </c>
      <c r="N806" s="117">
        <f>+H806*M806</f>
        <v>5.7251396648044697</v>
      </c>
      <c r="O806" s="113" t="s">
        <v>1159</v>
      </c>
      <c r="P806" s="114"/>
      <c r="Q806" s="118"/>
      <c r="R806" s="116"/>
      <c r="S806" s="114"/>
    </row>
    <row r="807" spans="6:19">
      <c r="F807" s="111" t="s">
        <v>277</v>
      </c>
      <c r="G807" s="136">
        <v>7.8051300000000009E-5</v>
      </c>
      <c r="H807" s="103">
        <f>ROUND(+G807*Totals!$H$10,2)</f>
        <v>28.88</v>
      </c>
      <c r="I807" s="103">
        <f t="shared" si="35"/>
        <v>2.9811612903225804</v>
      </c>
      <c r="J807" s="103">
        <f t="shared" si="36"/>
        <v>25.89883870967742</v>
      </c>
      <c r="K807" s="113" t="s">
        <v>277</v>
      </c>
      <c r="L807" s="113" t="s">
        <v>88</v>
      </c>
      <c r="M807" s="138">
        <v>0.1032258064516129</v>
      </c>
      <c r="N807" s="117">
        <f>+H807*M807</f>
        <v>2.9811612903225804</v>
      </c>
      <c r="O807" s="117" t="s">
        <v>1159</v>
      </c>
      <c r="P807" s="114"/>
      <c r="Q807" s="118"/>
      <c r="R807" s="116"/>
      <c r="S807" s="114"/>
    </row>
    <row r="808" spans="6:19">
      <c r="F808" s="111" t="s">
        <v>276</v>
      </c>
      <c r="G808" s="136">
        <v>4.3758983999999997E-3</v>
      </c>
      <c r="H808" s="103">
        <f>ROUND(+G808*Totals!$H$10,2)</f>
        <v>1619.13</v>
      </c>
      <c r="I808" s="103">
        <f t="shared" si="35"/>
        <v>0</v>
      </c>
      <c r="J808" s="103">
        <f t="shared" si="36"/>
        <v>1619.13</v>
      </c>
      <c r="K808" s="113"/>
      <c r="L808" s="113"/>
      <c r="N808" s="117"/>
      <c r="O808" s="113"/>
      <c r="P808" s="114"/>
      <c r="Q808" s="118"/>
      <c r="R808" s="116"/>
      <c r="S808" s="114"/>
    </row>
    <row r="809" spans="6:19">
      <c r="F809" s="111" t="s">
        <v>275</v>
      </c>
      <c r="G809" s="136">
        <v>1.4876120000000001E-4</v>
      </c>
      <c r="H809" s="103">
        <f>ROUND(+G809*Totals!$H$10,2)</f>
        <v>55.04</v>
      </c>
      <c r="I809" s="103">
        <f t="shared" si="35"/>
        <v>23.109743589743591</v>
      </c>
      <c r="J809" s="103">
        <f t="shared" si="36"/>
        <v>31.930256410256408</v>
      </c>
      <c r="K809" s="113" t="s">
        <v>275</v>
      </c>
      <c r="L809" s="113" t="s">
        <v>129</v>
      </c>
      <c r="M809" s="138">
        <v>0.41987179487179488</v>
      </c>
      <c r="N809" s="117">
        <f>+H809*M809</f>
        <v>23.109743589743591</v>
      </c>
      <c r="O809" s="117" t="s">
        <v>1159</v>
      </c>
      <c r="P809" s="114"/>
      <c r="Q809" s="118"/>
      <c r="R809" s="116"/>
      <c r="S809" s="114"/>
    </row>
    <row r="810" spans="6:19">
      <c r="F810" s="111" t="s">
        <v>274</v>
      </c>
      <c r="G810" s="136">
        <v>2.1015904000000001E-3</v>
      </c>
      <c r="H810" s="103">
        <f>ROUND(+G810*Totals!$H$10,2)</f>
        <v>777.61</v>
      </c>
      <c r="I810" s="103">
        <f t="shared" si="35"/>
        <v>0</v>
      </c>
      <c r="J810" s="103">
        <f t="shared" si="36"/>
        <v>777.61</v>
      </c>
      <c r="K810" s="113"/>
      <c r="L810" s="113"/>
      <c r="N810" s="117"/>
      <c r="O810" s="117"/>
      <c r="P810" s="114"/>
      <c r="Q810" s="118"/>
      <c r="R810" s="116"/>
      <c r="S810" s="114"/>
    </row>
    <row r="811" spans="6:19">
      <c r="F811" s="111" t="s">
        <v>1049</v>
      </c>
      <c r="G811" s="136">
        <v>3.5548099999999999E-5</v>
      </c>
      <c r="H811" s="103">
        <f>ROUND(+G811*Totals!$H$10,2)</f>
        <v>13.15</v>
      </c>
      <c r="I811" s="103">
        <f t="shared" si="35"/>
        <v>0</v>
      </c>
      <c r="J811" s="103">
        <f t="shared" si="36"/>
        <v>13.15</v>
      </c>
      <c r="K811" s="113"/>
      <c r="L811" s="113"/>
      <c r="N811" s="117"/>
      <c r="O811" s="117" t="s">
        <v>1159</v>
      </c>
      <c r="P811" s="114"/>
      <c r="Q811" s="118"/>
      <c r="R811" s="116"/>
      <c r="S811" s="114"/>
    </row>
    <row r="812" spans="6:19">
      <c r="F812" s="111" t="s">
        <v>272</v>
      </c>
      <c r="G812" s="136">
        <v>5.5254199999999997E-5</v>
      </c>
      <c r="H812" s="103">
        <f>ROUND(+G812*Totals!$H$10,2)</f>
        <v>20.440000000000001</v>
      </c>
      <c r="I812" s="103">
        <f t="shared" si="35"/>
        <v>1.5140740740740741</v>
      </c>
      <c r="J812" s="103">
        <f t="shared" si="36"/>
        <v>18.925925925925927</v>
      </c>
      <c r="K812" s="113" t="s">
        <v>272</v>
      </c>
      <c r="L812" s="113" t="s">
        <v>124</v>
      </c>
      <c r="M812" s="138">
        <v>7.407407407407407E-2</v>
      </c>
      <c r="N812" s="117">
        <f>+H812*M812</f>
        <v>1.5140740740740741</v>
      </c>
      <c r="O812" s="113" t="s">
        <v>1159</v>
      </c>
      <c r="P812" s="114"/>
      <c r="Q812" s="118"/>
      <c r="R812" s="116"/>
      <c r="S812" s="114"/>
    </row>
    <row r="813" spans="6:19">
      <c r="F813" s="111" t="s">
        <v>273</v>
      </c>
      <c r="G813" s="136">
        <v>2.6274699999999998E-5</v>
      </c>
      <c r="H813" s="103">
        <f>ROUND(+G813*Totals!$H$10,2)</f>
        <v>9.7200000000000006</v>
      </c>
      <c r="I813" s="103">
        <f t="shared" si="35"/>
        <v>7.4035514018691586</v>
      </c>
      <c r="J813" s="103">
        <f t="shared" si="36"/>
        <v>2.316448598130842</v>
      </c>
      <c r="K813" s="113" t="s">
        <v>273</v>
      </c>
      <c r="L813" s="113" t="s">
        <v>83</v>
      </c>
      <c r="M813" s="138">
        <v>0.76168224299065412</v>
      </c>
      <c r="N813" s="117">
        <f>+H813*M813</f>
        <v>7.4035514018691586</v>
      </c>
      <c r="O813" s="117" t="s">
        <v>1159</v>
      </c>
      <c r="P813" s="114"/>
      <c r="Q813" s="118"/>
      <c r="R813" s="116"/>
      <c r="S813" s="114"/>
    </row>
    <row r="814" spans="6:19">
      <c r="F814" s="111" t="s">
        <v>271</v>
      </c>
      <c r="G814" s="136">
        <v>4.458973E-4</v>
      </c>
      <c r="H814" s="103">
        <f>ROUND(+G814*Totals!$H$10,2)</f>
        <v>164.99</v>
      </c>
      <c r="I814" s="103">
        <f t="shared" si="35"/>
        <v>0</v>
      </c>
      <c r="J814" s="103">
        <f t="shared" si="36"/>
        <v>164.99</v>
      </c>
      <c r="K814" s="113"/>
      <c r="L814" s="113"/>
      <c r="N814" s="117"/>
      <c r="O814" s="113"/>
      <c r="P814" s="114"/>
      <c r="Q814" s="118"/>
      <c r="R814" s="116"/>
      <c r="S814" s="114"/>
    </row>
    <row r="815" spans="6:19">
      <c r="F815" s="111" t="s">
        <v>270</v>
      </c>
      <c r="G815" s="136">
        <v>1.769679E-4</v>
      </c>
      <c r="H815" s="103">
        <f>ROUND(+G815*Totals!$H$10,2)</f>
        <v>65.48</v>
      </c>
      <c r="I815" s="103">
        <f t="shared" si="35"/>
        <v>12.946970128022759</v>
      </c>
      <c r="J815" s="103">
        <f t="shared" si="36"/>
        <v>52.533029871977249</v>
      </c>
      <c r="K815" s="113" t="s">
        <v>270</v>
      </c>
      <c r="L815" s="113" t="s">
        <v>100</v>
      </c>
      <c r="M815" s="138">
        <v>0.19772403982930298</v>
      </c>
      <c r="N815" s="117">
        <f>+H815*M815</f>
        <v>12.946970128022759</v>
      </c>
      <c r="O815" s="113" t="s">
        <v>1159</v>
      </c>
      <c r="P815" s="114"/>
      <c r="Q815" s="118"/>
      <c r="R815" s="116"/>
      <c r="S815" s="114"/>
    </row>
    <row r="816" spans="6:19">
      <c r="F816" s="111" t="s">
        <v>269</v>
      </c>
      <c r="G816" s="136">
        <v>1.4064699999999998E-4</v>
      </c>
      <c r="H816" s="103">
        <f>ROUND(+G816*Totals!$H$10,2)</f>
        <v>52.04</v>
      </c>
      <c r="I816" s="103">
        <f t="shared" si="35"/>
        <v>0</v>
      </c>
      <c r="J816" s="103">
        <f t="shared" si="36"/>
        <v>52.04</v>
      </c>
      <c r="K816" s="113"/>
      <c r="L816" s="113"/>
      <c r="N816" s="117"/>
      <c r="O816" s="113"/>
      <c r="P816" s="114"/>
      <c r="Q816" s="118"/>
      <c r="R816" s="116"/>
      <c r="S816" s="114"/>
    </row>
    <row r="817" spans="6:19">
      <c r="F817" s="111" t="s">
        <v>268</v>
      </c>
      <c r="G817" s="136">
        <v>3.1297799999999997E-5</v>
      </c>
      <c r="H817" s="103">
        <f>ROUND(+G817*Totals!$H$10,2)</f>
        <v>11.58</v>
      </c>
      <c r="I817" s="103">
        <f t="shared" si="35"/>
        <v>4.8582758620689654</v>
      </c>
      <c r="J817" s="103">
        <f t="shared" si="36"/>
        <v>6.7217241379310346</v>
      </c>
      <c r="K817" s="113" t="s">
        <v>268</v>
      </c>
      <c r="L817" s="113" t="s">
        <v>44</v>
      </c>
      <c r="M817" s="138">
        <v>0.27011494252873564</v>
      </c>
      <c r="N817" s="117">
        <f>+H817*M817</f>
        <v>3.1279310344827587</v>
      </c>
      <c r="O817" s="113" t="s">
        <v>67</v>
      </c>
      <c r="P817" s="138">
        <v>0.14942528735632185</v>
      </c>
      <c r="Q817" s="118">
        <f>H817*P817</f>
        <v>1.730344827586207</v>
      </c>
      <c r="R817" s="116" t="s">
        <v>1159</v>
      </c>
      <c r="S817" s="114"/>
    </row>
    <row r="818" spans="6:19">
      <c r="F818" s="111" t="s">
        <v>267</v>
      </c>
      <c r="G818" s="136">
        <v>2.6197429999999999E-4</v>
      </c>
      <c r="H818" s="103">
        <f>ROUND(+G818*Totals!$H$10,2)</f>
        <v>96.93</v>
      </c>
      <c r="I818" s="103">
        <f t="shared" si="35"/>
        <v>0</v>
      </c>
      <c r="J818" s="103">
        <f t="shared" si="36"/>
        <v>96.93</v>
      </c>
      <c r="K818" s="113"/>
      <c r="L818" s="113"/>
      <c r="N818" s="117"/>
      <c r="O818" s="113"/>
      <c r="P818" s="114"/>
      <c r="Q818" s="118"/>
      <c r="R818" s="116"/>
      <c r="S818" s="114"/>
    </row>
    <row r="819" spans="6:19">
      <c r="F819" s="111" t="s">
        <v>266</v>
      </c>
      <c r="G819" s="136">
        <v>2.4613219999999999E-4</v>
      </c>
      <c r="H819" s="103">
        <f>ROUND(+G819*Totals!$H$10,2)</f>
        <v>91.07</v>
      </c>
      <c r="I819" s="103">
        <f t="shared" si="35"/>
        <v>0</v>
      </c>
      <c r="J819" s="103">
        <f t="shared" si="36"/>
        <v>91.07</v>
      </c>
      <c r="K819" s="113"/>
      <c r="L819" s="113"/>
      <c r="N819" s="117"/>
      <c r="O819" s="117"/>
      <c r="P819" s="114"/>
      <c r="Q819" s="118"/>
      <c r="R819" s="116"/>
      <c r="S819" s="114"/>
    </row>
    <row r="820" spans="6:19">
      <c r="F820" s="111" t="s">
        <v>265</v>
      </c>
      <c r="G820" s="136">
        <v>5.3747240000000002E-4</v>
      </c>
      <c r="H820" s="103">
        <f>ROUND(+G820*Totals!$H$10,2)</f>
        <v>198.87</v>
      </c>
      <c r="I820" s="103">
        <f t="shared" si="35"/>
        <v>0</v>
      </c>
      <c r="J820" s="103">
        <f t="shared" si="36"/>
        <v>198.87</v>
      </c>
      <c r="K820" s="113"/>
      <c r="L820" s="113"/>
      <c r="N820" s="117"/>
      <c r="O820" s="117"/>
      <c r="P820" s="114"/>
      <c r="Q820" s="118"/>
      <c r="R820" s="116"/>
      <c r="S820" s="114"/>
    </row>
    <row r="821" spans="6:19" ht="37.5">
      <c r="F821" s="111" t="s">
        <v>264</v>
      </c>
      <c r="G821" s="136">
        <v>1.020077E-4</v>
      </c>
      <c r="H821" s="103">
        <f>ROUND(+G821*Totals!$H$10,2)</f>
        <v>37.74</v>
      </c>
      <c r="I821" s="103">
        <f t="shared" si="35"/>
        <v>13.95032142857143</v>
      </c>
      <c r="J821" s="103">
        <f t="shared" si="36"/>
        <v>23.789678571428574</v>
      </c>
      <c r="K821" s="113" t="s">
        <v>264</v>
      </c>
      <c r="L821" s="113" t="s">
        <v>76</v>
      </c>
      <c r="M821" s="138">
        <v>0.36964285714285716</v>
      </c>
      <c r="N821" s="117">
        <f>+H821*M821</f>
        <v>13.95032142857143</v>
      </c>
      <c r="O821" s="117" t="s">
        <v>1159</v>
      </c>
      <c r="P821" s="114"/>
      <c r="Q821" s="118"/>
      <c r="R821" s="116"/>
      <c r="S821" s="114"/>
    </row>
    <row r="822" spans="6:19">
      <c r="F822" s="111" t="s">
        <v>263</v>
      </c>
      <c r="G822" s="136">
        <v>1.0509879999999999E-4</v>
      </c>
      <c r="H822" s="103">
        <f>ROUND(+G822*Totals!$H$10,2)</f>
        <v>38.89</v>
      </c>
      <c r="I822" s="103">
        <f t="shared" si="35"/>
        <v>15.785994623655913</v>
      </c>
      <c r="J822" s="103">
        <f t="shared" si="36"/>
        <v>23.104005376344087</v>
      </c>
      <c r="K822" s="113" t="s">
        <v>263</v>
      </c>
      <c r="L822" s="113" t="s">
        <v>122</v>
      </c>
      <c r="M822" s="138">
        <v>0.40591397849462363</v>
      </c>
      <c r="N822" s="117">
        <f>+H822*M822</f>
        <v>15.785994623655913</v>
      </c>
      <c r="O822" s="113" t="s">
        <v>1159</v>
      </c>
      <c r="P822" s="114"/>
      <c r="Q822" s="118"/>
      <c r="R822" s="116"/>
      <c r="S822" s="114"/>
    </row>
    <row r="823" spans="6:19">
      <c r="F823" s="111" t="s">
        <v>262</v>
      </c>
      <c r="G823" s="136">
        <v>6.8005100000000004E-5</v>
      </c>
      <c r="H823" s="103">
        <f>ROUND(+G823*Totals!$H$10,2)</f>
        <v>25.16</v>
      </c>
      <c r="I823" s="103">
        <f t="shared" si="35"/>
        <v>6.4569911504424784</v>
      </c>
      <c r="J823" s="103">
        <f t="shared" si="36"/>
        <v>18.70300884955752</v>
      </c>
      <c r="K823" s="113" t="s">
        <v>262</v>
      </c>
      <c r="L823" s="113" t="s">
        <v>104</v>
      </c>
      <c r="M823" s="138">
        <v>0.25663716814159293</v>
      </c>
      <c r="N823" s="117">
        <f>+H823*M823</f>
        <v>6.4569911504424784</v>
      </c>
      <c r="O823" s="113" t="s">
        <v>1159</v>
      </c>
      <c r="P823" s="114"/>
      <c r="Q823" s="118"/>
      <c r="R823" s="116"/>
      <c r="S823" s="114"/>
    </row>
    <row r="824" spans="6:19">
      <c r="F824" s="111" t="s">
        <v>261</v>
      </c>
      <c r="G824" s="136">
        <v>4.3542604000000006E-3</v>
      </c>
      <c r="H824" s="103">
        <f>ROUND(+G824*Totals!$H$10,2)</f>
        <v>1611.13</v>
      </c>
      <c r="I824" s="103">
        <f t="shared" si="35"/>
        <v>0</v>
      </c>
      <c r="J824" s="103">
        <f t="shared" si="36"/>
        <v>1611.13</v>
      </c>
      <c r="K824" s="113"/>
      <c r="L824" s="113"/>
      <c r="N824" s="117"/>
      <c r="O824" s="117"/>
      <c r="P824" s="114"/>
      <c r="Q824" s="118"/>
      <c r="R824" s="116"/>
      <c r="S824" s="114"/>
    </row>
    <row r="825" spans="6:19">
      <c r="F825" s="111" t="s">
        <v>260</v>
      </c>
      <c r="G825" s="136">
        <v>1.2951886000000001E-3</v>
      </c>
      <c r="H825" s="103">
        <f>ROUND(+G825*Totals!$H$10,2)</f>
        <v>479.23</v>
      </c>
      <c r="I825" s="103">
        <f t="shared" si="35"/>
        <v>0</v>
      </c>
      <c r="J825" s="103">
        <f t="shared" si="36"/>
        <v>479.23</v>
      </c>
      <c r="K825" s="113"/>
      <c r="L825" s="113"/>
      <c r="N825" s="117"/>
      <c r="O825" s="113"/>
      <c r="P825" s="114"/>
      <c r="Q825" s="118"/>
      <c r="R825" s="116"/>
      <c r="S825" s="114"/>
    </row>
    <row r="826" spans="6:19">
      <c r="F826" s="111" t="s">
        <v>259</v>
      </c>
      <c r="G826" s="136">
        <v>7.3800999999999994E-5</v>
      </c>
      <c r="H826" s="103">
        <f>ROUND(+G826*Totals!$H$10,2)</f>
        <v>27.31</v>
      </c>
      <c r="I826" s="103">
        <f t="shared" si="35"/>
        <v>10.530550847457627</v>
      </c>
      <c r="J826" s="103">
        <f t="shared" si="36"/>
        <v>16.779449152542369</v>
      </c>
      <c r="K826" s="113" t="s">
        <v>259</v>
      </c>
      <c r="L826" s="113" t="s">
        <v>72</v>
      </c>
      <c r="M826" s="138">
        <v>0.38559322033898308</v>
      </c>
      <c r="N826" s="117">
        <f>+H826*M826</f>
        <v>10.530550847457627</v>
      </c>
      <c r="O826" s="113" t="s">
        <v>1159</v>
      </c>
      <c r="P826" s="114"/>
      <c r="Q826" s="118"/>
      <c r="R826" s="116"/>
      <c r="S826" s="114"/>
    </row>
    <row r="827" spans="6:19">
      <c r="F827" s="111" t="s">
        <v>258</v>
      </c>
      <c r="G827" s="136">
        <v>2.7317969999999999E-4</v>
      </c>
      <c r="H827" s="103">
        <f>ROUND(+G827*Totals!$H$10,2)</f>
        <v>101.08</v>
      </c>
      <c r="I827" s="103">
        <f t="shared" si="35"/>
        <v>0</v>
      </c>
      <c r="J827" s="103">
        <f t="shared" si="36"/>
        <v>101.08</v>
      </c>
      <c r="K827" s="113"/>
      <c r="L827" s="113"/>
      <c r="N827" s="117"/>
      <c r="O827" s="117"/>
      <c r="P827" s="114"/>
      <c r="Q827" s="118"/>
      <c r="R827" s="116"/>
      <c r="S827" s="114"/>
    </row>
    <row r="828" spans="6:19" ht="37.5">
      <c r="F828" s="111" t="s">
        <v>257</v>
      </c>
      <c r="G828" s="136">
        <v>4.4628370000000003E-4</v>
      </c>
      <c r="H828" s="103">
        <f>ROUND(+G828*Totals!$H$10,2)</f>
        <v>165.13</v>
      </c>
      <c r="I828" s="103">
        <f t="shared" si="35"/>
        <v>0</v>
      </c>
      <c r="J828" s="103">
        <f t="shared" si="36"/>
        <v>165.13</v>
      </c>
      <c r="K828" s="113"/>
      <c r="L828" s="113"/>
      <c r="N828" s="117"/>
      <c r="O828" s="113"/>
      <c r="P828" s="114"/>
      <c r="Q828" s="118"/>
      <c r="R828" s="116"/>
      <c r="S828" s="114"/>
    </row>
    <row r="829" spans="6:19">
      <c r="F829" s="111" t="s">
        <v>256</v>
      </c>
      <c r="G829" s="136">
        <v>2.5888299999999997E-5</v>
      </c>
      <c r="H829" s="103">
        <f>ROUND(+G829*Totals!$H$10,2)</f>
        <v>9.58</v>
      </c>
      <c r="I829" s="103">
        <f t="shared" si="35"/>
        <v>2.9207317073170733</v>
      </c>
      <c r="J829" s="103">
        <f t="shared" si="36"/>
        <v>6.6592682926829267</v>
      </c>
      <c r="K829" s="113" t="s">
        <v>256</v>
      </c>
      <c r="L829" s="113" t="s">
        <v>108</v>
      </c>
      <c r="M829" s="138">
        <v>0.3048780487804878</v>
      </c>
      <c r="N829" s="117">
        <f>+H829*M829</f>
        <v>2.9207317073170733</v>
      </c>
      <c r="O829" s="113" t="s">
        <v>1159</v>
      </c>
      <c r="P829" s="114"/>
      <c r="Q829" s="118"/>
      <c r="R829" s="116"/>
      <c r="S829" s="114"/>
    </row>
    <row r="830" spans="6:19">
      <c r="F830" s="111" t="s">
        <v>255</v>
      </c>
      <c r="G830" s="136">
        <v>6.8855200000000004E-4</v>
      </c>
      <c r="H830" s="103">
        <f>ROUND(+G830*Totals!$H$10,2)</f>
        <v>254.77</v>
      </c>
      <c r="I830" s="103">
        <f t="shared" si="35"/>
        <v>0</v>
      </c>
      <c r="J830" s="103">
        <f t="shared" si="36"/>
        <v>254.77</v>
      </c>
      <c r="K830" s="113"/>
      <c r="L830" s="113"/>
      <c r="N830" s="117"/>
      <c r="O830" s="113"/>
      <c r="P830" s="114"/>
      <c r="Q830" s="118"/>
      <c r="R830" s="116"/>
      <c r="S830" s="114"/>
    </row>
    <row r="831" spans="6:19">
      <c r="F831" s="111" t="s">
        <v>254</v>
      </c>
      <c r="G831" s="136">
        <v>3.4041200000000001E-4</v>
      </c>
      <c r="H831" s="103">
        <f>ROUND(+G831*Totals!$H$10,2)</f>
        <v>125.96</v>
      </c>
      <c r="I831" s="103">
        <f t="shared" si="35"/>
        <v>0</v>
      </c>
      <c r="J831" s="103">
        <f t="shared" si="36"/>
        <v>125.96</v>
      </c>
      <c r="K831" s="113"/>
      <c r="L831" s="113"/>
      <c r="N831" s="117"/>
      <c r="O831" s="117"/>
      <c r="P831" s="114"/>
      <c r="Q831" s="118"/>
      <c r="R831" s="116"/>
      <c r="S831" s="114"/>
    </row>
    <row r="832" spans="6:19">
      <c r="F832" s="111" t="s">
        <v>253</v>
      </c>
      <c r="G832" s="136">
        <v>7.8437740000000008E-4</v>
      </c>
      <c r="H832" s="103">
        <f>ROUND(+G832*Totals!$H$10,2)</f>
        <v>290.23</v>
      </c>
      <c r="I832" s="103">
        <f t="shared" si="35"/>
        <v>0</v>
      </c>
      <c r="J832" s="103">
        <f t="shared" si="36"/>
        <v>290.23</v>
      </c>
      <c r="K832" s="113"/>
      <c r="L832" s="113"/>
      <c r="N832" s="117"/>
      <c r="O832" s="113"/>
      <c r="P832" s="114"/>
      <c r="Q832" s="118"/>
      <c r="R832" s="116"/>
      <c r="S832" s="114"/>
    </row>
    <row r="833" spans="6:19">
      <c r="F833" s="111" t="s">
        <v>252</v>
      </c>
      <c r="G833" s="136">
        <v>5.1003800000000001E-5</v>
      </c>
      <c r="H833" s="103">
        <f>ROUND(+G833*Totals!$H$10,2)</f>
        <v>18.87</v>
      </c>
      <c r="I833" s="103">
        <f t="shared" si="35"/>
        <v>1.6969424460431657</v>
      </c>
      <c r="J833" s="103">
        <f t="shared" si="36"/>
        <v>17.173057553956834</v>
      </c>
      <c r="K833" s="113" t="s">
        <v>252</v>
      </c>
      <c r="L833" s="113" t="s">
        <v>64</v>
      </c>
      <c r="M833" s="138">
        <v>8.9928057553956844E-2</v>
      </c>
      <c r="N833" s="117">
        <f>+H833*M833</f>
        <v>1.6969424460431657</v>
      </c>
      <c r="O833" s="117" t="s">
        <v>1159</v>
      </c>
      <c r="P833" s="114"/>
      <c r="Q833" s="118"/>
      <c r="R833" s="116"/>
      <c r="S833" s="114"/>
    </row>
    <row r="834" spans="6:19">
      <c r="F834" s="111" t="s">
        <v>251</v>
      </c>
      <c r="G834" s="136">
        <v>2.430411E-4</v>
      </c>
      <c r="H834" s="103">
        <f>ROUND(+G834*Totals!$H$10,2)</f>
        <v>89.93</v>
      </c>
      <c r="I834" s="103">
        <f t="shared" si="35"/>
        <v>0</v>
      </c>
      <c r="J834" s="103">
        <f t="shared" si="36"/>
        <v>89.93</v>
      </c>
      <c r="K834" s="113"/>
      <c r="L834" s="113"/>
      <c r="N834" s="117"/>
      <c r="O834" s="117"/>
      <c r="P834" s="114"/>
      <c r="Q834" s="118"/>
      <c r="R834" s="116"/>
      <c r="S834" s="114"/>
    </row>
    <row r="835" spans="6:19">
      <c r="F835" s="111" t="s">
        <v>250</v>
      </c>
      <c r="G835" s="136">
        <v>5.5640599999999997E-5</v>
      </c>
      <c r="H835" s="103">
        <f>ROUND(+G835*Totals!$H$10,2)</f>
        <v>20.59</v>
      </c>
      <c r="I835" s="103">
        <f t="shared" si="35"/>
        <v>3.1579754601226995</v>
      </c>
      <c r="J835" s="103">
        <f t="shared" si="36"/>
        <v>17.4320245398773</v>
      </c>
      <c r="K835" s="113" t="s">
        <v>250</v>
      </c>
      <c r="L835" s="113" t="s">
        <v>51</v>
      </c>
      <c r="M835" s="138">
        <v>0.15337423312883436</v>
      </c>
      <c r="N835" s="117">
        <f>+H835*M835</f>
        <v>3.1579754601226995</v>
      </c>
      <c r="O835" s="113" t="s">
        <v>1159</v>
      </c>
      <c r="P835" s="114"/>
      <c r="Q835" s="118"/>
      <c r="R835" s="116"/>
      <c r="S835" s="114"/>
    </row>
    <row r="836" spans="6:19">
      <c r="F836" s="111" t="s">
        <v>249</v>
      </c>
      <c r="G836" s="136">
        <v>2.9365900000000003E-5</v>
      </c>
      <c r="H836" s="103">
        <f>ROUND(+G836*Totals!$H$10,2)</f>
        <v>10.87</v>
      </c>
      <c r="I836" s="103">
        <f t="shared" si="35"/>
        <v>1.1966972477064219</v>
      </c>
      <c r="J836" s="103">
        <f t="shared" si="36"/>
        <v>9.6733027522935764</v>
      </c>
      <c r="K836" s="113" t="s">
        <v>249</v>
      </c>
      <c r="L836" s="113" t="s">
        <v>97</v>
      </c>
      <c r="M836" s="138">
        <v>0.11009174311926605</v>
      </c>
      <c r="N836" s="117">
        <f>+H836*M836</f>
        <v>1.1966972477064219</v>
      </c>
      <c r="O836" s="113" t="s">
        <v>1159</v>
      </c>
      <c r="P836" s="114"/>
      <c r="Q836" s="118"/>
      <c r="R836" s="116"/>
      <c r="S836" s="114"/>
    </row>
    <row r="837" spans="6:19">
      <c r="F837" s="111" t="s">
        <v>248</v>
      </c>
      <c r="G837" s="136">
        <v>2.1869829999999999E-4</v>
      </c>
      <c r="H837" s="103">
        <f>ROUND(+G837*Totals!$H$10,2)</f>
        <v>80.92</v>
      </c>
      <c r="I837" s="103">
        <f t="shared" si="35"/>
        <v>0</v>
      </c>
      <c r="J837" s="103">
        <f t="shared" si="36"/>
        <v>80.92</v>
      </c>
      <c r="K837" s="113"/>
      <c r="L837" s="113"/>
      <c r="N837" s="117"/>
      <c r="O837" s="113"/>
      <c r="P837" s="114"/>
      <c r="Q837" s="118"/>
      <c r="R837" s="116"/>
      <c r="S837" s="114"/>
    </row>
    <row r="838" spans="6:19">
      <c r="F838" s="111" t="s">
        <v>247</v>
      </c>
      <c r="G838" s="136">
        <v>3.5432220000000003E-4</v>
      </c>
      <c r="H838" s="103">
        <f>ROUND(+G838*Totals!$H$10,2)</f>
        <v>131.1</v>
      </c>
      <c r="I838" s="103">
        <f t="shared" si="35"/>
        <v>0</v>
      </c>
      <c r="J838" s="103">
        <f t="shared" si="36"/>
        <v>131.1</v>
      </c>
      <c r="K838" s="113"/>
      <c r="L838" s="113"/>
      <c r="N838" s="117"/>
      <c r="O838" s="113"/>
      <c r="P838" s="114"/>
      <c r="Q838" s="118"/>
      <c r="R838" s="116"/>
      <c r="S838" s="114"/>
    </row>
    <row r="839" spans="6:19">
      <c r="F839" s="111" t="s">
        <v>246</v>
      </c>
      <c r="G839" s="136">
        <v>3.9180230000000001E-4</v>
      </c>
      <c r="H839" s="103">
        <f>ROUND(+G839*Totals!$H$10,2)</f>
        <v>144.97</v>
      </c>
      <c r="I839" s="103">
        <f t="shared" ref="I839:I902" si="37">+N839+Q839+T839</f>
        <v>0</v>
      </c>
      <c r="J839" s="103">
        <f t="shared" ref="J839:J902" si="38">+H839-I839</f>
        <v>144.97</v>
      </c>
      <c r="K839" s="113"/>
      <c r="L839" s="113"/>
      <c r="N839" s="117"/>
      <c r="O839" s="117"/>
      <c r="P839" s="114"/>
      <c r="Q839" s="118"/>
      <c r="R839" s="116"/>
      <c r="S839" s="114"/>
    </row>
    <row r="840" spans="6:19">
      <c r="F840" s="111" t="s">
        <v>119</v>
      </c>
      <c r="G840" s="136">
        <v>1.2094094E-3</v>
      </c>
      <c r="H840" s="103">
        <f>ROUND(+G840*Totals!$H$10,2)</f>
        <v>447.5</v>
      </c>
      <c r="I840" s="103">
        <f t="shared" si="37"/>
        <v>0</v>
      </c>
      <c r="J840" s="103">
        <f t="shared" si="38"/>
        <v>447.5</v>
      </c>
      <c r="K840" s="113"/>
      <c r="L840" s="113"/>
      <c r="N840" s="117"/>
      <c r="O840" s="117"/>
      <c r="P840" s="114"/>
      <c r="Q840" s="118"/>
      <c r="R840" s="116"/>
      <c r="S840" s="114"/>
    </row>
    <row r="841" spans="6:19">
      <c r="F841" s="111" t="s">
        <v>245</v>
      </c>
      <c r="G841" s="136">
        <v>1.3601029999999999E-4</v>
      </c>
      <c r="H841" s="103">
        <f>ROUND(+G841*Totals!$H$10,2)</f>
        <v>50.33</v>
      </c>
      <c r="I841" s="103">
        <f t="shared" si="37"/>
        <v>12.225549645390073</v>
      </c>
      <c r="J841" s="103">
        <f t="shared" si="38"/>
        <v>38.104450354609924</v>
      </c>
      <c r="K841" s="113" t="s">
        <v>245</v>
      </c>
      <c r="L841" s="113" t="s">
        <v>48</v>
      </c>
      <c r="M841" s="138">
        <v>0.24290780141843976</v>
      </c>
      <c r="N841" s="117">
        <f>+H841*M841</f>
        <v>12.225549645390073</v>
      </c>
      <c r="O841" s="117" t="s">
        <v>1159</v>
      </c>
      <c r="P841" s="114"/>
      <c r="Q841" s="118"/>
      <c r="R841" s="116"/>
      <c r="S841" s="114"/>
    </row>
    <row r="842" spans="6:19">
      <c r="F842" s="111" t="s">
        <v>244</v>
      </c>
      <c r="G842" s="136">
        <v>3.0138600000000003E-5</v>
      </c>
      <c r="H842" s="103">
        <f>ROUND(+G842*Totals!$H$10,2)</f>
        <v>11.15</v>
      </c>
      <c r="I842" s="103">
        <f t="shared" si="37"/>
        <v>4.0691091954022989</v>
      </c>
      <c r="J842" s="103">
        <f t="shared" si="38"/>
        <v>7.0808908045977015</v>
      </c>
      <c r="K842" s="113" t="s">
        <v>244</v>
      </c>
      <c r="L842" s="113" t="s">
        <v>116</v>
      </c>
      <c r="M842" s="138">
        <v>0.36494252873563221</v>
      </c>
      <c r="N842" s="117">
        <f>+H842*M842</f>
        <v>4.0691091954022989</v>
      </c>
      <c r="O842" s="117" t="s">
        <v>1159</v>
      </c>
      <c r="P842" s="114"/>
      <c r="Q842" s="118"/>
      <c r="R842" s="116"/>
      <c r="S842" s="114"/>
    </row>
    <row r="843" spans="6:19">
      <c r="F843" s="111" t="s">
        <v>243</v>
      </c>
      <c r="G843" s="136">
        <v>1.290552E-4</v>
      </c>
      <c r="H843" s="103">
        <f>ROUND(+G843*Totals!$H$10,2)</f>
        <v>47.75</v>
      </c>
      <c r="I843" s="103">
        <f t="shared" si="37"/>
        <v>8.0833333333333321</v>
      </c>
      <c r="J843" s="103">
        <f t="shared" si="38"/>
        <v>39.666666666666671</v>
      </c>
      <c r="K843" s="113" t="s">
        <v>243</v>
      </c>
      <c r="L843" s="113" t="s">
        <v>64</v>
      </c>
      <c r="M843" s="138">
        <v>0.16928446771378708</v>
      </c>
      <c r="N843" s="117">
        <f>+H843*M843</f>
        <v>8.0833333333333321</v>
      </c>
      <c r="O843" s="113" t="s">
        <v>1159</v>
      </c>
      <c r="P843" s="114"/>
      <c r="Q843" s="118"/>
      <c r="R843" s="116"/>
      <c r="S843" s="114"/>
    </row>
    <row r="844" spans="6:19">
      <c r="F844" s="111" t="s">
        <v>242</v>
      </c>
      <c r="G844" s="136">
        <v>1.9705999999999997E-5</v>
      </c>
      <c r="H844" s="103">
        <f>ROUND(+G844*Totals!$H$10,2)</f>
        <v>7.29</v>
      </c>
      <c r="I844" s="103">
        <f t="shared" si="37"/>
        <v>1.9114024390243904</v>
      </c>
      <c r="J844" s="103">
        <f t="shared" si="38"/>
        <v>5.37859756097561</v>
      </c>
      <c r="K844" s="113" t="s">
        <v>242</v>
      </c>
      <c r="L844" s="113" t="s">
        <v>121</v>
      </c>
      <c r="M844" s="138">
        <v>0.26219512195121952</v>
      </c>
      <c r="N844" s="117">
        <f>+H844*M844</f>
        <v>1.9114024390243904</v>
      </c>
      <c r="O844" s="117" t="s">
        <v>1159</v>
      </c>
      <c r="P844" s="114"/>
      <c r="Q844" s="118"/>
      <c r="R844" s="116"/>
      <c r="S844" s="114"/>
    </row>
    <row r="845" spans="6:19">
      <c r="F845" s="111" t="s">
        <v>241</v>
      </c>
      <c r="G845" s="136">
        <v>1.9126440000000002E-4</v>
      </c>
      <c r="H845" s="103">
        <f>ROUND(+G845*Totals!$H$10,2)</f>
        <v>70.77</v>
      </c>
      <c r="I845" s="103">
        <f t="shared" si="37"/>
        <v>0</v>
      </c>
      <c r="J845" s="103">
        <f t="shared" si="38"/>
        <v>70.77</v>
      </c>
      <c r="K845" s="137" t="s">
        <v>241</v>
      </c>
      <c r="L845" s="137" t="s">
        <v>128</v>
      </c>
      <c r="M845" s="138">
        <v>0.14307692307692307</v>
      </c>
      <c r="N845" s="117"/>
      <c r="O845" s="113"/>
      <c r="P845" s="114"/>
      <c r="Q845" s="118"/>
      <c r="R845" s="116"/>
      <c r="S845" s="114"/>
    </row>
    <row r="846" spans="6:19">
      <c r="F846" s="111" t="s">
        <v>240</v>
      </c>
      <c r="G846" s="136">
        <v>6.9937099999999998E-5</v>
      </c>
      <c r="H846" s="103">
        <f>ROUND(+G846*Totals!$H$10,2)</f>
        <v>25.88</v>
      </c>
      <c r="I846" s="103">
        <f t="shared" si="37"/>
        <v>16.297848101265821</v>
      </c>
      <c r="J846" s="103">
        <f t="shared" si="38"/>
        <v>9.5821518987341783</v>
      </c>
      <c r="K846" s="113" t="s">
        <v>240</v>
      </c>
      <c r="L846" s="113" t="s">
        <v>80</v>
      </c>
      <c r="M846" s="138">
        <v>0.62974683544303789</v>
      </c>
      <c r="N846" s="117">
        <f>+H846*M846</f>
        <v>16.297848101265821</v>
      </c>
      <c r="O846" s="117" t="s">
        <v>1159</v>
      </c>
      <c r="P846" s="114"/>
      <c r="Q846" s="118"/>
      <c r="R846" s="116"/>
      <c r="S846" s="114"/>
    </row>
    <row r="847" spans="6:19">
      <c r="F847" s="111" t="s">
        <v>239</v>
      </c>
      <c r="G847" s="136">
        <v>1.73877E-5</v>
      </c>
      <c r="H847" s="103">
        <f>ROUND(+G847*Totals!$H$10,2)</f>
        <v>6.43</v>
      </c>
      <c r="I847" s="103">
        <f t="shared" si="37"/>
        <v>0</v>
      </c>
      <c r="J847" s="103">
        <f t="shared" si="38"/>
        <v>6.43</v>
      </c>
      <c r="K847" s="113"/>
      <c r="L847" s="113"/>
      <c r="N847" s="117"/>
      <c r="O847" s="117"/>
      <c r="P847" s="114"/>
      <c r="Q847" s="118"/>
      <c r="R847" s="116"/>
      <c r="S847" s="114"/>
    </row>
    <row r="848" spans="6:19">
      <c r="F848" s="111" t="s">
        <v>238</v>
      </c>
      <c r="G848" s="136">
        <v>1.545571E-4</v>
      </c>
      <c r="H848" s="103">
        <f>ROUND(+G848*Totals!$H$10,2)</f>
        <v>57.19</v>
      </c>
      <c r="I848" s="103">
        <f t="shared" si="37"/>
        <v>16.909001314060447</v>
      </c>
      <c r="J848" s="103">
        <f t="shared" si="38"/>
        <v>40.280998685939551</v>
      </c>
      <c r="K848" s="113" t="s">
        <v>238</v>
      </c>
      <c r="L848" s="113" t="s">
        <v>51</v>
      </c>
      <c r="M848" s="138">
        <v>0.29566360052562418</v>
      </c>
      <c r="N848" s="117">
        <f>+H848*M848</f>
        <v>16.909001314060447</v>
      </c>
      <c r="O848" s="113" t="s">
        <v>1159</v>
      </c>
      <c r="P848" s="114"/>
      <c r="Q848" s="118"/>
      <c r="R848" s="116"/>
      <c r="S848" s="114"/>
    </row>
    <row r="849" spans="6:19">
      <c r="F849" s="111" t="s">
        <v>237</v>
      </c>
      <c r="G849" s="136">
        <v>6.4527600000000002E-5</v>
      </c>
      <c r="H849" s="103">
        <f>ROUND(+G849*Totals!$H$10,2)</f>
        <v>23.88</v>
      </c>
      <c r="I849" s="103">
        <f t="shared" si="37"/>
        <v>8.2512195121951208</v>
      </c>
      <c r="J849" s="103">
        <f t="shared" si="38"/>
        <v>15.628780487804878</v>
      </c>
      <c r="K849" s="113" t="s">
        <v>237</v>
      </c>
      <c r="L849" s="113" t="s">
        <v>70</v>
      </c>
      <c r="M849" s="138">
        <v>0.34552845528455284</v>
      </c>
      <c r="N849" s="117">
        <f>+H849*M849</f>
        <v>8.2512195121951208</v>
      </c>
      <c r="O849" s="117" t="s">
        <v>1159</v>
      </c>
      <c r="P849" s="114"/>
      <c r="Q849" s="118"/>
      <c r="R849" s="116"/>
      <c r="S849" s="114"/>
    </row>
    <row r="850" spans="6:19">
      <c r="F850" s="111" t="s">
        <v>236</v>
      </c>
      <c r="G850" s="136">
        <v>1.7434042999999999E-3</v>
      </c>
      <c r="H850" s="103">
        <f>ROUND(+G850*Totals!$H$10,2)</f>
        <v>645.08000000000004</v>
      </c>
      <c r="I850" s="103">
        <f t="shared" si="37"/>
        <v>0</v>
      </c>
      <c r="J850" s="103">
        <f t="shared" si="38"/>
        <v>645.08000000000004</v>
      </c>
      <c r="K850" s="113"/>
      <c r="L850" s="113"/>
      <c r="N850" s="117"/>
      <c r="O850" s="113"/>
      <c r="P850" s="114"/>
      <c r="Q850" s="118"/>
      <c r="R850" s="116"/>
      <c r="S850" s="114"/>
    </row>
    <row r="851" spans="6:19">
      <c r="F851" s="111" t="s">
        <v>235</v>
      </c>
      <c r="G851" s="136">
        <v>5.2549399999999995E-5</v>
      </c>
      <c r="H851" s="103">
        <f>ROUND(+G851*Totals!$H$10,2)</f>
        <v>19.440000000000001</v>
      </c>
      <c r="I851" s="103">
        <f t="shared" si="37"/>
        <v>4.0926315789473691</v>
      </c>
      <c r="J851" s="103">
        <f t="shared" si="38"/>
        <v>15.347368421052632</v>
      </c>
      <c r="K851" s="113" t="s">
        <v>235</v>
      </c>
      <c r="L851" s="113" t="s">
        <v>113</v>
      </c>
      <c r="M851" s="138">
        <v>0.2105263157894737</v>
      </c>
      <c r="N851" s="117">
        <f>+H851*M851</f>
        <v>4.0926315789473691</v>
      </c>
      <c r="O851" s="117" t="s">
        <v>1159</v>
      </c>
      <c r="P851" s="114"/>
      <c r="Q851" s="118"/>
      <c r="R851" s="116"/>
      <c r="S851" s="114"/>
    </row>
    <row r="852" spans="6:19">
      <c r="F852" s="111" t="s">
        <v>234</v>
      </c>
      <c r="G852" s="136">
        <v>1.2167509E-3</v>
      </c>
      <c r="H852" s="103">
        <f>ROUND(+G852*Totals!$H$10,2)</f>
        <v>450.21</v>
      </c>
      <c r="I852" s="103">
        <f t="shared" si="37"/>
        <v>0</v>
      </c>
      <c r="J852" s="103">
        <f t="shared" si="38"/>
        <v>450.21</v>
      </c>
      <c r="K852" s="113"/>
      <c r="L852" s="113"/>
      <c r="N852" s="117"/>
      <c r="O852" s="113"/>
      <c r="P852" s="114"/>
      <c r="Q852" s="118"/>
      <c r="R852" s="116"/>
      <c r="S852" s="114"/>
    </row>
    <row r="853" spans="6:19">
      <c r="F853" s="111" t="s">
        <v>233</v>
      </c>
      <c r="G853" s="136">
        <v>1.9744669999999999E-4</v>
      </c>
      <c r="H853" s="103">
        <f>ROUND(+G853*Totals!$H$10,2)</f>
        <v>73.06</v>
      </c>
      <c r="I853" s="103">
        <f t="shared" si="37"/>
        <v>9.4200299850074973</v>
      </c>
      <c r="J853" s="103">
        <f t="shared" si="38"/>
        <v>63.639970014992507</v>
      </c>
      <c r="K853" s="113" t="s">
        <v>233</v>
      </c>
      <c r="L853" s="113" t="s">
        <v>89</v>
      </c>
      <c r="M853" s="138">
        <v>0.12893553223388307</v>
      </c>
      <c r="N853" s="117">
        <f>+H853*M853</f>
        <v>9.4200299850074973</v>
      </c>
      <c r="O853" s="117" t="s">
        <v>1159</v>
      </c>
      <c r="P853" s="114"/>
      <c r="Q853" s="118"/>
      <c r="R853" s="116"/>
      <c r="S853" s="114"/>
    </row>
    <row r="854" spans="6:19">
      <c r="F854" s="111" t="s">
        <v>232</v>
      </c>
      <c r="G854" s="136">
        <v>9.1536450000000006E-4</v>
      </c>
      <c r="H854" s="103">
        <f>ROUND(+G854*Totals!$H$10,2)</f>
        <v>338.7</v>
      </c>
      <c r="I854" s="103">
        <f t="shared" si="37"/>
        <v>0</v>
      </c>
      <c r="J854" s="103">
        <f t="shared" si="38"/>
        <v>338.7</v>
      </c>
      <c r="K854" s="113"/>
      <c r="L854" s="113"/>
      <c r="N854" s="117"/>
      <c r="O854" s="113"/>
      <c r="P854" s="114"/>
      <c r="Q854" s="118"/>
      <c r="R854" s="116"/>
      <c r="S854" s="114"/>
    </row>
    <row r="855" spans="6:19">
      <c r="F855" s="111" t="s">
        <v>231</v>
      </c>
      <c r="G855" s="136">
        <v>3.9412099999999995E-5</v>
      </c>
      <c r="H855" s="103">
        <f>ROUND(+G855*Totals!$H$10,2)</f>
        <v>14.58</v>
      </c>
      <c r="I855" s="103">
        <f t="shared" si="37"/>
        <v>3.7775454545454537</v>
      </c>
      <c r="J855" s="103">
        <f t="shared" si="38"/>
        <v>10.802454545454546</v>
      </c>
      <c r="K855" s="113" t="s">
        <v>231</v>
      </c>
      <c r="L855" s="113" t="s">
        <v>57</v>
      </c>
      <c r="M855" s="138">
        <v>0.25909090909090904</v>
      </c>
      <c r="N855" s="117">
        <f>+H855*M855</f>
        <v>3.7775454545454537</v>
      </c>
      <c r="O855" s="113" t="s">
        <v>1159</v>
      </c>
      <c r="P855" s="114"/>
      <c r="Q855" s="118"/>
      <c r="R855" s="116"/>
      <c r="S855" s="114"/>
    </row>
    <row r="856" spans="6:19">
      <c r="F856" s="111" t="s">
        <v>230</v>
      </c>
      <c r="G856" s="136">
        <v>6.1165980000000002E-4</v>
      </c>
      <c r="H856" s="103">
        <f>ROUND(+G856*Totals!$H$10,2)</f>
        <v>226.32</v>
      </c>
      <c r="I856" s="103">
        <f t="shared" si="37"/>
        <v>0</v>
      </c>
      <c r="J856" s="103">
        <f t="shared" si="38"/>
        <v>226.32</v>
      </c>
      <c r="K856" s="113"/>
      <c r="L856" s="113"/>
      <c r="N856" s="117"/>
      <c r="O856" s="113"/>
      <c r="P856" s="114"/>
      <c r="Q856" s="118"/>
      <c r="R856" s="116"/>
      <c r="S856" s="114"/>
    </row>
    <row r="857" spans="6:19">
      <c r="F857" s="111" t="s">
        <v>229</v>
      </c>
      <c r="G857" s="136">
        <v>3.9875739999999999E-4</v>
      </c>
      <c r="H857" s="103">
        <f>ROUND(+G857*Totals!$H$10,2)</f>
        <v>147.54</v>
      </c>
      <c r="I857" s="103">
        <f t="shared" si="37"/>
        <v>0</v>
      </c>
      <c r="J857" s="103">
        <f t="shared" si="38"/>
        <v>147.54</v>
      </c>
      <c r="K857" s="113"/>
      <c r="L857" s="113"/>
      <c r="N857" s="117"/>
      <c r="O857" s="117"/>
      <c r="P857" s="114"/>
      <c r="Q857" s="118"/>
      <c r="R857" s="116"/>
      <c r="S857" s="114"/>
    </row>
    <row r="858" spans="6:19">
      <c r="F858" s="111" t="s">
        <v>228</v>
      </c>
      <c r="G858" s="136">
        <v>4.6019379999999996E-4</v>
      </c>
      <c r="H858" s="103">
        <f>ROUND(+G858*Totals!$H$10,2)</f>
        <v>170.28</v>
      </c>
      <c r="I858" s="103">
        <f t="shared" si="37"/>
        <v>0</v>
      </c>
      <c r="J858" s="103">
        <f t="shared" si="38"/>
        <v>170.28</v>
      </c>
      <c r="K858" s="113"/>
      <c r="L858" s="113"/>
      <c r="N858" s="117"/>
      <c r="O858" s="117"/>
      <c r="P858" s="114"/>
      <c r="Q858" s="118"/>
      <c r="R858" s="116"/>
      <c r="S858" s="114"/>
    </row>
    <row r="859" spans="6:19">
      <c r="F859" s="111" t="s">
        <v>227</v>
      </c>
      <c r="G859" s="136">
        <v>2.6661100000000001E-5</v>
      </c>
      <c r="H859" s="103">
        <f>ROUND(+G859*Totals!$H$10,2)</f>
        <v>9.86</v>
      </c>
      <c r="I859" s="103">
        <f t="shared" si="37"/>
        <v>3.3565957446808508</v>
      </c>
      <c r="J859" s="103">
        <f t="shared" si="38"/>
        <v>6.5034042553191487</v>
      </c>
      <c r="K859" s="113" t="s">
        <v>227</v>
      </c>
      <c r="L859" s="113" t="s">
        <v>45</v>
      </c>
      <c r="M859" s="138">
        <v>0.34042553191489361</v>
      </c>
      <c r="N859" s="117">
        <f>+H859*M859</f>
        <v>3.3565957446808508</v>
      </c>
      <c r="O859" s="117" t="s">
        <v>1159</v>
      </c>
      <c r="P859" s="114"/>
      <c r="Q859" s="118"/>
      <c r="R859" s="116"/>
      <c r="S859" s="114"/>
    </row>
    <row r="860" spans="6:19">
      <c r="F860" s="111" t="s">
        <v>226</v>
      </c>
      <c r="G860" s="136">
        <v>1.966739E-4</v>
      </c>
      <c r="H860" s="103">
        <f>ROUND(+G860*Totals!$H$10,2)</f>
        <v>72.77</v>
      </c>
      <c r="I860" s="103">
        <f t="shared" si="37"/>
        <v>21.712762186115214</v>
      </c>
      <c r="J860" s="103">
        <f t="shared" si="38"/>
        <v>51.057237813884782</v>
      </c>
      <c r="K860" s="113" t="s">
        <v>226</v>
      </c>
      <c r="L860" s="113" t="s">
        <v>95</v>
      </c>
      <c r="M860" s="138">
        <v>0.2983751846381093</v>
      </c>
      <c r="N860" s="117">
        <f>+H860*M860</f>
        <v>21.712762186115214</v>
      </c>
      <c r="O860" s="117" t="s">
        <v>1159</v>
      </c>
      <c r="P860" s="114"/>
      <c r="Q860" s="118"/>
      <c r="R860" s="116"/>
      <c r="S860" s="114"/>
    </row>
    <row r="861" spans="6:19">
      <c r="F861" s="111" t="s">
        <v>225</v>
      </c>
      <c r="G861" s="136">
        <v>2.7820299999999999E-5</v>
      </c>
      <c r="H861" s="103">
        <f>ROUND(+G861*Totals!$H$10,2)</f>
        <v>10.29</v>
      </c>
      <c r="I861" s="103">
        <f t="shared" si="37"/>
        <v>2.6843478260869564</v>
      </c>
      <c r="J861" s="103">
        <f t="shared" si="38"/>
        <v>7.6056521739130432</v>
      </c>
      <c r="K861" s="113" t="s">
        <v>225</v>
      </c>
      <c r="L861" s="113" t="s">
        <v>101</v>
      </c>
      <c r="M861" s="138">
        <v>0.2608695652173913</v>
      </c>
      <c r="N861" s="117">
        <f>+H861*M861</f>
        <v>2.6843478260869564</v>
      </c>
      <c r="O861" s="113" t="s">
        <v>1159</v>
      </c>
      <c r="P861" s="114"/>
      <c r="Q861" s="118"/>
      <c r="R861" s="116"/>
      <c r="S861" s="114"/>
    </row>
    <row r="862" spans="6:19">
      <c r="F862" s="111" t="s">
        <v>224</v>
      </c>
      <c r="G862" s="136">
        <v>1.0818999999999999E-5</v>
      </c>
      <c r="H862" s="103">
        <f>ROUND(+G862*Totals!$H$10,2)</f>
        <v>4</v>
      </c>
      <c r="I862" s="103">
        <f t="shared" si="37"/>
        <v>0.35587188612099646</v>
      </c>
      <c r="J862" s="103">
        <f t="shared" si="38"/>
        <v>3.6441281138790034</v>
      </c>
      <c r="K862" s="113" t="s">
        <v>224</v>
      </c>
      <c r="L862" s="113" t="s">
        <v>39</v>
      </c>
      <c r="M862" s="138">
        <v>8.8967971530249115E-2</v>
      </c>
      <c r="N862" s="117">
        <f>+H862*M862</f>
        <v>0.35587188612099646</v>
      </c>
      <c r="O862" s="117" t="s">
        <v>1159</v>
      </c>
      <c r="P862" s="114"/>
      <c r="Q862" s="118"/>
      <c r="R862" s="116"/>
      <c r="S862" s="114"/>
    </row>
    <row r="863" spans="6:19">
      <c r="F863" s="111" t="s">
        <v>223</v>
      </c>
      <c r="G863" s="136">
        <v>3.6861869999999999E-4</v>
      </c>
      <c r="H863" s="103">
        <f>ROUND(+G863*Totals!$H$10,2)</f>
        <v>136.38999999999999</v>
      </c>
      <c r="I863" s="103">
        <f t="shared" si="37"/>
        <v>0</v>
      </c>
      <c r="J863" s="103">
        <f t="shared" si="38"/>
        <v>136.38999999999999</v>
      </c>
      <c r="K863" s="113"/>
      <c r="L863" s="113"/>
      <c r="N863" s="117"/>
      <c r="O863" s="117"/>
      <c r="P863" s="114"/>
      <c r="Q863" s="118"/>
      <c r="R863" s="116"/>
      <c r="S863" s="114"/>
    </row>
    <row r="864" spans="6:19">
      <c r="F864" s="111" t="s">
        <v>121</v>
      </c>
      <c r="G864" s="136">
        <v>1.5417069999999999E-4</v>
      </c>
      <c r="H864" s="103">
        <f>ROUND(+G864*Totals!$H$10,2)</f>
        <v>57.04</v>
      </c>
      <c r="I864" s="103">
        <f t="shared" si="37"/>
        <v>11.169712793733682</v>
      </c>
      <c r="J864" s="103">
        <f t="shared" si="38"/>
        <v>45.870287206266319</v>
      </c>
      <c r="K864" s="113" t="s">
        <v>121</v>
      </c>
      <c r="L864" s="113" t="s">
        <v>76</v>
      </c>
      <c r="M864" s="138">
        <v>0.195822454308094</v>
      </c>
      <c r="N864" s="117">
        <f>+H864*M864</f>
        <v>11.169712793733682</v>
      </c>
      <c r="O864" s="113"/>
      <c r="P864" s="114"/>
      <c r="Q864" s="118"/>
      <c r="R864" s="116"/>
      <c r="S864" s="114"/>
    </row>
    <row r="865" spans="6:19">
      <c r="F865" s="111" t="s">
        <v>222</v>
      </c>
      <c r="G865" s="136">
        <v>2.8979499999999999E-5</v>
      </c>
      <c r="H865" s="103">
        <f>ROUND(+G865*Totals!$H$10,2)</f>
        <v>10.72</v>
      </c>
      <c r="I865" s="103">
        <f t="shared" si="37"/>
        <v>7.2174257425742585</v>
      </c>
      <c r="J865" s="103">
        <f t="shared" si="38"/>
        <v>3.5025742574257421</v>
      </c>
      <c r="K865" s="113" t="s">
        <v>222</v>
      </c>
      <c r="L865" s="113" t="s">
        <v>39</v>
      </c>
      <c r="M865" s="138">
        <v>0.67326732673267331</v>
      </c>
      <c r="N865" s="117">
        <f>+H865*M865</f>
        <v>7.2174257425742585</v>
      </c>
      <c r="O865" s="117"/>
      <c r="P865" s="114"/>
      <c r="Q865" s="118"/>
      <c r="R865" s="116"/>
      <c r="S865" s="114"/>
    </row>
    <row r="866" spans="6:19" ht="37.5">
      <c r="F866" s="111" t="s">
        <v>221</v>
      </c>
      <c r="G866" s="136">
        <v>4.7449030000000004E-4</v>
      </c>
      <c r="H866" s="103">
        <f>ROUND(+G866*Totals!$H$10,2)</f>
        <v>175.57</v>
      </c>
      <c r="I866" s="103">
        <f t="shared" si="37"/>
        <v>0</v>
      </c>
      <c r="J866" s="103">
        <f t="shared" si="38"/>
        <v>175.57</v>
      </c>
      <c r="K866" s="113"/>
      <c r="L866" s="113"/>
      <c r="N866" s="117"/>
      <c r="O866" s="113"/>
      <c r="P866" s="114"/>
      <c r="Q866" s="118"/>
      <c r="R866" s="116"/>
      <c r="S866" s="114"/>
    </row>
    <row r="867" spans="6:19" ht="37.5">
      <c r="F867" s="111" t="s">
        <v>220</v>
      </c>
      <c r="G867" s="136">
        <v>1.881733E-4</v>
      </c>
      <c r="H867" s="103">
        <f>ROUND(+G867*Totals!$H$10,2)</f>
        <v>69.63</v>
      </c>
      <c r="I867" s="103">
        <f t="shared" si="37"/>
        <v>14.246547314578004</v>
      </c>
      <c r="J867" s="103">
        <f t="shared" si="38"/>
        <v>55.383452685421993</v>
      </c>
      <c r="K867" s="113" t="s">
        <v>220</v>
      </c>
      <c r="L867" s="113" t="s">
        <v>96</v>
      </c>
      <c r="M867" s="138">
        <v>0.20460358056265984</v>
      </c>
      <c r="N867" s="117">
        <f>+H867*M867</f>
        <v>14.246547314578004</v>
      </c>
      <c r="O867" s="113"/>
      <c r="P867" s="114"/>
      <c r="Q867" s="118"/>
      <c r="R867" s="116"/>
      <c r="S867" s="114"/>
    </row>
    <row r="868" spans="6:19">
      <c r="F868" s="111" t="s">
        <v>219</v>
      </c>
      <c r="G868" s="136">
        <v>6.0045439999999997E-4</v>
      </c>
      <c r="H868" s="103">
        <f>ROUND(+G868*Totals!$H$10,2)</f>
        <v>222.17</v>
      </c>
      <c r="I868" s="103">
        <f t="shared" si="37"/>
        <v>0</v>
      </c>
      <c r="J868" s="103">
        <f t="shared" si="38"/>
        <v>222.17</v>
      </c>
      <c r="K868" s="113"/>
      <c r="L868" s="113"/>
      <c r="N868" s="117"/>
      <c r="O868" s="113"/>
      <c r="P868" s="114"/>
      <c r="Q868" s="118"/>
      <c r="R868" s="116"/>
      <c r="S868" s="114"/>
    </row>
    <row r="869" spans="6:19">
      <c r="F869" s="111" t="s">
        <v>218</v>
      </c>
      <c r="G869" s="136">
        <v>1.7611783400000001E-2</v>
      </c>
      <c r="H869" s="103">
        <f>ROUND(+G869*Totals!$H$10,2)</f>
        <v>6516.56</v>
      </c>
      <c r="I869" s="103">
        <f t="shared" si="37"/>
        <v>0</v>
      </c>
      <c r="J869" s="103">
        <f t="shared" si="38"/>
        <v>6516.56</v>
      </c>
      <c r="K869" s="113"/>
      <c r="L869" s="113"/>
      <c r="N869" s="117"/>
      <c r="O869" s="117"/>
      <c r="P869" s="114"/>
      <c r="Q869" s="118"/>
      <c r="R869" s="116"/>
      <c r="S869" s="114"/>
    </row>
    <row r="870" spans="6:19">
      <c r="F870" s="111" t="s">
        <v>217</v>
      </c>
      <c r="G870" s="136">
        <v>1.306008E-4</v>
      </c>
      <c r="H870" s="103">
        <f>ROUND(+G870*Totals!$H$10,2)</f>
        <v>48.32</v>
      </c>
      <c r="I870" s="103">
        <f t="shared" si="37"/>
        <v>0</v>
      </c>
      <c r="J870" s="103">
        <f t="shared" si="38"/>
        <v>48.32</v>
      </c>
      <c r="K870" s="113"/>
      <c r="L870" s="113"/>
      <c r="N870" s="117"/>
      <c r="O870" s="117"/>
      <c r="P870" s="114"/>
      <c r="Q870" s="118"/>
      <c r="R870" s="116"/>
      <c r="S870" s="114"/>
    </row>
    <row r="871" spans="6:19">
      <c r="F871" s="111" t="s">
        <v>216</v>
      </c>
      <c r="G871" s="136">
        <v>1.530115E-4</v>
      </c>
      <c r="H871" s="103">
        <f>ROUND(+G871*Totals!$H$10,2)</f>
        <v>56.62</v>
      </c>
      <c r="I871" s="103">
        <f t="shared" si="37"/>
        <v>13.592888086642599</v>
      </c>
      <c r="J871" s="103">
        <f t="shared" si="38"/>
        <v>43.027111913357402</v>
      </c>
      <c r="K871" s="113" t="s">
        <v>216</v>
      </c>
      <c r="L871" s="113" t="s">
        <v>58</v>
      </c>
      <c r="M871" s="138">
        <v>0.24007220216606498</v>
      </c>
      <c r="N871" s="117">
        <f>+H871*M871</f>
        <v>13.592888086642599</v>
      </c>
      <c r="O871" s="113"/>
      <c r="P871" s="114"/>
      <c r="Q871" s="118"/>
      <c r="R871" s="116"/>
      <c r="S871" s="114"/>
    </row>
    <row r="872" spans="6:19">
      <c r="F872" s="111" t="s">
        <v>215</v>
      </c>
      <c r="G872" s="136">
        <v>1.5069300000000002E-5</v>
      </c>
      <c r="H872" s="103">
        <f>ROUND(+G872*Totals!$H$10,2)</f>
        <v>5.58</v>
      </c>
      <c r="I872" s="103">
        <f t="shared" si="37"/>
        <v>0.42379746835443033</v>
      </c>
      <c r="J872" s="103">
        <f t="shared" si="38"/>
        <v>5.1562025316455697</v>
      </c>
      <c r="K872" s="113" t="s">
        <v>215</v>
      </c>
      <c r="L872" s="113" t="s">
        <v>84</v>
      </c>
      <c r="M872" s="138">
        <v>7.5949367088607583E-2</v>
      </c>
      <c r="N872" s="117">
        <f>+H872*M872</f>
        <v>0.42379746835443033</v>
      </c>
      <c r="O872" s="113"/>
      <c r="P872" s="114"/>
      <c r="Q872" s="118"/>
      <c r="R872" s="116"/>
      <c r="S872" s="114"/>
    </row>
    <row r="873" spans="6:19">
      <c r="F873" s="111" t="s">
        <v>214</v>
      </c>
      <c r="G873" s="136">
        <v>2.9906799999999999E-4</v>
      </c>
      <c r="H873" s="103">
        <f>ROUND(+G873*Totals!$H$10,2)</f>
        <v>110.66</v>
      </c>
      <c r="I873" s="103">
        <f t="shared" si="37"/>
        <v>0</v>
      </c>
      <c r="J873" s="103">
        <f t="shared" si="38"/>
        <v>110.66</v>
      </c>
      <c r="K873" s="113"/>
      <c r="L873" s="113"/>
      <c r="N873" s="117"/>
      <c r="O873" s="117"/>
      <c r="P873" s="114"/>
      <c r="Q873" s="118"/>
      <c r="R873" s="116"/>
      <c r="S873" s="114"/>
    </row>
    <row r="874" spans="6:19">
      <c r="F874" s="111" t="s">
        <v>213</v>
      </c>
      <c r="G874" s="136">
        <v>5.7340690000000003E-4</v>
      </c>
      <c r="H874" s="103">
        <f>ROUND(+G874*Totals!$H$10,2)</f>
        <v>212.17</v>
      </c>
      <c r="I874" s="103">
        <f t="shared" si="37"/>
        <v>0</v>
      </c>
      <c r="J874" s="103">
        <f t="shared" si="38"/>
        <v>212.17</v>
      </c>
      <c r="K874" s="113"/>
      <c r="L874" s="113"/>
      <c r="N874" s="117"/>
      <c r="O874" s="117"/>
      <c r="P874" s="114"/>
      <c r="Q874" s="118"/>
      <c r="R874" s="116"/>
      <c r="S874" s="114"/>
    </row>
    <row r="875" spans="6:19">
      <c r="F875" s="111" t="s">
        <v>212</v>
      </c>
      <c r="G875" s="136">
        <v>6.8777900000000004E-5</v>
      </c>
      <c r="H875" s="103">
        <f>ROUND(+G875*Totals!$H$10,2)</f>
        <v>25.45</v>
      </c>
      <c r="I875" s="103">
        <f t="shared" si="37"/>
        <v>4.1494565217391308</v>
      </c>
      <c r="J875" s="103">
        <f t="shared" si="38"/>
        <v>21.30054347826087</v>
      </c>
      <c r="K875" s="113" t="s">
        <v>212</v>
      </c>
      <c r="L875" s="113" t="s">
        <v>61</v>
      </c>
      <c r="M875" s="138">
        <v>0.1630434782608696</v>
      </c>
      <c r="N875" s="117">
        <f>+H875*M875</f>
        <v>4.1494565217391308</v>
      </c>
      <c r="O875" s="117"/>
      <c r="P875" s="114"/>
      <c r="Q875" s="118"/>
      <c r="R875" s="116"/>
      <c r="S875" s="114"/>
    </row>
    <row r="876" spans="6:19">
      <c r="F876" s="111" t="s">
        <v>211</v>
      </c>
      <c r="G876" s="136">
        <v>2.6274699999999998E-5</v>
      </c>
      <c r="H876" s="103">
        <f>ROUND(+G876*Totals!$H$10,2)</f>
        <v>9.7200000000000006</v>
      </c>
      <c r="I876" s="103">
        <f t="shared" si="37"/>
        <v>1.5054545454545454</v>
      </c>
      <c r="J876" s="103">
        <f t="shared" si="38"/>
        <v>8.2145454545454548</v>
      </c>
      <c r="K876" s="113" t="s">
        <v>211</v>
      </c>
      <c r="L876" s="113" t="s">
        <v>109</v>
      </c>
      <c r="M876" s="138">
        <v>0.15488215488215487</v>
      </c>
      <c r="N876" s="117">
        <f>+H876*M876</f>
        <v>1.5054545454545454</v>
      </c>
      <c r="O876" s="113"/>
      <c r="P876" s="114"/>
      <c r="Q876" s="118"/>
      <c r="R876" s="116"/>
      <c r="S876" s="114"/>
    </row>
    <row r="877" spans="6:19">
      <c r="F877" s="111" t="s">
        <v>210</v>
      </c>
      <c r="G877" s="136">
        <v>1.070308E-4</v>
      </c>
      <c r="H877" s="103">
        <f>ROUND(+G877*Totals!$H$10,2)</f>
        <v>39.6</v>
      </c>
      <c r="I877" s="103">
        <f t="shared" si="37"/>
        <v>5.5490445859872608</v>
      </c>
      <c r="J877" s="103">
        <f t="shared" si="38"/>
        <v>34.050955414012741</v>
      </c>
      <c r="K877" s="137" t="s">
        <v>210</v>
      </c>
      <c r="L877" s="137" t="s">
        <v>85</v>
      </c>
      <c r="M877" s="138">
        <v>0.14012738853503184</v>
      </c>
      <c r="N877" s="117">
        <f>+H877*M877</f>
        <v>5.5490445859872608</v>
      </c>
      <c r="O877" s="113"/>
      <c r="P877" s="114"/>
      <c r="Q877" s="118"/>
      <c r="R877" s="116"/>
      <c r="S877" s="114"/>
    </row>
    <row r="878" spans="6:19">
      <c r="F878" s="111" t="s">
        <v>209</v>
      </c>
      <c r="G878" s="136">
        <v>2.7472529999999996E-4</v>
      </c>
      <c r="H878" s="103">
        <f>ROUND(+G878*Totals!$H$10,2)</f>
        <v>101.65</v>
      </c>
      <c r="I878" s="103">
        <f t="shared" si="37"/>
        <v>0</v>
      </c>
      <c r="J878" s="103">
        <f t="shared" si="38"/>
        <v>101.65</v>
      </c>
      <c r="K878" s="113"/>
      <c r="L878" s="113"/>
      <c r="N878" s="117"/>
      <c r="O878" s="113"/>
      <c r="P878" s="114"/>
      <c r="Q878" s="118"/>
      <c r="R878" s="116"/>
      <c r="S878" s="114"/>
    </row>
    <row r="879" spans="6:19">
      <c r="F879" s="111" t="s">
        <v>208</v>
      </c>
      <c r="G879" s="136">
        <v>3.380937E-4</v>
      </c>
      <c r="H879" s="103">
        <f>ROUND(+G879*Totals!$H$10,2)</f>
        <v>125.1</v>
      </c>
      <c r="I879" s="103">
        <f t="shared" si="37"/>
        <v>0</v>
      </c>
      <c r="J879" s="103">
        <f t="shared" si="38"/>
        <v>125.1</v>
      </c>
      <c r="K879" s="113"/>
      <c r="L879" s="113"/>
      <c r="N879" s="117"/>
      <c r="O879" s="117"/>
      <c r="P879" s="114"/>
      <c r="Q879" s="118"/>
      <c r="R879" s="116"/>
      <c r="S879" s="114"/>
    </row>
    <row r="880" spans="6:19">
      <c r="F880" s="111" t="s">
        <v>207</v>
      </c>
      <c r="G880" s="136">
        <v>4.3739659999999999E-4</v>
      </c>
      <c r="H880" s="103">
        <f>ROUND(+G880*Totals!$H$10,2)</f>
        <v>161.84</v>
      </c>
      <c r="I880" s="103">
        <f t="shared" si="37"/>
        <v>0</v>
      </c>
      <c r="J880" s="103">
        <f t="shared" si="38"/>
        <v>161.84</v>
      </c>
      <c r="K880" s="113"/>
      <c r="L880" s="113"/>
      <c r="N880" s="117"/>
      <c r="O880" s="117"/>
      <c r="P880" s="114"/>
      <c r="Q880" s="118"/>
      <c r="R880" s="116"/>
      <c r="S880" s="114"/>
    </row>
    <row r="881" spans="6:19">
      <c r="F881" s="111" t="s">
        <v>206</v>
      </c>
      <c r="G881" s="136">
        <v>5.0231100000000001E-5</v>
      </c>
      <c r="H881" s="103">
        <f>ROUND(+G881*Totals!$H$10,2)</f>
        <v>18.59</v>
      </c>
      <c r="I881" s="103">
        <f t="shared" si="37"/>
        <v>5.0467697594501715</v>
      </c>
      <c r="J881" s="103">
        <f t="shared" si="38"/>
        <v>13.543230240549828</v>
      </c>
      <c r="K881" s="113" t="s">
        <v>206</v>
      </c>
      <c r="L881" s="113" t="s">
        <v>127</v>
      </c>
      <c r="M881" s="138">
        <v>0.27147766323024053</v>
      </c>
      <c r="N881" s="117">
        <f>+H881*M881</f>
        <v>5.0467697594501715</v>
      </c>
      <c r="O881" s="113"/>
      <c r="P881" s="114"/>
      <c r="Q881" s="118"/>
      <c r="R881" s="116"/>
      <c r="S881" s="114"/>
    </row>
    <row r="882" spans="6:19">
      <c r="F882" s="111" t="s">
        <v>205</v>
      </c>
      <c r="G882" s="136">
        <v>2.0865200000000001E-5</v>
      </c>
      <c r="H882" s="103">
        <f>ROUND(+G882*Totals!$H$10,2)</f>
        <v>7.72</v>
      </c>
      <c r="I882" s="103">
        <f t="shared" si="37"/>
        <v>3.3959562841530051</v>
      </c>
      <c r="J882" s="103">
        <f t="shared" si="38"/>
        <v>4.3240437158469947</v>
      </c>
      <c r="K882" s="113" t="s">
        <v>205</v>
      </c>
      <c r="L882" s="113" t="s">
        <v>119</v>
      </c>
      <c r="M882" s="138">
        <v>0.43989071038251365</v>
      </c>
      <c r="N882" s="117">
        <f>+H882*M882</f>
        <v>3.3959562841530051</v>
      </c>
      <c r="O882" s="117"/>
      <c r="P882" s="114"/>
      <c r="Q882" s="118"/>
      <c r="R882" s="116"/>
      <c r="S882" s="114"/>
    </row>
    <row r="883" spans="6:19">
      <c r="F883" s="111" t="s">
        <v>204</v>
      </c>
      <c r="G883" s="136">
        <v>1.9080076000000002E-3</v>
      </c>
      <c r="H883" s="103">
        <f>ROUND(+G883*Totals!$H$10,2)</f>
        <v>705.98</v>
      </c>
      <c r="I883" s="103">
        <f t="shared" si="37"/>
        <v>0</v>
      </c>
      <c r="J883" s="103">
        <f t="shared" si="38"/>
        <v>705.98</v>
      </c>
      <c r="K883" s="113"/>
      <c r="L883" s="113"/>
      <c r="N883" s="117"/>
      <c r="O883" s="117"/>
      <c r="P883" s="114"/>
      <c r="Q883" s="118"/>
      <c r="R883" s="116"/>
      <c r="S883" s="114"/>
    </row>
    <row r="884" spans="6:19">
      <c r="F884" s="111" t="s">
        <v>203</v>
      </c>
      <c r="G884" s="136">
        <v>7.8437700000000003E-5</v>
      </c>
      <c r="H884" s="103">
        <f>ROUND(+G884*Totals!$H$10,2)</f>
        <v>29.02</v>
      </c>
      <c r="I884" s="103">
        <f t="shared" si="37"/>
        <v>9.1059824046920816</v>
      </c>
      <c r="J884" s="103">
        <f t="shared" si="38"/>
        <v>19.914017595307918</v>
      </c>
      <c r="K884" s="113" t="s">
        <v>203</v>
      </c>
      <c r="L884" s="113" t="s">
        <v>56</v>
      </c>
      <c r="M884" s="138">
        <v>0.31378299120234604</v>
      </c>
      <c r="N884" s="117">
        <f>+H884*M884</f>
        <v>9.1059824046920816</v>
      </c>
      <c r="O884" s="117"/>
      <c r="P884" s="114"/>
      <c r="Q884" s="118"/>
      <c r="R884" s="116"/>
      <c r="S884" s="114"/>
    </row>
    <row r="885" spans="6:19">
      <c r="F885" s="111" t="s">
        <v>202</v>
      </c>
      <c r="G885" s="136">
        <v>8.0756100000000004E-5</v>
      </c>
      <c r="H885" s="103">
        <f>ROUND(+G885*Totals!$H$10,2)</f>
        <v>29.88</v>
      </c>
      <c r="I885" s="103">
        <f t="shared" si="37"/>
        <v>11.839245283018867</v>
      </c>
      <c r="J885" s="103">
        <f t="shared" si="38"/>
        <v>18.040754716981134</v>
      </c>
      <c r="K885" s="113" t="s">
        <v>202</v>
      </c>
      <c r="L885" s="113" t="s">
        <v>67</v>
      </c>
      <c r="M885" s="138">
        <v>0.39622641509433959</v>
      </c>
      <c r="N885" s="117">
        <f>+H885*M885</f>
        <v>11.839245283018867</v>
      </c>
      <c r="O885" s="113"/>
      <c r="P885" s="114"/>
      <c r="Q885" s="118"/>
      <c r="R885" s="116"/>
      <c r="S885" s="114"/>
    </row>
    <row r="886" spans="6:19">
      <c r="F886" s="111" t="s">
        <v>201</v>
      </c>
      <c r="G886" s="136">
        <v>1.3330549999999999E-4</v>
      </c>
      <c r="H886" s="103">
        <f>ROUND(+G886*Totals!$H$10,2)</f>
        <v>49.32</v>
      </c>
      <c r="I886" s="103">
        <f t="shared" si="37"/>
        <v>0.37607843137254909</v>
      </c>
      <c r="J886" s="103">
        <f t="shared" si="38"/>
        <v>48.943921568627452</v>
      </c>
      <c r="K886" s="113" t="s">
        <v>201</v>
      </c>
      <c r="L886" s="113" t="s">
        <v>64</v>
      </c>
      <c r="M886" s="138">
        <v>7.6252723311546851E-3</v>
      </c>
      <c r="N886" s="117">
        <f>+H886*M886</f>
        <v>0.37607843137254909</v>
      </c>
      <c r="O886" s="113"/>
      <c r="P886" s="114"/>
      <c r="Q886" s="118"/>
      <c r="R886" s="116"/>
      <c r="S886" s="114"/>
    </row>
    <row r="887" spans="6:19">
      <c r="F887" s="111" t="s">
        <v>200</v>
      </c>
      <c r="G887" s="136">
        <v>5.9929519999999997E-4</v>
      </c>
      <c r="H887" s="103">
        <f>ROUND(+G887*Totals!$H$10,2)</f>
        <v>221.75</v>
      </c>
      <c r="I887" s="103">
        <f t="shared" si="37"/>
        <v>0</v>
      </c>
      <c r="J887" s="103">
        <f t="shared" si="38"/>
        <v>221.75</v>
      </c>
      <c r="K887" s="113"/>
      <c r="L887" s="113"/>
      <c r="N887" s="117"/>
      <c r="O887" s="113"/>
      <c r="P887" s="114"/>
      <c r="Q887" s="118"/>
      <c r="R887" s="116"/>
      <c r="S887" s="114"/>
    </row>
    <row r="888" spans="6:19">
      <c r="F888" s="111" t="s">
        <v>199</v>
      </c>
      <c r="G888" s="136">
        <v>5.278126E-4</v>
      </c>
      <c r="H888" s="103">
        <f>ROUND(+G888*Totals!$H$10,2)</f>
        <v>195.3</v>
      </c>
      <c r="I888" s="103">
        <f t="shared" si="37"/>
        <v>0</v>
      </c>
      <c r="J888" s="103">
        <f t="shared" si="38"/>
        <v>195.3</v>
      </c>
      <c r="K888" s="113"/>
      <c r="L888" s="113"/>
      <c r="N888" s="117"/>
      <c r="O888" s="113"/>
      <c r="P888" s="114"/>
      <c r="Q888" s="118"/>
      <c r="R888" s="116"/>
      <c r="S888" s="114"/>
    </row>
    <row r="889" spans="6:19">
      <c r="F889" s="111" t="s">
        <v>198</v>
      </c>
      <c r="G889" s="136">
        <v>2.6583820000000003E-4</v>
      </c>
      <c r="H889" s="103">
        <f>ROUND(+G889*Totals!$H$10,2)</f>
        <v>98.36</v>
      </c>
      <c r="I889" s="103">
        <f t="shared" si="37"/>
        <v>0</v>
      </c>
      <c r="J889" s="103">
        <f t="shared" si="38"/>
        <v>98.36</v>
      </c>
      <c r="K889" s="113"/>
      <c r="L889" s="113"/>
      <c r="N889" s="117"/>
      <c r="O889" s="117"/>
      <c r="P889" s="114"/>
      <c r="Q889" s="118"/>
      <c r="R889" s="116"/>
      <c r="S889" s="114"/>
    </row>
    <row r="890" spans="6:19">
      <c r="F890" s="111" t="s">
        <v>197</v>
      </c>
      <c r="G890" s="136">
        <v>2.9172660000000001E-4</v>
      </c>
      <c r="H890" s="103">
        <f>ROUND(+G890*Totals!$H$10,2)</f>
        <v>107.94</v>
      </c>
      <c r="I890" s="103">
        <f t="shared" si="37"/>
        <v>0</v>
      </c>
      <c r="J890" s="103">
        <f t="shared" si="38"/>
        <v>107.94</v>
      </c>
      <c r="K890" s="113"/>
      <c r="L890" s="113"/>
      <c r="N890" s="117"/>
      <c r="O890" s="113"/>
      <c r="P890" s="114"/>
      <c r="Q890" s="118"/>
      <c r="R890" s="116"/>
      <c r="S890" s="114"/>
    </row>
    <row r="891" spans="6:19">
      <c r="F891" s="111" t="s">
        <v>196</v>
      </c>
      <c r="G891" s="136">
        <v>6.3754800000000002E-5</v>
      </c>
      <c r="H891" s="103">
        <f>ROUND(+G891*Totals!$H$10,2)</f>
        <v>23.59</v>
      </c>
      <c r="I891" s="103">
        <f t="shared" si="37"/>
        <v>9.5522887323943664</v>
      </c>
      <c r="J891" s="103">
        <f t="shared" si="38"/>
        <v>14.037711267605633</v>
      </c>
      <c r="K891" s="113" t="s">
        <v>196</v>
      </c>
      <c r="L891" s="113" t="s">
        <v>66</v>
      </c>
      <c r="M891" s="138">
        <v>0.40492957746478875</v>
      </c>
      <c r="N891" s="117">
        <f>+H891*M891</f>
        <v>9.5522887323943664</v>
      </c>
      <c r="O891" s="113"/>
      <c r="P891" s="114"/>
      <c r="Q891" s="118"/>
      <c r="R891" s="116"/>
      <c r="S891" s="114"/>
    </row>
    <row r="892" spans="6:19">
      <c r="F892" s="111" t="s">
        <v>195</v>
      </c>
      <c r="G892" s="136">
        <v>2.886354E-4</v>
      </c>
      <c r="H892" s="103">
        <f>ROUND(+G892*Totals!$H$10,2)</f>
        <v>106.8</v>
      </c>
      <c r="I892" s="103">
        <f t="shared" si="37"/>
        <v>0</v>
      </c>
      <c r="J892" s="103">
        <f t="shared" si="38"/>
        <v>106.8</v>
      </c>
      <c r="K892" s="113"/>
      <c r="L892" s="113"/>
      <c r="N892" s="117"/>
      <c r="O892" s="113"/>
      <c r="P892" s="114"/>
      <c r="Q892" s="118"/>
      <c r="R892" s="116"/>
      <c r="S892" s="114"/>
    </row>
    <row r="893" spans="6:19">
      <c r="F893" s="111" t="s">
        <v>123</v>
      </c>
      <c r="G893" s="136">
        <v>8.0524260000000005E-4</v>
      </c>
      <c r="H893" s="103">
        <f>ROUND(+G893*Totals!$H$10,2)</f>
        <v>297.95</v>
      </c>
      <c r="I893" s="103">
        <f t="shared" si="37"/>
        <v>0</v>
      </c>
      <c r="J893" s="103">
        <f t="shared" si="38"/>
        <v>297.95</v>
      </c>
      <c r="K893" s="113"/>
      <c r="L893" s="113"/>
      <c r="N893" s="117"/>
      <c r="O893" s="117"/>
      <c r="P893" s="114"/>
      <c r="Q893" s="118"/>
      <c r="R893" s="116"/>
      <c r="S893" s="114"/>
    </row>
    <row r="894" spans="6:19">
      <c r="F894" s="111" t="s">
        <v>125</v>
      </c>
      <c r="G894" s="136">
        <v>2.8407598000000003E-3</v>
      </c>
      <c r="H894" s="103">
        <f>ROUND(+G894*Totals!$H$10,2)</f>
        <v>1051.1099999999999</v>
      </c>
      <c r="I894" s="103">
        <f t="shared" si="37"/>
        <v>0</v>
      </c>
      <c r="J894" s="103">
        <f t="shared" si="38"/>
        <v>1051.1099999999999</v>
      </c>
      <c r="K894" s="113"/>
      <c r="L894" s="113"/>
      <c r="N894" s="117"/>
      <c r="O894" s="113"/>
      <c r="P894" s="114"/>
      <c r="Q894" s="118"/>
      <c r="R894" s="116"/>
      <c r="S894" s="114"/>
    </row>
    <row r="895" spans="6:19">
      <c r="F895" s="111" t="s">
        <v>194</v>
      </c>
      <c r="G895" s="136">
        <v>8.0756100000000004E-5</v>
      </c>
      <c r="H895" s="103">
        <f>ROUND(+G895*Totals!$H$10,2)</f>
        <v>29.88</v>
      </c>
      <c r="I895" s="103">
        <f t="shared" si="37"/>
        <v>8.8717339667458432</v>
      </c>
      <c r="J895" s="103">
        <f t="shared" si="38"/>
        <v>21.008266033254156</v>
      </c>
      <c r="K895" s="113" t="s">
        <v>194</v>
      </c>
      <c r="L895" s="113" t="s">
        <v>52</v>
      </c>
      <c r="M895" s="138">
        <v>0.29691211401425177</v>
      </c>
      <c r="N895" s="117">
        <f>+H895*M895</f>
        <v>8.8717339667458432</v>
      </c>
      <c r="O895" s="117"/>
      <c r="P895" s="114"/>
      <c r="Q895" s="118"/>
      <c r="R895" s="116"/>
      <c r="S895" s="114"/>
    </row>
    <row r="896" spans="6:19">
      <c r="F896" s="111" t="s">
        <v>193</v>
      </c>
      <c r="G896" s="136">
        <v>2.6003075699999999E-2</v>
      </c>
      <c r="H896" s="103">
        <f>ROUND(+G896*Totals!$H$10,2)</f>
        <v>9621.43</v>
      </c>
      <c r="I896" s="103">
        <f t="shared" si="37"/>
        <v>0</v>
      </c>
      <c r="J896" s="103">
        <f t="shared" si="38"/>
        <v>9621.43</v>
      </c>
      <c r="K896" s="113"/>
      <c r="L896" s="113"/>
      <c r="N896" s="117"/>
      <c r="O896" s="117"/>
      <c r="P896" s="114"/>
      <c r="Q896" s="118"/>
      <c r="R896" s="116"/>
      <c r="S896" s="114"/>
    </row>
    <row r="897" spans="6:19">
      <c r="F897" s="111" t="s">
        <v>192</v>
      </c>
      <c r="G897" s="136">
        <v>4.2116799999999996E-5</v>
      </c>
      <c r="H897" s="103">
        <f>ROUND(+G897*Totals!$H$10,2)</f>
        <v>15.58</v>
      </c>
      <c r="I897" s="103">
        <f t="shared" si="37"/>
        <v>5.0172881355932208</v>
      </c>
      <c r="J897" s="103">
        <f t="shared" si="38"/>
        <v>10.562711864406779</v>
      </c>
      <c r="K897" s="113" t="s">
        <v>192</v>
      </c>
      <c r="L897" s="113" t="s">
        <v>38</v>
      </c>
      <c r="M897" s="138">
        <v>0.32203389830508478</v>
      </c>
      <c r="N897" s="117">
        <f>+H897*M897</f>
        <v>5.0172881355932208</v>
      </c>
      <c r="O897" s="113"/>
      <c r="P897" s="114"/>
      <c r="Q897" s="118"/>
      <c r="R897" s="116"/>
      <c r="S897" s="114"/>
    </row>
    <row r="898" spans="6:19">
      <c r="F898" s="111" t="s">
        <v>191</v>
      </c>
      <c r="G898" s="136">
        <v>8.8483899999999995E-5</v>
      </c>
      <c r="H898" s="103">
        <f>ROUND(+G898*Totals!$H$10,2)</f>
        <v>32.74</v>
      </c>
      <c r="I898" s="103">
        <f t="shared" si="37"/>
        <v>9.0835528942115769</v>
      </c>
      <c r="J898" s="103">
        <f t="shared" si="38"/>
        <v>23.656447105788423</v>
      </c>
      <c r="K898" s="113" t="s">
        <v>191</v>
      </c>
      <c r="L898" s="113" t="s">
        <v>67</v>
      </c>
      <c r="M898" s="138">
        <v>0.27744510978043913</v>
      </c>
      <c r="N898" s="117">
        <f>+H898*M898</f>
        <v>9.0835528942115769</v>
      </c>
      <c r="O898" s="113"/>
      <c r="P898" s="114"/>
      <c r="Q898" s="118"/>
      <c r="R898" s="116"/>
      <c r="S898" s="114"/>
    </row>
    <row r="899" spans="6:19">
      <c r="F899" s="111" t="s">
        <v>190</v>
      </c>
      <c r="G899" s="136">
        <v>1.22961778E-2</v>
      </c>
      <c r="H899" s="103">
        <f>ROUND(+G899*Totals!$H$10,2)</f>
        <v>4549.7299999999996</v>
      </c>
      <c r="I899" s="103">
        <f t="shared" si="37"/>
        <v>0</v>
      </c>
      <c r="J899" s="103">
        <f t="shared" si="38"/>
        <v>4549.7299999999996</v>
      </c>
      <c r="K899" s="113"/>
      <c r="L899" s="113"/>
      <c r="N899" s="117"/>
      <c r="O899" s="113"/>
      <c r="P899" s="114"/>
      <c r="Q899" s="118"/>
      <c r="R899" s="116"/>
      <c r="S899" s="114"/>
    </row>
    <row r="900" spans="6:19">
      <c r="F900" s="111" t="s">
        <v>189</v>
      </c>
      <c r="G900" s="136">
        <v>1.4787252E-3</v>
      </c>
      <c r="H900" s="103">
        <f>ROUND(+G900*Totals!$H$10,2)</f>
        <v>547.15</v>
      </c>
      <c r="I900" s="103">
        <f t="shared" si="37"/>
        <v>0</v>
      </c>
      <c r="J900" s="103">
        <f t="shared" si="38"/>
        <v>547.15</v>
      </c>
      <c r="K900" s="113"/>
      <c r="L900" s="113"/>
      <c r="N900" s="117"/>
      <c r="O900" s="113"/>
      <c r="P900" s="114"/>
      <c r="Q900" s="118"/>
      <c r="R900" s="116"/>
      <c r="S900" s="114"/>
    </row>
    <row r="901" spans="6:19">
      <c r="F901" s="111" t="s">
        <v>188</v>
      </c>
      <c r="G901" s="136">
        <v>4.0161667000000005E-3</v>
      </c>
      <c r="H901" s="103">
        <f>ROUND(+G901*Totals!$H$10,2)</f>
        <v>1486.03</v>
      </c>
      <c r="I901" s="103">
        <f t="shared" si="37"/>
        <v>0</v>
      </c>
      <c r="J901" s="103">
        <f t="shared" si="38"/>
        <v>1486.03</v>
      </c>
      <c r="K901" s="113"/>
      <c r="L901" s="113"/>
      <c r="N901" s="117"/>
      <c r="O901" s="117"/>
      <c r="P901" s="114"/>
      <c r="Q901" s="118"/>
      <c r="R901" s="116"/>
      <c r="S901" s="114"/>
    </row>
    <row r="902" spans="6:19">
      <c r="F902" s="111" t="s">
        <v>187</v>
      </c>
      <c r="G902" s="136">
        <v>3.7325539999999999E-4</v>
      </c>
      <c r="H902" s="103">
        <f>ROUND(+G902*Totals!$H$10,2)</f>
        <v>138.11000000000001</v>
      </c>
      <c r="I902" s="103">
        <f t="shared" si="37"/>
        <v>0</v>
      </c>
      <c r="J902" s="103">
        <f t="shared" si="38"/>
        <v>138.11000000000001</v>
      </c>
      <c r="K902" s="113"/>
      <c r="L902" s="113"/>
      <c r="N902" s="117"/>
      <c r="O902" s="113"/>
      <c r="P902" s="114"/>
      <c r="Q902" s="118"/>
      <c r="R902" s="116"/>
      <c r="S902" s="114"/>
    </row>
    <row r="903" spans="6:19">
      <c r="F903" s="111" t="s">
        <v>186</v>
      </c>
      <c r="G903" s="136">
        <v>5.3322200000000003E-5</v>
      </c>
      <c r="H903" s="103">
        <f>ROUND(+G903*Totals!$H$10,2)</f>
        <v>19.73</v>
      </c>
      <c r="I903" s="103">
        <f t="shared" ref="I903:I951" si="39">+N903+Q903+T903</f>
        <v>6.1694427244582046</v>
      </c>
      <c r="J903" s="103">
        <f t="shared" ref="J903:J951" si="40">+H903-I903</f>
        <v>13.560557275541797</v>
      </c>
      <c r="K903" s="113" t="s">
        <v>186</v>
      </c>
      <c r="L903" s="113" t="s">
        <v>55</v>
      </c>
      <c r="M903" s="138">
        <v>0.31269349845201239</v>
      </c>
      <c r="N903" s="117">
        <f>+H903*M903</f>
        <v>6.1694427244582046</v>
      </c>
      <c r="O903" s="117"/>
      <c r="P903" s="114"/>
      <c r="Q903" s="118"/>
      <c r="R903" s="116"/>
      <c r="S903" s="114"/>
    </row>
    <row r="904" spans="6:19">
      <c r="F904" s="111" t="s">
        <v>127</v>
      </c>
      <c r="G904" s="136">
        <v>3.63209E-5</v>
      </c>
      <c r="H904" s="103">
        <f>ROUND(+G904*Totals!$H$10,2)</f>
        <v>13.44</v>
      </c>
      <c r="I904" s="103">
        <f t="shared" si="39"/>
        <v>2.1570370370370369</v>
      </c>
      <c r="J904" s="103">
        <f t="shared" si="40"/>
        <v>11.282962962962962</v>
      </c>
      <c r="K904" s="113" t="s">
        <v>127</v>
      </c>
      <c r="L904" s="113" t="s">
        <v>88</v>
      </c>
      <c r="M904" s="138">
        <v>0.16049382716049382</v>
      </c>
      <c r="N904" s="117">
        <f>+H904*M904</f>
        <v>2.1570370370370369</v>
      </c>
      <c r="O904" s="117"/>
      <c r="P904" s="114"/>
      <c r="Q904" s="118"/>
      <c r="R904" s="116"/>
      <c r="S904" s="114"/>
    </row>
    <row r="905" spans="6:19">
      <c r="F905" s="111" t="s">
        <v>185</v>
      </c>
      <c r="G905" s="136">
        <v>3.0235236E-3</v>
      </c>
      <c r="H905" s="103">
        <f>ROUND(+G905*Totals!$H$10,2)</f>
        <v>1118.74</v>
      </c>
      <c r="I905" s="103">
        <f t="shared" si="39"/>
        <v>0</v>
      </c>
      <c r="J905" s="103">
        <f t="shared" si="40"/>
        <v>1118.74</v>
      </c>
      <c r="K905" s="113"/>
      <c r="L905" s="113"/>
      <c r="N905" s="117"/>
      <c r="O905" s="113"/>
      <c r="P905" s="114"/>
      <c r="Q905" s="118"/>
      <c r="R905" s="116"/>
      <c r="S905" s="114"/>
    </row>
    <row r="906" spans="6:19">
      <c r="F906" s="111" t="s">
        <v>184</v>
      </c>
      <c r="G906" s="136">
        <v>5.2549399999999995E-5</v>
      </c>
      <c r="H906" s="103">
        <f>ROUND(+G906*Totals!$H$10,2)</f>
        <v>19.440000000000001</v>
      </c>
      <c r="I906" s="103">
        <f t="shared" si="39"/>
        <v>2.8448780487804886</v>
      </c>
      <c r="J906" s="103">
        <f t="shared" si="40"/>
        <v>16.595121951219511</v>
      </c>
      <c r="K906" s="143" t="s">
        <v>184</v>
      </c>
      <c r="L906" s="143" t="s">
        <v>54</v>
      </c>
      <c r="M906" s="140">
        <v>4.3360433604336043E-2</v>
      </c>
      <c r="N906" s="144">
        <f>+H906*M906</f>
        <v>0.84292682926829277</v>
      </c>
      <c r="O906" s="142" t="s">
        <v>61</v>
      </c>
      <c r="P906" s="140">
        <v>0.10298102981029811</v>
      </c>
      <c r="Q906" s="118">
        <f>H906*P906</f>
        <v>2.0019512195121956</v>
      </c>
      <c r="R906" s="116"/>
      <c r="S906" s="114"/>
    </row>
    <row r="907" spans="6:19">
      <c r="F907" s="111" t="s">
        <v>183</v>
      </c>
      <c r="G907" s="136">
        <v>5.8886259999999999E-4</v>
      </c>
      <c r="H907" s="103">
        <f>ROUND(+G907*Totals!$H$10,2)</f>
        <v>217.89</v>
      </c>
      <c r="I907" s="103">
        <f t="shared" si="39"/>
        <v>0</v>
      </c>
      <c r="J907" s="103">
        <f t="shared" si="40"/>
        <v>217.89</v>
      </c>
      <c r="K907" s="113"/>
      <c r="L907" s="113"/>
      <c r="N907" s="117"/>
      <c r="O907" s="117"/>
      <c r="P907" s="114"/>
      <c r="Q907" s="118"/>
      <c r="R907" s="116"/>
      <c r="S907" s="114"/>
    </row>
    <row r="908" spans="6:19">
      <c r="F908" s="111" t="s">
        <v>182</v>
      </c>
      <c r="G908" s="136">
        <v>2.7820280000000002E-4</v>
      </c>
      <c r="H908" s="103">
        <f>ROUND(+G908*Totals!$H$10,2)</f>
        <v>102.94</v>
      </c>
      <c r="I908" s="103">
        <f t="shared" si="39"/>
        <v>0</v>
      </c>
      <c r="J908" s="103">
        <f t="shared" si="40"/>
        <v>102.94</v>
      </c>
      <c r="K908" s="113"/>
      <c r="L908" s="113"/>
      <c r="N908" s="117"/>
      <c r="O908" s="117"/>
      <c r="P908" s="114"/>
      <c r="Q908" s="118"/>
      <c r="R908" s="116"/>
      <c r="S908" s="114"/>
    </row>
    <row r="909" spans="6:19">
      <c r="F909" s="111" t="s">
        <v>181</v>
      </c>
      <c r="G909" s="136">
        <v>4.6753499999999999E-5</v>
      </c>
      <c r="H909" s="103">
        <f>ROUND(+G909*Totals!$H$10,2)</f>
        <v>17.3</v>
      </c>
      <c r="I909" s="103">
        <f t="shared" si="39"/>
        <v>1.0394849785407727</v>
      </c>
      <c r="J909" s="103">
        <f t="shared" si="40"/>
        <v>16.260515021459227</v>
      </c>
      <c r="K909" s="113" t="s">
        <v>181</v>
      </c>
      <c r="L909" s="113" t="s">
        <v>57</v>
      </c>
      <c r="M909" s="138">
        <v>6.0085836909871251E-2</v>
      </c>
      <c r="N909" s="117">
        <f>+H909*M909</f>
        <v>1.0394849785407727</v>
      </c>
      <c r="O909" s="113"/>
      <c r="P909" s="114"/>
      <c r="Q909" s="118"/>
      <c r="R909" s="116"/>
      <c r="S909" s="114"/>
    </row>
    <row r="910" spans="6:19">
      <c r="F910" s="111" t="s">
        <v>180</v>
      </c>
      <c r="G910" s="136">
        <v>1.510796E-4</v>
      </c>
      <c r="H910" s="103">
        <f>ROUND(+G910*Totals!$H$10,2)</f>
        <v>55.9</v>
      </c>
      <c r="I910" s="103">
        <f t="shared" si="39"/>
        <v>5.4377431906614788</v>
      </c>
      <c r="J910" s="103">
        <f t="shared" si="40"/>
        <v>50.46225680933852</v>
      </c>
      <c r="K910" s="113" t="s">
        <v>180</v>
      </c>
      <c r="L910" s="113" t="s">
        <v>89</v>
      </c>
      <c r="M910" s="138">
        <v>9.727626459143969E-2</v>
      </c>
      <c r="N910" s="117">
        <f>+H910*M910</f>
        <v>5.4377431906614788</v>
      </c>
      <c r="O910" s="113"/>
      <c r="P910" s="114"/>
      <c r="Q910" s="118"/>
      <c r="R910" s="116"/>
      <c r="S910" s="114"/>
    </row>
    <row r="911" spans="6:19">
      <c r="F911" s="111" t="s">
        <v>179</v>
      </c>
      <c r="G911" s="136">
        <v>3.0563669999999999E-4</v>
      </c>
      <c r="H911" s="103">
        <f>ROUND(+G911*Totals!$H$10,2)</f>
        <v>113.09</v>
      </c>
      <c r="I911" s="103">
        <f t="shared" si="39"/>
        <v>0</v>
      </c>
      <c r="J911" s="103">
        <f t="shared" si="40"/>
        <v>113.09</v>
      </c>
      <c r="K911" s="113"/>
      <c r="L911" s="113"/>
      <c r="N911" s="117"/>
      <c r="O911" s="113"/>
      <c r="P911" s="114"/>
      <c r="Q911" s="118"/>
      <c r="R911" s="116"/>
      <c r="S911" s="114"/>
    </row>
    <row r="912" spans="6:19">
      <c r="F912" s="111" t="s">
        <v>178</v>
      </c>
      <c r="G912" s="136">
        <v>9.6945950000000005E-4</v>
      </c>
      <c r="H912" s="103">
        <f>ROUND(+G912*Totals!$H$10,2)</f>
        <v>358.71</v>
      </c>
      <c r="I912" s="103">
        <f t="shared" si="39"/>
        <v>0</v>
      </c>
      <c r="J912" s="103">
        <f t="shared" si="40"/>
        <v>358.71</v>
      </c>
      <c r="K912" s="113"/>
      <c r="L912" s="113"/>
      <c r="N912" s="117"/>
      <c r="O912" s="117"/>
      <c r="P912" s="114"/>
      <c r="Q912" s="118"/>
      <c r="R912" s="116"/>
      <c r="S912" s="114"/>
    </row>
    <row r="913" spans="6:19" ht="19.5" customHeight="1">
      <c r="F913" s="111" t="s">
        <v>177</v>
      </c>
      <c r="G913" s="136">
        <v>1.2352978000000001E-3</v>
      </c>
      <c r="H913" s="103">
        <f>ROUND(+G913*Totals!$H$10,2)</f>
        <v>457.07</v>
      </c>
      <c r="I913" s="103">
        <f t="shared" si="39"/>
        <v>0</v>
      </c>
      <c r="J913" s="103">
        <f t="shared" si="40"/>
        <v>457.07</v>
      </c>
      <c r="K913" s="113"/>
      <c r="L913" s="113"/>
      <c r="N913" s="117"/>
      <c r="O913" s="113"/>
      <c r="P913" s="114"/>
      <c r="Q913" s="118"/>
      <c r="R913" s="116"/>
      <c r="S913" s="114"/>
    </row>
    <row r="914" spans="6:19">
      <c r="F914" s="111" t="s">
        <v>176</v>
      </c>
      <c r="G914" s="136">
        <v>5.5640599999999997E-5</v>
      </c>
      <c r="H914" s="103">
        <f>ROUND(+G914*Totals!$H$10,2)</f>
        <v>20.59</v>
      </c>
      <c r="I914" s="103">
        <f t="shared" si="39"/>
        <v>4.5959821428571423</v>
      </c>
      <c r="J914" s="103">
        <f t="shared" si="40"/>
        <v>15.994017857142858</v>
      </c>
      <c r="K914" s="113" t="s">
        <v>176</v>
      </c>
      <c r="L914" s="113" t="s">
        <v>125</v>
      </c>
      <c r="M914" s="138">
        <v>0.2232142857142857</v>
      </c>
      <c r="N914" s="117">
        <f>+H914*M914</f>
        <v>4.5959821428571423</v>
      </c>
      <c r="O914" s="113"/>
      <c r="P914" s="114"/>
      <c r="Q914" s="118"/>
      <c r="R914" s="116"/>
      <c r="S914" s="114"/>
    </row>
    <row r="915" spans="6:19" ht="37.5">
      <c r="F915" s="111" t="s">
        <v>175</v>
      </c>
      <c r="G915" s="136">
        <v>2.6554071800000002E-2</v>
      </c>
      <c r="H915" s="103">
        <f>ROUND(+G915*Totals!$H$10,2)</f>
        <v>9825.31</v>
      </c>
      <c r="I915" s="103">
        <f t="shared" si="39"/>
        <v>0</v>
      </c>
      <c r="J915" s="103">
        <f t="shared" si="40"/>
        <v>9825.31</v>
      </c>
      <c r="K915" s="113"/>
      <c r="L915" s="113"/>
      <c r="N915" s="117"/>
      <c r="O915" s="113"/>
      <c r="P915" s="114"/>
      <c r="Q915" s="118"/>
      <c r="R915" s="116"/>
      <c r="S915" s="114"/>
    </row>
    <row r="916" spans="6:19">
      <c r="F916" s="111" t="s">
        <v>174</v>
      </c>
      <c r="G916" s="136">
        <v>1.4907034E-3</v>
      </c>
      <c r="H916" s="103">
        <f>ROUND(+G916*Totals!$H$10,2)</f>
        <v>551.58000000000004</v>
      </c>
      <c r="I916" s="103">
        <f t="shared" si="39"/>
        <v>0</v>
      </c>
      <c r="J916" s="103">
        <f t="shared" si="40"/>
        <v>551.58000000000004</v>
      </c>
      <c r="K916" s="113"/>
      <c r="L916" s="113"/>
      <c r="N916" s="117"/>
      <c r="O916" s="113"/>
      <c r="P916" s="114"/>
      <c r="Q916" s="118"/>
      <c r="R916" s="116"/>
      <c r="S916" s="114"/>
    </row>
    <row r="917" spans="6:19">
      <c r="F917" s="111" t="s">
        <v>173</v>
      </c>
      <c r="G917" s="136">
        <v>1.1900900000000001E-4</v>
      </c>
      <c r="H917" s="103">
        <f>ROUND(+G917*Totals!$H$10,2)</f>
        <v>44.03</v>
      </c>
      <c r="I917" s="103">
        <f t="shared" si="39"/>
        <v>0</v>
      </c>
      <c r="J917" s="103">
        <f t="shared" si="40"/>
        <v>44.03</v>
      </c>
      <c r="K917" s="113"/>
      <c r="L917" s="113"/>
      <c r="N917" s="117"/>
      <c r="O917" s="113"/>
      <c r="P917" s="114"/>
      <c r="Q917" s="118"/>
      <c r="R917" s="116"/>
      <c r="S917" s="114"/>
    </row>
    <row r="918" spans="6:19">
      <c r="F918" s="111" t="s">
        <v>172</v>
      </c>
      <c r="G918" s="136">
        <v>3.558678E-4</v>
      </c>
      <c r="H918" s="103">
        <f>ROUND(+G918*Totals!$H$10,2)</f>
        <v>131.68</v>
      </c>
      <c r="I918" s="103">
        <f t="shared" si="39"/>
        <v>0</v>
      </c>
      <c r="J918" s="103">
        <f t="shared" si="40"/>
        <v>131.68</v>
      </c>
      <c r="K918" s="113"/>
      <c r="L918" s="113"/>
      <c r="N918" s="117"/>
      <c r="O918" s="113"/>
      <c r="P918" s="114"/>
      <c r="Q918" s="118"/>
      <c r="R918" s="116"/>
      <c r="S918" s="114"/>
    </row>
    <row r="919" spans="6:19">
      <c r="F919" s="111" t="s">
        <v>171</v>
      </c>
      <c r="G919" s="136">
        <v>9.621180999999999E-4</v>
      </c>
      <c r="H919" s="103">
        <f>ROUND(+G919*Totals!$H$10,2)</f>
        <v>355.99</v>
      </c>
      <c r="I919" s="103">
        <f t="shared" si="39"/>
        <v>0</v>
      </c>
      <c r="J919" s="103">
        <f t="shared" si="40"/>
        <v>355.99</v>
      </c>
      <c r="K919" s="113"/>
      <c r="L919" s="113"/>
      <c r="N919" s="117"/>
      <c r="O919" s="117"/>
      <c r="P919" s="114"/>
      <c r="Q919" s="118"/>
      <c r="R919" s="116"/>
      <c r="S919" s="114"/>
    </row>
    <row r="920" spans="6:19">
      <c r="F920" s="111" t="s">
        <v>170</v>
      </c>
      <c r="G920" s="136">
        <v>4.7526299999999999E-5</v>
      </c>
      <c r="H920" s="103">
        <f>ROUND(+G920*Totals!$H$10,2)</f>
        <v>17.59</v>
      </c>
      <c r="I920" s="103">
        <f t="shared" si="39"/>
        <v>0</v>
      </c>
      <c r="J920" s="103">
        <f t="shared" si="40"/>
        <v>17.59</v>
      </c>
      <c r="K920" s="113"/>
      <c r="L920" s="113"/>
      <c r="N920" s="117"/>
      <c r="O920" s="117"/>
      <c r="P920" s="114"/>
      <c r="Q920" s="118"/>
      <c r="R920" s="116"/>
      <c r="S920" s="114"/>
    </row>
    <row r="921" spans="6:19">
      <c r="F921" s="111" t="s">
        <v>169</v>
      </c>
      <c r="G921" s="136">
        <v>7.4187400000000001E-5</v>
      </c>
      <c r="H921" s="103">
        <f>ROUND(+G921*Totals!$H$10,2)</f>
        <v>27.45</v>
      </c>
      <c r="I921" s="103">
        <f t="shared" si="39"/>
        <v>6.7954397394136814</v>
      </c>
      <c r="J921" s="103">
        <f t="shared" si="40"/>
        <v>20.654560260586319</v>
      </c>
      <c r="K921" s="113" t="s">
        <v>169</v>
      </c>
      <c r="L921" s="113" t="s">
        <v>67</v>
      </c>
      <c r="M921" s="138">
        <v>0.24755700325732902</v>
      </c>
      <c r="N921" s="117">
        <f>+H921*M921</f>
        <v>6.7954397394136814</v>
      </c>
      <c r="O921" s="117"/>
      <c r="P921" s="114"/>
      <c r="Q921" s="118"/>
      <c r="R921" s="116"/>
      <c r="S921" s="114"/>
    </row>
    <row r="922" spans="6:19">
      <c r="F922" s="111" t="s">
        <v>168</v>
      </c>
      <c r="G922" s="136">
        <v>4.86855E-5</v>
      </c>
      <c r="H922" s="103">
        <f>ROUND(+G922*Totals!$H$10,2)</f>
        <v>18.010000000000002</v>
      </c>
      <c r="I922" s="103">
        <f t="shared" si="39"/>
        <v>3.8282125603864743</v>
      </c>
      <c r="J922" s="103">
        <f t="shared" si="40"/>
        <v>14.181787439613528</v>
      </c>
      <c r="K922" s="113" t="s">
        <v>168</v>
      </c>
      <c r="L922" s="113" t="s">
        <v>116</v>
      </c>
      <c r="M922" s="138">
        <v>0.21256038647342998</v>
      </c>
      <c r="N922" s="117">
        <f>+H922*M922</f>
        <v>3.8282125603864743</v>
      </c>
      <c r="O922" s="113"/>
      <c r="P922" s="114"/>
      <c r="Q922" s="118"/>
      <c r="R922" s="116"/>
      <c r="S922" s="114"/>
    </row>
    <row r="923" spans="6:19">
      <c r="F923" s="111" t="s">
        <v>167</v>
      </c>
      <c r="G923" s="136">
        <v>1.1012189999999999E-4</v>
      </c>
      <c r="H923" s="103">
        <f>ROUND(+G923*Totals!$H$10,2)</f>
        <v>40.75</v>
      </c>
      <c r="I923" s="103">
        <f t="shared" si="39"/>
        <v>11.369122257053291</v>
      </c>
      <c r="J923" s="103">
        <f t="shared" si="40"/>
        <v>29.380877742946709</v>
      </c>
      <c r="K923" s="143" t="s">
        <v>167</v>
      </c>
      <c r="L923" s="143" t="s">
        <v>48</v>
      </c>
      <c r="M923" s="140">
        <v>5.7993730407523508E-2</v>
      </c>
      <c r="N923" s="144">
        <f>+H923*M923</f>
        <v>2.363244514106583</v>
      </c>
      <c r="O923" s="142" t="s">
        <v>58</v>
      </c>
      <c r="P923" s="140">
        <v>0.22100313479623823</v>
      </c>
      <c r="Q923" s="118">
        <f>H923*P923</f>
        <v>9.0058777429467085</v>
      </c>
      <c r="R923" s="116"/>
      <c r="S923" s="114"/>
    </row>
    <row r="924" spans="6:19">
      <c r="F924" s="111" t="s">
        <v>166</v>
      </c>
      <c r="G924" s="136">
        <v>3.9025700000000001E-5</v>
      </c>
      <c r="H924" s="103">
        <f>ROUND(+G924*Totals!$H$10,2)</f>
        <v>14.44</v>
      </c>
      <c r="I924" s="103">
        <f t="shared" si="39"/>
        <v>0</v>
      </c>
      <c r="J924" s="103">
        <f t="shared" si="40"/>
        <v>14.44</v>
      </c>
      <c r="K924" s="143"/>
      <c r="L924" s="143"/>
      <c r="M924" s="140"/>
      <c r="N924" s="144"/>
      <c r="O924" s="143"/>
      <c r="P924" s="146"/>
      <c r="Q924" s="145"/>
      <c r="R924" s="116"/>
      <c r="S924" s="114"/>
    </row>
    <row r="925" spans="6:19">
      <c r="F925" s="111" t="s">
        <v>165</v>
      </c>
      <c r="G925" s="136">
        <v>2.3454039999999999E-4</v>
      </c>
      <c r="H925" s="103">
        <f>ROUND(+G925*Totals!$H$10,2)</f>
        <v>86.78</v>
      </c>
      <c r="I925" s="103">
        <f t="shared" si="39"/>
        <v>0</v>
      </c>
      <c r="J925" s="103">
        <f t="shared" si="40"/>
        <v>86.78</v>
      </c>
      <c r="K925" s="113"/>
      <c r="L925" s="113"/>
      <c r="N925" s="117"/>
      <c r="O925" s="113"/>
      <c r="P925" s="114"/>
      <c r="Q925" s="118"/>
      <c r="R925" s="116"/>
      <c r="S925" s="114"/>
    </row>
    <row r="926" spans="6:19">
      <c r="F926" s="111" t="s">
        <v>164</v>
      </c>
      <c r="G926" s="136">
        <v>2.9945440000000002E-4</v>
      </c>
      <c r="H926" s="103">
        <f>ROUND(+G926*Totals!$H$10,2)</f>
        <v>110.8</v>
      </c>
      <c r="I926" s="103">
        <f t="shared" si="39"/>
        <v>0</v>
      </c>
      <c r="J926" s="103">
        <f t="shared" si="40"/>
        <v>110.8</v>
      </c>
      <c r="K926" s="113"/>
      <c r="L926" s="113"/>
      <c r="N926" s="117"/>
      <c r="O926" s="113"/>
      <c r="P926" s="114"/>
      <c r="Q926" s="118"/>
      <c r="R926" s="116"/>
      <c r="S926" s="114"/>
    </row>
    <row r="927" spans="6:19">
      <c r="F927" s="111" t="s">
        <v>163</v>
      </c>
      <c r="G927" s="136">
        <v>2.8786259999999999E-4</v>
      </c>
      <c r="H927" s="103">
        <f>ROUND(+G927*Totals!$H$10,2)</f>
        <v>106.51</v>
      </c>
      <c r="I927" s="103">
        <f t="shared" si="39"/>
        <v>0</v>
      </c>
      <c r="J927" s="103">
        <f t="shared" si="40"/>
        <v>106.51</v>
      </c>
      <c r="K927" s="113"/>
      <c r="L927" s="113"/>
      <c r="N927" s="117"/>
      <c r="O927" s="117"/>
      <c r="P927" s="114"/>
      <c r="Q927" s="118"/>
      <c r="R927" s="116"/>
      <c r="S927" s="114"/>
    </row>
    <row r="928" spans="6:19">
      <c r="F928" s="111" t="s">
        <v>162</v>
      </c>
      <c r="G928" s="136">
        <v>1.9203720000000001E-4</v>
      </c>
      <c r="H928" s="103">
        <f>ROUND(+G928*Totals!$H$10,2)</f>
        <v>71.06</v>
      </c>
      <c r="I928" s="103">
        <f t="shared" si="39"/>
        <v>0</v>
      </c>
      <c r="J928" s="103">
        <f t="shared" si="40"/>
        <v>71.06</v>
      </c>
      <c r="K928" s="137" t="s">
        <v>162</v>
      </c>
      <c r="L928" s="137" t="s">
        <v>89</v>
      </c>
      <c r="M928" s="138">
        <v>0.14613778705636743</v>
      </c>
      <c r="N928" s="117"/>
      <c r="O928" s="117"/>
      <c r="P928" s="114"/>
      <c r="Q928" s="118"/>
      <c r="R928" s="116"/>
      <c r="S928" s="114"/>
    </row>
    <row r="929" spans="6:19">
      <c r="F929" s="111" t="s">
        <v>161</v>
      </c>
      <c r="G929" s="136">
        <v>3.8639300000000001E-5</v>
      </c>
      <c r="H929" s="103">
        <f>ROUND(+G929*Totals!$H$10,2)</f>
        <v>14.3</v>
      </c>
      <c r="I929" s="103">
        <f t="shared" si="39"/>
        <v>4.858687258687258</v>
      </c>
      <c r="J929" s="103">
        <f t="shared" si="40"/>
        <v>9.4413127413127427</v>
      </c>
      <c r="K929" s="143" t="s">
        <v>161</v>
      </c>
      <c r="L929" s="143" t="s">
        <v>72</v>
      </c>
      <c r="M929" s="140">
        <v>7.3359073359073365E-2</v>
      </c>
      <c r="N929" s="144">
        <f>+H929*M929</f>
        <v>1.0490347490347491</v>
      </c>
      <c r="O929" s="142" t="s">
        <v>76</v>
      </c>
      <c r="P929" s="149">
        <v>0.26640926640926638</v>
      </c>
      <c r="Q929" s="118">
        <f>H929*P929</f>
        <v>3.8096525096525093</v>
      </c>
      <c r="R929" s="116"/>
      <c r="S929" s="114"/>
    </row>
    <row r="930" spans="6:19">
      <c r="F930" s="111" t="s">
        <v>160</v>
      </c>
      <c r="G930" s="136">
        <v>2.8206699999999999E-5</v>
      </c>
      <c r="H930" s="103">
        <f>ROUND(+G930*Totals!$H$10,2)</f>
        <v>10.44</v>
      </c>
      <c r="I930" s="103">
        <f t="shared" si="39"/>
        <v>5.22</v>
      </c>
      <c r="J930" s="103">
        <f t="shared" si="40"/>
        <v>5.22</v>
      </c>
      <c r="K930" s="143" t="s">
        <v>160</v>
      </c>
      <c r="L930" s="143" t="s">
        <v>48</v>
      </c>
      <c r="M930" s="140">
        <v>0.5</v>
      </c>
      <c r="N930" s="144">
        <f>+H930*M930</f>
        <v>5.22</v>
      </c>
      <c r="O930" s="143"/>
      <c r="P930" s="146"/>
      <c r="Q930" s="145"/>
      <c r="R930" s="116"/>
      <c r="S930" s="114"/>
    </row>
    <row r="931" spans="6:19">
      <c r="F931" s="111" t="s">
        <v>159</v>
      </c>
      <c r="G931" s="136">
        <v>1.1862259999999999E-4</v>
      </c>
      <c r="H931" s="103">
        <f>ROUND(+G931*Totals!$H$10,2)</f>
        <v>43.89</v>
      </c>
      <c r="I931" s="103">
        <f t="shared" si="39"/>
        <v>6.2323799999999991</v>
      </c>
      <c r="J931" s="103">
        <f t="shared" si="40"/>
        <v>37.657620000000001</v>
      </c>
      <c r="K931" s="113" t="s">
        <v>159</v>
      </c>
      <c r="L931" s="113" t="s">
        <v>74</v>
      </c>
      <c r="M931" s="138">
        <v>0.14199999999999999</v>
      </c>
      <c r="N931" s="117">
        <f>+H931*M931</f>
        <v>6.2323799999999991</v>
      </c>
      <c r="O931" s="117"/>
      <c r="P931" s="114"/>
      <c r="Q931" s="118"/>
      <c r="R931" s="116"/>
      <c r="S931" s="114"/>
    </row>
    <row r="932" spans="6:19">
      <c r="F932" s="111" t="s">
        <v>158</v>
      </c>
      <c r="G932" s="136">
        <v>1.2928702999999999E-3</v>
      </c>
      <c r="H932" s="103">
        <f>ROUND(+G932*Totals!$H$10,2)</f>
        <v>478.38</v>
      </c>
      <c r="I932" s="103">
        <f t="shared" si="39"/>
        <v>0</v>
      </c>
      <c r="J932" s="103">
        <f t="shared" si="40"/>
        <v>478.38</v>
      </c>
      <c r="K932" s="113"/>
      <c r="L932" s="113"/>
      <c r="N932" s="117"/>
      <c r="O932" s="113"/>
      <c r="P932" s="114"/>
      <c r="Q932" s="118"/>
      <c r="R932" s="116"/>
      <c r="S932" s="114"/>
    </row>
    <row r="933" spans="6:19">
      <c r="F933" s="111" t="s">
        <v>157</v>
      </c>
      <c r="G933" s="136">
        <v>4.6367099999999999E-5</v>
      </c>
      <c r="H933" s="103">
        <f>ROUND(+G933*Totals!$H$10,2)</f>
        <v>17.16</v>
      </c>
      <c r="I933" s="103">
        <f t="shared" si="39"/>
        <v>3.4874826789838336</v>
      </c>
      <c r="J933" s="103">
        <f t="shared" si="40"/>
        <v>13.672517321016166</v>
      </c>
      <c r="K933" s="113" t="s">
        <v>157</v>
      </c>
      <c r="L933" s="113" t="s">
        <v>93</v>
      </c>
      <c r="M933" s="138">
        <v>0.20323325635103925</v>
      </c>
      <c r="N933" s="117">
        <f>+H933*M933</f>
        <v>3.4874826789838336</v>
      </c>
      <c r="O933" s="113"/>
      <c r="P933" s="114"/>
      <c r="Q933" s="118"/>
      <c r="R933" s="116"/>
      <c r="S933" s="114"/>
    </row>
    <row r="934" spans="6:19">
      <c r="F934" s="111" t="s">
        <v>156</v>
      </c>
      <c r="G934" s="136">
        <v>1.1298125E-3</v>
      </c>
      <c r="H934" s="103">
        <f>ROUND(+G934*Totals!$H$10,2)</f>
        <v>418.04</v>
      </c>
      <c r="I934" s="103">
        <f t="shared" si="39"/>
        <v>0</v>
      </c>
      <c r="J934" s="103">
        <f t="shared" si="40"/>
        <v>418.04</v>
      </c>
      <c r="K934" s="113"/>
      <c r="L934" s="113"/>
      <c r="N934" s="117"/>
      <c r="O934" s="113"/>
      <c r="P934" s="114"/>
      <c r="Q934" s="118"/>
      <c r="R934" s="116"/>
      <c r="S934" s="114"/>
    </row>
    <row r="935" spans="6:19" ht="19.5" customHeight="1">
      <c r="F935" s="111" t="s">
        <v>155</v>
      </c>
      <c r="G935" s="136">
        <v>2.0293349000000001E-3</v>
      </c>
      <c r="H935" s="103">
        <f>ROUND(+G935*Totals!$H$10,2)</f>
        <v>750.88</v>
      </c>
      <c r="I935" s="103">
        <f t="shared" si="39"/>
        <v>0</v>
      </c>
      <c r="J935" s="103">
        <f t="shared" si="40"/>
        <v>750.88</v>
      </c>
      <c r="K935" s="113"/>
      <c r="L935" s="113"/>
      <c r="N935" s="117"/>
      <c r="O935" s="113"/>
      <c r="P935" s="114"/>
      <c r="Q935" s="118"/>
      <c r="R935" s="116"/>
      <c r="S935" s="114"/>
    </row>
    <row r="936" spans="6:19">
      <c r="F936" s="111" t="s">
        <v>154</v>
      </c>
      <c r="G936" s="136">
        <v>3.9914379999999997E-4</v>
      </c>
      <c r="H936" s="103">
        <f>ROUND(+G936*Totals!$H$10,2)</f>
        <v>147.69</v>
      </c>
      <c r="I936" s="103">
        <f t="shared" si="39"/>
        <v>0</v>
      </c>
      <c r="J936" s="103">
        <f t="shared" si="40"/>
        <v>147.69</v>
      </c>
      <c r="K936" s="113"/>
      <c r="L936" s="113"/>
      <c r="N936" s="117"/>
      <c r="O936" s="113"/>
      <c r="P936" s="114"/>
      <c r="Q936" s="118"/>
      <c r="R936" s="116"/>
      <c r="S936" s="114"/>
    </row>
    <row r="937" spans="6:19">
      <c r="F937" s="111" t="s">
        <v>153</v>
      </c>
      <c r="G937" s="136">
        <v>2.0683605999999998E-3</v>
      </c>
      <c r="H937" s="103">
        <f>ROUND(+G937*Totals!$H$10,2)</f>
        <v>765.32</v>
      </c>
      <c r="I937" s="103">
        <f t="shared" si="39"/>
        <v>0</v>
      </c>
      <c r="J937" s="103">
        <f t="shared" si="40"/>
        <v>765.32</v>
      </c>
      <c r="K937" s="113"/>
      <c r="L937" s="113"/>
      <c r="N937" s="117"/>
      <c r="O937" s="113"/>
      <c r="P937" s="114"/>
      <c r="Q937" s="118"/>
      <c r="R937" s="116"/>
      <c r="S937" s="114"/>
    </row>
    <row r="938" spans="6:19">
      <c r="F938" s="111" t="s">
        <v>152</v>
      </c>
      <c r="G938" s="136">
        <v>3.1800130000000004E-4</v>
      </c>
      <c r="H938" s="103">
        <f>ROUND(+G938*Totals!$H$10,2)</f>
        <v>117.66</v>
      </c>
      <c r="I938" s="103">
        <f t="shared" si="39"/>
        <v>0</v>
      </c>
      <c r="J938" s="103">
        <f t="shared" si="40"/>
        <v>117.66</v>
      </c>
      <c r="K938" s="113"/>
      <c r="L938" s="113"/>
      <c r="N938" s="117"/>
      <c r="O938" s="117"/>
      <c r="P938" s="114"/>
      <c r="Q938" s="118"/>
      <c r="R938" s="116"/>
      <c r="S938" s="114"/>
    </row>
    <row r="939" spans="6:19">
      <c r="F939" s="111" t="s">
        <v>151</v>
      </c>
      <c r="G939" s="136">
        <v>3.5161699999999999E-5</v>
      </c>
      <c r="H939" s="103">
        <f>ROUND(+G939*Totals!$H$10,2)</f>
        <v>13.01</v>
      </c>
      <c r="I939" s="103">
        <f t="shared" si="39"/>
        <v>0</v>
      </c>
      <c r="J939" s="103">
        <f t="shared" si="40"/>
        <v>13.01</v>
      </c>
      <c r="N939" s="117"/>
      <c r="Q939" s="112"/>
      <c r="R939" s="112"/>
    </row>
    <row r="940" spans="6:19">
      <c r="F940" s="111" t="s">
        <v>150</v>
      </c>
      <c r="G940" s="136">
        <v>7.26418E-5</v>
      </c>
      <c r="H940" s="103">
        <f>ROUND(+G940*Totals!$H$10,2)</f>
        <v>26.88</v>
      </c>
      <c r="I940" s="103">
        <f t="shared" si="39"/>
        <v>5.9433165829145729</v>
      </c>
      <c r="J940" s="103">
        <f t="shared" si="40"/>
        <v>20.936683417085426</v>
      </c>
      <c r="K940" s="113" t="s">
        <v>150</v>
      </c>
      <c r="L940" s="113" t="s">
        <v>75</v>
      </c>
      <c r="M940" s="138">
        <v>0.22110552763819097</v>
      </c>
      <c r="N940" s="117">
        <f>+H940*M940</f>
        <v>5.9433165829145729</v>
      </c>
      <c r="O940" s="117"/>
      <c r="P940" s="114"/>
      <c r="Q940" s="118"/>
      <c r="R940" s="116"/>
      <c r="S940" s="114"/>
    </row>
    <row r="941" spans="6:19">
      <c r="F941" s="111" t="s">
        <v>149</v>
      </c>
      <c r="G941" s="136">
        <v>6.2788830000000005E-4</v>
      </c>
      <c r="H941" s="103">
        <f>ROUND(+G941*Totals!$H$10,2)</f>
        <v>232.33</v>
      </c>
      <c r="I941" s="103">
        <f t="shared" si="39"/>
        <v>0</v>
      </c>
      <c r="J941" s="103">
        <f t="shared" si="40"/>
        <v>232.33</v>
      </c>
      <c r="N941" s="117"/>
      <c r="Q941" s="112"/>
      <c r="R941" s="112"/>
    </row>
    <row r="942" spans="6:19">
      <c r="F942" s="111" t="s">
        <v>148</v>
      </c>
      <c r="G942" s="136">
        <v>5.6413299999999997E-5</v>
      </c>
      <c r="H942" s="103">
        <f>ROUND(+G942*Totals!$H$10,2)</f>
        <v>20.87</v>
      </c>
      <c r="I942" s="103">
        <f t="shared" si="39"/>
        <v>4.2924113475177306</v>
      </c>
      <c r="J942" s="103">
        <f t="shared" si="40"/>
        <v>16.57758865248227</v>
      </c>
      <c r="K942" s="113" t="s">
        <v>148</v>
      </c>
      <c r="L942" s="113" t="s">
        <v>54</v>
      </c>
      <c r="M942" s="138">
        <v>0.20567375886524822</v>
      </c>
      <c r="N942" s="117">
        <f>+H942*M942</f>
        <v>4.2924113475177306</v>
      </c>
      <c r="O942" s="117"/>
      <c r="P942" s="114"/>
      <c r="Q942" s="118"/>
      <c r="R942" s="116"/>
      <c r="S942" s="114"/>
    </row>
    <row r="943" spans="6:19">
      <c r="F943" s="111" t="s">
        <v>147</v>
      </c>
      <c r="G943" s="136">
        <v>5.200847E-4</v>
      </c>
      <c r="H943" s="103">
        <f>ROUND(+G943*Totals!$H$10,2)</f>
        <v>192.44</v>
      </c>
      <c r="I943" s="103">
        <f t="shared" si="39"/>
        <v>0</v>
      </c>
      <c r="J943" s="103">
        <f t="shared" si="40"/>
        <v>192.44</v>
      </c>
      <c r="K943" s="113"/>
      <c r="L943" s="113"/>
      <c r="N943" s="117"/>
      <c r="O943" s="117"/>
      <c r="P943" s="114"/>
      <c r="Q943" s="118"/>
      <c r="R943" s="116"/>
      <c r="S943" s="114"/>
    </row>
    <row r="944" spans="6:19">
      <c r="F944" s="111" t="s">
        <v>146</v>
      </c>
      <c r="G944" s="136">
        <v>5.5640599999999997E-5</v>
      </c>
      <c r="H944" s="103">
        <f>ROUND(+G944*Totals!$H$10,2)</f>
        <v>20.59</v>
      </c>
      <c r="I944" s="103">
        <f t="shared" si="39"/>
        <v>3.5627640449438198</v>
      </c>
      <c r="J944" s="103">
        <f t="shared" si="40"/>
        <v>17.027235955056181</v>
      </c>
      <c r="K944" s="103" t="s">
        <v>146</v>
      </c>
      <c r="L944" s="103" t="s">
        <v>132</v>
      </c>
      <c r="M944" s="138">
        <v>0.17303370786516853</v>
      </c>
      <c r="N944" s="117">
        <f>+H944*M944</f>
        <v>3.5627640449438198</v>
      </c>
      <c r="Q944" s="112"/>
      <c r="R944" s="112"/>
    </row>
    <row r="945" spans="6:20">
      <c r="F945" s="111" t="s">
        <v>145</v>
      </c>
      <c r="G945" s="136">
        <v>1.4760199999999999E-4</v>
      </c>
      <c r="H945" s="103">
        <f>ROUND(+G945*Totals!$H$10,2)</f>
        <v>54.61</v>
      </c>
      <c r="I945" s="103">
        <f t="shared" si="39"/>
        <v>16.363972125435538</v>
      </c>
      <c r="J945" s="103">
        <f t="shared" si="40"/>
        <v>38.246027874564462</v>
      </c>
      <c r="K945" s="113" t="s">
        <v>145</v>
      </c>
      <c r="L945" s="113" t="s">
        <v>65</v>
      </c>
      <c r="M945" s="138">
        <v>0.29965156794425085</v>
      </c>
      <c r="N945" s="117">
        <f>+H945*M945</f>
        <v>16.363972125435538</v>
      </c>
      <c r="O945" s="117"/>
      <c r="P945" s="114"/>
      <c r="Q945" s="118"/>
      <c r="R945" s="116"/>
      <c r="S945" s="114"/>
    </row>
    <row r="946" spans="6:20">
      <c r="F946" s="111" t="s">
        <v>144</v>
      </c>
      <c r="G946" s="136">
        <v>2.0208340000000001E-4</v>
      </c>
      <c r="H946" s="103">
        <f>ROUND(+G946*Totals!$H$10,2)</f>
        <v>74.77</v>
      </c>
      <c r="I946" s="103">
        <f t="shared" si="39"/>
        <v>0</v>
      </c>
      <c r="J946" s="103">
        <f t="shared" si="40"/>
        <v>74.77</v>
      </c>
      <c r="K946" s="113"/>
      <c r="L946" s="113"/>
      <c r="N946" s="117"/>
      <c r="O946" s="117"/>
      <c r="P946" s="114"/>
      <c r="Q946" s="118"/>
      <c r="R946" s="116"/>
      <c r="S946" s="114"/>
    </row>
    <row r="947" spans="6:20">
      <c r="F947" s="111" t="s">
        <v>143</v>
      </c>
      <c r="G947" s="136">
        <v>1.031669E-4</v>
      </c>
      <c r="H947" s="103">
        <f>ROUND(+G947*Totals!$H$10,2)</f>
        <v>38.17</v>
      </c>
      <c r="I947" s="103">
        <f t="shared" si="39"/>
        <v>5.5303125000000009</v>
      </c>
      <c r="J947" s="103">
        <f t="shared" si="40"/>
        <v>32.639687500000001</v>
      </c>
      <c r="K947" s="113" t="s">
        <v>143</v>
      </c>
      <c r="L947" s="113" t="s">
        <v>73</v>
      </c>
      <c r="M947" s="138">
        <v>0.14488636363636365</v>
      </c>
      <c r="N947" s="117">
        <f>+H947*M947</f>
        <v>5.5303125000000009</v>
      </c>
      <c r="O947" s="117"/>
      <c r="P947" s="114"/>
      <c r="Q947" s="118"/>
      <c r="R947" s="116"/>
      <c r="S947" s="114"/>
    </row>
    <row r="948" spans="6:20">
      <c r="F948" s="111" t="s">
        <v>142</v>
      </c>
      <c r="G948" s="136">
        <v>7.3415000000000008E-6</v>
      </c>
      <c r="H948" s="103">
        <f>ROUND(+G948*Totals!$H$10,2)</f>
        <v>2.72</v>
      </c>
      <c r="I948" s="103">
        <f t="shared" si="39"/>
        <v>0.82688000000000006</v>
      </c>
      <c r="J948" s="103">
        <f t="shared" si="40"/>
        <v>1.8931200000000001</v>
      </c>
      <c r="K948" s="103" t="s">
        <v>142</v>
      </c>
      <c r="L948" s="103" t="s">
        <v>47</v>
      </c>
      <c r="M948" s="138">
        <v>0.30399999999999999</v>
      </c>
      <c r="N948" s="117">
        <f>+H948*M948</f>
        <v>0.82688000000000006</v>
      </c>
      <c r="Q948" s="112"/>
      <c r="R948" s="112"/>
    </row>
    <row r="949" spans="6:20">
      <c r="F949" s="111" t="s">
        <v>141</v>
      </c>
      <c r="G949" s="136">
        <v>2.3183600000000003E-5</v>
      </c>
      <c r="H949" s="103">
        <f>ROUND(+G949*Totals!$H$10,2)</f>
        <v>8.58</v>
      </c>
      <c r="I949" s="103">
        <f t="shared" si="39"/>
        <v>2.1731004366812225</v>
      </c>
      <c r="J949" s="103">
        <f t="shared" si="40"/>
        <v>6.4068995633187775</v>
      </c>
      <c r="K949" s="113" t="s">
        <v>141</v>
      </c>
      <c r="L949" s="113" t="s">
        <v>106</v>
      </c>
      <c r="M949" s="138">
        <v>0.25327510917030566</v>
      </c>
      <c r="N949" s="117">
        <f>+H949*M949</f>
        <v>2.1731004366812225</v>
      </c>
      <c r="O949" s="113"/>
      <c r="P949" s="114"/>
      <c r="Q949" s="118"/>
      <c r="R949" s="116"/>
      <c r="S949" s="114"/>
    </row>
    <row r="950" spans="6:20">
      <c r="F950" s="111" t="s">
        <v>140</v>
      </c>
      <c r="G950" s="136">
        <v>2.0401539999999999E-4</v>
      </c>
      <c r="H950" s="103">
        <f>ROUND(+G950*Totals!$H$10,2)</f>
        <v>75.489999999999995</v>
      </c>
      <c r="I950" s="103">
        <f t="shared" si="39"/>
        <v>0</v>
      </c>
      <c r="J950" s="103">
        <f t="shared" si="40"/>
        <v>75.489999999999995</v>
      </c>
      <c r="N950" s="117"/>
      <c r="Q950" s="120"/>
      <c r="R950" s="112"/>
    </row>
    <row r="951" spans="6:20">
      <c r="F951" s="111" t="s">
        <v>139</v>
      </c>
      <c r="G951" s="136">
        <v>3.2456999999999998E-5</v>
      </c>
      <c r="H951" s="103">
        <f>ROUND(+G951*Totals!$H$10,2)</f>
        <v>12.01</v>
      </c>
      <c r="I951" s="103">
        <f t="shared" si="39"/>
        <v>3.1454761904761908</v>
      </c>
      <c r="J951" s="103">
        <f t="shared" si="40"/>
        <v>8.8645238095238099</v>
      </c>
      <c r="K951" s="103" t="s">
        <v>139</v>
      </c>
      <c r="L951" s="103" t="s">
        <v>65</v>
      </c>
      <c r="M951" s="138">
        <v>0.11111111111111112</v>
      </c>
      <c r="N951" s="117">
        <f>+H951*M951</f>
        <v>1.3344444444444445</v>
      </c>
      <c r="O951" s="103" t="s">
        <v>83</v>
      </c>
      <c r="P951" s="138">
        <v>0.15079365079365079</v>
      </c>
      <c r="Q951" s="118">
        <f>H951*P951</f>
        <v>1.811031746031746</v>
      </c>
      <c r="R951" s="112"/>
    </row>
    <row r="952" spans="6:20">
      <c r="F952" s="103" t="s">
        <v>36</v>
      </c>
      <c r="J952" s="121">
        <f>+N952+Q952+T952</f>
        <v>16.925708659391699</v>
      </c>
      <c r="N952" s="120">
        <f t="shared" ref="N952:N983" si="41">SUMIF(L$7:L$951,$F952,N$7:N$951)</f>
        <v>16.925708659391699</v>
      </c>
      <c r="Q952" s="120">
        <f t="shared" ref="Q952:Q983" si="42">SUMIF(O$7:O$951,$F952,Q$7:Q$951)</f>
        <v>0</v>
      </c>
      <c r="R952" s="112"/>
      <c r="T952" s="120">
        <f t="shared" ref="T952:T983" si="43">SUMIF(R$7:R$951,$F952,T$7:T$951)</f>
        <v>0</v>
      </c>
    </row>
    <row r="953" spans="6:20">
      <c r="F953" s="103" t="s">
        <v>37</v>
      </c>
      <c r="J953" s="121">
        <f t="shared" ref="J953:J1016" si="44">+N953+Q953+T953</f>
        <v>7.9390140799235329</v>
      </c>
      <c r="N953" s="120">
        <f t="shared" si="41"/>
        <v>7.9390140799235329</v>
      </c>
      <c r="Q953" s="120">
        <f t="shared" si="42"/>
        <v>0</v>
      </c>
      <c r="R953" s="112"/>
      <c r="T953" s="120">
        <f t="shared" si="43"/>
        <v>0</v>
      </c>
    </row>
    <row r="954" spans="6:20">
      <c r="F954" s="103" t="s">
        <v>38</v>
      </c>
      <c r="J954" s="121">
        <f t="shared" si="44"/>
        <v>10.7439922029144</v>
      </c>
      <c r="N954" s="120">
        <f t="shared" si="41"/>
        <v>10.7439922029144</v>
      </c>
      <c r="Q954" s="120">
        <f t="shared" si="42"/>
        <v>0</v>
      </c>
      <c r="R954" s="112"/>
      <c r="T954" s="120">
        <f t="shared" si="43"/>
        <v>0</v>
      </c>
    </row>
    <row r="955" spans="6:20">
      <c r="F955" s="103" t="s">
        <v>39</v>
      </c>
      <c r="J955" s="121">
        <f t="shared" si="44"/>
        <v>47.353203120313609</v>
      </c>
      <c r="N955" s="120">
        <f t="shared" si="41"/>
        <v>47.353203120313609</v>
      </c>
      <c r="Q955" s="120">
        <f t="shared" si="42"/>
        <v>0</v>
      </c>
      <c r="R955" s="112"/>
      <c r="T955" s="120">
        <f t="shared" si="43"/>
        <v>0</v>
      </c>
    </row>
    <row r="956" spans="6:20">
      <c r="F956" s="103" t="s">
        <v>40</v>
      </c>
      <c r="J956" s="121">
        <f t="shared" si="44"/>
        <v>16.127472878183781</v>
      </c>
      <c r="N956" s="120">
        <f t="shared" si="41"/>
        <v>16.127472878183781</v>
      </c>
      <c r="Q956" s="120">
        <f t="shared" si="42"/>
        <v>0</v>
      </c>
      <c r="R956" s="112"/>
      <c r="T956" s="120">
        <f t="shared" si="43"/>
        <v>0</v>
      </c>
    </row>
    <row r="957" spans="6:20">
      <c r="F957" s="103" t="s">
        <v>41</v>
      </c>
      <c r="J957" s="121">
        <f t="shared" si="44"/>
        <v>34.922741289067403</v>
      </c>
      <c r="N957" s="120">
        <f t="shared" si="41"/>
        <v>34.922741289067403</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28.239474290661125</v>
      </c>
      <c r="N959" s="120">
        <f t="shared" si="41"/>
        <v>28.239474290661125</v>
      </c>
      <c r="Q959" s="120">
        <f t="shared" si="42"/>
        <v>0</v>
      </c>
      <c r="R959" s="112"/>
      <c r="T959" s="120">
        <f t="shared" si="43"/>
        <v>0</v>
      </c>
    </row>
    <row r="960" spans="6:20">
      <c r="F960" s="103" t="s">
        <v>43</v>
      </c>
      <c r="J960" s="121">
        <f t="shared" si="44"/>
        <v>8.0496448087431691</v>
      </c>
      <c r="N960" s="120">
        <f t="shared" si="41"/>
        <v>8.0496448087431691</v>
      </c>
      <c r="Q960" s="120">
        <f t="shared" si="42"/>
        <v>0</v>
      </c>
      <c r="R960" s="112"/>
      <c r="T960" s="120">
        <f t="shared" si="43"/>
        <v>0</v>
      </c>
    </row>
    <row r="961" spans="6:20">
      <c r="F961" s="103" t="s">
        <v>44</v>
      </c>
      <c r="J961" s="121">
        <f t="shared" si="44"/>
        <v>39.917236882380237</v>
      </c>
      <c r="N961" s="120">
        <f t="shared" si="41"/>
        <v>39.917236882380237</v>
      </c>
      <c r="Q961" s="120">
        <f t="shared" si="42"/>
        <v>0</v>
      </c>
      <c r="R961" s="112"/>
      <c r="T961" s="120">
        <f t="shared" si="43"/>
        <v>0</v>
      </c>
    </row>
    <row r="962" spans="6:20">
      <c r="F962" s="103" t="s">
        <v>45</v>
      </c>
      <c r="J962" s="121">
        <f t="shared" si="44"/>
        <v>28.357390196797631</v>
      </c>
      <c r="N962" s="120">
        <f t="shared" si="41"/>
        <v>28.357390196797631</v>
      </c>
      <c r="Q962" s="120">
        <f t="shared" si="42"/>
        <v>0</v>
      </c>
      <c r="R962" s="112"/>
      <c r="T962" s="120">
        <f t="shared" si="43"/>
        <v>0</v>
      </c>
    </row>
    <row r="963" spans="6:20">
      <c r="F963" s="103" t="s">
        <v>46</v>
      </c>
      <c r="J963" s="121">
        <f t="shared" si="44"/>
        <v>12.09113857006288</v>
      </c>
      <c r="N963" s="120">
        <f t="shared" si="41"/>
        <v>12.09113857006288</v>
      </c>
      <c r="Q963" s="120">
        <f t="shared" si="42"/>
        <v>0</v>
      </c>
      <c r="R963" s="112"/>
      <c r="T963" s="120">
        <f t="shared" si="43"/>
        <v>0</v>
      </c>
    </row>
    <row r="964" spans="6:20">
      <c r="F964" s="103" t="s">
        <v>47</v>
      </c>
      <c r="J964" s="121">
        <f t="shared" si="44"/>
        <v>31.144435894155126</v>
      </c>
      <c r="N964" s="120">
        <f t="shared" si="41"/>
        <v>31.144435894155126</v>
      </c>
      <c r="Q964" s="120">
        <f t="shared" si="42"/>
        <v>0</v>
      </c>
      <c r="R964" s="112"/>
      <c r="T964" s="120">
        <f t="shared" si="43"/>
        <v>0</v>
      </c>
    </row>
    <row r="965" spans="6:20">
      <c r="F965" s="103" t="s">
        <v>48</v>
      </c>
      <c r="J965" s="121">
        <f t="shared" si="44"/>
        <v>90.494962620065607</v>
      </c>
      <c r="N965" s="120">
        <f t="shared" si="41"/>
        <v>90.494962620065607</v>
      </c>
      <c r="Q965" s="120">
        <f t="shared" si="42"/>
        <v>0</v>
      </c>
      <c r="R965" s="112"/>
      <c r="T965" s="120">
        <f t="shared" si="43"/>
        <v>0</v>
      </c>
    </row>
    <row r="966" spans="6:20">
      <c r="F966" s="103" t="s">
        <v>49</v>
      </c>
      <c r="J966" s="121">
        <f t="shared" si="44"/>
        <v>30.103137772063032</v>
      </c>
      <c r="N966" s="120">
        <f t="shared" si="41"/>
        <v>30.103137772063032</v>
      </c>
      <c r="Q966" s="120">
        <f t="shared" si="42"/>
        <v>0</v>
      </c>
      <c r="R966" s="112"/>
      <c r="T966" s="120">
        <f t="shared" si="43"/>
        <v>0</v>
      </c>
    </row>
    <row r="967" spans="6:20">
      <c r="F967" s="103" t="s">
        <v>50</v>
      </c>
      <c r="J967" s="121">
        <f t="shared" si="44"/>
        <v>6.6958282208588953</v>
      </c>
      <c r="N967" s="120">
        <f t="shared" si="41"/>
        <v>6.6958282208588953</v>
      </c>
      <c r="Q967" s="120">
        <f t="shared" si="42"/>
        <v>0</v>
      </c>
      <c r="R967" s="112"/>
      <c r="T967" s="120">
        <f t="shared" si="43"/>
        <v>0</v>
      </c>
    </row>
    <row r="968" spans="6:20">
      <c r="F968" s="103" t="s">
        <v>51</v>
      </c>
      <c r="J968" s="121">
        <f t="shared" si="44"/>
        <v>59.310214090801836</v>
      </c>
      <c r="N968" s="120">
        <f t="shared" si="41"/>
        <v>59.310214090801836</v>
      </c>
      <c r="Q968" s="120">
        <f t="shared" si="42"/>
        <v>0</v>
      </c>
      <c r="R968" s="112"/>
      <c r="T968" s="120">
        <f t="shared" si="43"/>
        <v>0</v>
      </c>
    </row>
    <row r="969" spans="6:20">
      <c r="F969" s="103" t="s">
        <v>52</v>
      </c>
      <c r="J969" s="121">
        <f t="shared" si="44"/>
        <v>16.896115002358577</v>
      </c>
      <c r="N969" s="120">
        <f t="shared" si="41"/>
        <v>16.896115002358577</v>
      </c>
      <c r="Q969" s="120">
        <f t="shared" si="42"/>
        <v>0</v>
      </c>
      <c r="R969" s="112"/>
      <c r="T969" s="120">
        <f t="shared" si="43"/>
        <v>0</v>
      </c>
    </row>
    <row r="970" spans="6:20">
      <c r="F970" s="103" t="s">
        <v>53</v>
      </c>
      <c r="J970" s="121">
        <f t="shared" si="44"/>
        <v>51.1092659390725</v>
      </c>
      <c r="N970" s="120">
        <f t="shared" si="41"/>
        <v>51.1092659390725</v>
      </c>
      <c r="Q970" s="120">
        <f t="shared" si="42"/>
        <v>0</v>
      </c>
      <c r="R970" s="112"/>
      <c r="T970" s="120">
        <f t="shared" si="43"/>
        <v>0</v>
      </c>
    </row>
    <row r="971" spans="6:20">
      <c r="F971" s="103" t="s">
        <v>54</v>
      </c>
      <c r="J971" s="121">
        <f t="shared" si="44"/>
        <v>5.1353381767860231</v>
      </c>
      <c r="N971" s="120">
        <f t="shared" si="41"/>
        <v>5.1353381767860231</v>
      </c>
      <c r="Q971" s="120">
        <f t="shared" si="42"/>
        <v>0</v>
      </c>
      <c r="R971" s="112"/>
      <c r="T971" s="120">
        <f t="shared" si="43"/>
        <v>0</v>
      </c>
    </row>
    <row r="972" spans="6:20">
      <c r="F972" s="103" t="s">
        <v>55</v>
      </c>
      <c r="J972" s="121">
        <f t="shared" si="44"/>
        <v>41.305817686724929</v>
      </c>
      <c r="N972" s="120">
        <f t="shared" si="41"/>
        <v>41.305817686724929</v>
      </c>
      <c r="Q972" s="120">
        <f t="shared" si="42"/>
        <v>0</v>
      </c>
      <c r="R972" s="112"/>
      <c r="T972" s="120">
        <f t="shared" si="43"/>
        <v>0</v>
      </c>
    </row>
    <row r="973" spans="6:20">
      <c r="F973" s="103" t="s">
        <v>56</v>
      </c>
      <c r="J973" s="121">
        <f t="shared" si="44"/>
        <v>81.858641042512858</v>
      </c>
      <c r="N973" s="120">
        <f t="shared" si="41"/>
        <v>81.858641042512858</v>
      </c>
      <c r="Q973" s="120">
        <f t="shared" si="42"/>
        <v>0</v>
      </c>
      <c r="R973" s="112"/>
      <c r="T973" s="120">
        <f t="shared" si="43"/>
        <v>0</v>
      </c>
    </row>
    <row r="974" spans="6:20">
      <c r="F974" s="103" t="s">
        <v>57</v>
      </c>
      <c r="J974" s="121">
        <f t="shared" si="44"/>
        <v>73.841266399542889</v>
      </c>
      <c r="N974" s="120">
        <f t="shared" si="41"/>
        <v>73.841266399542889</v>
      </c>
      <c r="Q974" s="120">
        <f t="shared" si="42"/>
        <v>0</v>
      </c>
      <c r="R974" s="112"/>
      <c r="T974" s="120">
        <f t="shared" si="43"/>
        <v>0</v>
      </c>
    </row>
    <row r="975" spans="6:20">
      <c r="F975" s="103" t="s">
        <v>58</v>
      </c>
      <c r="J975" s="121">
        <f t="shared" si="44"/>
        <v>62.051528563886137</v>
      </c>
      <c r="N975" s="120">
        <f t="shared" si="41"/>
        <v>53.045650820939429</v>
      </c>
      <c r="Q975" s="120">
        <f t="shared" si="42"/>
        <v>9.0058777429467085</v>
      </c>
      <c r="R975" s="112"/>
      <c r="T975" s="120">
        <f t="shared" si="43"/>
        <v>0</v>
      </c>
    </row>
    <row r="976" spans="6:20">
      <c r="F976" s="103" t="s">
        <v>59</v>
      </c>
      <c r="J976" s="121">
        <f t="shared" si="44"/>
        <v>38.021743275867657</v>
      </c>
      <c r="N976" s="120">
        <f t="shared" si="41"/>
        <v>38.021743275867657</v>
      </c>
      <c r="Q976" s="120">
        <f t="shared" si="42"/>
        <v>0</v>
      </c>
      <c r="R976" s="112"/>
      <c r="T976" s="120">
        <f t="shared" si="43"/>
        <v>0</v>
      </c>
    </row>
    <row r="977" spans="6:20">
      <c r="F977" s="103" t="s">
        <v>60</v>
      </c>
      <c r="J977" s="121">
        <f t="shared" si="44"/>
        <v>25.098728732969612</v>
      </c>
      <c r="N977" s="120">
        <f t="shared" si="41"/>
        <v>25.098728732969612</v>
      </c>
      <c r="Q977" s="120">
        <f t="shared" si="42"/>
        <v>0</v>
      </c>
      <c r="R977" s="112"/>
      <c r="T977" s="120">
        <f t="shared" si="43"/>
        <v>0</v>
      </c>
    </row>
    <row r="978" spans="6:20">
      <c r="F978" s="103" t="s">
        <v>61</v>
      </c>
      <c r="J978" s="121">
        <f t="shared" si="44"/>
        <v>27.219917281658571</v>
      </c>
      <c r="N978" s="120">
        <f t="shared" si="41"/>
        <v>25.217966062146374</v>
      </c>
      <c r="Q978" s="120">
        <f t="shared" si="42"/>
        <v>2.0019512195121956</v>
      </c>
      <c r="R978" s="112"/>
      <c r="T978" s="120">
        <f t="shared" si="43"/>
        <v>0</v>
      </c>
    </row>
    <row r="979" spans="6:20">
      <c r="F979" s="103" t="s">
        <v>62</v>
      </c>
      <c r="J979" s="121">
        <f t="shared" si="44"/>
        <v>49.61418009406966</v>
      </c>
      <c r="N979" s="120">
        <f t="shared" si="41"/>
        <v>35.963462008963276</v>
      </c>
      <c r="Q979" s="120">
        <f t="shared" si="42"/>
        <v>13.650718085106384</v>
      </c>
      <c r="R979" s="112"/>
      <c r="T979" s="120">
        <f t="shared" si="43"/>
        <v>0</v>
      </c>
    </row>
    <row r="980" spans="6:20">
      <c r="F980" s="103" t="s">
        <v>63</v>
      </c>
      <c r="J980" s="121">
        <f t="shared" si="44"/>
        <v>10.176470588235295</v>
      </c>
      <c r="N980" s="120">
        <f t="shared" si="41"/>
        <v>10.176470588235295</v>
      </c>
      <c r="Q980" s="120">
        <f t="shared" si="42"/>
        <v>0</v>
      </c>
      <c r="R980" s="112"/>
      <c r="T980" s="120">
        <f t="shared" si="43"/>
        <v>0</v>
      </c>
    </row>
    <row r="981" spans="6:20">
      <c r="F981" s="103" t="s">
        <v>64</v>
      </c>
      <c r="J981" s="121">
        <f t="shared" si="44"/>
        <v>10.156354210749047</v>
      </c>
      <c r="N981" s="120">
        <f t="shared" si="41"/>
        <v>10.156354210749047</v>
      </c>
      <c r="Q981" s="120">
        <f t="shared" si="42"/>
        <v>0</v>
      </c>
      <c r="R981" s="112"/>
      <c r="T981" s="120">
        <f t="shared" si="43"/>
        <v>0</v>
      </c>
    </row>
    <row r="982" spans="6:20">
      <c r="F982" s="103" t="s">
        <v>65</v>
      </c>
      <c r="J982" s="121">
        <f t="shared" si="44"/>
        <v>87.075643798626828</v>
      </c>
      <c r="N982" s="120">
        <f t="shared" si="41"/>
        <v>87.075643798626828</v>
      </c>
      <c r="Q982" s="120">
        <f t="shared" si="42"/>
        <v>0</v>
      </c>
      <c r="R982" s="112"/>
      <c r="T982" s="120">
        <f t="shared" si="43"/>
        <v>0</v>
      </c>
    </row>
    <row r="983" spans="6:20">
      <c r="F983" s="103" t="s">
        <v>66</v>
      </c>
      <c r="J983" s="121">
        <f t="shared" si="44"/>
        <v>20.240314005201576</v>
      </c>
      <c r="N983" s="120">
        <f t="shared" si="41"/>
        <v>20.240314005201576</v>
      </c>
      <c r="Q983" s="120">
        <f t="shared" si="42"/>
        <v>0</v>
      </c>
      <c r="R983" s="112"/>
      <c r="T983" s="120">
        <f t="shared" si="43"/>
        <v>0</v>
      </c>
    </row>
    <row r="984" spans="6:20">
      <c r="F984" s="103" t="s">
        <v>67</v>
      </c>
      <c r="J984" s="121">
        <f t="shared" si="44"/>
        <v>77.306732634584591</v>
      </c>
      <c r="N984" s="120">
        <f t="shared" ref="N984:N1015" si="45">SUMIF(L$7:L$951,$F984,N$7:N$951)</f>
        <v>75.576387806998383</v>
      </c>
      <c r="Q984" s="120">
        <f t="shared" ref="Q984:Q1015" si="46">SUMIF(O$7:O$951,$F984,Q$7:Q$951)</f>
        <v>1.730344827586207</v>
      </c>
      <c r="R984" s="112"/>
      <c r="T984" s="120">
        <f t="shared" ref="T984:T1015" si="47">SUMIF(R$7:R$951,$F984,T$7:T$951)</f>
        <v>0</v>
      </c>
    </row>
    <row r="985" spans="6:20">
      <c r="F985" s="103" t="s">
        <v>68</v>
      </c>
      <c r="J985" s="121">
        <f t="shared" si="44"/>
        <v>37.400903979941475</v>
      </c>
      <c r="N985" s="120">
        <f t="shared" si="45"/>
        <v>37.400903979941475</v>
      </c>
      <c r="Q985" s="120">
        <f t="shared" si="46"/>
        <v>0</v>
      </c>
      <c r="R985" s="112"/>
      <c r="T985" s="120">
        <f t="shared" si="47"/>
        <v>0</v>
      </c>
    </row>
    <row r="986" spans="6:20">
      <c r="F986" s="103" t="s">
        <v>69</v>
      </c>
      <c r="J986" s="121">
        <f t="shared" si="44"/>
        <v>62.942163576220949</v>
      </c>
      <c r="N986" s="120">
        <f t="shared" si="45"/>
        <v>62.942163576220949</v>
      </c>
      <c r="Q986" s="120">
        <f t="shared" si="46"/>
        <v>0</v>
      </c>
      <c r="R986" s="112"/>
      <c r="T986" s="120">
        <f t="shared" si="47"/>
        <v>0</v>
      </c>
    </row>
    <row r="987" spans="6:20">
      <c r="F987" s="103" t="s">
        <v>70</v>
      </c>
      <c r="J987" s="121">
        <f t="shared" si="44"/>
        <v>32.541008733059201</v>
      </c>
      <c r="N987" s="120">
        <f t="shared" si="45"/>
        <v>32.541008733059201</v>
      </c>
      <c r="Q987" s="120">
        <f t="shared" si="46"/>
        <v>0</v>
      </c>
      <c r="R987" s="112"/>
      <c r="T987" s="120">
        <f t="shared" si="47"/>
        <v>0</v>
      </c>
    </row>
    <row r="988" spans="6:20">
      <c r="F988" s="103" t="s">
        <v>71</v>
      </c>
      <c r="J988" s="121">
        <f t="shared" si="44"/>
        <v>36.81114512884583</v>
      </c>
      <c r="N988" s="120">
        <f t="shared" si="45"/>
        <v>34.523161257878087</v>
      </c>
      <c r="Q988" s="120">
        <f t="shared" si="46"/>
        <v>2.287983870967742</v>
      </c>
      <c r="R988" s="112"/>
      <c r="T988" s="120">
        <f t="shared" si="47"/>
        <v>0</v>
      </c>
    </row>
    <row r="989" spans="6:20">
      <c r="F989" s="103" t="s">
        <v>72</v>
      </c>
      <c r="J989" s="121">
        <f t="shared" si="44"/>
        <v>23.795031807443646</v>
      </c>
      <c r="N989" s="120">
        <f t="shared" si="45"/>
        <v>23.795031807443646</v>
      </c>
      <c r="Q989" s="120">
        <f t="shared" si="46"/>
        <v>0</v>
      </c>
      <c r="R989" s="112"/>
      <c r="T989" s="120">
        <f t="shared" si="47"/>
        <v>0</v>
      </c>
    </row>
    <row r="990" spans="6:20">
      <c r="F990" s="103" t="s">
        <v>73</v>
      </c>
      <c r="J990" s="121">
        <f t="shared" si="44"/>
        <v>25.218826840994982</v>
      </c>
      <c r="N990" s="120">
        <f t="shared" si="45"/>
        <v>19.147704646481266</v>
      </c>
      <c r="Q990" s="120">
        <f t="shared" si="46"/>
        <v>6.0711221945137162</v>
      </c>
      <c r="R990" s="112"/>
      <c r="T990" s="120">
        <f t="shared" si="47"/>
        <v>0</v>
      </c>
    </row>
    <row r="991" spans="6:20">
      <c r="F991" s="103" t="s">
        <v>74</v>
      </c>
      <c r="J991" s="121">
        <f t="shared" si="44"/>
        <v>33.686723113417756</v>
      </c>
      <c r="N991" s="120">
        <f t="shared" si="45"/>
        <v>33.686723113417756</v>
      </c>
      <c r="Q991" s="120">
        <f t="shared" si="46"/>
        <v>0</v>
      </c>
      <c r="R991" s="112"/>
      <c r="T991" s="120">
        <f t="shared" si="47"/>
        <v>0</v>
      </c>
    </row>
    <row r="992" spans="6:20">
      <c r="F992" s="103" t="s">
        <v>75</v>
      </c>
      <c r="J992" s="121">
        <f t="shared" si="44"/>
        <v>49.201264356704286</v>
      </c>
      <c r="N992" s="120">
        <f t="shared" si="45"/>
        <v>49.201264356704286</v>
      </c>
      <c r="Q992" s="120">
        <f t="shared" si="46"/>
        <v>0</v>
      </c>
      <c r="R992" s="112"/>
      <c r="T992" s="120">
        <f t="shared" si="47"/>
        <v>0</v>
      </c>
    </row>
    <row r="993" spans="6:20">
      <c r="F993" s="103" t="s">
        <v>76</v>
      </c>
      <c r="J993" s="121">
        <f t="shared" si="44"/>
        <v>55.057912739941855</v>
      </c>
      <c r="N993" s="120">
        <f t="shared" si="45"/>
        <v>51.248260230289347</v>
      </c>
      <c r="Q993" s="120">
        <f t="shared" si="46"/>
        <v>3.8096525096525093</v>
      </c>
      <c r="R993" s="112"/>
      <c r="T993" s="120">
        <f t="shared" si="47"/>
        <v>0</v>
      </c>
    </row>
    <row r="994" spans="6:20">
      <c r="F994" s="103" t="s">
        <v>77</v>
      </c>
      <c r="J994" s="121">
        <f t="shared" si="44"/>
        <v>42.699070495828479</v>
      </c>
      <c r="N994" s="120">
        <f t="shared" si="45"/>
        <v>42.699070495828479</v>
      </c>
      <c r="Q994" s="120">
        <f t="shared" si="46"/>
        <v>0</v>
      </c>
      <c r="R994" s="112"/>
      <c r="T994" s="120">
        <f t="shared" si="47"/>
        <v>0</v>
      </c>
    </row>
    <row r="995" spans="6:20">
      <c r="F995" s="103" t="s">
        <v>78</v>
      </c>
      <c r="J995" s="121">
        <f t="shared" si="44"/>
        <v>28.185338145363982</v>
      </c>
      <c r="N995" s="120">
        <f t="shared" si="45"/>
        <v>28.185338145363982</v>
      </c>
      <c r="Q995" s="120">
        <f t="shared" si="46"/>
        <v>0</v>
      </c>
      <c r="R995" s="112"/>
      <c r="T995" s="120">
        <f t="shared" si="47"/>
        <v>0</v>
      </c>
    </row>
    <row r="996" spans="6:20">
      <c r="F996" s="103" t="s">
        <v>79</v>
      </c>
      <c r="J996" s="121">
        <f t="shared" si="44"/>
        <v>38.399767237840486</v>
      </c>
      <c r="N996" s="120">
        <f t="shared" si="45"/>
        <v>29.564361832435083</v>
      </c>
      <c r="Q996" s="120">
        <f t="shared" si="46"/>
        <v>8.835405405405405</v>
      </c>
      <c r="R996" s="112"/>
      <c r="T996" s="120">
        <f t="shared" si="47"/>
        <v>0</v>
      </c>
    </row>
    <row r="997" spans="6:20">
      <c r="F997" s="103" t="s">
        <v>80</v>
      </c>
      <c r="J997" s="121">
        <f t="shared" si="44"/>
        <v>71.327559881645612</v>
      </c>
      <c r="N997" s="120">
        <f t="shared" si="45"/>
        <v>71.327559881645612</v>
      </c>
      <c r="Q997" s="120">
        <f t="shared" si="46"/>
        <v>0</v>
      </c>
      <c r="R997" s="112"/>
      <c r="T997" s="120">
        <f t="shared" si="47"/>
        <v>0</v>
      </c>
    </row>
    <row r="998" spans="6:20">
      <c r="F998" s="103" t="s">
        <v>81</v>
      </c>
      <c r="J998" s="121">
        <f t="shared" si="44"/>
        <v>20.606372741373136</v>
      </c>
      <c r="N998" s="120">
        <f t="shared" si="45"/>
        <v>20.606372741373136</v>
      </c>
      <c r="Q998" s="120">
        <f t="shared" si="46"/>
        <v>0</v>
      </c>
      <c r="R998" s="112"/>
      <c r="T998" s="120">
        <f t="shared" si="47"/>
        <v>0</v>
      </c>
    </row>
    <row r="999" spans="6:20">
      <c r="F999" s="103" t="s">
        <v>82</v>
      </c>
      <c r="J999" s="121">
        <f t="shared" si="44"/>
        <v>16.092438340265016</v>
      </c>
      <c r="N999" s="120">
        <f t="shared" si="45"/>
        <v>16.092438340265016</v>
      </c>
      <c r="Q999" s="120">
        <f t="shared" si="46"/>
        <v>0</v>
      </c>
      <c r="R999" s="112"/>
      <c r="T999" s="120">
        <f t="shared" si="47"/>
        <v>0</v>
      </c>
    </row>
    <row r="1000" spans="6:20">
      <c r="F1000" s="103" t="s">
        <v>83</v>
      </c>
      <c r="J1000" s="121">
        <f t="shared" si="44"/>
        <v>69.912820102837387</v>
      </c>
      <c r="N1000" s="120">
        <f t="shared" si="45"/>
        <v>68.101788356805642</v>
      </c>
      <c r="Q1000" s="120">
        <f t="shared" si="46"/>
        <v>1.811031746031746</v>
      </c>
      <c r="R1000" s="112"/>
      <c r="T1000" s="120">
        <f t="shared" si="47"/>
        <v>0</v>
      </c>
    </row>
    <row r="1001" spans="6:20">
      <c r="F1001" s="103" t="s">
        <v>84</v>
      </c>
      <c r="J1001" s="121">
        <f t="shared" si="44"/>
        <v>39.764562255682357</v>
      </c>
      <c r="N1001" s="120">
        <f t="shared" si="45"/>
        <v>39.764562255682357</v>
      </c>
      <c r="Q1001" s="120">
        <f t="shared" si="46"/>
        <v>0</v>
      </c>
      <c r="R1001" s="112"/>
      <c r="T1001" s="120">
        <f t="shared" si="47"/>
        <v>0</v>
      </c>
    </row>
    <row r="1002" spans="6:20">
      <c r="F1002" s="103" t="s">
        <v>85</v>
      </c>
      <c r="J1002" s="121">
        <f t="shared" si="44"/>
        <v>69.524200421921392</v>
      </c>
      <c r="N1002" s="120">
        <f t="shared" si="45"/>
        <v>69.524200421921392</v>
      </c>
      <c r="Q1002" s="120">
        <f t="shared" si="46"/>
        <v>0</v>
      </c>
      <c r="R1002" s="112"/>
      <c r="T1002" s="120">
        <f t="shared" si="47"/>
        <v>0</v>
      </c>
    </row>
    <row r="1003" spans="6:20">
      <c r="F1003" s="103" t="s">
        <v>86</v>
      </c>
      <c r="J1003" s="121">
        <f t="shared" si="44"/>
        <v>52.452188679245289</v>
      </c>
      <c r="N1003" s="120">
        <f t="shared" si="45"/>
        <v>52.452188679245289</v>
      </c>
      <c r="Q1003" s="120">
        <f t="shared" si="46"/>
        <v>0</v>
      </c>
      <c r="R1003" s="112"/>
      <c r="T1003" s="120">
        <f t="shared" si="47"/>
        <v>0</v>
      </c>
    </row>
    <row r="1004" spans="6:20">
      <c r="F1004" s="103" t="s">
        <v>87</v>
      </c>
      <c r="J1004" s="121">
        <f t="shared" si="44"/>
        <v>22.846488159534776</v>
      </c>
      <c r="N1004" s="120">
        <f t="shared" si="45"/>
        <v>22.846488159534776</v>
      </c>
      <c r="Q1004" s="120">
        <f t="shared" si="46"/>
        <v>0</v>
      </c>
      <c r="R1004" s="112"/>
      <c r="T1004" s="120">
        <f t="shared" si="47"/>
        <v>0</v>
      </c>
    </row>
    <row r="1005" spans="6:20">
      <c r="F1005" s="103" t="s">
        <v>88</v>
      </c>
      <c r="J1005" s="121">
        <f t="shared" si="44"/>
        <v>55.790120371239411</v>
      </c>
      <c r="N1005" s="120">
        <f t="shared" si="45"/>
        <v>55.790120371239411</v>
      </c>
      <c r="Q1005" s="120">
        <f t="shared" si="46"/>
        <v>0</v>
      </c>
      <c r="R1005" s="112"/>
      <c r="T1005" s="120">
        <f t="shared" si="47"/>
        <v>0</v>
      </c>
    </row>
    <row r="1006" spans="6:20">
      <c r="F1006" s="103" t="s">
        <v>89</v>
      </c>
      <c r="J1006" s="121">
        <f t="shared" si="44"/>
        <v>53.287975300946812</v>
      </c>
      <c r="N1006" s="120">
        <f t="shared" si="45"/>
        <v>46.670593857647845</v>
      </c>
      <c r="Q1006" s="120">
        <f t="shared" si="46"/>
        <v>6.617381443298969</v>
      </c>
      <c r="R1006" s="112"/>
      <c r="T1006" s="120">
        <f t="shared" si="47"/>
        <v>0</v>
      </c>
    </row>
    <row r="1007" spans="6:20">
      <c r="F1007" s="103" t="s">
        <v>90</v>
      </c>
      <c r="J1007" s="121">
        <f t="shared" si="44"/>
        <v>17.548557157338955</v>
      </c>
      <c r="N1007" s="120">
        <f t="shared" si="45"/>
        <v>17.548557157338955</v>
      </c>
      <c r="Q1007" s="120">
        <f t="shared" si="46"/>
        <v>0</v>
      </c>
      <c r="R1007" s="112"/>
      <c r="T1007" s="120">
        <f t="shared" si="47"/>
        <v>0</v>
      </c>
    </row>
    <row r="1008" spans="6:20">
      <c r="F1008" s="103" t="s">
        <v>91</v>
      </c>
      <c r="J1008" s="121">
        <f t="shared" si="44"/>
        <v>7.9582608695652164</v>
      </c>
      <c r="N1008" s="120">
        <f t="shared" si="45"/>
        <v>7.9582608695652164</v>
      </c>
      <c r="Q1008" s="120">
        <f t="shared" si="46"/>
        <v>0</v>
      </c>
      <c r="R1008" s="112"/>
      <c r="T1008" s="120">
        <f t="shared" si="47"/>
        <v>0</v>
      </c>
    </row>
    <row r="1009" spans="6:20">
      <c r="F1009" s="103" t="s">
        <v>92</v>
      </c>
      <c r="J1009" s="121">
        <f t="shared" si="44"/>
        <v>51.234426373168255</v>
      </c>
      <c r="N1009" s="120">
        <f t="shared" si="45"/>
        <v>51.234426373168255</v>
      </c>
      <c r="Q1009" s="120">
        <f t="shared" si="46"/>
        <v>0</v>
      </c>
      <c r="R1009" s="112"/>
      <c r="T1009" s="120">
        <f t="shared" si="47"/>
        <v>0</v>
      </c>
    </row>
    <row r="1010" spans="6:20">
      <c r="F1010" s="103" t="s">
        <v>93</v>
      </c>
      <c r="J1010" s="121">
        <f t="shared" si="44"/>
        <v>25.991095796102488</v>
      </c>
      <c r="N1010" s="120">
        <f t="shared" si="45"/>
        <v>25.991095796102488</v>
      </c>
      <c r="Q1010" s="120">
        <f t="shared" si="46"/>
        <v>0</v>
      </c>
      <c r="R1010" s="112"/>
      <c r="T1010" s="120">
        <f t="shared" si="47"/>
        <v>0</v>
      </c>
    </row>
    <row r="1011" spans="6:20">
      <c r="F1011" s="103" t="s">
        <v>94</v>
      </c>
      <c r="J1011" s="121">
        <f t="shared" si="44"/>
        <v>38.401258670812538</v>
      </c>
      <c r="N1011" s="120">
        <f t="shared" si="45"/>
        <v>38.401258670812538</v>
      </c>
      <c r="Q1011" s="120">
        <f t="shared" si="46"/>
        <v>0</v>
      </c>
      <c r="R1011" s="112"/>
      <c r="T1011" s="120">
        <f t="shared" si="47"/>
        <v>0</v>
      </c>
    </row>
    <row r="1012" spans="6:20">
      <c r="F1012" s="103" t="s">
        <v>95</v>
      </c>
      <c r="J1012" s="121">
        <f t="shared" si="44"/>
        <v>45.043556393648657</v>
      </c>
      <c r="N1012" s="120">
        <f t="shared" si="45"/>
        <v>45.043556393648657</v>
      </c>
      <c r="Q1012" s="120">
        <f t="shared" si="46"/>
        <v>0</v>
      </c>
      <c r="R1012" s="112"/>
      <c r="T1012" s="120">
        <f t="shared" si="47"/>
        <v>0</v>
      </c>
    </row>
    <row r="1013" spans="6:20">
      <c r="F1013" s="103" t="s">
        <v>96</v>
      </c>
      <c r="J1013" s="121">
        <f t="shared" si="44"/>
        <v>53.648613886424137</v>
      </c>
      <c r="N1013" s="120">
        <f t="shared" si="45"/>
        <v>53.648613886424137</v>
      </c>
      <c r="Q1013" s="120">
        <f t="shared" si="46"/>
        <v>0</v>
      </c>
      <c r="R1013" s="112"/>
      <c r="T1013" s="120">
        <f t="shared" si="47"/>
        <v>0</v>
      </c>
    </row>
    <row r="1014" spans="6:20">
      <c r="F1014" s="103" t="s">
        <v>97</v>
      </c>
      <c r="J1014" s="121">
        <f t="shared" si="44"/>
        <v>22.882320138868263</v>
      </c>
      <c r="N1014" s="120">
        <f t="shared" si="45"/>
        <v>22.882320138868263</v>
      </c>
      <c r="Q1014" s="120">
        <f t="shared" si="46"/>
        <v>0</v>
      </c>
      <c r="R1014" s="112"/>
      <c r="T1014" s="120">
        <f t="shared" si="47"/>
        <v>0</v>
      </c>
    </row>
    <row r="1015" spans="6:20">
      <c r="F1015" s="103" t="s">
        <v>98</v>
      </c>
      <c r="J1015" s="121">
        <f t="shared" si="44"/>
        <v>51.886849318783653</v>
      </c>
      <c r="N1015" s="120">
        <f t="shared" si="45"/>
        <v>51.886849318783653</v>
      </c>
      <c r="Q1015" s="120">
        <f t="shared" si="46"/>
        <v>0</v>
      </c>
      <c r="R1015" s="112"/>
      <c r="T1015" s="120">
        <f t="shared" si="47"/>
        <v>0</v>
      </c>
    </row>
    <row r="1016" spans="6:20">
      <c r="F1016" s="103" t="s">
        <v>99</v>
      </c>
      <c r="J1016" s="121">
        <f t="shared" si="44"/>
        <v>23.998275674087683</v>
      </c>
      <c r="N1016" s="120">
        <f t="shared" ref="N1016:N1050" si="48">SUMIF(L$7:L$951,$F1016,N$7:N$951)</f>
        <v>23.998275674087683</v>
      </c>
      <c r="Q1016" s="120">
        <f t="shared" ref="Q1016:Q1050" si="49">SUMIF(O$7:O$951,$F1016,Q$7:Q$951)</f>
        <v>0</v>
      </c>
      <c r="R1016" s="112"/>
      <c r="T1016" s="120">
        <f t="shared" ref="T1016:T1050" si="50">SUMIF(R$7:R$951,$F1016,T$7:T$951)</f>
        <v>0</v>
      </c>
    </row>
    <row r="1017" spans="6:20">
      <c r="F1017" s="103" t="s">
        <v>100</v>
      </c>
      <c r="J1017" s="121">
        <f t="shared" ref="J1017:J1050" si="51">+N1017+Q1017+T1017</f>
        <v>30.696208693054167</v>
      </c>
      <c r="N1017" s="120">
        <f t="shared" si="48"/>
        <v>30.696208693054167</v>
      </c>
      <c r="Q1017" s="120">
        <f t="shared" si="49"/>
        <v>0</v>
      </c>
      <c r="R1017" s="112"/>
      <c r="T1017" s="120">
        <f t="shared" si="50"/>
        <v>0</v>
      </c>
    </row>
    <row r="1018" spans="6:20">
      <c r="F1018" s="103" t="s">
        <v>101</v>
      </c>
      <c r="J1018" s="121">
        <f t="shared" si="51"/>
        <v>19.598526619960936</v>
      </c>
      <c r="N1018" s="120">
        <f t="shared" si="48"/>
        <v>19.598526619960936</v>
      </c>
      <c r="Q1018" s="120">
        <f t="shared" si="49"/>
        <v>0</v>
      </c>
      <c r="R1018" s="112"/>
      <c r="T1018" s="120">
        <f t="shared" si="50"/>
        <v>0</v>
      </c>
    </row>
    <row r="1019" spans="6:20">
      <c r="F1019" s="103" t="s">
        <v>102</v>
      </c>
      <c r="J1019" s="121">
        <f t="shared" si="51"/>
        <v>11.529832352130265</v>
      </c>
      <c r="N1019" s="120">
        <f t="shared" si="48"/>
        <v>11.529832352130265</v>
      </c>
      <c r="Q1019" s="120">
        <f t="shared" si="49"/>
        <v>0</v>
      </c>
      <c r="R1019" s="112"/>
      <c r="T1019" s="120">
        <f t="shared" si="50"/>
        <v>0</v>
      </c>
    </row>
    <row r="1020" spans="6:20">
      <c r="F1020" s="103" t="s">
        <v>103</v>
      </c>
      <c r="J1020" s="121">
        <f t="shared" si="51"/>
        <v>8.6380314357321879</v>
      </c>
      <c r="N1020" s="120">
        <f t="shared" si="48"/>
        <v>8.6380314357321879</v>
      </c>
      <c r="Q1020" s="120">
        <f t="shared" si="49"/>
        <v>0</v>
      </c>
      <c r="R1020" s="112"/>
      <c r="T1020" s="120">
        <f t="shared" si="50"/>
        <v>0</v>
      </c>
    </row>
    <row r="1021" spans="6:20">
      <c r="F1021" s="103" t="s">
        <v>104</v>
      </c>
      <c r="J1021" s="121">
        <f t="shared" si="51"/>
        <v>13.555199691989678</v>
      </c>
      <c r="N1021" s="120">
        <f t="shared" si="48"/>
        <v>13.555199691989678</v>
      </c>
      <c r="Q1021" s="120">
        <f t="shared" si="49"/>
        <v>0</v>
      </c>
      <c r="R1021" s="112"/>
      <c r="T1021" s="120">
        <f t="shared" si="50"/>
        <v>0</v>
      </c>
    </row>
    <row r="1022" spans="6:20">
      <c r="F1022" s="103" t="s">
        <v>138</v>
      </c>
      <c r="J1022" s="121">
        <f t="shared" si="51"/>
        <v>6.244849562098052</v>
      </c>
      <c r="N1022" s="120">
        <f t="shared" si="48"/>
        <v>6.244849562098052</v>
      </c>
      <c r="Q1022" s="120">
        <f t="shared" si="49"/>
        <v>0</v>
      </c>
      <c r="R1022" s="112"/>
      <c r="T1022" s="120">
        <f t="shared" si="50"/>
        <v>0</v>
      </c>
    </row>
    <row r="1023" spans="6:20">
      <c r="F1023" s="103" t="s">
        <v>105</v>
      </c>
      <c r="J1023" s="121">
        <f t="shared" si="51"/>
        <v>39.648214929757025</v>
      </c>
      <c r="N1023" s="120">
        <f t="shared" si="48"/>
        <v>39.648214929757025</v>
      </c>
      <c r="Q1023" s="120">
        <f t="shared" si="49"/>
        <v>0</v>
      </c>
      <c r="R1023" s="112"/>
      <c r="T1023" s="120">
        <f t="shared" si="50"/>
        <v>0</v>
      </c>
    </row>
    <row r="1024" spans="6:20">
      <c r="F1024" s="103" t="s">
        <v>106</v>
      </c>
      <c r="J1024" s="121">
        <f t="shared" si="51"/>
        <v>21.480706190656647</v>
      </c>
      <c r="N1024" s="120">
        <f t="shared" si="48"/>
        <v>21.480706190656647</v>
      </c>
      <c r="Q1024" s="120">
        <f t="shared" si="49"/>
        <v>0</v>
      </c>
      <c r="R1024" s="112"/>
      <c r="T1024" s="120">
        <f t="shared" si="50"/>
        <v>0</v>
      </c>
    </row>
    <row r="1025" spans="6:20">
      <c r="F1025" s="103" t="s">
        <v>107</v>
      </c>
      <c r="J1025" s="121">
        <f t="shared" si="51"/>
        <v>15.208933617147586</v>
      </c>
      <c r="N1025" s="120">
        <f t="shared" si="48"/>
        <v>15.208933617147586</v>
      </c>
      <c r="Q1025" s="120">
        <f t="shared" si="49"/>
        <v>0</v>
      </c>
      <c r="R1025" s="112"/>
      <c r="T1025" s="120">
        <f t="shared" si="50"/>
        <v>0</v>
      </c>
    </row>
    <row r="1026" spans="6:20">
      <c r="F1026" s="103" t="s">
        <v>108</v>
      </c>
      <c r="J1026" s="121">
        <f t="shared" si="51"/>
        <v>8.5059619704749672</v>
      </c>
      <c r="N1026" s="120">
        <f t="shared" si="48"/>
        <v>8.5059619704749672</v>
      </c>
      <c r="Q1026" s="120">
        <f t="shared" si="49"/>
        <v>0</v>
      </c>
      <c r="R1026" s="112"/>
      <c r="T1026" s="120">
        <f t="shared" si="50"/>
        <v>0</v>
      </c>
    </row>
    <row r="1027" spans="6:20">
      <c r="F1027" s="103" t="s">
        <v>109</v>
      </c>
      <c r="J1027" s="121">
        <f t="shared" si="51"/>
        <v>22.567112525264708</v>
      </c>
      <c r="N1027" s="120">
        <f t="shared" si="48"/>
        <v>17.158217558087465</v>
      </c>
      <c r="Q1027" s="120">
        <f t="shared" si="49"/>
        <v>5.4088949671772424</v>
      </c>
      <c r="R1027" s="112"/>
      <c r="T1027" s="120">
        <f t="shared" si="50"/>
        <v>0</v>
      </c>
    </row>
    <row r="1028" spans="6:20">
      <c r="F1028" s="103" t="s">
        <v>110</v>
      </c>
      <c r="J1028" s="121">
        <f t="shared" si="51"/>
        <v>38.160046097710435</v>
      </c>
      <c r="N1028" s="120">
        <f t="shared" si="48"/>
        <v>31.754442649434569</v>
      </c>
      <c r="Q1028" s="120">
        <f t="shared" si="49"/>
        <v>6.4056034482758619</v>
      </c>
      <c r="R1028" s="112"/>
      <c r="T1028" s="120">
        <f t="shared" si="50"/>
        <v>0</v>
      </c>
    </row>
    <row r="1029" spans="6:20">
      <c r="F1029" s="103" t="s">
        <v>111</v>
      </c>
      <c r="J1029" s="121">
        <f t="shared" si="51"/>
        <v>20.311416695025169</v>
      </c>
      <c r="N1029" s="120">
        <f t="shared" si="48"/>
        <v>20.311416695025169</v>
      </c>
      <c r="Q1029" s="120">
        <f t="shared" si="49"/>
        <v>0</v>
      </c>
      <c r="R1029" s="112"/>
      <c r="T1029" s="120">
        <f t="shared" si="50"/>
        <v>0</v>
      </c>
    </row>
    <row r="1030" spans="6:20">
      <c r="F1030" s="103" t="s">
        <v>112</v>
      </c>
      <c r="J1030" s="121">
        <f t="shared" si="51"/>
        <v>18.430274558869002</v>
      </c>
      <c r="N1030" s="120">
        <f t="shared" si="48"/>
        <v>17.226074558869001</v>
      </c>
      <c r="Q1030" s="120">
        <f t="shared" si="49"/>
        <v>1.2042000000000002</v>
      </c>
      <c r="R1030" s="112"/>
      <c r="T1030" s="120">
        <f t="shared" si="50"/>
        <v>0</v>
      </c>
    </row>
    <row r="1031" spans="6:20">
      <c r="F1031" s="103" t="s">
        <v>113</v>
      </c>
      <c r="J1031" s="121">
        <f t="shared" si="51"/>
        <v>32.662646065504475</v>
      </c>
      <c r="N1031" s="120">
        <f t="shared" si="48"/>
        <v>32.662646065504475</v>
      </c>
      <c r="Q1031" s="120">
        <f t="shared" si="49"/>
        <v>0</v>
      </c>
      <c r="R1031" s="112"/>
      <c r="T1031" s="120">
        <f t="shared" si="50"/>
        <v>0</v>
      </c>
    </row>
    <row r="1032" spans="6:20">
      <c r="F1032" s="103" t="s">
        <v>114</v>
      </c>
      <c r="J1032" s="121">
        <f t="shared" si="51"/>
        <v>9.1823774721554141</v>
      </c>
      <c r="N1032" s="120">
        <f t="shared" si="48"/>
        <v>1.6290265486725664</v>
      </c>
      <c r="Q1032" s="120">
        <f t="shared" si="49"/>
        <v>7.5533509234828484</v>
      </c>
      <c r="R1032" s="112"/>
      <c r="T1032" s="120">
        <f t="shared" si="50"/>
        <v>0</v>
      </c>
    </row>
    <row r="1033" spans="6:20">
      <c r="F1033" s="103" t="s">
        <v>115</v>
      </c>
      <c r="J1033" s="121">
        <f t="shared" si="51"/>
        <v>55.943342589665285</v>
      </c>
      <c r="N1033" s="120">
        <f t="shared" si="48"/>
        <v>55.943342589665285</v>
      </c>
      <c r="Q1033" s="120">
        <f t="shared" si="49"/>
        <v>0</v>
      </c>
      <c r="R1033" s="112"/>
      <c r="T1033" s="120">
        <f t="shared" si="50"/>
        <v>0</v>
      </c>
    </row>
    <row r="1034" spans="6:20">
      <c r="F1034" s="103" t="s">
        <v>116</v>
      </c>
      <c r="J1034" s="121">
        <f t="shared" si="51"/>
        <v>47.415075801426511</v>
      </c>
      <c r="N1034" s="120">
        <f t="shared" si="48"/>
        <v>47.415075801426511</v>
      </c>
      <c r="Q1034" s="120">
        <f t="shared" si="49"/>
        <v>0</v>
      </c>
      <c r="R1034" s="112"/>
      <c r="T1034" s="120">
        <f t="shared" si="50"/>
        <v>0</v>
      </c>
    </row>
    <row r="1035" spans="6:20">
      <c r="F1035" s="103" t="s">
        <v>117</v>
      </c>
      <c r="J1035" s="121">
        <f t="shared" si="51"/>
        <v>12.374754227447292</v>
      </c>
      <c r="N1035" s="120">
        <f t="shared" si="48"/>
        <v>12.374754227447292</v>
      </c>
      <c r="Q1035" s="120">
        <f t="shared" si="49"/>
        <v>0</v>
      </c>
      <c r="R1035" s="112"/>
      <c r="T1035" s="120">
        <f t="shared" si="50"/>
        <v>0</v>
      </c>
    </row>
    <row r="1036" spans="6:20">
      <c r="F1036" s="103" t="s">
        <v>118</v>
      </c>
      <c r="J1036" s="121">
        <f t="shared" si="51"/>
        <v>37.85119248272737</v>
      </c>
      <c r="N1036" s="120">
        <f t="shared" si="48"/>
        <v>33.184252827554957</v>
      </c>
      <c r="Q1036" s="120">
        <f t="shared" si="49"/>
        <v>0</v>
      </c>
      <c r="R1036" s="112"/>
      <c r="T1036" s="120">
        <f t="shared" si="50"/>
        <v>4.6669396551724143</v>
      </c>
    </row>
    <row r="1037" spans="6:20">
      <c r="F1037" s="103" t="s">
        <v>119</v>
      </c>
      <c r="J1037" s="121">
        <f t="shared" si="51"/>
        <v>63.463728844167349</v>
      </c>
      <c r="N1037" s="120">
        <f t="shared" si="48"/>
        <v>63.463728844167349</v>
      </c>
      <c r="Q1037" s="120">
        <f t="shared" si="49"/>
        <v>0</v>
      </c>
      <c r="R1037" s="112"/>
      <c r="T1037" s="120">
        <f t="shared" si="50"/>
        <v>0</v>
      </c>
    </row>
    <row r="1038" spans="6:20">
      <c r="F1038" s="103" t="s">
        <v>120</v>
      </c>
      <c r="J1038" s="121">
        <f t="shared" si="51"/>
        <v>26.099119202636501</v>
      </c>
      <c r="N1038" s="120">
        <f t="shared" si="48"/>
        <v>23.659629071057555</v>
      </c>
      <c r="Q1038" s="120">
        <f t="shared" si="49"/>
        <v>2.4394901315789475</v>
      </c>
      <c r="R1038" s="112"/>
      <c r="T1038" s="120">
        <f t="shared" si="50"/>
        <v>0</v>
      </c>
    </row>
    <row r="1039" spans="6:20">
      <c r="F1039" s="103" t="s">
        <v>121</v>
      </c>
      <c r="J1039" s="121">
        <f t="shared" si="51"/>
        <v>19.1279886897136</v>
      </c>
      <c r="N1039" s="120">
        <f t="shared" si="48"/>
        <v>17.944788689713601</v>
      </c>
      <c r="Q1039" s="120">
        <f t="shared" si="49"/>
        <v>1.1832</v>
      </c>
      <c r="R1039" s="112"/>
      <c r="T1039" s="120">
        <f t="shared" si="50"/>
        <v>0</v>
      </c>
    </row>
    <row r="1040" spans="6:20">
      <c r="F1040" s="103" t="s">
        <v>122</v>
      </c>
      <c r="J1040" s="121">
        <f t="shared" si="51"/>
        <v>61.139303452564405</v>
      </c>
      <c r="N1040" s="120">
        <f t="shared" si="48"/>
        <v>61.139303452564405</v>
      </c>
      <c r="Q1040" s="120">
        <f t="shared" si="49"/>
        <v>0</v>
      </c>
      <c r="R1040" s="112"/>
      <c r="T1040" s="120">
        <f t="shared" si="50"/>
        <v>0</v>
      </c>
    </row>
    <row r="1041" spans="6:20">
      <c r="F1041" s="103" t="s">
        <v>123</v>
      </c>
      <c r="J1041" s="121">
        <f t="shared" si="51"/>
        <v>26.374163533016905</v>
      </c>
      <c r="N1041" s="120">
        <f t="shared" si="48"/>
        <v>15.002228049145938</v>
      </c>
      <c r="Q1041" s="120">
        <f t="shared" si="49"/>
        <v>11.371935483870969</v>
      </c>
      <c r="R1041" s="112"/>
      <c r="T1041" s="120">
        <f t="shared" si="50"/>
        <v>0</v>
      </c>
    </row>
    <row r="1042" spans="6:20">
      <c r="F1042" s="103" t="s">
        <v>124</v>
      </c>
      <c r="J1042" s="121">
        <f t="shared" si="51"/>
        <v>58.502785735429271</v>
      </c>
      <c r="N1042" s="120">
        <f t="shared" si="48"/>
        <v>38.052483187658567</v>
      </c>
      <c r="Q1042" s="120">
        <f t="shared" si="49"/>
        <v>20.450302547770701</v>
      </c>
      <c r="R1042" s="112"/>
      <c r="T1042" s="120">
        <f t="shared" si="50"/>
        <v>0</v>
      </c>
    </row>
    <row r="1043" spans="6:20">
      <c r="F1043" s="103" t="s">
        <v>125</v>
      </c>
      <c r="J1043" s="121">
        <f t="shared" si="51"/>
        <v>20.476523843044859</v>
      </c>
      <c r="N1043" s="120">
        <f t="shared" si="48"/>
        <v>19.665008691529707</v>
      </c>
      <c r="Q1043" s="120">
        <f t="shared" si="49"/>
        <v>0.81151515151515163</v>
      </c>
      <c r="R1043" s="112"/>
      <c r="T1043" s="120">
        <f t="shared" si="50"/>
        <v>0</v>
      </c>
    </row>
    <row r="1044" spans="6:20">
      <c r="F1044" s="103" t="s">
        <v>126</v>
      </c>
      <c r="J1044" s="121">
        <f t="shared" si="51"/>
        <v>25.891149427195856</v>
      </c>
      <c r="N1044" s="120">
        <f t="shared" si="48"/>
        <v>25.891149427195856</v>
      </c>
      <c r="Q1044" s="120">
        <f t="shared" si="49"/>
        <v>0</v>
      </c>
      <c r="R1044" s="112"/>
      <c r="T1044" s="120">
        <f t="shared" si="50"/>
        <v>0</v>
      </c>
    </row>
    <row r="1045" spans="6:20">
      <c r="F1045" s="103" t="s">
        <v>127</v>
      </c>
      <c r="J1045" s="121">
        <f t="shared" si="51"/>
        <v>92.537633445683412</v>
      </c>
      <c r="N1045" s="120">
        <f t="shared" si="48"/>
        <v>92.288724354774317</v>
      </c>
      <c r="Q1045" s="120">
        <f t="shared" si="49"/>
        <v>0.24890909090909089</v>
      </c>
      <c r="R1045" s="112"/>
      <c r="T1045" s="120">
        <f t="shared" si="50"/>
        <v>0</v>
      </c>
    </row>
    <row r="1046" spans="6:20">
      <c r="F1046" s="103" t="s">
        <v>128</v>
      </c>
      <c r="J1046" s="121">
        <f t="shared" si="51"/>
        <v>21.521167284732979</v>
      </c>
      <c r="N1046" s="120">
        <f t="shared" si="48"/>
        <v>21.521167284732979</v>
      </c>
      <c r="Q1046" s="120">
        <f t="shared" si="49"/>
        <v>0</v>
      </c>
      <c r="R1046" s="112"/>
      <c r="T1046" s="120">
        <f t="shared" si="50"/>
        <v>0</v>
      </c>
    </row>
    <row r="1047" spans="6:20">
      <c r="F1047" s="103" t="s">
        <v>129</v>
      </c>
      <c r="J1047" s="121">
        <f t="shared" si="51"/>
        <v>54.657282885559908</v>
      </c>
      <c r="N1047" s="120">
        <f t="shared" si="48"/>
        <v>54.657282885559908</v>
      </c>
      <c r="Q1047" s="120">
        <f t="shared" si="49"/>
        <v>0</v>
      </c>
      <c r="T1047" s="120">
        <f t="shared" si="50"/>
        <v>0</v>
      </c>
    </row>
    <row r="1048" spans="6:20">
      <c r="F1048" s="103" t="s">
        <v>130</v>
      </c>
      <c r="J1048" s="121">
        <f t="shared" si="51"/>
        <v>64.901087979686807</v>
      </c>
      <c r="N1048" s="120">
        <f t="shared" si="48"/>
        <v>64.901087979686807</v>
      </c>
      <c r="Q1048" s="120">
        <f t="shared" si="49"/>
        <v>0</v>
      </c>
      <c r="T1048" s="120">
        <f t="shared" si="50"/>
        <v>0</v>
      </c>
    </row>
    <row r="1049" spans="6:20">
      <c r="F1049" s="103" t="s">
        <v>131</v>
      </c>
      <c r="J1049" s="121">
        <f t="shared" si="51"/>
        <v>59.15293719188255</v>
      </c>
      <c r="N1049" s="120">
        <f t="shared" si="48"/>
        <v>58.824126619195326</v>
      </c>
      <c r="Q1049" s="120">
        <f t="shared" si="49"/>
        <v>0.32881057268722463</v>
      </c>
      <c r="T1049" s="120">
        <f t="shared" si="50"/>
        <v>0</v>
      </c>
    </row>
    <row r="1050" spans="6:20">
      <c r="F1050" s="103" t="s">
        <v>132</v>
      </c>
      <c r="J1050" s="121">
        <f t="shared" si="51"/>
        <v>7.3906908750363467</v>
      </c>
      <c r="N1050" s="120">
        <f t="shared" si="48"/>
        <v>7.3906908750363467</v>
      </c>
      <c r="Q1050" s="120">
        <f t="shared" si="49"/>
        <v>0</v>
      </c>
      <c r="T1050" s="120">
        <f t="shared" si="50"/>
        <v>0</v>
      </c>
    </row>
    <row r="1051" spans="6:20">
      <c r="H1051" s="103">
        <f>SUM(H7:H951)</f>
        <v>370011.23999999993</v>
      </c>
      <c r="I1051" s="103">
        <f>SUM(I7:I951)</f>
        <v>3492.9010156674672</v>
      </c>
      <c r="J1051" s="120">
        <f>SUM(J7:J1050)</f>
        <v>370011.24000000051</v>
      </c>
      <c r="P1051" s="139"/>
      <c r="S1051" s="122"/>
    </row>
  </sheetData>
  <mergeCells count="4">
    <mergeCell ref="A1:H1"/>
    <mergeCell ref="A2:H2"/>
    <mergeCell ref="A4:D4"/>
    <mergeCell ref="E4:H4"/>
  </mergeCells>
  <phoneticPr fontId="6"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0764-EFBB-46A0-82BA-453E28684861}">
  <dimension ref="A1:T1051"/>
  <sheetViews>
    <sheetView topLeftCell="A100" zoomScale="60" zoomScaleNormal="60" workbookViewId="0">
      <selection activeCell="C7" sqref="C7"/>
    </sheetView>
  </sheetViews>
  <sheetFormatPr defaultColWidth="8.88671875" defaultRowHeight="18.75"/>
  <cols>
    <col min="1" max="1" width="5.44140625" style="107" customWidth="1"/>
    <col min="2" max="2" width="16" style="103" bestFit="1" customWidth="1"/>
    <col min="3" max="3" width="15.21875" style="106" bestFit="1" customWidth="1"/>
    <col min="4" max="4" width="13.6640625" style="103" customWidth="1"/>
    <col min="5" max="5" width="5.44140625" style="103" customWidth="1"/>
    <col min="6" max="6" width="16" style="103" bestFit="1" customWidth="1"/>
    <col min="7" max="7" width="14.21875" style="106" bestFit="1" customWidth="1"/>
    <col min="8" max="8" width="12.109375" style="103" bestFit="1" customWidth="1"/>
    <col min="9" max="9" width="11" style="103" bestFit="1" customWidth="1"/>
    <col min="10" max="10" width="12.109375" style="103" bestFit="1" customWidth="1"/>
    <col min="11" max="11" width="20.109375" style="103" bestFit="1" customWidth="1"/>
    <col min="12" max="12" width="16" style="103" bestFit="1"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6.77734375" style="103" bestFit="1" customWidth="1"/>
    <col min="21" max="16384" width="8.88671875" style="103"/>
  </cols>
  <sheetData>
    <row r="1" spans="1:18">
      <c r="A1" s="168" t="s">
        <v>136</v>
      </c>
      <c r="B1" s="168"/>
      <c r="C1" s="168"/>
      <c r="D1" s="168"/>
      <c r="E1" s="168"/>
      <c r="F1" s="168"/>
      <c r="G1" s="168"/>
      <c r="H1" s="168"/>
    </row>
    <row r="2" spans="1:18">
      <c r="A2" s="168" t="s">
        <v>1171</v>
      </c>
      <c r="B2" s="168"/>
      <c r="C2" s="168"/>
      <c r="D2" s="168"/>
      <c r="E2" s="168"/>
      <c r="F2" s="168"/>
      <c r="G2" s="168"/>
      <c r="H2" s="168"/>
    </row>
    <row r="3" spans="1:18">
      <c r="A3" s="105"/>
      <c r="B3" s="105"/>
      <c r="C3" s="123"/>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+C7*Totals!$G$12</f>
        <v>3263.6519860874505</v>
      </c>
      <c r="E7" s="107"/>
      <c r="F7" s="111" t="s">
        <v>1046</v>
      </c>
      <c r="G7" s="136">
        <v>6.1784209999999999E-4</v>
      </c>
      <c r="H7" s="103">
        <f>ROUND(+G7*Totals!$H$12,2)</f>
        <v>218.68</v>
      </c>
      <c r="I7" s="103">
        <f t="shared" ref="I7:I70" si="0">+N7+Q7+T7</f>
        <v>0</v>
      </c>
      <c r="J7" s="103">
        <f t="shared" ref="J7:J70" si="1">+H7-I7</f>
        <v>218.68</v>
      </c>
      <c r="Q7" s="112"/>
      <c r="R7" s="112"/>
    </row>
    <row r="8" spans="1:18">
      <c r="A8" s="107">
        <v>2</v>
      </c>
      <c r="B8" s="110" t="s">
        <v>37</v>
      </c>
      <c r="C8" s="141">
        <v>6.6297112999999996E-3</v>
      </c>
      <c r="D8" s="103">
        <f>+C8*Totals!$G$12</f>
        <v>2346.5374138844513</v>
      </c>
      <c r="E8" s="107"/>
      <c r="F8" s="111" t="s">
        <v>1045</v>
      </c>
      <c r="G8" s="136">
        <v>4.4435200000000004E-5</v>
      </c>
      <c r="H8" s="103">
        <f>ROUND(+G8*Totals!$H$12,2)</f>
        <v>15.73</v>
      </c>
      <c r="I8" s="103">
        <f t="shared" si="0"/>
        <v>0</v>
      </c>
      <c r="J8" s="103">
        <f t="shared" si="1"/>
        <v>15.73</v>
      </c>
      <c r="Q8" s="112"/>
      <c r="R8" s="112"/>
    </row>
    <row r="9" spans="1:18">
      <c r="A9" s="107">
        <v>3</v>
      </c>
      <c r="B9" s="110" t="s">
        <v>38</v>
      </c>
      <c r="C9" s="141">
        <v>1.0103484899999999E-2</v>
      </c>
      <c r="D9" s="103">
        <f>+C9*Totals!$G$12</f>
        <v>3576.0539570503779</v>
      </c>
      <c r="E9" s="107"/>
      <c r="F9" s="111" t="s">
        <v>36</v>
      </c>
      <c r="G9" s="136">
        <v>3.0563669999999999E-4</v>
      </c>
      <c r="H9" s="103">
        <f>ROUND(+G9*Totals!$H$12,2)</f>
        <v>108.18</v>
      </c>
      <c r="I9" s="103">
        <f t="shared" si="0"/>
        <v>0</v>
      </c>
      <c r="J9" s="103">
        <f t="shared" si="1"/>
        <v>108.18</v>
      </c>
      <c r="Q9" s="112"/>
      <c r="R9" s="112"/>
    </row>
    <row r="10" spans="1:18">
      <c r="A10" s="107">
        <v>4</v>
      </c>
      <c r="B10" s="110" t="s">
        <v>39</v>
      </c>
      <c r="C10" s="141">
        <v>8.045389699999999E-3</v>
      </c>
      <c r="D10" s="103">
        <f>+C10*Totals!$G$12</f>
        <v>2847.6063415205731</v>
      </c>
      <c r="E10" s="107"/>
      <c r="F10" s="111" t="s">
        <v>1044</v>
      </c>
      <c r="G10" s="136">
        <v>2.3774747999999999E-3</v>
      </c>
      <c r="H10" s="103">
        <f>ROUND(+G10*Totals!$H$12,2)</f>
        <v>841.49</v>
      </c>
      <c r="I10" s="103">
        <f t="shared" si="0"/>
        <v>0</v>
      </c>
      <c r="J10" s="103">
        <f t="shared" si="1"/>
        <v>841.49</v>
      </c>
      <c r="Q10" s="112"/>
      <c r="R10" s="112"/>
    </row>
    <row r="11" spans="1:18">
      <c r="A11" s="107">
        <v>5</v>
      </c>
      <c r="B11" s="110" t="s">
        <v>40</v>
      </c>
      <c r="C11" s="141">
        <v>7.1203205999999996E-3</v>
      </c>
      <c r="D11" s="103">
        <f>+C11*Totals!$G$12</f>
        <v>2520.1849568852549</v>
      </c>
      <c r="E11" s="107"/>
      <c r="F11" s="111" t="s">
        <v>1043</v>
      </c>
      <c r="G11" s="136">
        <v>3.3770729999999996E-4</v>
      </c>
      <c r="H11" s="103">
        <f>ROUND(+G11*Totals!$H$12,2)</f>
        <v>119.53</v>
      </c>
      <c r="I11" s="103">
        <f t="shared" si="0"/>
        <v>0</v>
      </c>
      <c r="J11" s="103">
        <f t="shared" si="1"/>
        <v>119.53</v>
      </c>
      <c r="Q11" s="112"/>
      <c r="R11" s="112"/>
    </row>
    <row r="12" spans="1:18">
      <c r="A12" s="107">
        <v>6</v>
      </c>
      <c r="B12" s="110" t="s">
        <v>41</v>
      </c>
      <c r="C12" s="141">
        <v>1.37704321E-2</v>
      </c>
      <c r="D12" s="103">
        <f>+C12*Totals!$G$12</f>
        <v>4873.9428710878319</v>
      </c>
      <c r="E12" s="107"/>
      <c r="F12" s="111" t="s">
        <v>1042</v>
      </c>
      <c r="G12" s="136">
        <v>2.3956350000000002E-4</v>
      </c>
      <c r="H12" s="103">
        <f>ROUND(+G12*Totals!$H$12,2)</f>
        <v>84.79</v>
      </c>
      <c r="I12" s="103">
        <f t="shared" si="0"/>
        <v>0</v>
      </c>
      <c r="J12" s="103">
        <f t="shared" si="1"/>
        <v>84.79</v>
      </c>
      <c r="Q12" s="112"/>
      <c r="R12" s="112"/>
    </row>
    <row r="13" spans="1:18">
      <c r="A13" s="107">
        <v>7</v>
      </c>
      <c r="B13" s="110" t="s">
        <v>1158</v>
      </c>
      <c r="C13" s="141">
        <v>1.20666082E-2</v>
      </c>
      <c r="D13" s="103">
        <f>+C13*Totals!$G$12</f>
        <v>4270.8869690879174</v>
      </c>
      <c r="E13" s="107"/>
      <c r="F13" s="111" t="s">
        <v>1041</v>
      </c>
      <c r="G13" s="136">
        <v>1.9744669999999999E-4</v>
      </c>
      <c r="H13" s="103">
        <f>ROUND(+G13*Totals!$H$12,2)</f>
        <v>69.88</v>
      </c>
      <c r="I13" s="103">
        <f t="shared" si="0"/>
        <v>0</v>
      </c>
      <c r="J13" s="103">
        <f t="shared" si="1"/>
        <v>69.88</v>
      </c>
      <c r="Q13" s="112"/>
      <c r="R13" s="112"/>
    </row>
    <row r="14" spans="1:18">
      <c r="A14" s="107">
        <v>8</v>
      </c>
      <c r="B14" s="110" t="s">
        <v>42</v>
      </c>
      <c r="C14" s="141">
        <v>1.05818493E-2</v>
      </c>
      <c r="D14" s="103">
        <f>+C14*Totals!$G$12</f>
        <v>3745.367508014564</v>
      </c>
      <c r="E14" s="107"/>
      <c r="F14" s="111" t="s">
        <v>1040</v>
      </c>
      <c r="G14" s="136">
        <v>6.02E-4</v>
      </c>
      <c r="H14" s="103">
        <f>ROUND(+G14*Totals!$H$12,2)</f>
        <v>213.07</v>
      </c>
      <c r="I14" s="103">
        <f t="shared" si="0"/>
        <v>0</v>
      </c>
      <c r="J14" s="103">
        <f t="shared" si="1"/>
        <v>213.07</v>
      </c>
      <c r="Q14" s="112"/>
      <c r="R14" s="112"/>
    </row>
    <row r="15" spans="1:18">
      <c r="A15" s="107">
        <v>9</v>
      </c>
      <c r="B15" s="110" t="s">
        <v>43</v>
      </c>
      <c r="C15" s="141">
        <v>8.8938986999999997E-3</v>
      </c>
      <c r="D15" s="103">
        <f>+C15*Totals!$G$12</f>
        <v>3147.9298434681891</v>
      </c>
      <c r="E15" s="107"/>
      <c r="F15" s="111" t="s">
        <v>1039</v>
      </c>
      <c r="G15" s="136">
        <v>2.6158790000000001E-4</v>
      </c>
      <c r="H15" s="103">
        <f>ROUND(+G15*Totals!$H$12,2)</f>
        <v>92.59</v>
      </c>
      <c r="I15" s="103">
        <f t="shared" si="0"/>
        <v>0</v>
      </c>
      <c r="J15" s="103">
        <f t="shared" si="1"/>
        <v>92.59</v>
      </c>
      <c r="Q15" s="112"/>
      <c r="R15" s="112"/>
    </row>
    <row r="16" spans="1:18">
      <c r="A16" s="107">
        <v>10</v>
      </c>
      <c r="B16" s="110" t="s">
        <v>44</v>
      </c>
      <c r="C16" s="141">
        <v>1.1664171699999998E-2</v>
      </c>
      <c r="D16" s="103">
        <f>+C16*Totals!$G$12</f>
        <v>4128.4475382845412</v>
      </c>
      <c r="E16" s="107"/>
      <c r="F16" s="111" t="s">
        <v>1038</v>
      </c>
      <c r="G16" s="136">
        <v>1.4377675999999999E-3</v>
      </c>
      <c r="H16" s="103">
        <f>ROUND(+G16*Totals!$H$12,2)</f>
        <v>508.89</v>
      </c>
      <c r="I16" s="103">
        <f t="shared" si="0"/>
        <v>0</v>
      </c>
      <c r="J16" s="103">
        <f t="shared" si="1"/>
        <v>508.89</v>
      </c>
      <c r="Q16" s="112"/>
      <c r="R16" s="112"/>
    </row>
    <row r="17" spans="1:19">
      <c r="A17" s="107">
        <v>11</v>
      </c>
      <c r="B17" s="110" t="s">
        <v>45</v>
      </c>
      <c r="C17" s="141">
        <v>9.6119438999999994E-3</v>
      </c>
      <c r="D17" s="103">
        <f>+C17*Totals!$G$12</f>
        <v>3402.0766457067939</v>
      </c>
      <c r="E17" s="107"/>
      <c r="F17" s="111" t="s">
        <v>1037</v>
      </c>
      <c r="G17" s="136">
        <v>3.4543520000000002E-4</v>
      </c>
      <c r="H17" s="103">
        <f>ROUND(+G17*Totals!$H$12,2)</f>
        <v>122.26</v>
      </c>
      <c r="I17" s="103">
        <f t="shared" si="0"/>
        <v>0</v>
      </c>
      <c r="J17" s="103">
        <f t="shared" si="1"/>
        <v>122.26</v>
      </c>
      <c r="K17" s="113"/>
      <c r="L17" s="113"/>
      <c r="N17" s="117"/>
      <c r="Q17" s="112"/>
      <c r="R17" s="112"/>
    </row>
    <row r="18" spans="1:19">
      <c r="A18" s="107">
        <v>12</v>
      </c>
      <c r="B18" s="110" t="s">
        <v>46</v>
      </c>
      <c r="C18" s="141">
        <v>1.0738150799999999E-2</v>
      </c>
      <c r="D18" s="103">
        <f>+C18*Totals!$G$12</f>
        <v>3800.6892710596994</v>
      </c>
      <c r="E18" s="107"/>
      <c r="F18" s="111" t="s">
        <v>1036</v>
      </c>
      <c r="G18" s="136">
        <v>2.608151E-4</v>
      </c>
      <c r="H18" s="103">
        <f>ROUND(+G18*Totals!$H$12,2)</f>
        <v>92.31</v>
      </c>
      <c r="I18" s="103">
        <f t="shared" si="0"/>
        <v>0</v>
      </c>
      <c r="J18" s="103">
        <f t="shared" si="1"/>
        <v>92.31</v>
      </c>
      <c r="Q18" s="112"/>
      <c r="R18" s="112"/>
    </row>
    <row r="19" spans="1:19">
      <c r="A19" s="107">
        <v>13</v>
      </c>
      <c r="B19" s="110" t="s">
        <v>47</v>
      </c>
      <c r="C19" s="141">
        <v>9.4141681000000001E-3</v>
      </c>
      <c r="D19" s="103">
        <f>+C19*Totals!$G$12</f>
        <v>3332.0753600910953</v>
      </c>
      <c r="E19" s="107"/>
      <c r="F19" s="111" t="s">
        <v>1035</v>
      </c>
      <c r="G19" s="136">
        <v>2.9481770000000003E-4</v>
      </c>
      <c r="H19" s="103">
        <f>ROUND(+G19*Totals!$H$12,2)</f>
        <v>104.35</v>
      </c>
      <c r="I19" s="103">
        <f t="shared" si="0"/>
        <v>0</v>
      </c>
      <c r="J19" s="103">
        <f t="shared" si="1"/>
        <v>104.35</v>
      </c>
      <c r="K19" s="113"/>
      <c r="L19" s="113"/>
      <c r="N19" s="117"/>
      <c r="O19" s="115"/>
      <c r="P19" s="114"/>
      <c r="Q19" s="116"/>
      <c r="R19" s="116"/>
      <c r="S19" s="114"/>
    </row>
    <row r="20" spans="1:19">
      <c r="A20" s="107">
        <v>14</v>
      </c>
      <c r="B20" s="110" t="s">
        <v>48</v>
      </c>
      <c r="C20" s="141">
        <v>1.01526181E-2</v>
      </c>
      <c r="D20" s="103">
        <f>+C20*Totals!$G$12</f>
        <v>3593.4442907838952</v>
      </c>
      <c r="E20" s="107"/>
      <c r="F20" s="111" t="s">
        <v>1034</v>
      </c>
      <c r="G20" s="136">
        <v>6.3368399999999995E-5</v>
      </c>
      <c r="H20" s="103">
        <f>ROUND(+G20*Totals!$H$12,2)</f>
        <v>22.43</v>
      </c>
      <c r="I20" s="103">
        <f t="shared" si="0"/>
        <v>11.134122596153846</v>
      </c>
      <c r="J20" s="103">
        <f t="shared" si="1"/>
        <v>11.295877403846154</v>
      </c>
      <c r="K20" s="113" t="s">
        <v>1034</v>
      </c>
      <c r="L20" s="113" t="s">
        <v>69</v>
      </c>
      <c r="M20" s="138">
        <v>0.49639423076923073</v>
      </c>
      <c r="N20" s="117">
        <f>H20*M20</f>
        <v>11.134122596153846</v>
      </c>
      <c r="O20" s="117" t="s">
        <v>1159</v>
      </c>
      <c r="P20" s="114"/>
      <c r="Q20" s="118"/>
      <c r="R20" s="116"/>
      <c r="S20" s="114"/>
    </row>
    <row r="21" spans="1:19">
      <c r="A21" s="107">
        <v>15</v>
      </c>
      <c r="B21" s="110" t="s">
        <v>49</v>
      </c>
      <c r="C21" s="141">
        <v>8.8385312000000011E-3</v>
      </c>
      <c r="D21" s="103">
        <f>+C21*Totals!$G$12</f>
        <v>3128.3329252338699</v>
      </c>
      <c r="E21" s="107"/>
      <c r="F21" s="111" t="s">
        <v>1033</v>
      </c>
      <c r="G21" s="136">
        <v>2.1201371999999999E-3</v>
      </c>
      <c r="H21" s="103">
        <f>ROUND(+G21*Totals!$H$12,2)</f>
        <v>750.41</v>
      </c>
      <c r="I21" s="103">
        <f t="shared" si="0"/>
        <v>0</v>
      </c>
      <c r="J21" s="103">
        <f t="shared" si="1"/>
        <v>750.41</v>
      </c>
      <c r="K21" s="113"/>
      <c r="L21" s="113"/>
      <c r="N21" s="117"/>
      <c r="O21" s="117" t="s">
        <v>1159</v>
      </c>
      <c r="P21" s="114"/>
      <c r="Q21" s="118"/>
      <c r="R21" s="116"/>
      <c r="S21" s="114"/>
    </row>
    <row r="22" spans="1:19">
      <c r="A22" s="107">
        <v>16</v>
      </c>
      <c r="B22" s="110" t="s">
        <v>50</v>
      </c>
      <c r="C22" s="141">
        <v>1.0843522100000001E-2</v>
      </c>
      <c r="D22" s="103">
        <f>+C22*Totals!$G$12</f>
        <v>3837.9846654759913</v>
      </c>
      <c r="E22" s="107"/>
      <c r="F22" s="111" t="s">
        <v>1032</v>
      </c>
      <c r="G22" s="136">
        <v>1.6344419999999999E-4</v>
      </c>
      <c r="H22" s="103">
        <f>ROUND(+G22*Totals!$H$12,2)</f>
        <v>57.85</v>
      </c>
      <c r="I22" s="103">
        <f t="shared" si="0"/>
        <v>30.373586429725364</v>
      </c>
      <c r="J22" s="103">
        <f t="shared" si="1"/>
        <v>27.476413570274637</v>
      </c>
      <c r="K22" s="113" t="s">
        <v>1032</v>
      </c>
      <c r="L22" s="113" t="s">
        <v>110</v>
      </c>
      <c r="M22" s="138">
        <v>0.52504038772213246</v>
      </c>
      <c r="N22" s="117">
        <f>H22*M22</f>
        <v>30.373586429725364</v>
      </c>
      <c r="O22" s="117" t="s">
        <v>1159</v>
      </c>
      <c r="P22" s="114"/>
      <c r="Q22" s="118"/>
      <c r="R22" s="116"/>
      <c r="S22" s="114"/>
    </row>
    <row r="23" spans="1:19">
      <c r="A23" s="107">
        <v>17</v>
      </c>
      <c r="B23" s="110" t="s">
        <v>51</v>
      </c>
      <c r="C23" s="141">
        <v>1.0624188999999999E-2</v>
      </c>
      <c r="D23" s="103">
        <f>+C23*Totals!$G$12</f>
        <v>3760.3533325319363</v>
      </c>
      <c r="E23" s="107"/>
      <c r="F23" s="111" t="s">
        <v>1031</v>
      </c>
      <c r="G23" s="136">
        <v>1.661489E-4</v>
      </c>
      <c r="H23" s="103">
        <f>ROUND(+G23*Totals!$H$12,2)</f>
        <v>58.81</v>
      </c>
      <c r="I23" s="103">
        <f t="shared" si="0"/>
        <v>12.143657817109144</v>
      </c>
      <c r="J23" s="103">
        <f t="shared" si="1"/>
        <v>46.666342182890858</v>
      </c>
      <c r="K23" s="137" t="s">
        <v>1031</v>
      </c>
      <c r="L23" s="137" t="s">
        <v>126</v>
      </c>
      <c r="M23" s="138">
        <v>0.20648967551622419</v>
      </c>
      <c r="N23" s="117">
        <f>H23*M23</f>
        <v>12.143657817109144</v>
      </c>
      <c r="O23" s="113" t="s">
        <v>1159</v>
      </c>
      <c r="P23" s="114"/>
      <c r="Q23" s="118"/>
      <c r="R23" s="116"/>
      <c r="S23" s="114"/>
    </row>
    <row r="24" spans="1:19">
      <c r="A24" s="107">
        <v>18</v>
      </c>
      <c r="B24" s="110" t="s">
        <v>52</v>
      </c>
      <c r="C24" s="141">
        <v>9.766703199999999E-3</v>
      </c>
      <c r="D24" s="103">
        <f>+C24*Totals!$G$12</f>
        <v>3456.8525584371973</v>
      </c>
      <c r="E24" s="107"/>
      <c r="F24" s="111" t="s">
        <v>1030</v>
      </c>
      <c r="G24" s="136">
        <v>3.7325539999999999E-4</v>
      </c>
      <c r="H24" s="103">
        <f>ROUND(+G24*Totals!$H$12,2)</f>
        <v>132.11000000000001</v>
      </c>
      <c r="I24" s="103">
        <f t="shared" si="0"/>
        <v>0</v>
      </c>
      <c r="J24" s="103">
        <f t="shared" si="1"/>
        <v>132.11000000000001</v>
      </c>
      <c r="K24" s="113"/>
      <c r="L24" s="113"/>
      <c r="N24" s="117"/>
      <c r="O24" s="113"/>
      <c r="P24" s="114"/>
      <c r="Q24" s="118"/>
      <c r="R24" s="116"/>
      <c r="S24" s="114"/>
    </row>
    <row r="25" spans="1:19">
      <c r="A25" s="107">
        <v>19</v>
      </c>
      <c r="B25" s="110" t="s">
        <v>53</v>
      </c>
      <c r="C25" s="141">
        <v>9.3544664000000007E-3</v>
      </c>
      <c r="D25" s="103">
        <f>+C25*Totals!$G$12</f>
        <v>3310.9443837358344</v>
      </c>
      <c r="E25" s="107"/>
      <c r="F25" s="111" t="s">
        <v>1029</v>
      </c>
      <c r="G25" s="136">
        <v>8.0640180000000005E-4</v>
      </c>
      <c r="H25" s="103">
        <f>ROUND(+G25*Totals!$H$12,2)</f>
        <v>285.42</v>
      </c>
      <c r="I25" s="103">
        <f t="shared" si="0"/>
        <v>0</v>
      </c>
      <c r="J25" s="103">
        <f t="shared" si="1"/>
        <v>285.42</v>
      </c>
      <c r="K25" s="113"/>
      <c r="L25" s="113"/>
      <c r="N25" s="117"/>
      <c r="O25" s="113" t="s">
        <v>1159</v>
      </c>
      <c r="P25" s="114"/>
      <c r="Q25" s="118"/>
      <c r="R25" s="116"/>
      <c r="S25" s="114"/>
    </row>
    <row r="26" spans="1:19">
      <c r="A26" s="107">
        <v>20</v>
      </c>
      <c r="B26" s="110" t="s">
        <v>54</v>
      </c>
      <c r="C26" s="141">
        <v>6.2624808000000002E-3</v>
      </c>
      <c r="D26" s="103">
        <f>+C26*Totals!$G$12</f>
        <v>2216.5588871016198</v>
      </c>
      <c r="E26" s="107"/>
      <c r="F26" s="111" t="s">
        <v>1028</v>
      </c>
      <c r="G26" s="136">
        <v>8.7711200000000001E-5</v>
      </c>
      <c r="H26" s="103">
        <f>ROUND(+G26*Totals!$H$12,2)</f>
        <v>31.04</v>
      </c>
      <c r="I26" s="103">
        <f t="shared" si="0"/>
        <v>14.549999999999999</v>
      </c>
      <c r="J26" s="103">
        <f t="shared" si="1"/>
        <v>16.490000000000002</v>
      </c>
      <c r="K26" s="113" t="s">
        <v>1028</v>
      </c>
      <c r="L26" s="113" t="s">
        <v>53</v>
      </c>
      <c r="M26" s="138">
        <v>0.46875</v>
      </c>
      <c r="N26" s="117">
        <f>H26*M26</f>
        <v>14.549999999999999</v>
      </c>
      <c r="O26" s="117" t="s">
        <v>1159</v>
      </c>
      <c r="P26" s="114"/>
      <c r="Q26" s="118"/>
      <c r="R26" s="116"/>
      <c r="S26" s="114"/>
    </row>
    <row r="27" spans="1:19">
      <c r="A27" s="107">
        <v>21</v>
      </c>
      <c r="B27" s="110" t="s">
        <v>55</v>
      </c>
      <c r="C27" s="141">
        <v>9.8328212999999991E-3</v>
      </c>
      <c r="D27" s="103">
        <f>+C27*Totals!$G$12</f>
        <v>3480.2545722450914</v>
      </c>
      <c r="E27" s="107"/>
      <c r="F27" s="111" t="s">
        <v>1027</v>
      </c>
      <c r="G27" s="136">
        <v>4.8221819999999998E-4</v>
      </c>
      <c r="H27" s="103">
        <f>ROUND(+G27*Totals!$H$12,2)</f>
        <v>170.68</v>
      </c>
      <c r="I27" s="103">
        <f t="shared" si="0"/>
        <v>0</v>
      </c>
      <c r="J27" s="103">
        <f t="shared" si="1"/>
        <v>170.68</v>
      </c>
      <c r="K27" s="113"/>
      <c r="L27" s="113"/>
      <c r="N27" s="117">
        <v>0</v>
      </c>
      <c r="O27" s="113" t="s">
        <v>1159</v>
      </c>
      <c r="P27" s="114"/>
      <c r="Q27" s="118"/>
      <c r="R27" s="116"/>
      <c r="S27" s="114"/>
    </row>
    <row r="28" spans="1:19" ht="19.5" customHeight="1">
      <c r="A28" s="107">
        <v>22</v>
      </c>
      <c r="B28" s="110" t="s">
        <v>56</v>
      </c>
      <c r="C28" s="141">
        <v>1.2209533E-2</v>
      </c>
      <c r="D28" s="103">
        <f>+C28*Totals!$G$12</f>
        <v>4321.4741478345932</v>
      </c>
      <c r="E28" s="107"/>
      <c r="F28" s="111" t="s">
        <v>1026</v>
      </c>
      <c r="G28" s="136">
        <v>7.5744579000000005E-3</v>
      </c>
      <c r="H28" s="103">
        <f>ROUND(+G28*Totals!$H$12,2)</f>
        <v>2680.92</v>
      </c>
      <c r="I28" s="103">
        <f t="shared" si="0"/>
        <v>0</v>
      </c>
      <c r="J28" s="103">
        <f t="shared" si="1"/>
        <v>2680.92</v>
      </c>
      <c r="K28" s="113"/>
      <c r="L28" s="113"/>
      <c r="N28" s="117">
        <v>0</v>
      </c>
      <c r="O28" s="113" t="s">
        <v>1159</v>
      </c>
      <c r="P28" s="114"/>
      <c r="Q28" s="118"/>
      <c r="R28" s="116"/>
      <c r="S28" s="114"/>
    </row>
    <row r="29" spans="1:19">
      <c r="A29" s="107">
        <v>23</v>
      </c>
      <c r="B29" s="110" t="s">
        <v>57</v>
      </c>
      <c r="C29" s="141">
        <v>1.2359282100000001E-2</v>
      </c>
      <c r="D29" s="103">
        <f>+C29*Totals!$G$12</f>
        <v>4374.4767372302313</v>
      </c>
      <c r="E29" s="107"/>
      <c r="F29" s="111" t="s">
        <v>1025</v>
      </c>
      <c r="G29" s="136">
        <v>7.9596899999999997E-5</v>
      </c>
      <c r="H29" s="103">
        <f>ROUND(+G29*Totals!$H$12,2)</f>
        <v>28.17</v>
      </c>
      <c r="I29" s="103">
        <f t="shared" si="0"/>
        <v>5.49488888888889</v>
      </c>
      <c r="J29" s="103">
        <f t="shared" si="1"/>
        <v>22.675111111111111</v>
      </c>
      <c r="K29" s="113" t="s">
        <v>1025</v>
      </c>
      <c r="L29" s="113" t="s">
        <v>94</v>
      </c>
      <c r="M29" s="138">
        <v>0.19506172839506175</v>
      </c>
      <c r="N29" s="117">
        <f>H29*M29</f>
        <v>5.49488888888889</v>
      </c>
      <c r="O29" s="117" t="s">
        <v>1159</v>
      </c>
      <c r="P29" s="114"/>
      <c r="Q29" s="118"/>
      <c r="R29" s="116"/>
      <c r="S29" s="114"/>
    </row>
    <row r="30" spans="1:19" ht="19.5" customHeight="1">
      <c r="A30" s="107">
        <v>24</v>
      </c>
      <c r="B30" s="110" t="s">
        <v>58</v>
      </c>
      <c r="C30" s="141">
        <v>1.10073033E-2</v>
      </c>
      <c r="D30" s="103">
        <f>+C30*Totals!$G$12</f>
        <v>3895.9538131658601</v>
      </c>
      <c r="E30" s="107"/>
      <c r="F30" s="111" t="s">
        <v>1024</v>
      </c>
      <c r="G30" s="136">
        <v>5.9813599999999998E-4</v>
      </c>
      <c r="H30" s="103">
        <f>ROUND(+G30*Totals!$H$12,2)</f>
        <v>211.71</v>
      </c>
      <c r="I30" s="103">
        <f t="shared" si="0"/>
        <v>0</v>
      </c>
      <c r="J30" s="103">
        <f t="shared" si="1"/>
        <v>211.71</v>
      </c>
      <c r="K30" s="113"/>
      <c r="L30" s="113"/>
      <c r="N30" s="117">
        <v>0</v>
      </c>
      <c r="O30" s="113" t="s">
        <v>1159</v>
      </c>
      <c r="P30" s="114"/>
      <c r="Q30" s="118"/>
      <c r="R30" s="116"/>
      <c r="S30" s="114"/>
    </row>
    <row r="31" spans="1:19">
      <c r="A31" s="107">
        <v>25</v>
      </c>
      <c r="B31" s="110" t="s">
        <v>59</v>
      </c>
      <c r="C31" s="141">
        <v>1.1376687000000002E-2</v>
      </c>
      <c r="D31" s="103">
        <f>+C31*Totals!$G$12</f>
        <v>4026.6944492066896</v>
      </c>
      <c r="E31" s="107"/>
      <c r="F31" s="111" t="s">
        <v>1023</v>
      </c>
      <c r="G31" s="136">
        <v>2.5673868999999998E-2</v>
      </c>
      <c r="H31" s="103">
        <f>ROUND(+G31*Totals!$H$12,2)</f>
        <v>9087.08</v>
      </c>
      <c r="I31" s="103">
        <f t="shared" si="0"/>
        <v>0</v>
      </c>
      <c r="J31" s="103">
        <f t="shared" si="1"/>
        <v>9087.08</v>
      </c>
      <c r="K31" s="113"/>
      <c r="L31" s="113"/>
      <c r="N31" s="117">
        <v>0</v>
      </c>
      <c r="O31" s="113" t="s">
        <v>1159</v>
      </c>
      <c r="P31" s="114"/>
      <c r="Q31" s="118"/>
      <c r="R31" s="116"/>
      <c r="S31" s="114"/>
    </row>
    <row r="32" spans="1:19">
      <c r="A32" s="107">
        <v>26</v>
      </c>
      <c r="B32" s="110" t="s">
        <v>60</v>
      </c>
      <c r="C32" s="141">
        <v>8.2024656000000001E-3</v>
      </c>
      <c r="D32" s="103">
        <f>+C32*Totals!$G$12</f>
        <v>2903.2021977337349</v>
      </c>
      <c r="E32" s="107"/>
      <c r="F32" s="111" t="s">
        <v>1022</v>
      </c>
      <c r="G32" s="136">
        <v>2.1058407000000001E-3</v>
      </c>
      <c r="H32" s="103">
        <f>ROUND(+G32*Totals!$H$12,2)</f>
        <v>745.35</v>
      </c>
      <c r="I32" s="103">
        <f t="shared" si="0"/>
        <v>0</v>
      </c>
      <c r="J32" s="103">
        <f t="shared" si="1"/>
        <v>745.35</v>
      </c>
      <c r="K32" s="113"/>
      <c r="L32" s="113"/>
      <c r="N32" s="117">
        <v>0</v>
      </c>
      <c r="O32" s="113" t="s">
        <v>1159</v>
      </c>
      <c r="P32" s="114"/>
      <c r="Q32" s="118"/>
      <c r="R32" s="116"/>
      <c r="S32" s="114"/>
    </row>
    <row r="33" spans="1:19">
      <c r="A33" s="107">
        <v>27</v>
      </c>
      <c r="B33" s="110" t="s">
        <v>61</v>
      </c>
      <c r="C33" s="141">
        <v>7.9155505999999997E-3</v>
      </c>
      <c r="D33" s="103">
        <f>+C33*Totals!$G$12</f>
        <v>2801.6507497687749</v>
      </c>
      <c r="E33" s="107"/>
      <c r="F33" s="111" t="s">
        <v>1021</v>
      </c>
      <c r="G33" s="136">
        <v>4.2116799999999996E-5</v>
      </c>
      <c r="H33" s="103">
        <f>ROUND(+G33*Totals!$H$12,2)</f>
        <v>14.91</v>
      </c>
      <c r="I33" s="103">
        <f t="shared" si="0"/>
        <v>6.7095000000000002</v>
      </c>
      <c r="J33" s="103">
        <f t="shared" si="1"/>
        <v>8.2004999999999999</v>
      </c>
      <c r="K33" s="113" t="s">
        <v>1021</v>
      </c>
      <c r="L33" s="113" t="s">
        <v>57</v>
      </c>
      <c r="M33" s="138">
        <v>0.45</v>
      </c>
      <c r="N33" s="117">
        <f>H33*M33</f>
        <v>6.7095000000000002</v>
      </c>
      <c r="O33" s="117" t="s">
        <v>1159</v>
      </c>
      <c r="P33" s="114"/>
      <c r="Q33" s="118"/>
      <c r="R33" s="116"/>
      <c r="S33" s="114"/>
    </row>
    <row r="34" spans="1:19">
      <c r="A34" s="107">
        <v>28</v>
      </c>
      <c r="B34" s="110" t="s">
        <v>62</v>
      </c>
      <c r="C34" s="141">
        <v>1.1337944900000001E-2</v>
      </c>
      <c r="D34" s="103">
        <f>+C34*Totals!$G$12</f>
        <v>4012.9819686734186</v>
      </c>
      <c r="E34" s="107"/>
      <c r="F34" s="111" t="s">
        <v>1020</v>
      </c>
      <c r="G34" s="136">
        <v>1.4682930000000001E-4</v>
      </c>
      <c r="H34" s="103">
        <f>ROUND(+G34*Totals!$H$12,2)</f>
        <v>51.97</v>
      </c>
      <c r="I34" s="103">
        <f t="shared" si="0"/>
        <v>4.8940358744394619</v>
      </c>
      <c r="J34" s="103">
        <f t="shared" si="1"/>
        <v>47.075964125560539</v>
      </c>
      <c r="K34" s="113" t="s">
        <v>1020</v>
      </c>
      <c r="L34" s="113" t="s">
        <v>83</v>
      </c>
      <c r="M34" s="138">
        <v>9.417040358744394E-2</v>
      </c>
      <c r="N34" s="117">
        <f>H34*M34</f>
        <v>4.8940358744394619</v>
      </c>
      <c r="O34" s="117" t="s">
        <v>1159</v>
      </c>
      <c r="P34" s="114"/>
      <c r="Q34" s="118"/>
      <c r="R34" s="116"/>
      <c r="S34" s="114"/>
    </row>
    <row r="35" spans="1:19">
      <c r="A35" s="107">
        <v>29</v>
      </c>
      <c r="B35" s="110" t="s">
        <v>63</v>
      </c>
      <c r="C35" s="141">
        <v>8.0837596000000005E-3</v>
      </c>
      <c r="D35" s="103">
        <f>+C35*Totals!$G$12</f>
        <v>2861.1870846091911</v>
      </c>
      <c r="E35" s="107"/>
      <c r="F35" s="111" t="s">
        <v>1019</v>
      </c>
      <c r="G35" s="136">
        <v>3.7209630000000003E-4</v>
      </c>
      <c r="H35" s="103">
        <f>ROUND(+G35*Totals!$H$12,2)</f>
        <v>131.69999999999999</v>
      </c>
      <c r="I35" s="103">
        <f t="shared" si="0"/>
        <v>0</v>
      </c>
      <c r="J35" s="103">
        <f t="shared" si="1"/>
        <v>131.69999999999999</v>
      </c>
      <c r="K35" s="113"/>
      <c r="L35" s="113"/>
      <c r="N35" s="117">
        <v>0</v>
      </c>
      <c r="O35" s="113" t="s">
        <v>1159</v>
      </c>
      <c r="P35" s="114"/>
      <c r="Q35" s="118"/>
      <c r="R35" s="116"/>
      <c r="S35" s="114"/>
    </row>
    <row r="36" spans="1:19">
      <c r="A36" s="107">
        <v>30</v>
      </c>
      <c r="B36" s="110" t="s">
        <v>64</v>
      </c>
      <c r="C36" s="141">
        <v>7.2857872999999998E-3</v>
      </c>
      <c r="D36" s="103">
        <f>+C36*Totals!$G$12</f>
        <v>2578.7506748678757</v>
      </c>
      <c r="E36" s="107"/>
      <c r="F36" s="111" t="s">
        <v>1018</v>
      </c>
      <c r="G36" s="136">
        <v>2.94462219E-2</v>
      </c>
      <c r="H36" s="103">
        <f>ROUND(+G36*Totals!$H$12,2)</f>
        <v>10422.27</v>
      </c>
      <c r="I36" s="103">
        <f t="shared" si="0"/>
        <v>0</v>
      </c>
      <c r="J36" s="103">
        <f t="shared" si="1"/>
        <v>10422.27</v>
      </c>
      <c r="K36" s="113"/>
      <c r="L36" s="113"/>
      <c r="N36" s="117">
        <v>0</v>
      </c>
      <c r="O36" s="113" t="s">
        <v>1159</v>
      </c>
      <c r="P36" s="114"/>
      <c r="Q36" s="118"/>
      <c r="R36" s="116"/>
      <c r="S36" s="114"/>
    </row>
    <row r="37" spans="1:19">
      <c r="A37" s="107">
        <v>31</v>
      </c>
      <c r="B37" s="110" t="s">
        <v>65</v>
      </c>
      <c r="C37" s="141">
        <v>1.4244237200000001E-2</v>
      </c>
      <c r="D37" s="103">
        <f>+C37*Totals!$G$12</f>
        <v>5041.6426914464137</v>
      </c>
      <c r="E37" s="107"/>
      <c r="F37" s="111" t="s">
        <v>1017</v>
      </c>
      <c r="G37" s="136">
        <v>2.105841E-4</v>
      </c>
      <c r="H37" s="103">
        <f>ROUND(+G37*Totals!$H$12,2)</f>
        <v>74.53</v>
      </c>
      <c r="I37" s="103">
        <f t="shared" si="0"/>
        <v>0</v>
      </c>
      <c r="J37" s="103">
        <f t="shared" si="1"/>
        <v>74.53</v>
      </c>
      <c r="K37" s="113"/>
      <c r="L37" s="113"/>
      <c r="N37" s="117">
        <v>0</v>
      </c>
      <c r="O37" s="113" t="s">
        <v>1159</v>
      </c>
      <c r="P37" s="114"/>
      <c r="Q37" s="118"/>
      <c r="R37" s="116"/>
      <c r="S37" s="114"/>
    </row>
    <row r="38" spans="1:19">
      <c r="A38" s="107">
        <v>32</v>
      </c>
      <c r="B38" s="110" t="s">
        <v>66</v>
      </c>
      <c r="C38" s="141">
        <v>6.1797747000000005E-3</v>
      </c>
      <c r="D38" s="103">
        <f>+C38*Totals!$G$12</f>
        <v>2187.2856730468134</v>
      </c>
      <c r="E38" s="107"/>
      <c r="F38" s="111" t="s">
        <v>1016</v>
      </c>
      <c r="G38" s="136">
        <v>4.312144E-4</v>
      </c>
      <c r="H38" s="103">
        <f>ROUND(+G38*Totals!$H$12,2)</f>
        <v>152.63</v>
      </c>
      <c r="I38" s="103">
        <f t="shared" si="0"/>
        <v>0</v>
      </c>
      <c r="J38" s="103">
        <f t="shared" si="1"/>
        <v>152.63</v>
      </c>
      <c r="K38" s="113"/>
      <c r="L38" s="113"/>
      <c r="N38" s="117">
        <v>0</v>
      </c>
      <c r="O38" s="113" t="s">
        <v>1159</v>
      </c>
      <c r="P38" s="114"/>
      <c r="Q38" s="118"/>
      <c r="R38" s="116"/>
      <c r="S38" s="114"/>
    </row>
    <row r="39" spans="1:19">
      <c r="A39" s="107">
        <v>33</v>
      </c>
      <c r="B39" s="110" t="s">
        <v>67</v>
      </c>
      <c r="C39" s="141">
        <v>1.24803651E-2</v>
      </c>
      <c r="D39" s="103">
        <f>+C39*Totals!$G$12</f>
        <v>4417.3331719720236</v>
      </c>
      <c r="E39" s="107"/>
      <c r="F39" s="111" t="s">
        <v>1015</v>
      </c>
      <c r="G39" s="136">
        <v>2.028562E-4</v>
      </c>
      <c r="H39" s="103">
        <f>ROUND(+G39*Totals!$H$12,2)</f>
        <v>71.8</v>
      </c>
      <c r="I39" s="103">
        <f t="shared" si="0"/>
        <v>14.65094066570188</v>
      </c>
      <c r="J39" s="103">
        <f t="shared" si="1"/>
        <v>57.149059334298116</v>
      </c>
      <c r="K39" s="113" t="s">
        <v>1015</v>
      </c>
      <c r="L39" s="113" t="s">
        <v>48</v>
      </c>
      <c r="M39" s="138">
        <v>0.20405209840810418</v>
      </c>
      <c r="N39" s="117">
        <f t="shared" ref="N39:N44" si="2">H39*M39</f>
        <v>14.65094066570188</v>
      </c>
      <c r="O39" s="117" t="s">
        <v>1159</v>
      </c>
      <c r="P39" s="114"/>
      <c r="Q39" s="118"/>
      <c r="R39" s="116"/>
      <c r="S39" s="114"/>
    </row>
    <row r="40" spans="1:19">
      <c r="A40" s="107">
        <v>34</v>
      </c>
      <c r="B40" s="110" t="s">
        <v>68</v>
      </c>
      <c r="C40" s="141">
        <v>9.3760053999999999E-3</v>
      </c>
      <c r="D40" s="103">
        <f>+C40*Totals!$G$12</f>
        <v>3318.5679539141702</v>
      </c>
      <c r="E40" s="107"/>
      <c r="F40" s="111" t="s">
        <v>1014</v>
      </c>
      <c r="G40" s="136">
        <v>4.5208000000000005E-5</v>
      </c>
      <c r="H40" s="103">
        <f>ROUND(+G40*Totals!$H$12,2)</f>
        <v>16</v>
      </c>
      <c r="I40" s="103">
        <f t="shared" si="0"/>
        <v>2.9690721649484537</v>
      </c>
      <c r="J40" s="103">
        <f t="shared" si="1"/>
        <v>13.030927835051546</v>
      </c>
      <c r="K40" s="113" t="s">
        <v>1014</v>
      </c>
      <c r="L40" s="113" t="s">
        <v>138</v>
      </c>
      <c r="M40" s="138">
        <v>0.18556701030927836</v>
      </c>
      <c r="N40" s="117">
        <f t="shared" si="2"/>
        <v>2.9690721649484537</v>
      </c>
      <c r="O40" s="117" t="s">
        <v>1159</v>
      </c>
      <c r="P40" s="114"/>
      <c r="Q40" s="118"/>
      <c r="R40" s="116"/>
      <c r="S40" s="114"/>
    </row>
    <row r="41" spans="1:19">
      <c r="A41" s="107">
        <v>35</v>
      </c>
      <c r="B41" s="110" t="s">
        <v>69</v>
      </c>
      <c r="C41" s="141">
        <v>9.852182499999999E-3</v>
      </c>
      <c r="D41" s="103">
        <f>+C41*Totals!$G$12</f>
        <v>3487.1073261768802</v>
      </c>
      <c r="E41" s="107"/>
      <c r="F41" s="111" t="s">
        <v>1013</v>
      </c>
      <c r="G41" s="136">
        <v>2.39564E-5</v>
      </c>
      <c r="H41" s="103">
        <f>ROUND(+G41*Totals!$H$12,2)</f>
        <v>8.48</v>
      </c>
      <c r="I41" s="103">
        <f t="shared" si="0"/>
        <v>3.7331778425655977</v>
      </c>
      <c r="J41" s="103">
        <f t="shared" si="1"/>
        <v>4.7468221574344032</v>
      </c>
      <c r="K41" s="113" t="s">
        <v>1013</v>
      </c>
      <c r="L41" s="113" t="s">
        <v>46</v>
      </c>
      <c r="M41" s="138">
        <v>0.44023323615160348</v>
      </c>
      <c r="N41" s="117">
        <f t="shared" si="2"/>
        <v>3.7331778425655977</v>
      </c>
      <c r="O41" s="117" t="s">
        <v>1159</v>
      </c>
      <c r="P41" s="114"/>
      <c r="Q41" s="118"/>
      <c r="R41" s="116"/>
      <c r="S41" s="114"/>
    </row>
    <row r="42" spans="1:19">
      <c r="A42" s="107">
        <v>36</v>
      </c>
      <c r="B42" s="110" t="s">
        <v>70</v>
      </c>
      <c r="C42" s="141">
        <v>7.9343492000000012E-3</v>
      </c>
      <c r="D42" s="103">
        <f>+C42*Totals!$G$12</f>
        <v>2808.3043755803019</v>
      </c>
      <c r="E42" s="107"/>
      <c r="F42" s="111" t="s">
        <v>1012</v>
      </c>
      <c r="G42" s="136">
        <v>3.7480100000000001E-5</v>
      </c>
      <c r="H42" s="103">
        <f>ROUND(+G42*Totals!$H$12,2)</f>
        <v>13.27</v>
      </c>
      <c r="I42" s="103">
        <f t="shared" si="0"/>
        <v>1.54513698630137</v>
      </c>
      <c r="J42" s="103">
        <f t="shared" si="1"/>
        <v>11.724863013698629</v>
      </c>
      <c r="K42" s="113" t="s">
        <v>1012</v>
      </c>
      <c r="L42" s="113" t="s">
        <v>58</v>
      </c>
      <c r="M42" s="138">
        <v>0.11643835616438357</v>
      </c>
      <c r="N42" s="117">
        <f t="shared" si="2"/>
        <v>1.54513698630137</v>
      </c>
      <c r="O42" s="117"/>
      <c r="P42" s="114"/>
      <c r="Q42" s="118"/>
      <c r="R42" s="116"/>
      <c r="S42" s="114"/>
    </row>
    <row r="43" spans="1:19">
      <c r="A43" s="107">
        <v>37</v>
      </c>
      <c r="B43" s="110" t="s">
        <v>71</v>
      </c>
      <c r="C43" s="141">
        <v>9.0753230999999993E-3</v>
      </c>
      <c r="D43" s="103">
        <f>+C43*Totals!$G$12</f>
        <v>3212.143671661815</v>
      </c>
      <c r="E43" s="107"/>
      <c r="F43" s="111" t="s">
        <v>1011</v>
      </c>
      <c r="G43" s="136">
        <v>3.70937E-5</v>
      </c>
      <c r="H43" s="103">
        <f>ROUND(+G43*Totals!$H$12,2)</f>
        <v>13.13</v>
      </c>
      <c r="I43" s="103">
        <f t="shared" si="0"/>
        <v>4.6414968152866249</v>
      </c>
      <c r="J43" s="103">
        <f t="shared" si="1"/>
        <v>8.4885031847133767</v>
      </c>
      <c r="K43" s="113" t="s">
        <v>1011</v>
      </c>
      <c r="L43" s="113" t="s">
        <v>121</v>
      </c>
      <c r="M43" s="138">
        <v>0.35350318471337583</v>
      </c>
      <c r="N43" s="117">
        <f t="shared" si="2"/>
        <v>4.6414968152866249</v>
      </c>
      <c r="O43" s="117" t="s">
        <v>1159</v>
      </c>
      <c r="P43" s="114"/>
      <c r="Q43" s="118"/>
      <c r="R43" s="116"/>
      <c r="S43" s="114"/>
    </row>
    <row r="44" spans="1:19">
      <c r="A44" s="107">
        <v>38</v>
      </c>
      <c r="B44" s="110" t="s">
        <v>72</v>
      </c>
      <c r="C44" s="141">
        <v>9.2893613E-3</v>
      </c>
      <c r="D44" s="103">
        <f>+C44*Totals!$G$12</f>
        <v>3287.9009138060519</v>
      </c>
      <c r="E44" s="107"/>
      <c r="F44" s="111" t="s">
        <v>1010</v>
      </c>
      <c r="G44" s="136">
        <v>1.6189860000000002E-4</v>
      </c>
      <c r="H44" s="103">
        <f>ROUND(+G44*Totals!$H$12,2)</f>
        <v>57.3</v>
      </c>
      <c r="I44" s="103">
        <f t="shared" si="0"/>
        <v>13.408736349453978</v>
      </c>
      <c r="J44" s="103">
        <f t="shared" si="1"/>
        <v>43.891263650546023</v>
      </c>
      <c r="K44" s="113" t="s">
        <v>1010</v>
      </c>
      <c r="L44" s="113" t="s">
        <v>67</v>
      </c>
      <c r="M44" s="138">
        <v>0.23400936037441497</v>
      </c>
      <c r="N44" s="117">
        <f t="shared" si="2"/>
        <v>13.408736349453978</v>
      </c>
      <c r="O44" s="117" t="s">
        <v>1159</v>
      </c>
      <c r="P44" s="114"/>
      <c r="Q44" s="118"/>
      <c r="R44" s="116"/>
      <c r="S44" s="114"/>
    </row>
    <row r="45" spans="1:19">
      <c r="A45" s="107">
        <v>39</v>
      </c>
      <c r="B45" s="110" t="s">
        <v>73</v>
      </c>
      <c r="C45" s="141">
        <v>9.9508109000000008E-3</v>
      </c>
      <c r="D45" s="103">
        <f>+C45*Totals!$G$12</f>
        <v>3522.0161208738027</v>
      </c>
      <c r="E45" s="107"/>
      <c r="F45" s="111" t="s">
        <v>1009</v>
      </c>
      <c r="G45" s="136">
        <v>3.380937E-4</v>
      </c>
      <c r="H45" s="103">
        <f>ROUND(+G45*Totals!$H$12,2)</f>
        <v>119.67</v>
      </c>
      <c r="I45" s="103">
        <f t="shared" si="0"/>
        <v>0</v>
      </c>
      <c r="J45" s="103">
        <f t="shared" si="1"/>
        <v>119.67</v>
      </c>
      <c r="K45" s="113"/>
      <c r="L45" s="113"/>
      <c r="N45" s="117">
        <v>0</v>
      </c>
      <c r="O45" s="113" t="s">
        <v>1159</v>
      </c>
      <c r="P45" s="114"/>
      <c r="Q45" s="118"/>
      <c r="R45" s="116"/>
      <c r="S45" s="114"/>
    </row>
    <row r="46" spans="1:19">
      <c r="A46" s="107">
        <v>40</v>
      </c>
      <c r="B46" s="110" t="s">
        <v>74</v>
      </c>
      <c r="C46" s="141">
        <v>9.1626846999999997E-3</v>
      </c>
      <c r="D46" s="103">
        <f>+C46*Totals!$G$12</f>
        <v>3243.0646656026533</v>
      </c>
      <c r="E46" s="107"/>
      <c r="F46" s="111" t="s">
        <v>1008</v>
      </c>
      <c r="G46" s="136">
        <v>4.2966879999999997E-4</v>
      </c>
      <c r="H46" s="103">
        <f>ROUND(+G46*Totals!$H$12,2)</f>
        <v>152.08000000000001</v>
      </c>
      <c r="I46" s="103">
        <f t="shared" si="0"/>
        <v>0</v>
      </c>
      <c r="J46" s="103">
        <f t="shared" si="1"/>
        <v>152.08000000000001</v>
      </c>
      <c r="K46" s="113"/>
      <c r="L46" s="113"/>
      <c r="N46" s="117">
        <v>0</v>
      </c>
      <c r="O46" s="113" t="s">
        <v>1159</v>
      </c>
      <c r="P46" s="114"/>
      <c r="Q46" s="118"/>
      <c r="R46" s="116"/>
      <c r="S46" s="114"/>
    </row>
    <row r="47" spans="1:19">
      <c r="A47" s="107">
        <v>41</v>
      </c>
      <c r="B47" s="110" t="s">
        <v>75</v>
      </c>
      <c r="C47" s="141">
        <v>9.6567214000000002E-3</v>
      </c>
      <c r="D47" s="103">
        <f>+C47*Totals!$G$12</f>
        <v>3417.9253115529546</v>
      </c>
      <c r="E47" s="107"/>
      <c r="F47" s="111" t="s">
        <v>1007</v>
      </c>
      <c r="G47" s="136">
        <v>8.5779199999999993E-5</v>
      </c>
      <c r="H47" s="103">
        <f>ROUND(+G47*Totals!$H$12,2)</f>
        <v>30.36</v>
      </c>
      <c r="I47" s="103">
        <f t="shared" si="0"/>
        <v>4.0312033195020742</v>
      </c>
      <c r="J47" s="103">
        <f t="shared" si="1"/>
        <v>26.328796680497923</v>
      </c>
      <c r="K47" s="113" t="s">
        <v>1007</v>
      </c>
      <c r="L47" s="113" t="s">
        <v>81</v>
      </c>
      <c r="M47" s="138">
        <v>0.13278008298755187</v>
      </c>
      <c r="N47" s="117">
        <f>H47*M47</f>
        <v>4.0312033195020742</v>
      </c>
      <c r="O47" s="117" t="s">
        <v>1159</v>
      </c>
      <c r="P47" s="114"/>
      <c r="Q47" s="118"/>
      <c r="R47" s="116"/>
      <c r="S47" s="114"/>
    </row>
    <row r="48" spans="1:19">
      <c r="A48" s="107">
        <v>42</v>
      </c>
      <c r="B48" s="110" t="s">
        <v>76</v>
      </c>
      <c r="C48" s="141">
        <v>1.02657766E-2</v>
      </c>
      <c r="D48" s="103">
        <f>+C48*Totals!$G$12</f>
        <v>3633.4959072017991</v>
      </c>
      <c r="E48" s="107"/>
      <c r="F48" s="111" t="s">
        <v>1006</v>
      </c>
      <c r="G48" s="136">
        <v>2.2963324E-3</v>
      </c>
      <c r="H48" s="103">
        <f>ROUND(+G48*Totals!$H$12,2)</f>
        <v>812.77</v>
      </c>
      <c r="I48" s="103">
        <f t="shared" si="0"/>
        <v>0</v>
      </c>
      <c r="J48" s="103">
        <f t="shared" si="1"/>
        <v>812.77</v>
      </c>
      <c r="K48" s="113"/>
      <c r="L48" s="113"/>
      <c r="N48" s="117">
        <v>0</v>
      </c>
      <c r="O48" s="113" t="s">
        <v>1159</v>
      </c>
      <c r="P48" s="114"/>
      <c r="Q48" s="118"/>
      <c r="R48" s="116"/>
      <c r="S48" s="114"/>
    </row>
    <row r="49" spans="1:19">
      <c r="A49" s="107">
        <v>43</v>
      </c>
      <c r="B49" s="110" t="s">
        <v>77</v>
      </c>
      <c r="C49" s="141">
        <v>1.07585545E-2</v>
      </c>
      <c r="D49" s="103">
        <f>+C49*Totals!$G$12</f>
        <v>3807.9110101770088</v>
      </c>
      <c r="E49" s="107"/>
      <c r="F49" s="111" t="s">
        <v>1005</v>
      </c>
      <c r="G49" s="136">
        <v>1.6846730000000002E-4</v>
      </c>
      <c r="H49" s="103">
        <f>ROUND(+G49*Totals!$H$12,2)</f>
        <v>59.63</v>
      </c>
      <c r="I49" s="103">
        <f t="shared" si="0"/>
        <v>13.67454887218045</v>
      </c>
      <c r="J49" s="103">
        <f t="shared" si="1"/>
        <v>45.955451127819551</v>
      </c>
      <c r="K49" s="113" t="s">
        <v>1005</v>
      </c>
      <c r="L49" s="113" t="s">
        <v>105</v>
      </c>
      <c r="M49" s="138">
        <v>0.22932330827067668</v>
      </c>
      <c r="N49" s="117">
        <f>H49*M49</f>
        <v>13.67454887218045</v>
      </c>
      <c r="O49" s="117" t="s">
        <v>1159</v>
      </c>
      <c r="P49" s="114"/>
      <c r="Q49" s="118"/>
      <c r="R49" s="116"/>
      <c r="S49" s="114"/>
    </row>
    <row r="50" spans="1:19">
      <c r="A50" s="107">
        <v>44</v>
      </c>
      <c r="B50" s="110" t="s">
        <v>78</v>
      </c>
      <c r="C50" s="141">
        <v>8.4083179999999997E-3</v>
      </c>
      <c r="D50" s="103">
        <f>+C50*Totals!$G$12</f>
        <v>2976.0621363464325</v>
      </c>
      <c r="E50" s="107"/>
      <c r="F50" s="111" t="s">
        <v>1004</v>
      </c>
      <c r="G50" s="136">
        <v>1.2750999999999999E-5</v>
      </c>
      <c r="H50" s="103">
        <f>ROUND(+G50*Totals!$H$12,2)</f>
        <v>4.51</v>
      </c>
      <c r="I50" s="103">
        <f t="shared" si="0"/>
        <v>0.47978723404255319</v>
      </c>
      <c r="J50" s="103">
        <f t="shared" si="1"/>
        <v>4.0302127659574465</v>
      </c>
      <c r="K50" s="113" t="s">
        <v>1004</v>
      </c>
      <c r="L50" s="113" t="s">
        <v>58</v>
      </c>
      <c r="M50" s="138">
        <v>0.10638297872340426</v>
      </c>
      <c r="N50" s="117">
        <f>H50*M50</f>
        <v>0.47978723404255319</v>
      </c>
      <c r="O50" s="117" t="s">
        <v>1159</v>
      </c>
      <c r="P50" s="114"/>
      <c r="Q50" s="118"/>
      <c r="R50" s="116"/>
      <c r="S50" s="114"/>
    </row>
    <row r="51" spans="1:19">
      <c r="A51" s="107">
        <v>45</v>
      </c>
      <c r="B51" s="110" t="s">
        <v>79</v>
      </c>
      <c r="C51" s="141">
        <v>7.9642476999999996E-3</v>
      </c>
      <c r="D51" s="103">
        <f>+C51*Totals!$G$12</f>
        <v>2818.8867291239653</v>
      </c>
      <c r="E51" s="107"/>
      <c r="F51" s="111" t="s">
        <v>1003</v>
      </c>
      <c r="G51" s="136">
        <v>1.143723E-4</v>
      </c>
      <c r="H51" s="103">
        <f>ROUND(+G51*Totals!$H$12,2)</f>
        <v>40.479999999999997</v>
      </c>
      <c r="I51" s="103">
        <f t="shared" si="0"/>
        <v>4.526517571884983</v>
      </c>
      <c r="J51" s="103">
        <f t="shared" si="1"/>
        <v>35.953482428115016</v>
      </c>
      <c r="K51" s="113" t="s">
        <v>1003</v>
      </c>
      <c r="L51" s="113" t="s">
        <v>104</v>
      </c>
      <c r="M51" s="138">
        <v>0.11182108626198083</v>
      </c>
      <c r="N51" s="117">
        <f>H51*M51</f>
        <v>4.526517571884983</v>
      </c>
      <c r="O51" s="117" t="s">
        <v>1159</v>
      </c>
      <c r="P51" s="114"/>
      <c r="Q51" s="118"/>
      <c r="R51" s="116"/>
      <c r="S51" s="114"/>
    </row>
    <row r="52" spans="1:19">
      <c r="A52" s="107">
        <v>46</v>
      </c>
      <c r="B52" s="110" t="s">
        <v>80</v>
      </c>
      <c r="C52" s="141">
        <v>6.9277330999999998E-3</v>
      </c>
      <c r="D52" s="103">
        <f>+C52*Totals!$G$12</f>
        <v>2452.0200317856547</v>
      </c>
      <c r="E52" s="107"/>
      <c r="F52" s="111" t="s">
        <v>1002</v>
      </c>
      <c r="G52" s="136">
        <v>7.9442360000000004E-4</v>
      </c>
      <c r="H52" s="103">
        <f>ROUND(+G52*Totals!$H$12,2)</f>
        <v>281.18</v>
      </c>
      <c r="I52" s="103">
        <f t="shared" si="0"/>
        <v>0</v>
      </c>
      <c r="J52" s="103">
        <f t="shared" si="1"/>
        <v>281.18</v>
      </c>
      <c r="K52" s="113"/>
      <c r="L52" s="113"/>
      <c r="N52" s="117">
        <v>0</v>
      </c>
      <c r="O52" s="113"/>
      <c r="P52" s="114"/>
      <c r="Q52" s="118"/>
      <c r="R52" s="116"/>
      <c r="S52" s="114"/>
    </row>
    <row r="53" spans="1:19">
      <c r="A53" s="107">
        <v>47</v>
      </c>
      <c r="B53" s="110" t="s">
        <v>81</v>
      </c>
      <c r="C53" s="141">
        <v>6.7044050000000001E-3</v>
      </c>
      <c r="D53" s="103">
        <f>+C53*Totals!$G$12</f>
        <v>2372.9746980587206</v>
      </c>
      <c r="E53" s="107"/>
      <c r="F53" s="111" t="s">
        <v>1001</v>
      </c>
      <c r="G53" s="136">
        <v>2.6243798000000003E-3</v>
      </c>
      <c r="H53" s="103">
        <f>ROUND(+G53*Totals!$H$12,2)</f>
        <v>928.88</v>
      </c>
      <c r="I53" s="103">
        <f t="shared" si="0"/>
        <v>0</v>
      </c>
      <c r="J53" s="103">
        <f t="shared" si="1"/>
        <v>928.88</v>
      </c>
      <c r="K53" s="113"/>
      <c r="L53" s="113"/>
      <c r="N53" s="117">
        <v>0</v>
      </c>
      <c r="O53" s="113" t="s">
        <v>1159</v>
      </c>
      <c r="P53" s="114"/>
      <c r="Q53" s="118"/>
      <c r="R53" s="116"/>
      <c r="S53" s="114"/>
    </row>
    <row r="54" spans="1:19">
      <c r="A54" s="107">
        <v>48</v>
      </c>
      <c r="B54" s="110" t="s">
        <v>82</v>
      </c>
      <c r="C54" s="141">
        <v>1.0239309299999999E-2</v>
      </c>
      <c r="D54" s="103">
        <f>+C54*Totals!$G$12</f>
        <v>3624.1280015896036</v>
      </c>
      <c r="E54" s="107"/>
      <c r="F54" s="111" t="s">
        <v>1000</v>
      </c>
      <c r="G54" s="136">
        <v>1.0239409999999999E-4</v>
      </c>
      <c r="H54" s="103">
        <f>ROUND(+G54*Totals!$H$12,2)</f>
        <v>36.24</v>
      </c>
      <c r="I54" s="103">
        <f t="shared" si="0"/>
        <v>0</v>
      </c>
      <c r="J54" s="103">
        <f t="shared" si="1"/>
        <v>36.24</v>
      </c>
      <c r="K54" s="113"/>
      <c r="L54" s="113"/>
      <c r="N54" s="117">
        <v>0</v>
      </c>
      <c r="O54" s="113" t="s">
        <v>1159</v>
      </c>
      <c r="P54" s="114"/>
      <c r="Q54" s="118"/>
      <c r="R54" s="116"/>
      <c r="S54" s="114"/>
    </row>
    <row r="55" spans="1:19">
      <c r="A55" s="107">
        <v>49</v>
      </c>
      <c r="B55" s="110" t="s">
        <v>83</v>
      </c>
      <c r="C55" s="141">
        <v>1.0588107899999999E-2</v>
      </c>
      <c r="D55" s="103">
        <f>+C55*Totals!$G$12</f>
        <v>3747.5826933211301</v>
      </c>
      <c r="E55" s="107"/>
      <c r="F55" s="111" t="s">
        <v>40</v>
      </c>
      <c r="G55" s="136">
        <v>7.9326439999999993E-4</v>
      </c>
      <c r="H55" s="103">
        <f>ROUND(+G55*Totals!$H$12,2)</f>
        <v>280.77</v>
      </c>
      <c r="I55" s="103">
        <f t="shared" si="0"/>
        <v>0</v>
      </c>
      <c r="J55" s="103">
        <f t="shared" si="1"/>
        <v>280.77</v>
      </c>
      <c r="K55" s="113"/>
      <c r="L55" s="113"/>
      <c r="N55" s="117">
        <v>0</v>
      </c>
      <c r="O55" s="113" t="s">
        <v>1159</v>
      </c>
      <c r="P55" s="114"/>
      <c r="Q55" s="118"/>
      <c r="R55" s="116"/>
      <c r="S55" s="114"/>
    </row>
    <row r="56" spans="1:19">
      <c r="A56" s="107">
        <v>50</v>
      </c>
      <c r="B56" s="110" t="s">
        <v>84</v>
      </c>
      <c r="C56" s="141">
        <v>1.4496311900000001E-2</v>
      </c>
      <c r="D56" s="103">
        <f>+C56*Totals!$G$12</f>
        <v>5130.8626722084273</v>
      </c>
      <c r="E56" s="107"/>
      <c r="F56" s="111" t="s">
        <v>999</v>
      </c>
      <c r="G56" s="136">
        <v>3.7402820000000006E-4</v>
      </c>
      <c r="H56" s="103">
        <f>ROUND(+G56*Totals!$H$12,2)</f>
        <v>132.38</v>
      </c>
      <c r="I56" s="103">
        <f t="shared" si="0"/>
        <v>0</v>
      </c>
      <c r="J56" s="103">
        <f t="shared" si="1"/>
        <v>132.38</v>
      </c>
      <c r="K56" s="113"/>
      <c r="L56" s="113"/>
      <c r="N56" s="117">
        <v>0</v>
      </c>
      <c r="O56" s="113" t="s">
        <v>1159</v>
      </c>
      <c r="P56" s="114"/>
      <c r="Q56" s="118"/>
      <c r="R56" s="116"/>
      <c r="S56" s="114"/>
    </row>
    <row r="57" spans="1:19">
      <c r="A57" s="107">
        <v>51</v>
      </c>
      <c r="B57" s="110" t="s">
        <v>85</v>
      </c>
      <c r="C57" s="141">
        <v>7.7042261000000003E-3</v>
      </c>
      <c r="D57" s="103">
        <f>+C57*Totals!$G$12</f>
        <v>2726.8540017232872</v>
      </c>
      <c r="E57" s="107"/>
      <c r="F57" s="111" t="s">
        <v>998</v>
      </c>
      <c r="G57" s="136">
        <v>6.5300400000000002E-5</v>
      </c>
      <c r="H57" s="103">
        <f>ROUND(+G57*Totals!$H$12,2)</f>
        <v>23.11</v>
      </c>
      <c r="I57" s="103">
        <f t="shared" si="0"/>
        <v>9.3380523255813959</v>
      </c>
      <c r="J57" s="103">
        <f t="shared" si="1"/>
        <v>13.771947674418604</v>
      </c>
      <c r="K57" s="113" t="s">
        <v>998</v>
      </c>
      <c r="L57" s="113" t="s">
        <v>44</v>
      </c>
      <c r="M57" s="138">
        <v>0.40406976744186046</v>
      </c>
      <c r="N57" s="117">
        <f>H57*M57</f>
        <v>9.3380523255813959</v>
      </c>
      <c r="O57" s="117" t="s">
        <v>1159</v>
      </c>
      <c r="P57" s="114"/>
      <c r="Q57" s="118"/>
      <c r="R57" s="116"/>
      <c r="S57" s="114"/>
    </row>
    <row r="58" spans="1:19">
      <c r="A58" s="107">
        <v>52</v>
      </c>
      <c r="B58" s="110" t="s">
        <v>86</v>
      </c>
      <c r="C58" s="141">
        <v>1.58861873E-2</v>
      </c>
      <c r="D58" s="103">
        <f>+C58*Totals!$G$12</f>
        <v>5622.7988183174766</v>
      </c>
      <c r="E58" s="107"/>
      <c r="F58" s="111" t="s">
        <v>997</v>
      </c>
      <c r="G58" s="136">
        <v>6.5029909999999994E-4</v>
      </c>
      <c r="H58" s="103">
        <f>ROUND(+G58*Totals!$H$12,2)</f>
        <v>230.17</v>
      </c>
      <c r="I58" s="103">
        <f t="shared" si="0"/>
        <v>0</v>
      </c>
      <c r="J58" s="103">
        <f t="shared" si="1"/>
        <v>230.17</v>
      </c>
      <c r="K58" s="113"/>
      <c r="L58" s="113"/>
      <c r="N58" s="117">
        <v>0</v>
      </c>
      <c r="O58" s="117"/>
      <c r="P58" s="114"/>
      <c r="Q58" s="118"/>
      <c r="R58" s="116"/>
      <c r="S58" s="114"/>
    </row>
    <row r="59" spans="1:19">
      <c r="A59" s="107">
        <v>53</v>
      </c>
      <c r="B59" s="110" t="s">
        <v>87</v>
      </c>
      <c r="C59" s="141">
        <v>9.8871332000000003E-3</v>
      </c>
      <c r="D59" s="103">
        <f>+C59*Totals!$G$12</f>
        <v>3499.4778686455174</v>
      </c>
      <c r="E59" s="107"/>
      <c r="F59" s="111" t="s">
        <v>996</v>
      </c>
      <c r="G59" s="136">
        <v>5.1390200000000001E-5</v>
      </c>
      <c r="H59" s="103">
        <f>ROUND(+G59*Totals!$H$12,2)</f>
        <v>18.190000000000001</v>
      </c>
      <c r="I59" s="103">
        <f t="shared" si="0"/>
        <v>6.1716071428571437</v>
      </c>
      <c r="J59" s="103">
        <f t="shared" si="1"/>
        <v>12.018392857142857</v>
      </c>
      <c r="K59" s="113" t="s">
        <v>996</v>
      </c>
      <c r="L59" s="113" t="s">
        <v>107</v>
      </c>
      <c r="M59" s="138">
        <v>0.3392857142857143</v>
      </c>
      <c r="N59" s="117">
        <f>H59*M59</f>
        <v>6.1716071428571437</v>
      </c>
      <c r="O59" s="113" t="s">
        <v>1159</v>
      </c>
      <c r="P59" s="114"/>
      <c r="Q59" s="118"/>
      <c r="R59" s="116"/>
      <c r="S59" s="114"/>
    </row>
    <row r="60" spans="1:19">
      <c r="A60" s="107">
        <v>54</v>
      </c>
      <c r="B60" s="110" t="s">
        <v>88</v>
      </c>
      <c r="C60" s="141">
        <v>8.5957672999999995E-3</v>
      </c>
      <c r="D60" s="103">
        <f>+C60*Totals!$G$12</f>
        <v>3042.4084334553954</v>
      </c>
      <c r="E60" s="107"/>
      <c r="F60" s="111" t="s">
        <v>995</v>
      </c>
      <c r="G60" s="136">
        <v>2.0169699999999998E-4</v>
      </c>
      <c r="H60" s="103">
        <f>ROUND(+G60*Totals!$H$12,2)</f>
        <v>71.39</v>
      </c>
      <c r="I60" s="103">
        <f t="shared" si="0"/>
        <v>0</v>
      </c>
      <c r="J60" s="103">
        <f t="shared" si="1"/>
        <v>71.39</v>
      </c>
      <c r="K60" s="113"/>
      <c r="L60" s="113"/>
      <c r="N60" s="117">
        <v>0</v>
      </c>
      <c r="O60" s="113" t="s">
        <v>1159</v>
      </c>
      <c r="P60" s="114"/>
      <c r="Q60" s="118"/>
      <c r="R60" s="116"/>
      <c r="S60" s="114"/>
    </row>
    <row r="61" spans="1:19">
      <c r="A61" s="107">
        <v>55</v>
      </c>
      <c r="B61" s="110" t="s">
        <v>89</v>
      </c>
      <c r="C61" s="141">
        <v>1.6672009099999999E-2</v>
      </c>
      <c r="D61" s="103">
        <f>+C61*Totals!$G$12</f>
        <v>5900.9346482058791</v>
      </c>
      <c r="E61" s="107"/>
      <c r="F61" s="111" t="s">
        <v>994</v>
      </c>
      <c r="G61" s="136">
        <v>9.0029499999999996E-5</v>
      </c>
      <c r="H61" s="103">
        <f>ROUND(+G61*Totals!$H$12,2)</f>
        <v>31.87</v>
      </c>
      <c r="I61" s="103">
        <f t="shared" si="0"/>
        <v>2.5840540540540538</v>
      </c>
      <c r="J61" s="103">
        <f>+H61-I61</f>
        <v>29.285945945945947</v>
      </c>
      <c r="K61" s="113" t="s">
        <v>994</v>
      </c>
      <c r="L61" s="113" t="s">
        <v>73</v>
      </c>
      <c r="M61" s="138">
        <v>8.1081081081081072E-2</v>
      </c>
      <c r="N61" s="117">
        <f>H61*M61</f>
        <v>2.5840540540540538</v>
      </c>
      <c r="O61" s="117" t="s">
        <v>1159</v>
      </c>
      <c r="P61" s="114"/>
      <c r="Q61" s="118"/>
      <c r="R61" s="116"/>
      <c r="S61" s="114"/>
    </row>
    <row r="62" spans="1:19">
      <c r="A62" s="107">
        <v>56</v>
      </c>
      <c r="B62" s="110" t="s">
        <v>90</v>
      </c>
      <c r="C62" s="141">
        <v>1.0170492200000001E-2</v>
      </c>
      <c r="D62" s="103">
        <f>+C62*Totals!$G$12</f>
        <v>3599.7706966395335</v>
      </c>
      <c r="E62" s="107"/>
      <c r="F62" s="111" t="s">
        <v>993</v>
      </c>
      <c r="G62" s="136">
        <v>3.8252900000000001E-5</v>
      </c>
      <c r="H62" s="103">
        <f>ROUND(+G62*Totals!$H$12,2)</f>
        <v>13.54</v>
      </c>
      <c r="I62" s="103">
        <f t="shared" si="0"/>
        <v>4.0783132530120483</v>
      </c>
      <c r="J62" s="103">
        <f t="shared" si="1"/>
        <v>9.4616867469879509</v>
      </c>
      <c r="K62" s="113" t="s">
        <v>993</v>
      </c>
      <c r="L62" s="113" t="s">
        <v>83</v>
      </c>
      <c r="M62" s="138">
        <v>0.30120481927710846</v>
      </c>
      <c r="N62" s="117">
        <f>H62*M62</f>
        <v>4.0783132530120483</v>
      </c>
      <c r="O62" s="117" t="s">
        <v>1159</v>
      </c>
      <c r="P62" s="114"/>
      <c r="Q62" s="118"/>
      <c r="R62" s="116"/>
      <c r="S62" s="114"/>
    </row>
    <row r="63" spans="1:19">
      <c r="A63" s="107">
        <v>57</v>
      </c>
      <c r="B63" s="110" t="s">
        <v>91</v>
      </c>
      <c r="C63" s="141">
        <v>1.8388178799999998E-2</v>
      </c>
      <c r="D63" s="103">
        <f>+C63*Totals!$G$12</f>
        <v>6508.3602550531723</v>
      </c>
      <c r="E63" s="107"/>
      <c r="F63" s="111" t="s">
        <v>992</v>
      </c>
      <c r="G63" s="136">
        <v>3.0525000000000003E-5</v>
      </c>
      <c r="H63" s="103">
        <f>ROUND(+G63*Totals!$H$12,2)</f>
        <v>10.8</v>
      </c>
      <c r="I63" s="103">
        <f t="shared" si="0"/>
        <v>6.1714285714285717</v>
      </c>
      <c r="J63" s="103">
        <f t="shared" si="1"/>
        <v>4.628571428571429</v>
      </c>
      <c r="K63" s="113" t="s">
        <v>992</v>
      </c>
      <c r="L63" s="113" t="s">
        <v>65</v>
      </c>
      <c r="M63" s="138">
        <v>0.5714285714285714</v>
      </c>
      <c r="N63" s="117">
        <f>H63*M63</f>
        <v>6.1714285714285717</v>
      </c>
      <c r="O63" s="113" t="s">
        <v>1159</v>
      </c>
      <c r="P63" s="114"/>
      <c r="Q63" s="118"/>
      <c r="R63" s="116"/>
      <c r="S63" s="114"/>
    </row>
    <row r="64" spans="1:19">
      <c r="A64" s="107">
        <v>58</v>
      </c>
      <c r="B64" s="110" t="s">
        <v>92</v>
      </c>
      <c r="C64" s="141">
        <v>7.0157882999999999E-3</v>
      </c>
      <c r="D64" s="103">
        <f>+C64*Totals!$G$12</f>
        <v>2483.1865203304997</v>
      </c>
      <c r="E64" s="107"/>
      <c r="F64" s="111" t="s">
        <v>991</v>
      </c>
      <c r="G64" s="136">
        <v>2.7008859999999997E-4</v>
      </c>
      <c r="H64" s="103">
        <f>ROUND(+G64*Totals!$H$12,2)</f>
        <v>95.6</v>
      </c>
      <c r="I64" s="103">
        <f t="shared" si="0"/>
        <v>0</v>
      </c>
      <c r="J64" s="103">
        <f t="shared" si="1"/>
        <v>95.6</v>
      </c>
      <c r="K64" s="113"/>
      <c r="L64" s="113"/>
      <c r="N64" s="117">
        <v>0</v>
      </c>
      <c r="O64" s="117" t="s">
        <v>1159</v>
      </c>
      <c r="P64" s="114"/>
      <c r="Q64" s="118"/>
      <c r="R64" s="116"/>
      <c r="S64" s="114"/>
    </row>
    <row r="65" spans="1:19">
      <c r="A65" s="107">
        <v>59</v>
      </c>
      <c r="B65" s="110" t="s">
        <v>93</v>
      </c>
      <c r="C65" s="141">
        <v>6.5145689E-3</v>
      </c>
      <c r="D65" s="103">
        <f>+C65*Totals!$G$12</f>
        <v>2305.7836106947939</v>
      </c>
      <c r="E65" s="107"/>
      <c r="F65" s="111" t="s">
        <v>990</v>
      </c>
      <c r="G65" s="136">
        <v>8.8869999999999998E-6</v>
      </c>
      <c r="H65" s="103">
        <f>ROUND(+G65*Totals!$H$12,2)</f>
        <v>3.15</v>
      </c>
      <c r="I65" s="103">
        <f t="shared" si="0"/>
        <v>1.6916666666666664</v>
      </c>
      <c r="J65" s="103">
        <f t="shared" si="1"/>
        <v>1.4583333333333335</v>
      </c>
      <c r="K65" s="113" t="s">
        <v>990</v>
      </c>
      <c r="L65" s="113" t="s">
        <v>65</v>
      </c>
      <c r="M65" s="138">
        <v>0.53703703703703698</v>
      </c>
      <c r="N65" s="117">
        <f>H65*M65</f>
        <v>1.6916666666666664</v>
      </c>
      <c r="O65" s="117" t="s">
        <v>1159</v>
      </c>
      <c r="P65" s="114"/>
      <c r="Q65" s="118"/>
      <c r="R65" s="116"/>
      <c r="S65" s="114"/>
    </row>
    <row r="66" spans="1:19">
      <c r="A66" s="107">
        <v>60</v>
      </c>
      <c r="B66" s="110" t="s">
        <v>94</v>
      </c>
      <c r="C66" s="141">
        <v>1.1208698999999999E-2</v>
      </c>
      <c r="D66" s="103">
        <f>+C66*Totals!$G$12</f>
        <v>3967.2363356861765</v>
      </c>
      <c r="E66" s="107"/>
      <c r="F66" s="111" t="s">
        <v>989</v>
      </c>
      <c r="G66" s="136">
        <v>6.02773E-5</v>
      </c>
      <c r="H66" s="103">
        <f>ROUND(+G66*Totals!$H$12,2)</f>
        <v>21.33</v>
      </c>
      <c r="I66" s="103">
        <f t="shared" si="0"/>
        <v>6.8255999999999997</v>
      </c>
      <c r="J66" s="103">
        <f t="shared" si="1"/>
        <v>14.504399999999999</v>
      </c>
      <c r="K66" s="113" t="s">
        <v>989</v>
      </c>
      <c r="L66" s="113" t="s">
        <v>96</v>
      </c>
      <c r="M66" s="138">
        <v>0.26600000000000001</v>
      </c>
      <c r="N66" s="117">
        <f>H66*M66</f>
        <v>5.6737799999999998</v>
      </c>
      <c r="O66" s="113" t="s">
        <v>112</v>
      </c>
      <c r="P66" s="136">
        <v>5.4000000000000006E-2</v>
      </c>
      <c r="Q66" s="118">
        <f>H66*P66</f>
        <v>1.1518200000000001</v>
      </c>
      <c r="R66" s="116" t="s">
        <v>1159</v>
      </c>
      <c r="S66" s="114"/>
    </row>
    <row r="67" spans="1:19">
      <c r="A67" s="107">
        <v>61</v>
      </c>
      <c r="B67" s="110" t="s">
        <v>95</v>
      </c>
      <c r="C67" s="141">
        <v>1.0273724E-2</v>
      </c>
      <c r="D67" s="103">
        <f>+C67*Totals!$G$12</f>
        <v>3636.3088308117767</v>
      </c>
      <c r="E67" s="107"/>
      <c r="F67" s="111" t="s">
        <v>988</v>
      </c>
      <c r="G67" s="136">
        <v>6.7618699999999997E-5</v>
      </c>
      <c r="H67" s="103">
        <f>ROUND(+G67*Totals!$H$12,2)</f>
        <v>23.93</v>
      </c>
      <c r="I67" s="103">
        <f t="shared" si="0"/>
        <v>0</v>
      </c>
      <c r="J67" s="103">
        <f t="shared" si="1"/>
        <v>23.93</v>
      </c>
      <c r="K67" s="113"/>
      <c r="L67" s="113"/>
      <c r="N67" s="117">
        <v>0</v>
      </c>
      <c r="O67" s="117" t="s">
        <v>1159</v>
      </c>
      <c r="P67" s="114"/>
      <c r="Q67" s="118"/>
      <c r="R67" s="116"/>
      <c r="S67" s="114"/>
    </row>
    <row r="68" spans="1:19">
      <c r="A68" s="107">
        <v>62</v>
      </c>
      <c r="B68" s="110" t="s">
        <v>96</v>
      </c>
      <c r="C68" s="141">
        <v>1.00433489E-2</v>
      </c>
      <c r="D68" s="103">
        <f>+C68*Totals!$G$12</f>
        <v>3554.7692634135146</v>
      </c>
      <c r="E68" s="107"/>
      <c r="F68" s="111" t="s">
        <v>987</v>
      </c>
      <c r="G68" s="136">
        <v>1.73877E-5</v>
      </c>
      <c r="H68" s="103">
        <f>ROUND(+G68*Totals!$H$12,2)</f>
        <v>6.15</v>
      </c>
      <c r="I68" s="103">
        <f t="shared" si="0"/>
        <v>3.2255244755244759</v>
      </c>
      <c r="J68" s="103">
        <f t="shared" si="1"/>
        <v>2.9244755244755245</v>
      </c>
      <c r="K68" s="113" t="s">
        <v>987</v>
      </c>
      <c r="L68" s="113" t="s">
        <v>53</v>
      </c>
      <c r="M68" s="138">
        <v>0.52447552447552448</v>
      </c>
      <c r="N68" s="117">
        <f>H68*M68</f>
        <v>3.2255244755244759</v>
      </c>
      <c r="O68" s="117" t="s">
        <v>1159</v>
      </c>
      <c r="P68" s="114"/>
      <c r="Q68" s="118"/>
      <c r="R68" s="116"/>
      <c r="S68" s="114"/>
    </row>
    <row r="69" spans="1:19">
      <c r="A69" s="107">
        <v>63</v>
      </c>
      <c r="B69" s="110" t="s">
        <v>97</v>
      </c>
      <c r="C69" s="141">
        <v>1.1477196700000001E-2</v>
      </c>
      <c r="D69" s="103">
        <f>+C69*Totals!$G$12</f>
        <v>4062.2691161621419</v>
      </c>
      <c r="E69" s="107"/>
      <c r="F69" s="111" t="s">
        <v>986</v>
      </c>
      <c r="G69" s="136">
        <v>1.661489E-4</v>
      </c>
      <c r="H69" s="103">
        <f>ROUND(+G69*Totals!$H$12,2)</f>
        <v>58.81</v>
      </c>
      <c r="I69" s="103">
        <f t="shared" si="0"/>
        <v>12.713666245259164</v>
      </c>
      <c r="J69" s="103">
        <f t="shared" si="1"/>
        <v>46.09633375474084</v>
      </c>
      <c r="K69" s="113" t="s">
        <v>986</v>
      </c>
      <c r="L69" s="113" t="s">
        <v>85</v>
      </c>
      <c r="M69" s="138">
        <v>0.2161820480404551</v>
      </c>
      <c r="N69" s="117">
        <f>H69*M69</f>
        <v>12.713666245259164</v>
      </c>
      <c r="O69" s="113" t="s">
        <v>1159</v>
      </c>
      <c r="P69" s="114"/>
      <c r="Q69" s="118"/>
      <c r="R69" s="116"/>
      <c r="S69" s="114"/>
    </row>
    <row r="70" spans="1:19">
      <c r="A70" s="107">
        <v>64</v>
      </c>
      <c r="B70" s="110" t="s">
        <v>98</v>
      </c>
      <c r="C70" s="141">
        <v>1.0926811199999999E-2</v>
      </c>
      <c r="D70" s="103">
        <f>+C70*Totals!$G$12</f>
        <v>3867.4642280805892</v>
      </c>
      <c r="E70" s="107"/>
      <c r="F70" s="111" t="s">
        <v>985</v>
      </c>
      <c r="G70" s="136">
        <v>2.70475E-4</v>
      </c>
      <c r="H70" s="103">
        <f>ROUND(+G70*Totals!$H$12,2)</f>
        <v>95.73</v>
      </c>
      <c r="I70" s="103">
        <f t="shared" si="0"/>
        <v>0</v>
      </c>
      <c r="J70" s="103">
        <f t="shared" si="1"/>
        <v>95.73</v>
      </c>
      <c r="K70" s="113"/>
      <c r="L70" s="113"/>
      <c r="N70" s="117">
        <v>0</v>
      </c>
      <c r="O70" s="113" t="s">
        <v>1159</v>
      </c>
      <c r="P70" s="114"/>
      <c r="Q70" s="118"/>
      <c r="R70" s="116"/>
      <c r="S70" s="114"/>
    </row>
    <row r="71" spans="1:19">
      <c r="A71" s="107">
        <v>65</v>
      </c>
      <c r="B71" s="110" t="s">
        <v>99</v>
      </c>
      <c r="C71" s="141">
        <v>8.5481417000000011E-3</v>
      </c>
      <c r="D71" s="103">
        <f>+C71*Totals!$G$12</f>
        <v>3025.5517036218216</v>
      </c>
      <c r="E71" s="107"/>
      <c r="F71" s="111" t="s">
        <v>984</v>
      </c>
      <c r="G71" s="136">
        <v>3.717099E-4</v>
      </c>
      <c r="H71" s="103">
        <f>ROUND(+G71*Totals!$H$12,2)</f>
        <v>131.56</v>
      </c>
      <c r="I71" s="103">
        <f t="shared" ref="I71:I134" si="3">+N71+Q71+T71</f>
        <v>0</v>
      </c>
      <c r="J71" s="103">
        <f t="shared" ref="J71:J134" si="4">+H71-I71</f>
        <v>131.56</v>
      </c>
      <c r="K71" s="113"/>
      <c r="L71" s="113"/>
      <c r="N71" s="117">
        <v>0</v>
      </c>
      <c r="O71" s="117" t="s">
        <v>1159</v>
      </c>
      <c r="P71" s="114"/>
      <c r="Q71" s="118"/>
      <c r="R71" s="116"/>
      <c r="S71" s="114"/>
    </row>
    <row r="72" spans="1:19">
      <c r="A72" s="107">
        <v>66</v>
      </c>
      <c r="B72" s="110" t="s">
        <v>100</v>
      </c>
      <c r="C72" s="141">
        <v>8.3837931999999997E-3</v>
      </c>
      <c r="D72" s="103">
        <f>+C72*Totals!$G$12</f>
        <v>2967.3817642813574</v>
      </c>
      <c r="E72" s="107"/>
      <c r="F72" s="111" t="s">
        <v>983</v>
      </c>
      <c r="G72" s="136">
        <v>1.5648909999999998E-4</v>
      </c>
      <c r="H72" s="103">
        <f>ROUND(+G72*Totals!$H$12,2)</f>
        <v>55.39</v>
      </c>
      <c r="I72" s="103">
        <f t="shared" si="3"/>
        <v>0.77064347826086965</v>
      </c>
      <c r="J72" s="103">
        <f t="shared" si="4"/>
        <v>54.619356521739128</v>
      </c>
      <c r="K72" s="113" t="s">
        <v>983</v>
      </c>
      <c r="L72" s="113" t="s">
        <v>73</v>
      </c>
      <c r="M72" s="138">
        <v>1.391304347826087E-2</v>
      </c>
      <c r="N72" s="117">
        <f>H72*M72</f>
        <v>0.77064347826086965</v>
      </c>
      <c r="O72" s="117" t="s">
        <v>1159</v>
      </c>
      <c r="P72" s="114"/>
      <c r="Q72" s="118"/>
      <c r="R72" s="116"/>
      <c r="S72" s="114"/>
    </row>
    <row r="73" spans="1:19">
      <c r="A73" s="107">
        <v>67</v>
      </c>
      <c r="B73" s="110" t="s">
        <v>101</v>
      </c>
      <c r="C73" s="141">
        <v>9.9492577999999998E-3</v>
      </c>
      <c r="D73" s="103">
        <f>+C73*Totals!$G$12</f>
        <v>3521.4664125844679</v>
      </c>
      <c r="E73" s="107"/>
      <c r="F73" s="111" t="s">
        <v>982</v>
      </c>
      <c r="G73" s="136">
        <v>1.7194480000000002E-4</v>
      </c>
      <c r="H73" s="103">
        <f>ROUND(+G73*Totals!$H$12,2)</f>
        <v>60.86</v>
      </c>
      <c r="I73" s="103">
        <f t="shared" si="3"/>
        <v>20.11026086956522</v>
      </c>
      <c r="J73" s="103">
        <f t="shared" si="4"/>
        <v>40.749739130434776</v>
      </c>
      <c r="K73" s="113" t="s">
        <v>982</v>
      </c>
      <c r="L73" s="113" t="s">
        <v>96</v>
      </c>
      <c r="M73" s="138">
        <v>0.33043478260869569</v>
      </c>
      <c r="N73" s="117">
        <f>H73*M73</f>
        <v>20.11026086956522</v>
      </c>
      <c r="O73" s="117" t="s">
        <v>1159</v>
      </c>
      <c r="P73" s="114"/>
      <c r="Q73" s="118"/>
      <c r="R73" s="116"/>
      <c r="S73" s="114"/>
    </row>
    <row r="74" spans="1:19">
      <c r="A74" s="107">
        <v>68</v>
      </c>
      <c r="B74" s="110" t="s">
        <v>102</v>
      </c>
      <c r="C74" s="141">
        <v>6.1873251999999997E-3</v>
      </c>
      <c r="D74" s="103">
        <f>+C74*Totals!$G$12</f>
        <v>2189.9581168293253</v>
      </c>
      <c r="E74" s="107"/>
      <c r="F74" s="111" t="s">
        <v>981</v>
      </c>
      <c r="G74" s="136">
        <v>5.7959000000000007E-6</v>
      </c>
      <c r="H74" s="103">
        <f>ROUND(+G74*Totals!$H$12,2)</f>
        <v>2.0499999999999998</v>
      </c>
      <c r="I74" s="103">
        <f t="shared" si="3"/>
        <v>0</v>
      </c>
      <c r="J74" s="103">
        <f t="shared" si="4"/>
        <v>2.0499999999999998</v>
      </c>
      <c r="K74" s="113"/>
      <c r="L74" s="113"/>
      <c r="N74" s="117"/>
      <c r="O74" s="117" t="s">
        <v>1159</v>
      </c>
      <c r="P74" s="114"/>
      <c r="Q74" s="118"/>
      <c r="R74" s="116"/>
      <c r="S74" s="114"/>
    </row>
    <row r="75" spans="1:19">
      <c r="A75" s="107">
        <v>69</v>
      </c>
      <c r="B75" s="110" t="s">
        <v>103</v>
      </c>
      <c r="C75" s="141">
        <v>7.0979933999999996E-3</v>
      </c>
      <c r="D75" s="103">
        <f>+C75*Totals!$G$12</f>
        <v>2512.282409130682</v>
      </c>
      <c r="E75" s="107"/>
      <c r="F75" s="111" t="s">
        <v>980</v>
      </c>
      <c r="G75" s="136">
        <v>6.2209200000000001E-5</v>
      </c>
      <c r="H75" s="103">
        <f>ROUND(+G75*Totals!$H$12,2)</f>
        <v>22.02</v>
      </c>
      <c r="I75" s="103">
        <f t="shared" si="3"/>
        <v>2.5701577287066244</v>
      </c>
      <c r="J75" s="103">
        <f t="shared" si="4"/>
        <v>19.449842271293374</v>
      </c>
      <c r="K75" s="113" t="s">
        <v>980</v>
      </c>
      <c r="L75" s="113" t="s">
        <v>72</v>
      </c>
      <c r="M75" s="138">
        <v>0.1167192429022082</v>
      </c>
      <c r="N75" s="117">
        <f>H75*M75</f>
        <v>2.5701577287066244</v>
      </c>
      <c r="O75" s="117" t="s">
        <v>1159</v>
      </c>
      <c r="P75" s="114"/>
      <c r="Q75" s="118"/>
      <c r="R75" s="116"/>
      <c r="S75" s="114"/>
    </row>
    <row r="76" spans="1:19">
      <c r="A76" s="107">
        <v>70</v>
      </c>
      <c r="B76" s="110" t="s">
        <v>104</v>
      </c>
      <c r="C76" s="141">
        <v>8.8962353000000011E-3</v>
      </c>
      <c r="D76" s="103">
        <f>+C76*Totals!$G$12</f>
        <v>3148.7568658034284</v>
      </c>
      <c r="E76" s="107"/>
      <c r="F76" s="111" t="s">
        <v>979</v>
      </c>
      <c r="G76" s="136">
        <v>1.77741E-5</v>
      </c>
      <c r="H76" s="103">
        <f>ROUND(+G76*Totals!$H$12,2)</f>
        <v>6.29</v>
      </c>
      <c r="I76" s="103">
        <f t="shared" si="3"/>
        <v>1.0345394736842106</v>
      </c>
      <c r="J76" s="103">
        <f t="shared" si="4"/>
        <v>5.2554605263157894</v>
      </c>
      <c r="K76" s="113" t="s">
        <v>979</v>
      </c>
      <c r="L76" s="113" t="s">
        <v>42</v>
      </c>
      <c r="M76" s="138">
        <v>0.16447368421052633</v>
      </c>
      <c r="N76" s="117">
        <f>H76*M76</f>
        <v>1.0345394736842106</v>
      </c>
      <c r="O76" s="113" t="s">
        <v>1159</v>
      </c>
      <c r="P76" s="114"/>
      <c r="Q76" s="118"/>
      <c r="R76" s="116"/>
      <c r="S76" s="114"/>
    </row>
    <row r="77" spans="1:19">
      <c r="A77" s="107">
        <v>71</v>
      </c>
      <c r="B77" s="110" t="s">
        <v>138</v>
      </c>
      <c r="C77" s="141">
        <v>1.0081781999999999E-2</v>
      </c>
      <c r="D77" s="103">
        <f>+C77*Totals!$G$12</f>
        <v>3568.3723756759682</v>
      </c>
      <c r="E77" s="107"/>
      <c r="F77" s="111" t="s">
        <v>978</v>
      </c>
      <c r="G77" s="136">
        <v>5.8268030000000002E-4</v>
      </c>
      <c r="H77" s="103">
        <f>ROUND(+G77*Totals!$H$12,2)</f>
        <v>206.24</v>
      </c>
      <c r="I77" s="103">
        <f t="shared" si="3"/>
        <v>0</v>
      </c>
      <c r="J77" s="103">
        <f t="shared" si="4"/>
        <v>206.24</v>
      </c>
      <c r="K77" s="113"/>
      <c r="L77" s="113"/>
      <c r="N77" s="117">
        <v>0</v>
      </c>
      <c r="O77" s="113" t="s">
        <v>1159</v>
      </c>
      <c r="P77" s="114"/>
      <c r="Q77" s="118"/>
      <c r="R77" s="116"/>
      <c r="S77" s="114"/>
    </row>
    <row r="78" spans="1:19">
      <c r="A78" s="107">
        <v>72</v>
      </c>
      <c r="B78" s="110" t="s">
        <v>105</v>
      </c>
      <c r="C78" s="141">
        <v>7.2664826000000005E-3</v>
      </c>
      <c r="D78" s="103">
        <f>+C78*Totals!$G$12</f>
        <v>2571.9179186943429</v>
      </c>
      <c r="E78" s="107"/>
      <c r="F78" s="111" t="s">
        <v>977</v>
      </c>
      <c r="G78" s="136">
        <v>9.0029520000000003E-4</v>
      </c>
      <c r="H78" s="103">
        <f>ROUND(+G78*Totals!$H$12,2)</f>
        <v>318.64999999999998</v>
      </c>
      <c r="I78" s="103">
        <f t="shared" si="3"/>
        <v>0</v>
      </c>
      <c r="J78" s="103">
        <f t="shared" si="4"/>
        <v>318.64999999999998</v>
      </c>
      <c r="K78" s="113"/>
      <c r="L78" s="113"/>
      <c r="N78" s="117">
        <v>0</v>
      </c>
      <c r="O78" s="113" t="s">
        <v>1159</v>
      </c>
      <c r="P78" s="114"/>
      <c r="Q78" s="118"/>
      <c r="R78" s="116"/>
      <c r="S78" s="114"/>
    </row>
    <row r="79" spans="1:19">
      <c r="A79" s="107">
        <v>73</v>
      </c>
      <c r="B79" s="110" t="s">
        <v>106</v>
      </c>
      <c r="C79" s="141">
        <v>9.1328060000000003E-3</v>
      </c>
      <c r="D79" s="103">
        <f>+C79*Totals!$G$12</f>
        <v>3232.4893201229447</v>
      </c>
      <c r="E79" s="107"/>
      <c r="F79" s="111" t="s">
        <v>976</v>
      </c>
      <c r="G79" s="136">
        <v>9.130462E-4</v>
      </c>
      <c r="H79" s="103">
        <f>ROUND(+G79*Totals!$H$12,2)</f>
        <v>323.17</v>
      </c>
      <c r="I79" s="103">
        <f t="shared" si="3"/>
        <v>0</v>
      </c>
      <c r="J79" s="103">
        <f t="shared" si="4"/>
        <v>323.17</v>
      </c>
      <c r="K79" s="113"/>
      <c r="L79" s="113"/>
      <c r="N79" s="117">
        <v>0</v>
      </c>
      <c r="O79" s="113" t="s">
        <v>1159</v>
      </c>
      <c r="P79" s="114"/>
      <c r="Q79" s="118"/>
      <c r="R79" s="116"/>
      <c r="S79" s="114"/>
    </row>
    <row r="80" spans="1:19">
      <c r="A80" s="107">
        <v>74</v>
      </c>
      <c r="B80" s="110" t="s">
        <v>107</v>
      </c>
      <c r="C80" s="141">
        <v>8.7882628999999997E-3</v>
      </c>
      <c r="D80" s="103">
        <f>+C80*Totals!$G$12</f>
        <v>3110.54083122785</v>
      </c>
      <c r="E80" s="107"/>
      <c r="F80" s="111" t="s">
        <v>975</v>
      </c>
      <c r="G80" s="136">
        <v>9.5168539999999999E-4</v>
      </c>
      <c r="H80" s="103">
        <f>ROUND(+G80*Totals!$H$12,2)</f>
        <v>336.84</v>
      </c>
      <c r="I80" s="103">
        <f t="shared" si="3"/>
        <v>0</v>
      </c>
      <c r="J80" s="103">
        <f t="shared" si="4"/>
        <v>336.84</v>
      </c>
      <c r="K80" s="113"/>
      <c r="L80" s="113"/>
      <c r="N80" s="117">
        <v>0</v>
      </c>
      <c r="O80" s="117"/>
      <c r="P80" s="114"/>
      <c r="Q80" s="118"/>
      <c r="R80" s="116"/>
      <c r="S80" s="114"/>
    </row>
    <row r="81" spans="1:19">
      <c r="A81" s="107">
        <v>75</v>
      </c>
      <c r="B81" s="110" t="s">
        <v>108</v>
      </c>
      <c r="C81" s="141">
        <v>1.6376473900000001E-2</v>
      </c>
      <c r="D81" s="103">
        <f>+C81*Totals!$G$12</f>
        <v>5796.3321440335149</v>
      </c>
      <c r="E81" s="107"/>
      <c r="F81" s="111" t="s">
        <v>974</v>
      </c>
      <c r="G81" s="136">
        <v>1.3407830000000001E-4</v>
      </c>
      <c r="H81" s="103">
        <f>ROUND(+G81*Totals!$H$12,2)</f>
        <v>47.46</v>
      </c>
      <c r="I81" s="103">
        <f t="shared" si="3"/>
        <v>6.4056441717791408</v>
      </c>
      <c r="J81" s="103">
        <f t="shared" si="4"/>
        <v>41.054355828220864</v>
      </c>
      <c r="K81" s="113" t="s">
        <v>974</v>
      </c>
      <c r="L81" s="113" t="s">
        <v>50</v>
      </c>
      <c r="M81" s="138">
        <v>0.13496932515337423</v>
      </c>
      <c r="N81" s="117">
        <f>H81*M81</f>
        <v>6.4056441717791408</v>
      </c>
      <c r="O81" s="113" t="s">
        <v>1159</v>
      </c>
      <c r="P81" s="114"/>
      <c r="Q81" s="118"/>
      <c r="R81" s="116"/>
      <c r="S81" s="114"/>
    </row>
    <row r="82" spans="1:19">
      <c r="A82" s="107">
        <v>76</v>
      </c>
      <c r="B82" s="110" t="s">
        <v>109</v>
      </c>
      <c r="C82" s="141">
        <v>9.2350542000000004E-3</v>
      </c>
      <c r="D82" s="103">
        <f>+C82*Totals!$G$12</f>
        <v>3268.6793163302218</v>
      </c>
      <c r="E82" s="107"/>
      <c r="F82" s="111" t="s">
        <v>41</v>
      </c>
      <c r="G82" s="136">
        <v>1.5069300000000002E-5</v>
      </c>
      <c r="H82" s="103">
        <f>ROUND(+G82*Totals!$H$12,2)</f>
        <v>5.33</v>
      </c>
      <c r="I82" s="103">
        <f t="shared" si="3"/>
        <v>0</v>
      </c>
      <c r="J82" s="103">
        <f t="shared" si="4"/>
        <v>5.33</v>
      </c>
      <c r="K82" s="113"/>
      <c r="L82" s="113"/>
      <c r="N82" s="117">
        <v>0</v>
      </c>
      <c r="O82" s="117" t="s">
        <v>1159</v>
      </c>
      <c r="P82" s="114"/>
      <c r="Q82" s="118"/>
      <c r="R82" s="116"/>
      <c r="S82" s="114"/>
    </row>
    <row r="83" spans="1:19">
      <c r="A83" s="107">
        <v>77</v>
      </c>
      <c r="B83" s="110" t="s">
        <v>110</v>
      </c>
      <c r="C83" s="141">
        <v>1.79415902E-2</v>
      </c>
      <c r="D83" s="103">
        <f>+C83*Totals!$G$12</f>
        <v>6350.2935141206863</v>
      </c>
      <c r="E83" s="107"/>
      <c r="F83" s="111" t="s">
        <v>973</v>
      </c>
      <c r="G83" s="136">
        <v>8.8869999999999998E-6</v>
      </c>
      <c r="H83" s="103">
        <f>ROUND(+G83*Totals!$H$12,2)</f>
        <v>3.15</v>
      </c>
      <c r="I83" s="103">
        <f t="shared" si="3"/>
        <v>1.3431472081218274</v>
      </c>
      <c r="J83" s="103">
        <f t="shared" si="4"/>
        <v>1.8068527918781725</v>
      </c>
      <c r="K83" s="113" t="s">
        <v>973</v>
      </c>
      <c r="L83" s="113" t="s">
        <v>42</v>
      </c>
      <c r="M83" s="138">
        <v>0.42639593908629442</v>
      </c>
      <c r="N83" s="117">
        <f>H83*M83</f>
        <v>1.3431472081218274</v>
      </c>
      <c r="O83" s="117" t="s">
        <v>1159</v>
      </c>
      <c r="P83" s="114"/>
      <c r="Q83" s="118"/>
      <c r="R83" s="116"/>
      <c r="S83" s="114"/>
    </row>
    <row r="84" spans="1:19" ht="37.5">
      <c r="A84" s="107">
        <v>78</v>
      </c>
      <c r="B84" s="110" t="s">
        <v>111</v>
      </c>
      <c r="C84" s="141">
        <v>1.8946176299999999E-2</v>
      </c>
      <c r="D84" s="103">
        <f>+C84*Totals!$G$12</f>
        <v>6705.8593543886118</v>
      </c>
      <c r="E84" s="107"/>
      <c r="F84" s="111" t="s">
        <v>972</v>
      </c>
      <c r="G84" s="136">
        <v>4.4048799999999997E-5</v>
      </c>
      <c r="H84" s="103">
        <f>ROUND(+G84*Totals!$H$12,2)</f>
        <v>15.59</v>
      </c>
      <c r="I84" s="103">
        <f t="shared" si="3"/>
        <v>6.0348387096774188</v>
      </c>
      <c r="J84" s="103">
        <f t="shared" si="4"/>
        <v>9.5551612903225802</v>
      </c>
      <c r="K84" s="113" t="s">
        <v>972</v>
      </c>
      <c r="L84" s="113" t="s">
        <v>65</v>
      </c>
      <c r="M84" s="138">
        <v>0.38709677419354838</v>
      </c>
      <c r="N84" s="117">
        <f>H84*M84</f>
        <v>6.0348387096774188</v>
      </c>
      <c r="O84" s="113" t="s">
        <v>1159</v>
      </c>
      <c r="P84" s="114"/>
      <c r="Q84" s="118"/>
      <c r="R84" s="116"/>
      <c r="S84" s="114"/>
    </row>
    <row r="85" spans="1:19">
      <c r="A85" s="107">
        <v>79</v>
      </c>
      <c r="B85" s="110" t="s">
        <v>112</v>
      </c>
      <c r="C85" s="141">
        <v>9.2641042999999992E-3</v>
      </c>
      <c r="D85" s="103">
        <f>+C85*Totals!$G$12</f>
        <v>3278.9613849516836</v>
      </c>
      <c r="E85" s="107"/>
      <c r="F85" s="111" t="s">
        <v>971</v>
      </c>
      <c r="G85" s="136">
        <v>1.039397E-4</v>
      </c>
      <c r="H85" s="103">
        <f>ROUND(+G85*Totals!$H$12,2)</f>
        <v>36.79</v>
      </c>
      <c r="I85" s="103">
        <f t="shared" si="3"/>
        <v>0</v>
      </c>
      <c r="J85" s="103">
        <f t="shared" si="4"/>
        <v>36.79</v>
      </c>
      <c r="K85" s="113"/>
      <c r="L85" s="113"/>
      <c r="N85" s="117">
        <v>0</v>
      </c>
      <c r="O85" s="113" t="s">
        <v>1159</v>
      </c>
      <c r="P85" s="114"/>
      <c r="Q85" s="118"/>
      <c r="R85" s="116"/>
      <c r="S85" s="114"/>
    </row>
    <row r="86" spans="1:19">
      <c r="A86" s="107">
        <v>80</v>
      </c>
      <c r="B86" s="110" t="s">
        <v>113</v>
      </c>
      <c r="C86" s="141">
        <v>7.9202879999999993E-3</v>
      </c>
      <c r="D86" s="103">
        <f>+C86*Totals!$G$12</f>
        <v>2803.3275175557123</v>
      </c>
      <c r="E86" s="107"/>
      <c r="F86" s="111" t="s">
        <v>970</v>
      </c>
      <c r="G86" s="136">
        <v>1.5108730900000001E-2</v>
      </c>
      <c r="H86" s="103">
        <f>ROUND(+G86*Totals!$H$12,2)</f>
        <v>5347.62</v>
      </c>
      <c r="I86" s="103">
        <f t="shared" si="3"/>
        <v>0</v>
      </c>
      <c r="J86" s="103">
        <f t="shared" si="4"/>
        <v>5347.62</v>
      </c>
      <c r="K86" s="113"/>
      <c r="L86" s="113"/>
      <c r="N86" s="117">
        <v>0</v>
      </c>
      <c r="O86" s="113" t="s">
        <v>1159</v>
      </c>
      <c r="P86" s="114"/>
      <c r="Q86" s="118"/>
      <c r="R86" s="116"/>
      <c r="S86" s="114"/>
    </row>
    <row r="87" spans="1:19">
      <c r="A87" s="107">
        <v>81</v>
      </c>
      <c r="B87" s="110" t="s">
        <v>114</v>
      </c>
      <c r="C87" s="141">
        <v>9.7816435999999989E-3</v>
      </c>
      <c r="D87" s="103">
        <f>+C87*Totals!$G$12</f>
        <v>3462.1406028168067</v>
      </c>
      <c r="E87" s="107"/>
      <c r="F87" s="111" t="s">
        <v>969</v>
      </c>
      <c r="G87" s="136">
        <v>2.2024399999999999E-5</v>
      </c>
      <c r="H87" s="103">
        <f>ROUND(+G87*Totals!$H$12,2)</f>
        <v>7.8</v>
      </c>
      <c r="I87" s="103">
        <f t="shared" si="3"/>
        <v>1.6714285714285715</v>
      </c>
      <c r="J87" s="103">
        <f t="shared" si="4"/>
        <v>6.1285714285714281</v>
      </c>
      <c r="K87" s="113" t="s">
        <v>969</v>
      </c>
      <c r="L87" s="113" t="s">
        <v>95</v>
      </c>
      <c r="M87" s="138">
        <v>0.10714285714285715</v>
      </c>
      <c r="N87" s="117">
        <f>H87*M87</f>
        <v>0.83571428571428574</v>
      </c>
      <c r="O87" s="117" t="s">
        <v>124</v>
      </c>
      <c r="P87" s="138">
        <v>0.10714285714285715</v>
      </c>
      <c r="Q87" s="118">
        <f>H87*P87</f>
        <v>0.83571428571428574</v>
      </c>
      <c r="R87" s="116" t="s">
        <v>1159</v>
      </c>
      <c r="S87" s="114"/>
    </row>
    <row r="88" spans="1:19">
      <c r="A88" s="107">
        <v>82</v>
      </c>
      <c r="B88" s="110" t="s">
        <v>115</v>
      </c>
      <c r="C88" s="141">
        <v>1.0811474000000001E-2</v>
      </c>
      <c r="D88" s="103">
        <f>+C88*Totals!$G$12</f>
        <v>3826.6414768677773</v>
      </c>
      <c r="E88" s="107"/>
      <c r="F88" s="111" t="s">
        <v>968</v>
      </c>
      <c r="G88" s="136">
        <v>1.418062E-4</v>
      </c>
      <c r="H88" s="103">
        <f>ROUND(+G88*Totals!$H$12,2)</f>
        <v>50.19</v>
      </c>
      <c r="I88" s="103">
        <f t="shared" si="3"/>
        <v>13.396234003656307</v>
      </c>
      <c r="J88" s="103">
        <f t="shared" si="4"/>
        <v>36.793765996343694</v>
      </c>
      <c r="K88" s="113" t="s">
        <v>968</v>
      </c>
      <c r="L88" s="113" t="s">
        <v>122</v>
      </c>
      <c r="M88" s="138">
        <v>0.26691042047531993</v>
      </c>
      <c r="N88" s="117">
        <f>H88*M88</f>
        <v>13.396234003656307</v>
      </c>
      <c r="O88" s="117" t="s">
        <v>1159</v>
      </c>
      <c r="P88" s="114"/>
      <c r="Q88" s="118"/>
      <c r="R88" s="116"/>
      <c r="S88" s="114"/>
    </row>
    <row r="89" spans="1:19">
      <c r="A89" s="107">
        <v>83</v>
      </c>
      <c r="B89" s="110" t="s">
        <v>116</v>
      </c>
      <c r="C89" s="141">
        <v>9.3754547000000008E-3</v>
      </c>
      <c r="D89" s="103">
        <f>+C89*Totals!$G$12</f>
        <v>3318.3730377111337</v>
      </c>
      <c r="E89" s="107"/>
      <c r="F89" s="111" t="s">
        <v>967</v>
      </c>
      <c r="G89" s="136">
        <v>6.8005100000000004E-5</v>
      </c>
      <c r="H89" s="103">
        <f>ROUND(+G89*Totals!$H$12,2)</f>
        <v>24.07</v>
      </c>
      <c r="I89" s="103">
        <f t="shared" si="3"/>
        <v>3.1923076923076925</v>
      </c>
      <c r="J89" s="103">
        <f t="shared" si="4"/>
        <v>20.877692307692307</v>
      </c>
      <c r="K89" s="113" t="s">
        <v>967</v>
      </c>
      <c r="L89" s="113" t="s">
        <v>74</v>
      </c>
      <c r="M89" s="138">
        <v>0.13262599469496023</v>
      </c>
      <c r="N89" s="117">
        <f>H89*M89</f>
        <v>3.1923076923076925</v>
      </c>
      <c r="O89" s="113" t="s">
        <v>1159</v>
      </c>
      <c r="P89" s="114"/>
      <c r="Q89" s="118"/>
      <c r="R89" s="116"/>
      <c r="S89" s="114"/>
    </row>
    <row r="90" spans="1:19">
      <c r="A90" s="107">
        <v>84</v>
      </c>
      <c r="B90" s="110" t="s">
        <v>117</v>
      </c>
      <c r="C90" s="141">
        <v>1.5764684099999999E-2</v>
      </c>
      <c r="D90" s="103">
        <f>+C90*Totals!$G$12</f>
        <v>5579.7936568850791</v>
      </c>
      <c r="E90" s="107"/>
      <c r="F90" s="111" t="s">
        <v>966</v>
      </c>
      <c r="G90" s="136">
        <v>2.7549810000000003E-4</v>
      </c>
      <c r="H90" s="103">
        <f>ROUND(+G90*Totals!$H$12,2)</f>
        <v>97.51</v>
      </c>
      <c r="I90" s="103">
        <f t="shared" si="3"/>
        <v>0</v>
      </c>
      <c r="J90" s="103">
        <f t="shared" si="4"/>
        <v>97.51</v>
      </c>
      <c r="K90" s="113"/>
      <c r="L90" s="113"/>
      <c r="N90" s="117">
        <v>0</v>
      </c>
      <c r="O90" s="117" t="s">
        <v>1159</v>
      </c>
      <c r="P90" s="114"/>
      <c r="Q90" s="118"/>
      <c r="R90" s="116"/>
      <c r="S90" s="114"/>
    </row>
    <row r="91" spans="1:19">
      <c r="A91" s="107">
        <v>85</v>
      </c>
      <c r="B91" s="110" t="s">
        <v>118</v>
      </c>
      <c r="C91" s="141">
        <v>1.1401374299999999E-2</v>
      </c>
      <c r="D91" s="103">
        <f>+C91*Totals!$G$12</f>
        <v>4035.432336948164</v>
      </c>
      <c r="E91" s="107"/>
      <c r="F91" s="111" t="s">
        <v>965</v>
      </c>
      <c r="G91" s="136">
        <v>1.058716E-4</v>
      </c>
      <c r="H91" s="103">
        <f>ROUND(+G91*Totals!$H$12,2)</f>
        <v>37.47</v>
      </c>
      <c r="I91" s="103">
        <f t="shared" si="3"/>
        <v>11.120129032258065</v>
      </c>
      <c r="J91" s="103">
        <f t="shared" si="4"/>
        <v>26.349870967741936</v>
      </c>
      <c r="K91" s="143" t="s">
        <v>965</v>
      </c>
      <c r="L91" s="143" t="s">
        <v>102</v>
      </c>
      <c r="M91" s="140">
        <v>6.4516129032258056E-3</v>
      </c>
      <c r="N91" s="144">
        <f>H91*M91</f>
        <v>0.24174193548387093</v>
      </c>
      <c r="O91" s="143" t="s">
        <v>123</v>
      </c>
      <c r="P91" s="140">
        <v>0.29032258064516131</v>
      </c>
      <c r="Q91" s="118">
        <f>H91*P91</f>
        <v>10.878387096774194</v>
      </c>
      <c r="R91" s="116"/>
      <c r="S91" s="114"/>
    </row>
    <row r="92" spans="1:19">
      <c r="A92" s="107">
        <v>86</v>
      </c>
      <c r="B92" s="110" t="s">
        <v>119</v>
      </c>
      <c r="C92" s="141">
        <v>1.20491769E-2</v>
      </c>
      <c r="D92" s="103">
        <f>+C92*Totals!$G$12</f>
        <v>4264.7172890261863</v>
      </c>
      <c r="E92" s="107"/>
      <c r="F92" s="111" t="s">
        <v>964</v>
      </c>
      <c r="G92" s="136">
        <v>1.1205399999999999E-5</v>
      </c>
      <c r="H92" s="103">
        <f>ROUND(+G92*Totals!$H$12,2)</f>
        <v>3.97</v>
      </c>
      <c r="I92" s="103">
        <f t="shared" si="3"/>
        <v>1.3595890410958904</v>
      </c>
      <c r="J92" s="103">
        <f t="shared" si="4"/>
        <v>2.6104109589041098</v>
      </c>
      <c r="K92" s="113" t="s">
        <v>964</v>
      </c>
      <c r="L92" s="113" t="s">
        <v>106</v>
      </c>
      <c r="M92" s="138">
        <v>0.34246575342465752</v>
      </c>
      <c r="N92" s="117">
        <f>H92*M92</f>
        <v>1.3595890410958904</v>
      </c>
      <c r="O92" s="117" t="s">
        <v>1159</v>
      </c>
      <c r="P92" s="138"/>
      <c r="Q92" s="118"/>
      <c r="R92" s="116"/>
      <c r="S92" s="114"/>
    </row>
    <row r="93" spans="1:19">
      <c r="A93" s="107">
        <v>87</v>
      </c>
      <c r="B93" s="110" t="s">
        <v>120</v>
      </c>
      <c r="C93" s="141">
        <v>8.1133587999999996E-3</v>
      </c>
      <c r="D93" s="103">
        <f>+C93*Totals!$G$12</f>
        <v>2871.6635031254918</v>
      </c>
      <c r="E93" s="107"/>
      <c r="F93" s="111" t="s">
        <v>963</v>
      </c>
      <c r="G93" s="136">
        <v>9.0029499999999996E-5</v>
      </c>
      <c r="H93" s="103">
        <f>ROUND(+G93*Totals!$H$12,2)</f>
        <v>31.87</v>
      </c>
      <c r="I93" s="103">
        <f t="shared" si="3"/>
        <v>8.7610756972111545</v>
      </c>
      <c r="J93" s="103">
        <f t="shared" si="4"/>
        <v>23.108924302788846</v>
      </c>
      <c r="K93" s="113" t="s">
        <v>963</v>
      </c>
      <c r="L93" s="113" t="s">
        <v>101</v>
      </c>
      <c r="M93" s="138">
        <v>0.27490039840637448</v>
      </c>
      <c r="N93" s="117">
        <f>H93*M93</f>
        <v>8.7610756972111545</v>
      </c>
      <c r="O93" s="117" t="s">
        <v>1159</v>
      </c>
      <c r="P93" s="138"/>
      <c r="Q93" s="118"/>
      <c r="R93" s="116"/>
      <c r="S93" s="114"/>
    </row>
    <row r="94" spans="1:19">
      <c r="A94" s="107">
        <v>88</v>
      </c>
      <c r="B94" s="110" t="s">
        <v>121</v>
      </c>
      <c r="C94" s="141">
        <v>6.6834490000000002E-3</v>
      </c>
      <c r="D94" s="103">
        <f>+C94*Totals!$G$12</f>
        <v>2365.5574764301764</v>
      </c>
      <c r="E94" s="107"/>
      <c r="F94" s="111" t="s">
        <v>962</v>
      </c>
      <c r="G94" s="136">
        <v>4.82991E-5</v>
      </c>
      <c r="H94" s="103">
        <f>ROUND(+G94*Totals!$H$12,2)</f>
        <v>17.100000000000001</v>
      </c>
      <c r="I94" s="103">
        <f t="shared" si="3"/>
        <v>3.0375000000000001</v>
      </c>
      <c r="J94" s="103">
        <f t="shared" si="4"/>
        <v>14.062500000000002</v>
      </c>
      <c r="K94" s="113" t="s">
        <v>962</v>
      </c>
      <c r="L94" s="113" t="s">
        <v>113</v>
      </c>
      <c r="M94" s="138">
        <v>4.1118421052631582E-2</v>
      </c>
      <c r="N94" s="117">
        <f>H94*M94</f>
        <v>0.70312500000000011</v>
      </c>
      <c r="O94" s="113" t="s">
        <v>120</v>
      </c>
      <c r="P94" s="138">
        <v>0.13651315789473684</v>
      </c>
      <c r="Q94" s="118">
        <f>H94*P94</f>
        <v>2.3343750000000001</v>
      </c>
      <c r="R94" s="116" t="s">
        <v>1159</v>
      </c>
      <c r="S94" s="114"/>
    </row>
    <row r="95" spans="1:19">
      <c r="A95" s="107">
        <v>89</v>
      </c>
      <c r="B95" s="110" t="s">
        <v>122</v>
      </c>
      <c r="C95" s="141">
        <v>7.7474712999999994E-3</v>
      </c>
      <c r="D95" s="103">
        <f>+C95*Totals!$G$12</f>
        <v>2742.1603212866917</v>
      </c>
      <c r="E95" s="107"/>
      <c r="F95" s="111" t="s">
        <v>961</v>
      </c>
      <c r="G95" s="136">
        <v>1.0363055000000001E-3</v>
      </c>
      <c r="H95" s="103">
        <f>ROUND(+G95*Totals!$H$12,2)</f>
        <v>366.79</v>
      </c>
      <c r="I95" s="103">
        <f t="shared" si="3"/>
        <v>0</v>
      </c>
      <c r="J95" s="103">
        <f t="shared" si="4"/>
        <v>366.79</v>
      </c>
      <c r="K95" s="113"/>
      <c r="L95" s="113"/>
      <c r="N95" s="117">
        <v>0</v>
      </c>
      <c r="O95" s="113"/>
      <c r="P95" s="114"/>
      <c r="Q95" s="118"/>
      <c r="R95" s="116"/>
      <c r="S95" s="114"/>
    </row>
    <row r="96" spans="1:19">
      <c r="A96" s="107">
        <v>90</v>
      </c>
      <c r="B96" s="110" t="s">
        <v>123</v>
      </c>
      <c r="C96" s="141">
        <v>8.485768900000001E-3</v>
      </c>
      <c r="D96" s="103">
        <f>+C96*Totals!$G$12</f>
        <v>3003.4753111235946</v>
      </c>
      <c r="E96" s="107"/>
      <c r="F96" s="111" t="s">
        <v>960</v>
      </c>
      <c r="G96" s="136">
        <v>6.4373040000000005E-4</v>
      </c>
      <c r="H96" s="103">
        <f>ROUND(+G96*Totals!$H$12,2)</f>
        <v>227.84</v>
      </c>
      <c r="I96" s="103">
        <f t="shared" si="3"/>
        <v>0</v>
      </c>
      <c r="J96" s="103">
        <f t="shared" si="4"/>
        <v>227.84</v>
      </c>
      <c r="K96" s="113"/>
      <c r="L96" s="113"/>
      <c r="N96" s="117">
        <v>0</v>
      </c>
      <c r="O96" s="117"/>
      <c r="P96" s="114"/>
      <c r="Q96" s="118"/>
      <c r="R96" s="116"/>
      <c r="S96" s="114"/>
    </row>
    <row r="97" spans="1:19">
      <c r="A97" s="107">
        <v>91</v>
      </c>
      <c r="B97" s="110" t="s">
        <v>124</v>
      </c>
      <c r="C97" s="141">
        <v>1.23204453E-2</v>
      </c>
      <c r="D97" s="103">
        <f>+C97*Totals!$G$12</f>
        <v>4360.7307383304678</v>
      </c>
      <c r="E97" s="107"/>
      <c r="F97" s="111" t="s">
        <v>959</v>
      </c>
      <c r="G97" s="136">
        <v>1.166906E-4</v>
      </c>
      <c r="H97" s="103">
        <f>ROUND(+G97*Totals!$H$12,2)</f>
        <v>41.3</v>
      </c>
      <c r="I97" s="103">
        <f t="shared" si="3"/>
        <v>12.172631578947366</v>
      </c>
      <c r="J97" s="103">
        <f t="shared" si="4"/>
        <v>29.12736842105263</v>
      </c>
      <c r="K97" s="113" t="s">
        <v>959</v>
      </c>
      <c r="L97" s="113" t="s">
        <v>80</v>
      </c>
      <c r="M97" s="138">
        <v>0.29473684210526313</v>
      </c>
      <c r="N97" s="117">
        <f>H97*M97</f>
        <v>12.172631578947366</v>
      </c>
      <c r="O97" s="117" t="s">
        <v>1159</v>
      </c>
      <c r="P97" s="114"/>
      <c r="Q97" s="118"/>
      <c r="R97" s="116"/>
      <c r="S97" s="114"/>
    </row>
    <row r="98" spans="1:19">
      <c r="A98" s="107">
        <v>92</v>
      </c>
      <c r="B98" s="110" t="s">
        <v>125</v>
      </c>
      <c r="C98" s="141">
        <v>1.0202721100000001E-2</v>
      </c>
      <c r="D98" s="103">
        <f>+C98*Totals!$G$12</f>
        <v>3611.1778780741674</v>
      </c>
      <c r="E98" s="107"/>
      <c r="F98" s="111" t="s">
        <v>958</v>
      </c>
      <c r="G98" s="136">
        <v>1.38715E-4</v>
      </c>
      <c r="H98" s="103">
        <f>ROUND(+G98*Totals!$H$12,2)</f>
        <v>49.1</v>
      </c>
      <c r="I98" s="103">
        <f t="shared" si="3"/>
        <v>12.484629981024671</v>
      </c>
      <c r="J98" s="103">
        <f t="shared" si="4"/>
        <v>36.615370018975327</v>
      </c>
      <c r="K98" s="113" t="s">
        <v>958</v>
      </c>
      <c r="L98" s="113" t="s">
        <v>122</v>
      </c>
      <c r="M98" s="138">
        <v>0.25426944971537008</v>
      </c>
      <c r="N98" s="117">
        <f>H98*M98</f>
        <v>12.484629981024671</v>
      </c>
      <c r="O98" s="113" t="s">
        <v>1159</v>
      </c>
      <c r="P98" s="114"/>
      <c r="Q98" s="118"/>
      <c r="R98" s="116"/>
      <c r="S98" s="114"/>
    </row>
    <row r="99" spans="1:19">
      <c r="A99" s="107">
        <v>93</v>
      </c>
      <c r="B99" s="110" t="s">
        <v>126</v>
      </c>
      <c r="C99" s="141">
        <v>7.4894877000000002E-3</v>
      </c>
      <c r="D99" s="103">
        <f>+C99*Totals!$G$12</f>
        <v>2650.8489289537256</v>
      </c>
      <c r="E99" s="107"/>
      <c r="F99" s="111" t="s">
        <v>957</v>
      </c>
      <c r="G99" s="136">
        <v>3.6293874999999997E-3</v>
      </c>
      <c r="H99" s="103">
        <f>ROUND(+G99*Totals!$H$12,2)</f>
        <v>1284.5899999999999</v>
      </c>
      <c r="I99" s="103">
        <f t="shared" si="3"/>
        <v>0</v>
      </c>
      <c r="J99" s="103">
        <f t="shared" si="4"/>
        <v>1284.5899999999999</v>
      </c>
      <c r="K99" s="113"/>
      <c r="L99" s="113"/>
      <c r="N99" s="117">
        <v>0</v>
      </c>
      <c r="O99" s="113"/>
      <c r="P99" s="114"/>
      <c r="Q99" s="118"/>
      <c r="R99" s="116"/>
      <c r="S99" s="114"/>
    </row>
    <row r="100" spans="1:19">
      <c r="A100" s="107">
        <v>94</v>
      </c>
      <c r="B100" s="110" t="s">
        <v>127</v>
      </c>
      <c r="C100" s="141">
        <v>1.3323130700000001E-2</v>
      </c>
      <c r="D100" s="103">
        <f>+C100*Totals!$G$12</f>
        <v>4715.6238398529586</v>
      </c>
      <c r="E100" s="107"/>
      <c r="F100" s="111" t="s">
        <v>42</v>
      </c>
      <c r="G100" s="136">
        <v>4.8144542000000002E-3</v>
      </c>
      <c r="H100" s="103">
        <f>ROUND(+G100*Totals!$H$12,2)</f>
        <v>1704.04</v>
      </c>
      <c r="I100" s="103">
        <f t="shared" si="3"/>
        <v>0</v>
      </c>
      <c r="J100" s="103">
        <f t="shared" si="4"/>
        <v>1704.04</v>
      </c>
      <c r="K100" s="113"/>
      <c r="L100" s="113"/>
      <c r="N100" s="117">
        <v>0</v>
      </c>
      <c r="O100" s="117"/>
      <c r="P100" s="114"/>
      <c r="Q100" s="118"/>
      <c r="R100" s="116"/>
      <c r="S100" s="114"/>
    </row>
    <row r="101" spans="1:19">
      <c r="A101" s="107">
        <v>95</v>
      </c>
      <c r="B101" s="110" t="s">
        <v>128</v>
      </c>
      <c r="C101" s="141">
        <v>6.3186138000000001E-3</v>
      </c>
      <c r="D101" s="103">
        <f>+C101*Totals!$G$12</f>
        <v>2236.4267484146117</v>
      </c>
      <c r="E101" s="107"/>
      <c r="F101" s="111" t="s">
        <v>956</v>
      </c>
      <c r="G101" s="136">
        <v>4.9071899999999993E-5</v>
      </c>
      <c r="H101" s="103">
        <f>ROUND(+G101*Totals!$H$12,2)</f>
        <v>17.37</v>
      </c>
      <c r="I101" s="103">
        <f t="shared" si="3"/>
        <v>4.7105084745762715</v>
      </c>
      <c r="J101" s="103">
        <f t="shared" si="4"/>
        <v>12.659491525423729</v>
      </c>
      <c r="K101" s="113" t="s">
        <v>956</v>
      </c>
      <c r="L101" s="113" t="s">
        <v>59</v>
      </c>
      <c r="M101" s="138">
        <v>0.2711864406779661</v>
      </c>
      <c r="N101" s="117">
        <f>H101*M101</f>
        <v>4.7105084745762715</v>
      </c>
      <c r="O101" s="117" t="s">
        <v>1159</v>
      </c>
      <c r="P101" s="114"/>
      <c r="Q101" s="118"/>
      <c r="R101" s="116"/>
      <c r="S101" s="114"/>
    </row>
    <row r="102" spans="1:19">
      <c r="A102" s="107">
        <v>96</v>
      </c>
      <c r="B102" s="110" t="s">
        <v>129</v>
      </c>
      <c r="C102" s="141">
        <v>1.28964033E-2</v>
      </c>
      <c r="D102" s="103">
        <f>+C102*Totals!$G$12</f>
        <v>4564.5868241642602</v>
      </c>
      <c r="E102" s="107"/>
      <c r="F102" s="111" t="s">
        <v>955</v>
      </c>
      <c r="G102" s="136">
        <v>6.9937099999999998E-5</v>
      </c>
      <c r="H102" s="103">
        <f>ROUND(+G102*Totals!$H$12,2)</f>
        <v>24.75</v>
      </c>
      <c r="I102" s="103">
        <f t="shared" si="3"/>
        <v>3.3904109589041096</v>
      </c>
      <c r="J102" s="103">
        <f t="shared" si="4"/>
        <v>21.359589041095891</v>
      </c>
      <c r="K102" s="113" t="s">
        <v>955</v>
      </c>
      <c r="L102" s="113" t="s">
        <v>42</v>
      </c>
      <c r="M102" s="138">
        <v>0.13698630136986301</v>
      </c>
      <c r="N102" s="117">
        <f>H102*M102</f>
        <v>3.3904109589041096</v>
      </c>
      <c r="O102" s="113" t="s">
        <v>1159</v>
      </c>
      <c r="P102" s="114"/>
      <c r="Q102" s="118"/>
      <c r="R102" s="116"/>
      <c r="S102" s="114"/>
    </row>
    <row r="103" spans="1:19">
      <c r="A103" s="107">
        <v>97</v>
      </c>
      <c r="B103" s="110" t="s">
        <v>130</v>
      </c>
      <c r="C103" s="141">
        <v>1.5474697799999999E-2</v>
      </c>
      <c r="D103" s="103">
        <f>+C103*Totals!$G$12</f>
        <v>5477.1551449390281</v>
      </c>
      <c r="E103" s="107"/>
      <c r="F103" s="111" t="s">
        <v>954</v>
      </c>
      <c r="G103" s="136">
        <v>2.708613E-4</v>
      </c>
      <c r="H103" s="103">
        <f>ROUND(+G103*Totals!$H$12,2)</f>
        <v>95.87</v>
      </c>
      <c r="I103" s="103">
        <f t="shared" si="3"/>
        <v>0</v>
      </c>
      <c r="J103" s="103">
        <f t="shared" si="4"/>
        <v>95.87</v>
      </c>
      <c r="K103" s="113"/>
      <c r="L103" s="113"/>
      <c r="N103" s="117">
        <v>0</v>
      </c>
      <c r="O103" s="117"/>
      <c r="P103" s="114"/>
      <c r="Q103" s="118"/>
      <c r="R103" s="116"/>
      <c r="S103" s="114"/>
    </row>
    <row r="104" spans="1:19">
      <c r="A104" s="107">
        <v>98</v>
      </c>
      <c r="B104" s="110" t="s">
        <v>131</v>
      </c>
      <c r="C104" s="141">
        <v>6.8143408000000006E-3</v>
      </c>
      <c r="D104" s="103">
        <f>+C104*Totals!$G$12</f>
        <v>2411.8856635822599</v>
      </c>
      <c r="E104" s="107"/>
      <c r="F104" s="111" t="s">
        <v>953</v>
      </c>
      <c r="G104" s="136">
        <v>5.6799700000000004E-5</v>
      </c>
      <c r="H104" s="103">
        <f>ROUND(+G104*Totals!$H$12,2)</f>
        <v>20.100000000000001</v>
      </c>
      <c r="I104" s="103">
        <f t="shared" si="3"/>
        <v>2.4144144144144146</v>
      </c>
      <c r="J104" s="103">
        <f t="shared" si="4"/>
        <v>17.685585585585585</v>
      </c>
      <c r="K104" s="113" t="s">
        <v>953</v>
      </c>
      <c r="L104" s="113" t="s">
        <v>106</v>
      </c>
      <c r="M104" s="138">
        <v>0.12012012012012012</v>
      </c>
      <c r="N104" s="117">
        <f>H104*M104</f>
        <v>2.4144144144144146</v>
      </c>
      <c r="O104" s="117" t="s">
        <v>1159</v>
      </c>
      <c r="P104" s="114"/>
      <c r="Q104" s="118"/>
      <c r="R104" s="116"/>
      <c r="S104" s="114"/>
    </row>
    <row r="105" spans="1:19">
      <c r="A105" s="107">
        <v>99</v>
      </c>
      <c r="B105" s="110" t="s">
        <v>132</v>
      </c>
      <c r="C105" s="141">
        <v>9.2972011999999989E-3</v>
      </c>
      <c r="D105" s="103">
        <f>+C105*Totals!$G$12</f>
        <v>3290.6757885839493</v>
      </c>
      <c r="E105" s="107"/>
      <c r="F105" s="111" t="s">
        <v>952</v>
      </c>
      <c r="G105" s="136">
        <v>2.8979499999999999E-5</v>
      </c>
      <c r="H105" s="103">
        <f>ROUND(+G105*Totals!$H$12,2)</f>
        <v>10.26</v>
      </c>
      <c r="I105" s="103">
        <f t="shared" si="3"/>
        <v>3.6993802816901411</v>
      </c>
      <c r="J105" s="103">
        <f t="shared" si="4"/>
        <v>6.5606197183098587</v>
      </c>
      <c r="K105" s="113" t="s">
        <v>952</v>
      </c>
      <c r="L105" s="113" t="s">
        <v>80</v>
      </c>
      <c r="M105" s="138">
        <v>0.36056338028169016</v>
      </c>
      <c r="N105" s="117">
        <f t="shared" ref="N105:N113" si="5">H105*M105</f>
        <v>3.6993802816901411</v>
      </c>
      <c r="O105" s="117" t="s">
        <v>1159</v>
      </c>
      <c r="P105" s="114"/>
      <c r="Q105" s="118"/>
      <c r="R105" s="116"/>
      <c r="S105" s="114"/>
    </row>
    <row r="106" spans="1:19">
      <c r="C106" s="119">
        <f>SUM(C7:C105)</f>
        <v>0.99999999999999989</v>
      </c>
      <c r="D106" s="120">
        <f>SUM(D7:D105)</f>
        <v>353942.62400000019</v>
      </c>
      <c r="F106" s="111" t="s">
        <v>951</v>
      </c>
      <c r="G106" s="136">
        <v>1.3175989999999999E-4</v>
      </c>
      <c r="H106" s="103">
        <f>ROUND(+G106*Totals!$H$12,2)</f>
        <v>46.64</v>
      </c>
      <c r="I106" s="103">
        <f t="shared" si="3"/>
        <v>11.354764397905761</v>
      </c>
      <c r="J106" s="103">
        <f t="shared" si="4"/>
        <v>35.285235602094239</v>
      </c>
      <c r="K106" s="113" t="s">
        <v>951</v>
      </c>
      <c r="L106" s="113" t="s">
        <v>44</v>
      </c>
      <c r="M106" s="138">
        <v>0.24345549738219899</v>
      </c>
      <c r="N106" s="117">
        <f t="shared" si="5"/>
        <v>11.354764397905761</v>
      </c>
      <c r="O106" s="117" t="s">
        <v>1159</v>
      </c>
      <c r="P106" s="114"/>
      <c r="Q106" s="118"/>
      <c r="R106" s="116"/>
      <c r="S106" s="114"/>
    </row>
    <row r="107" spans="1:19">
      <c r="F107" s="111" t="s">
        <v>950</v>
      </c>
      <c r="G107" s="136">
        <v>5.5254199999999997E-5</v>
      </c>
      <c r="H107" s="103">
        <f>ROUND(+G107*Totals!$H$12,2)</f>
        <v>19.559999999999999</v>
      </c>
      <c r="I107" s="103">
        <f t="shared" si="3"/>
        <v>8.0650236966824647</v>
      </c>
      <c r="J107" s="103">
        <f t="shared" si="4"/>
        <v>11.494976303317534</v>
      </c>
      <c r="K107" s="113" t="s">
        <v>950</v>
      </c>
      <c r="L107" s="113" t="s">
        <v>40</v>
      </c>
      <c r="M107" s="138">
        <v>0.41232227488151663</v>
      </c>
      <c r="N107" s="117">
        <f t="shared" si="5"/>
        <v>8.0650236966824647</v>
      </c>
      <c r="O107" s="117" t="s">
        <v>1159</v>
      </c>
      <c r="P107" s="114"/>
      <c r="Q107" s="118"/>
      <c r="R107" s="116"/>
      <c r="S107" s="114"/>
    </row>
    <row r="108" spans="1:19">
      <c r="F108" s="111" t="s">
        <v>949</v>
      </c>
      <c r="G108" s="136">
        <v>1.931964E-4</v>
      </c>
      <c r="H108" s="103">
        <f>ROUND(+G108*Totals!$H$12,2)</f>
        <v>68.38</v>
      </c>
      <c r="I108" s="103">
        <f t="shared" si="3"/>
        <v>11.376057866184448</v>
      </c>
      <c r="J108" s="103">
        <f t="shared" si="4"/>
        <v>57.003942133815549</v>
      </c>
      <c r="K108" s="113" t="s">
        <v>949</v>
      </c>
      <c r="L108" s="113" t="s">
        <v>48</v>
      </c>
      <c r="M108" s="138">
        <v>0.16636528028933092</v>
      </c>
      <c r="N108" s="117">
        <f t="shared" si="5"/>
        <v>11.376057866184448</v>
      </c>
      <c r="O108" s="117" t="s">
        <v>1159</v>
      </c>
      <c r="P108" s="114"/>
      <c r="Q108" s="118"/>
      <c r="R108" s="116"/>
      <c r="S108" s="114"/>
    </row>
    <row r="109" spans="1:19">
      <c r="F109" s="111" t="s">
        <v>948</v>
      </c>
      <c r="G109" s="136">
        <v>5.7186099999999998E-5</v>
      </c>
      <c r="H109" s="103">
        <f>ROUND(+G109*Totals!$H$12,2)</f>
        <v>20.239999999999998</v>
      </c>
      <c r="I109" s="103">
        <f t="shared" si="3"/>
        <v>6.1206872852233669</v>
      </c>
      <c r="J109" s="103">
        <f t="shared" si="4"/>
        <v>14.119312714776632</v>
      </c>
      <c r="K109" s="143" t="s">
        <v>948</v>
      </c>
      <c r="L109" s="143" t="s">
        <v>36</v>
      </c>
      <c r="M109" s="140">
        <v>0.30240549828178692</v>
      </c>
      <c r="N109" s="144">
        <f t="shared" si="5"/>
        <v>6.1206872852233669</v>
      </c>
      <c r="O109" s="143" t="s">
        <v>1159</v>
      </c>
      <c r="P109" s="146"/>
      <c r="Q109" s="145"/>
      <c r="R109" s="116"/>
      <c r="S109" s="114"/>
    </row>
    <row r="110" spans="1:19">
      <c r="F110" s="111" t="s">
        <v>947</v>
      </c>
      <c r="G110" s="136">
        <v>2.318357E-4</v>
      </c>
      <c r="H110" s="103">
        <f>ROUND(+G110*Totals!$H$12,2)</f>
        <v>82.06</v>
      </c>
      <c r="I110" s="103">
        <f t="shared" si="3"/>
        <v>0</v>
      </c>
      <c r="J110" s="103">
        <f t="shared" si="4"/>
        <v>82.06</v>
      </c>
      <c r="K110" s="113"/>
      <c r="L110" s="113"/>
      <c r="N110" s="117">
        <v>0</v>
      </c>
      <c r="O110" s="117"/>
      <c r="P110" s="114"/>
      <c r="Q110" s="118"/>
      <c r="R110" s="116"/>
      <c r="S110" s="114"/>
    </row>
    <row r="111" spans="1:19">
      <c r="F111" s="111" t="s">
        <v>946</v>
      </c>
      <c r="G111" s="136">
        <v>5.6027000000000004E-5</v>
      </c>
      <c r="H111" s="103">
        <f>ROUND(+G111*Totals!$H$12,2)</f>
        <v>19.829999999999998</v>
      </c>
      <c r="I111" s="103">
        <f t="shared" si="3"/>
        <v>7.8350712830957221</v>
      </c>
      <c r="J111" s="103">
        <f t="shared" si="4"/>
        <v>11.994928716904276</v>
      </c>
      <c r="K111" s="113" t="s">
        <v>946</v>
      </c>
      <c r="L111" s="113" t="s">
        <v>46</v>
      </c>
      <c r="M111" s="138">
        <v>0.39511201629327902</v>
      </c>
      <c r="N111" s="117">
        <f t="shared" si="5"/>
        <v>7.8350712830957221</v>
      </c>
      <c r="O111" s="113" t="s">
        <v>1159</v>
      </c>
      <c r="P111" s="114"/>
      <c r="Q111" s="118"/>
      <c r="R111" s="116"/>
      <c r="S111" s="114"/>
    </row>
    <row r="112" spans="1:19">
      <c r="F112" s="111" t="s">
        <v>945</v>
      </c>
      <c r="G112" s="136">
        <v>7.8978690000000009E-4</v>
      </c>
      <c r="H112" s="103">
        <f>ROUND(+G112*Totals!$H$12,2)</f>
        <v>279.54000000000002</v>
      </c>
      <c r="I112" s="103">
        <f t="shared" si="3"/>
        <v>0</v>
      </c>
      <c r="J112" s="103">
        <f t="shared" si="4"/>
        <v>279.54000000000002</v>
      </c>
      <c r="K112" s="113"/>
      <c r="L112" s="113"/>
      <c r="N112" s="117">
        <v>0</v>
      </c>
      <c r="O112" s="117"/>
      <c r="P112" s="114"/>
      <c r="Q112" s="118"/>
      <c r="R112" s="116"/>
      <c r="S112" s="114"/>
    </row>
    <row r="113" spans="6:19">
      <c r="F113" s="111" t="s">
        <v>944</v>
      </c>
      <c r="G113" s="136">
        <v>1.135995E-4</v>
      </c>
      <c r="H113" s="103">
        <f>ROUND(+G113*Totals!$H$12,2)</f>
        <v>40.21</v>
      </c>
      <c r="I113" s="103">
        <f t="shared" si="3"/>
        <v>8.4780120481927703</v>
      </c>
      <c r="J113" s="103">
        <f t="shared" si="4"/>
        <v>31.731987951807231</v>
      </c>
      <c r="K113" s="113" t="s">
        <v>944</v>
      </c>
      <c r="L113" s="113" t="s">
        <v>130</v>
      </c>
      <c r="M113" s="138">
        <v>0.21084337349397589</v>
      </c>
      <c r="N113" s="117">
        <f t="shared" si="5"/>
        <v>8.4780120481927703</v>
      </c>
      <c r="O113" s="113" t="s">
        <v>1159</v>
      </c>
      <c r="P113" s="114"/>
      <c r="Q113" s="118"/>
      <c r="R113" s="116"/>
      <c r="S113" s="114"/>
    </row>
    <row r="114" spans="6:19">
      <c r="F114" s="111" t="s">
        <v>943</v>
      </c>
      <c r="G114" s="136">
        <v>5.8036200000000007E-4</v>
      </c>
      <c r="H114" s="103">
        <f>ROUND(+G114*Totals!$H$12,2)</f>
        <v>205.41</v>
      </c>
      <c r="I114" s="103">
        <f t="shared" si="3"/>
        <v>0</v>
      </c>
      <c r="J114" s="103">
        <f t="shared" si="4"/>
        <v>205.41</v>
      </c>
      <c r="K114" s="113"/>
      <c r="L114" s="113"/>
      <c r="N114" s="117">
        <v>0</v>
      </c>
      <c r="O114" s="113"/>
      <c r="P114" s="114"/>
      <c r="Q114" s="118"/>
      <c r="R114" s="116"/>
      <c r="S114" s="114"/>
    </row>
    <row r="115" spans="6:19">
      <c r="F115" s="111" t="s">
        <v>942</v>
      </c>
      <c r="G115" s="136">
        <v>4.9844700000000001E-5</v>
      </c>
      <c r="H115" s="103">
        <f>ROUND(+G115*Totals!$H$12,2)</f>
        <v>17.64</v>
      </c>
      <c r="I115" s="103">
        <f t="shared" si="3"/>
        <v>0</v>
      </c>
      <c r="J115" s="103">
        <f t="shared" si="4"/>
        <v>17.64</v>
      </c>
      <c r="K115" s="113"/>
      <c r="L115" s="113"/>
      <c r="N115" s="117">
        <v>0</v>
      </c>
      <c r="O115" s="117"/>
      <c r="P115" s="114"/>
      <c r="Q115" s="118"/>
      <c r="R115" s="116"/>
      <c r="S115" s="114"/>
    </row>
    <row r="116" spans="6:19">
      <c r="F116" s="111" t="s">
        <v>941</v>
      </c>
      <c r="G116" s="136">
        <v>1.3137400000000001E-5</v>
      </c>
      <c r="H116" s="103">
        <f>ROUND(+G116*Totals!$H$12,2)</f>
        <v>4.6500000000000004</v>
      </c>
      <c r="I116" s="103">
        <f t="shared" si="3"/>
        <v>1.2928251121076235</v>
      </c>
      <c r="J116" s="103">
        <f t="shared" si="4"/>
        <v>3.3571748878923771</v>
      </c>
      <c r="K116" s="113" t="s">
        <v>941</v>
      </c>
      <c r="L116" s="113" t="s">
        <v>58</v>
      </c>
      <c r="M116" s="138">
        <v>0.27802690582959644</v>
      </c>
      <c r="N116" s="117">
        <f>H116*M116</f>
        <v>1.2928251121076235</v>
      </c>
      <c r="O116" s="117"/>
      <c r="P116" s="114"/>
      <c r="Q116" s="118"/>
      <c r="R116" s="116"/>
      <c r="S116" s="114"/>
    </row>
    <row r="117" spans="6:19">
      <c r="F117" s="111" t="s">
        <v>940</v>
      </c>
      <c r="G117" s="136">
        <v>3.3229799999999998E-5</v>
      </c>
      <c r="H117" s="103">
        <f>ROUND(+G117*Totals!$H$12,2)</f>
        <v>11.76</v>
      </c>
      <c r="I117" s="103">
        <f t="shared" si="3"/>
        <v>5.735882352941176</v>
      </c>
      <c r="J117" s="103">
        <f t="shared" si="4"/>
        <v>6.0241176470588238</v>
      </c>
      <c r="K117" s="113" t="s">
        <v>940</v>
      </c>
      <c r="L117" s="113" t="s">
        <v>76</v>
      </c>
      <c r="M117" s="138">
        <v>0.48774509803921567</v>
      </c>
      <c r="N117" s="117">
        <f>H117*M117</f>
        <v>5.735882352941176</v>
      </c>
      <c r="O117" s="113" t="s">
        <v>1159</v>
      </c>
      <c r="P117" s="114"/>
      <c r="Q117" s="118"/>
      <c r="R117" s="116"/>
      <c r="S117" s="114"/>
    </row>
    <row r="118" spans="6:19">
      <c r="F118" s="111" t="s">
        <v>939</v>
      </c>
      <c r="G118" s="136">
        <v>4.5439790000000003E-4</v>
      </c>
      <c r="H118" s="103">
        <f>ROUND(+G118*Totals!$H$12,2)</f>
        <v>160.83000000000001</v>
      </c>
      <c r="I118" s="103">
        <f t="shared" si="3"/>
        <v>0</v>
      </c>
      <c r="J118" s="103">
        <f t="shared" si="4"/>
        <v>160.83000000000001</v>
      </c>
      <c r="K118" s="113"/>
      <c r="L118" s="113"/>
      <c r="N118" s="117">
        <v>0</v>
      </c>
      <c r="O118" s="113"/>
      <c r="P118" s="114"/>
      <c r="Q118" s="118"/>
      <c r="R118" s="116"/>
      <c r="S118" s="114"/>
    </row>
    <row r="119" spans="6:19" ht="37.5">
      <c r="F119" s="111" t="s">
        <v>938</v>
      </c>
      <c r="G119" s="136">
        <v>3.3113860000000001E-4</v>
      </c>
      <c r="H119" s="103">
        <f>ROUND(+G119*Totals!$H$12,2)</f>
        <v>117.2</v>
      </c>
      <c r="I119" s="103">
        <f t="shared" si="3"/>
        <v>0</v>
      </c>
      <c r="J119" s="103">
        <f t="shared" si="4"/>
        <v>117.2</v>
      </c>
      <c r="K119" s="113"/>
      <c r="L119" s="113"/>
      <c r="N119" s="117">
        <v>0</v>
      </c>
      <c r="O119" s="113"/>
      <c r="P119" s="114"/>
      <c r="Q119" s="118"/>
      <c r="R119" s="116"/>
      <c r="S119" s="114"/>
    </row>
    <row r="120" spans="6:19">
      <c r="F120" s="111" t="s">
        <v>937</v>
      </c>
      <c r="G120" s="136">
        <v>9.2803820999999998E-3</v>
      </c>
      <c r="H120" s="103">
        <f>ROUND(+G120*Totals!$H$12,2)</f>
        <v>3284.72</v>
      </c>
      <c r="I120" s="103">
        <f t="shared" si="3"/>
        <v>0</v>
      </c>
      <c r="J120" s="103">
        <f t="shared" si="4"/>
        <v>3284.72</v>
      </c>
      <c r="K120" s="113"/>
      <c r="L120" s="113"/>
      <c r="N120" s="117"/>
      <c r="O120" s="113"/>
      <c r="P120" s="114"/>
      <c r="Q120" s="118"/>
      <c r="R120" s="116"/>
      <c r="S120" s="114"/>
    </row>
    <row r="121" spans="6:19">
      <c r="F121" s="111" t="s">
        <v>936</v>
      </c>
      <c r="G121" s="136">
        <v>1.6151220000000001E-4</v>
      </c>
      <c r="H121" s="103">
        <f>ROUND(+G121*Totals!$H$12,2)</f>
        <v>57.17</v>
      </c>
      <c r="I121" s="103">
        <f t="shared" si="3"/>
        <v>8.7953846153846165</v>
      </c>
      <c r="J121" s="103">
        <f t="shared" si="4"/>
        <v>48.374615384615382</v>
      </c>
      <c r="K121" s="137" t="s">
        <v>936</v>
      </c>
      <c r="L121" s="137" t="s">
        <v>89</v>
      </c>
      <c r="M121" s="138">
        <v>0.15384615384615385</v>
      </c>
      <c r="N121" s="117">
        <f>H121*M121</f>
        <v>8.7953846153846165</v>
      </c>
      <c r="O121" s="117"/>
      <c r="P121" s="114"/>
      <c r="Q121" s="118"/>
      <c r="R121" s="116"/>
      <c r="S121" s="114"/>
    </row>
    <row r="122" spans="6:19">
      <c r="F122" s="111" t="s">
        <v>935</v>
      </c>
      <c r="G122" s="136">
        <v>1.49534E-4</v>
      </c>
      <c r="H122" s="103">
        <f>ROUND(+G122*Totals!$H$12,2)</f>
        <v>52.93</v>
      </c>
      <c r="I122" s="103">
        <f t="shared" si="3"/>
        <v>10.325359848484847</v>
      </c>
      <c r="J122" s="103">
        <f t="shared" si="4"/>
        <v>42.604640151515156</v>
      </c>
      <c r="K122" s="113" t="s">
        <v>935</v>
      </c>
      <c r="L122" s="113" t="s">
        <v>97</v>
      </c>
      <c r="M122" s="138">
        <v>0.19507575757575757</v>
      </c>
      <c r="N122" s="117">
        <f>H122*M122</f>
        <v>10.325359848484847</v>
      </c>
      <c r="O122" s="117" t="s">
        <v>1159</v>
      </c>
      <c r="P122" s="114"/>
      <c r="Q122" s="118"/>
      <c r="R122" s="116"/>
      <c r="S122" s="114"/>
    </row>
    <row r="123" spans="6:19">
      <c r="F123" s="111" t="s">
        <v>934</v>
      </c>
      <c r="G123" s="136">
        <v>1.3755580000000001E-4</v>
      </c>
      <c r="H123" s="103">
        <f>ROUND(+G123*Totals!$H$12,2)</f>
        <v>48.69</v>
      </c>
      <c r="I123" s="103">
        <f t="shared" si="3"/>
        <v>12.172499999999999</v>
      </c>
      <c r="J123" s="103">
        <f t="shared" si="4"/>
        <v>36.517499999999998</v>
      </c>
      <c r="K123" s="113" t="s">
        <v>934</v>
      </c>
      <c r="L123" s="113" t="s">
        <v>57</v>
      </c>
      <c r="M123" s="138">
        <v>0.25</v>
      </c>
      <c r="N123" s="117">
        <f>H123*M123</f>
        <v>12.172499999999999</v>
      </c>
      <c r="O123" s="117" t="s">
        <v>1159</v>
      </c>
      <c r="P123" s="114"/>
      <c r="Q123" s="118"/>
      <c r="R123" s="116"/>
      <c r="S123" s="114"/>
    </row>
    <row r="124" spans="6:19">
      <c r="F124" s="111" t="s">
        <v>933</v>
      </c>
      <c r="G124" s="136">
        <v>1.421925E-4</v>
      </c>
      <c r="H124" s="103">
        <f>ROUND(+G124*Totals!$H$12,2)</f>
        <v>50.33</v>
      </c>
      <c r="I124" s="103">
        <f t="shared" si="3"/>
        <v>13.63317718940937</v>
      </c>
      <c r="J124" s="103">
        <f t="shared" si="4"/>
        <v>36.696822810590632</v>
      </c>
      <c r="K124" s="113" t="s">
        <v>933</v>
      </c>
      <c r="L124" s="113" t="s">
        <v>127</v>
      </c>
      <c r="M124" s="138">
        <v>0.2708757637474542</v>
      </c>
      <c r="N124" s="117">
        <f>H124*M124</f>
        <v>13.63317718940937</v>
      </c>
      <c r="O124" s="113" t="s">
        <v>1159</v>
      </c>
      <c r="P124" s="114"/>
      <c r="Q124" s="118"/>
      <c r="R124" s="116"/>
      <c r="S124" s="114"/>
    </row>
    <row r="125" spans="6:19">
      <c r="F125" s="111" t="s">
        <v>932</v>
      </c>
      <c r="G125" s="136">
        <v>4.346919E-4</v>
      </c>
      <c r="H125" s="103">
        <f>ROUND(+G125*Totals!$H$12,2)</f>
        <v>153.86000000000001</v>
      </c>
      <c r="I125" s="103">
        <f t="shared" si="3"/>
        <v>0</v>
      </c>
      <c r="J125" s="103">
        <f t="shared" si="4"/>
        <v>153.86000000000001</v>
      </c>
      <c r="K125" s="113"/>
      <c r="L125" s="113"/>
      <c r="N125" s="117"/>
      <c r="O125" s="117"/>
      <c r="P125" s="114"/>
      <c r="Q125" s="118"/>
      <c r="R125" s="116"/>
      <c r="S125" s="114"/>
    </row>
    <row r="126" spans="6:19">
      <c r="F126" s="111" t="s">
        <v>931</v>
      </c>
      <c r="G126" s="136">
        <v>5.6413299999999997E-5</v>
      </c>
      <c r="H126" s="103">
        <f>ROUND(+G126*Totals!$H$12,2)</f>
        <v>19.97</v>
      </c>
      <c r="I126" s="103">
        <f t="shared" si="3"/>
        <v>3.0048902821316616</v>
      </c>
      <c r="J126" s="103">
        <f t="shared" si="4"/>
        <v>16.965109717868337</v>
      </c>
      <c r="K126" s="113" t="s">
        <v>931</v>
      </c>
      <c r="L126" s="113" t="s">
        <v>138</v>
      </c>
      <c r="M126" s="138">
        <v>0.15047021943573669</v>
      </c>
      <c r="N126" s="117">
        <f>H126*M126</f>
        <v>3.0048902821316616</v>
      </c>
      <c r="O126" s="113" t="s">
        <v>1159</v>
      </c>
      <c r="P126" s="114"/>
      <c r="Q126" s="118"/>
      <c r="R126" s="116"/>
      <c r="S126" s="114"/>
    </row>
    <row r="127" spans="6:19">
      <c r="F127" s="111" t="s">
        <v>930</v>
      </c>
      <c r="G127" s="136">
        <v>1.7658151E-3</v>
      </c>
      <c r="H127" s="103">
        <f>ROUND(+G127*Totals!$H$12,2)</f>
        <v>625</v>
      </c>
      <c r="I127" s="103">
        <f t="shared" si="3"/>
        <v>0</v>
      </c>
      <c r="J127" s="103">
        <f t="shared" si="4"/>
        <v>625</v>
      </c>
      <c r="K127" s="113"/>
      <c r="L127" s="113"/>
      <c r="N127" s="117"/>
      <c r="O127" s="113"/>
      <c r="P127" s="114"/>
      <c r="Q127" s="118"/>
      <c r="R127" s="116"/>
      <c r="S127" s="114"/>
    </row>
    <row r="128" spans="6:19">
      <c r="F128" s="111" t="s">
        <v>929</v>
      </c>
      <c r="G128" s="136">
        <v>3.1954679999999998E-4</v>
      </c>
      <c r="H128" s="103">
        <f>ROUND(+G128*Totals!$H$12,2)</f>
        <v>113.1</v>
      </c>
      <c r="I128" s="103">
        <f t="shared" si="3"/>
        <v>0</v>
      </c>
      <c r="J128" s="103">
        <f t="shared" si="4"/>
        <v>113.1</v>
      </c>
      <c r="K128" s="113"/>
      <c r="L128" s="113"/>
      <c r="N128" s="117"/>
      <c r="O128" s="117"/>
      <c r="P128" s="114"/>
      <c r="Q128" s="118"/>
      <c r="R128" s="116"/>
      <c r="S128" s="114"/>
    </row>
    <row r="129" spans="6:19">
      <c r="F129" s="111" t="s">
        <v>928</v>
      </c>
      <c r="G129" s="136">
        <v>8.6551999999999994E-5</v>
      </c>
      <c r="H129" s="103">
        <f>ROUND(+G129*Totals!$H$12,2)</f>
        <v>30.63</v>
      </c>
      <c r="I129" s="103">
        <f t="shared" si="3"/>
        <v>6.7755575868372944</v>
      </c>
      <c r="J129" s="103">
        <f t="shared" si="4"/>
        <v>23.854442413162705</v>
      </c>
      <c r="K129" s="113" t="s">
        <v>928</v>
      </c>
      <c r="L129" s="113" t="s">
        <v>122</v>
      </c>
      <c r="M129" s="138">
        <v>0.22120658135283364</v>
      </c>
      <c r="N129" s="117">
        <f>H129*M129</f>
        <v>6.7755575868372944</v>
      </c>
      <c r="O129" s="117" t="s">
        <v>1159</v>
      </c>
      <c r="P129" s="114"/>
      <c r="Q129" s="118"/>
      <c r="R129" s="116"/>
      <c r="S129" s="114"/>
    </row>
    <row r="130" spans="6:19">
      <c r="F130" s="111" t="s">
        <v>927</v>
      </c>
      <c r="G130" s="136">
        <v>1.3910100000000001E-5</v>
      </c>
      <c r="H130" s="103">
        <f>ROUND(+G130*Totals!$H$12,2)</f>
        <v>4.92</v>
      </c>
      <c r="I130" s="103">
        <f t="shared" si="3"/>
        <v>2.0537614678899083</v>
      </c>
      <c r="J130" s="103">
        <f t="shared" si="4"/>
        <v>2.8662385321100916</v>
      </c>
      <c r="K130" s="113" t="s">
        <v>927</v>
      </c>
      <c r="L130" s="113" t="s">
        <v>37</v>
      </c>
      <c r="M130" s="138">
        <v>0.41743119266055045</v>
      </c>
      <c r="N130" s="117">
        <f>H130*M130</f>
        <v>2.0537614678899083</v>
      </c>
      <c r="O130" s="113" t="s">
        <v>1159</v>
      </c>
      <c r="P130" s="114"/>
      <c r="Q130" s="118"/>
      <c r="R130" s="116"/>
      <c r="S130" s="114"/>
    </row>
    <row r="131" spans="6:19">
      <c r="F131" s="111" t="s">
        <v>926</v>
      </c>
      <c r="G131" s="136">
        <v>1.6073940000000001E-3</v>
      </c>
      <c r="H131" s="103">
        <f>ROUND(+G131*Totals!$H$12,2)</f>
        <v>568.92999999999995</v>
      </c>
      <c r="I131" s="103">
        <f t="shared" si="3"/>
        <v>0</v>
      </c>
      <c r="J131" s="103">
        <f t="shared" si="4"/>
        <v>568.92999999999995</v>
      </c>
      <c r="K131" s="113"/>
      <c r="L131" s="113"/>
      <c r="N131" s="117"/>
      <c r="O131" s="117"/>
      <c r="P131" s="114"/>
      <c r="Q131" s="118"/>
      <c r="R131" s="116"/>
      <c r="S131" s="114"/>
    </row>
    <row r="132" spans="6:19">
      <c r="F132" s="111" t="s">
        <v>925</v>
      </c>
      <c r="G132" s="136">
        <v>3.3616199999999998E-5</v>
      </c>
      <c r="H132" s="103">
        <f>ROUND(+G132*Totals!$H$12,2)</f>
        <v>11.9</v>
      </c>
      <c r="I132" s="103">
        <f t="shared" si="3"/>
        <v>4.3511013215859036</v>
      </c>
      <c r="J132" s="103">
        <f t="shared" si="4"/>
        <v>7.5488986784140968</v>
      </c>
      <c r="K132" s="113" t="s">
        <v>925</v>
      </c>
      <c r="L132" s="113" t="s">
        <v>100</v>
      </c>
      <c r="M132" s="138">
        <v>0.33920704845814981</v>
      </c>
      <c r="N132" s="117">
        <f>H132*M132</f>
        <v>4.0365638766519831</v>
      </c>
      <c r="O132" s="137" t="s">
        <v>131</v>
      </c>
      <c r="P132" s="138">
        <v>2.6431718061674006E-2</v>
      </c>
      <c r="Q132" s="118">
        <f>H132*P132</f>
        <v>0.31453744493392066</v>
      </c>
      <c r="R132" s="116"/>
      <c r="S132" s="114"/>
    </row>
    <row r="133" spans="6:19">
      <c r="F133" s="111" t="s">
        <v>48</v>
      </c>
      <c r="G133" s="136">
        <v>3.9879599999999996E-3</v>
      </c>
      <c r="H133" s="103">
        <f>ROUND(+G133*Totals!$H$12,2)</f>
        <v>1411.51</v>
      </c>
      <c r="I133" s="103">
        <f t="shared" si="3"/>
        <v>0</v>
      </c>
      <c r="J133" s="103">
        <f t="shared" si="4"/>
        <v>1411.51</v>
      </c>
      <c r="K133" s="113"/>
      <c r="L133" s="113"/>
      <c r="N133" s="117"/>
      <c r="O133" s="113"/>
      <c r="P133" s="114"/>
      <c r="Q133" s="118"/>
      <c r="R133" s="116"/>
      <c r="S133" s="114"/>
    </row>
    <row r="134" spans="6:19">
      <c r="F134" s="111" t="s">
        <v>924</v>
      </c>
      <c r="G134" s="136">
        <v>2.9597689999999997E-4</v>
      </c>
      <c r="H134" s="103">
        <f>ROUND(+G134*Totals!$H$12,2)</f>
        <v>104.76</v>
      </c>
      <c r="I134" s="103">
        <f t="shared" si="3"/>
        <v>0</v>
      </c>
      <c r="J134" s="103">
        <f t="shared" si="4"/>
        <v>104.76</v>
      </c>
      <c r="K134" s="113"/>
      <c r="L134" s="113"/>
      <c r="N134" s="117"/>
      <c r="O134" s="113"/>
      <c r="P134" s="114"/>
      <c r="Q134" s="118"/>
      <c r="R134" s="116"/>
      <c r="S134" s="114"/>
    </row>
    <row r="135" spans="6:19">
      <c r="F135" s="111" t="s">
        <v>923</v>
      </c>
      <c r="G135" s="136">
        <v>1.4648151E-3</v>
      </c>
      <c r="H135" s="103">
        <f>ROUND(+G135*Totals!$H$12,2)</f>
        <v>518.46</v>
      </c>
      <c r="I135" s="103">
        <f t="shared" ref="I135:I198" si="6">+N135+Q135+T135</f>
        <v>0</v>
      </c>
      <c r="J135" s="103">
        <f t="shared" ref="J135:J198" si="7">+H135-I135</f>
        <v>518.46</v>
      </c>
      <c r="K135" s="113"/>
      <c r="L135" s="113"/>
      <c r="N135" s="117"/>
      <c r="O135" s="113"/>
      <c r="P135" s="114"/>
      <c r="Q135" s="118"/>
      <c r="R135" s="116"/>
      <c r="S135" s="114"/>
    </row>
    <row r="136" spans="6:19">
      <c r="F136" s="111" t="s">
        <v>922</v>
      </c>
      <c r="G136" s="136">
        <v>9.2193319999999996E-4</v>
      </c>
      <c r="H136" s="103">
        <f>ROUND(+G136*Totals!$H$12,2)</f>
        <v>326.31</v>
      </c>
      <c r="I136" s="103">
        <f t="shared" si="6"/>
        <v>0</v>
      </c>
      <c r="J136" s="103">
        <f t="shared" si="7"/>
        <v>326.31</v>
      </c>
      <c r="K136" s="113"/>
      <c r="L136" s="113"/>
      <c r="N136" s="117"/>
      <c r="O136" s="117"/>
      <c r="P136" s="114"/>
      <c r="Q136" s="118"/>
      <c r="R136" s="116"/>
      <c r="S136" s="114"/>
    </row>
    <row r="137" spans="6:19">
      <c r="F137" s="111" t="s">
        <v>921</v>
      </c>
      <c r="G137" s="136">
        <v>1.49534E-4</v>
      </c>
      <c r="H137" s="103">
        <f>ROUND(+G137*Totals!$H$12,2)</f>
        <v>52.93</v>
      </c>
      <c r="I137" s="103">
        <f t="shared" si="6"/>
        <v>7.4577182044887778</v>
      </c>
      <c r="J137" s="103">
        <f t="shared" si="7"/>
        <v>45.472281795511222</v>
      </c>
      <c r="K137" s="113" t="s">
        <v>921</v>
      </c>
      <c r="L137" s="113" t="s">
        <v>36</v>
      </c>
      <c r="M137" s="138">
        <v>3.117206982543641E-2</v>
      </c>
      <c r="N137" s="117">
        <f>H137*M137</f>
        <v>1.6499376558603491</v>
      </c>
      <c r="O137" s="117" t="s">
        <v>73</v>
      </c>
      <c r="P137" s="138">
        <v>0.10972568578553617</v>
      </c>
      <c r="Q137" s="118">
        <f>H137*P137</f>
        <v>5.8077805486284291</v>
      </c>
      <c r="R137" s="116" t="s">
        <v>1159</v>
      </c>
      <c r="S137" s="114"/>
    </row>
    <row r="138" spans="6:19">
      <c r="F138" s="111" t="s">
        <v>920</v>
      </c>
      <c r="G138" s="136">
        <v>5.6027000000000004E-5</v>
      </c>
      <c r="H138" s="103">
        <f>ROUND(+G138*Totals!$H$12,2)</f>
        <v>19.829999999999998</v>
      </c>
      <c r="I138" s="103">
        <f t="shared" si="6"/>
        <v>7.9320000000000013</v>
      </c>
      <c r="J138" s="103">
        <f t="shared" si="7"/>
        <v>11.897999999999996</v>
      </c>
      <c r="K138" s="113" t="s">
        <v>920</v>
      </c>
      <c r="L138" s="113" t="s">
        <v>129</v>
      </c>
      <c r="M138" s="138">
        <v>0.40000000000000008</v>
      </c>
      <c r="N138" s="117">
        <f>H138*M138</f>
        <v>7.9320000000000013</v>
      </c>
      <c r="O138" s="113" t="s">
        <v>1159</v>
      </c>
      <c r="P138" s="114"/>
      <c r="Q138" s="118"/>
      <c r="R138" s="116"/>
      <c r="S138" s="114"/>
    </row>
    <row r="139" spans="6:19">
      <c r="F139" s="111" t="s">
        <v>919</v>
      </c>
      <c r="G139" s="136">
        <v>4.1343999999999996E-5</v>
      </c>
      <c r="H139" s="103">
        <f>ROUND(+G139*Totals!$H$12,2)</f>
        <v>14.63</v>
      </c>
      <c r="I139" s="103">
        <f t="shared" si="6"/>
        <v>2.181912045889101</v>
      </c>
      <c r="J139" s="103">
        <f t="shared" si="7"/>
        <v>12.4480879541109</v>
      </c>
      <c r="K139" s="113" t="s">
        <v>919</v>
      </c>
      <c r="L139" s="113" t="s">
        <v>101</v>
      </c>
      <c r="M139" s="138">
        <v>0.14913957934990438</v>
      </c>
      <c r="N139" s="117">
        <f>H139*M139</f>
        <v>2.181912045889101</v>
      </c>
      <c r="O139" s="113" t="s">
        <v>1159</v>
      </c>
      <c r="P139" s="114"/>
      <c r="Q139" s="118"/>
      <c r="R139" s="116"/>
      <c r="S139" s="114"/>
    </row>
    <row r="140" spans="6:19">
      <c r="F140" s="111" t="s">
        <v>918</v>
      </c>
      <c r="G140" s="136">
        <v>1.5731982499999998E-2</v>
      </c>
      <c r="H140" s="103">
        <f>ROUND(+G140*Totals!$H$12,2)</f>
        <v>5568.22</v>
      </c>
      <c r="I140" s="103">
        <f t="shared" si="6"/>
        <v>0</v>
      </c>
      <c r="J140" s="103">
        <f t="shared" si="7"/>
        <v>5568.22</v>
      </c>
      <c r="K140" s="113"/>
      <c r="L140" s="113"/>
      <c r="N140" s="117"/>
      <c r="O140" s="113"/>
      <c r="P140" s="114"/>
      <c r="Q140" s="118"/>
      <c r="R140" s="116"/>
      <c r="S140" s="114"/>
    </row>
    <row r="141" spans="6:19">
      <c r="F141" s="111" t="s">
        <v>917</v>
      </c>
      <c r="G141" s="136">
        <v>5.3210151300000001E-2</v>
      </c>
      <c r="H141" s="103">
        <f>ROUND(+G141*Totals!$H$12,2)</f>
        <v>18833.34</v>
      </c>
      <c r="I141" s="103">
        <f t="shared" si="6"/>
        <v>0</v>
      </c>
      <c r="J141" s="103">
        <f t="shared" si="7"/>
        <v>18833.34</v>
      </c>
      <c r="K141" s="113"/>
      <c r="L141" s="113"/>
      <c r="N141" s="117"/>
      <c r="O141" s="113"/>
      <c r="P141" s="114"/>
      <c r="Q141" s="118"/>
      <c r="R141" s="116"/>
      <c r="S141" s="114"/>
    </row>
    <row r="142" spans="6:19">
      <c r="F142" s="111" t="s">
        <v>916</v>
      </c>
      <c r="G142" s="136">
        <v>9.9650699999999999E-4</v>
      </c>
      <c r="H142" s="103">
        <f>ROUND(+G142*Totals!$H$12,2)</f>
        <v>352.71</v>
      </c>
      <c r="I142" s="103">
        <f t="shared" si="6"/>
        <v>0</v>
      </c>
      <c r="J142" s="103">
        <f t="shared" si="7"/>
        <v>352.71</v>
      </c>
      <c r="K142" s="113"/>
      <c r="L142" s="113"/>
      <c r="N142" s="117"/>
      <c r="O142" s="113"/>
      <c r="P142" s="114"/>
      <c r="Q142" s="118"/>
      <c r="R142" s="116"/>
      <c r="S142" s="114"/>
    </row>
    <row r="143" spans="6:19">
      <c r="F143" s="111" t="s">
        <v>915</v>
      </c>
      <c r="G143" s="136">
        <v>2.0930898000000001E-3</v>
      </c>
      <c r="H143" s="103">
        <f>ROUND(+G143*Totals!$H$12,2)</f>
        <v>740.83</v>
      </c>
      <c r="I143" s="103">
        <f t="shared" si="6"/>
        <v>0</v>
      </c>
      <c r="J143" s="103">
        <f t="shared" si="7"/>
        <v>740.83</v>
      </c>
      <c r="K143" s="113"/>
      <c r="L143" s="113"/>
      <c r="N143" s="117"/>
      <c r="O143" s="117"/>
      <c r="P143" s="114"/>
      <c r="Q143" s="118"/>
      <c r="R143" s="116"/>
      <c r="S143" s="114"/>
    </row>
    <row r="144" spans="6:19">
      <c r="F144" s="111" t="s">
        <v>914</v>
      </c>
      <c r="G144" s="136">
        <v>4.8840050000000001E-4</v>
      </c>
      <c r="H144" s="103">
        <f>ROUND(+G144*Totals!$H$12,2)</f>
        <v>172.87</v>
      </c>
      <c r="I144" s="103">
        <f t="shared" si="6"/>
        <v>0</v>
      </c>
      <c r="J144" s="103">
        <f t="shared" si="7"/>
        <v>172.87</v>
      </c>
      <c r="K144" s="113"/>
      <c r="L144" s="113"/>
      <c r="N144" s="117"/>
      <c r="O144" s="117"/>
      <c r="P144" s="114"/>
      <c r="Q144" s="118"/>
      <c r="R144" s="116"/>
      <c r="S144" s="114"/>
    </row>
    <row r="145" spans="6:19">
      <c r="F145" s="111" t="s">
        <v>913</v>
      </c>
      <c r="G145" s="136">
        <v>4.4821599999999998E-5</v>
      </c>
      <c r="H145" s="103">
        <f>ROUND(+G145*Totals!$H$12,2)</f>
        <v>15.86</v>
      </c>
      <c r="I145" s="103">
        <f t="shared" si="6"/>
        <v>8.8854216867469891</v>
      </c>
      <c r="J145" s="103">
        <f t="shared" si="7"/>
        <v>6.9745783132530104</v>
      </c>
      <c r="K145" s="113" t="s">
        <v>913</v>
      </c>
      <c r="L145" s="113" t="s">
        <v>65</v>
      </c>
      <c r="M145" s="138">
        <v>0.56024096385542177</v>
      </c>
      <c r="N145" s="117">
        <f>H145*M145</f>
        <v>8.8854216867469891</v>
      </c>
      <c r="O145" s="113" t="s">
        <v>1159</v>
      </c>
      <c r="P145" s="114"/>
      <c r="Q145" s="118"/>
      <c r="R145" s="116"/>
      <c r="S145" s="114"/>
    </row>
    <row r="146" spans="6:19">
      <c r="F146" s="111" t="s">
        <v>912</v>
      </c>
      <c r="G146" s="136">
        <v>1.6201450000000001E-3</v>
      </c>
      <c r="H146" s="103">
        <f>ROUND(+G146*Totals!$H$12,2)</f>
        <v>573.44000000000005</v>
      </c>
      <c r="I146" s="103">
        <f t="shared" si="6"/>
        <v>0</v>
      </c>
      <c r="J146" s="103">
        <f>+H146-I146</f>
        <v>573.44000000000005</v>
      </c>
      <c r="O146" s="113" t="s">
        <v>1159</v>
      </c>
      <c r="P146" s="114"/>
      <c r="Q146" s="118"/>
      <c r="R146" s="116"/>
      <c r="S146" s="114"/>
    </row>
    <row r="147" spans="6:19">
      <c r="F147" s="111" t="s">
        <v>911</v>
      </c>
      <c r="G147" s="136">
        <v>2.8577611000000004E-3</v>
      </c>
      <c r="H147" s="103">
        <f>ROUND(+G147*Totals!$H$12,2)</f>
        <v>1011.48</v>
      </c>
      <c r="I147" s="103">
        <f t="shared" si="6"/>
        <v>0</v>
      </c>
      <c r="J147" s="103">
        <f>+H147-I147</f>
        <v>1011.48</v>
      </c>
      <c r="K147" s="113"/>
      <c r="L147" s="113"/>
      <c r="N147" s="117"/>
      <c r="O147" s="113"/>
      <c r="P147" s="114"/>
      <c r="Q147" s="118"/>
      <c r="R147" s="116"/>
      <c r="S147" s="114"/>
    </row>
    <row r="148" spans="6:19">
      <c r="F148" s="111" t="s">
        <v>910</v>
      </c>
      <c r="G148" s="136">
        <v>1.5030679999999998E-4</v>
      </c>
      <c r="H148" s="103">
        <f>ROUND(+G148*Totals!$H$12,2)</f>
        <v>53.2</v>
      </c>
      <c r="I148" s="103">
        <f t="shared" si="6"/>
        <v>17.431489361702127</v>
      </c>
      <c r="J148" s="103">
        <f>+H148-I148</f>
        <v>35.768510638297876</v>
      </c>
      <c r="K148" s="113" t="s">
        <v>910</v>
      </c>
      <c r="L148" s="113" t="s">
        <v>57</v>
      </c>
      <c r="M148" s="138">
        <v>0.32765957446808508</v>
      </c>
      <c r="N148" s="117">
        <f>+H148*M148</f>
        <v>17.431489361702127</v>
      </c>
      <c r="O148" s="117"/>
      <c r="P148" s="114"/>
      <c r="Q148" s="118"/>
      <c r="R148" s="116"/>
      <c r="S148" s="114"/>
    </row>
    <row r="149" spans="6:19">
      <c r="F149" s="111" t="s">
        <v>909</v>
      </c>
      <c r="G149" s="136">
        <v>2.0672010000000001E-4</v>
      </c>
      <c r="H149" s="103">
        <f>ROUND(+G149*Totals!$H$12,2)</f>
        <v>73.17</v>
      </c>
      <c r="I149" s="103">
        <f t="shared" si="6"/>
        <v>0</v>
      </c>
      <c r="J149" s="103">
        <f>+H149-I149</f>
        <v>73.17</v>
      </c>
      <c r="K149" s="113"/>
      <c r="L149" s="113"/>
      <c r="N149" s="117"/>
      <c r="O149" s="117"/>
      <c r="P149" s="114"/>
      <c r="Q149" s="118"/>
      <c r="R149" s="116"/>
      <c r="S149" s="114"/>
    </row>
    <row r="150" spans="6:19">
      <c r="F150" s="111" t="s">
        <v>908</v>
      </c>
      <c r="G150" s="136">
        <v>2.8979499999999999E-5</v>
      </c>
      <c r="H150" s="103">
        <f>ROUND(+G150*Totals!$H$12,2)</f>
        <v>10.26</v>
      </c>
      <c r="I150" s="103">
        <f t="shared" si="6"/>
        <v>0.73594936708860759</v>
      </c>
      <c r="J150" s="103">
        <f t="shared" si="7"/>
        <v>9.5240506329113916</v>
      </c>
      <c r="K150" s="113" t="s">
        <v>908</v>
      </c>
      <c r="L150" s="113" t="s">
        <v>117</v>
      </c>
      <c r="M150" s="138">
        <v>7.1729957805907171E-2</v>
      </c>
      <c r="N150" s="117">
        <f>H150*M150</f>
        <v>0.73594936708860759</v>
      </c>
      <c r="O150" s="113" t="s">
        <v>1159</v>
      </c>
      <c r="P150" s="114"/>
      <c r="Q150" s="118"/>
      <c r="R150" s="116"/>
      <c r="S150" s="114"/>
    </row>
    <row r="151" spans="6:19">
      <c r="F151" s="111" t="s">
        <v>907</v>
      </c>
      <c r="G151" s="136">
        <v>8.8483899999999995E-5</v>
      </c>
      <c r="H151" s="103">
        <f>ROUND(+G151*Totals!$H$12,2)</f>
        <v>31.32</v>
      </c>
      <c r="I151" s="103">
        <f t="shared" si="6"/>
        <v>12.823561643835616</v>
      </c>
      <c r="J151" s="103">
        <f t="shared" si="7"/>
        <v>18.496438356164383</v>
      </c>
      <c r="K151" s="113" t="s">
        <v>907</v>
      </c>
      <c r="L151" s="113" t="s">
        <v>119</v>
      </c>
      <c r="M151" s="138">
        <v>0.40943683409436832</v>
      </c>
      <c r="N151" s="117">
        <f>H151*M151</f>
        <v>12.823561643835616</v>
      </c>
      <c r="O151" s="117" t="s">
        <v>1159</v>
      </c>
      <c r="P151" s="114"/>
      <c r="Q151" s="118"/>
      <c r="R151" s="116"/>
      <c r="S151" s="114"/>
    </row>
    <row r="152" spans="6:19">
      <c r="F152" s="111" t="s">
        <v>52</v>
      </c>
      <c r="G152" s="136">
        <v>2.0088560999999999E-3</v>
      </c>
      <c r="H152" s="103">
        <f>ROUND(+G152*Totals!$H$12,2)</f>
        <v>711.02</v>
      </c>
      <c r="I152" s="103">
        <f t="shared" si="6"/>
        <v>0</v>
      </c>
      <c r="J152" s="103">
        <f t="shared" si="7"/>
        <v>711.02</v>
      </c>
      <c r="K152" s="113"/>
      <c r="L152" s="113"/>
      <c r="N152" s="117"/>
      <c r="O152" s="117"/>
      <c r="P152" s="114"/>
      <c r="Q152" s="118"/>
      <c r="R152" s="116"/>
      <c r="S152" s="114"/>
    </row>
    <row r="153" spans="6:19">
      <c r="F153" s="111" t="s">
        <v>906</v>
      </c>
      <c r="G153" s="136">
        <v>5.3708599999999996E-5</v>
      </c>
      <c r="H153" s="103">
        <f>ROUND(+G153*Totals!$H$12,2)</f>
        <v>19.010000000000002</v>
      </c>
      <c r="I153" s="103">
        <f t="shared" si="6"/>
        <v>8.1125477707006386</v>
      </c>
      <c r="J153" s="103">
        <f t="shared" si="7"/>
        <v>10.897452229299363</v>
      </c>
      <c r="K153" s="113" t="s">
        <v>906</v>
      </c>
      <c r="L153" s="113" t="s">
        <v>79</v>
      </c>
      <c r="M153" s="138">
        <v>0.42675159235668791</v>
      </c>
      <c r="N153" s="117">
        <f>H153*M153</f>
        <v>8.1125477707006386</v>
      </c>
      <c r="O153" s="117" t="s">
        <v>1159</v>
      </c>
      <c r="P153" s="114"/>
      <c r="Q153" s="118"/>
      <c r="R153" s="116"/>
      <c r="S153" s="114"/>
    </row>
    <row r="154" spans="6:19">
      <c r="F154" s="111" t="s">
        <v>905</v>
      </c>
      <c r="G154" s="136">
        <v>2.9365900000000003E-5</v>
      </c>
      <c r="H154" s="103">
        <f>ROUND(+G154*Totals!$H$12,2)</f>
        <v>10.39</v>
      </c>
      <c r="I154" s="103">
        <f t="shared" si="6"/>
        <v>6.3003191489361701</v>
      </c>
      <c r="J154" s="103">
        <f t="shared" si="7"/>
        <v>4.0896808510638305</v>
      </c>
      <c r="K154" s="113" t="s">
        <v>905</v>
      </c>
      <c r="L154" s="113" t="s">
        <v>123</v>
      </c>
      <c r="M154" s="138">
        <v>0.60638297872340419</v>
      </c>
      <c r="N154" s="117">
        <f>H154*M154</f>
        <v>6.3003191489361701</v>
      </c>
      <c r="O154" s="117" t="s">
        <v>1159</v>
      </c>
      <c r="P154" s="114"/>
      <c r="Q154" s="118"/>
      <c r="R154" s="116"/>
      <c r="S154" s="114"/>
    </row>
    <row r="155" spans="6:19">
      <c r="F155" s="111" t="s">
        <v>904</v>
      </c>
      <c r="G155" s="136">
        <v>1.4103340000000002E-4</v>
      </c>
      <c r="H155" s="103">
        <f>ROUND(+G155*Totals!$H$12,2)</f>
        <v>49.92</v>
      </c>
      <c r="I155" s="103">
        <f t="shared" si="6"/>
        <v>12.28994923857868</v>
      </c>
      <c r="J155" s="103">
        <f t="shared" si="7"/>
        <v>37.630050761421323</v>
      </c>
      <c r="K155" s="113" t="s">
        <v>904</v>
      </c>
      <c r="L155" s="113" t="s">
        <v>71</v>
      </c>
      <c r="M155" s="138">
        <v>0.24619289340101522</v>
      </c>
      <c r="N155" s="117">
        <f>H155*M155</f>
        <v>12.28994923857868</v>
      </c>
      <c r="O155" s="117" t="s">
        <v>1159</v>
      </c>
      <c r="P155" s="114"/>
      <c r="Q155" s="118"/>
      <c r="R155" s="116"/>
      <c r="S155" s="114"/>
    </row>
    <row r="156" spans="6:19">
      <c r="F156" s="111" t="s">
        <v>903</v>
      </c>
      <c r="G156" s="136">
        <v>1.1205390000000001E-4</v>
      </c>
      <c r="H156" s="103">
        <f>ROUND(+G156*Totals!$H$12,2)</f>
        <v>39.659999999999997</v>
      </c>
      <c r="I156" s="103">
        <f t="shared" si="6"/>
        <v>10.243769633507851</v>
      </c>
      <c r="J156" s="103">
        <f t="shared" si="7"/>
        <v>29.416230366492144</v>
      </c>
      <c r="K156" s="113" t="s">
        <v>903</v>
      </c>
      <c r="L156" s="113" t="s">
        <v>39</v>
      </c>
      <c r="M156" s="138">
        <v>0.2582897033158813</v>
      </c>
      <c r="N156" s="117">
        <f>H156*M156</f>
        <v>10.243769633507851</v>
      </c>
      <c r="O156" s="113" t="s">
        <v>1159</v>
      </c>
      <c r="P156" s="114"/>
      <c r="Q156" s="118"/>
      <c r="R156" s="116"/>
      <c r="S156" s="114"/>
    </row>
    <row r="157" spans="6:19">
      <c r="F157" s="111" t="s">
        <v>902</v>
      </c>
      <c r="G157" s="136">
        <v>5.2549399999999995E-5</v>
      </c>
      <c r="H157" s="103">
        <f>ROUND(+G157*Totals!$H$12,2)</f>
        <v>18.600000000000001</v>
      </c>
      <c r="I157" s="103">
        <f t="shared" si="6"/>
        <v>10.680468750000001</v>
      </c>
      <c r="J157" s="103">
        <f t="shared" si="7"/>
        <v>7.9195312500000004</v>
      </c>
      <c r="K157" s="113" t="s">
        <v>902</v>
      </c>
      <c r="L157" s="113" t="s">
        <v>127</v>
      </c>
      <c r="M157" s="138">
        <v>0.57421875</v>
      </c>
      <c r="N157" s="117">
        <f>H157*M157</f>
        <v>10.680468750000001</v>
      </c>
      <c r="O157" s="113" t="s">
        <v>1159</v>
      </c>
      <c r="P157" s="114"/>
      <c r="Q157" s="118"/>
      <c r="R157" s="116"/>
      <c r="S157" s="114"/>
    </row>
    <row r="158" spans="6:19">
      <c r="F158" s="111" t="s">
        <v>901</v>
      </c>
      <c r="G158" s="136">
        <v>4.0146210000000003E-4</v>
      </c>
      <c r="H158" s="103">
        <f>ROUND(+G158*Totals!$H$12,2)</f>
        <v>142.09</v>
      </c>
      <c r="I158" s="103">
        <f t="shared" si="6"/>
        <v>0</v>
      </c>
      <c r="J158" s="103">
        <f t="shared" si="7"/>
        <v>142.09</v>
      </c>
      <c r="K158" s="113"/>
      <c r="L158" s="113"/>
      <c r="N158" s="117"/>
      <c r="O158" s="113"/>
      <c r="P158" s="114"/>
      <c r="Q158" s="118"/>
      <c r="R158" s="116"/>
      <c r="S158" s="114"/>
    </row>
    <row r="159" spans="6:19">
      <c r="F159" s="111" t="s">
        <v>900</v>
      </c>
      <c r="G159" s="136">
        <v>2.0745429000000003E-3</v>
      </c>
      <c r="H159" s="103">
        <f>ROUND(+G159*Totals!$H$12,2)</f>
        <v>734.27</v>
      </c>
      <c r="I159" s="103">
        <f t="shared" si="6"/>
        <v>0</v>
      </c>
      <c r="J159" s="103">
        <f t="shared" si="7"/>
        <v>734.27</v>
      </c>
      <c r="K159" s="113"/>
      <c r="L159" s="113"/>
      <c r="N159" s="117"/>
      <c r="O159" s="113"/>
      <c r="P159" s="114"/>
      <c r="Q159" s="118"/>
      <c r="R159" s="116"/>
      <c r="S159" s="114"/>
    </row>
    <row r="160" spans="6:19">
      <c r="F160" s="111" t="s">
        <v>899</v>
      </c>
      <c r="G160" s="136">
        <v>1.0857637E-3</v>
      </c>
      <c r="H160" s="103">
        <f>ROUND(+G160*Totals!$H$12,2)</f>
        <v>384.3</v>
      </c>
      <c r="I160" s="103">
        <f t="shared" si="6"/>
        <v>0</v>
      </c>
      <c r="J160" s="103">
        <f t="shared" si="7"/>
        <v>384.3</v>
      </c>
      <c r="K160" s="113"/>
      <c r="L160" s="113"/>
      <c r="N160" s="117"/>
      <c r="O160" s="117"/>
      <c r="P160" s="114"/>
      <c r="Q160" s="118"/>
      <c r="R160" s="116"/>
      <c r="S160" s="114"/>
    </row>
    <row r="161" spans="6:19">
      <c r="F161" s="111" t="s">
        <v>898</v>
      </c>
      <c r="G161" s="136">
        <v>4.8840050000000001E-4</v>
      </c>
      <c r="H161" s="103">
        <f>ROUND(+G161*Totals!$H$12,2)</f>
        <v>172.87</v>
      </c>
      <c r="I161" s="103">
        <f t="shared" si="6"/>
        <v>0</v>
      </c>
      <c r="J161" s="103">
        <f t="shared" si="7"/>
        <v>172.87</v>
      </c>
      <c r="K161" s="113"/>
      <c r="L161" s="113"/>
      <c r="N161" s="117"/>
      <c r="O161" s="113"/>
      <c r="P161" s="114"/>
      <c r="Q161" s="118"/>
      <c r="R161" s="116"/>
      <c r="S161" s="114"/>
    </row>
    <row r="162" spans="6:19">
      <c r="F162" s="111" t="s">
        <v>56</v>
      </c>
      <c r="G162" s="136">
        <v>1.73877E-5</v>
      </c>
      <c r="H162" s="103">
        <f>ROUND(+G162*Totals!$H$12,2)</f>
        <v>6.15</v>
      </c>
      <c r="I162" s="103">
        <f t="shared" si="6"/>
        <v>2.1781250000000001</v>
      </c>
      <c r="J162" s="103">
        <f t="shared" si="7"/>
        <v>3.9718750000000003</v>
      </c>
      <c r="K162" s="113" t="s">
        <v>56</v>
      </c>
      <c r="L162" s="113" t="s">
        <v>56</v>
      </c>
      <c r="M162" s="138">
        <v>0.35416666666666669</v>
      </c>
      <c r="N162" s="117">
        <f>H162*M162</f>
        <v>2.1781250000000001</v>
      </c>
      <c r="O162" s="117" t="s">
        <v>1159</v>
      </c>
      <c r="P162" s="114"/>
      <c r="Q162" s="118"/>
      <c r="R162" s="116"/>
      <c r="S162" s="114"/>
    </row>
    <row r="163" spans="6:19">
      <c r="F163" s="111" t="s">
        <v>897</v>
      </c>
      <c r="G163" s="136">
        <v>2.9702013999999997E-3</v>
      </c>
      <c r="H163" s="103">
        <f>ROUND(+G163*Totals!$H$12,2)</f>
        <v>1051.28</v>
      </c>
      <c r="I163" s="103">
        <f t="shared" si="6"/>
        <v>0</v>
      </c>
      <c r="J163" s="103">
        <f t="shared" si="7"/>
        <v>1051.28</v>
      </c>
      <c r="K163" s="113"/>
      <c r="L163" s="113"/>
      <c r="N163" s="117"/>
      <c r="O163" s="117"/>
      <c r="P163" s="114"/>
      <c r="Q163" s="118"/>
      <c r="R163" s="116"/>
      <c r="S163" s="114"/>
    </row>
    <row r="164" spans="6:19">
      <c r="F164" s="111" t="s">
        <v>896</v>
      </c>
      <c r="G164" s="136">
        <v>1.0741719999999999E-4</v>
      </c>
      <c r="H164" s="103">
        <f>ROUND(+G164*Totals!$H$12,2)</f>
        <v>38.020000000000003</v>
      </c>
      <c r="I164" s="103">
        <f t="shared" si="6"/>
        <v>5.8092132269099208</v>
      </c>
      <c r="J164" s="103">
        <f t="shared" si="7"/>
        <v>32.210786773090085</v>
      </c>
      <c r="K164" s="113" t="s">
        <v>896</v>
      </c>
      <c r="L164" s="113" t="s">
        <v>120</v>
      </c>
      <c r="M164" s="138">
        <v>0.15279361459521096</v>
      </c>
      <c r="N164" s="117">
        <f>H164*M164</f>
        <v>5.8092132269099208</v>
      </c>
      <c r="O164" s="117" t="s">
        <v>1159</v>
      </c>
      <c r="P164" s="114"/>
      <c r="Q164" s="118"/>
      <c r="R164" s="116"/>
      <c r="S164" s="114"/>
    </row>
    <row r="165" spans="6:19">
      <c r="F165" s="111" t="s">
        <v>895</v>
      </c>
      <c r="G165" s="136">
        <v>9.2734299999999991E-5</v>
      </c>
      <c r="H165" s="103">
        <f>ROUND(+G165*Totals!$H$12,2)</f>
        <v>32.82</v>
      </c>
      <c r="I165" s="103">
        <f t="shared" si="6"/>
        <v>0.90806324110671943</v>
      </c>
      <c r="J165" s="103">
        <f t="shared" si="7"/>
        <v>31.91193675889328</v>
      </c>
      <c r="K165" s="113" t="s">
        <v>895</v>
      </c>
      <c r="L165" s="113" t="s">
        <v>52</v>
      </c>
      <c r="M165" s="138">
        <v>2.7667984189723323E-2</v>
      </c>
      <c r="N165" s="117">
        <f>H165*M165</f>
        <v>0.90806324110671943</v>
      </c>
      <c r="O165" s="113" t="s">
        <v>1159</v>
      </c>
      <c r="P165" s="114"/>
      <c r="Q165" s="118"/>
      <c r="R165" s="116"/>
      <c r="S165" s="114"/>
    </row>
    <row r="166" spans="6:19">
      <c r="F166" s="111" t="s">
        <v>894</v>
      </c>
      <c r="G166" s="136">
        <v>5.4095000000000003E-5</v>
      </c>
      <c r="H166" s="103">
        <f>ROUND(+G166*Totals!$H$12,2)</f>
        <v>19.149999999999999</v>
      </c>
      <c r="I166" s="103">
        <f t="shared" si="6"/>
        <v>4.8893617021276592</v>
      </c>
      <c r="J166" s="103">
        <f t="shared" si="7"/>
        <v>14.26063829787234</v>
      </c>
      <c r="K166" s="113" t="s">
        <v>894</v>
      </c>
      <c r="L166" s="113" t="s">
        <v>98</v>
      </c>
      <c r="M166" s="138">
        <v>0.25531914893617019</v>
      </c>
      <c r="N166" s="117">
        <f>H166*M166</f>
        <v>4.8893617021276592</v>
      </c>
      <c r="O166" s="113" t="s">
        <v>1159</v>
      </c>
      <c r="P166" s="114"/>
      <c r="Q166" s="118"/>
      <c r="R166" s="116"/>
      <c r="S166" s="114"/>
    </row>
    <row r="167" spans="6:19">
      <c r="F167" s="111" t="s">
        <v>893</v>
      </c>
      <c r="G167" s="136">
        <v>2.2642619999999999E-4</v>
      </c>
      <c r="H167" s="103">
        <f>ROUND(+G167*Totals!$H$12,2)</f>
        <v>80.14</v>
      </c>
      <c r="I167" s="103">
        <f t="shared" si="6"/>
        <v>0</v>
      </c>
      <c r="J167" s="103">
        <f t="shared" si="7"/>
        <v>80.14</v>
      </c>
      <c r="K167" s="113"/>
      <c r="L167" s="113"/>
      <c r="N167" s="117"/>
      <c r="O167" s="117"/>
      <c r="P167" s="114"/>
      <c r="Q167" s="118"/>
      <c r="R167" s="116"/>
      <c r="S167" s="114"/>
    </row>
    <row r="168" spans="6:19">
      <c r="F168" s="111" t="s">
        <v>57</v>
      </c>
      <c r="G168" s="136">
        <v>9.4546452000000003E-3</v>
      </c>
      <c r="H168" s="103">
        <f>ROUND(+G168*Totals!$H$12,2)</f>
        <v>3346.4</v>
      </c>
      <c r="I168" s="103">
        <f t="shared" si="6"/>
        <v>0</v>
      </c>
      <c r="J168" s="103">
        <f t="shared" si="7"/>
        <v>3346.4</v>
      </c>
      <c r="K168" s="113"/>
      <c r="L168" s="113"/>
      <c r="N168" s="117"/>
      <c r="O168" s="113"/>
      <c r="P168" s="114"/>
      <c r="Q168" s="118"/>
      <c r="R168" s="116"/>
      <c r="S168" s="114"/>
    </row>
    <row r="169" spans="6:19">
      <c r="F169" s="111" t="s">
        <v>892</v>
      </c>
      <c r="G169" s="136">
        <v>2.5888299999999997E-5</v>
      </c>
      <c r="H169" s="103">
        <f>ROUND(+G169*Totals!$H$12,2)</f>
        <v>9.16</v>
      </c>
      <c r="I169" s="103">
        <f t="shared" si="6"/>
        <v>0</v>
      </c>
      <c r="J169" s="103">
        <f t="shared" si="7"/>
        <v>9.16</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ROUND(+G170*Totals!$H$12,2)</f>
        <v>2543.89</v>
      </c>
      <c r="I170" s="103">
        <f t="shared" si="6"/>
        <v>0</v>
      </c>
      <c r="J170" s="103">
        <f t="shared" si="7"/>
        <v>2543.89</v>
      </c>
      <c r="K170" s="113"/>
      <c r="L170" s="113"/>
      <c r="N170" s="117"/>
      <c r="O170" s="117"/>
      <c r="P170" s="114"/>
      <c r="Q170" s="118"/>
      <c r="R170" s="116"/>
      <c r="S170" s="114"/>
    </row>
    <row r="171" spans="6:19">
      <c r="F171" s="111" t="s">
        <v>890</v>
      </c>
      <c r="G171" s="136">
        <v>8.2301700000000005E-5</v>
      </c>
      <c r="H171" s="103">
        <f>ROUND(+G171*Totals!$H$12,2)</f>
        <v>29.13</v>
      </c>
      <c r="I171" s="103">
        <f t="shared" si="6"/>
        <v>10.001035422343325</v>
      </c>
      <c r="J171" s="103">
        <f t="shared" si="7"/>
        <v>19.128964577656674</v>
      </c>
      <c r="K171" s="113" t="s">
        <v>890</v>
      </c>
      <c r="L171" s="113" t="s">
        <v>119</v>
      </c>
      <c r="M171" s="138">
        <v>0.34332425068119893</v>
      </c>
      <c r="N171" s="117">
        <f>H171*M171</f>
        <v>10.001035422343325</v>
      </c>
      <c r="O171" s="113" t="s">
        <v>1159</v>
      </c>
      <c r="P171" s="114"/>
      <c r="Q171" s="118"/>
      <c r="R171" s="116"/>
      <c r="S171" s="114"/>
    </row>
    <row r="172" spans="6:19">
      <c r="F172" s="111" t="s">
        <v>889</v>
      </c>
      <c r="G172" s="136">
        <v>1.0046199999999999E-5</v>
      </c>
      <c r="H172" s="103">
        <f>ROUND(+G172*Totals!$H$12,2)</f>
        <v>3.56</v>
      </c>
      <c r="I172" s="103">
        <f t="shared" si="6"/>
        <v>0.7298</v>
      </c>
      <c r="J172" s="103">
        <f t="shared" si="7"/>
        <v>2.8302</v>
      </c>
      <c r="K172" s="113" t="s">
        <v>889</v>
      </c>
      <c r="L172" s="113" t="s">
        <v>103</v>
      </c>
      <c r="M172" s="138">
        <v>0.20499999999999999</v>
      </c>
      <c r="N172" s="117">
        <f>H172*M172</f>
        <v>0.7298</v>
      </c>
      <c r="O172" s="117" t="s">
        <v>1159</v>
      </c>
      <c r="P172" s="114"/>
      <c r="Q172" s="118"/>
      <c r="R172" s="116"/>
      <c r="S172" s="114"/>
    </row>
    <row r="173" spans="6:19">
      <c r="F173" s="111" t="s">
        <v>888</v>
      </c>
      <c r="G173" s="136">
        <v>2.7163410000000002E-4</v>
      </c>
      <c r="H173" s="103">
        <f>ROUND(+G173*Totals!$H$12,2)</f>
        <v>96.14</v>
      </c>
      <c r="I173" s="103">
        <f t="shared" si="6"/>
        <v>0</v>
      </c>
      <c r="J173" s="103">
        <f t="shared" si="7"/>
        <v>96.14</v>
      </c>
      <c r="K173" s="113"/>
      <c r="L173" s="113"/>
      <c r="N173" s="117"/>
      <c r="O173" s="117"/>
      <c r="P173" s="114"/>
      <c r="Q173" s="118"/>
      <c r="R173" s="116"/>
      <c r="S173" s="114"/>
    </row>
    <row r="174" spans="6:19">
      <c r="F174" s="111" t="s">
        <v>887</v>
      </c>
      <c r="G174" s="136">
        <v>6.8005100000000004E-5</v>
      </c>
      <c r="H174" s="103">
        <f>ROUND(+G174*Totals!$H$12,2)</f>
        <v>24.07</v>
      </c>
      <c r="I174" s="103">
        <f t="shared" si="6"/>
        <v>6.6210790273556235</v>
      </c>
      <c r="J174" s="103">
        <f t="shared" si="7"/>
        <v>17.448920972644377</v>
      </c>
      <c r="K174" s="113" t="s">
        <v>887</v>
      </c>
      <c r="L174" s="113" t="s">
        <v>106</v>
      </c>
      <c r="M174" s="138">
        <v>0.27507598784194531</v>
      </c>
      <c r="N174" s="117">
        <f>H174*M174</f>
        <v>6.6210790273556235</v>
      </c>
      <c r="O174" s="113" t="s">
        <v>1159</v>
      </c>
      <c r="P174" s="114"/>
      <c r="Q174" s="118"/>
      <c r="R174" s="116"/>
      <c r="S174" s="114"/>
    </row>
    <row r="175" spans="6:19">
      <c r="F175" s="111" t="s">
        <v>886</v>
      </c>
      <c r="G175" s="136">
        <v>1.4914760000000002E-4</v>
      </c>
      <c r="H175" s="103">
        <f>ROUND(+G175*Totals!$H$12,2)</f>
        <v>52.79</v>
      </c>
      <c r="I175" s="103">
        <f t="shared" si="6"/>
        <v>13.337898936170214</v>
      </c>
      <c r="J175" s="147">
        <f t="shared" si="7"/>
        <v>39.452101063829787</v>
      </c>
      <c r="K175" s="143" t="s">
        <v>886</v>
      </c>
      <c r="L175" s="143" t="s">
        <v>56</v>
      </c>
      <c r="M175" s="140">
        <v>5.3191489361702135E-3</v>
      </c>
      <c r="N175" s="144">
        <f>H175*M175</f>
        <v>0.28079787234042558</v>
      </c>
      <c r="O175" s="113" t="s">
        <v>62</v>
      </c>
      <c r="P175" s="140">
        <v>0.24734042553191493</v>
      </c>
      <c r="Q175" s="118">
        <f>H175*P175</f>
        <v>13.057101063829789</v>
      </c>
      <c r="R175" s="148"/>
      <c r="S175" s="114"/>
    </row>
    <row r="176" spans="6:19">
      <c r="F176" s="111" t="s">
        <v>885</v>
      </c>
      <c r="G176" s="136">
        <v>8.7131570000000002E-4</v>
      </c>
      <c r="H176" s="103">
        <f>ROUND(+G176*Totals!$H$12,2)</f>
        <v>308.39999999999998</v>
      </c>
      <c r="I176" s="103">
        <f t="shared" si="6"/>
        <v>0</v>
      </c>
      <c r="J176" s="103">
        <f t="shared" si="7"/>
        <v>308.39999999999998</v>
      </c>
      <c r="K176" s="113"/>
      <c r="L176" s="113"/>
      <c r="N176" s="117"/>
      <c r="O176" s="117"/>
      <c r="P176" s="114"/>
      <c r="Q176" s="118"/>
      <c r="R176" s="116"/>
      <c r="S176" s="114"/>
    </row>
    <row r="177" spans="6:19" ht="37.5">
      <c r="F177" s="111" t="s">
        <v>884</v>
      </c>
      <c r="G177" s="136">
        <v>6.6459599999999996E-5</v>
      </c>
      <c r="H177" s="103">
        <f>ROUND(+G177*Totals!$H$12,2)</f>
        <v>23.52</v>
      </c>
      <c r="I177" s="103">
        <f t="shared" si="6"/>
        <v>5.9424203821656052</v>
      </c>
      <c r="J177" s="103">
        <f t="shared" si="7"/>
        <v>17.577579617834395</v>
      </c>
      <c r="K177" s="113" t="s">
        <v>884</v>
      </c>
      <c r="L177" s="113" t="s">
        <v>106</v>
      </c>
      <c r="M177" s="138">
        <v>0.25265392781316348</v>
      </c>
      <c r="N177" s="117">
        <f>H177*M177</f>
        <v>5.9424203821656052</v>
      </c>
      <c r="O177" s="113" t="s">
        <v>1159</v>
      </c>
      <c r="P177" s="114"/>
      <c r="Q177" s="118"/>
      <c r="R177" s="116"/>
      <c r="S177" s="114"/>
    </row>
    <row r="178" spans="6:19">
      <c r="F178" s="111" t="s">
        <v>883</v>
      </c>
      <c r="G178" s="136">
        <v>1.9126440000000002E-4</v>
      </c>
      <c r="H178" s="103">
        <f>ROUND(+G178*Totals!$H$12,2)</f>
        <v>67.7</v>
      </c>
      <c r="I178" s="103">
        <f t="shared" si="6"/>
        <v>4.1997518610421833</v>
      </c>
      <c r="J178" s="103">
        <f t="shared" si="7"/>
        <v>63.500248138957822</v>
      </c>
      <c r="K178" s="113" t="s">
        <v>883</v>
      </c>
      <c r="L178" s="113" t="s">
        <v>118</v>
      </c>
      <c r="M178" s="138">
        <v>6.2034739454094288E-2</v>
      </c>
      <c r="N178" s="117">
        <f>H178*M178</f>
        <v>4.1997518610421833</v>
      </c>
      <c r="O178" s="117" t="s">
        <v>1159</v>
      </c>
      <c r="P178" s="114"/>
      <c r="Q178" s="118"/>
      <c r="R178" s="116"/>
      <c r="S178" s="114"/>
    </row>
    <row r="179" spans="6:19">
      <c r="F179" s="111" t="s">
        <v>882</v>
      </c>
      <c r="G179" s="136">
        <v>3.2650190000000002E-4</v>
      </c>
      <c r="H179" s="103">
        <f>ROUND(+G179*Totals!$H$12,2)</f>
        <v>115.56</v>
      </c>
      <c r="I179" s="103">
        <f t="shared" si="6"/>
        <v>0</v>
      </c>
      <c r="J179" s="103">
        <f t="shared" si="7"/>
        <v>115.56</v>
      </c>
      <c r="K179" s="113"/>
      <c r="L179" s="113"/>
      <c r="N179" s="117"/>
      <c r="O179" s="113"/>
      <c r="P179" s="114"/>
      <c r="Q179" s="118"/>
      <c r="R179" s="116"/>
      <c r="S179" s="114"/>
    </row>
    <row r="180" spans="6:19">
      <c r="F180" s="111" t="s">
        <v>881</v>
      </c>
      <c r="G180" s="136">
        <v>1.51466E-4</v>
      </c>
      <c r="H180" s="103">
        <f>ROUND(+G180*Totals!$H$12,2)</f>
        <v>53.61</v>
      </c>
      <c r="I180" s="103">
        <f t="shared" si="6"/>
        <v>12.387553398058252</v>
      </c>
      <c r="J180" s="103">
        <f t="shared" si="7"/>
        <v>41.222446601941748</v>
      </c>
      <c r="K180" s="113" t="s">
        <v>881</v>
      </c>
      <c r="L180" s="113" t="s">
        <v>92</v>
      </c>
      <c r="M180" s="138">
        <v>0.23106796116504852</v>
      </c>
      <c r="N180" s="117">
        <f>H180*M180</f>
        <v>12.387553398058252</v>
      </c>
      <c r="O180" s="117" t="s">
        <v>1159</v>
      </c>
      <c r="P180" s="114"/>
      <c r="Q180" s="118"/>
      <c r="R180" s="116"/>
      <c r="S180" s="114"/>
    </row>
    <row r="181" spans="6:19" ht="37.5">
      <c r="F181" s="111" t="s">
        <v>880</v>
      </c>
      <c r="G181" s="136">
        <v>7.0709880000000003E-4</v>
      </c>
      <c r="H181" s="103">
        <f>ROUND(+G181*Totals!$H$12,2)</f>
        <v>250.27</v>
      </c>
      <c r="I181" s="103">
        <f t="shared" si="6"/>
        <v>0</v>
      </c>
      <c r="J181" s="103">
        <f t="shared" si="7"/>
        <v>250.27</v>
      </c>
      <c r="K181" s="113"/>
      <c r="L181" s="113"/>
      <c r="N181" s="117"/>
      <c r="O181" s="117"/>
      <c r="P181" s="114"/>
      <c r="Q181" s="118"/>
      <c r="R181" s="116"/>
      <c r="S181" s="114"/>
    </row>
    <row r="182" spans="6:19">
      <c r="F182" s="111" t="s">
        <v>879</v>
      </c>
      <c r="G182" s="136">
        <v>2.1251600000000002E-5</v>
      </c>
      <c r="H182" s="103">
        <f>ROUND(+G182*Totals!$H$12,2)</f>
        <v>7.52</v>
      </c>
      <c r="I182" s="103">
        <f t="shared" si="6"/>
        <v>4.2526896551724134</v>
      </c>
      <c r="J182" s="103">
        <f t="shared" si="7"/>
        <v>3.2673103448275862</v>
      </c>
      <c r="K182" s="113" t="s">
        <v>879</v>
      </c>
      <c r="L182" s="113" t="s">
        <v>68</v>
      </c>
      <c r="M182" s="138">
        <v>0.56551724137931036</v>
      </c>
      <c r="N182" s="117">
        <f>H182*M182</f>
        <v>4.2526896551724134</v>
      </c>
      <c r="O182" s="117" t="s">
        <v>1159</v>
      </c>
      <c r="P182" s="114"/>
      <c r="Q182" s="118"/>
      <c r="R182" s="116"/>
      <c r="S182" s="114"/>
    </row>
    <row r="183" spans="6:19">
      <c r="F183" s="111" t="s">
        <v>878</v>
      </c>
      <c r="G183" s="136">
        <v>1.3601029999999999E-4</v>
      </c>
      <c r="H183" s="103">
        <f>ROUND(+G183*Totals!$H$12,2)</f>
        <v>48.14</v>
      </c>
      <c r="I183" s="103">
        <f t="shared" si="6"/>
        <v>2.2629914529914532</v>
      </c>
      <c r="J183" s="103">
        <f t="shared" si="7"/>
        <v>45.87700854700855</v>
      </c>
      <c r="K183" s="113" t="s">
        <v>878</v>
      </c>
      <c r="L183" s="113" t="s">
        <v>104</v>
      </c>
      <c r="M183" s="138">
        <v>4.7008547008547015E-2</v>
      </c>
      <c r="N183" s="117">
        <f>H183*M183</f>
        <v>2.2629914529914532</v>
      </c>
      <c r="O183" s="113" t="s">
        <v>1159</v>
      </c>
      <c r="P183" s="114"/>
      <c r="Q183" s="118"/>
      <c r="R183" s="116"/>
      <c r="S183" s="114"/>
    </row>
    <row r="184" spans="6:19">
      <c r="F184" s="111" t="s">
        <v>877</v>
      </c>
      <c r="G184" s="136">
        <v>4.223273E-4</v>
      </c>
      <c r="H184" s="103">
        <f>ROUND(+G184*Totals!$H$12,2)</f>
        <v>149.47999999999999</v>
      </c>
      <c r="I184" s="103">
        <f t="shared" si="6"/>
        <v>0</v>
      </c>
      <c r="J184" s="103">
        <f>+H184-I184</f>
        <v>149.47999999999999</v>
      </c>
      <c r="O184" s="113" t="s">
        <v>1159</v>
      </c>
      <c r="P184" s="114"/>
      <c r="Q184" s="118"/>
      <c r="R184" s="116"/>
      <c r="S184" s="114"/>
    </row>
    <row r="185" spans="6:19">
      <c r="F185" s="111" t="s">
        <v>876</v>
      </c>
      <c r="G185" s="136">
        <v>6.5687000000000003E-6</v>
      </c>
      <c r="H185" s="103">
        <f>ROUND(+G185*Totals!$H$12,2)</f>
        <v>2.3199999999999998</v>
      </c>
      <c r="I185" s="103">
        <f t="shared" si="6"/>
        <v>0.81832727272727268</v>
      </c>
      <c r="J185" s="103">
        <f>+H185-I185</f>
        <v>1.501672727272727</v>
      </c>
      <c r="K185" s="113" t="s">
        <v>876</v>
      </c>
      <c r="L185" s="113" t="s">
        <v>120</v>
      </c>
      <c r="M185" s="138">
        <v>0.35272727272727272</v>
      </c>
      <c r="N185" s="117">
        <f>+H185*M185</f>
        <v>0.81832727272727268</v>
      </c>
      <c r="O185" s="117"/>
      <c r="P185" s="114"/>
      <c r="Q185" s="118"/>
      <c r="R185" s="116"/>
      <c r="S185" s="114"/>
    </row>
    <row r="186" spans="6:19">
      <c r="F186" s="111" t="s">
        <v>875</v>
      </c>
      <c r="G186" s="136">
        <v>5.0231060000000005E-4</v>
      </c>
      <c r="H186" s="103">
        <f>ROUND(+G186*Totals!$H$12,2)</f>
        <v>177.79</v>
      </c>
      <c r="I186" s="103">
        <f t="shared" si="6"/>
        <v>0</v>
      </c>
      <c r="J186" s="103">
        <f t="shared" si="7"/>
        <v>177.79</v>
      </c>
      <c r="K186" s="113"/>
      <c r="L186" s="113"/>
      <c r="N186" s="117"/>
      <c r="O186" s="113"/>
      <c r="P186" s="114"/>
      <c r="Q186" s="118"/>
      <c r="R186" s="116"/>
      <c r="S186" s="114"/>
    </row>
    <row r="187" spans="6:19">
      <c r="F187" s="111" t="s">
        <v>874</v>
      </c>
      <c r="G187" s="136">
        <v>1.3910100000000001E-5</v>
      </c>
      <c r="H187" s="103">
        <f>ROUND(+G187*Totals!$H$12,2)</f>
        <v>4.92</v>
      </c>
      <c r="I187" s="103">
        <f t="shared" si="6"/>
        <v>1.4610909090909092</v>
      </c>
      <c r="J187" s="103">
        <f t="shared" si="7"/>
        <v>3.4589090909090907</v>
      </c>
      <c r="K187" s="113" t="s">
        <v>874</v>
      </c>
      <c r="L187" s="113" t="s">
        <v>78</v>
      </c>
      <c r="M187" s="138">
        <v>0.1393939393939394</v>
      </c>
      <c r="N187" s="117">
        <f>H187*M187</f>
        <v>0.68581818181818188</v>
      </c>
      <c r="O187" s="113" t="s">
        <v>125</v>
      </c>
      <c r="P187" s="138">
        <v>0.15757575757575759</v>
      </c>
      <c r="Q187" s="118">
        <f>H187*P187</f>
        <v>0.77527272727272734</v>
      </c>
      <c r="R187" s="116" t="s">
        <v>1159</v>
      </c>
      <c r="S187" s="114"/>
    </row>
    <row r="188" spans="6:19">
      <c r="F188" s="111" t="s">
        <v>873</v>
      </c>
      <c r="G188" s="136">
        <v>8.6235143000000011E-3</v>
      </c>
      <c r="H188" s="103">
        <f>ROUND(+G188*Totals!$H$12,2)</f>
        <v>3052.23</v>
      </c>
      <c r="I188" s="103">
        <f t="shared" si="6"/>
        <v>0</v>
      </c>
      <c r="J188" s="103">
        <f t="shared" si="7"/>
        <v>3052.23</v>
      </c>
      <c r="K188" s="113"/>
      <c r="L188" s="113"/>
      <c r="N188" s="117"/>
      <c r="O188" s="113"/>
      <c r="P188" s="114"/>
      <c r="Q188" s="118"/>
      <c r="R188" s="116"/>
      <c r="S188" s="114"/>
    </row>
    <row r="189" spans="6:19">
      <c r="F189" s="111" t="s">
        <v>872</v>
      </c>
      <c r="G189" s="136">
        <v>6.0431829999999995E-4</v>
      </c>
      <c r="H189" s="103">
        <f>ROUND(+G189*Totals!$H$12,2)</f>
        <v>213.89</v>
      </c>
      <c r="I189" s="103">
        <f t="shared" si="6"/>
        <v>0</v>
      </c>
      <c r="J189" s="103">
        <f t="shared" si="7"/>
        <v>213.89</v>
      </c>
      <c r="K189" s="113"/>
      <c r="L189" s="113"/>
      <c r="N189" s="117"/>
      <c r="O189" s="117"/>
      <c r="P189" s="114"/>
      <c r="Q189" s="118"/>
      <c r="R189" s="116"/>
      <c r="S189" s="114"/>
    </row>
    <row r="190" spans="6:19" ht="37.5">
      <c r="F190" s="111" t="s">
        <v>871</v>
      </c>
      <c r="G190" s="136">
        <v>2.9597689999999997E-4</v>
      </c>
      <c r="H190" s="103">
        <f>ROUND(+G190*Totals!$H$12,2)</f>
        <v>104.76</v>
      </c>
      <c r="I190" s="103">
        <f t="shared" si="6"/>
        <v>0</v>
      </c>
      <c r="J190" s="103">
        <f t="shared" si="7"/>
        <v>104.76</v>
      </c>
      <c r="K190" s="113"/>
      <c r="L190" s="113"/>
      <c r="N190" s="117"/>
      <c r="O190" s="113"/>
      <c r="P190" s="114"/>
      <c r="Q190" s="118"/>
      <c r="R190" s="116"/>
      <c r="S190" s="114"/>
    </row>
    <row r="191" spans="6:19">
      <c r="F191" s="111" t="s">
        <v>870</v>
      </c>
      <c r="G191" s="136">
        <v>1.0278050000000001E-4</v>
      </c>
      <c r="H191" s="103">
        <f>ROUND(+G191*Totals!$H$12,2)</f>
        <v>36.380000000000003</v>
      </c>
      <c r="I191" s="103">
        <f t="shared" si="6"/>
        <v>14.055909090909092</v>
      </c>
      <c r="J191" s="103">
        <f t="shared" si="7"/>
        <v>22.324090909090913</v>
      </c>
      <c r="K191" s="113" t="s">
        <v>870</v>
      </c>
      <c r="L191" s="113" t="s">
        <v>75</v>
      </c>
      <c r="M191" s="138">
        <v>0.38636363636363635</v>
      </c>
      <c r="N191" s="117">
        <f>H191*M191</f>
        <v>14.055909090909092</v>
      </c>
      <c r="O191" s="117" t="s">
        <v>1159</v>
      </c>
      <c r="P191" s="114"/>
      <c r="Q191" s="118"/>
      <c r="R191" s="116"/>
      <c r="S191" s="114"/>
    </row>
    <row r="192" spans="6:19">
      <c r="F192" s="111" t="s">
        <v>869</v>
      </c>
      <c r="G192" s="136">
        <v>5.8963540000000006E-4</v>
      </c>
      <c r="H192" s="103">
        <f>ROUND(+G192*Totals!$H$12,2)</f>
        <v>208.7</v>
      </c>
      <c r="I192" s="103">
        <f t="shared" si="6"/>
        <v>0</v>
      </c>
      <c r="J192" s="103">
        <f t="shared" si="7"/>
        <v>208.7</v>
      </c>
      <c r="K192" s="113"/>
      <c r="L192" s="113"/>
      <c r="N192" s="117"/>
      <c r="O192" s="117"/>
      <c r="P192" s="114"/>
      <c r="Q192" s="118"/>
      <c r="R192" s="116"/>
      <c r="S192" s="114"/>
    </row>
    <row r="193" spans="6:19">
      <c r="F193" s="111" t="s">
        <v>868</v>
      </c>
      <c r="G193" s="136">
        <v>1.5069300000000002E-5</v>
      </c>
      <c r="H193" s="103">
        <f>ROUND(+G193*Totals!$H$12,2)</f>
        <v>5.33</v>
      </c>
      <c r="I193" s="103">
        <f t="shared" si="6"/>
        <v>1.599</v>
      </c>
      <c r="J193" s="103">
        <f t="shared" si="7"/>
        <v>3.7309999999999999</v>
      </c>
      <c r="K193" s="113" t="s">
        <v>868</v>
      </c>
      <c r="L193" s="113" t="s">
        <v>92</v>
      </c>
      <c r="M193" s="138">
        <v>0.3</v>
      </c>
      <c r="N193" s="117">
        <f>H193*M193</f>
        <v>1.599</v>
      </c>
      <c r="O193" s="113" t="s">
        <v>1159</v>
      </c>
      <c r="P193" s="114"/>
      <c r="Q193" s="118"/>
      <c r="R193" s="116"/>
      <c r="S193" s="114"/>
    </row>
    <row r="194" spans="6:19">
      <c r="F194" s="111" t="s">
        <v>867</v>
      </c>
      <c r="G194" s="136">
        <v>8.4620000000000013E-5</v>
      </c>
      <c r="H194" s="103">
        <f>ROUND(+G194*Totals!$H$12,2)</f>
        <v>29.95</v>
      </c>
      <c r="I194" s="103">
        <f t="shared" si="6"/>
        <v>8.7648950131233594</v>
      </c>
      <c r="J194" s="103">
        <f t="shared" si="7"/>
        <v>21.185104986876638</v>
      </c>
      <c r="K194" s="113" t="s">
        <v>867</v>
      </c>
      <c r="L194" s="113" t="s">
        <v>69</v>
      </c>
      <c r="M194" s="138">
        <v>0.29265091863517062</v>
      </c>
      <c r="N194" s="117">
        <f>H194*M194</f>
        <v>8.7648950131233594</v>
      </c>
      <c r="O194" s="117" t="s">
        <v>1159</v>
      </c>
      <c r="P194" s="114"/>
      <c r="Q194" s="118"/>
      <c r="R194" s="116"/>
      <c r="S194" s="114"/>
    </row>
    <row r="195" spans="6:19">
      <c r="F195" s="111" t="s">
        <v>866</v>
      </c>
      <c r="G195" s="136">
        <v>2.42650809E-2</v>
      </c>
      <c r="H195" s="103">
        <f>ROUND(+G195*Totals!$H$12,2)</f>
        <v>8588.4500000000007</v>
      </c>
      <c r="I195" s="103">
        <f t="shared" si="6"/>
        <v>0</v>
      </c>
      <c r="J195" s="103">
        <f t="shared" si="7"/>
        <v>8588.4500000000007</v>
      </c>
      <c r="K195" s="113"/>
      <c r="L195" s="113"/>
      <c r="N195" s="117"/>
      <c r="O195" s="117"/>
      <c r="P195" s="114"/>
      <c r="Q195" s="118"/>
      <c r="R195" s="116"/>
      <c r="S195" s="114"/>
    </row>
    <row r="196" spans="6:19">
      <c r="F196" s="111" t="s">
        <v>865</v>
      </c>
      <c r="G196" s="136">
        <v>3.0525000000000003E-5</v>
      </c>
      <c r="H196" s="103">
        <f>ROUND(+G196*Totals!$H$12,2)</f>
        <v>10.8</v>
      </c>
      <c r="I196" s="103">
        <f t="shared" si="6"/>
        <v>2.9842105263157892</v>
      </c>
      <c r="J196" s="103">
        <f t="shared" si="7"/>
        <v>7.8157894736842115</v>
      </c>
      <c r="K196" s="113" t="s">
        <v>865</v>
      </c>
      <c r="L196" s="113" t="s">
        <v>108</v>
      </c>
      <c r="M196" s="138">
        <v>0.27631578947368418</v>
      </c>
      <c r="N196" s="117">
        <f>H196*M196</f>
        <v>2.9842105263157892</v>
      </c>
      <c r="O196" s="113" t="s">
        <v>1159</v>
      </c>
      <c r="P196" s="114"/>
      <c r="Q196" s="118"/>
      <c r="R196" s="116"/>
      <c r="S196" s="114"/>
    </row>
    <row r="197" spans="6:19" ht="37.5">
      <c r="F197" s="111" t="s">
        <v>864</v>
      </c>
      <c r="G197" s="136">
        <v>1.070308E-4</v>
      </c>
      <c r="H197" s="103">
        <f>ROUND(+G197*Totals!$H$12,2)</f>
        <v>37.880000000000003</v>
      </c>
      <c r="I197" s="103">
        <f t="shared" si="6"/>
        <v>14.414513274336283</v>
      </c>
      <c r="J197" s="103">
        <f t="shared" si="7"/>
        <v>23.46548672566372</v>
      </c>
      <c r="K197" s="113" t="s">
        <v>864</v>
      </c>
      <c r="L197" s="113" t="s">
        <v>125</v>
      </c>
      <c r="M197" s="138">
        <v>0.38053097345132741</v>
      </c>
      <c r="N197" s="117">
        <f>H197*M197</f>
        <v>14.414513274336283</v>
      </c>
      <c r="O197" s="113" t="s">
        <v>1159</v>
      </c>
      <c r="P197" s="114"/>
      <c r="Q197" s="118"/>
      <c r="R197" s="116"/>
      <c r="S197" s="114"/>
    </row>
    <row r="198" spans="6:19">
      <c r="F198" s="111" t="s">
        <v>863</v>
      </c>
      <c r="G198" s="136">
        <v>2.4265470000000002E-4</v>
      </c>
      <c r="H198" s="103">
        <f>ROUND(+G198*Totals!$H$12,2)</f>
        <v>85.89</v>
      </c>
      <c r="I198" s="103">
        <f t="shared" si="6"/>
        <v>0</v>
      </c>
      <c r="J198" s="103">
        <f t="shared" si="7"/>
        <v>85.89</v>
      </c>
      <c r="K198" s="113"/>
      <c r="L198" s="113"/>
      <c r="N198" s="117"/>
      <c r="O198" s="113"/>
      <c r="P198" s="114"/>
      <c r="Q198" s="118"/>
      <c r="R198" s="116"/>
      <c r="S198" s="114"/>
    </row>
    <row r="199" spans="6:19">
      <c r="F199" s="111" t="s">
        <v>862</v>
      </c>
      <c r="G199" s="136">
        <v>1.5022952000000001E-3</v>
      </c>
      <c r="H199" s="103">
        <f>ROUND(+G199*Totals!$H$12,2)</f>
        <v>531.73</v>
      </c>
      <c r="I199" s="103">
        <f t="shared" ref="I199:I262" si="8">+N199+Q199+T199</f>
        <v>0</v>
      </c>
      <c r="J199" s="103">
        <f t="shared" ref="J199:J262" si="9">+H199-I199</f>
        <v>531.73</v>
      </c>
      <c r="K199" s="113"/>
      <c r="L199" s="113"/>
      <c r="N199" s="117"/>
      <c r="O199" s="117"/>
      <c r="P199" s="114"/>
      <c r="Q199" s="118"/>
      <c r="R199" s="116"/>
      <c r="S199" s="114"/>
    </row>
    <row r="200" spans="6:19">
      <c r="F200" s="111" t="s">
        <v>861</v>
      </c>
      <c r="G200" s="136">
        <v>2.9118561E-3</v>
      </c>
      <c r="H200" s="103">
        <f>ROUND(+G200*Totals!$H$12,2)</f>
        <v>1030.6300000000001</v>
      </c>
      <c r="I200" s="103">
        <f t="shared" si="8"/>
        <v>0</v>
      </c>
      <c r="J200" s="103">
        <f t="shared" si="9"/>
        <v>1030.6300000000001</v>
      </c>
      <c r="K200" s="113"/>
      <c r="L200" s="113"/>
      <c r="N200" s="117"/>
      <c r="O200" s="117"/>
      <c r="P200" s="114"/>
      <c r="Q200" s="118"/>
      <c r="R200" s="116"/>
      <c r="S200" s="114"/>
    </row>
    <row r="201" spans="6:19">
      <c r="F201" s="111" t="s">
        <v>860</v>
      </c>
      <c r="G201" s="136">
        <v>4.0571200000000002E-5</v>
      </c>
      <c r="H201" s="103">
        <f>ROUND(+G201*Totals!$H$12,2)</f>
        <v>14.36</v>
      </c>
      <c r="I201" s="103">
        <f t="shared" si="8"/>
        <v>3.9867385444743935</v>
      </c>
      <c r="J201" s="103">
        <f t="shared" si="9"/>
        <v>10.373261455525606</v>
      </c>
      <c r="K201" s="113" t="s">
        <v>860</v>
      </c>
      <c r="L201" s="113" t="s">
        <v>121</v>
      </c>
      <c r="M201" s="138">
        <v>0.27762803234501349</v>
      </c>
      <c r="N201" s="117">
        <f t="shared" ref="N201:N206" si="10">H201*M201</f>
        <v>3.9867385444743935</v>
      </c>
      <c r="O201" s="117" t="s">
        <v>1159</v>
      </c>
      <c r="P201" s="114"/>
      <c r="Q201" s="118"/>
      <c r="R201" s="116"/>
      <c r="S201" s="114"/>
    </row>
    <row r="202" spans="6:19">
      <c r="F202" s="111" t="s">
        <v>859</v>
      </c>
      <c r="G202" s="136">
        <v>9.7757399999999993E-5</v>
      </c>
      <c r="H202" s="103">
        <f>ROUND(+G202*Totals!$H$12,2)</f>
        <v>34.6</v>
      </c>
      <c r="I202" s="103">
        <f t="shared" si="8"/>
        <v>10.975830815709971</v>
      </c>
      <c r="J202" s="103">
        <f t="shared" si="9"/>
        <v>23.624169184290032</v>
      </c>
      <c r="K202" s="113" t="s">
        <v>859</v>
      </c>
      <c r="L202" s="113" t="s">
        <v>75</v>
      </c>
      <c r="M202" s="138">
        <v>0.31722054380664655</v>
      </c>
      <c r="N202" s="117">
        <f t="shared" si="10"/>
        <v>10.975830815709971</v>
      </c>
      <c r="O202" s="117" t="s">
        <v>1159</v>
      </c>
      <c r="P202" s="114"/>
      <c r="Q202" s="118"/>
      <c r="R202" s="116"/>
      <c r="S202" s="114"/>
    </row>
    <row r="203" spans="6:19">
      <c r="F203" s="111" t="s">
        <v>858</v>
      </c>
      <c r="G203" s="136">
        <v>9.6984600000000007E-5</v>
      </c>
      <c r="H203" s="103">
        <f>ROUND(+G203*Totals!$H$12,2)</f>
        <v>34.33</v>
      </c>
      <c r="I203" s="103">
        <f t="shared" si="8"/>
        <v>7.0890255220417639</v>
      </c>
      <c r="J203" s="103">
        <f t="shared" si="9"/>
        <v>27.240974477958233</v>
      </c>
      <c r="K203" s="113" t="s">
        <v>858</v>
      </c>
      <c r="L203" s="113" t="s">
        <v>49</v>
      </c>
      <c r="M203" s="138">
        <v>0.20649651972157776</v>
      </c>
      <c r="N203" s="117">
        <f t="shared" si="10"/>
        <v>7.0890255220417639</v>
      </c>
      <c r="O203" s="117"/>
      <c r="P203" s="114"/>
      <c r="Q203" s="118"/>
      <c r="R203" s="116"/>
      <c r="S203" s="114"/>
    </row>
    <row r="204" spans="6:19">
      <c r="F204" s="111" t="s">
        <v>857</v>
      </c>
      <c r="G204" s="136">
        <v>1.7001280000000001E-4</v>
      </c>
      <c r="H204" s="103">
        <f>ROUND(+G204*Totals!$H$12,2)</f>
        <v>60.17</v>
      </c>
      <c r="I204" s="103">
        <f t="shared" si="8"/>
        <v>19.764667879890808</v>
      </c>
      <c r="J204" s="147">
        <f t="shared" si="9"/>
        <v>40.405332120109193</v>
      </c>
      <c r="K204" s="143" t="s">
        <v>857</v>
      </c>
      <c r="L204" s="143" t="s">
        <v>95</v>
      </c>
      <c r="M204" s="140">
        <v>1.7288444040036398E-2</v>
      </c>
      <c r="N204" s="144">
        <f t="shared" si="10"/>
        <v>1.0402456778889901</v>
      </c>
      <c r="O204" s="142" t="s">
        <v>124</v>
      </c>
      <c r="P204" s="140">
        <v>0.31119199272065512</v>
      </c>
      <c r="Q204" s="118">
        <f>H204*P204</f>
        <v>18.724422202001819</v>
      </c>
      <c r="R204" s="116"/>
      <c r="S204" s="114"/>
    </row>
    <row r="205" spans="6:19">
      <c r="F205" s="111" t="s">
        <v>856</v>
      </c>
      <c r="G205" s="136">
        <v>1.4296499999999999E-5</v>
      </c>
      <c r="H205" s="103">
        <f>ROUND(+G205*Totals!$H$12,2)</f>
        <v>5.0599999999999996</v>
      </c>
      <c r="I205" s="103">
        <f t="shared" si="8"/>
        <v>3.2132846715328465</v>
      </c>
      <c r="J205" s="147">
        <f t="shared" si="9"/>
        <v>1.8467153284671531</v>
      </c>
      <c r="K205" s="143" t="s">
        <v>856</v>
      </c>
      <c r="L205" s="143" t="s">
        <v>107</v>
      </c>
      <c r="M205" s="140">
        <v>0.63503649635036497</v>
      </c>
      <c r="N205" s="144">
        <f t="shared" si="10"/>
        <v>3.2132846715328465</v>
      </c>
      <c r="O205" s="143"/>
      <c r="P205" s="146"/>
      <c r="Q205" s="145"/>
      <c r="R205" s="116"/>
      <c r="S205" s="114"/>
    </row>
    <row r="206" spans="6:19">
      <c r="F206" s="111" t="s">
        <v>855</v>
      </c>
      <c r="G206" s="136">
        <v>8.8870300000000002E-5</v>
      </c>
      <c r="H206" s="103">
        <f>ROUND(+G206*Totals!$H$12,2)</f>
        <v>31.45</v>
      </c>
      <c r="I206" s="103">
        <f t="shared" si="8"/>
        <v>9.1174267100977211</v>
      </c>
      <c r="J206" s="103">
        <f t="shared" si="9"/>
        <v>22.332573289902278</v>
      </c>
      <c r="K206" s="113" t="s">
        <v>855</v>
      </c>
      <c r="L206" s="113" t="s">
        <v>130</v>
      </c>
      <c r="M206" s="138">
        <v>0.28990228013029318</v>
      </c>
      <c r="N206" s="144">
        <f t="shared" si="10"/>
        <v>9.1174267100977211</v>
      </c>
      <c r="O206" s="113" t="s">
        <v>1159</v>
      </c>
      <c r="P206" s="114"/>
      <c r="Q206" s="118"/>
      <c r="R206" s="116"/>
      <c r="S206" s="114"/>
    </row>
    <row r="207" spans="6:19">
      <c r="F207" s="111" t="s">
        <v>854</v>
      </c>
      <c r="G207" s="136">
        <v>3.3616199999999998E-5</v>
      </c>
      <c r="H207" s="103">
        <f>ROUND(+G207*Totals!$H$12,2)</f>
        <v>11.9</v>
      </c>
      <c r="I207" s="103">
        <f t="shared" si="8"/>
        <v>0</v>
      </c>
      <c r="J207" s="103">
        <f t="shared" si="9"/>
        <v>11.9</v>
      </c>
      <c r="K207" s="142"/>
      <c r="L207" s="142"/>
      <c r="M207" s="140"/>
      <c r="N207" s="117"/>
      <c r="O207" s="113"/>
      <c r="P207" s="114"/>
      <c r="Q207" s="118"/>
      <c r="R207" s="116"/>
      <c r="S207" s="114"/>
    </row>
    <row r="208" spans="6:19">
      <c r="F208" s="111" t="s">
        <v>853</v>
      </c>
      <c r="G208" s="136">
        <v>2.932721E-4</v>
      </c>
      <c r="H208" s="103">
        <f>ROUND(+G208*Totals!$H$12,2)</f>
        <v>103.8</v>
      </c>
      <c r="I208" s="103">
        <f t="shared" si="8"/>
        <v>0</v>
      </c>
      <c r="J208" s="103">
        <f t="shared" si="9"/>
        <v>103.8</v>
      </c>
      <c r="K208" s="113"/>
      <c r="L208" s="113"/>
      <c r="N208" s="117"/>
      <c r="O208" s="117"/>
      <c r="P208" s="114"/>
      <c r="Q208" s="118"/>
      <c r="R208" s="116"/>
      <c r="S208" s="114"/>
    </row>
    <row r="209" spans="6:19">
      <c r="F209" s="111" t="s">
        <v>852</v>
      </c>
      <c r="G209" s="136">
        <v>7.345327E-4</v>
      </c>
      <c r="H209" s="103">
        <f>ROUND(+G209*Totals!$H$12,2)</f>
        <v>259.98</v>
      </c>
      <c r="I209" s="103">
        <f t="shared" si="8"/>
        <v>0</v>
      </c>
      <c r="J209" s="103">
        <f t="shared" si="9"/>
        <v>259.98</v>
      </c>
      <c r="K209" s="113"/>
      <c r="L209" s="113"/>
      <c r="N209" s="117"/>
      <c r="O209" s="117"/>
      <c r="P209" s="114"/>
      <c r="Q209" s="118"/>
      <c r="R209" s="116"/>
      <c r="S209" s="114"/>
    </row>
    <row r="210" spans="6:19">
      <c r="F210" s="111" t="s">
        <v>851</v>
      </c>
      <c r="G210" s="136">
        <v>1.46829E-5</v>
      </c>
      <c r="H210" s="103">
        <f>ROUND(+G210*Totals!$H$12,2)</f>
        <v>5.2</v>
      </c>
      <c r="I210" s="103">
        <f t="shared" si="8"/>
        <v>1.8245614035087718</v>
      </c>
      <c r="J210" s="103">
        <f t="shared" si="9"/>
        <v>3.3754385964912283</v>
      </c>
      <c r="K210" s="113" t="s">
        <v>851</v>
      </c>
      <c r="L210" s="113" t="s">
        <v>71</v>
      </c>
      <c r="M210" s="138">
        <v>0.35087719298245612</v>
      </c>
      <c r="N210" s="117">
        <f>H210*M210</f>
        <v>1.8245614035087718</v>
      </c>
      <c r="O210" s="113" t="s">
        <v>1159</v>
      </c>
      <c r="P210" s="114"/>
      <c r="Q210" s="118"/>
      <c r="R210" s="116"/>
      <c r="S210" s="114"/>
    </row>
    <row r="211" spans="6:19">
      <c r="F211" s="111" t="s">
        <v>850</v>
      </c>
      <c r="G211" s="136">
        <v>1.2364569999999999E-4</v>
      </c>
      <c r="H211" s="103">
        <f>ROUND(+G211*Totals!$H$12,2)</f>
        <v>43.76</v>
      </c>
      <c r="I211" s="103">
        <f t="shared" si="8"/>
        <v>12.004955752212391</v>
      </c>
      <c r="J211" s="103">
        <f t="shared" si="9"/>
        <v>31.755044247787609</v>
      </c>
      <c r="K211" s="113" t="s">
        <v>850</v>
      </c>
      <c r="L211" s="113" t="s">
        <v>130</v>
      </c>
      <c r="M211" s="138">
        <v>0.27433628318584075</v>
      </c>
      <c r="N211" s="117">
        <f>H211*M211</f>
        <v>12.004955752212391</v>
      </c>
      <c r="O211" s="113" t="s">
        <v>1159</v>
      </c>
      <c r="P211" s="114"/>
      <c r="Q211" s="118"/>
      <c r="R211" s="116"/>
      <c r="S211" s="114"/>
    </row>
    <row r="212" spans="6:19">
      <c r="F212" s="111" t="s">
        <v>849</v>
      </c>
      <c r="G212" s="136">
        <v>3.5818610000000001E-4</v>
      </c>
      <c r="H212" s="103">
        <f>ROUND(+G212*Totals!$H$12,2)</f>
        <v>126.78</v>
      </c>
      <c r="I212" s="103">
        <f t="shared" si="8"/>
        <v>0</v>
      </c>
      <c r="J212" s="103">
        <f t="shared" si="9"/>
        <v>126.78</v>
      </c>
      <c r="K212" s="113"/>
      <c r="L212" s="113"/>
      <c r="N212" s="117"/>
      <c r="O212" s="117"/>
      <c r="P212" s="114"/>
      <c r="Q212" s="118"/>
      <c r="R212" s="116"/>
      <c r="S212" s="114"/>
    </row>
    <row r="213" spans="6:19">
      <c r="F213" s="111" t="s">
        <v>848</v>
      </c>
      <c r="G213" s="136">
        <v>3.9305420299999998E-2</v>
      </c>
      <c r="H213" s="103">
        <f>ROUND(+G213*Totals!$H$12,2)</f>
        <v>13911.86</v>
      </c>
      <c r="I213" s="103">
        <f t="shared" si="8"/>
        <v>0</v>
      </c>
      <c r="J213" s="103">
        <f t="shared" si="9"/>
        <v>13911.86</v>
      </c>
      <c r="K213" s="113"/>
      <c r="L213" s="113"/>
      <c r="N213" s="117"/>
      <c r="O213" s="117"/>
      <c r="P213" s="114"/>
      <c r="Q213" s="118"/>
      <c r="R213" s="116"/>
      <c r="S213" s="114"/>
    </row>
    <row r="214" spans="6:19">
      <c r="F214" s="111" t="s">
        <v>847</v>
      </c>
      <c r="G214" s="136">
        <v>6.9164299999999998E-5</v>
      </c>
      <c r="H214" s="103">
        <f>ROUND(+G214*Totals!$H$12,2)</f>
        <v>24.48</v>
      </c>
      <c r="I214" s="103">
        <f t="shared" si="8"/>
        <v>3.5771830985915494</v>
      </c>
      <c r="J214" s="103">
        <f t="shared" si="9"/>
        <v>20.90281690140845</v>
      </c>
      <c r="K214" s="113" t="s">
        <v>847</v>
      </c>
      <c r="L214" s="113" t="s">
        <v>61</v>
      </c>
      <c r="M214" s="138">
        <v>0.14612676056338028</v>
      </c>
      <c r="N214" s="117">
        <f>H214*M214</f>
        <v>3.5771830985915494</v>
      </c>
      <c r="O214" s="113" t="s">
        <v>1159</v>
      </c>
      <c r="P214" s="114"/>
      <c r="Q214" s="118"/>
      <c r="R214" s="116"/>
      <c r="S214" s="114"/>
    </row>
    <row r="215" spans="6:19">
      <c r="F215" s="111" t="s">
        <v>846</v>
      </c>
      <c r="G215" s="136">
        <v>4.4821599999999998E-5</v>
      </c>
      <c r="H215" s="103">
        <f>ROUND(+G215*Totals!$H$12,2)</f>
        <v>15.86</v>
      </c>
      <c r="I215" s="103">
        <f t="shared" si="8"/>
        <v>6.7616300940438876</v>
      </c>
      <c r="J215" s="103">
        <f t="shared" si="9"/>
        <v>9.0983699059561118</v>
      </c>
      <c r="K215" s="113" t="s">
        <v>846</v>
      </c>
      <c r="L215" s="113" t="s">
        <v>59</v>
      </c>
      <c r="M215" s="138">
        <v>0.42633228840125398</v>
      </c>
      <c r="N215" s="117">
        <f>H215*M215</f>
        <v>6.7616300940438876</v>
      </c>
      <c r="O215" s="113" t="s">
        <v>1159</v>
      </c>
      <c r="P215" s="114"/>
      <c r="Q215" s="118"/>
      <c r="R215" s="116"/>
      <c r="S215" s="114"/>
    </row>
    <row r="216" spans="6:19">
      <c r="F216" s="111" t="s">
        <v>845</v>
      </c>
      <c r="G216" s="136">
        <v>2.9829520000000003E-4</v>
      </c>
      <c r="H216" s="103">
        <f>ROUND(+G216*Totals!$H$12,2)</f>
        <v>105.58</v>
      </c>
      <c r="I216" s="103">
        <f t="shared" si="8"/>
        <v>0</v>
      </c>
      <c r="J216" s="103">
        <f t="shared" si="9"/>
        <v>105.58</v>
      </c>
      <c r="K216" s="113"/>
      <c r="L216" s="113"/>
      <c r="N216" s="117"/>
      <c r="O216" s="113"/>
      <c r="P216" s="114"/>
      <c r="Q216" s="118"/>
      <c r="R216" s="116"/>
      <c r="S216" s="114"/>
    </row>
    <row r="217" spans="6:19">
      <c r="F217" s="111" t="s">
        <v>844</v>
      </c>
      <c r="G217" s="136">
        <v>3.5354940000000001E-4</v>
      </c>
      <c r="H217" s="103">
        <f>ROUND(+G217*Totals!$H$12,2)</f>
        <v>125.14</v>
      </c>
      <c r="I217" s="103">
        <f t="shared" si="8"/>
        <v>0</v>
      </c>
      <c r="J217" s="103">
        <f t="shared" si="9"/>
        <v>125.14</v>
      </c>
      <c r="K217" s="113"/>
      <c r="L217" s="113"/>
      <c r="N217" s="117"/>
      <c r="O217" s="117"/>
      <c r="P217" s="114"/>
      <c r="Q217" s="118"/>
      <c r="R217" s="116"/>
      <c r="S217" s="114"/>
    </row>
    <row r="218" spans="6:19">
      <c r="F218" s="111" t="s">
        <v>843</v>
      </c>
      <c r="G218" s="136">
        <v>2.1305699E-3</v>
      </c>
      <c r="H218" s="103">
        <f>ROUND(+G218*Totals!$H$12,2)</f>
        <v>754.1</v>
      </c>
      <c r="I218" s="103">
        <f t="shared" si="8"/>
        <v>0</v>
      </c>
      <c r="J218" s="103">
        <f t="shared" si="9"/>
        <v>754.1</v>
      </c>
      <c r="K218" s="113"/>
      <c r="L218" s="113"/>
      <c r="N218" s="117"/>
      <c r="O218" s="113"/>
      <c r="P218" s="114"/>
      <c r="Q218" s="118"/>
      <c r="R218" s="116"/>
      <c r="S218" s="114"/>
    </row>
    <row r="219" spans="6:19">
      <c r="F219" s="111" t="s">
        <v>61</v>
      </c>
      <c r="G219" s="136">
        <v>6.7618699999999997E-5</v>
      </c>
      <c r="H219" s="103">
        <f>ROUND(+G219*Totals!$H$12,2)</f>
        <v>23.93</v>
      </c>
      <c r="I219" s="103">
        <f t="shared" si="8"/>
        <v>3.6644547563805108</v>
      </c>
      <c r="J219" s="103">
        <f t="shared" si="9"/>
        <v>20.265545243619489</v>
      </c>
      <c r="K219" s="113" t="s">
        <v>61</v>
      </c>
      <c r="L219" s="113" t="s">
        <v>61</v>
      </c>
      <c r="M219" s="138">
        <v>0.15313225058004643</v>
      </c>
      <c r="N219" s="117">
        <f>H219*M219</f>
        <v>3.6644547563805108</v>
      </c>
      <c r="O219" s="117" t="s">
        <v>1159</v>
      </c>
      <c r="P219" s="114"/>
      <c r="Q219" s="118"/>
      <c r="R219" s="116"/>
      <c r="S219" s="114"/>
    </row>
    <row r="220" spans="6:19">
      <c r="F220" s="111" t="s">
        <v>842</v>
      </c>
      <c r="G220" s="136">
        <v>2.9315620999999996E-3</v>
      </c>
      <c r="H220" s="103">
        <f>ROUND(+G220*Totals!$H$12,2)</f>
        <v>1037.5999999999999</v>
      </c>
      <c r="I220" s="103">
        <f t="shared" si="8"/>
        <v>0</v>
      </c>
      <c r="J220" s="103">
        <f t="shared" si="9"/>
        <v>1037.5999999999999</v>
      </c>
      <c r="K220" s="113"/>
      <c r="L220" s="113"/>
      <c r="N220" s="117"/>
      <c r="O220" s="117"/>
      <c r="P220" s="114"/>
      <c r="Q220" s="118"/>
      <c r="R220" s="116"/>
      <c r="S220" s="114"/>
    </row>
    <row r="221" spans="6:19">
      <c r="F221" s="111" t="s">
        <v>841</v>
      </c>
      <c r="G221" s="136">
        <v>8.6551999999999994E-5</v>
      </c>
      <c r="H221" s="103">
        <f>ROUND(+G221*Totals!$H$12,2)</f>
        <v>30.63</v>
      </c>
      <c r="I221" s="103">
        <f t="shared" si="8"/>
        <v>11.358625</v>
      </c>
      <c r="J221" s="103">
        <f t="shared" si="9"/>
        <v>19.271374999999999</v>
      </c>
      <c r="K221" s="113" t="s">
        <v>841</v>
      </c>
      <c r="L221" s="113" t="s">
        <v>48</v>
      </c>
      <c r="M221" s="138">
        <v>0.37083333333333335</v>
      </c>
      <c r="N221" s="117">
        <f>H221*M221</f>
        <v>11.358625</v>
      </c>
      <c r="O221" s="117" t="s">
        <v>1159</v>
      </c>
      <c r="P221" s="114"/>
      <c r="Q221" s="118"/>
      <c r="R221" s="116"/>
      <c r="S221" s="114"/>
    </row>
    <row r="222" spans="6:19">
      <c r="F222" s="111" t="s">
        <v>840</v>
      </c>
      <c r="G222" s="136">
        <v>9.6211800000000006E-5</v>
      </c>
      <c r="H222" s="103">
        <f>ROUND(+G222*Totals!$H$12,2)</f>
        <v>34.049999999999997</v>
      </c>
      <c r="I222" s="103">
        <f t="shared" si="8"/>
        <v>2.9774663677130042</v>
      </c>
      <c r="J222" s="103">
        <f t="shared" si="9"/>
        <v>31.072533632286994</v>
      </c>
      <c r="K222" s="113" t="s">
        <v>840</v>
      </c>
      <c r="L222" s="113" t="s">
        <v>112</v>
      </c>
      <c r="M222" s="138">
        <v>8.744394618834081E-2</v>
      </c>
      <c r="N222" s="117">
        <f>H222*M222</f>
        <v>2.9774663677130042</v>
      </c>
      <c r="O222" s="113" t="s">
        <v>1159</v>
      </c>
      <c r="P222" s="114"/>
      <c r="Q222" s="118"/>
      <c r="R222" s="116"/>
      <c r="S222" s="114"/>
    </row>
    <row r="223" spans="6:19">
      <c r="F223" s="111" t="s">
        <v>839</v>
      </c>
      <c r="G223" s="136">
        <v>9.4666200000000005E-5</v>
      </c>
      <c r="H223" s="103">
        <f>ROUND(+G223*Totals!$H$12,2)</f>
        <v>33.51</v>
      </c>
      <c r="I223" s="103">
        <f t="shared" si="8"/>
        <v>2.7024193548387099</v>
      </c>
      <c r="J223" s="103">
        <f t="shared" si="9"/>
        <v>30.807580645161288</v>
      </c>
      <c r="K223" s="113" t="s">
        <v>839</v>
      </c>
      <c r="L223" s="113" t="s">
        <v>116</v>
      </c>
      <c r="M223" s="138">
        <v>8.0645161290322592E-2</v>
      </c>
      <c r="N223" s="117">
        <f>H223*M223</f>
        <v>2.7024193548387099</v>
      </c>
      <c r="O223" s="117" t="s">
        <v>1159</v>
      </c>
      <c r="P223" s="114"/>
      <c r="Q223" s="118"/>
      <c r="R223" s="116"/>
      <c r="S223" s="114"/>
    </row>
    <row r="224" spans="6:19">
      <c r="F224" s="111" t="s">
        <v>62</v>
      </c>
      <c r="G224" s="136">
        <v>5.4867800000000003E-5</v>
      </c>
      <c r="H224" s="103">
        <f>ROUND(+G224*Totals!$H$12,2)</f>
        <v>19.420000000000002</v>
      </c>
      <c r="I224" s="103">
        <f t="shared" si="8"/>
        <v>0</v>
      </c>
      <c r="J224" s="103">
        <f t="shared" si="9"/>
        <v>19.420000000000002</v>
      </c>
      <c r="K224" s="113"/>
      <c r="L224" s="113"/>
      <c r="N224" s="117"/>
      <c r="O224" s="113"/>
      <c r="P224" s="114"/>
      <c r="Q224" s="118"/>
      <c r="R224" s="116"/>
      <c r="S224" s="114"/>
    </row>
    <row r="225" spans="6:19">
      <c r="F225" s="111" t="s">
        <v>838</v>
      </c>
      <c r="G225" s="136">
        <v>1.62285E-4</v>
      </c>
      <c r="H225" s="103">
        <f>ROUND(+G225*Totals!$H$12,2)</f>
        <v>57.44</v>
      </c>
      <c r="I225" s="103">
        <f t="shared" si="8"/>
        <v>14.481489001692047</v>
      </c>
      <c r="J225" s="103">
        <f t="shared" si="9"/>
        <v>42.958510998307951</v>
      </c>
      <c r="K225" s="113" t="s">
        <v>838</v>
      </c>
      <c r="L225" s="113" t="s">
        <v>62</v>
      </c>
      <c r="M225" s="138">
        <v>0.25211505922165822</v>
      </c>
      <c r="N225" s="117">
        <f>H225*M225</f>
        <v>14.481489001692047</v>
      </c>
      <c r="O225" s="117" t="s">
        <v>1159</v>
      </c>
      <c r="P225" s="114"/>
      <c r="Q225" s="118"/>
      <c r="R225" s="116"/>
      <c r="S225" s="114"/>
    </row>
    <row r="226" spans="6:19">
      <c r="F226" s="111" t="s">
        <v>837</v>
      </c>
      <c r="G226" s="136">
        <v>2.094249E-4</v>
      </c>
      <c r="H226" s="103">
        <f>ROUND(+G226*Totals!$H$12,2)</f>
        <v>74.12</v>
      </c>
      <c r="I226" s="103">
        <f t="shared" si="8"/>
        <v>0</v>
      </c>
      <c r="J226" s="103">
        <f t="shared" si="9"/>
        <v>74.12</v>
      </c>
      <c r="K226" s="113"/>
      <c r="L226" s="113"/>
      <c r="N226" s="117"/>
      <c r="O226" s="117"/>
      <c r="P226" s="114"/>
      <c r="Q226" s="118"/>
      <c r="R226" s="116"/>
      <c r="S226" s="114"/>
    </row>
    <row r="227" spans="6:19">
      <c r="F227" s="111" t="s">
        <v>836</v>
      </c>
      <c r="G227" s="136">
        <v>9.65982E-5</v>
      </c>
      <c r="H227" s="103">
        <f>ROUND(+G227*Totals!$H$12,2)</f>
        <v>34.19</v>
      </c>
      <c r="I227" s="103">
        <f t="shared" si="8"/>
        <v>9.6205627705627705</v>
      </c>
      <c r="J227" s="103">
        <f t="shared" si="9"/>
        <v>24.569437229437227</v>
      </c>
      <c r="K227" s="113" t="s">
        <v>836</v>
      </c>
      <c r="L227" s="113" t="s">
        <v>58</v>
      </c>
      <c r="M227" s="138">
        <v>0.2813852813852814</v>
      </c>
      <c r="N227" s="117">
        <f>H227*M227</f>
        <v>9.6205627705627705</v>
      </c>
      <c r="O227" s="117" t="s">
        <v>1159</v>
      </c>
      <c r="P227" s="114"/>
      <c r="Q227" s="118"/>
      <c r="R227" s="116"/>
      <c r="S227" s="114"/>
    </row>
    <row r="228" spans="6:19">
      <c r="F228" s="111" t="s">
        <v>835</v>
      </c>
      <c r="G228" s="136">
        <v>0</v>
      </c>
      <c r="H228" s="103">
        <f>ROUND(+G228*Totals!$H$12,2)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ROUND(+G229*Totals!$H$12,2)</f>
        <v>36.1</v>
      </c>
      <c r="I229" s="103">
        <f t="shared" si="8"/>
        <v>9.7428977272727284</v>
      </c>
      <c r="J229" s="103">
        <f t="shared" si="9"/>
        <v>26.357102272727275</v>
      </c>
      <c r="K229" s="113" t="s">
        <v>834</v>
      </c>
      <c r="L229" s="113" t="s">
        <v>88</v>
      </c>
      <c r="M229" s="138">
        <v>0.26988636363636365</v>
      </c>
      <c r="N229" s="117">
        <f>H229*M229</f>
        <v>9.7428977272727284</v>
      </c>
      <c r="O229" s="113" t="s">
        <v>1159</v>
      </c>
      <c r="P229" s="114"/>
      <c r="Q229" s="118"/>
      <c r="R229" s="116"/>
      <c r="S229" s="114"/>
    </row>
    <row r="230" spans="6:19">
      <c r="F230" s="111" t="s">
        <v>833</v>
      </c>
      <c r="G230" s="136">
        <v>3.2352667999999999E-3</v>
      </c>
      <c r="H230" s="103">
        <f>ROUND(+G230*Totals!$H$12,2)</f>
        <v>1145.0999999999999</v>
      </c>
      <c r="I230" s="103">
        <f t="shared" si="8"/>
        <v>0</v>
      </c>
      <c r="J230" s="103">
        <f t="shared" si="9"/>
        <v>1145.0999999999999</v>
      </c>
      <c r="K230" s="113"/>
      <c r="L230" s="113"/>
      <c r="N230" s="117"/>
      <c r="O230" s="117"/>
      <c r="P230" s="114"/>
      <c r="Q230" s="118"/>
      <c r="R230" s="116"/>
      <c r="S230" s="114"/>
    </row>
    <row r="231" spans="6:19">
      <c r="F231" s="111" t="s">
        <v>832</v>
      </c>
      <c r="G231" s="136">
        <v>7.4148779999999993E-4</v>
      </c>
      <c r="H231" s="103">
        <f>ROUND(+G231*Totals!$H$12,2)</f>
        <v>262.44</v>
      </c>
      <c r="I231" s="103">
        <f t="shared" si="8"/>
        <v>0</v>
      </c>
      <c r="J231" s="103">
        <f t="shared" si="9"/>
        <v>262.44</v>
      </c>
      <c r="K231" s="113"/>
      <c r="L231" s="113"/>
      <c r="N231" s="117"/>
      <c r="O231" s="113"/>
      <c r="P231" s="114"/>
      <c r="Q231" s="118"/>
      <c r="R231" s="116"/>
      <c r="S231" s="114"/>
    </row>
    <row r="232" spans="6:19">
      <c r="F232" s="111" t="s">
        <v>831</v>
      </c>
      <c r="G232" s="136">
        <v>3.4775399999999999E-5</v>
      </c>
      <c r="H232" s="103">
        <f>ROUND(+G232*Totals!$H$12,2)</f>
        <v>12.31</v>
      </c>
      <c r="I232" s="103">
        <f t="shared" si="8"/>
        <v>2.1601682692307693</v>
      </c>
      <c r="J232" s="103">
        <f t="shared" si="9"/>
        <v>10.149831730769231</v>
      </c>
      <c r="K232" s="113" t="s">
        <v>831</v>
      </c>
      <c r="L232" s="113" t="s">
        <v>93</v>
      </c>
      <c r="M232" s="138">
        <v>0.17548076923076922</v>
      </c>
      <c r="N232" s="117">
        <f>H232*M232</f>
        <v>2.1601682692307693</v>
      </c>
      <c r="O232" s="113" t="s">
        <v>1159</v>
      </c>
      <c r="P232" s="114"/>
      <c r="Q232" s="118"/>
      <c r="R232" s="116"/>
      <c r="S232" s="114"/>
    </row>
    <row r="233" spans="6:19">
      <c r="F233" s="111" t="s">
        <v>63</v>
      </c>
      <c r="G233" s="136">
        <v>8.2739448600000001E-2</v>
      </c>
      <c r="H233" s="103">
        <f>ROUND(+G233*Totals!$H$12,2)</f>
        <v>29285.02</v>
      </c>
      <c r="I233" s="103">
        <f t="shared" si="8"/>
        <v>0</v>
      </c>
      <c r="J233" s="103">
        <f t="shared" si="9"/>
        <v>29285.02</v>
      </c>
      <c r="K233" s="113"/>
      <c r="L233" s="113"/>
      <c r="N233" s="117"/>
      <c r="O233" s="117"/>
      <c r="P233" s="114"/>
      <c r="Q233" s="118"/>
      <c r="R233" s="116"/>
      <c r="S233" s="114"/>
    </row>
    <row r="234" spans="6:19">
      <c r="F234" s="111" t="s">
        <v>830</v>
      </c>
      <c r="G234" s="136">
        <v>2.4729139999999999E-4</v>
      </c>
      <c r="H234" s="103">
        <f>ROUND(+G234*Totals!$H$12,2)</f>
        <v>87.53</v>
      </c>
      <c r="I234" s="103">
        <f t="shared" si="8"/>
        <v>0</v>
      </c>
      <c r="J234" s="103">
        <f t="shared" si="9"/>
        <v>87.53</v>
      </c>
      <c r="K234" s="113"/>
      <c r="L234" s="113"/>
      <c r="N234" s="117"/>
      <c r="O234" s="117"/>
      <c r="P234" s="114"/>
      <c r="Q234" s="118"/>
      <c r="R234" s="116"/>
      <c r="S234" s="114"/>
    </row>
    <row r="235" spans="6:19">
      <c r="F235" s="111" t="s">
        <v>829</v>
      </c>
      <c r="G235" s="136">
        <v>1.3291910000000001E-4</v>
      </c>
      <c r="H235" s="103">
        <f>ROUND(+G235*Totals!$H$12,2)</f>
        <v>47.05</v>
      </c>
      <c r="I235" s="103">
        <f t="shared" si="8"/>
        <v>11.534303350970017</v>
      </c>
      <c r="J235" s="103">
        <f t="shared" si="9"/>
        <v>35.515696649029977</v>
      </c>
      <c r="K235" s="113" t="s">
        <v>829</v>
      </c>
      <c r="L235" s="113" t="s">
        <v>113</v>
      </c>
      <c r="M235" s="138">
        <v>0.24514991181657847</v>
      </c>
      <c r="N235" s="117">
        <f>H235*M235</f>
        <v>11.534303350970017</v>
      </c>
      <c r="O235" s="113" t="s">
        <v>1159</v>
      </c>
      <c r="P235" s="114"/>
      <c r="Q235" s="118"/>
      <c r="R235" s="116"/>
      <c r="S235" s="114"/>
    </row>
    <row r="236" spans="6:19">
      <c r="F236" s="111" t="s">
        <v>828</v>
      </c>
      <c r="G236" s="136">
        <v>5.6413299999999997E-5</v>
      </c>
      <c r="H236" s="103">
        <f>ROUND(+G236*Totals!$H$12,2)</f>
        <v>19.97</v>
      </c>
      <c r="I236" s="103">
        <f t="shared" si="8"/>
        <v>6.1801894736842096</v>
      </c>
      <c r="J236" s="103">
        <f t="shared" si="9"/>
        <v>13.78981052631579</v>
      </c>
      <c r="K236" s="113" t="s">
        <v>828</v>
      </c>
      <c r="L236" s="113" t="s">
        <v>55</v>
      </c>
      <c r="M236" s="138">
        <v>0.30947368421052629</v>
      </c>
      <c r="N236" s="117">
        <f>H236*M236</f>
        <v>6.1801894736842096</v>
      </c>
      <c r="O236" s="117" t="s">
        <v>1159</v>
      </c>
      <c r="P236" s="114"/>
      <c r="Q236" s="118"/>
      <c r="R236" s="116"/>
      <c r="S236" s="114"/>
    </row>
    <row r="237" spans="6:19">
      <c r="F237" s="111" t="s">
        <v>827</v>
      </c>
      <c r="G237" s="136">
        <v>5.0385619999999997E-4</v>
      </c>
      <c r="H237" s="103">
        <f>ROUND(+G237*Totals!$H$12,2)</f>
        <v>178.34</v>
      </c>
      <c r="I237" s="103">
        <f t="shared" si="8"/>
        <v>0</v>
      </c>
      <c r="J237" s="103">
        <f t="shared" si="9"/>
        <v>178.34</v>
      </c>
      <c r="K237" s="113"/>
      <c r="L237" s="113"/>
      <c r="N237" s="117"/>
      <c r="O237" s="117"/>
      <c r="P237" s="114"/>
      <c r="Q237" s="118"/>
      <c r="R237" s="116"/>
      <c r="S237" s="114"/>
    </row>
    <row r="238" spans="6:19">
      <c r="F238" s="111" t="s">
        <v>826</v>
      </c>
      <c r="G238" s="136">
        <v>7.8051300000000009E-5</v>
      </c>
      <c r="H238" s="103">
        <f>ROUND(+G238*Totals!$H$12,2)</f>
        <v>27.63</v>
      </c>
      <c r="I238" s="103">
        <f t="shared" si="8"/>
        <v>8.5110267857142841</v>
      </c>
      <c r="J238" s="103">
        <f t="shared" si="9"/>
        <v>19.118973214285717</v>
      </c>
      <c r="K238" s="113" t="s">
        <v>826</v>
      </c>
      <c r="L238" s="113" t="s">
        <v>115</v>
      </c>
      <c r="M238" s="138">
        <v>0.30803571428571425</v>
      </c>
      <c r="N238" s="117">
        <f>H238*M238</f>
        <v>8.5110267857142841</v>
      </c>
      <c r="O238" s="117" t="s">
        <v>1159</v>
      </c>
      <c r="P238" s="114"/>
      <c r="Q238" s="118"/>
      <c r="R238" s="116"/>
      <c r="S238" s="114"/>
    </row>
    <row r="239" spans="6:19">
      <c r="F239" s="111" t="s">
        <v>825</v>
      </c>
      <c r="G239" s="136">
        <v>2.51155E-5</v>
      </c>
      <c r="H239" s="103">
        <f>ROUND(+G239*Totals!$H$12,2)</f>
        <v>8.89</v>
      </c>
      <c r="I239" s="103">
        <f t="shared" si="8"/>
        <v>3.0512288135593226</v>
      </c>
      <c r="J239" s="103">
        <f t="shared" si="9"/>
        <v>5.8387711864406775</v>
      </c>
      <c r="K239" s="113" t="s">
        <v>825</v>
      </c>
      <c r="L239" s="113" t="s">
        <v>66</v>
      </c>
      <c r="M239" s="138">
        <v>0.34322033898305088</v>
      </c>
      <c r="N239" s="117">
        <f>H239*M239</f>
        <v>3.0512288135593226</v>
      </c>
      <c r="O239" s="113" t="s">
        <v>1159</v>
      </c>
      <c r="P239" s="114"/>
      <c r="Q239" s="118"/>
      <c r="R239" s="116"/>
      <c r="S239" s="114"/>
    </row>
    <row r="240" spans="6:19">
      <c r="F240" s="111" t="s">
        <v>824</v>
      </c>
      <c r="G240" s="136">
        <v>1.2944159999999998E-4</v>
      </c>
      <c r="H240" s="103">
        <f>ROUND(+G240*Totals!$H$12,2)</f>
        <v>45.81</v>
      </c>
      <c r="I240" s="103">
        <f t="shared" si="8"/>
        <v>20.5241935483871</v>
      </c>
      <c r="J240" s="103">
        <f t="shared" si="9"/>
        <v>25.285806451612903</v>
      </c>
      <c r="K240" s="113" t="s">
        <v>824</v>
      </c>
      <c r="L240" s="113" t="s">
        <v>115</v>
      </c>
      <c r="M240" s="138">
        <v>0.44802867383512546</v>
      </c>
      <c r="N240" s="117">
        <f>H240*M240</f>
        <v>20.5241935483871</v>
      </c>
      <c r="O240" s="113" t="s">
        <v>1159</v>
      </c>
      <c r="P240" s="114"/>
      <c r="Q240" s="118"/>
      <c r="R240" s="116"/>
      <c r="S240" s="114"/>
    </row>
    <row r="241" spans="6:19">
      <c r="F241" s="111" t="s">
        <v>823</v>
      </c>
      <c r="G241" s="136">
        <v>3.4195759999999998E-4</v>
      </c>
      <c r="H241" s="103">
        <f>ROUND(+G241*Totals!$H$12,2)</f>
        <v>121.03</v>
      </c>
      <c r="I241" s="103">
        <f t="shared" si="8"/>
        <v>0</v>
      </c>
      <c r="J241" s="103">
        <f t="shared" si="9"/>
        <v>121.03</v>
      </c>
      <c r="K241" s="113"/>
      <c r="L241" s="113"/>
      <c r="N241" s="117"/>
      <c r="O241" s="117"/>
      <c r="P241" s="114"/>
      <c r="Q241" s="118"/>
      <c r="R241" s="116"/>
      <c r="S241" s="114"/>
    </row>
    <row r="242" spans="6:19">
      <c r="F242" s="111" t="s">
        <v>822</v>
      </c>
      <c r="G242" s="136">
        <v>2.3917709999999998E-4</v>
      </c>
      <c r="H242" s="103">
        <f>ROUND(+G242*Totals!$H$12,2)</f>
        <v>84.65</v>
      </c>
      <c r="I242" s="103">
        <f t="shared" si="8"/>
        <v>0</v>
      </c>
      <c r="J242" s="103">
        <f t="shared" si="9"/>
        <v>84.65</v>
      </c>
      <c r="K242" s="113"/>
      <c r="L242" s="113"/>
      <c r="N242" s="117"/>
      <c r="O242" s="113"/>
      <c r="P242" s="114"/>
      <c r="Q242" s="118"/>
      <c r="R242" s="116"/>
      <c r="S242" s="114"/>
    </row>
    <row r="243" spans="6:19">
      <c r="F243" s="111" t="s">
        <v>821</v>
      </c>
      <c r="G243" s="136">
        <v>2.39564E-5</v>
      </c>
      <c r="H243" s="103">
        <f>ROUND(+G243*Totals!$H$12,2)</f>
        <v>8.48</v>
      </c>
      <c r="I243" s="103">
        <f t="shared" si="8"/>
        <v>4.6042611683848795</v>
      </c>
      <c r="J243" s="103">
        <f t="shared" si="9"/>
        <v>3.8757388316151209</v>
      </c>
      <c r="K243" s="113" t="s">
        <v>821</v>
      </c>
      <c r="L243" s="113" t="s">
        <v>51</v>
      </c>
      <c r="M243" s="138">
        <v>0.54295532646048106</v>
      </c>
      <c r="N243" s="117">
        <f>H243*M243</f>
        <v>4.6042611683848795</v>
      </c>
      <c r="O243" s="113" t="s">
        <v>1159</v>
      </c>
      <c r="P243" s="114"/>
      <c r="Q243" s="118"/>
      <c r="R243" s="116"/>
      <c r="S243" s="114"/>
    </row>
    <row r="244" spans="6:19">
      <c r="F244" s="111" t="s">
        <v>820</v>
      </c>
      <c r="G244" s="136">
        <v>1.8740050000000001E-4</v>
      </c>
      <c r="H244" s="103">
        <f>ROUND(+G244*Totals!$H$12,2)</f>
        <v>66.33</v>
      </c>
      <c r="I244" s="103">
        <f t="shared" si="8"/>
        <v>12.792214285714286</v>
      </c>
      <c r="J244" s="103">
        <f t="shared" si="9"/>
        <v>53.537785714285711</v>
      </c>
      <c r="K244" s="137" t="s">
        <v>820</v>
      </c>
      <c r="L244" s="137" t="s">
        <v>58</v>
      </c>
      <c r="M244" s="138">
        <v>0.19285714285714287</v>
      </c>
      <c r="N244" s="117">
        <f>H244*M244</f>
        <v>12.792214285714286</v>
      </c>
      <c r="O244" s="117"/>
      <c r="P244" s="114"/>
      <c r="Q244" s="118"/>
      <c r="R244" s="116"/>
      <c r="S244" s="114"/>
    </row>
    <row r="245" spans="6:19">
      <c r="F245" s="111" t="s">
        <v>819</v>
      </c>
      <c r="G245" s="136">
        <v>2.013106E-4</v>
      </c>
      <c r="H245" s="103">
        <f>ROUND(+G245*Totals!$H$12,2)</f>
        <v>71.25</v>
      </c>
      <c r="I245" s="103">
        <f t="shared" si="8"/>
        <v>0</v>
      </c>
      <c r="J245" s="103">
        <f t="shared" si="9"/>
        <v>71.25</v>
      </c>
      <c r="K245" s="113"/>
      <c r="L245" s="113"/>
      <c r="N245" s="117"/>
      <c r="O245" s="113"/>
      <c r="P245" s="114"/>
      <c r="Q245" s="118"/>
      <c r="R245" s="116"/>
      <c r="S245" s="114"/>
    </row>
    <row r="246" spans="6:19">
      <c r="F246" s="111" t="s">
        <v>818</v>
      </c>
      <c r="G246" s="136">
        <v>6.3368399999999995E-5</v>
      </c>
      <c r="H246" s="103">
        <f>ROUND(+G246*Totals!$H$12,2)</f>
        <v>22.43</v>
      </c>
      <c r="I246" s="103">
        <f t="shared" si="8"/>
        <v>6.9965137614678898</v>
      </c>
      <c r="J246" s="103">
        <f t="shared" si="9"/>
        <v>15.43348623853211</v>
      </c>
      <c r="K246" s="113" t="s">
        <v>818</v>
      </c>
      <c r="L246" s="113" t="s">
        <v>60</v>
      </c>
      <c r="M246" s="138">
        <v>0.31192660550458717</v>
      </c>
      <c r="N246" s="117">
        <f>H246*M246</f>
        <v>6.9965137614678898</v>
      </c>
      <c r="O246" s="113" t="s">
        <v>1159</v>
      </c>
      <c r="P246" s="114"/>
      <c r="Q246" s="118"/>
      <c r="R246" s="116"/>
      <c r="S246" s="114"/>
    </row>
    <row r="247" spans="6:19">
      <c r="F247" s="111" t="s">
        <v>65</v>
      </c>
      <c r="G247" s="136">
        <v>2.3054898700000003E-2</v>
      </c>
      <c r="H247" s="103">
        <f>ROUND(+G247*Totals!$H$12,2)</f>
        <v>8160.11</v>
      </c>
      <c r="I247" s="103">
        <f t="shared" si="8"/>
        <v>0</v>
      </c>
      <c r="J247" s="103">
        <f t="shared" si="9"/>
        <v>8160.11</v>
      </c>
      <c r="K247" s="113"/>
      <c r="L247" s="113"/>
      <c r="N247" s="117"/>
      <c r="O247" s="117"/>
      <c r="P247" s="114"/>
      <c r="Q247" s="118"/>
      <c r="R247" s="116"/>
      <c r="S247" s="114"/>
    </row>
    <row r="248" spans="6:19">
      <c r="F248" s="111" t="s">
        <v>817</v>
      </c>
      <c r="G248" s="136">
        <v>2.44973E-4</v>
      </c>
      <c r="H248" s="103">
        <f>ROUND(+G248*Totals!$H$12,2)</f>
        <v>86.71</v>
      </c>
      <c r="I248" s="103">
        <f t="shared" si="8"/>
        <v>0</v>
      </c>
      <c r="J248" s="103">
        <f t="shared" si="9"/>
        <v>86.71</v>
      </c>
      <c r="K248" s="113"/>
      <c r="L248" s="113"/>
      <c r="N248" s="117"/>
      <c r="O248" s="117"/>
      <c r="P248" s="114"/>
      <c r="Q248" s="118"/>
      <c r="R248" s="116"/>
      <c r="S248" s="114"/>
    </row>
    <row r="249" spans="6:19">
      <c r="F249" s="111" t="s">
        <v>816</v>
      </c>
      <c r="G249" s="136">
        <v>1.4721569999999999E-4</v>
      </c>
      <c r="H249" s="103">
        <f>ROUND(+G249*Totals!$H$12,2)</f>
        <v>52.11</v>
      </c>
      <c r="I249" s="103">
        <f t="shared" si="8"/>
        <v>13.754923857868022</v>
      </c>
      <c r="J249" s="103">
        <f t="shared" si="9"/>
        <v>38.355076142131978</v>
      </c>
      <c r="K249" s="113" t="s">
        <v>816</v>
      </c>
      <c r="L249" s="113" t="s">
        <v>127</v>
      </c>
      <c r="M249" s="138">
        <v>0.26395939086294418</v>
      </c>
      <c r="N249" s="117">
        <f>H249*M249</f>
        <v>13.754923857868022</v>
      </c>
      <c r="O249" s="113" t="s">
        <v>1159</v>
      </c>
      <c r="P249" s="114"/>
      <c r="Q249" s="118"/>
      <c r="R249" s="116"/>
      <c r="S249" s="114"/>
    </row>
    <row r="250" spans="6:19">
      <c r="F250" s="111" t="s">
        <v>815</v>
      </c>
      <c r="G250" s="136">
        <v>7.6505800000000002E-5</v>
      </c>
      <c r="H250" s="103">
        <f>ROUND(+G250*Totals!$H$12,2)</f>
        <v>27.08</v>
      </c>
      <c r="I250" s="103">
        <f t="shared" si="8"/>
        <v>9.2401351351351355</v>
      </c>
      <c r="J250" s="103">
        <f t="shared" si="9"/>
        <v>17.839864864864865</v>
      </c>
      <c r="K250" s="113" t="s">
        <v>815</v>
      </c>
      <c r="L250" s="113" t="s">
        <v>62</v>
      </c>
      <c r="M250" s="138">
        <v>0.34121621621621623</v>
      </c>
      <c r="N250" s="117">
        <f>H250*M250</f>
        <v>9.2401351351351355</v>
      </c>
      <c r="O250" s="113" t="s">
        <v>1159</v>
      </c>
      <c r="P250" s="114"/>
      <c r="Q250" s="118"/>
      <c r="R250" s="116"/>
      <c r="S250" s="114"/>
    </row>
    <row r="251" spans="6:19">
      <c r="F251" s="111" t="s">
        <v>814</v>
      </c>
      <c r="G251" s="136">
        <v>3.2534269999999997E-4</v>
      </c>
      <c r="H251" s="103">
        <f>ROUND(+G251*Totals!$H$12,2)</f>
        <v>115.15</v>
      </c>
      <c r="I251" s="103">
        <f t="shared" si="8"/>
        <v>0</v>
      </c>
      <c r="J251" s="103">
        <f t="shared" si="9"/>
        <v>115.15</v>
      </c>
      <c r="K251" s="113"/>
      <c r="L251" s="113"/>
      <c r="N251" s="117"/>
      <c r="O251" s="117"/>
      <c r="P251" s="114"/>
      <c r="Q251" s="118"/>
      <c r="R251" s="116"/>
      <c r="S251" s="114"/>
    </row>
    <row r="252" spans="6:19">
      <c r="F252" s="111" t="s">
        <v>813</v>
      </c>
      <c r="G252" s="136">
        <v>4.010757E-4</v>
      </c>
      <c r="H252" s="103">
        <f>ROUND(+G252*Totals!$H$12,2)</f>
        <v>141.96</v>
      </c>
      <c r="I252" s="103">
        <f t="shared" si="8"/>
        <v>0</v>
      </c>
      <c r="J252" s="103">
        <f t="shared" si="9"/>
        <v>141.96</v>
      </c>
      <c r="K252" s="113"/>
      <c r="L252" s="113"/>
      <c r="N252" s="117"/>
      <c r="O252" s="113"/>
      <c r="P252" s="114"/>
      <c r="Q252" s="118"/>
      <c r="R252" s="116"/>
      <c r="S252" s="114"/>
    </row>
    <row r="253" spans="6:19">
      <c r="F253" s="111" t="s">
        <v>812</v>
      </c>
      <c r="G253" s="136">
        <v>7.7278999999999993E-6</v>
      </c>
      <c r="H253" s="103">
        <f>ROUND(+G253*Totals!$H$12,2)</f>
        <v>2.74</v>
      </c>
      <c r="I253" s="103">
        <f t="shared" si="8"/>
        <v>1.0094736842105265</v>
      </c>
      <c r="J253" s="103">
        <f t="shared" si="9"/>
        <v>1.7305263157894737</v>
      </c>
      <c r="K253" s="113" t="s">
        <v>812</v>
      </c>
      <c r="L253" s="113" t="s">
        <v>65</v>
      </c>
      <c r="M253" s="138">
        <v>0.36842105263157898</v>
      </c>
      <c r="N253" s="117">
        <f>H253*M253</f>
        <v>1.0094736842105265</v>
      </c>
      <c r="O253" s="113" t="s">
        <v>1159</v>
      </c>
      <c r="P253" s="114"/>
      <c r="Q253" s="118"/>
      <c r="R253" s="116"/>
      <c r="S253" s="114"/>
    </row>
    <row r="254" spans="6:19">
      <c r="F254" s="111" t="s">
        <v>811</v>
      </c>
      <c r="G254" s="136">
        <v>7.2294090000000002E-4</v>
      </c>
      <c r="H254" s="103">
        <f>ROUND(+G254*Totals!$H$12,2)</f>
        <v>255.88</v>
      </c>
      <c r="I254" s="103">
        <f t="shared" si="8"/>
        <v>0</v>
      </c>
      <c r="J254" s="103">
        <f t="shared" si="9"/>
        <v>255.88</v>
      </c>
      <c r="K254" s="113"/>
      <c r="L254" s="113"/>
      <c r="N254" s="117"/>
      <c r="O254" s="113"/>
      <c r="P254" s="114"/>
      <c r="Q254" s="118"/>
      <c r="R254" s="116"/>
      <c r="S254" s="114"/>
    </row>
    <row r="255" spans="6:19">
      <c r="F255" s="111" t="s">
        <v>810</v>
      </c>
      <c r="G255" s="136">
        <v>1.7298805E-3</v>
      </c>
      <c r="H255" s="103">
        <f>ROUND(+G255*Totals!$H$12,2)</f>
        <v>612.28</v>
      </c>
      <c r="I255" s="103">
        <f t="shared" si="8"/>
        <v>0</v>
      </c>
      <c r="J255" s="103">
        <f t="shared" si="9"/>
        <v>612.28</v>
      </c>
      <c r="K255" s="113"/>
      <c r="L255" s="113"/>
      <c r="N255" s="117"/>
      <c r="O255" s="113"/>
      <c r="P255" s="114"/>
      <c r="Q255" s="118"/>
      <c r="R255" s="116"/>
      <c r="S255" s="114"/>
    </row>
    <row r="256" spans="6:19">
      <c r="F256" s="111" t="s">
        <v>809</v>
      </c>
      <c r="G256" s="136">
        <v>4.9496920000000001E-4</v>
      </c>
      <c r="H256" s="103">
        <f>ROUND(+G256*Totals!$H$12,2)</f>
        <v>175.19</v>
      </c>
      <c r="I256" s="103">
        <f t="shared" si="8"/>
        <v>0</v>
      </c>
      <c r="J256" s="103">
        <f t="shared" si="9"/>
        <v>175.19</v>
      </c>
      <c r="K256" s="113"/>
      <c r="L256" s="113"/>
      <c r="N256" s="117"/>
      <c r="O256" s="113"/>
      <c r="P256" s="114"/>
      <c r="Q256" s="118"/>
      <c r="R256" s="116"/>
      <c r="S256" s="114"/>
    </row>
    <row r="257" spans="6:19">
      <c r="F257" s="111" t="s">
        <v>808</v>
      </c>
      <c r="G257" s="136">
        <v>1.3914004E-3</v>
      </c>
      <c r="H257" s="103">
        <f>ROUND(+G257*Totals!$H$12,2)</f>
        <v>492.48</v>
      </c>
      <c r="I257" s="103">
        <f t="shared" si="8"/>
        <v>0</v>
      </c>
      <c r="J257" s="103">
        <f t="shared" si="9"/>
        <v>492.48</v>
      </c>
      <c r="K257" s="113"/>
      <c r="L257" s="113"/>
      <c r="N257" s="117"/>
      <c r="O257" s="117"/>
      <c r="P257" s="114"/>
      <c r="Q257" s="118"/>
      <c r="R257" s="116"/>
      <c r="S257" s="114"/>
    </row>
    <row r="258" spans="6:19">
      <c r="F258" s="111" t="s">
        <v>807</v>
      </c>
      <c r="G258" s="136">
        <v>5.4481380000000006E-4</v>
      </c>
      <c r="H258" s="103">
        <f>ROUND(+G258*Totals!$H$12,2)</f>
        <v>192.83</v>
      </c>
      <c r="I258" s="103">
        <f t="shared" si="8"/>
        <v>0</v>
      </c>
      <c r="J258" s="103">
        <f t="shared" si="9"/>
        <v>192.83</v>
      </c>
      <c r="K258" s="113"/>
      <c r="L258" s="113"/>
      <c r="N258" s="117"/>
      <c r="O258" s="113"/>
      <c r="P258" s="114"/>
      <c r="Q258" s="118"/>
      <c r="R258" s="116"/>
      <c r="S258" s="114"/>
    </row>
    <row r="259" spans="6:19">
      <c r="F259" s="111" t="s">
        <v>806</v>
      </c>
      <c r="G259" s="136">
        <v>1.533979E-4</v>
      </c>
      <c r="H259" s="103">
        <f>ROUND(+G259*Totals!$H$12,2)</f>
        <v>54.29</v>
      </c>
      <c r="I259" s="103">
        <f t="shared" si="8"/>
        <v>10.039026763990268</v>
      </c>
      <c r="J259" s="103">
        <f t="shared" si="9"/>
        <v>44.250973236009727</v>
      </c>
      <c r="K259" s="113" t="s">
        <v>806</v>
      </c>
      <c r="L259" s="113" t="s">
        <v>116</v>
      </c>
      <c r="M259" s="138">
        <v>0.18491484184914841</v>
      </c>
      <c r="N259" s="117">
        <f>H259*M259</f>
        <v>10.039026763990268</v>
      </c>
      <c r="O259" s="113" t="s">
        <v>1159</v>
      </c>
      <c r="P259" s="114"/>
      <c r="Q259" s="118"/>
      <c r="R259" s="116"/>
      <c r="S259" s="114"/>
    </row>
    <row r="260" spans="6:19">
      <c r="F260" s="111" t="s">
        <v>805</v>
      </c>
      <c r="G260" s="136">
        <v>2.7665719999999999E-4</v>
      </c>
      <c r="H260" s="103">
        <f>ROUND(+G260*Totals!$H$12,2)</f>
        <v>97.92</v>
      </c>
      <c r="I260" s="103">
        <f t="shared" si="8"/>
        <v>0</v>
      </c>
      <c r="J260" s="103">
        <f t="shared" si="9"/>
        <v>97.92</v>
      </c>
      <c r="K260" s="113"/>
      <c r="L260" s="113"/>
      <c r="N260" s="117"/>
      <c r="O260" s="117"/>
      <c r="P260" s="114"/>
      <c r="Q260" s="118"/>
      <c r="R260" s="116"/>
      <c r="S260" s="114"/>
    </row>
    <row r="261" spans="6:19">
      <c r="F261" s="111" t="s">
        <v>804</v>
      </c>
      <c r="G261" s="136">
        <v>2.2681260000000002E-4</v>
      </c>
      <c r="H261" s="103">
        <f>ROUND(+G261*Totals!$H$12,2)</f>
        <v>80.28</v>
      </c>
      <c r="I261" s="103">
        <f t="shared" si="8"/>
        <v>0</v>
      </c>
      <c r="J261" s="103">
        <f t="shared" si="9"/>
        <v>80.28</v>
      </c>
      <c r="K261" s="113"/>
      <c r="L261" s="113"/>
      <c r="N261" s="117"/>
      <c r="O261" s="113"/>
      <c r="P261" s="114"/>
      <c r="Q261" s="118"/>
      <c r="R261" s="116"/>
      <c r="S261" s="114"/>
    </row>
    <row r="262" spans="6:19">
      <c r="F262" s="111" t="s">
        <v>803</v>
      </c>
      <c r="G262" s="136">
        <v>4.4435200000000004E-5</v>
      </c>
      <c r="H262" s="103">
        <f>ROUND(+G262*Totals!$H$12,2)</f>
        <v>15.73</v>
      </c>
      <c r="I262" s="103">
        <f t="shared" si="8"/>
        <v>10.747460732984294</v>
      </c>
      <c r="J262" s="103">
        <f t="shared" si="9"/>
        <v>4.9825392670157065</v>
      </c>
      <c r="K262" s="113" t="s">
        <v>803</v>
      </c>
      <c r="L262" s="113" t="s">
        <v>95</v>
      </c>
      <c r="M262" s="138">
        <v>0.68324607329842935</v>
      </c>
      <c r="N262" s="117">
        <f>H262*M262</f>
        <v>10.747460732984294</v>
      </c>
      <c r="O262" s="113" t="s">
        <v>1159</v>
      </c>
      <c r="P262" s="114"/>
      <c r="Q262" s="118"/>
      <c r="R262" s="116"/>
      <c r="S262" s="114"/>
    </row>
    <row r="263" spans="6:19">
      <c r="F263" s="111" t="s">
        <v>802</v>
      </c>
      <c r="G263" s="136">
        <v>3.7480100000000002E-4</v>
      </c>
      <c r="H263" s="103">
        <f>ROUND(+G263*Totals!$H$12,2)</f>
        <v>132.66</v>
      </c>
      <c r="I263" s="103">
        <f t="shared" ref="I263:I326" si="11">+N263+Q263+T263</f>
        <v>0</v>
      </c>
      <c r="J263" s="103">
        <f t="shared" ref="J263:J326" si="12">+H263-I263</f>
        <v>132.66</v>
      </c>
      <c r="K263" s="113"/>
      <c r="L263" s="113"/>
      <c r="N263" s="117"/>
      <c r="O263" s="117"/>
      <c r="P263" s="114"/>
      <c r="Q263" s="118"/>
      <c r="R263" s="116"/>
      <c r="S263" s="114"/>
    </row>
    <row r="264" spans="6:19">
      <c r="F264" s="111" t="s">
        <v>801</v>
      </c>
      <c r="G264" s="136">
        <v>3.5123099999999997E-4</v>
      </c>
      <c r="H264" s="103">
        <f>ROUND(+G264*Totals!$H$12,2)</f>
        <v>124.32</v>
      </c>
      <c r="I264" s="103">
        <f t="shared" si="11"/>
        <v>0</v>
      </c>
      <c r="J264" s="103">
        <f t="shared" si="12"/>
        <v>124.32</v>
      </c>
      <c r="K264" s="113"/>
      <c r="L264" s="113"/>
      <c r="N264" s="117"/>
      <c r="O264" s="113"/>
      <c r="P264" s="114"/>
      <c r="Q264" s="118"/>
      <c r="R264" s="116"/>
      <c r="S264" s="114"/>
    </row>
    <row r="265" spans="6:19">
      <c r="F265" s="111" t="s">
        <v>800</v>
      </c>
      <c r="G265" s="136">
        <v>7.1096299999999992E-5</v>
      </c>
      <c r="H265" s="103">
        <f>ROUND(+G265*Totals!$H$12,2)</f>
        <v>25.16</v>
      </c>
      <c r="I265" s="103">
        <f t="shared" si="11"/>
        <v>5.4746296296296286</v>
      </c>
      <c r="J265" s="103">
        <f t="shared" si="12"/>
        <v>19.685370370370372</v>
      </c>
      <c r="K265" s="113" t="s">
        <v>800</v>
      </c>
      <c r="L265" s="113" t="s">
        <v>119</v>
      </c>
      <c r="M265" s="138">
        <v>0.21759259259259256</v>
      </c>
      <c r="N265" s="117">
        <f>H265*M265</f>
        <v>5.4746296296296286</v>
      </c>
      <c r="O265" s="113" t="s">
        <v>1159</v>
      </c>
      <c r="P265" s="114"/>
      <c r="Q265" s="118"/>
      <c r="R265" s="116"/>
      <c r="S265" s="114"/>
    </row>
    <row r="266" spans="6:19">
      <c r="F266" s="111" t="s">
        <v>799</v>
      </c>
      <c r="G266" s="136">
        <v>3.0254559999999997E-4</v>
      </c>
      <c r="H266" s="103">
        <f>ROUND(+G266*Totals!$H$12,2)</f>
        <v>107.08</v>
      </c>
      <c r="I266" s="103">
        <f t="shared" si="11"/>
        <v>0</v>
      </c>
      <c r="J266" s="103">
        <f t="shared" si="12"/>
        <v>107.08</v>
      </c>
      <c r="K266" s="113"/>
      <c r="L266" s="113"/>
      <c r="N266" s="117"/>
      <c r="O266" s="113"/>
      <c r="P266" s="114"/>
      <c r="Q266" s="118"/>
      <c r="R266" s="116"/>
      <c r="S266" s="114"/>
    </row>
    <row r="267" spans="6:19">
      <c r="F267" s="111" t="s">
        <v>798</v>
      </c>
      <c r="G267" s="136">
        <v>1.0289640000000001E-3</v>
      </c>
      <c r="H267" s="103">
        <f>ROUND(+G267*Totals!$H$12,2)</f>
        <v>364.19</v>
      </c>
      <c r="I267" s="103">
        <f t="shared" si="11"/>
        <v>0</v>
      </c>
      <c r="J267" s="103">
        <f t="shared" si="12"/>
        <v>364.19</v>
      </c>
      <c r="K267" s="113"/>
      <c r="L267" s="113"/>
      <c r="N267" s="117"/>
      <c r="O267" s="113"/>
      <c r="P267" s="114"/>
      <c r="Q267" s="118"/>
      <c r="R267" s="116"/>
      <c r="S267" s="114"/>
    </row>
    <row r="268" spans="6:19">
      <c r="F268" s="111" t="s">
        <v>797</v>
      </c>
      <c r="G268" s="136">
        <v>2.5988779000000002E-3</v>
      </c>
      <c r="H268" s="103">
        <f>ROUND(+G268*Totals!$H$12,2)</f>
        <v>919.85</v>
      </c>
      <c r="I268" s="103">
        <f t="shared" si="11"/>
        <v>0</v>
      </c>
      <c r="J268" s="103">
        <f t="shared" si="12"/>
        <v>919.85</v>
      </c>
      <c r="K268" s="113"/>
      <c r="L268" s="113"/>
      <c r="N268" s="117"/>
      <c r="O268" s="113"/>
      <c r="P268" s="114"/>
      <c r="Q268" s="118"/>
      <c r="R268" s="116"/>
      <c r="S268" s="114"/>
    </row>
    <row r="269" spans="6:19">
      <c r="F269" s="111" t="s">
        <v>796</v>
      </c>
      <c r="G269" s="136">
        <v>2.6467910000000001E-4</v>
      </c>
      <c r="H269" s="103">
        <f>ROUND(+G269*Totals!$H$12,2)</f>
        <v>93.68</v>
      </c>
      <c r="I269" s="103">
        <f t="shared" si="11"/>
        <v>0</v>
      </c>
      <c r="J269" s="103">
        <f t="shared" si="12"/>
        <v>93.68</v>
      </c>
      <c r="K269" s="113"/>
      <c r="L269" s="113"/>
      <c r="N269" s="117"/>
      <c r="O269" s="113"/>
      <c r="P269" s="114"/>
      <c r="Q269" s="118"/>
      <c r="R269" s="116"/>
      <c r="S269" s="114"/>
    </row>
    <row r="270" spans="6:19">
      <c r="F270" s="111" t="s">
        <v>795</v>
      </c>
      <c r="G270" s="136">
        <v>2.3222210000000001E-4</v>
      </c>
      <c r="H270" s="103">
        <f>ROUND(+G270*Totals!$H$12,2)</f>
        <v>82.19</v>
      </c>
      <c r="I270" s="103">
        <f t="shared" si="11"/>
        <v>0</v>
      </c>
      <c r="J270" s="103">
        <f t="shared" si="12"/>
        <v>82.19</v>
      </c>
      <c r="K270" s="113"/>
      <c r="L270" s="113"/>
      <c r="N270" s="117"/>
      <c r="O270" s="113"/>
      <c r="P270" s="114"/>
      <c r="Q270" s="118"/>
      <c r="R270" s="116"/>
      <c r="S270" s="114"/>
    </row>
    <row r="271" spans="6:19" ht="37.5">
      <c r="F271" s="111" t="s">
        <v>794</v>
      </c>
      <c r="G271" s="136">
        <v>4.1305389999999996E-4</v>
      </c>
      <c r="H271" s="103">
        <f>ROUND(+G271*Totals!$H$12,2)</f>
        <v>146.19999999999999</v>
      </c>
      <c r="I271" s="103">
        <f t="shared" si="11"/>
        <v>0</v>
      </c>
      <c r="J271" s="103">
        <f t="shared" si="12"/>
        <v>146.19999999999999</v>
      </c>
      <c r="K271" s="113"/>
      <c r="L271" s="113"/>
      <c r="N271" s="117"/>
      <c r="O271" s="117"/>
      <c r="P271" s="114"/>
      <c r="Q271" s="118"/>
      <c r="R271" s="116"/>
      <c r="S271" s="114"/>
    </row>
    <row r="272" spans="6:19">
      <c r="F272" s="111" t="s">
        <v>793</v>
      </c>
      <c r="G272" s="136">
        <v>4.671489E-4</v>
      </c>
      <c r="H272" s="103">
        <f>ROUND(+G272*Totals!$H$12,2)</f>
        <v>165.34</v>
      </c>
      <c r="I272" s="103">
        <f t="shared" si="11"/>
        <v>0</v>
      </c>
      <c r="J272" s="103">
        <f t="shared" si="12"/>
        <v>165.34</v>
      </c>
      <c r="K272" s="113"/>
      <c r="L272" s="113"/>
      <c r="N272" s="117"/>
      <c r="O272" s="117"/>
      <c r="P272" s="114"/>
      <c r="Q272" s="118"/>
      <c r="R272" s="116"/>
      <c r="S272" s="114"/>
    </row>
    <row r="273" spans="6:19">
      <c r="F273" s="111" t="s">
        <v>792</v>
      </c>
      <c r="G273" s="136">
        <v>3.4079839999999999E-4</v>
      </c>
      <c r="H273" s="103">
        <f>ROUND(+G273*Totals!$H$12,2)</f>
        <v>120.62</v>
      </c>
      <c r="I273" s="103">
        <f t="shared" si="11"/>
        <v>0</v>
      </c>
      <c r="J273" s="103">
        <f t="shared" si="12"/>
        <v>120.62</v>
      </c>
      <c r="K273" s="113"/>
      <c r="L273" s="113"/>
      <c r="N273" s="117"/>
      <c r="O273" s="117" t="s">
        <v>1159</v>
      </c>
      <c r="P273" s="114"/>
      <c r="Q273" s="118"/>
      <c r="R273" s="116"/>
      <c r="S273" s="114"/>
    </row>
    <row r="274" spans="6:19">
      <c r="F274" s="111" t="s">
        <v>791</v>
      </c>
      <c r="G274" s="136">
        <v>1.1205399999999999E-5</v>
      </c>
      <c r="H274" s="103">
        <f>ROUND(+G274*Totals!$H$12,2)</f>
        <v>3.97</v>
      </c>
      <c r="I274" s="103">
        <f t="shared" si="11"/>
        <v>2.0644</v>
      </c>
      <c r="J274" s="103">
        <f t="shared" si="12"/>
        <v>1.9056000000000002</v>
      </c>
      <c r="K274" s="113" t="s">
        <v>791</v>
      </c>
      <c r="L274" s="113" t="s">
        <v>56</v>
      </c>
      <c r="M274" s="138">
        <v>0.52</v>
      </c>
      <c r="N274" s="117">
        <f>H274*M274</f>
        <v>2.0644</v>
      </c>
      <c r="O274" s="117" t="s">
        <v>1159</v>
      </c>
      <c r="P274" s="114"/>
      <c r="Q274" s="118"/>
      <c r="R274" s="116"/>
      <c r="S274" s="114"/>
    </row>
    <row r="275" spans="6:19">
      <c r="F275" s="111" t="s">
        <v>790</v>
      </c>
      <c r="G275" s="136">
        <v>1.306008E-4</v>
      </c>
      <c r="H275" s="103">
        <f>ROUND(+G275*Totals!$H$12,2)</f>
        <v>46.23</v>
      </c>
      <c r="I275" s="103">
        <f t="shared" si="11"/>
        <v>4.8663157894736839</v>
      </c>
      <c r="J275" s="103">
        <f t="shared" si="12"/>
        <v>41.363684210526316</v>
      </c>
      <c r="K275" s="113" t="s">
        <v>790</v>
      </c>
      <c r="L275" s="113" t="s">
        <v>103</v>
      </c>
      <c r="M275" s="138">
        <v>0.10526315789473685</v>
      </c>
      <c r="N275" s="117">
        <f>H275*M275</f>
        <v>4.8663157894736839</v>
      </c>
      <c r="O275" s="113" t="s">
        <v>1159</v>
      </c>
      <c r="P275" s="114"/>
      <c r="Q275" s="118"/>
      <c r="R275" s="116"/>
      <c r="S275" s="114"/>
    </row>
    <row r="276" spans="6:19">
      <c r="F276" s="111" t="s">
        <v>789</v>
      </c>
      <c r="G276" s="136">
        <v>7.3415000000000008E-6</v>
      </c>
      <c r="H276" s="103">
        <f>ROUND(+G276*Totals!$H$12,2)</f>
        <v>2.6</v>
      </c>
      <c r="I276" s="103">
        <f t="shared" si="11"/>
        <v>0.9425</v>
      </c>
      <c r="J276" s="103">
        <f t="shared" si="12"/>
        <v>1.6575000000000002</v>
      </c>
      <c r="K276" s="113" t="s">
        <v>789</v>
      </c>
      <c r="L276" s="113" t="s">
        <v>113</v>
      </c>
      <c r="M276" s="138">
        <v>0.36249999999999999</v>
      </c>
      <c r="N276" s="117">
        <f>H276*M276</f>
        <v>0.9425</v>
      </c>
      <c r="O276" s="113" t="s">
        <v>1159</v>
      </c>
      <c r="P276" s="114"/>
      <c r="Q276" s="118"/>
      <c r="R276" s="116"/>
      <c r="S276" s="114"/>
    </row>
    <row r="277" spans="6:19">
      <c r="F277" s="111" t="s">
        <v>788</v>
      </c>
      <c r="G277" s="136">
        <v>1.9628749999999999E-4</v>
      </c>
      <c r="H277" s="103">
        <f>ROUND(+G277*Totals!$H$12,2)</f>
        <v>69.47</v>
      </c>
      <c r="I277" s="103">
        <f t="shared" si="11"/>
        <v>0</v>
      </c>
      <c r="J277" s="103">
        <f t="shared" si="12"/>
        <v>69.47</v>
      </c>
      <c r="K277" s="113"/>
      <c r="L277" s="113"/>
      <c r="N277" s="117"/>
      <c r="O277" s="113"/>
      <c r="P277" s="114"/>
      <c r="Q277" s="118"/>
      <c r="R277" s="116"/>
      <c r="S277" s="114"/>
    </row>
    <row r="278" spans="6:19">
      <c r="F278" s="111" t="s">
        <v>787</v>
      </c>
      <c r="G278" s="136">
        <v>1.9512840000000001E-4</v>
      </c>
      <c r="H278" s="103">
        <f>ROUND(+G278*Totals!$H$12,2)</f>
        <v>69.06</v>
      </c>
      <c r="I278" s="103">
        <f t="shared" si="11"/>
        <v>0</v>
      </c>
      <c r="J278" s="103">
        <f t="shared" si="12"/>
        <v>69.06</v>
      </c>
      <c r="K278" s="113"/>
      <c r="L278" s="113"/>
      <c r="N278" s="117"/>
      <c r="O278" s="117"/>
      <c r="P278" s="114"/>
      <c r="Q278" s="118"/>
      <c r="R278" s="116"/>
      <c r="S278" s="114"/>
    </row>
    <row r="279" spans="6:19">
      <c r="F279" s="111" t="s">
        <v>786</v>
      </c>
      <c r="G279" s="136">
        <v>8.9952240000000007E-4</v>
      </c>
      <c r="H279" s="103">
        <f>ROUND(+G279*Totals!$H$12,2)</f>
        <v>318.38</v>
      </c>
      <c r="I279" s="103">
        <f t="shared" si="11"/>
        <v>0</v>
      </c>
      <c r="J279" s="103">
        <f t="shared" si="12"/>
        <v>318.38</v>
      </c>
      <c r="K279" s="113"/>
      <c r="L279" s="113"/>
      <c r="N279" s="117"/>
      <c r="O279" s="113"/>
      <c r="P279" s="114"/>
      <c r="Q279" s="118"/>
      <c r="R279" s="116"/>
      <c r="S279" s="114"/>
    </row>
    <row r="280" spans="6:19">
      <c r="F280" s="111" t="s">
        <v>785</v>
      </c>
      <c r="G280" s="136">
        <v>1.5571629999999999E-4</v>
      </c>
      <c r="H280" s="103">
        <f>ROUND(+G280*Totals!$H$12,2)</f>
        <v>55.11</v>
      </c>
      <c r="I280" s="103">
        <f t="shared" si="11"/>
        <v>6.3672908366533871</v>
      </c>
      <c r="J280" s="103">
        <f t="shared" si="12"/>
        <v>48.742709163346611</v>
      </c>
      <c r="K280" s="113" t="s">
        <v>785</v>
      </c>
      <c r="L280" s="113" t="s">
        <v>99</v>
      </c>
      <c r="M280" s="138">
        <v>0.1155378486055777</v>
      </c>
      <c r="N280" s="117">
        <f>H280*M280</f>
        <v>6.3672908366533871</v>
      </c>
      <c r="O280" s="113" t="s">
        <v>1159</v>
      </c>
      <c r="P280" s="114"/>
      <c r="Q280" s="118"/>
      <c r="R280" s="116"/>
      <c r="S280" s="114"/>
    </row>
    <row r="281" spans="6:19">
      <c r="F281" s="111" t="s">
        <v>784</v>
      </c>
      <c r="G281" s="136">
        <v>1.4319717000000002E-3</v>
      </c>
      <c r="H281" s="103">
        <f>ROUND(+G281*Totals!$H$12,2)</f>
        <v>506.84</v>
      </c>
      <c r="I281" s="103">
        <f t="shared" si="11"/>
        <v>0</v>
      </c>
      <c r="J281" s="103">
        <f t="shared" si="12"/>
        <v>506.84</v>
      </c>
      <c r="K281" s="113"/>
      <c r="L281" s="113"/>
      <c r="N281" s="117"/>
      <c r="O281" s="113"/>
      <c r="P281" s="114"/>
      <c r="Q281" s="118"/>
      <c r="R281" s="116"/>
      <c r="S281" s="114"/>
    </row>
    <row r="282" spans="6:19">
      <c r="F282" s="111" t="s">
        <v>783</v>
      </c>
      <c r="G282" s="136">
        <v>7.8167260000000006E-4</v>
      </c>
      <c r="H282" s="103">
        <f>ROUND(+G282*Totals!$H$12,2)</f>
        <v>276.67</v>
      </c>
      <c r="I282" s="103">
        <f t="shared" si="11"/>
        <v>0</v>
      </c>
      <c r="J282" s="103">
        <f t="shared" si="12"/>
        <v>276.67</v>
      </c>
      <c r="K282" s="113"/>
      <c r="L282" s="113"/>
      <c r="N282" s="117"/>
      <c r="O282" s="113"/>
      <c r="P282" s="114"/>
      <c r="Q282" s="118"/>
      <c r="R282" s="116"/>
      <c r="S282" s="114"/>
    </row>
    <row r="283" spans="6:19">
      <c r="F283" s="111" t="s">
        <v>782</v>
      </c>
      <c r="G283" s="136">
        <v>2.7897559999999998E-4</v>
      </c>
      <c r="H283" s="103">
        <f>ROUND(+G283*Totals!$H$12,2)</f>
        <v>98.74</v>
      </c>
      <c r="I283" s="103">
        <f t="shared" si="11"/>
        <v>0</v>
      </c>
      <c r="J283" s="103">
        <f t="shared" si="12"/>
        <v>98.74</v>
      </c>
      <c r="K283" s="113"/>
      <c r="L283" s="113"/>
      <c r="N283" s="117"/>
      <c r="O283" s="113"/>
      <c r="P283" s="114"/>
      <c r="Q283" s="118"/>
      <c r="R283" s="116"/>
      <c r="S283" s="114"/>
    </row>
    <row r="284" spans="6:19">
      <c r="F284" s="111" t="s">
        <v>781</v>
      </c>
      <c r="G284" s="136">
        <v>2.281263E-3</v>
      </c>
      <c r="H284" s="103">
        <f>ROUND(+G284*Totals!$H$12,2)</f>
        <v>807.44</v>
      </c>
      <c r="I284" s="103">
        <f t="shared" si="11"/>
        <v>0</v>
      </c>
      <c r="J284" s="103">
        <f t="shared" si="12"/>
        <v>807.44</v>
      </c>
      <c r="K284" s="113"/>
      <c r="L284" s="113"/>
      <c r="N284" s="117"/>
      <c r="O284" s="113"/>
      <c r="P284" s="114"/>
      <c r="Q284" s="118"/>
      <c r="R284" s="116"/>
      <c r="S284" s="114"/>
    </row>
    <row r="285" spans="6:19">
      <c r="F285" s="111" t="s">
        <v>780</v>
      </c>
      <c r="G285" s="136">
        <v>1.7623374999999998E-3</v>
      </c>
      <c r="H285" s="103">
        <f>ROUND(+G285*Totals!$H$12,2)</f>
        <v>623.77</v>
      </c>
      <c r="I285" s="103">
        <f t="shared" si="11"/>
        <v>0</v>
      </c>
      <c r="J285" s="103">
        <f t="shared" si="12"/>
        <v>623.77</v>
      </c>
      <c r="K285" s="113"/>
      <c r="L285" s="113"/>
      <c r="N285" s="117"/>
      <c r="O285" s="113"/>
      <c r="P285" s="114"/>
      <c r="Q285" s="118"/>
      <c r="R285" s="116"/>
      <c r="S285" s="114"/>
    </row>
    <row r="286" spans="6:19">
      <c r="F286" s="111" t="s">
        <v>779</v>
      </c>
      <c r="G286" s="136">
        <v>2.221759E-4</v>
      </c>
      <c r="H286" s="103">
        <f>ROUND(+G286*Totals!$H$12,2)</f>
        <v>78.64</v>
      </c>
      <c r="I286" s="103">
        <f t="shared" si="11"/>
        <v>0</v>
      </c>
      <c r="J286" s="103">
        <f t="shared" si="12"/>
        <v>78.64</v>
      </c>
      <c r="K286" s="113"/>
      <c r="L286" s="113"/>
      <c r="N286" s="117"/>
      <c r="O286" s="117"/>
      <c r="P286" s="114"/>
      <c r="Q286" s="118"/>
      <c r="R286" s="116"/>
      <c r="S286" s="114"/>
    </row>
    <row r="287" spans="6:19">
      <c r="F287" s="111" t="s">
        <v>778</v>
      </c>
      <c r="G287" s="136">
        <v>3.0409110000000002E-4</v>
      </c>
      <c r="H287" s="103">
        <f>ROUND(+G287*Totals!$H$12,2)</f>
        <v>107.63</v>
      </c>
      <c r="I287" s="103">
        <f t="shared" si="11"/>
        <v>0</v>
      </c>
      <c r="J287" s="103">
        <f t="shared" si="12"/>
        <v>107.63</v>
      </c>
      <c r="K287" s="113"/>
      <c r="L287" s="113"/>
      <c r="N287" s="117"/>
      <c r="O287" s="113"/>
      <c r="P287" s="114"/>
      <c r="Q287" s="118"/>
      <c r="R287" s="116"/>
      <c r="S287" s="114"/>
    </row>
    <row r="288" spans="6:19">
      <c r="F288" s="111" t="s">
        <v>777</v>
      </c>
      <c r="G288" s="136">
        <v>6.1822800000000007E-5</v>
      </c>
      <c r="H288" s="103">
        <f>ROUND(+G288*Totals!$H$12,2)</f>
        <v>21.88</v>
      </c>
      <c r="I288" s="103">
        <f t="shared" si="11"/>
        <v>9.4071401151631484</v>
      </c>
      <c r="J288" s="103">
        <f t="shared" si="12"/>
        <v>12.472859884836851</v>
      </c>
      <c r="K288" s="113" t="s">
        <v>777</v>
      </c>
      <c r="L288" s="113" t="s">
        <v>39</v>
      </c>
      <c r="M288" s="138">
        <v>0.4299424184261037</v>
      </c>
      <c r="N288" s="117">
        <f>H288*M288</f>
        <v>9.4071401151631484</v>
      </c>
      <c r="O288" s="113" t="s">
        <v>1159</v>
      </c>
      <c r="P288" s="114"/>
      <c r="Q288" s="118"/>
      <c r="R288" s="116"/>
      <c r="S288" s="114"/>
    </row>
    <row r="289" spans="6:19">
      <c r="F289" s="111" t="s">
        <v>776</v>
      </c>
      <c r="G289" s="136">
        <v>4.2928239999999999E-4</v>
      </c>
      <c r="H289" s="103">
        <f>ROUND(+G289*Totals!$H$12,2)</f>
        <v>151.94</v>
      </c>
      <c r="I289" s="103">
        <f t="shared" si="11"/>
        <v>0</v>
      </c>
      <c r="J289" s="103">
        <f t="shared" si="12"/>
        <v>151.94</v>
      </c>
      <c r="K289" s="113"/>
      <c r="L289" s="113"/>
      <c r="N289" s="117"/>
      <c r="O289" s="113"/>
      <c r="P289" s="114"/>
      <c r="Q289" s="118"/>
      <c r="R289" s="116"/>
      <c r="S289" s="114"/>
    </row>
    <row r="290" spans="6:19">
      <c r="F290" s="111" t="s">
        <v>775</v>
      </c>
      <c r="G290" s="136">
        <v>1.0927188E-3</v>
      </c>
      <c r="H290" s="103">
        <f>ROUND(+G290*Totals!$H$12,2)</f>
        <v>386.76</v>
      </c>
      <c r="I290" s="103">
        <f t="shared" si="11"/>
        <v>0</v>
      </c>
      <c r="J290" s="103">
        <f t="shared" si="12"/>
        <v>386.76</v>
      </c>
      <c r="K290" s="113"/>
      <c r="L290" s="113"/>
      <c r="N290" s="117"/>
      <c r="O290" s="113"/>
      <c r="P290" s="114"/>
      <c r="Q290" s="118"/>
      <c r="R290" s="116"/>
      <c r="S290" s="114"/>
    </row>
    <row r="291" spans="6:19">
      <c r="F291" s="111" t="s">
        <v>774</v>
      </c>
      <c r="G291" s="136">
        <v>3.6382745000000001E-3</v>
      </c>
      <c r="H291" s="103">
        <f>ROUND(+G291*Totals!$H$12,2)</f>
        <v>1287.74</v>
      </c>
      <c r="I291" s="103">
        <f t="shared" si="11"/>
        <v>0</v>
      </c>
      <c r="J291" s="103">
        <f t="shared" si="12"/>
        <v>1287.74</v>
      </c>
      <c r="K291" s="113"/>
      <c r="L291" s="113"/>
      <c r="N291" s="117"/>
      <c r="O291" s="117"/>
      <c r="P291" s="114"/>
      <c r="Q291" s="118"/>
      <c r="R291" s="116"/>
      <c r="S291" s="114"/>
    </row>
    <row r="292" spans="6:19">
      <c r="F292" s="111" t="s">
        <v>773</v>
      </c>
      <c r="G292" s="136">
        <v>6.8236969999999997E-4</v>
      </c>
      <c r="H292" s="103">
        <f>ROUND(+G292*Totals!$H$12,2)</f>
        <v>241.52</v>
      </c>
      <c r="I292" s="103">
        <f t="shared" si="11"/>
        <v>0</v>
      </c>
      <c r="J292" s="103">
        <f t="shared" si="12"/>
        <v>241.52</v>
      </c>
      <c r="K292" s="113"/>
      <c r="L292" s="113"/>
      <c r="N292" s="117"/>
      <c r="O292" s="113"/>
      <c r="P292" s="114"/>
      <c r="Q292" s="118"/>
      <c r="R292" s="116"/>
      <c r="S292" s="114"/>
    </row>
    <row r="293" spans="6:19">
      <c r="F293" s="111" t="s">
        <v>772</v>
      </c>
      <c r="G293" s="136">
        <v>1.047124E-4</v>
      </c>
      <c r="H293" s="103">
        <f>ROUND(+G293*Totals!$H$12,2)</f>
        <v>37.06</v>
      </c>
      <c r="I293" s="103">
        <f t="shared" si="11"/>
        <v>12.788967254408062</v>
      </c>
      <c r="J293" s="103">
        <f t="shared" si="12"/>
        <v>24.271032745591938</v>
      </c>
      <c r="K293" s="113" t="s">
        <v>772</v>
      </c>
      <c r="L293" s="113" t="s">
        <v>56</v>
      </c>
      <c r="M293" s="138">
        <v>0.34508816120906805</v>
      </c>
      <c r="N293" s="117">
        <f>H293*M293</f>
        <v>12.788967254408062</v>
      </c>
      <c r="O293" s="117" t="s">
        <v>1159</v>
      </c>
      <c r="P293" s="114"/>
      <c r="Q293" s="118"/>
      <c r="R293" s="116"/>
      <c r="S293" s="114"/>
    </row>
    <row r="294" spans="6:19">
      <c r="F294" s="111" t="s">
        <v>771</v>
      </c>
      <c r="G294" s="136">
        <v>2.237214E-4</v>
      </c>
      <c r="H294" s="103">
        <f>ROUND(+G294*Totals!$H$12,2)</f>
        <v>79.180000000000007</v>
      </c>
      <c r="I294" s="103">
        <f t="shared" si="11"/>
        <v>0</v>
      </c>
      <c r="J294" s="103">
        <f t="shared" si="12"/>
        <v>79.180000000000007</v>
      </c>
      <c r="K294" s="113"/>
      <c r="L294" s="113"/>
      <c r="N294" s="117"/>
      <c r="O294" s="117"/>
      <c r="P294" s="114"/>
      <c r="Q294" s="118"/>
      <c r="R294" s="116"/>
      <c r="S294" s="114"/>
    </row>
    <row r="295" spans="6:19">
      <c r="F295" s="111" t="s">
        <v>770</v>
      </c>
      <c r="G295" s="136">
        <v>1.4798839999999999E-4</v>
      </c>
      <c r="H295" s="103">
        <f>ROUND(+G295*Totals!$H$12,2)</f>
        <v>52.38</v>
      </c>
      <c r="I295" s="103">
        <f t="shared" si="11"/>
        <v>8.3331818181818189</v>
      </c>
      <c r="J295" s="103">
        <f t="shared" si="12"/>
        <v>44.046818181818182</v>
      </c>
      <c r="K295" s="113" t="s">
        <v>770</v>
      </c>
      <c r="L295" s="113" t="s">
        <v>47</v>
      </c>
      <c r="M295" s="138">
        <v>0.15454545454545457</v>
      </c>
      <c r="N295" s="117">
        <f>H295*M295</f>
        <v>8.09509090909091</v>
      </c>
      <c r="O295" s="113" t="s">
        <v>127</v>
      </c>
      <c r="P295" s="138">
        <v>4.5454545454545452E-3</v>
      </c>
      <c r="Q295" s="118">
        <f>H295*P295</f>
        <v>0.2380909090909091</v>
      </c>
      <c r="R295" s="116" t="s">
        <v>1159</v>
      </c>
      <c r="S295" s="114"/>
    </row>
    <row r="296" spans="6:19">
      <c r="F296" s="111" t="s">
        <v>769</v>
      </c>
      <c r="G296" s="136">
        <v>1.8933249999999999E-4</v>
      </c>
      <c r="H296" s="103">
        <f>ROUND(+G296*Totals!$H$12,2)</f>
        <v>67.010000000000005</v>
      </c>
      <c r="I296" s="103">
        <f t="shared" si="11"/>
        <v>13.106639118457302</v>
      </c>
      <c r="J296" s="103">
        <f t="shared" si="12"/>
        <v>53.903360881542703</v>
      </c>
      <c r="K296" s="113" t="s">
        <v>769</v>
      </c>
      <c r="L296" s="113" t="s">
        <v>70</v>
      </c>
      <c r="M296" s="138">
        <v>0.19559228650137742</v>
      </c>
      <c r="N296" s="117">
        <f>H296*M296</f>
        <v>13.106639118457302</v>
      </c>
      <c r="O296" s="117" t="s">
        <v>1159</v>
      </c>
      <c r="P296" s="114"/>
      <c r="Q296" s="118"/>
      <c r="R296" s="116"/>
      <c r="S296" s="114"/>
    </row>
    <row r="297" spans="6:19">
      <c r="F297" s="111" t="s">
        <v>67</v>
      </c>
      <c r="G297" s="136">
        <v>4.8530930000000001E-4</v>
      </c>
      <c r="H297" s="103">
        <f>ROUND(+G297*Totals!$H$12,2)</f>
        <v>171.77</v>
      </c>
      <c r="I297" s="103">
        <f t="shared" si="11"/>
        <v>0</v>
      </c>
      <c r="J297" s="103">
        <f t="shared" si="12"/>
        <v>171.77</v>
      </c>
      <c r="K297" s="113"/>
      <c r="L297" s="113"/>
      <c r="N297" s="117"/>
      <c r="O297" s="117"/>
      <c r="P297" s="114"/>
      <c r="Q297" s="118"/>
      <c r="R297" s="116"/>
      <c r="S297" s="114"/>
    </row>
    <row r="298" spans="6:19">
      <c r="F298" s="111" t="s">
        <v>768</v>
      </c>
      <c r="G298" s="136">
        <v>1.047124E-4</v>
      </c>
      <c r="H298" s="103">
        <f>ROUND(+G298*Totals!$H$12,2)</f>
        <v>37.06</v>
      </c>
      <c r="I298" s="103">
        <f t="shared" si="11"/>
        <v>1.5475604395604399</v>
      </c>
      <c r="J298" s="103">
        <f t="shared" si="12"/>
        <v>35.51243956043956</v>
      </c>
      <c r="K298" s="113" t="s">
        <v>768</v>
      </c>
      <c r="L298" s="113" t="s">
        <v>89</v>
      </c>
      <c r="M298" s="138">
        <v>4.1758241758241763E-2</v>
      </c>
      <c r="N298" s="117">
        <f>H298*M298</f>
        <v>1.5475604395604399</v>
      </c>
      <c r="O298" s="117" t="s">
        <v>1159</v>
      </c>
      <c r="P298" s="114"/>
      <c r="Q298" s="118"/>
      <c r="R298" s="116"/>
      <c r="S298" s="114"/>
    </row>
    <row r="299" spans="6:19">
      <c r="F299" s="111" t="s">
        <v>767</v>
      </c>
      <c r="G299" s="136">
        <v>3.7480100000000001E-5</v>
      </c>
      <c r="H299" s="103">
        <f>ROUND(+G299*Totals!$H$12,2)</f>
        <v>13.27</v>
      </c>
      <c r="I299" s="103">
        <f t="shared" si="11"/>
        <v>4.0410699588477366</v>
      </c>
      <c r="J299" s="103">
        <f t="shared" si="12"/>
        <v>9.2289300411522639</v>
      </c>
      <c r="K299" s="113" t="s">
        <v>767</v>
      </c>
      <c r="L299" s="113" t="s">
        <v>98</v>
      </c>
      <c r="M299" s="138">
        <v>0.30452674897119342</v>
      </c>
      <c r="N299" s="117">
        <f>H299*M299</f>
        <v>4.0410699588477366</v>
      </c>
      <c r="O299" s="117" t="s">
        <v>1159</v>
      </c>
      <c r="P299" s="114"/>
      <c r="Q299" s="118"/>
      <c r="R299" s="116"/>
      <c r="S299" s="114"/>
    </row>
    <row r="300" spans="6:19">
      <c r="F300" s="111" t="s">
        <v>766</v>
      </c>
      <c r="G300" s="136">
        <v>1.178498E-4</v>
      </c>
      <c r="H300" s="103">
        <f>ROUND(+G300*Totals!$H$12,2)</f>
        <v>41.71</v>
      </c>
      <c r="I300" s="103">
        <f t="shared" si="11"/>
        <v>19.739759358288772</v>
      </c>
      <c r="J300" s="103">
        <f t="shared" si="12"/>
        <v>21.970240641711229</v>
      </c>
      <c r="K300" s="113" t="s">
        <v>766</v>
      </c>
      <c r="L300" s="113" t="s">
        <v>131</v>
      </c>
      <c r="M300" s="138">
        <v>0.4732620320855615</v>
      </c>
      <c r="N300" s="117">
        <f>H300*M300</f>
        <v>19.739759358288772</v>
      </c>
      <c r="O300" s="117" t="s">
        <v>1159</v>
      </c>
      <c r="P300" s="114"/>
      <c r="Q300" s="118"/>
      <c r="R300" s="116"/>
      <c r="S300" s="114"/>
    </row>
    <row r="301" spans="6:19">
      <c r="F301" s="111" t="s">
        <v>765</v>
      </c>
      <c r="G301" s="136">
        <v>4.4821599999999998E-5</v>
      </c>
      <c r="H301" s="103">
        <f>ROUND(+G301*Totals!$H$12,2)</f>
        <v>15.86</v>
      </c>
      <c r="I301" s="103">
        <f t="shared" si="11"/>
        <v>6.4572857142857139</v>
      </c>
      <c r="J301" s="103">
        <f t="shared" si="12"/>
        <v>9.4027142857142856</v>
      </c>
      <c r="K301" s="113" t="s">
        <v>765</v>
      </c>
      <c r="L301" s="113" t="s">
        <v>60</v>
      </c>
      <c r="M301" s="138">
        <v>0.40714285714285714</v>
      </c>
      <c r="N301" s="117">
        <f>H301*M301</f>
        <v>6.4572857142857139</v>
      </c>
      <c r="O301" s="113" t="s">
        <v>1159</v>
      </c>
      <c r="P301" s="114"/>
      <c r="Q301" s="118"/>
      <c r="R301" s="116"/>
      <c r="S301" s="114"/>
    </row>
    <row r="302" spans="6:19">
      <c r="F302" s="111" t="s">
        <v>68</v>
      </c>
      <c r="G302" s="136">
        <v>1.209409E-4</v>
      </c>
      <c r="H302" s="103">
        <f>ROUND(+G302*Totals!$H$12,2)</f>
        <v>42.81</v>
      </c>
      <c r="I302" s="103">
        <f t="shared" si="11"/>
        <v>5.3512500000000003</v>
      </c>
      <c r="J302" s="103">
        <f t="shared" si="12"/>
        <v>37.458750000000002</v>
      </c>
      <c r="K302" s="113" t="s">
        <v>68</v>
      </c>
      <c r="L302" s="113" t="s">
        <v>68</v>
      </c>
      <c r="M302" s="138">
        <v>0.125</v>
      </c>
      <c r="N302" s="117">
        <f>H302*M302</f>
        <v>5.3512500000000003</v>
      </c>
      <c r="O302" s="113" t="s">
        <v>1159</v>
      </c>
      <c r="P302" s="114"/>
      <c r="Q302" s="118"/>
      <c r="R302" s="116"/>
      <c r="S302" s="114"/>
    </row>
    <row r="303" spans="6:19">
      <c r="F303" s="111" t="s">
        <v>764</v>
      </c>
      <c r="G303" s="136">
        <v>2.4574579999999996E-4</v>
      </c>
      <c r="H303" s="103">
        <f>ROUND(+G303*Totals!$H$12,2)</f>
        <v>86.98</v>
      </c>
      <c r="I303" s="103">
        <f t="shared" si="11"/>
        <v>0</v>
      </c>
      <c r="J303" s="103">
        <f t="shared" si="12"/>
        <v>86.98</v>
      </c>
      <c r="K303" s="113"/>
      <c r="L303" s="113"/>
      <c r="N303" s="117"/>
      <c r="O303" s="113"/>
      <c r="P303" s="114"/>
      <c r="Q303" s="118"/>
      <c r="R303" s="116"/>
      <c r="S303" s="114"/>
    </row>
    <row r="304" spans="6:19">
      <c r="F304" s="111" t="s">
        <v>763</v>
      </c>
      <c r="G304" s="136">
        <v>2.6120150000000003E-4</v>
      </c>
      <c r="H304" s="103">
        <f>ROUND(+G304*Totals!$H$12,2)</f>
        <v>92.45</v>
      </c>
      <c r="I304" s="103">
        <f t="shared" si="11"/>
        <v>0</v>
      </c>
      <c r="J304" s="103">
        <f t="shared" si="12"/>
        <v>92.45</v>
      </c>
      <c r="K304" s="113"/>
      <c r="L304" s="113"/>
      <c r="N304" s="117"/>
      <c r="O304" s="117"/>
      <c r="P304" s="114"/>
      <c r="Q304" s="118"/>
      <c r="R304" s="116"/>
      <c r="S304" s="114"/>
    </row>
    <row r="305" spans="6:19">
      <c r="F305" s="111" t="s">
        <v>762</v>
      </c>
      <c r="G305" s="136">
        <v>1.6556931E-3</v>
      </c>
      <c r="H305" s="103">
        <f>ROUND(+G305*Totals!$H$12,2)</f>
        <v>586.02</v>
      </c>
      <c r="I305" s="103">
        <f t="shared" si="11"/>
        <v>0</v>
      </c>
      <c r="J305" s="103">
        <f t="shared" si="12"/>
        <v>586.02</v>
      </c>
      <c r="K305" s="113"/>
      <c r="L305" s="113"/>
      <c r="N305" s="117"/>
      <c r="O305" s="113"/>
      <c r="P305" s="114"/>
      <c r="Q305" s="118"/>
      <c r="R305" s="116"/>
      <c r="S305" s="114"/>
    </row>
    <row r="306" spans="6:19">
      <c r="F306" s="111" t="s">
        <v>761</v>
      </c>
      <c r="G306" s="136">
        <v>1.205546E-4</v>
      </c>
      <c r="H306" s="103">
        <f>ROUND(+G306*Totals!$H$12,2)</f>
        <v>42.67</v>
      </c>
      <c r="I306" s="103">
        <f t="shared" si="11"/>
        <v>5.0134464751958232</v>
      </c>
      <c r="J306" s="103">
        <f t="shared" si="12"/>
        <v>37.656553524804181</v>
      </c>
      <c r="K306" s="113" t="s">
        <v>761</v>
      </c>
      <c r="L306" s="113" t="s">
        <v>129</v>
      </c>
      <c r="M306" s="138">
        <v>0.1174934725848564</v>
      </c>
      <c r="N306" s="117">
        <f>H306*M306</f>
        <v>5.0134464751958232</v>
      </c>
      <c r="O306" s="113" t="s">
        <v>1159</v>
      </c>
      <c r="P306" s="114"/>
      <c r="Q306" s="118"/>
      <c r="R306" s="116"/>
      <c r="S306" s="114"/>
    </row>
    <row r="307" spans="6:19">
      <c r="F307" s="111" t="s">
        <v>760</v>
      </c>
      <c r="G307" s="136">
        <v>9.6099750999999994E-3</v>
      </c>
      <c r="H307" s="103">
        <f>ROUND(+G307*Totals!$H$12,2)</f>
        <v>3401.38</v>
      </c>
      <c r="I307" s="103">
        <f t="shared" si="11"/>
        <v>0</v>
      </c>
      <c r="J307" s="103">
        <f t="shared" si="12"/>
        <v>3401.38</v>
      </c>
      <c r="K307" s="113"/>
      <c r="L307" s="113"/>
      <c r="N307" s="117"/>
      <c r="O307" s="117"/>
      <c r="P307" s="114"/>
      <c r="Q307" s="118"/>
      <c r="R307" s="116"/>
      <c r="S307" s="114"/>
    </row>
    <row r="308" spans="6:19">
      <c r="F308" s="111" t="s">
        <v>759</v>
      </c>
      <c r="G308" s="136">
        <v>3.9902784E-3</v>
      </c>
      <c r="H308" s="103">
        <f>ROUND(+G308*Totals!$H$12,2)</f>
        <v>1412.33</v>
      </c>
      <c r="I308" s="103">
        <f t="shared" si="11"/>
        <v>0</v>
      </c>
      <c r="J308" s="103">
        <f t="shared" si="12"/>
        <v>1412.33</v>
      </c>
      <c r="K308" s="113"/>
      <c r="L308" s="113"/>
      <c r="N308" s="117"/>
      <c r="O308" s="117"/>
      <c r="P308" s="114"/>
      <c r="Q308" s="118"/>
      <c r="R308" s="116"/>
      <c r="S308" s="114"/>
    </row>
    <row r="309" spans="6:19">
      <c r="F309" s="111" t="s">
        <v>758</v>
      </c>
      <c r="G309" s="136">
        <v>8.8870300000000002E-5</v>
      </c>
      <c r="H309" s="103">
        <f>ROUND(+G309*Totals!$H$12,2)</f>
        <v>31.45</v>
      </c>
      <c r="I309" s="103">
        <f t="shared" si="11"/>
        <v>6.2154150197628466</v>
      </c>
      <c r="J309" s="103">
        <f t="shared" si="12"/>
        <v>25.234584980237152</v>
      </c>
      <c r="K309" s="113" t="s">
        <v>758</v>
      </c>
      <c r="L309" s="113" t="s">
        <v>55</v>
      </c>
      <c r="M309" s="138">
        <v>0.19762845849802374</v>
      </c>
      <c r="N309" s="117">
        <f>H309*M309</f>
        <v>6.2154150197628466</v>
      </c>
      <c r="O309" s="117" t="s">
        <v>1159</v>
      </c>
      <c r="P309" s="114"/>
      <c r="Q309" s="118"/>
      <c r="R309" s="116"/>
      <c r="S309" s="114"/>
    </row>
    <row r="310" spans="6:19">
      <c r="F310" s="111" t="s">
        <v>69</v>
      </c>
      <c r="G310" s="136">
        <v>5.0617500000000001E-5</v>
      </c>
      <c r="H310" s="103">
        <f>ROUND(+G310*Totals!$H$12,2)</f>
        <v>17.920000000000002</v>
      </c>
      <c r="I310" s="103">
        <f t="shared" si="11"/>
        <v>2.805656565656566</v>
      </c>
      <c r="J310" s="103">
        <f t="shared" si="12"/>
        <v>15.114343434343436</v>
      </c>
      <c r="K310" s="113" t="s">
        <v>69</v>
      </c>
      <c r="L310" s="113" t="s">
        <v>90</v>
      </c>
      <c r="M310" s="138">
        <v>0.15656565656565657</v>
      </c>
      <c r="N310" s="117">
        <f>H310*M310</f>
        <v>2.805656565656566</v>
      </c>
      <c r="O310" s="113" t="s">
        <v>1159</v>
      </c>
      <c r="P310" s="114"/>
      <c r="Q310" s="118"/>
      <c r="R310" s="116"/>
      <c r="S310" s="114"/>
    </row>
    <row r="311" spans="6:19">
      <c r="F311" s="111" t="s">
        <v>757</v>
      </c>
      <c r="G311" s="136">
        <v>3.9025700000000001E-5</v>
      </c>
      <c r="H311" s="103">
        <f>ROUND(+G311*Totals!$H$12,2)</f>
        <v>13.81</v>
      </c>
      <c r="I311" s="103">
        <f t="shared" si="11"/>
        <v>5.4844722719141332</v>
      </c>
      <c r="J311" s="103">
        <f t="shared" si="12"/>
        <v>8.3255277280858664</v>
      </c>
      <c r="K311" s="113" t="s">
        <v>757</v>
      </c>
      <c r="L311" s="113" t="s">
        <v>42</v>
      </c>
      <c r="M311" s="138">
        <v>0.39713774597495533</v>
      </c>
      <c r="N311" s="117">
        <f>H311*M311</f>
        <v>5.4844722719141332</v>
      </c>
      <c r="O311" s="117" t="s">
        <v>1159</v>
      </c>
      <c r="P311" s="114"/>
      <c r="Q311" s="118"/>
      <c r="R311" s="116"/>
      <c r="S311" s="114"/>
    </row>
    <row r="312" spans="6:19" ht="37.5">
      <c r="F312" s="111" t="s">
        <v>756</v>
      </c>
      <c r="G312" s="136">
        <v>3.8136969999999997E-4</v>
      </c>
      <c r="H312" s="103">
        <f>ROUND(+G312*Totals!$H$12,2)</f>
        <v>134.97999999999999</v>
      </c>
      <c r="I312" s="103">
        <f t="shared" si="11"/>
        <v>0</v>
      </c>
      <c r="J312" s="103">
        <f t="shared" si="12"/>
        <v>134.97999999999999</v>
      </c>
      <c r="K312" s="113"/>
      <c r="L312" s="113"/>
      <c r="N312" s="117"/>
      <c r="O312" s="117"/>
      <c r="P312" s="114"/>
      <c r="Q312" s="118"/>
      <c r="R312" s="116"/>
      <c r="S312" s="114"/>
    </row>
    <row r="313" spans="6:19">
      <c r="F313" s="111" t="s">
        <v>755</v>
      </c>
      <c r="G313" s="136">
        <v>7.8824099999999996E-5</v>
      </c>
      <c r="H313" s="103">
        <f>ROUND(+G313*Totals!$H$12,2)</f>
        <v>27.9</v>
      </c>
      <c r="I313" s="103">
        <f t="shared" si="11"/>
        <v>7.6991803278688513</v>
      </c>
      <c r="J313" s="103">
        <f t="shared" si="12"/>
        <v>20.200819672131146</v>
      </c>
      <c r="K313" s="113" t="s">
        <v>755</v>
      </c>
      <c r="L313" s="113" t="s">
        <v>43</v>
      </c>
      <c r="M313" s="138">
        <v>0.27595628415300544</v>
      </c>
      <c r="N313" s="117">
        <f>H313*M313</f>
        <v>7.6991803278688513</v>
      </c>
      <c r="O313" s="113" t="s">
        <v>1159</v>
      </c>
      <c r="P313" s="114"/>
      <c r="Q313" s="118"/>
      <c r="R313" s="116"/>
      <c r="S313" s="114"/>
    </row>
    <row r="314" spans="6:19">
      <c r="F314" s="111" t="s">
        <v>754</v>
      </c>
      <c r="G314" s="136">
        <v>8.5779199999999993E-5</v>
      </c>
      <c r="H314" s="103">
        <f>ROUND(+G314*Totals!$H$12,2)</f>
        <v>30.36</v>
      </c>
      <c r="I314" s="103">
        <f t="shared" si="11"/>
        <v>4.3955555555555552</v>
      </c>
      <c r="J314" s="103">
        <f t="shared" si="12"/>
        <v>25.964444444444446</v>
      </c>
      <c r="K314" s="113" t="s">
        <v>754</v>
      </c>
      <c r="L314" s="113" t="s">
        <v>92</v>
      </c>
      <c r="M314" s="138">
        <v>0.14478114478114476</v>
      </c>
      <c r="N314" s="117">
        <f>H314*M314</f>
        <v>4.3955555555555552</v>
      </c>
      <c r="O314" s="113" t="s">
        <v>1159</v>
      </c>
      <c r="P314" s="114"/>
      <c r="Q314" s="118"/>
      <c r="R314" s="116"/>
      <c r="S314" s="114"/>
    </row>
    <row r="315" spans="6:19">
      <c r="F315" s="111" t="s">
        <v>70</v>
      </c>
      <c r="G315" s="136">
        <v>2.7356610000000002E-4</v>
      </c>
      <c r="H315" s="103">
        <f>ROUND(+G315*Totals!$H$12,2)</f>
        <v>96.83</v>
      </c>
      <c r="I315" s="103">
        <f t="shared" si="11"/>
        <v>0</v>
      </c>
      <c r="J315" s="103">
        <f t="shared" si="12"/>
        <v>96.83</v>
      </c>
      <c r="K315" s="113"/>
      <c r="L315" s="113"/>
      <c r="N315" s="117"/>
      <c r="O315" s="117"/>
      <c r="P315" s="114"/>
      <c r="Q315" s="118"/>
      <c r="R315" s="116"/>
      <c r="S315" s="114"/>
    </row>
    <row r="316" spans="6:19">
      <c r="F316" s="111" t="s">
        <v>753</v>
      </c>
      <c r="G316" s="136">
        <v>3.7209630000000003E-4</v>
      </c>
      <c r="H316" s="103">
        <f>ROUND(+G316*Totals!$H$12,2)</f>
        <v>131.69999999999999</v>
      </c>
      <c r="I316" s="103">
        <f t="shared" si="11"/>
        <v>0</v>
      </c>
      <c r="J316" s="103">
        <f t="shared" si="12"/>
        <v>131.69999999999999</v>
      </c>
      <c r="K316" s="113"/>
      <c r="L316" s="113"/>
      <c r="N316" s="117"/>
      <c r="O316" s="117"/>
      <c r="P316" s="114"/>
      <c r="Q316" s="118"/>
      <c r="R316" s="116"/>
      <c r="S316" s="114"/>
    </row>
    <row r="317" spans="6:19">
      <c r="F317" s="111" t="s">
        <v>752</v>
      </c>
      <c r="G317" s="136">
        <v>1.0046199999999999E-5</v>
      </c>
      <c r="H317" s="103">
        <f>ROUND(+G317*Totals!$H$12,2)</f>
        <v>3.56</v>
      </c>
      <c r="I317" s="103">
        <f t="shared" si="11"/>
        <v>0.91419939577039266</v>
      </c>
      <c r="J317" s="103">
        <f t="shared" si="12"/>
        <v>2.6458006042296072</v>
      </c>
      <c r="K317" s="113" t="s">
        <v>752</v>
      </c>
      <c r="L317" s="113" t="s">
        <v>132</v>
      </c>
      <c r="M317" s="138">
        <v>0.25679758308157097</v>
      </c>
      <c r="N317" s="117">
        <f>H317*M317</f>
        <v>0.91419939577039266</v>
      </c>
      <c r="O317" s="117" t="s">
        <v>1159</v>
      </c>
      <c r="P317" s="114"/>
      <c r="Q317" s="118"/>
      <c r="R317" s="116"/>
      <c r="S317" s="114"/>
    </row>
    <row r="318" spans="6:19">
      <c r="F318" s="111" t="s">
        <v>751</v>
      </c>
      <c r="G318" s="136">
        <v>1.6808090000000001E-4</v>
      </c>
      <c r="H318" s="103">
        <f>ROUND(+G318*Totals!$H$12,2)</f>
        <v>59.49</v>
      </c>
      <c r="I318" s="103">
        <f t="shared" si="11"/>
        <v>15.680271565495207</v>
      </c>
      <c r="J318" s="103">
        <f t="shared" si="12"/>
        <v>43.809728434504791</v>
      </c>
      <c r="K318" s="113" t="s">
        <v>751</v>
      </c>
      <c r="L318" s="113" t="s">
        <v>81</v>
      </c>
      <c r="M318" s="138">
        <v>0.26357827476038337</v>
      </c>
      <c r="N318" s="117">
        <f>H318*M318</f>
        <v>15.680271565495207</v>
      </c>
      <c r="O318" s="117" t="s">
        <v>1159</v>
      </c>
      <c r="P318" s="114"/>
      <c r="Q318" s="118"/>
      <c r="R318" s="116"/>
      <c r="S318" s="114"/>
    </row>
    <row r="319" spans="6:19">
      <c r="F319" s="111" t="s">
        <v>750</v>
      </c>
      <c r="G319" s="136">
        <v>2.9365900000000003E-5</v>
      </c>
      <c r="H319" s="103">
        <f>ROUND(+G319*Totals!$H$12,2)</f>
        <v>10.39</v>
      </c>
      <c r="I319" s="103">
        <f t="shared" si="11"/>
        <v>3.1825225225225227</v>
      </c>
      <c r="J319" s="103">
        <f t="shared" si="12"/>
        <v>7.2074774774774779</v>
      </c>
      <c r="K319" s="113" t="s">
        <v>750</v>
      </c>
      <c r="L319" s="113" t="s">
        <v>56</v>
      </c>
      <c r="M319" s="138">
        <v>0.30630630630630629</v>
      </c>
      <c r="N319" s="117">
        <f>H319*M319</f>
        <v>3.1825225225225227</v>
      </c>
      <c r="O319" s="113" t="s">
        <v>1159</v>
      </c>
      <c r="P319" s="114"/>
      <c r="Q319" s="118"/>
      <c r="R319" s="116"/>
      <c r="S319" s="114"/>
    </row>
    <row r="320" spans="6:19">
      <c r="F320" s="111" t="s">
        <v>749</v>
      </c>
      <c r="G320" s="136">
        <v>6.7232300000000003E-5</v>
      </c>
      <c r="H320" s="103">
        <f>ROUND(+G320*Totals!$H$12,2)</f>
        <v>23.8</v>
      </c>
      <c r="I320" s="103">
        <f t="shared" si="11"/>
        <v>6.2932692307692308</v>
      </c>
      <c r="J320" s="103">
        <f t="shared" si="12"/>
        <v>17.506730769230771</v>
      </c>
      <c r="K320" s="113" t="s">
        <v>749</v>
      </c>
      <c r="L320" s="113" t="s">
        <v>61</v>
      </c>
      <c r="M320" s="138">
        <v>0.26442307692307693</v>
      </c>
      <c r="N320" s="117">
        <f>H320*M320</f>
        <v>6.2932692307692308</v>
      </c>
      <c r="O320" s="113" t="s">
        <v>1159</v>
      </c>
      <c r="P320" s="114"/>
      <c r="Q320" s="118"/>
      <c r="R320" s="116"/>
      <c r="S320" s="114"/>
    </row>
    <row r="321" spans="6:19">
      <c r="F321" s="111" t="s">
        <v>748</v>
      </c>
      <c r="G321" s="136">
        <v>2.9481770000000003E-4</v>
      </c>
      <c r="H321" s="103">
        <f>ROUND(+G321*Totals!$H$12,2)</f>
        <v>104.35</v>
      </c>
      <c r="I321" s="103">
        <f t="shared" si="11"/>
        <v>0</v>
      </c>
      <c r="J321" s="103">
        <f t="shared" si="12"/>
        <v>104.35</v>
      </c>
      <c r="K321" s="113"/>
      <c r="L321" s="113"/>
      <c r="N321" s="117"/>
      <c r="O321" s="117"/>
      <c r="P321" s="114"/>
      <c r="Q321" s="118"/>
      <c r="R321" s="116"/>
      <c r="S321" s="114"/>
    </row>
    <row r="322" spans="6:19">
      <c r="F322" s="111" t="s">
        <v>747</v>
      </c>
      <c r="G322" s="136">
        <v>1.1842939E-3</v>
      </c>
      <c r="H322" s="103">
        <f>ROUND(+G322*Totals!$H$12,2)</f>
        <v>419.17</v>
      </c>
      <c r="I322" s="103">
        <f t="shared" si="11"/>
        <v>0</v>
      </c>
      <c r="J322" s="103">
        <f t="shared" si="12"/>
        <v>419.17</v>
      </c>
      <c r="K322" s="113"/>
      <c r="L322" s="113"/>
      <c r="N322" s="117"/>
      <c r="O322" s="113"/>
      <c r="P322" s="114"/>
      <c r="Q322" s="118"/>
      <c r="R322" s="116"/>
      <c r="S322" s="114"/>
    </row>
    <row r="323" spans="6:19">
      <c r="F323" s="111" t="s">
        <v>746</v>
      </c>
      <c r="G323" s="136">
        <v>1.3291910000000001E-4</v>
      </c>
      <c r="H323" s="103">
        <f>ROUND(+G323*Totals!$H$12,2)</f>
        <v>47.05</v>
      </c>
      <c r="I323" s="103">
        <f t="shared" si="11"/>
        <v>6.086069651741294</v>
      </c>
      <c r="J323" s="103">
        <f t="shared" si="12"/>
        <v>40.9639303482587</v>
      </c>
      <c r="K323" s="113" t="s">
        <v>746</v>
      </c>
      <c r="L323" s="113" t="s">
        <v>41</v>
      </c>
      <c r="M323" s="138">
        <v>0.12935323383084579</v>
      </c>
      <c r="N323" s="117">
        <f>H323*M323</f>
        <v>6.086069651741294</v>
      </c>
      <c r="O323" s="117" t="s">
        <v>1159</v>
      </c>
      <c r="P323" s="114"/>
      <c r="Q323" s="118"/>
      <c r="R323" s="116"/>
      <c r="S323" s="114"/>
    </row>
    <row r="324" spans="6:19">
      <c r="F324" s="111" t="s">
        <v>745</v>
      </c>
      <c r="G324" s="136">
        <v>1.8585490000000001E-4</v>
      </c>
      <c r="H324" s="103">
        <f>ROUND(+G324*Totals!$H$12,2)</f>
        <v>65.78</v>
      </c>
      <c r="I324" s="103">
        <f t="shared" si="11"/>
        <v>17.522183406113538</v>
      </c>
      <c r="J324" s="103">
        <f t="shared" si="12"/>
        <v>48.25781659388646</v>
      </c>
      <c r="K324" s="137" t="s">
        <v>745</v>
      </c>
      <c r="L324" s="137" t="s">
        <v>119</v>
      </c>
      <c r="M324" s="138">
        <v>0.26637554585152839</v>
      </c>
      <c r="N324" s="117">
        <f>H324*M324</f>
        <v>17.522183406113538</v>
      </c>
      <c r="O324" s="113"/>
      <c r="P324" s="114"/>
      <c r="Q324" s="118"/>
      <c r="R324" s="116"/>
      <c r="S324" s="114"/>
    </row>
    <row r="325" spans="6:19">
      <c r="F325" s="111" t="s">
        <v>744</v>
      </c>
      <c r="G325" s="136">
        <v>5.2549399999999995E-5</v>
      </c>
      <c r="H325" s="103">
        <f>ROUND(+G325*Totals!$H$12,2)</f>
        <v>18.600000000000001</v>
      </c>
      <c r="I325" s="103">
        <f t="shared" si="11"/>
        <v>7.1387323943661984</v>
      </c>
      <c r="J325" s="103">
        <f t="shared" si="12"/>
        <v>11.461267605633804</v>
      </c>
      <c r="K325" s="113" t="s">
        <v>744</v>
      </c>
      <c r="L325" s="113" t="s">
        <v>69</v>
      </c>
      <c r="M325" s="138">
        <v>0.38380281690140849</v>
      </c>
      <c r="N325" s="117">
        <f>H325*M325</f>
        <v>7.1387323943661984</v>
      </c>
      <c r="O325" s="117" t="s">
        <v>1159</v>
      </c>
      <c r="P325" s="114"/>
      <c r="Q325" s="118"/>
      <c r="R325" s="116"/>
      <c r="S325" s="114"/>
    </row>
    <row r="326" spans="6:19">
      <c r="F326" s="111" t="s">
        <v>743</v>
      </c>
      <c r="G326" s="136">
        <v>4.1614499999999998E-4</v>
      </c>
      <c r="H326" s="103">
        <f>ROUND(+G326*Totals!$H$12,2)</f>
        <v>147.29</v>
      </c>
      <c r="I326" s="103">
        <f t="shared" si="11"/>
        <v>0</v>
      </c>
      <c r="J326" s="103">
        <f t="shared" si="12"/>
        <v>147.29</v>
      </c>
      <c r="K326" s="113"/>
      <c r="L326" s="113"/>
      <c r="N326" s="117"/>
      <c r="O326" s="113"/>
      <c r="P326" s="114"/>
      <c r="Q326" s="118"/>
      <c r="R326" s="116"/>
      <c r="S326" s="114"/>
    </row>
    <row r="327" spans="6:19">
      <c r="F327" s="111" t="s">
        <v>742</v>
      </c>
      <c r="G327" s="136">
        <v>2.43427E-5</v>
      </c>
      <c r="H327" s="103">
        <f>ROUND(+G327*Totals!$H$12,2)</f>
        <v>8.6199999999999992</v>
      </c>
      <c r="I327" s="103">
        <f t="shared" ref="I327:I390" si="13">+N327+Q327+T327</f>
        <v>4.070555555555555</v>
      </c>
      <c r="J327" s="103">
        <f t="shared" ref="J327:J390" si="14">+H327-I327</f>
        <v>4.5494444444444442</v>
      </c>
      <c r="K327" s="113" t="s">
        <v>742</v>
      </c>
      <c r="L327" s="113" t="s">
        <v>88</v>
      </c>
      <c r="M327" s="138">
        <v>0.47222222222222221</v>
      </c>
      <c r="N327" s="117">
        <f>H327*M327</f>
        <v>4.070555555555555</v>
      </c>
      <c r="O327" s="113" t="s">
        <v>1159</v>
      </c>
      <c r="P327" s="114"/>
      <c r="Q327" s="118"/>
      <c r="R327" s="116"/>
      <c r="S327" s="114"/>
    </row>
    <row r="328" spans="6:19">
      <c r="F328" s="111" t="s">
        <v>741</v>
      </c>
      <c r="G328" s="136">
        <v>4.6792170000000002E-4</v>
      </c>
      <c r="H328" s="103">
        <f>ROUND(+G328*Totals!$H$12,2)</f>
        <v>165.62</v>
      </c>
      <c r="I328" s="103">
        <f t="shared" si="13"/>
        <v>0</v>
      </c>
      <c r="J328" s="103">
        <f t="shared" si="14"/>
        <v>165.62</v>
      </c>
      <c r="K328" s="113"/>
      <c r="L328" s="113"/>
      <c r="N328" s="117"/>
      <c r="O328" s="117"/>
      <c r="P328" s="114"/>
      <c r="Q328" s="118"/>
      <c r="R328" s="116"/>
      <c r="S328" s="114"/>
    </row>
    <row r="329" spans="6:19">
      <c r="F329" s="111" t="s">
        <v>740</v>
      </c>
      <c r="G329" s="136">
        <v>3.0679589999999999E-4</v>
      </c>
      <c r="H329" s="103">
        <f>ROUND(+G329*Totals!$H$12,2)</f>
        <v>108.59</v>
      </c>
      <c r="I329" s="103">
        <f t="shared" si="13"/>
        <v>0</v>
      </c>
      <c r="J329" s="103">
        <f t="shared" si="14"/>
        <v>108.59</v>
      </c>
      <c r="K329" s="113"/>
      <c r="L329" s="113"/>
      <c r="N329" s="117"/>
      <c r="O329" s="113"/>
      <c r="P329" s="114"/>
      <c r="Q329" s="118"/>
      <c r="R329" s="116"/>
      <c r="S329" s="114"/>
    </row>
    <row r="330" spans="6:19">
      <c r="F330" s="111" t="s">
        <v>739</v>
      </c>
      <c r="G330" s="136">
        <v>1.1591800000000001E-5</v>
      </c>
      <c r="H330" s="103">
        <f>ROUND(+G330*Totals!$H$12,2)</f>
        <v>4.0999999999999996</v>
      </c>
      <c r="I330" s="103">
        <f t="shared" si="13"/>
        <v>1.8837837837837834</v>
      </c>
      <c r="J330" s="103">
        <f t="shared" si="14"/>
        <v>2.2162162162162162</v>
      </c>
      <c r="K330" s="113" t="s">
        <v>739</v>
      </c>
      <c r="L330" s="113" t="s">
        <v>55</v>
      </c>
      <c r="M330" s="138">
        <v>0.45945945945945943</v>
      </c>
      <c r="N330" s="117">
        <f>H330*M330</f>
        <v>1.8837837837837834</v>
      </c>
      <c r="O330" s="113" t="s">
        <v>1159</v>
      </c>
      <c r="P330" s="114"/>
      <c r="Q330" s="118"/>
      <c r="R330" s="116"/>
      <c r="S330" s="114"/>
    </row>
    <row r="331" spans="6:19">
      <c r="F331" s="111" t="s">
        <v>738</v>
      </c>
      <c r="G331" s="136">
        <v>2.094249E-4</v>
      </c>
      <c r="H331" s="103">
        <f>ROUND(+G331*Totals!$H$12,2)</f>
        <v>74.12</v>
      </c>
      <c r="I331" s="103">
        <f t="shared" si="13"/>
        <v>0</v>
      </c>
      <c r="J331" s="103">
        <f t="shared" si="14"/>
        <v>74.12</v>
      </c>
      <c r="K331" s="113"/>
      <c r="L331" s="113"/>
      <c r="N331" s="117"/>
      <c r="O331" s="113"/>
      <c r="P331" s="114"/>
      <c r="Q331" s="118"/>
      <c r="R331" s="116"/>
      <c r="S331" s="114"/>
    </row>
    <row r="332" spans="6:19">
      <c r="F332" s="111" t="s">
        <v>737</v>
      </c>
      <c r="G332" s="136">
        <v>1.881733E-4</v>
      </c>
      <c r="H332" s="103">
        <f>ROUND(+G332*Totals!$H$12,2)</f>
        <v>66.599999999999994</v>
      </c>
      <c r="I332" s="103">
        <f t="shared" si="13"/>
        <v>8.5982494529540467</v>
      </c>
      <c r="J332" s="103">
        <f t="shared" si="14"/>
        <v>58.001750547045944</v>
      </c>
      <c r="K332" s="137" t="s">
        <v>737</v>
      </c>
      <c r="L332" s="137" t="s">
        <v>80</v>
      </c>
      <c r="M332" s="138">
        <v>5.142231947483588E-2</v>
      </c>
      <c r="N332" s="117">
        <f>H332*M332</f>
        <v>3.4247264770240693</v>
      </c>
      <c r="O332" s="137" t="s">
        <v>109</v>
      </c>
      <c r="P332" s="138">
        <v>7.7680525164113778E-2</v>
      </c>
      <c r="Q332" s="118">
        <f>H332*P332</f>
        <v>5.173522975929977</v>
      </c>
      <c r="R332" s="116"/>
      <c r="S332" s="114"/>
    </row>
    <row r="333" spans="6:19">
      <c r="F333" s="111" t="s">
        <v>736</v>
      </c>
      <c r="G333" s="136">
        <v>3.0872780000000002E-4</v>
      </c>
      <c r="H333" s="103">
        <f>ROUND(+G333*Totals!$H$12,2)</f>
        <v>109.27</v>
      </c>
      <c r="I333" s="103">
        <f t="shared" si="13"/>
        <v>0</v>
      </c>
      <c r="J333" s="103">
        <f t="shared" si="14"/>
        <v>109.27</v>
      </c>
      <c r="K333" s="113"/>
      <c r="L333" s="113"/>
      <c r="N333" s="117"/>
      <c r="O333" s="113"/>
      <c r="P333" s="114"/>
      <c r="Q333" s="118"/>
      <c r="R333" s="116"/>
      <c r="S333" s="114"/>
    </row>
    <row r="334" spans="6:19">
      <c r="F334" s="111" t="s">
        <v>735</v>
      </c>
      <c r="G334" s="136">
        <v>1.9601706E-3</v>
      </c>
      <c r="H334" s="103">
        <f>ROUND(+G334*Totals!$H$12,2)</f>
        <v>693.79</v>
      </c>
      <c r="I334" s="103">
        <f t="shared" si="13"/>
        <v>0</v>
      </c>
      <c r="J334" s="103">
        <f t="shared" si="14"/>
        <v>693.79</v>
      </c>
      <c r="K334" s="113"/>
      <c r="L334" s="113"/>
      <c r="N334" s="117"/>
      <c r="O334" s="113"/>
      <c r="P334" s="114"/>
      <c r="Q334" s="118"/>
      <c r="R334" s="116"/>
      <c r="S334" s="114"/>
    </row>
    <row r="335" spans="6:19">
      <c r="F335" s="111" t="s">
        <v>734</v>
      </c>
      <c r="G335" s="136">
        <v>4.447381E-4</v>
      </c>
      <c r="H335" s="103">
        <f>ROUND(+G335*Totals!$H$12,2)</f>
        <v>157.41</v>
      </c>
      <c r="I335" s="103">
        <f t="shared" si="13"/>
        <v>0</v>
      </c>
      <c r="J335" s="103">
        <f t="shared" si="14"/>
        <v>157.41</v>
      </c>
      <c r="K335" s="113"/>
      <c r="L335" s="113"/>
      <c r="N335" s="117"/>
      <c r="O335" s="117"/>
      <c r="P335" s="114"/>
      <c r="Q335" s="118"/>
      <c r="R335" s="116"/>
      <c r="S335" s="114"/>
    </row>
    <row r="336" spans="6:19">
      <c r="F336" s="111" t="s">
        <v>733</v>
      </c>
      <c r="G336" s="136">
        <v>2.44973E-4</v>
      </c>
      <c r="H336" s="103">
        <f>ROUND(+G336*Totals!$H$12,2)</f>
        <v>86.71</v>
      </c>
      <c r="I336" s="103">
        <f t="shared" si="13"/>
        <v>0</v>
      </c>
      <c r="J336" s="103">
        <f t="shared" si="14"/>
        <v>86.71</v>
      </c>
      <c r="K336" s="113"/>
      <c r="L336" s="113"/>
      <c r="N336" s="117"/>
      <c r="O336" s="117"/>
      <c r="P336" s="114"/>
      <c r="Q336" s="118"/>
      <c r="R336" s="116"/>
      <c r="S336" s="114"/>
    </row>
    <row r="337" spans="6:19">
      <c r="F337" s="111" t="s">
        <v>732</v>
      </c>
      <c r="G337" s="136">
        <v>5.4095000000000003E-5</v>
      </c>
      <c r="H337" s="103">
        <f>ROUND(+G337*Totals!$H$12,2)</f>
        <v>19.149999999999999</v>
      </c>
      <c r="I337" s="103">
        <f t="shared" si="13"/>
        <v>5.0914682539682534</v>
      </c>
      <c r="J337" s="103">
        <f t="shared" si="14"/>
        <v>14.058531746031745</v>
      </c>
      <c r="K337" s="113" t="s">
        <v>732</v>
      </c>
      <c r="L337" s="113" t="s">
        <v>75</v>
      </c>
      <c r="M337" s="138">
        <v>0.26587301587301587</v>
      </c>
      <c r="N337" s="117">
        <f>H337*M337</f>
        <v>5.0914682539682534</v>
      </c>
      <c r="O337" s="113" t="s">
        <v>1159</v>
      </c>
      <c r="P337" s="114"/>
      <c r="Q337" s="118"/>
      <c r="R337" s="116"/>
      <c r="S337" s="114"/>
    </row>
    <row r="338" spans="6:19">
      <c r="F338" s="111" t="s">
        <v>731</v>
      </c>
      <c r="G338" s="136">
        <v>9.2347899999999997E-5</v>
      </c>
      <c r="H338" s="103">
        <f>ROUND(+G338*Totals!$H$12,2)</f>
        <v>32.69</v>
      </c>
      <c r="I338" s="103">
        <f t="shared" si="13"/>
        <v>9.5678048780487792</v>
      </c>
      <c r="J338" s="103">
        <f t="shared" si="14"/>
        <v>23.122195121951219</v>
      </c>
      <c r="K338" s="113" t="s">
        <v>731</v>
      </c>
      <c r="L338" s="113" t="s">
        <v>57</v>
      </c>
      <c r="M338" s="138">
        <v>0.29268292682926828</v>
      </c>
      <c r="N338" s="117">
        <f>H338*M338</f>
        <v>9.5678048780487792</v>
      </c>
      <c r="O338" s="113" t="s">
        <v>1159</v>
      </c>
      <c r="P338" s="114"/>
      <c r="Q338" s="118"/>
      <c r="R338" s="116"/>
      <c r="S338" s="114"/>
    </row>
    <row r="339" spans="6:19">
      <c r="F339" s="111" t="s">
        <v>730</v>
      </c>
      <c r="G339" s="136">
        <v>3.6784589999999998E-4</v>
      </c>
      <c r="H339" s="103">
        <f>ROUND(+G339*Totals!$H$12,2)</f>
        <v>130.19999999999999</v>
      </c>
      <c r="I339" s="103">
        <f t="shared" si="13"/>
        <v>0</v>
      </c>
      <c r="J339" s="103">
        <f t="shared" si="14"/>
        <v>130.19999999999999</v>
      </c>
      <c r="K339" s="113"/>
      <c r="L339" s="113"/>
      <c r="N339" s="117"/>
      <c r="O339" s="117"/>
      <c r="P339" s="114"/>
      <c r="Q339" s="118"/>
      <c r="R339" s="116"/>
      <c r="S339" s="114"/>
    </row>
    <row r="340" spans="6:19">
      <c r="F340" s="111" t="s">
        <v>729</v>
      </c>
      <c r="G340" s="136">
        <v>3.2147879999999999E-4</v>
      </c>
      <c r="H340" s="103">
        <f>ROUND(+G340*Totals!$H$12,2)</f>
        <v>113.79</v>
      </c>
      <c r="I340" s="103">
        <f t="shared" si="13"/>
        <v>0</v>
      </c>
      <c r="J340" s="103">
        <f t="shared" si="14"/>
        <v>113.79</v>
      </c>
      <c r="K340" s="113"/>
      <c r="L340" s="113"/>
      <c r="N340" s="117"/>
      <c r="O340" s="117"/>
      <c r="P340" s="114"/>
      <c r="Q340" s="118"/>
      <c r="R340" s="116"/>
      <c r="S340" s="114"/>
    </row>
    <row r="341" spans="6:19">
      <c r="F341" s="111" t="s">
        <v>728</v>
      </c>
      <c r="G341" s="136">
        <v>2.9365900000000003E-5</v>
      </c>
      <c r="H341" s="103">
        <f>ROUND(+G341*Totals!$H$12,2)</f>
        <v>10.39</v>
      </c>
      <c r="I341" s="103">
        <f t="shared" si="13"/>
        <v>5.5323376623376621</v>
      </c>
      <c r="J341" s="103">
        <f t="shared" si="14"/>
        <v>4.8576623376623385</v>
      </c>
      <c r="K341" s="113" t="s">
        <v>728</v>
      </c>
      <c r="L341" s="113" t="s">
        <v>65</v>
      </c>
      <c r="M341" s="138">
        <v>0.53246753246753242</v>
      </c>
      <c r="N341" s="117">
        <f>H341*M341</f>
        <v>5.5323376623376621</v>
      </c>
      <c r="O341" s="113" t="s">
        <v>1159</v>
      </c>
      <c r="P341" s="114"/>
      <c r="Q341" s="118"/>
      <c r="R341" s="116"/>
      <c r="S341" s="114"/>
    </row>
    <row r="342" spans="6:19">
      <c r="F342" s="111" t="s">
        <v>727</v>
      </c>
      <c r="G342" s="136">
        <v>8.3460800000000006E-5</v>
      </c>
      <c r="H342" s="103">
        <f>ROUND(+G342*Totals!$H$12,2)</f>
        <v>29.54</v>
      </c>
      <c r="I342" s="103">
        <f t="shared" si="13"/>
        <v>11.762934131736527</v>
      </c>
      <c r="J342" s="103">
        <f t="shared" si="14"/>
        <v>17.77706586826347</v>
      </c>
      <c r="K342" s="113" t="s">
        <v>727</v>
      </c>
      <c r="L342" s="113" t="s">
        <v>131</v>
      </c>
      <c r="M342" s="138">
        <v>0.39820359281437129</v>
      </c>
      <c r="N342" s="117">
        <f>H342*M342</f>
        <v>11.762934131736527</v>
      </c>
      <c r="O342" s="113" t="s">
        <v>1159</v>
      </c>
      <c r="P342" s="114"/>
      <c r="Q342" s="118"/>
      <c r="R342" s="116"/>
      <c r="S342" s="114"/>
    </row>
    <row r="343" spans="6:19" ht="37.5">
      <c r="F343" s="111" t="s">
        <v>726</v>
      </c>
      <c r="G343" s="136">
        <v>2.8013480000000003E-4</v>
      </c>
      <c r="H343" s="103">
        <f>ROUND(+G343*Totals!$H$12,2)</f>
        <v>99.15</v>
      </c>
      <c r="I343" s="103">
        <f t="shared" si="13"/>
        <v>0</v>
      </c>
      <c r="J343" s="103">
        <f t="shared" si="14"/>
        <v>99.15</v>
      </c>
      <c r="K343" s="113"/>
      <c r="L343" s="113"/>
      <c r="N343" s="117"/>
      <c r="O343" s="117"/>
      <c r="P343" s="114"/>
      <c r="Q343" s="118"/>
      <c r="R343" s="116"/>
      <c r="S343" s="114"/>
    </row>
    <row r="344" spans="6:19">
      <c r="F344" s="111" t="s">
        <v>725</v>
      </c>
      <c r="G344" s="136">
        <v>2.3763159999999999E-4</v>
      </c>
      <c r="H344" s="103">
        <f>ROUND(+G344*Totals!$H$12,2)</f>
        <v>84.11</v>
      </c>
      <c r="I344" s="103">
        <f t="shared" si="13"/>
        <v>0</v>
      </c>
      <c r="J344" s="103">
        <f t="shared" si="14"/>
        <v>84.11</v>
      </c>
      <c r="K344" s="113"/>
      <c r="L344" s="113"/>
      <c r="N344" s="117"/>
      <c r="O344" s="113"/>
      <c r="P344" s="114"/>
      <c r="Q344" s="118"/>
      <c r="R344" s="116"/>
      <c r="S344" s="114"/>
    </row>
    <row r="345" spans="6:19">
      <c r="F345" s="111" t="s">
        <v>724</v>
      </c>
      <c r="G345" s="136">
        <v>7.5733000000000001E-5</v>
      </c>
      <c r="H345" s="103">
        <f>ROUND(+G345*Totals!$H$12,2)</f>
        <v>26.81</v>
      </c>
      <c r="I345" s="103">
        <f t="shared" si="13"/>
        <v>4.9995337995337996</v>
      </c>
      <c r="J345" s="103">
        <f t="shared" si="14"/>
        <v>21.810466200466198</v>
      </c>
      <c r="K345" s="113" t="s">
        <v>724</v>
      </c>
      <c r="L345" s="113" t="s">
        <v>61</v>
      </c>
      <c r="M345" s="138">
        <v>0.18648018648018649</v>
      </c>
      <c r="N345" s="117">
        <f>H345*M345</f>
        <v>4.9995337995337996</v>
      </c>
      <c r="O345" s="113" t="s">
        <v>1159</v>
      </c>
      <c r="P345" s="114"/>
      <c r="Q345" s="118"/>
      <c r="R345" s="116"/>
      <c r="S345" s="114"/>
    </row>
    <row r="346" spans="6:19">
      <c r="F346" s="111" t="s">
        <v>723</v>
      </c>
      <c r="G346" s="136">
        <v>1.6885359999999999E-4</v>
      </c>
      <c r="H346" s="103">
        <f>ROUND(+G346*Totals!$H$12,2)</f>
        <v>59.76</v>
      </c>
      <c r="I346" s="103">
        <f t="shared" si="13"/>
        <v>8.084244031830238</v>
      </c>
      <c r="J346" s="103">
        <f t="shared" si="14"/>
        <v>51.67575596816976</v>
      </c>
      <c r="K346" s="137" t="s">
        <v>723</v>
      </c>
      <c r="L346" s="137" t="s">
        <v>92</v>
      </c>
      <c r="M346" s="138">
        <v>0.13527851458885942</v>
      </c>
      <c r="N346" s="117">
        <f>H346*M346</f>
        <v>8.084244031830238</v>
      </c>
      <c r="O346" s="117"/>
      <c r="P346" s="114"/>
      <c r="Q346" s="118"/>
      <c r="R346" s="116"/>
      <c r="S346" s="114"/>
    </row>
    <row r="347" spans="6:19">
      <c r="F347" s="111" t="s">
        <v>722</v>
      </c>
      <c r="G347" s="136">
        <v>6.3909369999999989E-4</v>
      </c>
      <c r="H347" s="103">
        <f>ROUND(+G347*Totals!$H$12,2)</f>
        <v>226.2</v>
      </c>
      <c r="I347" s="103">
        <f t="shared" si="13"/>
        <v>0</v>
      </c>
      <c r="J347" s="103">
        <f t="shared" si="14"/>
        <v>226.2</v>
      </c>
      <c r="K347" s="113"/>
      <c r="L347" s="113"/>
      <c r="N347" s="117"/>
      <c r="O347" s="117"/>
      <c r="P347" s="114"/>
      <c r="Q347" s="118"/>
      <c r="R347" s="116"/>
      <c r="S347" s="114"/>
    </row>
    <row r="348" spans="6:19">
      <c r="F348" s="111" t="s">
        <v>721</v>
      </c>
      <c r="G348" s="136">
        <v>3.3229799999999998E-5</v>
      </c>
      <c r="H348" s="103">
        <f>ROUND(+G348*Totals!$H$12,2)</f>
        <v>11.76</v>
      </c>
      <c r="I348" s="103">
        <f t="shared" si="13"/>
        <v>2.6666666666666665</v>
      </c>
      <c r="J348" s="103">
        <f t="shared" si="14"/>
        <v>9.0933333333333337</v>
      </c>
      <c r="K348" s="113" t="s">
        <v>721</v>
      </c>
      <c r="L348" s="113" t="s">
        <v>103</v>
      </c>
      <c r="M348" s="138">
        <v>0.22675736961451246</v>
      </c>
      <c r="N348" s="117">
        <f>H348*M348</f>
        <v>2.6666666666666665</v>
      </c>
      <c r="O348" s="117" t="s">
        <v>1159</v>
      </c>
      <c r="P348" s="114"/>
      <c r="Q348" s="118"/>
      <c r="R348" s="116"/>
      <c r="S348" s="114"/>
    </row>
    <row r="349" spans="6:19">
      <c r="F349" s="111" t="s">
        <v>720</v>
      </c>
      <c r="G349" s="136">
        <v>1.197818E-4</v>
      </c>
      <c r="H349" s="103">
        <f>ROUND(+G349*Totals!$H$12,2)</f>
        <v>42.4</v>
      </c>
      <c r="I349" s="103">
        <f t="shared" si="13"/>
        <v>0.4633879781420765</v>
      </c>
      <c r="J349" s="103">
        <f t="shared" si="14"/>
        <v>41.936612021857925</v>
      </c>
      <c r="K349" s="113" t="s">
        <v>720</v>
      </c>
      <c r="L349" s="113" t="s">
        <v>117</v>
      </c>
      <c r="M349" s="138">
        <v>1.092896174863388E-2</v>
      </c>
      <c r="N349" s="117">
        <f>H349*M349</f>
        <v>0.4633879781420765</v>
      </c>
      <c r="O349" s="117" t="s">
        <v>1159</v>
      </c>
      <c r="P349" s="114"/>
      <c r="Q349" s="118"/>
      <c r="R349" s="116"/>
      <c r="S349" s="114"/>
    </row>
    <row r="350" spans="6:19">
      <c r="F350" s="111" t="s">
        <v>719</v>
      </c>
      <c r="G350" s="136">
        <v>5.9504500000000006E-5</v>
      </c>
      <c r="H350" s="103">
        <f>ROUND(+G350*Totals!$H$12,2)</f>
        <v>21.06</v>
      </c>
      <c r="I350" s="103">
        <f t="shared" si="13"/>
        <v>4.68</v>
      </c>
      <c r="J350" s="103">
        <f t="shared" si="14"/>
        <v>16.38</v>
      </c>
      <c r="K350" s="113" t="s">
        <v>719</v>
      </c>
      <c r="L350" s="113" t="s">
        <v>120</v>
      </c>
      <c r="M350" s="138">
        <v>0.22222222222222221</v>
      </c>
      <c r="N350" s="117">
        <f>H350*M350</f>
        <v>4.68</v>
      </c>
      <c r="O350" s="113" t="s">
        <v>1159</v>
      </c>
      <c r="P350" s="114"/>
      <c r="Q350" s="118"/>
      <c r="R350" s="116"/>
      <c r="S350" s="114"/>
    </row>
    <row r="351" spans="6:19">
      <c r="F351" s="111" t="s">
        <v>718</v>
      </c>
      <c r="G351" s="136">
        <v>2.3570000000000003E-5</v>
      </c>
      <c r="H351" s="103">
        <f>ROUND(+G351*Totals!$H$12,2)</f>
        <v>8.34</v>
      </c>
      <c r="I351" s="103">
        <f t="shared" si="13"/>
        <v>3.5963492063492062</v>
      </c>
      <c r="J351" s="103">
        <f t="shared" si="14"/>
        <v>4.7436507936507937</v>
      </c>
      <c r="K351" s="113" t="s">
        <v>718</v>
      </c>
      <c r="L351" s="113" t="s">
        <v>40</v>
      </c>
      <c r="M351" s="138">
        <v>0.43121693121693122</v>
      </c>
      <c r="N351" s="117">
        <f>H351*M351</f>
        <v>3.5963492063492062</v>
      </c>
      <c r="O351" s="113" t="s">
        <v>1159</v>
      </c>
      <c r="P351" s="114"/>
      <c r="Q351" s="118"/>
      <c r="R351" s="116"/>
      <c r="S351" s="114"/>
    </row>
    <row r="352" spans="6:19">
      <c r="F352" s="111" t="s">
        <v>717</v>
      </c>
      <c r="G352" s="136">
        <v>8.3847199999999999E-5</v>
      </c>
      <c r="H352" s="103">
        <f>ROUND(+G352*Totals!$H$12,2)</f>
        <v>29.68</v>
      </c>
      <c r="I352" s="103">
        <f t="shared" si="13"/>
        <v>0</v>
      </c>
      <c r="J352" s="103">
        <f t="shared" si="14"/>
        <v>29.68</v>
      </c>
      <c r="K352" s="113"/>
      <c r="L352" s="113"/>
      <c r="N352" s="117"/>
      <c r="O352" s="113"/>
      <c r="P352" s="114"/>
      <c r="Q352" s="118"/>
      <c r="R352" s="116"/>
      <c r="S352" s="114"/>
    </row>
    <row r="353" spans="6:19">
      <c r="F353" s="111" t="s">
        <v>71</v>
      </c>
      <c r="G353" s="136">
        <v>3.8252889999999996E-4</v>
      </c>
      <c r="H353" s="103">
        <f>ROUND(+G353*Totals!$H$12,2)</f>
        <v>135.38999999999999</v>
      </c>
      <c r="I353" s="103">
        <f t="shared" si="13"/>
        <v>0</v>
      </c>
      <c r="J353" s="103">
        <f t="shared" si="14"/>
        <v>135.38999999999999</v>
      </c>
      <c r="K353" s="113"/>
      <c r="L353" s="113"/>
      <c r="N353" s="117"/>
      <c r="O353" s="117"/>
      <c r="P353" s="114"/>
      <c r="Q353" s="118"/>
      <c r="R353" s="116"/>
      <c r="S353" s="114"/>
    </row>
    <row r="354" spans="6:19">
      <c r="F354" s="111" t="s">
        <v>716</v>
      </c>
      <c r="G354" s="136">
        <v>7.967419000000001E-4</v>
      </c>
      <c r="H354" s="103">
        <f>ROUND(+G354*Totals!$H$12,2)</f>
        <v>282</v>
      </c>
      <c r="I354" s="103">
        <f t="shared" si="13"/>
        <v>0</v>
      </c>
      <c r="J354" s="103">
        <f t="shared" si="14"/>
        <v>282</v>
      </c>
      <c r="K354" s="113"/>
      <c r="L354" s="113"/>
      <c r="N354" s="117"/>
      <c r="O354" s="113"/>
      <c r="P354" s="114"/>
      <c r="Q354" s="118"/>
      <c r="R354" s="116"/>
      <c r="S354" s="114"/>
    </row>
    <row r="355" spans="6:19">
      <c r="F355" s="111" t="s">
        <v>715</v>
      </c>
      <c r="G355" s="136">
        <v>2.7433900000000002E-5</v>
      </c>
      <c r="H355" s="103">
        <f>ROUND(+G355*Totals!$H$12,2)</f>
        <v>9.7100000000000009</v>
      </c>
      <c r="I355" s="103">
        <f t="shared" si="13"/>
        <v>2.4530526315789478</v>
      </c>
      <c r="J355" s="103">
        <f>+H355-I355</f>
        <v>7.256947368421053</v>
      </c>
      <c r="K355" s="113" t="s">
        <v>715</v>
      </c>
      <c r="L355" s="113" t="s">
        <v>55</v>
      </c>
      <c r="M355" s="138">
        <v>0.25263157894736843</v>
      </c>
      <c r="N355" s="117">
        <f>H355*M355</f>
        <v>2.4530526315789478</v>
      </c>
      <c r="O355" s="113"/>
      <c r="P355" s="114"/>
      <c r="Q355" s="118"/>
      <c r="R355" s="116"/>
      <c r="S355" s="114"/>
    </row>
    <row r="356" spans="6:19">
      <c r="F356" s="111" t="s">
        <v>714</v>
      </c>
      <c r="G356" s="136">
        <v>5.9500626000000001E-3</v>
      </c>
      <c r="H356" s="103">
        <f>ROUND(+G356*Totals!$H$12,2)</f>
        <v>2105.98</v>
      </c>
      <c r="I356" s="103">
        <f t="shared" si="13"/>
        <v>0</v>
      </c>
      <c r="J356" s="103">
        <f>+H356-I356</f>
        <v>2105.98</v>
      </c>
      <c r="K356" s="113"/>
      <c r="L356" s="113"/>
      <c r="N356" s="117"/>
      <c r="O356" s="113" t="s">
        <v>1159</v>
      </c>
      <c r="P356" s="114"/>
      <c r="Q356" s="118"/>
      <c r="R356" s="116"/>
      <c r="S356" s="114"/>
    </row>
    <row r="357" spans="6:19">
      <c r="F357" s="111" t="s">
        <v>713</v>
      </c>
      <c r="G357" s="136">
        <v>3.6954607E-3</v>
      </c>
      <c r="H357" s="103">
        <f>ROUND(+G357*Totals!$H$12,2)</f>
        <v>1307.98</v>
      </c>
      <c r="I357" s="103">
        <f t="shared" si="13"/>
        <v>0</v>
      </c>
      <c r="J357" s="103">
        <f t="shared" si="14"/>
        <v>1307.98</v>
      </c>
      <c r="K357" s="113"/>
      <c r="L357" s="113"/>
      <c r="N357" s="117"/>
      <c r="O357" s="113"/>
      <c r="P357" s="114"/>
      <c r="Q357" s="118"/>
      <c r="R357" s="116"/>
      <c r="S357" s="114"/>
    </row>
    <row r="358" spans="6:19">
      <c r="F358" s="111" t="s">
        <v>712</v>
      </c>
      <c r="G358" s="136">
        <v>3.8407440000000001E-4</v>
      </c>
      <c r="H358" s="103">
        <f>ROUND(+G358*Totals!$H$12,2)</f>
        <v>135.94</v>
      </c>
      <c r="I358" s="103">
        <f t="shared" si="13"/>
        <v>0</v>
      </c>
      <c r="J358" s="103">
        <f t="shared" si="14"/>
        <v>135.94</v>
      </c>
      <c r="K358" s="113"/>
      <c r="L358" s="113"/>
      <c r="N358" s="117"/>
      <c r="O358" s="117"/>
      <c r="P358" s="114"/>
      <c r="Q358" s="118"/>
      <c r="R358" s="116"/>
      <c r="S358" s="114"/>
    </row>
    <row r="359" spans="6:19">
      <c r="F359" s="111" t="s">
        <v>711</v>
      </c>
      <c r="G359" s="136">
        <v>1.0803542E-3</v>
      </c>
      <c r="H359" s="103">
        <f>ROUND(+G359*Totals!$H$12,2)</f>
        <v>382.38</v>
      </c>
      <c r="I359" s="103">
        <f t="shared" si="13"/>
        <v>0</v>
      </c>
      <c r="J359" s="103">
        <f t="shared" si="14"/>
        <v>382.38</v>
      </c>
      <c r="K359" s="113"/>
      <c r="L359" s="113"/>
      <c r="N359" s="117"/>
      <c r="O359" s="117"/>
      <c r="P359" s="114"/>
      <c r="Q359" s="118"/>
      <c r="R359" s="116"/>
      <c r="S359" s="114"/>
    </row>
    <row r="360" spans="6:19">
      <c r="F360" s="111" t="s">
        <v>710</v>
      </c>
      <c r="G360" s="136">
        <v>2.43427E-5</v>
      </c>
      <c r="H360" s="103">
        <f>ROUND(+G360*Totals!$H$12,2)</f>
        <v>8.6199999999999992</v>
      </c>
      <c r="I360" s="103">
        <f t="shared" si="13"/>
        <v>0.41047619047619044</v>
      </c>
      <c r="J360" s="103">
        <f>+H360-I360</f>
        <v>8.2095238095238088</v>
      </c>
      <c r="K360" s="113" t="s">
        <v>710</v>
      </c>
      <c r="L360" s="113" t="s">
        <v>66</v>
      </c>
      <c r="M360" s="138">
        <v>4.7619047619047616E-2</v>
      </c>
      <c r="N360" s="117">
        <f>+H360*M360</f>
        <v>0.41047619047619044</v>
      </c>
      <c r="O360" s="113"/>
      <c r="P360" s="114"/>
      <c r="Q360" s="118"/>
      <c r="R360" s="116"/>
      <c r="S360" s="114"/>
    </row>
    <row r="361" spans="6:19">
      <c r="F361" s="111" t="s">
        <v>709</v>
      </c>
      <c r="G361" s="136">
        <v>2.43427E-5</v>
      </c>
      <c r="H361" s="103">
        <f>ROUND(+G361*Totals!$H$12,2)</f>
        <v>8.6199999999999992</v>
      </c>
      <c r="I361" s="103">
        <f t="shared" si="13"/>
        <v>2.9766906474820143</v>
      </c>
      <c r="J361" s="103">
        <f>+H361-I361</f>
        <v>5.6433093525179849</v>
      </c>
      <c r="K361" s="113" t="s">
        <v>709</v>
      </c>
      <c r="L361" s="113" t="s">
        <v>112</v>
      </c>
      <c r="M361" s="138">
        <v>0.34532374100719426</v>
      </c>
      <c r="N361" s="117">
        <f>+H361*M361</f>
        <v>2.9766906474820143</v>
      </c>
      <c r="O361" s="113" t="s">
        <v>1159</v>
      </c>
      <c r="P361" s="114"/>
      <c r="Q361" s="118"/>
      <c r="R361" s="116"/>
      <c r="S361" s="114"/>
    </row>
    <row r="362" spans="6:19">
      <c r="F362" s="111" t="s">
        <v>708</v>
      </c>
      <c r="G362" s="136">
        <v>6.155237E-4</v>
      </c>
      <c r="H362" s="103">
        <f>ROUND(+G362*Totals!$H$12,2)</f>
        <v>217.86</v>
      </c>
      <c r="I362" s="103">
        <f t="shared" si="13"/>
        <v>0</v>
      </c>
      <c r="J362" s="103">
        <f>+H362-I362</f>
        <v>217.86</v>
      </c>
      <c r="O362" s="117" t="s">
        <v>1159</v>
      </c>
      <c r="P362" s="114"/>
      <c r="Q362" s="118"/>
      <c r="R362" s="116"/>
      <c r="S362" s="114"/>
    </row>
    <row r="363" spans="6:19">
      <c r="F363" s="111" t="s">
        <v>707</v>
      </c>
      <c r="G363" s="136">
        <v>7.0207569999999994E-4</v>
      </c>
      <c r="H363" s="103">
        <f>ROUND(+G363*Totals!$H$12,2)</f>
        <v>248.49</v>
      </c>
      <c r="I363" s="103">
        <f t="shared" si="13"/>
        <v>0</v>
      </c>
      <c r="J363" s="103">
        <f>+H363-I363</f>
        <v>248.49</v>
      </c>
      <c r="K363" s="113"/>
      <c r="L363" s="113"/>
      <c r="N363" s="117"/>
      <c r="O363" s="113"/>
      <c r="P363" s="114"/>
      <c r="Q363" s="118"/>
      <c r="R363" s="116"/>
      <c r="S363" s="114"/>
    </row>
    <row r="364" spans="6:19">
      <c r="F364" s="111" t="s">
        <v>706</v>
      </c>
      <c r="G364" s="136">
        <v>9.3893399999999991E-5</v>
      </c>
      <c r="H364" s="103">
        <f>ROUND(+G364*Totals!$H$12,2)</f>
        <v>33.229999999999997</v>
      </c>
      <c r="I364" s="103">
        <f t="shared" si="13"/>
        <v>9.8285915492957727</v>
      </c>
      <c r="J364" s="103">
        <f t="shared" si="14"/>
        <v>23.401408450704224</v>
      </c>
      <c r="K364" s="113" t="s">
        <v>706</v>
      </c>
      <c r="L364" s="113" t="s">
        <v>48</v>
      </c>
      <c r="M364" s="138">
        <v>0.29577464788732394</v>
      </c>
      <c r="N364" s="117">
        <f>H364*M364</f>
        <v>9.8285915492957727</v>
      </c>
      <c r="O364" s="117"/>
      <c r="P364" s="114"/>
      <c r="Q364" s="118"/>
      <c r="R364" s="116"/>
      <c r="S364" s="114"/>
    </row>
    <row r="365" spans="6:19">
      <c r="F365" s="111" t="s">
        <v>705</v>
      </c>
      <c r="G365" s="136">
        <v>3.4388960000000004E-4</v>
      </c>
      <c r="H365" s="103">
        <f>ROUND(+G365*Totals!$H$12,2)</f>
        <v>121.72</v>
      </c>
      <c r="I365" s="103">
        <f t="shared" si="13"/>
        <v>0</v>
      </c>
      <c r="J365" s="103">
        <f t="shared" si="14"/>
        <v>121.72</v>
      </c>
      <c r="K365" s="113"/>
      <c r="L365" s="113"/>
      <c r="N365" s="117"/>
      <c r="O365" s="113" t="s">
        <v>1159</v>
      </c>
      <c r="P365" s="114"/>
      <c r="Q365" s="118"/>
      <c r="R365" s="116"/>
      <c r="S365" s="114"/>
    </row>
    <row r="366" spans="6:19">
      <c r="F366" s="111" t="s">
        <v>74</v>
      </c>
      <c r="G366" s="136">
        <v>4.5980699999999998E-5</v>
      </c>
      <c r="H366" s="103">
        <f>ROUND(+G366*Totals!$H$12,2)</f>
        <v>16.27</v>
      </c>
      <c r="I366" s="103">
        <f t="shared" si="13"/>
        <v>5.8614628820960686</v>
      </c>
      <c r="J366" s="103">
        <f t="shared" si="14"/>
        <v>10.408537117903931</v>
      </c>
      <c r="K366" s="113" t="s">
        <v>74</v>
      </c>
      <c r="L366" s="113" t="s">
        <v>97</v>
      </c>
      <c r="M366" s="138">
        <v>0.36026200873362441</v>
      </c>
      <c r="N366" s="117">
        <f>H366*M366</f>
        <v>5.8614628820960686</v>
      </c>
      <c r="O366" s="117"/>
      <c r="P366" s="114"/>
      <c r="Q366" s="118"/>
      <c r="R366" s="116"/>
      <c r="S366" s="114"/>
    </row>
    <row r="367" spans="6:19">
      <c r="F367" s="111" t="s">
        <v>704</v>
      </c>
      <c r="G367" s="136">
        <v>1.6757854999999999E-3</v>
      </c>
      <c r="H367" s="103">
        <f>ROUND(+G367*Totals!$H$12,2)</f>
        <v>593.13</v>
      </c>
      <c r="I367" s="103">
        <f t="shared" si="13"/>
        <v>0</v>
      </c>
      <c r="J367" s="103">
        <f t="shared" si="14"/>
        <v>593.13</v>
      </c>
      <c r="K367" s="113"/>
      <c r="L367" s="113"/>
      <c r="N367" s="117"/>
      <c r="O367" s="117" t="s">
        <v>1159</v>
      </c>
      <c r="P367" s="114"/>
      <c r="Q367" s="118"/>
      <c r="R367" s="116"/>
      <c r="S367" s="114"/>
    </row>
    <row r="368" spans="6:19">
      <c r="F368" s="111" t="s">
        <v>75</v>
      </c>
      <c r="G368" s="136">
        <v>7.7278600000000002E-5</v>
      </c>
      <c r="H368" s="103">
        <f>ROUND(+G368*Totals!$H$12,2)</f>
        <v>27.35</v>
      </c>
      <c r="I368" s="103">
        <f t="shared" si="13"/>
        <v>4.9622362869198309</v>
      </c>
      <c r="J368" s="103">
        <f t="shared" ref="J368:J373" si="15">+H368-I368</f>
        <v>22.387763713080169</v>
      </c>
      <c r="K368" s="113" t="s">
        <v>75</v>
      </c>
      <c r="L368" s="113" t="s">
        <v>111</v>
      </c>
      <c r="M368" s="138">
        <v>0.18143459915611812</v>
      </c>
      <c r="N368" s="117">
        <f>+H368*M368</f>
        <v>4.9622362869198309</v>
      </c>
      <c r="O368" s="117"/>
      <c r="P368" s="114"/>
      <c r="Q368" s="118"/>
      <c r="R368" s="116"/>
      <c r="S368" s="114"/>
    </row>
    <row r="369" spans="6:19">
      <c r="F369" s="111" t="s">
        <v>703</v>
      </c>
      <c r="G369" s="136">
        <v>7.9596899999999997E-5</v>
      </c>
      <c r="H369" s="103">
        <f>ROUND(+G369*Totals!$H$12,2)</f>
        <v>28.17</v>
      </c>
      <c r="I369" s="103">
        <f t="shared" si="13"/>
        <v>5.1266228893058168</v>
      </c>
      <c r="J369" s="103">
        <f t="shared" si="15"/>
        <v>23.043377110694184</v>
      </c>
      <c r="K369" s="113" t="s">
        <v>703</v>
      </c>
      <c r="L369" s="113" t="s">
        <v>131</v>
      </c>
      <c r="M369" s="138">
        <v>0.18198874296435272</v>
      </c>
      <c r="N369" s="117">
        <f>+H369*M369</f>
        <v>5.1266228893058168</v>
      </c>
      <c r="O369" s="117" t="s">
        <v>1159</v>
      </c>
      <c r="P369" s="114"/>
      <c r="Q369" s="118"/>
      <c r="R369" s="116"/>
      <c r="S369" s="114"/>
    </row>
    <row r="370" spans="6:19">
      <c r="F370" s="111" t="s">
        <v>702</v>
      </c>
      <c r="G370" s="136">
        <v>3.1684199999999997E-5</v>
      </c>
      <c r="H370" s="103">
        <f>ROUND(+G370*Totals!$H$12,2)</f>
        <v>11.21</v>
      </c>
      <c r="I370" s="103">
        <f t="shared" si="13"/>
        <v>6.604810810810811</v>
      </c>
      <c r="J370" s="103">
        <f t="shared" si="15"/>
        <v>4.6051891891891898</v>
      </c>
      <c r="K370" s="113" t="s">
        <v>702</v>
      </c>
      <c r="L370" s="113" t="s">
        <v>69</v>
      </c>
      <c r="M370" s="138">
        <v>0.58918918918918917</v>
      </c>
      <c r="N370" s="117">
        <f>+H370*M370</f>
        <v>6.604810810810811</v>
      </c>
      <c r="O370" s="117" t="s">
        <v>1159</v>
      </c>
      <c r="P370" s="114"/>
      <c r="Q370" s="118"/>
      <c r="R370" s="116"/>
      <c r="S370" s="114"/>
    </row>
    <row r="371" spans="6:19">
      <c r="F371" s="111" t="s">
        <v>701</v>
      </c>
      <c r="G371" s="136">
        <v>1.020077E-4</v>
      </c>
      <c r="H371" s="103">
        <f>ROUND(+G371*Totals!$H$12,2)</f>
        <v>36.1</v>
      </c>
      <c r="I371" s="103">
        <f t="shared" si="13"/>
        <v>3.4120982986767485</v>
      </c>
      <c r="J371" s="103">
        <f t="shared" si="15"/>
        <v>32.687901701323256</v>
      </c>
      <c r="K371" s="113" t="s">
        <v>701</v>
      </c>
      <c r="L371" s="113" t="s">
        <v>127</v>
      </c>
      <c r="M371" s="138">
        <v>9.4517958412098299E-2</v>
      </c>
      <c r="N371" s="117">
        <f>+H371*M371</f>
        <v>3.4120982986767485</v>
      </c>
      <c r="O371" s="113" t="s">
        <v>1159</v>
      </c>
      <c r="P371" s="114"/>
      <c r="Q371" s="118"/>
      <c r="R371" s="116"/>
      <c r="S371" s="114"/>
    </row>
    <row r="372" spans="6:19">
      <c r="F372" s="111" t="s">
        <v>700</v>
      </c>
      <c r="G372" s="136">
        <v>2.2024399999999999E-5</v>
      </c>
      <c r="H372" s="103">
        <f>ROUND(+G372*Totals!$H$12,2)</f>
        <v>7.8</v>
      </c>
      <c r="I372" s="103">
        <f t="shared" si="13"/>
        <v>3.8660869565217388</v>
      </c>
      <c r="J372" s="103">
        <f t="shared" si="15"/>
        <v>3.933913043478261</v>
      </c>
      <c r="K372" s="113" t="s">
        <v>700</v>
      </c>
      <c r="L372" s="113" t="s">
        <v>80</v>
      </c>
      <c r="M372" s="138">
        <v>0.49565217391304345</v>
      </c>
      <c r="N372" s="117">
        <f>+H372*M372</f>
        <v>3.8660869565217388</v>
      </c>
      <c r="O372" s="117" t="s">
        <v>1159</v>
      </c>
      <c r="P372" s="114"/>
      <c r="Q372" s="118"/>
      <c r="R372" s="116"/>
      <c r="S372" s="114"/>
    </row>
    <row r="373" spans="6:19">
      <c r="F373" s="111" t="s">
        <v>699</v>
      </c>
      <c r="G373" s="136">
        <v>1.8906199000000002E-3</v>
      </c>
      <c r="H373" s="103">
        <f>ROUND(+G373*Totals!$H$12,2)</f>
        <v>669.17</v>
      </c>
      <c r="I373" s="103">
        <f t="shared" si="13"/>
        <v>0</v>
      </c>
      <c r="J373" s="103">
        <f t="shared" si="15"/>
        <v>669.17</v>
      </c>
      <c r="O373" s="117" t="s">
        <v>1159</v>
      </c>
      <c r="P373" s="114"/>
      <c r="Q373" s="118"/>
      <c r="R373" s="116"/>
      <c r="S373" s="114"/>
    </row>
    <row r="374" spans="6:19">
      <c r="F374" s="111" t="s">
        <v>698</v>
      </c>
      <c r="G374" s="136">
        <v>4.5594299999999998E-5</v>
      </c>
      <c r="H374" s="103">
        <f>ROUND(+G374*Totals!$H$12,2)</f>
        <v>16.14</v>
      </c>
      <c r="I374" s="103">
        <f t="shared" si="13"/>
        <v>4.8006153846153845</v>
      </c>
      <c r="J374" s="103">
        <f>+H374-I374</f>
        <v>11.339384615384617</v>
      </c>
      <c r="K374" s="113" t="s">
        <v>698</v>
      </c>
      <c r="L374" s="113" t="s">
        <v>88</v>
      </c>
      <c r="M374" s="138">
        <v>0.29743589743589743</v>
      </c>
      <c r="N374" s="117">
        <f>+H374*M374</f>
        <v>4.8006153846153845</v>
      </c>
      <c r="O374" s="117"/>
      <c r="P374" s="114"/>
      <c r="Q374" s="118"/>
      <c r="R374" s="116"/>
      <c r="S374" s="114"/>
    </row>
    <row r="375" spans="6:19">
      <c r="F375" s="111" t="s">
        <v>697</v>
      </c>
      <c r="G375" s="136">
        <v>1.0123490000000001E-4</v>
      </c>
      <c r="H375" s="103">
        <f>ROUND(+G375*Totals!$H$12,2)</f>
        <v>35.83</v>
      </c>
      <c r="I375" s="103">
        <f t="shared" si="13"/>
        <v>5.4775175315568028</v>
      </c>
      <c r="J375" s="103">
        <f>+H375-I375</f>
        <v>30.352482468443196</v>
      </c>
      <c r="K375" s="113" t="s">
        <v>697</v>
      </c>
      <c r="L375" s="113" t="s">
        <v>38</v>
      </c>
      <c r="M375" s="138">
        <v>0.15287517531556805</v>
      </c>
      <c r="N375" s="117">
        <f>+H375*M375</f>
        <v>5.4775175315568028</v>
      </c>
      <c r="O375" s="113" t="s">
        <v>1159</v>
      </c>
      <c r="P375" s="114"/>
      <c r="Q375" s="118"/>
      <c r="R375" s="116"/>
      <c r="S375" s="114"/>
    </row>
    <row r="376" spans="6:19">
      <c r="F376" s="111" t="s">
        <v>696</v>
      </c>
      <c r="G376" s="136">
        <v>5.8345299999999999E-5</v>
      </c>
      <c r="H376" s="103">
        <f>ROUND(+G376*Totals!$H$12,2)</f>
        <v>20.65</v>
      </c>
      <c r="I376" s="103">
        <f t="shared" si="13"/>
        <v>8.5880841121495326</v>
      </c>
      <c r="J376" s="103">
        <f>+H376-I376</f>
        <v>12.061915887850466</v>
      </c>
      <c r="K376" s="113" t="s">
        <v>696</v>
      </c>
      <c r="L376" s="113" t="s">
        <v>105</v>
      </c>
      <c r="M376" s="138">
        <v>0.41588785046728971</v>
      </c>
      <c r="N376" s="117">
        <f>+H376*M376</f>
        <v>8.5880841121495326</v>
      </c>
      <c r="O376" s="113" t="s">
        <v>1159</v>
      </c>
      <c r="P376" s="114"/>
      <c r="Q376" s="118"/>
      <c r="R376" s="116"/>
      <c r="S376" s="114"/>
    </row>
    <row r="377" spans="6:19">
      <c r="F377" s="111" t="s">
        <v>695</v>
      </c>
      <c r="G377" s="136">
        <v>2.8322589999999999E-4</v>
      </c>
      <c r="H377" s="103">
        <f>ROUND(+G377*Totals!$H$12,2)</f>
        <v>100.25</v>
      </c>
      <c r="I377" s="103">
        <f t="shared" si="13"/>
        <v>0</v>
      </c>
      <c r="J377" s="103">
        <f>+H377-I377</f>
        <v>100.25</v>
      </c>
      <c r="O377" s="117" t="s">
        <v>1159</v>
      </c>
      <c r="P377" s="114"/>
      <c r="Q377" s="118"/>
      <c r="R377" s="116"/>
      <c r="S377" s="114"/>
    </row>
    <row r="378" spans="6:19">
      <c r="F378" s="111" t="s">
        <v>694</v>
      </c>
      <c r="G378" s="136">
        <v>6.2016040000000005E-4</v>
      </c>
      <c r="H378" s="103">
        <f>ROUND(+G378*Totals!$H$12,2)</f>
        <v>219.5</v>
      </c>
      <c r="I378" s="103">
        <f t="shared" si="13"/>
        <v>0</v>
      </c>
      <c r="J378" s="103">
        <f t="shared" si="14"/>
        <v>219.5</v>
      </c>
      <c r="K378" s="113"/>
      <c r="L378" s="113"/>
      <c r="N378" s="117"/>
      <c r="O378" s="117"/>
      <c r="P378" s="114"/>
      <c r="Q378" s="118"/>
      <c r="R378" s="116"/>
      <c r="S378" s="114"/>
    </row>
    <row r="379" spans="6:19">
      <c r="F379" s="111" t="s">
        <v>693</v>
      </c>
      <c r="G379" s="136">
        <v>3.5548099999999999E-5</v>
      </c>
      <c r="H379" s="103">
        <f>ROUND(+G379*Totals!$H$12,2)</f>
        <v>12.58</v>
      </c>
      <c r="I379" s="103">
        <f t="shared" si="13"/>
        <v>4.2111016949152553</v>
      </c>
      <c r="J379" s="103">
        <f t="shared" ref="J379:J384" si="16">+H379-I379</f>
        <v>8.3688983050847447</v>
      </c>
      <c r="K379" s="113" t="s">
        <v>693</v>
      </c>
      <c r="L379" s="113" t="s">
        <v>112</v>
      </c>
      <c r="M379" s="138">
        <v>0.33474576271186446</v>
      </c>
      <c r="N379" s="117">
        <f>+H379*M379</f>
        <v>4.2111016949152553</v>
      </c>
      <c r="O379" s="117"/>
      <c r="P379" s="114"/>
      <c r="Q379" s="118"/>
      <c r="R379" s="116"/>
      <c r="S379" s="114"/>
    </row>
    <row r="380" spans="6:19">
      <c r="F380" s="111" t="s">
        <v>692</v>
      </c>
      <c r="G380" s="136">
        <v>9.118869999999999E-5</v>
      </c>
      <c r="H380" s="103">
        <f>ROUND(+G380*Totals!$H$12,2)</f>
        <v>32.28</v>
      </c>
      <c r="I380" s="103">
        <f t="shared" si="13"/>
        <v>2.337013574660634</v>
      </c>
      <c r="J380" s="103">
        <f t="shared" si="16"/>
        <v>29.942986425339367</v>
      </c>
      <c r="K380" s="113" t="s">
        <v>692</v>
      </c>
      <c r="L380" s="113" t="s">
        <v>97</v>
      </c>
      <c r="M380" s="138">
        <v>7.2398190045248875E-2</v>
      </c>
      <c r="N380" s="117">
        <f>+H380*M380</f>
        <v>2.337013574660634</v>
      </c>
      <c r="O380" s="117" t="s">
        <v>1159</v>
      </c>
      <c r="P380" s="114"/>
      <c r="Q380" s="118"/>
      <c r="R380" s="116"/>
      <c r="S380" s="114"/>
    </row>
    <row r="381" spans="6:19">
      <c r="F381" s="111" t="s">
        <v>691</v>
      </c>
      <c r="G381" s="136">
        <v>5.8731699999999999E-5</v>
      </c>
      <c r="H381" s="103">
        <f>ROUND(+G381*Totals!$H$12,2)</f>
        <v>20.79</v>
      </c>
      <c r="I381" s="103">
        <f t="shared" si="13"/>
        <v>2.7852631578947373</v>
      </c>
      <c r="J381" s="103">
        <f t="shared" si="16"/>
        <v>18.004736842105263</v>
      </c>
      <c r="K381" s="113" t="s">
        <v>691</v>
      </c>
      <c r="L381" s="113" t="s">
        <v>99</v>
      </c>
      <c r="M381" s="138">
        <v>0.13397129186602874</v>
      </c>
      <c r="N381" s="117">
        <f>+H381*M381</f>
        <v>2.7852631578947373</v>
      </c>
      <c r="O381" s="117" t="s">
        <v>1159</v>
      </c>
      <c r="P381" s="114"/>
      <c r="Q381" s="118"/>
      <c r="R381" s="116"/>
      <c r="S381" s="114"/>
    </row>
    <row r="382" spans="6:19">
      <c r="F382" s="111" t="s">
        <v>690</v>
      </c>
      <c r="G382" s="136">
        <v>5.0231100000000001E-5</v>
      </c>
      <c r="H382" s="103">
        <f>ROUND(+G382*Totals!$H$12,2)</f>
        <v>17.78</v>
      </c>
      <c r="I382" s="103">
        <f t="shared" si="13"/>
        <v>3.0725806451612905</v>
      </c>
      <c r="J382" s="103">
        <f t="shared" si="16"/>
        <v>14.707419354838711</v>
      </c>
      <c r="K382" s="113" t="s">
        <v>690</v>
      </c>
      <c r="L382" s="113" t="s">
        <v>109</v>
      </c>
      <c r="M382" s="138">
        <v>0.1728110599078341</v>
      </c>
      <c r="N382" s="117">
        <f>+H382*M382</f>
        <v>3.0725806451612905</v>
      </c>
      <c r="O382" s="113" t="s">
        <v>1159</v>
      </c>
      <c r="P382" s="114"/>
      <c r="Q382" s="118"/>
      <c r="R382" s="116"/>
      <c r="S382" s="114"/>
    </row>
    <row r="383" spans="6:19">
      <c r="F383" s="111" t="s">
        <v>689</v>
      </c>
      <c r="G383" s="136">
        <v>6.3754800000000002E-5</v>
      </c>
      <c r="H383" s="103">
        <f>ROUND(+G383*Totals!$H$12,2)</f>
        <v>22.57</v>
      </c>
      <c r="I383" s="103">
        <f t="shared" si="13"/>
        <v>4.1896407185628748</v>
      </c>
      <c r="J383" s="103">
        <f t="shared" si="16"/>
        <v>18.380359281437126</v>
      </c>
      <c r="K383" s="113" t="s">
        <v>689</v>
      </c>
      <c r="L383" s="113" t="s">
        <v>98</v>
      </c>
      <c r="M383" s="138">
        <v>0.18562874251497008</v>
      </c>
      <c r="N383" s="117">
        <f>+H383*M383</f>
        <v>4.1896407185628748</v>
      </c>
      <c r="O383" s="117" t="s">
        <v>1159</v>
      </c>
      <c r="P383" s="114"/>
      <c r="Q383" s="118"/>
      <c r="R383" s="116"/>
      <c r="S383" s="114"/>
    </row>
    <row r="384" spans="6:19">
      <c r="F384" s="111" t="s">
        <v>688</v>
      </c>
      <c r="G384" s="136">
        <v>1.0432605E-3</v>
      </c>
      <c r="H384" s="103">
        <f>ROUND(+G384*Totals!$H$12,2)</f>
        <v>369.25</v>
      </c>
      <c r="I384" s="103">
        <f t="shared" si="13"/>
        <v>0</v>
      </c>
      <c r="J384" s="103">
        <f t="shared" si="16"/>
        <v>369.25</v>
      </c>
      <c r="O384" s="117" t="s">
        <v>1159</v>
      </c>
      <c r="P384" s="114"/>
      <c r="Q384" s="118"/>
      <c r="R384" s="116"/>
      <c r="S384" s="114"/>
    </row>
    <row r="385" spans="6:19">
      <c r="F385" s="111" t="s">
        <v>687</v>
      </c>
      <c r="G385" s="136">
        <v>1.6924000000000003E-4</v>
      </c>
      <c r="H385" s="103">
        <f>ROUND(+G385*Totals!$H$12,2)</f>
        <v>59.9</v>
      </c>
      <c r="I385" s="103">
        <f t="shared" si="13"/>
        <v>15.204599659284495</v>
      </c>
      <c r="J385" s="103">
        <f>+H385-I385</f>
        <v>44.695400340715501</v>
      </c>
      <c r="K385" s="113" t="s">
        <v>687</v>
      </c>
      <c r="L385" s="113" t="s">
        <v>67</v>
      </c>
      <c r="M385" s="138">
        <v>0.25383304940374785</v>
      </c>
      <c r="N385" s="117">
        <f>+H385*M385</f>
        <v>15.204599659284495</v>
      </c>
      <c r="O385" s="113"/>
      <c r="P385" s="114"/>
      <c r="Q385" s="118"/>
      <c r="R385" s="116"/>
      <c r="S385" s="114"/>
    </row>
    <row r="386" spans="6:19">
      <c r="F386" s="111" t="s">
        <v>686</v>
      </c>
      <c r="G386" s="136">
        <v>1.5842099999999999E-5</v>
      </c>
      <c r="H386" s="103">
        <f>ROUND(+G386*Totals!$H$12,2)</f>
        <v>5.61</v>
      </c>
      <c r="I386" s="103">
        <f t="shared" si="13"/>
        <v>1.9344827586206899</v>
      </c>
      <c r="J386" s="103">
        <f>+H386-I386</f>
        <v>3.6755172413793105</v>
      </c>
      <c r="K386" s="113" t="s">
        <v>686</v>
      </c>
      <c r="L386" s="113" t="s">
        <v>88</v>
      </c>
      <c r="M386" s="138">
        <v>0.34482758620689657</v>
      </c>
      <c r="N386" s="117">
        <f>+H386*M386</f>
        <v>1.9344827586206899</v>
      </c>
      <c r="O386" s="113" t="s">
        <v>1159</v>
      </c>
      <c r="P386" s="114"/>
      <c r="Q386" s="118"/>
      <c r="R386" s="116"/>
      <c r="S386" s="114"/>
    </row>
    <row r="387" spans="6:19">
      <c r="F387" s="111" t="s">
        <v>685</v>
      </c>
      <c r="G387" s="136">
        <v>2.7549810000000003E-4</v>
      </c>
      <c r="H387" s="103">
        <f>ROUND(+G387*Totals!$H$12,2)</f>
        <v>97.51</v>
      </c>
      <c r="I387" s="103">
        <f t="shared" si="13"/>
        <v>0</v>
      </c>
      <c r="J387" s="103">
        <f>+H387-I387</f>
        <v>97.51</v>
      </c>
      <c r="O387" s="117" t="s">
        <v>1159</v>
      </c>
      <c r="P387" s="114"/>
      <c r="Q387" s="118"/>
      <c r="R387" s="116"/>
      <c r="S387" s="114"/>
    </row>
    <row r="388" spans="6:19">
      <c r="F388" s="111" t="s">
        <v>684</v>
      </c>
      <c r="G388" s="136">
        <v>2.8129399999999997E-4</v>
      </c>
      <c r="H388" s="103">
        <f>ROUND(+G388*Totals!$H$12,2)</f>
        <v>99.56</v>
      </c>
      <c r="I388" s="103">
        <f t="shared" si="13"/>
        <v>0</v>
      </c>
      <c r="J388" s="103">
        <f t="shared" si="14"/>
        <v>99.56</v>
      </c>
      <c r="K388" s="113"/>
      <c r="L388" s="113"/>
      <c r="N388" s="117"/>
      <c r="O388" s="117"/>
      <c r="P388" s="114"/>
      <c r="Q388" s="118"/>
      <c r="R388" s="116"/>
      <c r="S388" s="114"/>
    </row>
    <row r="389" spans="6:19">
      <c r="F389" s="111" t="s">
        <v>683</v>
      </c>
      <c r="G389" s="136">
        <v>5.5640599999999997E-5</v>
      </c>
      <c r="H389" s="103">
        <f>ROUND(+G389*Totals!$H$12,2)</f>
        <v>19.690000000000001</v>
      </c>
      <c r="I389" s="103">
        <f t="shared" si="13"/>
        <v>4.5376131687242802</v>
      </c>
      <c r="J389" s="103">
        <f t="shared" si="14"/>
        <v>15.15238683127572</v>
      </c>
      <c r="K389" s="113" t="s">
        <v>683</v>
      </c>
      <c r="L389" s="113" t="s">
        <v>99</v>
      </c>
      <c r="M389" s="138">
        <v>0.23045267489711935</v>
      </c>
      <c r="N389" s="117">
        <f>H389*M389</f>
        <v>4.5376131687242802</v>
      </c>
      <c r="O389" s="113"/>
      <c r="P389" s="114"/>
      <c r="Q389" s="118"/>
      <c r="R389" s="116"/>
      <c r="S389" s="114"/>
    </row>
    <row r="390" spans="6:19">
      <c r="F390" s="111" t="s">
        <v>682</v>
      </c>
      <c r="G390" s="136">
        <v>0</v>
      </c>
      <c r="H390" s="103">
        <f>ROUND(+G390*Totals!$H$12,2)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ROUND(+G391*Totals!$H$12,2)</f>
        <v>982.35</v>
      </c>
      <c r="I391" s="103">
        <f t="shared" ref="I391:I454" si="17">+N391+Q391+T391</f>
        <v>0</v>
      </c>
      <c r="J391" s="103">
        <f t="shared" ref="J391:J454" si="18">+H391-I391</f>
        <v>982.35</v>
      </c>
      <c r="K391" s="113"/>
      <c r="L391" s="113"/>
      <c r="N391" s="117"/>
      <c r="O391" s="117" t="s">
        <v>1159</v>
      </c>
      <c r="P391" s="114"/>
      <c r="Q391" s="118"/>
      <c r="R391" s="116"/>
      <c r="S391" s="114"/>
    </row>
    <row r="392" spans="6:19">
      <c r="F392" s="111" t="s">
        <v>680</v>
      </c>
      <c r="G392" s="136">
        <v>3.33457E-4</v>
      </c>
      <c r="H392" s="103">
        <f>ROUND(+G392*Totals!$H$12,2)</f>
        <v>118.02</v>
      </c>
      <c r="I392" s="103">
        <f t="shared" si="17"/>
        <v>0</v>
      </c>
      <c r="J392" s="103">
        <f t="shared" si="18"/>
        <v>118.02</v>
      </c>
      <c r="K392" s="113"/>
      <c r="L392" s="113"/>
      <c r="N392" s="117"/>
      <c r="O392" s="113"/>
      <c r="P392" s="114"/>
      <c r="Q392" s="118"/>
      <c r="R392" s="116"/>
      <c r="S392" s="114"/>
    </row>
    <row r="393" spans="6:19">
      <c r="F393" s="111" t="s">
        <v>679</v>
      </c>
      <c r="G393" s="136">
        <v>6.2982000000000001E-5</v>
      </c>
      <c r="H393" s="103">
        <f>ROUND(+G393*Totals!$H$12,2)</f>
        <v>22.29</v>
      </c>
      <c r="I393" s="103">
        <f t="shared" si="17"/>
        <v>5.9964945652173904</v>
      </c>
      <c r="J393" s="103">
        <f t="shared" si="18"/>
        <v>16.29350543478261</v>
      </c>
      <c r="K393" s="113" t="s">
        <v>679</v>
      </c>
      <c r="L393" s="113" t="s">
        <v>78</v>
      </c>
      <c r="M393" s="138">
        <v>0.26902173913043476</v>
      </c>
      <c r="N393" s="117">
        <f>H393*M393</f>
        <v>5.9964945652173904</v>
      </c>
      <c r="O393" s="117"/>
      <c r="P393" s="114"/>
      <c r="Q393" s="118"/>
      <c r="R393" s="116"/>
      <c r="S393" s="114"/>
    </row>
    <row r="394" spans="6:19">
      <c r="F394" s="111" t="s">
        <v>678</v>
      </c>
      <c r="G394" s="136">
        <v>3.6127729999999996E-4</v>
      </c>
      <c r="H394" s="103">
        <f>ROUND(+G394*Totals!$H$12,2)</f>
        <v>127.87</v>
      </c>
      <c r="I394" s="103">
        <f t="shared" si="17"/>
        <v>0</v>
      </c>
      <c r="J394" s="103">
        <f t="shared" si="18"/>
        <v>127.87</v>
      </c>
      <c r="K394" s="113"/>
      <c r="L394" s="113"/>
      <c r="N394" s="117"/>
      <c r="O394" s="113" t="s">
        <v>1159</v>
      </c>
      <c r="P394" s="114"/>
      <c r="Q394" s="118"/>
      <c r="R394" s="116"/>
      <c r="S394" s="114"/>
    </row>
    <row r="395" spans="6:19">
      <c r="F395" s="111" t="s">
        <v>677</v>
      </c>
      <c r="G395" s="136">
        <v>1.039397E-4</v>
      </c>
      <c r="H395" s="103">
        <f>ROUND(+G395*Totals!$H$12,2)</f>
        <v>36.79</v>
      </c>
      <c r="I395" s="103">
        <f t="shared" si="17"/>
        <v>8.7003378378378375</v>
      </c>
      <c r="J395" s="103">
        <f t="shared" si="18"/>
        <v>28.089662162162163</v>
      </c>
      <c r="K395" s="113" t="s">
        <v>677</v>
      </c>
      <c r="L395" s="113" t="s">
        <v>72</v>
      </c>
      <c r="M395" s="138">
        <v>0.23648648648648649</v>
      </c>
      <c r="N395" s="117">
        <f>H395*M395</f>
        <v>8.7003378378378375</v>
      </c>
      <c r="O395" s="117"/>
      <c r="P395" s="114"/>
      <c r="Q395" s="118"/>
      <c r="R395" s="116"/>
      <c r="S395" s="114"/>
    </row>
    <row r="396" spans="6:19">
      <c r="F396" s="111" t="s">
        <v>676</v>
      </c>
      <c r="G396" s="136">
        <v>5.7997559999999992E-4</v>
      </c>
      <c r="H396" s="103">
        <f>ROUND(+G396*Totals!$H$12,2)</f>
        <v>205.28</v>
      </c>
      <c r="I396" s="103">
        <f t="shared" si="17"/>
        <v>0</v>
      </c>
      <c r="J396" s="103">
        <f t="shared" si="18"/>
        <v>205.28</v>
      </c>
      <c r="K396" s="113"/>
      <c r="L396" s="113"/>
      <c r="N396" s="117"/>
      <c r="O396" s="113" t="s">
        <v>1159</v>
      </c>
      <c r="P396" s="114"/>
      <c r="Q396" s="118"/>
      <c r="R396" s="116"/>
      <c r="S396" s="114"/>
    </row>
    <row r="397" spans="6:19">
      <c r="F397" s="111" t="s">
        <v>675</v>
      </c>
      <c r="G397" s="136">
        <v>1.3755580000000001E-4</v>
      </c>
      <c r="H397" s="103">
        <f>ROUND(+G397*Totals!$H$12,2)</f>
        <v>48.69</v>
      </c>
      <c r="I397" s="103">
        <f t="shared" si="17"/>
        <v>15.089876033057852</v>
      </c>
      <c r="J397" s="103">
        <f t="shared" si="18"/>
        <v>33.600123966942149</v>
      </c>
      <c r="K397" s="113" t="s">
        <v>675</v>
      </c>
      <c r="L397" s="113" t="s">
        <v>65</v>
      </c>
      <c r="M397" s="138">
        <v>0.30991735537190085</v>
      </c>
      <c r="N397" s="117">
        <f>H397*M397</f>
        <v>15.089876033057852</v>
      </c>
      <c r="O397" s="117"/>
      <c r="P397" s="114"/>
      <c r="Q397" s="118"/>
      <c r="R397" s="116"/>
      <c r="S397" s="114"/>
    </row>
    <row r="398" spans="6:19">
      <c r="F398" s="111" t="s">
        <v>674</v>
      </c>
      <c r="G398" s="136">
        <v>2.403363E-4</v>
      </c>
      <c r="H398" s="103">
        <f>ROUND(+G398*Totals!$H$12,2)</f>
        <v>85.07</v>
      </c>
      <c r="I398" s="103">
        <f t="shared" si="17"/>
        <v>0</v>
      </c>
      <c r="J398" s="103">
        <f t="shared" si="18"/>
        <v>85.07</v>
      </c>
      <c r="K398" s="113"/>
      <c r="L398" s="113"/>
      <c r="N398" s="117"/>
      <c r="O398" s="113" t="s">
        <v>1159</v>
      </c>
      <c r="P398" s="114"/>
      <c r="Q398" s="118"/>
      <c r="R398" s="116"/>
      <c r="S398" s="114"/>
    </row>
    <row r="399" spans="6:19">
      <c r="F399" s="111" t="s">
        <v>673</v>
      </c>
      <c r="G399" s="136">
        <v>9.8530200000000007E-5</v>
      </c>
      <c r="H399" s="103">
        <f>ROUND(+G399*Totals!$H$12,2)</f>
        <v>34.869999999999997</v>
      </c>
      <c r="I399" s="103">
        <f t="shared" si="17"/>
        <v>6.5445161290322575</v>
      </c>
      <c r="J399" s="103">
        <f t="shared" si="18"/>
        <v>28.325483870967741</v>
      </c>
      <c r="K399" s="113" t="s">
        <v>673</v>
      </c>
      <c r="L399" s="113" t="s">
        <v>130</v>
      </c>
      <c r="M399" s="138">
        <v>0.18768328445747801</v>
      </c>
      <c r="N399" s="117">
        <f>H399*M399</f>
        <v>6.5445161290322575</v>
      </c>
      <c r="O399" s="117"/>
      <c r="P399" s="114"/>
      <c r="Q399" s="118"/>
      <c r="R399" s="116"/>
      <c r="S399" s="114"/>
    </row>
    <row r="400" spans="6:19">
      <c r="F400" s="111" t="s">
        <v>672</v>
      </c>
      <c r="G400" s="136">
        <v>2.7897559999999998E-4</v>
      </c>
      <c r="H400" s="103">
        <f>ROUND(+G400*Totals!$H$12,2)</f>
        <v>98.74</v>
      </c>
      <c r="I400" s="103">
        <f t="shared" si="17"/>
        <v>0</v>
      </c>
      <c r="J400" s="103">
        <f t="shared" si="18"/>
        <v>98.74</v>
      </c>
      <c r="K400" s="113"/>
      <c r="L400" s="113"/>
      <c r="N400" s="117"/>
      <c r="O400" s="113" t="s">
        <v>1159</v>
      </c>
      <c r="P400" s="114"/>
      <c r="Q400" s="118"/>
      <c r="R400" s="116"/>
      <c r="S400" s="114"/>
    </row>
    <row r="401" spans="6:19">
      <c r="F401" s="111" t="s">
        <v>671</v>
      </c>
      <c r="G401" s="136">
        <v>5.4481399999999996E-5</v>
      </c>
      <c r="H401" s="103">
        <f>ROUND(+G401*Totals!$H$12,2)</f>
        <v>19.28</v>
      </c>
      <c r="I401" s="103">
        <f t="shared" si="17"/>
        <v>2.5781395348837215</v>
      </c>
      <c r="J401" s="103">
        <f t="shared" si="18"/>
        <v>16.70186046511628</v>
      </c>
      <c r="K401" s="113" t="s">
        <v>671</v>
      </c>
      <c r="L401" s="113" t="s">
        <v>90</v>
      </c>
      <c r="M401" s="138">
        <v>0.13372093023255816</v>
      </c>
      <c r="N401" s="117">
        <f>+H401*M401</f>
        <v>2.5781395348837215</v>
      </c>
      <c r="O401" s="113"/>
      <c r="P401" s="114"/>
      <c r="Q401" s="118"/>
      <c r="R401" s="116"/>
      <c r="S401" s="114"/>
    </row>
    <row r="402" spans="6:19">
      <c r="F402" s="111" t="s">
        <v>670</v>
      </c>
      <c r="G402" s="136">
        <v>3.3229780000000001E-4</v>
      </c>
      <c r="H402" s="103">
        <f>ROUND(+G402*Totals!$H$12,2)</f>
        <v>117.61</v>
      </c>
      <c r="I402" s="103">
        <f t="shared" si="17"/>
        <v>0</v>
      </c>
      <c r="J402" s="103">
        <f t="shared" si="18"/>
        <v>117.61</v>
      </c>
      <c r="K402" s="113"/>
      <c r="L402" s="113"/>
      <c r="N402" s="117"/>
      <c r="O402" s="113" t="s">
        <v>1159</v>
      </c>
      <c r="P402" s="114"/>
      <c r="Q402" s="118"/>
      <c r="R402" s="116"/>
      <c r="S402" s="114"/>
    </row>
    <row r="403" spans="6:19">
      <c r="F403" s="111" t="s">
        <v>669</v>
      </c>
      <c r="G403" s="136">
        <v>9.8452879999999998E-4</v>
      </c>
      <c r="H403" s="103">
        <f>ROUND(+G403*Totals!$H$12,2)</f>
        <v>348.47</v>
      </c>
      <c r="I403" s="103">
        <f t="shared" si="17"/>
        <v>0</v>
      </c>
      <c r="J403" s="103">
        <f t="shared" si="18"/>
        <v>348.47</v>
      </c>
      <c r="K403" s="113"/>
      <c r="L403" s="113"/>
      <c r="N403" s="117"/>
      <c r="O403" s="113"/>
      <c r="P403" s="114"/>
      <c r="Q403" s="118"/>
      <c r="R403" s="116"/>
      <c r="S403" s="114"/>
    </row>
    <row r="404" spans="6:19">
      <c r="F404" s="111" t="s">
        <v>668</v>
      </c>
      <c r="G404" s="136">
        <v>9.2347879999999999E-4</v>
      </c>
      <c r="H404" s="103">
        <f>ROUND(+G404*Totals!$H$12,2)</f>
        <v>326.86</v>
      </c>
      <c r="I404" s="103">
        <f t="shared" si="17"/>
        <v>0</v>
      </c>
      <c r="J404" s="103">
        <f t="shared" si="18"/>
        <v>326.86</v>
      </c>
      <c r="K404" s="113"/>
      <c r="L404" s="113"/>
      <c r="N404" s="117"/>
      <c r="O404" s="117"/>
      <c r="P404" s="114"/>
      <c r="Q404" s="118"/>
      <c r="R404" s="116"/>
      <c r="S404" s="114"/>
    </row>
    <row r="405" spans="6:19">
      <c r="F405" s="111" t="s">
        <v>80</v>
      </c>
      <c r="G405" s="136">
        <v>1.8515943000000001E-3</v>
      </c>
      <c r="H405" s="103">
        <f>ROUND(+G405*Totals!$H$12,2)</f>
        <v>655.36</v>
      </c>
      <c r="I405" s="103">
        <f t="shared" si="17"/>
        <v>0</v>
      </c>
      <c r="J405" s="103">
        <f t="shared" si="18"/>
        <v>655.36</v>
      </c>
      <c r="K405" s="113"/>
      <c r="L405" s="113"/>
      <c r="N405" s="117"/>
      <c r="O405" s="113"/>
      <c r="P405" s="114"/>
      <c r="Q405" s="118"/>
      <c r="R405" s="116"/>
      <c r="S405" s="114"/>
    </row>
    <row r="406" spans="6:19">
      <c r="F406" s="111" t="s">
        <v>667</v>
      </c>
      <c r="G406" s="136">
        <v>1.7967259999999998E-4</v>
      </c>
      <c r="H406" s="103">
        <f>ROUND(+G406*Totals!$H$12,2)</f>
        <v>63.59</v>
      </c>
      <c r="I406" s="103">
        <f t="shared" si="17"/>
        <v>5.8669345238095243</v>
      </c>
      <c r="J406" s="103">
        <f t="shared" si="18"/>
        <v>57.723065476190477</v>
      </c>
      <c r="K406" s="113" t="s">
        <v>667</v>
      </c>
      <c r="L406" s="113" t="s">
        <v>126</v>
      </c>
      <c r="M406" s="138">
        <v>9.2261904761904767E-2</v>
      </c>
      <c r="N406" s="117">
        <f>+H406*M406</f>
        <v>5.8669345238095243</v>
      </c>
      <c r="O406" s="113"/>
      <c r="P406" s="114"/>
      <c r="Q406" s="118"/>
      <c r="R406" s="116"/>
      <c r="S406" s="114"/>
    </row>
    <row r="407" spans="6:19">
      <c r="F407" s="111" t="s">
        <v>666</v>
      </c>
      <c r="G407" s="136">
        <v>1.6398509999999999E-3</v>
      </c>
      <c r="H407" s="103">
        <f>ROUND(+G407*Totals!$H$12,2)</f>
        <v>580.41</v>
      </c>
      <c r="I407" s="103">
        <f t="shared" si="17"/>
        <v>0</v>
      </c>
      <c r="J407" s="103">
        <f t="shared" si="18"/>
        <v>580.41</v>
      </c>
      <c r="K407" s="113"/>
      <c r="L407" s="113"/>
      <c r="N407" s="117"/>
      <c r="O407" s="117" t="s">
        <v>1159</v>
      </c>
      <c r="P407" s="114"/>
      <c r="Q407" s="118"/>
      <c r="R407" s="116"/>
      <c r="S407" s="114"/>
    </row>
    <row r="408" spans="6:19">
      <c r="F408" s="111" t="s">
        <v>665</v>
      </c>
      <c r="G408" s="136">
        <v>7.9249159999999997E-4</v>
      </c>
      <c r="H408" s="103">
        <f>ROUND(+G408*Totals!$H$12,2)</f>
        <v>280.5</v>
      </c>
      <c r="I408" s="103">
        <f t="shared" si="17"/>
        <v>0</v>
      </c>
      <c r="J408" s="103">
        <f t="shared" si="18"/>
        <v>280.5</v>
      </c>
      <c r="K408" s="113"/>
      <c r="L408" s="113"/>
      <c r="N408" s="117"/>
      <c r="O408" s="113"/>
      <c r="P408" s="114"/>
      <c r="Q408" s="118"/>
      <c r="R408" s="116"/>
      <c r="S408" s="114"/>
    </row>
    <row r="409" spans="6:19">
      <c r="F409" s="111" t="s">
        <v>664</v>
      </c>
      <c r="G409" s="136">
        <v>1.5069300000000002E-5</v>
      </c>
      <c r="H409" s="103">
        <f>ROUND(+G409*Totals!$H$12,2)</f>
        <v>5.33</v>
      </c>
      <c r="I409" s="103">
        <f t="shared" si="17"/>
        <v>1.4763849765258217</v>
      </c>
      <c r="J409" s="103">
        <f t="shared" si="18"/>
        <v>3.8536150234741786</v>
      </c>
      <c r="K409" s="113" t="s">
        <v>664</v>
      </c>
      <c r="L409" s="113" t="s">
        <v>70</v>
      </c>
      <c r="M409" s="138">
        <v>0.27699530516431925</v>
      </c>
      <c r="N409" s="117">
        <f>+H409*M409</f>
        <v>1.4763849765258217</v>
      </c>
      <c r="O409" s="113"/>
      <c r="P409" s="114"/>
      <c r="Q409" s="118"/>
      <c r="R409" s="116"/>
      <c r="S409" s="114"/>
    </row>
    <row r="410" spans="6:19">
      <c r="F410" s="111" t="s">
        <v>663</v>
      </c>
      <c r="G410" s="136">
        <v>2.3430859000000003E-3</v>
      </c>
      <c r="H410" s="103">
        <f>ROUND(+G410*Totals!$H$12,2)</f>
        <v>829.32</v>
      </c>
      <c r="I410" s="103">
        <f t="shared" si="17"/>
        <v>0</v>
      </c>
      <c r="J410" s="103">
        <f t="shared" si="18"/>
        <v>829.32</v>
      </c>
      <c r="K410" s="113"/>
      <c r="L410" s="113"/>
      <c r="N410" s="117"/>
      <c r="O410" s="113" t="s">
        <v>1159</v>
      </c>
      <c r="P410" s="114"/>
      <c r="Q410" s="118"/>
      <c r="R410" s="116"/>
      <c r="S410" s="114"/>
    </row>
    <row r="411" spans="6:19">
      <c r="F411" s="111" t="s">
        <v>662</v>
      </c>
      <c r="G411" s="136">
        <v>6.1177570999999993E-3</v>
      </c>
      <c r="H411" s="103">
        <f>ROUND(+G411*Totals!$H$12,2)</f>
        <v>2165.34</v>
      </c>
      <c r="I411" s="103">
        <f t="shared" si="17"/>
        <v>0</v>
      </c>
      <c r="J411" s="103">
        <f t="shared" si="18"/>
        <v>2165.34</v>
      </c>
      <c r="K411" s="113"/>
      <c r="L411" s="113"/>
      <c r="N411" s="117"/>
      <c r="O411" s="117"/>
      <c r="P411" s="114"/>
      <c r="Q411" s="118"/>
      <c r="R411" s="116"/>
      <c r="S411" s="114"/>
    </row>
    <row r="412" spans="6:19">
      <c r="F412" s="111" t="s">
        <v>661</v>
      </c>
      <c r="G412" s="136">
        <v>3.5857249999999999E-4</v>
      </c>
      <c r="H412" s="103">
        <f>ROUND(+G412*Totals!$H$12,2)</f>
        <v>126.91</v>
      </c>
      <c r="I412" s="103">
        <f t="shared" si="17"/>
        <v>0</v>
      </c>
      <c r="J412" s="103">
        <f t="shared" si="18"/>
        <v>126.91</v>
      </c>
      <c r="K412" s="113"/>
      <c r="L412" s="113"/>
      <c r="N412" s="117"/>
      <c r="O412" s="113"/>
      <c r="P412" s="114"/>
      <c r="Q412" s="118"/>
      <c r="R412" s="116"/>
      <c r="S412" s="114"/>
    </row>
    <row r="413" spans="6:19">
      <c r="F413" s="111" t="s">
        <v>660</v>
      </c>
      <c r="G413" s="136">
        <v>8.7324800000000008E-5</v>
      </c>
      <c r="H413" s="103">
        <f>ROUND(+G413*Totals!$H$12,2)</f>
        <v>30.91</v>
      </c>
      <c r="I413" s="103">
        <f t="shared" si="17"/>
        <v>11.88846153846154</v>
      </c>
      <c r="J413" s="103">
        <f t="shared" si="18"/>
        <v>19.021538461538462</v>
      </c>
      <c r="K413" s="113" t="s">
        <v>660</v>
      </c>
      <c r="L413" s="113" t="s">
        <v>53</v>
      </c>
      <c r="M413" s="138">
        <v>0.38461538461538464</v>
      </c>
      <c r="N413" s="117">
        <f>+H413*M413</f>
        <v>11.88846153846154</v>
      </c>
      <c r="O413" s="113"/>
      <c r="P413" s="114"/>
      <c r="Q413" s="118"/>
      <c r="R413" s="116"/>
      <c r="S413" s="114"/>
    </row>
    <row r="414" spans="6:19">
      <c r="F414" s="111" t="s">
        <v>659</v>
      </c>
      <c r="G414" s="136">
        <v>2.8912999799999999E-2</v>
      </c>
      <c r="H414" s="103">
        <f>ROUND(+G414*Totals!$H$12,2)</f>
        <v>10233.540000000001</v>
      </c>
      <c r="I414" s="103">
        <f t="shared" si="17"/>
        <v>0</v>
      </c>
      <c r="J414" s="103">
        <f t="shared" si="18"/>
        <v>10233.540000000001</v>
      </c>
      <c r="K414" s="113"/>
      <c r="L414" s="113"/>
      <c r="N414" s="117"/>
      <c r="O414" s="113" t="s">
        <v>1159</v>
      </c>
      <c r="P414" s="114"/>
      <c r="Q414" s="118"/>
      <c r="R414" s="116"/>
      <c r="S414" s="114"/>
    </row>
    <row r="415" spans="6:19">
      <c r="F415" s="111" t="s">
        <v>658</v>
      </c>
      <c r="G415" s="136">
        <v>1.9729216000000001E-3</v>
      </c>
      <c r="H415" s="103">
        <f>ROUND(+G415*Totals!$H$12,2)</f>
        <v>698.3</v>
      </c>
      <c r="I415" s="103">
        <f t="shared" si="17"/>
        <v>0</v>
      </c>
      <c r="J415" s="103">
        <f t="shared" si="18"/>
        <v>698.3</v>
      </c>
      <c r="K415" s="113"/>
      <c r="L415" s="113"/>
      <c r="N415" s="117"/>
      <c r="O415" s="117"/>
      <c r="P415" s="114"/>
      <c r="Q415" s="118"/>
      <c r="R415" s="116"/>
      <c r="S415" s="114"/>
    </row>
    <row r="416" spans="6:19">
      <c r="F416" s="111" t="s">
        <v>657</v>
      </c>
      <c r="G416" s="136">
        <v>2.2797169999999998E-4</v>
      </c>
      <c r="H416" s="103">
        <f>ROUND(+G416*Totals!$H$12,2)</f>
        <v>80.69</v>
      </c>
      <c r="I416" s="103">
        <f t="shared" si="17"/>
        <v>0</v>
      </c>
      <c r="J416" s="103">
        <f t="shared" si="18"/>
        <v>80.69</v>
      </c>
      <c r="K416" s="113"/>
      <c r="L416" s="113"/>
      <c r="N416" s="117"/>
      <c r="O416" s="117"/>
      <c r="P416" s="114"/>
      <c r="Q416" s="118"/>
      <c r="R416" s="116"/>
      <c r="S416" s="114"/>
    </row>
    <row r="417" spans="6:19">
      <c r="F417" s="111" t="s">
        <v>656</v>
      </c>
      <c r="G417" s="136">
        <v>1.2325930000000001E-4</v>
      </c>
      <c r="H417" s="103">
        <f>ROUND(+G417*Totals!$H$12,2)</f>
        <v>43.63</v>
      </c>
      <c r="I417" s="103">
        <f t="shared" si="17"/>
        <v>16.021177829099308</v>
      </c>
      <c r="J417" s="103">
        <f t="shared" si="18"/>
        <v>27.608822170900694</v>
      </c>
      <c r="K417" s="113" t="s">
        <v>656</v>
      </c>
      <c r="L417" s="113" t="s">
        <v>116</v>
      </c>
      <c r="M417" s="138">
        <v>0.3672055427251732</v>
      </c>
      <c r="N417" s="117">
        <f>+H417*M417</f>
        <v>16.021177829099308</v>
      </c>
      <c r="O417" s="117"/>
      <c r="P417" s="114"/>
      <c r="Q417" s="118"/>
      <c r="R417" s="116"/>
      <c r="S417" s="114"/>
    </row>
    <row r="418" spans="6:19" ht="19.5" customHeight="1">
      <c r="F418" s="111" t="s">
        <v>655</v>
      </c>
      <c r="G418" s="136">
        <v>1.4296499999999999E-5</v>
      </c>
      <c r="H418" s="103">
        <f>ROUND(+G418*Totals!$H$12,2)</f>
        <v>5.0599999999999996</v>
      </c>
      <c r="I418" s="103">
        <f t="shared" si="17"/>
        <v>1.3529411764705881</v>
      </c>
      <c r="J418" s="103">
        <f t="shared" si="18"/>
        <v>3.7070588235294117</v>
      </c>
      <c r="K418" s="113" t="s">
        <v>655</v>
      </c>
      <c r="L418" s="113" t="s">
        <v>129</v>
      </c>
      <c r="M418" s="138">
        <v>0.26737967914438504</v>
      </c>
      <c r="N418" s="117">
        <f>+H418*M418</f>
        <v>1.3529411764705881</v>
      </c>
      <c r="O418" s="113" t="s">
        <v>1159</v>
      </c>
      <c r="P418" s="114"/>
      <c r="Q418" s="118"/>
      <c r="R418" s="116"/>
      <c r="S418" s="114"/>
    </row>
    <row r="419" spans="6:19">
      <c r="F419" s="111" t="s">
        <v>654</v>
      </c>
      <c r="G419" s="136">
        <v>7.5346600000000008E-5</v>
      </c>
      <c r="H419" s="103">
        <f>ROUND(+G419*Totals!$H$12,2)</f>
        <v>26.67</v>
      </c>
      <c r="I419" s="103">
        <f t="shared" si="17"/>
        <v>4.3416279069767443</v>
      </c>
      <c r="J419" s="103">
        <f t="shared" si="18"/>
        <v>22.328372093023258</v>
      </c>
      <c r="K419" s="113" t="s">
        <v>654</v>
      </c>
      <c r="L419" s="113" t="s">
        <v>73</v>
      </c>
      <c r="M419" s="138">
        <v>0.16279069767441859</v>
      </c>
      <c r="N419" s="117">
        <f>+H419*M419</f>
        <v>4.3416279069767443</v>
      </c>
      <c r="O419" s="113" t="s">
        <v>1159</v>
      </c>
      <c r="P419" s="114"/>
      <c r="Q419" s="118"/>
      <c r="R419" s="116"/>
      <c r="S419" s="114"/>
    </row>
    <row r="420" spans="6:19">
      <c r="F420" s="111" t="s">
        <v>653</v>
      </c>
      <c r="G420" s="136">
        <v>3.9953009999999997E-4</v>
      </c>
      <c r="H420" s="103">
        <f>ROUND(+G420*Totals!$H$12,2)</f>
        <v>141.41</v>
      </c>
      <c r="I420" s="103">
        <f t="shared" si="17"/>
        <v>0</v>
      </c>
      <c r="J420" s="103">
        <f t="shared" si="18"/>
        <v>141.41</v>
      </c>
      <c r="O420" s="113" t="s">
        <v>1159</v>
      </c>
      <c r="P420" s="114"/>
      <c r="Q420" s="118"/>
      <c r="R420" s="116"/>
      <c r="S420" s="114"/>
    </row>
    <row r="421" spans="6:19">
      <c r="F421" s="111" t="s">
        <v>85</v>
      </c>
      <c r="G421" s="136">
        <v>1.6158947000000001E-3</v>
      </c>
      <c r="H421" s="103">
        <f>ROUND(+G421*Totals!$H$12,2)</f>
        <v>571.92999999999995</v>
      </c>
      <c r="I421" s="103">
        <f t="shared" si="17"/>
        <v>0</v>
      </c>
      <c r="J421" s="103">
        <f t="shared" si="18"/>
        <v>571.92999999999995</v>
      </c>
      <c r="K421" s="113"/>
      <c r="L421" s="113"/>
      <c r="N421" s="117"/>
      <c r="O421" s="113"/>
      <c r="P421" s="114"/>
      <c r="Q421" s="118"/>
      <c r="R421" s="116"/>
      <c r="S421" s="114"/>
    </row>
    <row r="422" spans="6:19">
      <c r="F422" s="111" t="s">
        <v>652</v>
      </c>
      <c r="G422" s="136">
        <v>9.6907310000000002E-4</v>
      </c>
      <c r="H422" s="103">
        <f>ROUND(+G422*Totals!$H$12,2)</f>
        <v>343</v>
      </c>
      <c r="I422" s="103">
        <f t="shared" si="17"/>
        <v>0</v>
      </c>
      <c r="J422" s="103">
        <f t="shared" si="18"/>
        <v>343</v>
      </c>
      <c r="K422" s="113"/>
      <c r="L422" s="113"/>
      <c r="N422" s="117"/>
      <c r="O422" s="113"/>
      <c r="P422" s="114"/>
      <c r="Q422" s="118"/>
      <c r="R422" s="116"/>
      <c r="S422" s="114"/>
    </row>
    <row r="423" spans="6:19">
      <c r="F423" s="111" t="s">
        <v>651</v>
      </c>
      <c r="G423" s="136">
        <v>4.6985359999999999E-4</v>
      </c>
      <c r="H423" s="103">
        <f>ROUND(+G423*Totals!$H$12,2)</f>
        <v>166.3</v>
      </c>
      <c r="I423" s="103">
        <f t="shared" si="17"/>
        <v>0</v>
      </c>
      <c r="J423" s="103">
        <f t="shared" si="18"/>
        <v>166.3</v>
      </c>
      <c r="K423" s="113"/>
      <c r="L423" s="113"/>
      <c r="N423" s="117"/>
      <c r="O423" s="117"/>
      <c r="P423" s="114"/>
      <c r="Q423" s="118"/>
      <c r="R423" s="116"/>
      <c r="S423" s="114"/>
    </row>
    <row r="424" spans="6:19">
      <c r="F424" s="111" t="s">
        <v>650</v>
      </c>
      <c r="G424" s="136">
        <v>9.2981560999999997E-3</v>
      </c>
      <c r="H424" s="103">
        <f>ROUND(+G424*Totals!$H$12,2)</f>
        <v>3291.01</v>
      </c>
      <c r="I424" s="103">
        <f t="shared" si="17"/>
        <v>0</v>
      </c>
      <c r="J424" s="103">
        <f t="shared" si="18"/>
        <v>3291.01</v>
      </c>
      <c r="K424" s="113"/>
      <c r="L424" s="113"/>
      <c r="N424" s="117"/>
      <c r="O424" s="117"/>
      <c r="P424" s="114"/>
      <c r="Q424" s="118"/>
      <c r="R424" s="116"/>
      <c r="S424" s="114"/>
    </row>
    <row r="425" spans="6:19">
      <c r="F425" s="111" t="s">
        <v>649</v>
      </c>
      <c r="G425" s="136">
        <v>8.0369699999999997E-5</v>
      </c>
      <c r="H425" s="103">
        <f>ROUND(+G425*Totals!$H$12,2)</f>
        <v>28.45</v>
      </c>
      <c r="I425" s="103">
        <f t="shared" si="17"/>
        <v>13.101252408477841</v>
      </c>
      <c r="J425" s="103">
        <f t="shared" si="18"/>
        <v>15.348747591522159</v>
      </c>
      <c r="K425" s="113" t="s">
        <v>649</v>
      </c>
      <c r="L425" s="113" t="s">
        <v>131</v>
      </c>
      <c r="M425" s="138">
        <v>0.46050096339113678</v>
      </c>
      <c r="N425" s="117">
        <f>+H425*M425</f>
        <v>13.101252408477841</v>
      </c>
      <c r="O425" s="113" t="s">
        <v>1159</v>
      </c>
      <c r="P425" s="114"/>
      <c r="Q425" s="118"/>
      <c r="R425" s="116"/>
      <c r="S425" s="114"/>
    </row>
    <row r="426" spans="6:19">
      <c r="F426" s="111" t="s">
        <v>648</v>
      </c>
      <c r="G426" s="136">
        <v>1.0818999999999999E-5</v>
      </c>
      <c r="H426" s="103">
        <f>ROUND(+G426*Totals!$H$12,2)</f>
        <v>3.83</v>
      </c>
      <c r="I426" s="103">
        <f t="shared" si="17"/>
        <v>0.97859030837004402</v>
      </c>
      <c r="J426" s="103">
        <f t="shared" si="18"/>
        <v>2.8514096916299563</v>
      </c>
      <c r="K426" s="113" t="s">
        <v>648</v>
      </c>
      <c r="L426" s="113" t="s">
        <v>47</v>
      </c>
      <c r="M426" s="138">
        <v>0.25550660792951541</v>
      </c>
      <c r="N426" s="117">
        <f>+H426*M426</f>
        <v>0.97859030837004402</v>
      </c>
      <c r="O426" s="117" t="s">
        <v>1159</v>
      </c>
      <c r="P426" s="114"/>
      <c r="Q426" s="118"/>
      <c r="R426" s="116"/>
      <c r="S426" s="114"/>
    </row>
    <row r="427" spans="6:19">
      <c r="F427" s="111" t="s">
        <v>647</v>
      </c>
      <c r="G427" s="136">
        <v>1.016213E-3</v>
      </c>
      <c r="H427" s="103">
        <f>ROUND(+G427*Totals!$H$12,2)</f>
        <v>359.68</v>
      </c>
      <c r="I427" s="103">
        <f t="shared" si="17"/>
        <v>0</v>
      </c>
      <c r="J427" s="103">
        <f t="shared" si="18"/>
        <v>359.68</v>
      </c>
      <c r="K427" s="113"/>
      <c r="L427" s="113"/>
      <c r="N427" s="117"/>
      <c r="O427" s="113"/>
      <c r="P427" s="114"/>
      <c r="Q427" s="118"/>
      <c r="R427" s="116"/>
      <c r="S427" s="114"/>
    </row>
    <row r="428" spans="6:19">
      <c r="F428" s="111" t="s">
        <v>646</v>
      </c>
      <c r="G428" s="136">
        <v>6.9164299999999998E-5</v>
      </c>
      <c r="H428" s="103">
        <f>ROUND(+G428*Totals!$H$12,2)</f>
        <v>24.48</v>
      </c>
      <c r="I428" s="103">
        <f t="shared" si="17"/>
        <v>11.389090909090909</v>
      </c>
      <c r="J428" s="103">
        <f t="shared" si="18"/>
        <v>13.090909090909092</v>
      </c>
      <c r="K428" s="113" t="s">
        <v>646</v>
      </c>
      <c r="L428" s="113" t="s">
        <v>74</v>
      </c>
      <c r="M428" s="138">
        <v>0.46524064171122992</v>
      </c>
      <c r="N428" s="117">
        <f>+H428*M428</f>
        <v>11.389090909090909</v>
      </c>
      <c r="O428" s="117" t="s">
        <v>1159</v>
      </c>
      <c r="P428" s="114"/>
      <c r="Q428" s="118"/>
      <c r="R428" s="116"/>
      <c r="S428" s="114"/>
    </row>
    <row r="429" spans="6:19">
      <c r="F429" s="111" t="s">
        <v>645</v>
      </c>
      <c r="G429" s="136">
        <v>2.5424650000000003E-4</v>
      </c>
      <c r="H429" s="103">
        <f>ROUND(+G429*Totals!$H$12,2)</f>
        <v>89.99</v>
      </c>
      <c r="I429" s="103">
        <f t="shared" si="17"/>
        <v>0</v>
      </c>
      <c r="J429" s="103">
        <f t="shared" si="18"/>
        <v>89.99</v>
      </c>
      <c r="K429" s="113"/>
      <c r="L429" s="113"/>
      <c r="N429" s="117"/>
      <c r="O429" s="117"/>
      <c r="P429" s="114"/>
      <c r="Q429" s="118"/>
      <c r="R429" s="116"/>
      <c r="S429" s="114"/>
    </row>
    <row r="430" spans="6:19">
      <c r="F430" s="111" t="s">
        <v>644</v>
      </c>
      <c r="G430" s="136">
        <v>9.3893399999999991E-5</v>
      </c>
      <c r="H430" s="103">
        <f>ROUND(+G430*Totals!$H$12,2)</f>
        <v>33.229999999999997</v>
      </c>
      <c r="I430" s="103">
        <f t="shared" si="17"/>
        <v>9.2583584337349389</v>
      </c>
      <c r="J430" s="103">
        <f t="shared" si="18"/>
        <v>23.971641566265056</v>
      </c>
      <c r="K430" s="113" t="s">
        <v>644</v>
      </c>
      <c r="L430" s="113" t="s">
        <v>113</v>
      </c>
      <c r="M430" s="138">
        <v>0.27861445783132532</v>
      </c>
      <c r="N430" s="117">
        <f>+H430*M430</f>
        <v>9.2583584337349389</v>
      </c>
      <c r="O430" s="113" t="s">
        <v>1159</v>
      </c>
      <c r="P430" s="114"/>
      <c r="Q430" s="118"/>
      <c r="R430" s="116"/>
      <c r="S430" s="114"/>
    </row>
    <row r="431" spans="6:19">
      <c r="F431" s="111" t="s">
        <v>643</v>
      </c>
      <c r="G431" s="136">
        <v>1.174634E-4</v>
      </c>
      <c r="H431" s="103">
        <f>ROUND(+G431*Totals!$H$12,2)</f>
        <v>41.58</v>
      </c>
      <c r="I431" s="103">
        <f t="shared" si="17"/>
        <v>14.297223974763407</v>
      </c>
      <c r="J431" s="103">
        <f t="shared" si="18"/>
        <v>27.282776025236593</v>
      </c>
      <c r="K431" s="113" t="s">
        <v>643</v>
      </c>
      <c r="L431" s="113" t="s">
        <v>118</v>
      </c>
      <c r="M431" s="138">
        <v>0.34384858044164041</v>
      </c>
      <c r="N431" s="117">
        <f>+H431*M431</f>
        <v>14.297223974763407</v>
      </c>
      <c r="O431" s="117" t="s">
        <v>1159</v>
      </c>
      <c r="P431" s="114"/>
      <c r="Q431" s="118"/>
      <c r="R431" s="116"/>
      <c r="S431" s="114"/>
    </row>
    <row r="432" spans="6:19">
      <c r="F432" s="111" t="s">
        <v>642</v>
      </c>
      <c r="G432" s="136">
        <v>2.3415399999999998E-4</v>
      </c>
      <c r="H432" s="103">
        <f>ROUND(+G432*Totals!$H$12,2)</f>
        <v>82.88</v>
      </c>
      <c r="I432" s="103">
        <f t="shared" si="17"/>
        <v>0</v>
      </c>
      <c r="J432" s="103">
        <f t="shared" si="18"/>
        <v>82.88</v>
      </c>
      <c r="K432" s="113"/>
      <c r="L432" s="113"/>
      <c r="N432" s="117"/>
      <c r="O432" s="113"/>
      <c r="P432" s="114"/>
      <c r="Q432" s="118"/>
      <c r="R432" s="116"/>
      <c r="S432" s="114"/>
    </row>
    <row r="433" spans="6:19">
      <c r="F433" s="111" t="s">
        <v>641</v>
      </c>
      <c r="G433" s="136">
        <v>9.9302900000000001E-5</v>
      </c>
      <c r="H433" s="103">
        <f>ROUND(+G433*Totals!$H$12,2)</f>
        <v>35.15</v>
      </c>
      <c r="I433" s="103">
        <f t="shared" si="17"/>
        <v>6.5380294659300189</v>
      </c>
      <c r="J433" s="103">
        <f t="shared" si="18"/>
        <v>28.611970534069979</v>
      </c>
      <c r="K433" s="113" t="s">
        <v>641</v>
      </c>
      <c r="L433" s="113" t="s">
        <v>131</v>
      </c>
      <c r="M433" s="138">
        <v>0.18600368324125233</v>
      </c>
      <c r="N433" s="117">
        <f>+H433*M433</f>
        <v>6.5380294659300189</v>
      </c>
      <c r="O433" s="113" t="s">
        <v>1159</v>
      </c>
      <c r="P433" s="114"/>
      <c r="Q433" s="118"/>
      <c r="R433" s="116"/>
      <c r="S433" s="114"/>
    </row>
    <row r="434" spans="6:19">
      <c r="F434" s="111" t="s">
        <v>88</v>
      </c>
      <c r="G434" s="136">
        <v>3.8252886000000002E-3</v>
      </c>
      <c r="H434" s="103">
        <f>ROUND(+G434*Totals!$H$12,2)</f>
        <v>1353.93</v>
      </c>
      <c r="I434" s="103">
        <f t="shared" si="17"/>
        <v>0</v>
      </c>
      <c r="J434" s="103">
        <f t="shared" si="18"/>
        <v>1353.93</v>
      </c>
      <c r="K434" s="113"/>
      <c r="L434" s="113"/>
      <c r="N434" s="117"/>
      <c r="O434" s="113"/>
      <c r="P434" s="114"/>
      <c r="Q434" s="118"/>
      <c r="R434" s="116"/>
      <c r="S434" s="114"/>
    </row>
    <row r="435" spans="6:19">
      <c r="F435" s="111" t="s">
        <v>640</v>
      </c>
      <c r="G435" s="136">
        <v>4.2503200000000003E-5</v>
      </c>
      <c r="H435" s="103">
        <f>ROUND(+G435*Totals!$H$12,2)</f>
        <v>15.04</v>
      </c>
      <c r="I435" s="103">
        <f t="shared" si="17"/>
        <v>0</v>
      </c>
      <c r="J435" s="103">
        <f t="shared" si="18"/>
        <v>15.04</v>
      </c>
      <c r="K435" s="113"/>
      <c r="L435" s="113"/>
      <c r="N435" s="117"/>
      <c r="O435" s="113"/>
      <c r="P435" s="114"/>
      <c r="Q435" s="118"/>
      <c r="R435" s="116"/>
      <c r="S435" s="114"/>
    </row>
    <row r="436" spans="6:19">
      <c r="F436" s="111" t="s">
        <v>639</v>
      </c>
      <c r="G436" s="136">
        <v>3.6166370000000005E-4</v>
      </c>
      <c r="H436" s="103">
        <f>ROUND(+G436*Totals!$H$12,2)</f>
        <v>128.01</v>
      </c>
      <c r="I436" s="103">
        <f t="shared" si="17"/>
        <v>0</v>
      </c>
      <c r="J436" s="103">
        <f t="shared" si="18"/>
        <v>128.01</v>
      </c>
      <c r="K436" s="113"/>
      <c r="L436" s="113"/>
      <c r="N436" s="117"/>
      <c r="O436" s="117"/>
      <c r="P436" s="114"/>
      <c r="Q436" s="118"/>
      <c r="R436" s="116"/>
      <c r="S436" s="114"/>
    </row>
    <row r="437" spans="6:19">
      <c r="F437" s="111" t="s">
        <v>638</v>
      </c>
      <c r="G437" s="136">
        <v>3.4659429999999998E-4</v>
      </c>
      <c r="H437" s="103">
        <f>ROUND(+G437*Totals!$H$12,2)</f>
        <v>122.67</v>
      </c>
      <c r="I437" s="103">
        <f t="shared" si="17"/>
        <v>0</v>
      </c>
      <c r="J437" s="103">
        <f t="shared" si="18"/>
        <v>122.67</v>
      </c>
      <c r="K437" s="113"/>
      <c r="L437" s="113"/>
      <c r="N437" s="117"/>
      <c r="O437" s="113"/>
      <c r="P437" s="114"/>
      <c r="Q437" s="118"/>
      <c r="R437" s="116"/>
      <c r="S437" s="114"/>
    </row>
    <row r="438" spans="6:19">
      <c r="F438" s="111" t="s">
        <v>637</v>
      </c>
      <c r="G438" s="136">
        <v>9.3507100000000005E-5</v>
      </c>
      <c r="H438" s="103">
        <f>ROUND(+G438*Totals!$H$12,2)</f>
        <v>33.1</v>
      </c>
      <c r="I438" s="103">
        <f t="shared" si="17"/>
        <v>10.141750841750842</v>
      </c>
      <c r="J438" s="103">
        <f t="shared" si="18"/>
        <v>22.95824915824916</v>
      </c>
      <c r="K438" s="113" t="s">
        <v>637</v>
      </c>
      <c r="L438" s="113" t="s">
        <v>88</v>
      </c>
      <c r="M438" s="138">
        <v>0.30639730639730639</v>
      </c>
      <c r="N438" s="117">
        <f>+H438*M438</f>
        <v>10.141750841750842</v>
      </c>
      <c r="O438" s="117" t="s">
        <v>1159</v>
      </c>
      <c r="P438" s="114"/>
      <c r="Q438" s="118"/>
      <c r="R438" s="116"/>
      <c r="S438" s="114"/>
    </row>
    <row r="439" spans="6:19">
      <c r="F439" s="111" t="s">
        <v>636</v>
      </c>
      <c r="G439" s="136">
        <v>2.3144930000000002E-4</v>
      </c>
      <c r="H439" s="103">
        <f>ROUND(+G439*Totals!$H$12,2)</f>
        <v>81.92</v>
      </c>
      <c r="I439" s="103">
        <f t="shared" si="17"/>
        <v>0</v>
      </c>
      <c r="J439" s="103">
        <f t="shared" si="18"/>
        <v>81.92</v>
      </c>
      <c r="K439" s="113"/>
      <c r="L439" s="113"/>
      <c r="N439" s="117"/>
      <c r="O439" s="113"/>
      <c r="P439" s="114"/>
      <c r="Q439" s="118"/>
      <c r="R439" s="116"/>
      <c r="S439" s="114"/>
    </row>
    <row r="440" spans="6:19">
      <c r="F440" s="111" t="s">
        <v>635</v>
      </c>
      <c r="G440" s="136">
        <v>1.1244030000000001E-4</v>
      </c>
      <c r="H440" s="103">
        <f>ROUND(+G440*Totals!$H$12,2)</f>
        <v>39.799999999999997</v>
      </c>
      <c r="I440" s="103">
        <f t="shared" si="17"/>
        <v>3.7689393939393936</v>
      </c>
      <c r="J440" s="103">
        <f t="shared" si="18"/>
        <v>36.031060606060606</v>
      </c>
      <c r="K440" s="113" t="s">
        <v>635</v>
      </c>
      <c r="L440" s="113" t="s">
        <v>40</v>
      </c>
      <c r="M440" s="138">
        <v>9.4696969696969696E-2</v>
      </c>
      <c r="N440" s="117">
        <f>+H440*M440</f>
        <v>3.7689393939393936</v>
      </c>
      <c r="O440" s="117" t="s">
        <v>1159</v>
      </c>
      <c r="P440" s="114"/>
      <c r="Q440" s="118"/>
      <c r="R440" s="116"/>
      <c r="S440" s="114"/>
    </row>
    <row r="441" spans="6:19">
      <c r="F441" s="111" t="s">
        <v>634</v>
      </c>
      <c r="G441" s="136">
        <v>5.3940429999999994E-4</v>
      </c>
      <c r="H441" s="103">
        <f>ROUND(+G441*Totals!$H$12,2)</f>
        <v>190.92</v>
      </c>
      <c r="I441" s="103">
        <f t="shared" si="17"/>
        <v>0</v>
      </c>
      <c r="J441" s="103">
        <f t="shared" si="18"/>
        <v>190.92</v>
      </c>
      <c r="K441" s="113"/>
      <c r="L441" s="113"/>
      <c r="N441" s="117"/>
      <c r="O441" s="117"/>
      <c r="P441" s="114"/>
      <c r="Q441" s="118"/>
      <c r="R441" s="116"/>
      <c r="S441" s="114"/>
    </row>
    <row r="442" spans="6:19">
      <c r="F442" s="111" t="s">
        <v>633</v>
      </c>
      <c r="G442" s="136">
        <v>3.0911400000000004E-5</v>
      </c>
      <c r="H442" s="103">
        <f>ROUND(+G442*Totals!$H$12,2)</f>
        <v>10.94</v>
      </c>
      <c r="I442" s="103">
        <f t="shared" si="17"/>
        <v>2.9545985401459851</v>
      </c>
      <c r="J442" s="103">
        <f t="shared" si="18"/>
        <v>7.985401459854014</v>
      </c>
      <c r="K442" s="113" t="s">
        <v>633</v>
      </c>
      <c r="L442" s="113" t="s">
        <v>88</v>
      </c>
      <c r="M442" s="138">
        <v>0.27007299270072993</v>
      </c>
      <c r="N442" s="117">
        <f t="shared" ref="N442:N447" si="19">+H442*M442</f>
        <v>2.9545985401459851</v>
      </c>
      <c r="O442" s="117" t="s">
        <v>1159</v>
      </c>
      <c r="P442" s="114"/>
      <c r="Q442" s="118"/>
      <c r="R442" s="116"/>
      <c r="S442" s="114"/>
    </row>
    <row r="443" spans="6:19">
      <c r="F443" s="111" t="s">
        <v>632</v>
      </c>
      <c r="G443" s="136">
        <v>2.1637999999999998E-5</v>
      </c>
      <c r="H443" s="103">
        <f>ROUND(+G443*Totals!$H$12,2)</f>
        <v>7.66</v>
      </c>
      <c r="I443" s="103">
        <f t="shared" si="17"/>
        <v>3.7493684210526319</v>
      </c>
      <c r="J443" s="103">
        <f t="shared" si="18"/>
        <v>3.9106315789473682</v>
      </c>
      <c r="K443" s="113" t="s">
        <v>632</v>
      </c>
      <c r="L443" s="113" t="s">
        <v>116</v>
      </c>
      <c r="M443" s="138">
        <v>0.48947368421052634</v>
      </c>
      <c r="N443" s="117">
        <f t="shared" si="19"/>
        <v>3.7493684210526319</v>
      </c>
      <c r="O443" s="117" t="s">
        <v>1159</v>
      </c>
      <c r="P443" s="114"/>
      <c r="Q443" s="118"/>
      <c r="R443" s="116"/>
      <c r="S443" s="114"/>
    </row>
    <row r="444" spans="6:19">
      <c r="F444" s="111" t="s">
        <v>631</v>
      </c>
      <c r="G444" s="136">
        <v>6.06637E-5</v>
      </c>
      <c r="H444" s="103">
        <f>ROUND(+G444*Totals!$H$12,2)</f>
        <v>21.47</v>
      </c>
      <c r="I444" s="103">
        <f t="shared" si="17"/>
        <v>8.0436901408450705</v>
      </c>
      <c r="J444" s="103">
        <f t="shared" si="18"/>
        <v>13.426309859154928</v>
      </c>
      <c r="K444" s="113" t="s">
        <v>631</v>
      </c>
      <c r="L444" s="113" t="s">
        <v>123</v>
      </c>
      <c r="M444" s="138">
        <v>0.37464788732394372</v>
      </c>
      <c r="N444" s="117">
        <f t="shared" si="19"/>
        <v>8.0436901408450705</v>
      </c>
      <c r="O444" s="113" t="s">
        <v>1159</v>
      </c>
      <c r="P444" s="114"/>
      <c r="Q444" s="118"/>
      <c r="R444" s="116"/>
      <c r="S444" s="114"/>
    </row>
    <row r="445" spans="6:19">
      <c r="F445" s="111" t="s">
        <v>630</v>
      </c>
      <c r="G445" s="136">
        <v>1.031669E-4</v>
      </c>
      <c r="H445" s="103">
        <f>ROUND(+G445*Totals!$H$12,2)</f>
        <v>36.520000000000003</v>
      </c>
      <c r="I445" s="103">
        <f t="shared" si="17"/>
        <v>6.7441114982578405</v>
      </c>
      <c r="J445" s="103">
        <f t="shared" si="18"/>
        <v>29.775888501742163</v>
      </c>
      <c r="K445" s="113" t="s">
        <v>630</v>
      </c>
      <c r="L445" s="113" t="s">
        <v>58</v>
      </c>
      <c r="M445" s="138">
        <v>0.18466898954703834</v>
      </c>
      <c r="N445" s="117">
        <f t="shared" si="19"/>
        <v>6.7441114982578405</v>
      </c>
      <c r="O445" s="117" t="s">
        <v>1159</v>
      </c>
      <c r="P445" s="114"/>
      <c r="Q445" s="118"/>
      <c r="R445" s="116"/>
      <c r="S445" s="114"/>
    </row>
    <row r="446" spans="6:19">
      <c r="F446" s="111" t="s">
        <v>629</v>
      </c>
      <c r="G446" s="136">
        <v>1.7039919999999999E-4</v>
      </c>
      <c r="H446" s="103">
        <f>ROUND(+G446*Totals!$H$12,2)</f>
        <v>60.31</v>
      </c>
      <c r="I446" s="103">
        <f t="shared" si="17"/>
        <v>11.256489726027398</v>
      </c>
      <c r="J446" s="103">
        <f t="shared" si="18"/>
        <v>49.053510273972606</v>
      </c>
      <c r="K446" s="137" t="s">
        <v>629</v>
      </c>
      <c r="L446" s="137" t="s">
        <v>75</v>
      </c>
      <c r="M446" s="138">
        <v>0.18664383561643838</v>
      </c>
      <c r="N446" s="117">
        <f t="shared" si="19"/>
        <v>11.256489726027398</v>
      </c>
      <c r="O446" s="113"/>
      <c r="P446" s="114"/>
      <c r="Q446" s="118"/>
      <c r="R446" s="116"/>
      <c r="S446" s="114"/>
    </row>
    <row r="447" spans="6:19">
      <c r="F447" s="111" t="s">
        <v>628</v>
      </c>
      <c r="G447" s="136">
        <v>2.0478800000000001E-5</v>
      </c>
      <c r="H447" s="103">
        <f>ROUND(+G447*Totals!$H$12,2)</f>
        <v>7.25</v>
      </c>
      <c r="I447" s="103">
        <f t="shared" si="17"/>
        <v>3.4293650793650792</v>
      </c>
      <c r="J447" s="103">
        <f t="shared" si="18"/>
        <v>3.8206349206349208</v>
      </c>
      <c r="K447" s="113" t="s">
        <v>628</v>
      </c>
      <c r="L447" s="113" t="s">
        <v>47</v>
      </c>
      <c r="M447" s="138">
        <v>0.473015873015873</v>
      </c>
      <c r="N447" s="117">
        <f t="shared" si="19"/>
        <v>3.4293650793650792</v>
      </c>
      <c r="O447" s="117" t="s">
        <v>1159</v>
      </c>
      <c r="P447" s="114"/>
      <c r="Q447" s="118"/>
      <c r="R447" s="116"/>
      <c r="S447" s="114"/>
    </row>
    <row r="448" spans="6:19">
      <c r="F448" s="111" t="s">
        <v>627</v>
      </c>
      <c r="G448" s="136">
        <v>2.9346533000000003E-3</v>
      </c>
      <c r="H448" s="103">
        <f>ROUND(+G448*Totals!$H$12,2)</f>
        <v>1038.7</v>
      </c>
      <c r="I448" s="103">
        <f t="shared" si="17"/>
        <v>0</v>
      </c>
      <c r="J448" s="103">
        <f t="shared" si="18"/>
        <v>1038.7</v>
      </c>
      <c r="K448" s="113"/>
      <c r="L448" s="113"/>
      <c r="N448" s="117"/>
      <c r="O448" s="113"/>
      <c r="P448" s="114"/>
      <c r="Q448" s="118"/>
      <c r="R448" s="116"/>
      <c r="S448" s="114"/>
    </row>
    <row r="449" spans="6:19">
      <c r="F449" s="111" t="s">
        <v>626</v>
      </c>
      <c r="G449" s="136">
        <v>9.157510000000001E-5</v>
      </c>
      <c r="H449" s="103">
        <f>ROUND(+G449*Totals!$H$12,2)</f>
        <v>32.409999999999997</v>
      </c>
      <c r="I449" s="103">
        <f t="shared" si="17"/>
        <v>20.624545454545448</v>
      </c>
      <c r="J449" s="103">
        <f t="shared" si="18"/>
        <v>11.785454545454549</v>
      </c>
      <c r="K449" s="113" t="s">
        <v>626</v>
      </c>
      <c r="L449" s="113" t="s">
        <v>83</v>
      </c>
      <c r="M449" s="138">
        <v>0.63636363636363624</v>
      </c>
      <c r="N449" s="117">
        <f>+H449*M449</f>
        <v>20.624545454545448</v>
      </c>
      <c r="O449" s="117" t="s">
        <v>1159</v>
      </c>
      <c r="P449" s="114"/>
      <c r="Q449" s="118"/>
      <c r="R449" s="116"/>
      <c r="S449" s="114"/>
    </row>
    <row r="450" spans="6:19">
      <c r="F450" s="111" t="s">
        <v>625</v>
      </c>
      <c r="G450" s="136">
        <v>8.8252109999999997E-4</v>
      </c>
      <c r="H450" s="103">
        <f>ROUND(+G450*Totals!$H$12,2)</f>
        <v>312.36</v>
      </c>
      <c r="I450" s="103">
        <f t="shared" si="17"/>
        <v>0</v>
      </c>
      <c r="J450" s="103">
        <f t="shared" si="18"/>
        <v>312.36</v>
      </c>
      <c r="K450" s="113"/>
      <c r="L450" s="113"/>
      <c r="N450" s="117"/>
      <c r="O450" s="117"/>
      <c r="P450" s="114"/>
      <c r="Q450" s="118"/>
      <c r="R450" s="116"/>
      <c r="S450" s="114"/>
    </row>
    <row r="451" spans="6:19">
      <c r="F451" s="111" t="s">
        <v>624</v>
      </c>
      <c r="G451" s="136">
        <v>1.3330549999999999E-4</v>
      </c>
      <c r="H451" s="103">
        <f>ROUND(+G451*Totals!$H$12,2)</f>
        <v>47.18</v>
      </c>
      <c r="I451" s="103">
        <f t="shared" si="17"/>
        <v>10.89517525773196</v>
      </c>
      <c r="J451" s="103">
        <f t="shared" si="18"/>
        <v>36.284824742268043</v>
      </c>
      <c r="K451" s="113" t="s">
        <v>624</v>
      </c>
      <c r="L451" s="113" t="s">
        <v>124</v>
      </c>
      <c r="M451" s="138">
        <v>0.23092783505154643</v>
      </c>
      <c r="N451" s="117">
        <f>+H451*M451</f>
        <v>10.89517525773196</v>
      </c>
      <c r="O451" s="113" t="s">
        <v>1159</v>
      </c>
      <c r="P451" s="114"/>
      <c r="Q451" s="118"/>
      <c r="R451" s="116"/>
      <c r="S451" s="114"/>
    </row>
    <row r="452" spans="6:19">
      <c r="F452" s="111" t="s">
        <v>623</v>
      </c>
      <c r="G452" s="136">
        <v>8.8483899999999995E-5</v>
      </c>
      <c r="H452" s="103">
        <f>ROUND(+G452*Totals!$H$12,2)</f>
        <v>31.32</v>
      </c>
      <c r="I452" s="103">
        <f t="shared" si="17"/>
        <v>6.3918367346938769</v>
      </c>
      <c r="J452" s="103">
        <f t="shared" si="18"/>
        <v>24.928163265306125</v>
      </c>
      <c r="K452" s="113" t="s">
        <v>623</v>
      </c>
      <c r="L452" s="113" t="s">
        <v>82</v>
      </c>
      <c r="M452" s="138">
        <v>0.2040816326530612</v>
      </c>
      <c r="N452" s="117">
        <f>+H452*M452</f>
        <v>6.3918367346938769</v>
      </c>
      <c r="O452" s="113"/>
      <c r="P452" s="114"/>
      <c r="Q452" s="118"/>
      <c r="R452" s="116"/>
      <c r="S452" s="114"/>
    </row>
    <row r="453" spans="6:19">
      <c r="F453" s="111" t="s">
        <v>622</v>
      </c>
      <c r="G453" s="136">
        <v>6.6884589999999992E-4</v>
      </c>
      <c r="H453" s="103">
        <f>ROUND(+G453*Totals!$H$12,2)</f>
        <v>236.73</v>
      </c>
      <c r="I453" s="103">
        <f t="shared" si="17"/>
        <v>0</v>
      </c>
      <c r="J453" s="103">
        <f t="shared" si="18"/>
        <v>236.73</v>
      </c>
      <c r="K453" s="113"/>
      <c r="L453" s="113"/>
      <c r="N453" s="117"/>
      <c r="O453" s="113"/>
      <c r="P453" s="114"/>
      <c r="Q453" s="118"/>
      <c r="R453" s="116"/>
      <c r="S453" s="114"/>
    </row>
    <row r="454" spans="6:19">
      <c r="F454" s="111" t="s">
        <v>621</v>
      </c>
      <c r="G454" s="136">
        <v>8.2803979999999998E-4</v>
      </c>
      <c r="H454" s="103">
        <f>ROUND(+G454*Totals!$H$12,2)</f>
        <v>293.08</v>
      </c>
      <c r="I454" s="103">
        <f t="shared" si="17"/>
        <v>0</v>
      </c>
      <c r="J454" s="103">
        <f t="shared" si="18"/>
        <v>293.08</v>
      </c>
      <c r="K454" s="113"/>
      <c r="L454" s="113"/>
      <c r="N454" s="117"/>
      <c r="O454" s="113"/>
      <c r="P454" s="114"/>
      <c r="Q454" s="118"/>
      <c r="R454" s="116"/>
      <c r="S454" s="114"/>
    </row>
    <row r="455" spans="6:19">
      <c r="F455" s="111" t="s">
        <v>620</v>
      </c>
      <c r="G455" s="136">
        <v>4.5092039999999997E-4</v>
      </c>
      <c r="H455" s="103">
        <f>ROUND(+G455*Totals!$H$12,2)</f>
        <v>159.6</v>
      </c>
      <c r="I455" s="103">
        <f t="shared" ref="I455:I518" si="20">+N455+Q455+T455</f>
        <v>0</v>
      </c>
      <c r="J455" s="103">
        <f t="shared" ref="J455:J518" si="21">+H455-I455</f>
        <v>159.6</v>
      </c>
      <c r="K455" s="113"/>
      <c r="L455" s="113"/>
      <c r="N455" s="117"/>
      <c r="O455" s="113"/>
      <c r="P455" s="114"/>
      <c r="Q455" s="118"/>
      <c r="R455" s="116"/>
      <c r="S455" s="114"/>
    </row>
    <row r="456" spans="6:19">
      <c r="F456" s="111" t="s">
        <v>619</v>
      </c>
      <c r="G456" s="136">
        <v>4.300552E-4</v>
      </c>
      <c r="H456" s="103">
        <f>ROUND(+G456*Totals!$H$12,2)</f>
        <v>152.21</v>
      </c>
      <c r="I456" s="103">
        <f t="shared" si="20"/>
        <v>0</v>
      </c>
      <c r="J456" s="103">
        <f t="shared" si="21"/>
        <v>152.21</v>
      </c>
      <c r="K456" s="113"/>
      <c r="L456" s="113"/>
      <c r="N456" s="117"/>
      <c r="O456" s="117"/>
      <c r="P456" s="114"/>
      <c r="Q456" s="118"/>
      <c r="R456" s="116"/>
      <c r="S456" s="114"/>
    </row>
    <row r="457" spans="6:19">
      <c r="F457" s="111" t="s">
        <v>618</v>
      </c>
      <c r="G457" s="136">
        <v>2.70475E-4</v>
      </c>
      <c r="H457" s="103">
        <f>ROUND(+G457*Totals!$H$12,2)</f>
        <v>95.73</v>
      </c>
      <c r="I457" s="103">
        <f t="shared" si="20"/>
        <v>5.7789763779527563</v>
      </c>
      <c r="J457" s="103">
        <f t="shared" si="21"/>
        <v>89.951023622047245</v>
      </c>
      <c r="K457" s="137" t="s">
        <v>618</v>
      </c>
      <c r="L457" s="137" t="s">
        <v>45</v>
      </c>
      <c r="M457" s="138">
        <v>6.0367454068241469E-2</v>
      </c>
      <c r="N457" s="117">
        <f>+H457*M457</f>
        <v>5.7789763779527563</v>
      </c>
      <c r="O457" s="117"/>
      <c r="P457" s="114"/>
      <c r="Q457" s="118"/>
      <c r="R457" s="116"/>
      <c r="S457" s="114"/>
    </row>
    <row r="458" spans="6:19">
      <c r="F458" s="111" t="s">
        <v>617</v>
      </c>
      <c r="G458" s="136">
        <v>1.031669E-4</v>
      </c>
      <c r="H458" s="103">
        <f>ROUND(+G458*Totals!$H$12,2)</f>
        <v>36.520000000000003</v>
      </c>
      <c r="I458" s="103">
        <f t="shared" si="20"/>
        <v>12.741257606490873</v>
      </c>
      <c r="J458" s="103">
        <f t="shared" si="21"/>
        <v>23.77874239350913</v>
      </c>
      <c r="K458" s="113" t="s">
        <v>617</v>
      </c>
      <c r="L458" s="113" t="s">
        <v>89</v>
      </c>
      <c r="M458" s="138">
        <v>0.34888438133874239</v>
      </c>
      <c r="N458" s="117">
        <f>+H458*M458</f>
        <v>12.741257606490873</v>
      </c>
      <c r="O458" s="113"/>
      <c r="P458" s="114"/>
      <c r="Q458" s="118"/>
      <c r="R458" s="116"/>
      <c r="S458" s="114"/>
    </row>
    <row r="459" spans="6:19">
      <c r="F459" s="111" t="s">
        <v>616</v>
      </c>
      <c r="G459" s="136">
        <v>6.7232300000000003E-5</v>
      </c>
      <c r="H459" s="103">
        <f>ROUND(+G459*Totals!$H$12,2)</f>
        <v>23.8</v>
      </c>
      <c r="I459" s="103">
        <f t="shared" si="20"/>
        <v>2.9750000000000001</v>
      </c>
      <c r="J459" s="103">
        <f t="shared" si="21"/>
        <v>20.824999999999999</v>
      </c>
      <c r="K459" s="113" t="s">
        <v>616</v>
      </c>
      <c r="L459" s="113" t="s">
        <v>84</v>
      </c>
      <c r="M459" s="138">
        <v>0.125</v>
      </c>
      <c r="N459" s="117">
        <f>+H459*M459</f>
        <v>2.9750000000000001</v>
      </c>
      <c r="O459" s="117"/>
      <c r="P459" s="114"/>
      <c r="Q459" s="118"/>
      <c r="R459" s="116"/>
      <c r="S459" s="114"/>
    </row>
    <row r="460" spans="6:19">
      <c r="F460" s="111" t="s">
        <v>615</v>
      </c>
      <c r="G460" s="136">
        <v>7.6080739999999998E-4</v>
      </c>
      <c r="H460" s="103">
        <f>ROUND(+G460*Totals!$H$12,2)</f>
        <v>269.27999999999997</v>
      </c>
      <c r="I460" s="103">
        <f t="shared" si="20"/>
        <v>0</v>
      </c>
      <c r="J460" s="103">
        <f t="shared" si="21"/>
        <v>269.27999999999997</v>
      </c>
      <c r="K460" s="113"/>
      <c r="L460" s="113"/>
      <c r="N460" s="117"/>
      <c r="O460" s="117"/>
      <c r="P460" s="114"/>
      <c r="Q460" s="118"/>
      <c r="R460" s="116"/>
      <c r="S460" s="114"/>
    </row>
    <row r="461" spans="6:19">
      <c r="F461" s="111" t="s">
        <v>614</v>
      </c>
      <c r="G461" s="136">
        <v>1.657625E-4</v>
      </c>
      <c r="H461" s="103">
        <f>ROUND(+G461*Totals!$H$12,2)</f>
        <v>58.67</v>
      </c>
      <c r="I461" s="103">
        <f t="shared" si="20"/>
        <v>3.9670106761565842</v>
      </c>
      <c r="J461" s="103">
        <f t="shared" si="21"/>
        <v>54.702989323843418</v>
      </c>
      <c r="K461" s="113" t="s">
        <v>614</v>
      </c>
      <c r="L461" s="113" t="s">
        <v>44</v>
      </c>
      <c r="M461" s="138">
        <v>6.7615658362989328E-2</v>
      </c>
      <c r="N461" s="117">
        <f>+H461*M461</f>
        <v>3.9670106761565842</v>
      </c>
      <c r="O461" s="113"/>
      <c r="P461" s="114"/>
      <c r="Q461" s="118"/>
      <c r="R461" s="116"/>
      <c r="S461" s="114"/>
    </row>
    <row r="462" spans="6:19">
      <c r="F462" s="111" t="s">
        <v>613</v>
      </c>
      <c r="G462" s="136">
        <v>4.5980699999999998E-5</v>
      </c>
      <c r="H462" s="103">
        <f>ROUND(+G462*Totals!$H$12,2)</f>
        <v>16.27</v>
      </c>
      <c r="I462" s="103">
        <f t="shared" si="20"/>
        <v>4.8273626373626373</v>
      </c>
      <c r="J462" s="103">
        <f t="shared" si="21"/>
        <v>11.442637362637363</v>
      </c>
      <c r="K462" s="113" t="s">
        <v>613</v>
      </c>
      <c r="L462" s="113" t="s">
        <v>48</v>
      </c>
      <c r="M462" s="138">
        <v>0.2967032967032967</v>
      </c>
      <c r="N462" s="117">
        <f>+H462*M462</f>
        <v>4.8273626373626373</v>
      </c>
      <c r="O462" s="113" t="s">
        <v>1159</v>
      </c>
      <c r="P462" s="114"/>
      <c r="Q462" s="118"/>
      <c r="R462" s="116"/>
      <c r="S462" s="114"/>
    </row>
    <row r="463" spans="6:19">
      <c r="F463" s="111" t="s">
        <v>612</v>
      </c>
      <c r="G463" s="136">
        <v>3.7402820000000006E-4</v>
      </c>
      <c r="H463" s="103">
        <f>ROUND(+G463*Totals!$H$12,2)</f>
        <v>132.38</v>
      </c>
      <c r="I463" s="103">
        <f t="shared" si="20"/>
        <v>0</v>
      </c>
      <c r="J463" s="103">
        <f t="shared" si="21"/>
        <v>132.38</v>
      </c>
      <c r="K463" s="113"/>
      <c r="L463" s="113"/>
      <c r="N463" s="117"/>
      <c r="O463" s="117"/>
      <c r="P463" s="114"/>
      <c r="Q463" s="118"/>
      <c r="R463" s="116"/>
      <c r="S463" s="114"/>
    </row>
    <row r="464" spans="6:19">
      <c r="F464" s="111" t="s">
        <v>611</v>
      </c>
      <c r="G464" s="136">
        <v>3.5779970000000003E-4</v>
      </c>
      <c r="H464" s="103">
        <f>ROUND(+G464*Totals!$H$12,2)</f>
        <v>126.64</v>
      </c>
      <c r="I464" s="103">
        <f t="shared" si="20"/>
        <v>0</v>
      </c>
      <c r="J464" s="103">
        <f t="shared" si="21"/>
        <v>126.64</v>
      </c>
      <c r="K464" s="113"/>
      <c r="L464" s="113"/>
      <c r="N464" s="117"/>
      <c r="O464" s="113"/>
      <c r="P464" s="114"/>
      <c r="Q464" s="118"/>
      <c r="R464" s="116"/>
      <c r="S464" s="114"/>
    </row>
    <row r="465" spans="6:19">
      <c r="F465" s="111" t="s">
        <v>610</v>
      </c>
      <c r="G465" s="136">
        <v>4.7526299999999999E-5</v>
      </c>
      <c r="H465" s="103">
        <f>ROUND(+G465*Totals!$H$12,2)</f>
        <v>16.82</v>
      </c>
      <c r="I465" s="103">
        <f t="shared" si="20"/>
        <v>0.97225433526011573</v>
      </c>
      <c r="J465" s="103">
        <f t="shared" si="21"/>
        <v>15.847745664739884</v>
      </c>
      <c r="K465" s="113" t="s">
        <v>610</v>
      </c>
      <c r="L465" s="113" t="s">
        <v>52</v>
      </c>
      <c r="M465" s="138">
        <v>5.7803468208092491E-2</v>
      </c>
      <c r="N465" s="117">
        <f>+H465*M465</f>
        <v>0.97225433526011573</v>
      </c>
      <c r="O465" s="117" t="s">
        <v>1159</v>
      </c>
      <c r="P465" s="114"/>
      <c r="Q465" s="118"/>
      <c r="R465" s="116"/>
      <c r="S465" s="114"/>
    </row>
    <row r="466" spans="6:19">
      <c r="F466" s="111" t="s">
        <v>609</v>
      </c>
      <c r="G466" s="136">
        <v>1.8430939999999999E-4</v>
      </c>
      <c r="H466" s="103">
        <f>ROUND(+G466*Totals!$H$12,2)</f>
        <v>65.23</v>
      </c>
      <c r="I466" s="103">
        <f t="shared" si="20"/>
        <v>22.601622807017545</v>
      </c>
      <c r="J466" s="103">
        <f t="shared" si="21"/>
        <v>42.628377192982455</v>
      </c>
      <c r="K466" s="137" t="s">
        <v>609</v>
      </c>
      <c r="L466" s="137" t="s">
        <v>69</v>
      </c>
      <c r="M466" s="138">
        <v>0.34649122807017546</v>
      </c>
      <c r="N466" s="117">
        <f>+H466*M466</f>
        <v>22.601622807017545</v>
      </c>
      <c r="O466" s="113"/>
      <c r="P466" s="114"/>
      <c r="Q466" s="118"/>
      <c r="R466" s="116"/>
      <c r="S466" s="114"/>
    </row>
    <row r="467" spans="6:19">
      <c r="F467" s="111" t="s">
        <v>608</v>
      </c>
      <c r="G467" s="136">
        <v>8.5006400000000007E-5</v>
      </c>
      <c r="H467" s="103">
        <f>ROUND(+G467*Totals!$H$12,2)</f>
        <v>30.09</v>
      </c>
      <c r="I467" s="103">
        <f t="shared" si="20"/>
        <v>5.9232283464566926</v>
      </c>
      <c r="J467" s="103">
        <f t="shared" si="21"/>
        <v>24.166771653543307</v>
      </c>
      <c r="K467" s="113" t="s">
        <v>608</v>
      </c>
      <c r="L467" s="113" t="s">
        <v>98</v>
      </c>
      <c r="M467" s="138">
        <v>0.19685039370078738</v>
      </c>
      <c r="N467" s="117">
        <f>+H467*M467</f>
        <v>5.9232283464566926</v>
      </c>
      <c r="O467" s="117" t="s">
        <v>1159</v>
      </c>
      <c r="P467" s="114"/>
      <c r="Q467" s="118"/>
      <c r="R467" s="116"/>
      <c r="S467" s="114"/>
    </row>
    <row r="468" spans="6:19">
      <c r="F468" s="111" t="s">
        <v>607</v>
      </c>
      <c r="G468" s="136">
        <v>4.8840050000000001E-4</v>
      </c>
      <c r="H468" s="103">
        <f>ROUND(+G468*Totals!$H$12,2)</f>
        <v>172.87</v>
      </c>
      <c r="I468" s="103">
        <f t="shared" si="20"/>
        <v>0</v>
      </c>
      <c r="J468" s="103">
        <f t="shared" si="21"/>
        <v>172.87</v>
      </c>
      <c r="K468" s="113"/>
      <c r="L468" s="113"/>
      <c r="N468" s="117"/>
      <c r="O468" s="113"/>
      <c r="P468" s="114"/>
      <c r="Q468" s="118"/>
      <c r="R468" s="116"/>
      <c r="S468" s="114"/>
    </row>
    <row r="469" spans="6:19">
      <c r="F469" s="111" t="s">
        <v>606</v>
      </c>
      <c r="G469" s="136">
        <v>1.5687550000000001E-4</v>
      </c>
      <c r="H469" s="103">
        <f>ROUND(+G469*Totals!$H$12,2)</f>
        <v>55.52</v>
      </c>
      <c r="I469" s="103">
        <f t="shared" si="20"/>
        <v>8.8345693430656951</v>
      </c>
      <c r="J469" s="103">
        <f t="shared" si="21"/>
        <v>46.685430656934308</v>
      </c>
      <c r="K469" s="113" t="s">
        <v>606</v>
      </c>
      <c r="L469" s="113" t="s">
        <v>53</v>
      </c>
      <c r="M469" s="138">
        <v>0.15912408759124089</v>
      </c>
      <c r="N469" s="117">
        <f>+H469*M469</f>
        <v>8.8345693430656951</v>
      </c>
      <c r="O469" s="113" t="s">
        <v>1159</v>
      </c>
      <c r="P469" s="114"/>
      <c r="Q469" s="118"/>
      <c r="R469" s="116"/>
      <c r="S469" s="114"/>
    </row>
    <row r="470" spans="6:19">
      <c r="F470" s="111" t="s">
        <v>605</v>
      </c>
      <c r="G470" s="136">
        <v>3.6436839999999998E-4</v>
      </c>
      <c r="H470" s="103">
        <f>ROUND(+G470*Totals!$H$12,2)</f>
        <v>128.97</v>
      </c>
      <c r="I470" s="103">
        <f t="shared" si="20"/>
        <v>0</v>
      </c>
      <c r="J470" s="103">
        <f t="shared" si="21"/>
        <v>128.97</v>
      </c>
      <c r="K470" s="113"/>
      <c r="L470" s="113"/>
      <c r="N470" s="117"/>
      <c r="O470" s="113"/>
      <c r="P470" s="114"/>
      <c r="Q470" s="118"/>
      <c r="R470" s="116"/>
      <c r="S470" s="114"/>
    </row>
    <row r="471" spans="6:19">
      <c r="F471" s="111" t="s">
        <v>604</v>
      </c>
      <c r="G471" s="136">
        <v>1.8199100000000001E-3</v>
      </c>
      <c r="H471" s="103">
        <f>ROUND(+G471*Totals!$H$12,2)</f>
        <v>644.14</v>
      </c>
      <c r="I471" s="103">
        <f t="shared" si="20"/>
        <v>0</v>
      </c>
      <c r="J471" s="103">
        <f t="shared" si="21"/>
        <v>644.14</v>
      </c>
      <c r="K471" s="113"/>
      <c r="L471" s="113"/>
      <c r="N471" s="117"/>
      <c r="O471" s="113"/>
      <c r="P471" s="114"/>
      <c r="Q471" s="118"/>
      <c r="R471" s="116"/>
      <c r="S471" s="114"/>
    </row>
    <row r="472" spans="6:19">
      <c r="F472" s="111" t="s">
        <v>603</v>
      </c>
      <c r="G472" s="136">
        <v>3.4968550000000003E-4</v>
      </c>
      <c r="H472" s="103">
        <f>ROUND(+G472*Totals!$H$12,2)</f>
        <v>123.77</v>
      </c>
      <c r="I472" s="103">
        <f t="shared" si="20"/>
        <v>0</v>
      </c>
      <c r="J472" s="103">
        <f t="shared" si="21"/>
        <v>123.77</v>
      </c>
      <c r="K472" s="113"/>
      <c r="L472" s="113"/>
      <c r="N472" s="117"/>
      <c r="O472" s="117"/>
      <c r="P472" s="114"/>
      <c r="Q472" s="118"/>
      <c r="R472" s="116"/>
      <c r="S472" s="114"/>
    </row>
    <row r="473" spans="6:19">
      <c r="F473" s="111" t="s">
        <v>602</v>
      </c>
      <c r="G473" s="136">
        <v>4.0845582000000004E-3</v>
      </c>
      <c r="H473" s="103">
        <f>ROUND(+G473*Totals!$H$12,2)</f>
        <v>1445.7</v>
      </c>
      <c r="I473" s="103">
        <f t="shared" si="20"/>
        <v>0</v>
      </c>
      <c r="J473" s="103">
        <f t="shared" si="21"/>
        <v>1445.7</v>
      </c>
      <c r="K473" s="113"/>
      <c r="L473" s="113"/>
      <c r="N473" s="117"/>
      <c r="O473" s="117"/>
      <c r="P473" s="114"/>
      <c r="Q473" s="118"/>
      <c r="R473" s="116"/>
      <c r="S473" s="114"/>
    </row>
    <row r="474" spans="6:19">
      <c r="F474" s="111" t="s">
        <v>601</v>
      </c>
      <c r="G474" s="136">
        <v>4.6753499999999999E-5</v>
      </c>
      <c r="H474" s="103">
        <f>ROUND(+G474*Totals!$H$12,2)</f>
        <v>16.55</v>
      </c>
      <c r="I474" s="103">
        <f t="shared" si="20"/>
        <v>4.4454692556634301</v>
      </c>
      <c r="J474" s="103">
        <f t="shared" si="21"/>
        <v>12.104530744336572</v>
      </c>
      <c r="K474" s="113" t="s">
        <v>601</v>
      </c>
      <c r="L474" s="113" t="s">
        <v>89</v>
      </c>
      <c r="M474" s="138">
        <v>0.26860841423948217</v>
      </c>
      <c r="N474" s="117">
        <f>+H474*M474</f>
        <v>4.4454692556634301</v>
      </c>
      <c r="O474" s="117" t="s">
        <v>1159</v>
      </c>
      <c r="P474" s="114"/>
      <c r="Q474" s="118"/>
      <c r="R474" s="116"/>
      <c r="S474" s="114"/>
    </row>
    <row r="475" spans="6:19">
      <c r="F475" s="111" t="s">
        <v>600</v>
      </c>
      <c r="G475" s="136">
        <v>1.526252E-4</v>
      </c>
      <c r="H475" s="103">
        <f>ROUND(+G475*Totals!$H$12,2)</f>
        <v>54.02</v>
      </c>
      <c r="I475" s="103">
        <f t="shared" si="20"/>
        <v>13.563666377063425</v>
      </c>
      <c r="J475" s="103">
        <f t="shared" si="21"/>
        <v>40.456333622936576</v>
      </c>
      <c r="K475" s="113" t="s">
        <v>600</v>
      </c>
      <c r="L475" s="113" t="s">
        <v>127</v>
      </c>
      <c r="M475" s="138">
        <v>0.25108601216333626</v>
      </c>
      <c r="N475" s="117">
        <f>+H475*M475</f>
        <v>13.563666377063425</v>
      </c>
      <c r="O475" s="117" t="s">
        <v>1159</v>
      </c>
      <c r="P475" s="114"/>
      <c r="Q475" s="118"/>
      <c r="R475" s="116"/>
      <c r="S475" s="114"/>
    </row>
    <row r="476" spans="6:19">
      <c r="F476" s="111" t="s">
        <v>599</v>
      </c>
      <c r="G476" s="136">
        <v>6.10501E-5</v>
      </c>
      <c r="H476" s="103">
        <f>ROUND(+G476*Totals!$H$12,2)</f>
        <v>21.61</v>
      </c>
      <c r="I476" s="103">
        <f t="shared" si="20"/>
        <v>7.644353741496599</v>
      </c>
      <c r="J476" s="103">
        <f t="shared" si="21"/>
        <v>13.965646258503401</v>
      </c>
      <c r="K476" s="113" t="s">
        <v>599</v>
      </c>
      <c r="L476" s="113" t="s">
        <v>96</v>
      </c>
      <c r="M476" s="138">
        <v>0.35374149659863946</v>
      </c>
      <c r="N476" s="117">
        <f>+H476*M476</f>
        <v>7.644353741496599</v>
      </c>
      <c r="O476" s="113" t="s">
        <v>1159</v>
      </c>
      <c r="P476" s="114"/>
      <c r="Q476" s="118"/>
      <c r="R476" s="116"/>
      <c r="S476" s="114"/>
    </row>
    <row r="477" spans="6:19">
      <c r="F477" s="111" t="s">
        <v>598</v>
      </c>
      <c r="G477" s="136">
        <v>9.6211800000000006E-5</v>
      </c>
      <c r="H477" s="103">
        <f>ROUND(+G477*Totals!$H$12,2)</f>
        <v>34.049999999999997</v>
      </c>
      <c r="I477" s="103">
        <f t="shared" si="20"/>
        <v>6.7959876543209861</v>
      </c>
      <c r="J477" s="103">
        <f t="shared" si="21"/>
        <v>27.254012345679012</v>
      </c>
      <c r="K477" s="113" t="s">
        <v>598</v>
      </c>
      <c r="L477" s="113" t="s">
        <v>128</v>
      </c>
      <c r="M477" s="138">
        <v>0.19958847736625512</v>
      </c>
      <c r="N477" s="117">
        <f>+H477*M477</f>
        <v>6.7959876543209861</v>
      </c>
      <c r="O477" s="113" t="s">
        <v>1159</v>
      </c>
      <c r="P477" s="114"/>
      <c r="Q477" s="118"/>
      <c r="R477" s="116"/>
      <c r="S477" s="114"/>
    </row>
    <row r="478" spans="6:19">
      <c r="F478" s="111" t="s">
        <v>597</v>
      </c>
      <c r="G478" s="136">
        <v>5.1737989999999998E-4</v>
      </c>
      <c r="H478" s="103">
        <f>ROUND(+G478*Totals!$H$12,2)</f>
        <v>183.12</v>
      </c>
      <c r="I478" s="103">
        <f t="shared" si="20"/>
        <v>0</v>
      </c>
      <c r="J478" s="103">
        <f t="shared" si="21"/>
        <v>183.12</v>
      </c>
      <c r="K478" s="113"/>
      <c r="L478" s="113"/>
      <c r="N478" s="117"/>
      <c r="O478" s="117"/>
      <c r="P478" s="114"/>
      <c r="Q478" s="118"/>
      <c r="R478" s="116"/>
      <c r="S478" s="114"/>
    </row>
    <row r="479" spans="6:19">
      <c r="F479" s="111" t="s">
        <v>596</v>
      </c>
      <c r="G479" s="136">
        <v>7.0400770000000001E-4</v>
      </c>
      <c r="H479" s="103">
        <f>ROUND(+G479*Totals!$H$12,2)</f>
        <v>249.18</v>
      </c>
      <c r="I479" s="103">
        <f t="shared" si="20"/>
        <v>0</v>
      </c>
      <c r="J479" s="103">
        <f t="shared" si="21"/>
        <v>249.18</v>
      </c>
      <c r="K479" s="113"/>
      <c r="L479" s="113"/>
      <c r="N479" s="117"/>
      <c r="O479" s="117"/>
      <c r="P479" s="114"/>
      <c r="Q479" s="118"/>
      <c r="R479" s="116"/>
      <c r="S479" s="114"/>
    </row>
    <row r="480" spans="6:19">
      <c r="F480" s="111" t="s">
        <v>595</v>
      </c>
      <c r="G480" s="136">
        <v>0</v>
      </c>
      <c r="H480" s="103">
        <f>ROUND(+G480*Totals!$H$12,2)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ROUND(+G481*Totals!$H$12,2)</f>
        <v>40.479999999999997</v>
      </c>
      <c r="I481" s="103">
        <f t="shared" si="20"/>
        <v>9.3296761904761905</v>
      </c>
      <c r="J481" s="103">
        <f t="shared" si="21"/>
        <v>31.150323809523805</v>
      </c>
      <c r="K481" s="113" t="s">
        <v>594</v>
      </c>
      <c r="L481" s="113" t="s">
        <v>94</v>
      </c>
      <c r="M481" s="138">
        <v>0.23047619047619047</v>
      </c>
      <c r="N481" s="117">
        <f>+H481*M481</f>
        <v>9.3296761904761905</v>
      </c>
      <c r="O481" s="117" t="s">
        <v>1159</v>
      </c>
      <c r="P481" s="114"/>
      <c r="Q481" s="118"/>
      <c r="R481" s="116"/>
      <c r="S481" s="114"/>
    </row>
    <row r="482" spans="6:19">
      <c r="F482" s="111" t="s">
        <v>593</v>
      </c>
      <c r="G482" s="136">
        <v>1.402606E-4</v>
      </c>
      <c r="H482" s="103">
        <f>ROUND(+G482*Totals!$H$12,2)</f>
        <v>49.64</v>
      </c>
      <c r="I482" s="103">
        <f t="shared" si="20"/>
        <v>16.016567505720822</v>
      </c>
      <c r="J482" s="103">
        <f t="shared" si="21"/>
        <v>33.623432494279179</v>
      </c>
      <c r="K482" s="113" t="s">
        <v>593</v>
      </c>
      <c r="L482" s="113" t="s">
        <v>92</v>
      </c>
      <c r="M482" s="138">
        <v>0.32265446224256289</v>
      </c>
      <c r="N482" s="117">
        <f t="shared" ref="N482:N521" si="22">+H482*M482</f>
        <v>16.016567505720822</v>
      </c>
      <c r="O482" s="117" t="s">
        <v>1159</v>
      </c>
      <c r="P482" s="114"/>
      <c r="Q482" s="118"/>
      <c r="R482" s="116"/>
      <c r="S482" s="114"/>
    </row>
    <row r="483" spans="6:19">
      <c r="F483" s="111" t="s">
        <v>592</v>
      </c>
      <c r="G483" s="136">
        <v>1.3794219999999999E-4</v>
      </c>
      <c r="H483" s="103">
        <f>ROUND(+G483*Totals!$H$12,2)</f>
        <v>48.82</v>
      </c>
      <c r="I483" s="103">
        <f t="shared" si="20"/>
        <v>5.6357864357864367</v>
      </c>
      <c r="J483" s="103">
        <f t="shared" si="21"/>
        <v>43.184213564213564</v>
      </c>
      <c r="K483" s="113" t="s">
        <v>592</v>
      </c>
      <c r="L483" s="113" t="s">
        <v>49</v>
      </c>
      <c r="M483" s="138">
        <v>0.11544011544011545</v>
      </c>
      <c r="N483" s="117">
        <f t="shared" si="22"/>
        <v>5.6357864357864367</v>
      </c>
      <c r="O483" s="117" t="s">
        <v>1159</v>
      </c>
      <c r="P483" s="114"/>
      <c r="Q483" s="118"/>
      <c r="R483" s="116"/>
      <c r="S483" s="114"/>
    </row>
    <row r="484" spans="6:19">
      <c r="F484" s="111" t="s">
        <v>591</v>
      </c>
      <c r="G484" s="136">
        <v>1.058716E-4</v>
      </c>
      <c r="H484" s="103">
        <f>ROUND(+G484*Totals!$H$12,2)</f>
        <v>37.47</v>
      </c>
      <c r="I484" s="103">
        <f t="shared" si="20"/>
        <v>17.278391420911525</v>
      </c>
      <c r="J484" s="103">
        <f t="shared" si="21"/>
        <v>20.191608579088474</v>
      </c>
      <c r="K484" s="113" t="s">
        <v>591</v>
      </c>
      <c r="L484" s="113" t="s">
        <v>85</v>
      </c>
      <c r="M484" s="138">
        <v>0.46112600536193027</v>
      </c>
      <c r="N484" s="117">
        <f t="shared" si="22"/>
        <v>17.278391420911525</v>
      </c>
      <c r="O484" s="117" t="s">
        <v>1159</v>
      </c>
      <c r="P484" s="114"/>
      <c r="Q484" s="118"/>
      <c r="R484" s="116"/>
      <c r="S484" s="114"/>
    </row>
    <row r="485" spans="6:19">
      <c r="F485" s="111" t="s">
        <v>590</v>
      </c>
      <c r="G485" s="136">
        <v>6.4141199999999995E-5</v>
      </c>
      <c r="H485" s="103">
        <f>ROUND(+G485*Totals!$H$12,2)</f>
        <v>22.7</v>
      </c>
      <c r="I485" s="103">
        <f t="shared" si="20"/>
        <v>10.122390891840608</v>
      </c>
      <c r="J485" s="103">
        <f t="shared" si="21"/>
        <v>12.577609108159391</v>
      </c>
      <c r="K485" s="113" t="s">
        <v>590</v>
      </c>
      <c r="L485" s="113" t="s">
        <v>48</v>
      </c>
      <c r="M485" s="138">
        <v>0.44592030360531315</v>
      </c>
      <c r="N485" s="117">
        <f t="shared" si="22"/>
        <v>10.122390891840608</v>
      </c>
      <c r="O485" s="117" t="s">
        <v>1159</v>
      </c>
      <c r="P485" s="114"/>
      <c r="Q485" s="118"/>
      <c r="R485" s="116"/>
      <c r="S485" s="114"/>
    </row>
    <row r="486" spans="6:19">
      <c r="F486" s="111" t="s">
        <v>589</v>
      </c>
      <c r="G486" s="136">
        <v>1.8276379999999999E-4</v>
      </c>
      <c r="H486" s="103">
        <f>ROUND(+G486*Totals!$H$12,2)</f>
        <v>64.69</v>
      </c>
      <c r="I486" s="103">
        <f t="shared" si="20"/>
        <v>20.171195054945056</v>
      </c>
      <c r="J486" s="103">
        <f t="shared" si="21"/>
        <v>44.518804945054939</v>
      </c>
      <c r="K486" s="113" t="s">
        <v>589</v>
      </c>
      <c r="L486" s="113" t="s">
        <v>79</v>
      </c>
      <c r="M486" s="138">
        <v>0.31181318681318682</v>
      </c>
      <c r="N486" s="117">
        <f t="shared" si="22"/>
        <v>20.171195054945056</v>
      </c>
      <c r="O486" s="117" t="s">
        <v>1159</v>
      </c>
      <c r="P486" s="114"/>
      <c r="Q486" s="118"/>
      <c r="R486" s="116"/>
      <c r="S486" s="114"/>
    </row>
    <row r="487" spans="6:19">
      <c r="F487" s="111" t="s">
        <v>588</v>
      </c>
      <c r="G487" s="136">
        <v>4.6753499999999999E-5</v>
      </c>
      <c r="H487" s="103">
        <f>ROUND(+G487*Totals!$H$12,2)</f>
        <v>16.55</v>
      </c>
      <c r="I487" s="103">
        <f t="shared" si="20"/>
        <v>3.7727963525835868</v>
      </c>
      <c r="J487" s="103">
        <f t="shared" si="21"/>
        <v>12.777203647416414</v>
      </c>
      <c r="K487" s="113" t="s">
        <v>588</v>
      </c>
      <c r="L487" s="113" t="s">
        <v>119</v>
      </c>
      <c r="M487" s="138">
        <v>0.22796352583586627</v>
      </c>
      <c r="N487" s="117">
        <f t="shared" si="22"/>
        <v>3.7727963525835868</v>
      </c>
      <c r="O487" s="117" t="s">
        <v>1159</v>
      </c>
      <c r="P487" s="114"/>
      <c r="Q487" s="118"/>
      <c r="R487" s="116"/>
      <c r="S487" s="114"/>
    </row>
    <row r="488" spans="6:19">
      <c r="F488" s="111" t="s">
        <v>587</v>
      </c>
      <c r="G488" s="136">
        <v>7.7278600000000002E-5</v>
      </c>
      <c r="H488" s="103">
        <f>ROUND(+G488*Totals!$H$12,2)</f>
        <v>27.35</v>
      </c>
      <c r="I488" s="103">
        <f t="shared" si="20"/>
        <v>13.524725274725276</v>
      </c>
      <c r="J488" s="103">
        <f t="shared" si="21"/>
        <v>13.825274725274726</v>
      </c>
      <c r="K488" s="113" t="s">
        <v>587</v>
      </c>
      <c r="L488" s="113" t="s">
        <v>59</v>
      </c>
      <c r="M488" s="138">
        <v>0.49450549450549453</v>
      </c>
      <c r="N488" s="117">
        <f t="shared" si="22"/>
        <v>13.524725274725276</v>
      </c>
      <c r="O488" s="117" t="s">
        <v>1159</v>
      </c>
      <c r="P488" s="114"/>
      <c r="Q488" s="118"/>
      <c r="R488" s="116"/>
      <c r="S488" s="114"/>
    </row>
    <row r="489" spans="6:19">
      <c r="F489" s="111" t="s">
        <v>586</v>
      </c>
      <c r="G489" s="136">
        <v>7.5346600000000008E-5</v>
      </c>
      <c r="H489" s="103">
        <f>ROUND(+G489*Totals!$H$12,2)</f>
        <v>26.67</v>
      </c>
      <c r="I489" s="103">
        <f t="shared" si="20"/>
        <v>4.703784246575343</v>
      </c>
      <c r="J489" s="103">
        <f t="shared" si="21"/>
        <v>21.96621575342466</v>
      </c>
      <c r="K489" s="113" t="s">
        <v>586</v>
      </c>
      <c r="L489" s="113" t="s">
        <v>126</v>
      </c>
      <c r="M489" s="138">
        <v>0.17636986301369864</v>
      </c>
      <c r="N489" s="117">
        <f t="shared" si="22"/>
        <v>4.703784246575343</v>
      </c>
      <c r="O489" s="113" t="s">
        <v>1159</v>
      </c>
      <c r="P489" s="114"/>
      <c r="Q489" s="118"/>
      <c r="R489" s="116"/>
      <c r="S489" s="114"/>
    </row>
    <row r="490" spans="6:19">
      <c r="F490" s="111" t="s">
        <v>585</v>
      </c>
      <c r="G490" s="136">
        <v>6.2982000000000001E-5</v>
      </c>
      <c r="H490" s="103">
        <f>ROUND(+G490*Totals!$H$12,2)</f>
        <v>22.29</v>
      </c>
      <c r="I490" s="103">
        <f t="shared" si="20"/>
        <v>3.7335750000000001</v>
      </c>
      <c r="J490" s="103">
        <f t="shared" si="21"/>
        <v>18.556424999999997</v>
      </c>
      <c r="K490" s="113" t="s">
        <v>585</v>
      </c>
      <c r="L490" s="113" t="s">
        <v>45</v>
      </c>
      <c r="M490" s="138">
        <v>0.16750000000000001</v>
      </c>
      <c r="N490" s="117">
        <f t="shared" si="22"/>
        <v>3.7335750000000001</v>
      </c>
      <c r="O490" s="117" t="s">
        <v>1159</v>
      </c>
      <c r="P490" s="114"/>
      <c r="Q490" s="118"/>
      <c r="R490" s="116"/>
      <c r="S490" s="114"/>
    </row>
    <row r="491" spans="6:19">
      <c r="F491" s="111" t="s">
        <v>584</v>
      </c>
      <c r="G491" s="136">
        <v>8.628151000000001E-4</v>
      </c>
      <c r="H491" s="103">
        <f>ROUND(+G491*Totals!$H$12,2)</f>
        <v>305.39</v>
      </c>
      <c r="I491" s="103">
        <f t="shared" si="20"/>
        <v>0</v>
      </c>
      <c r="J491" s="103">
        <f t="shared" si="21"/>
        <v>305.39</v>
      </c>
      <c r="K491" s="113"/>
      <c r="L491" s="113"/>
      <c r="N491" s="117"/>
      <c r="O491" s="117"/>
      <c r="P491" s="114"/>
      <c r="Q491" s="118"/>
      <c r="R491" s="116"/>
      <c r="S491" s="114"/>
    </row>
    <row r="492" spans="6:19">
      <c r="F492" s="111" t="s">
        <v>583</v>
      </c>
      <c r="G492" s="136">
        <v>1.1244030000000001E-4</v>
      </c>
      <c r="H492" s="103">
        <f>ROUND(+G492*Totals!$H$12,2)</f>
        <v>39.799999999999997</v>
      </c>
      <c r="I492" s="103">
        <f t="shared" si="20"/>
        <v>15.135211267605635</v>
      </c>
      <c r="J492" s="103">
        <f t="shared" si="21"/>
        <v>24.664788732394364</v>
      </c>
      <c r="K492" s="113" t="s">
        <v>583</v>
      </c>
      <c r="L492" s="113" t="s">
        <v>98</v>
      </c>
      <c r="M492" s="138">
        <v>0.38028169014084512</v>
      </c>
      <c r="N492" s="117">
        <f t="shared" si="22"/>
        <v>15.135211267605635</v>
      </c>
      <c r="O492" s="117" t="s">
        <v>1159</v>
      </c>
      <c r="P492" s="114"/>
      <c r="Q492" s="118"/>
      <c r="R492" s="116"/>
      <c r="S492" s="114"/>
    </row>
    <row r="493" spans="6:19">
      <c r="F493" s="111" t="s">
        <v>582</v>
      </c>
      <c r="G493" s="136">
        <v>1.6962640000000001E-4</v>
      </c>
      <c r="H493" s="103">
        <f>ROUND(+G493*Totals!$H$12,2)</f>
        <v>60.04</v>
      </c>
      <c r="I493" s="103">
        <f t="shared" si="20"/>
        <v>21.910331753554502</v>
      </c>
      <c r="J493" s="103">
        <f t="shared" si="21"/>
        <v>38.129668246445497</v>
      </c>
      <c r="K493" s="113" t="s">
        <v>582</v>
      </c>
      <c r="L493" s="113" t="s">
        <v>94</v>
      </c>
      <c r="M493" s="138">
        <v>0.36492890995260663</v>
      </c>
      <c r="N493" s="117">
        <f t="shared" si="22"/>
        <v>21.910331753554502</v>
      </c>
      <c r="O493" s="117" t="s">
        <v>1159</v>
      </c>
      <c r="P493" s="114"/>
      <c r="Q493" s="118"/>
      <c r="R493" s="116"/>
      <c r="S493" s="114"/>
    </row>
    <row r="494" spans="6:19">
      <c r="F494" s="111" t="s">
        <v>581</v>
      </c>
      <c r="G494" s="136">
        <v>6.4141199999999995E-5</v>
      </c>
      <c r="H494" s="103">
        <f>ROUND(+G494*Totals!$H$12,2)</f>
        <v>22.7</v>
      </c>
      <c r="I494" s="103">
        <f t="shared" si="20"/>
        <v>5.4214175654853616</v>
      </c>
      <c r="J494" s="103">
        <f t="shared" si="21"/>
        <v>17.278582434514639</v>
      </c>
      <c r="K494" s="113" t="s">
        <v>581</v>
      </c>
      <c r="L494" s="113" t="s">
        <v>77</v>
      </c>
      <c r="M494" s="138">
        <v>0.23882896764252695</v>
      </c>
      <c r="N494" s="117">
        <f t="shared" si="22"/>
        <v>5.4214175654853616</v>
      </c>
      <c r="O494" s="117" t="s">
        <v>1159</v>
      </c>
      <c r="P494" s="114"/>
      <c r="Q494" s="118"/>
      <c r="R494" s="116"/>
      <c r="S494" s="114"/>
    </row>
    <row r="495" spans="6:19">
      <c r="F495" s="111" t="s">
        <v>580</v>
      </c>
      <c r="G495" s="136">
        <v>1.4721569999999999E-4</v>
      </c>
      <c r="H495" s="103">
        <f>ROUND(+G495*Totals!$H$12,2)</f>
        <v>52.11</v>
      </c>
      <c r="I495" s="103">
        <f t="shared" si="20"/>
        <v>11.74782608695652</v>
      </c>
      <c r="J495" s="103">
        <f t="shared" si="21"/>
        <v>40.362173913043478</v>
      </c>
      <c r="K495" s="113" t="s">
        <v>580</v>
      </c>
      <c r="L495" s="113" t="s">
        <v>80</v>
      </c>
      <c r="M495" s="138">
        <v>0.22544283413848629</v>
      </c>
      <c r="N495" s="117">
        <f t="shared" si="22"/>
        <v>11.74782608695652</v>
      </c>
      <c r="O495" s="113" t="s">
        <v>1159</v>
      </c>
      <c r="P495" s="114"/>
      <c r="Q495" s="118"/>
      <c r="R495" s="116"/>
      <c r="S495" s="114"/>
    </row>
    <row r="496" spans="6:19">
      <c r="F496" s="111" t="s">
        <v>579</v>
      </c>
      <c r="G496" s="136">
        <v>9.4279800000000012E-5</v>
      </c>
      <c r="H496" s="103">
        <f>ROUND(+G496*Totals!$H$12,2)</f>
        <v>33.369999999999997</v>
      </c>
      <c r="I496" s="103">
        <f t="shared" si="20"/>
        <v>17.788677042801559</v>
      </c>
      <c r="J496" s="103">
        <f t="shared" si="21"/>
        <v>15.581322957198438</v>
      </c>
      <c r="K496" s="113" t="s">
        <v>579</v>
      </c>
      <c r="L496" s="113" t="s">
        <v>85</v>
      </c>
      <c r="M496" s="138">
        <v>0.5330739299610896</v>
      </c>
      <c r="N496" s="117">
        <f t="shared" si="22"/>
        <v>17.788677042801559</v>
      </c>
      <c r="O496" s="117" t="s">
        <v>1159</v>
      </c>
      <c r="P496" s="114"/>
      <c r="Q496" s="118"/>
      <c r="R496" s="116"/>
      <c r="S496" s="114"/>
    </row>
    <row r="497" spans="6:19">
      <c r="F497" s="111" t="s">
        <v>578</v>
      </c>
      <c r="G497" s="136">
        <v>5.3979069999999997E-4</v>
      </c>
      <c r="H497" s="103">
        <f>ROUND(+G497*Totals!$H$12,2)</f>
        <v>191.05</v>
      </c>
      <c r="I497" s="103">
        <f t="shared" si="20"/>
        <v>0</v>
      </c>
      <c r="J497" s="103">
        <f t="shared" si="21"/>
        <v>191.05</v>
      </c>
      <c r="K497" s="113"/>
      <c r="L497" s="113"/>
      <c r="N497" s="117"/>
      <c r="O497" s="117"/>
      <c r="P497" s="114"/>
      <c r="Q497" s="118"/>
      <c r="R497" s="116"/>
      <c r="S497" s="114"/>
    </row>
    <row r="498" spans="6:19">
      <c r="F498" s="111" t="s">
        <v>577</v>
      </c>
      <c r="G498" s="136">
        <v>1.4721569999999999E-4</v>
      </c>
      <c r="H498" s="103">
        <f>ROUND(+G498*Totals!$H$12,2)</f>
        <v>52.11</v>
      </c>
      <c r="I498" s="103">
        <f t="shared" si="20"/>
        <v>6.0047284768211915</v>
      </c>
      <c r="J498" s="103">
        <f t="shared" si="21"/>
        <v>46.105271523178807</v>
      </c>
      <c r="K498" s="113" t="s">
        <v>577</v>
      </c>
      <c r="L498" s="113" t="s">
        <v>47</v>
      </c>
      <c r="M498" s="138">
        <v>0.1152317880794702</v>
      </c>
      <c r="N498" s="117">
        <f t="shared" si="22"/>
        <v>6.0047284768211915</v>
      </c>
      <c r="O498" s="113" t="s">
        <v>1159</v>
      </c>
      <c r="P498" s="114"/>
      <c r="Q498" s="118"/>
      <c r="R498" s="116"/>
      <c r="S498" s="114"/>
    </row>
    <row r="499" spans="6:19">
      <c r="F499" s="111" t="s">
        <v>576</v>
      </c>
      <c r="G499" s="136">
        <v>5.6413299999999997E-5</v>
      </c>
      <c r="H499" s="103">
        <f>ROUND(+G499*Totals!$H$12,2)</f>
        <v>19.97</v>
      </c>
      <c r="I499" s="103">
        <f t="shared" si="20"/>
        <v>2.9064319248826291</v>
      </c>
      <c r="J499" s="103">
        <f t="shared" si="21"/>
        <v>17.06356807511737</v>
      </c>
      <c r="K499" s="113" t="s">
        <v>576</v>
      </c>
      <c r="L499" s="113" t="s">
        <v>89</v>
      </c>
      <c r="M499" s="138">
        <v>0.1455399061032864</v>
      </c>
      <c r="N499" s="117">
        <f t="shared" si="22"/>
        <v>2.9064319248826291</v>
      </c>
      <c r="O499" s="113" t="s">
        <v>1159</v>
      </c>
      <c r="P499" s="114"/>
      <c r="Q499" s="118"/>
      <c r="R499" s="116"/>
      <c r="S499" s="114"/>
    </row>
    <row r="500" spans="6:19">
      <c r="F500" s="111" t="s">
        <v>575</v>
      </c>
      <c r="G500" s="136">
        <v>5.2433500000000001E-4</v>
      </c>
      <c r="H500" s="103">
        <f>ROUND(+G500*Totals!$H$12,2)</f>
        <v>185.58</v>
      </c>
      <c r="I500" s="103">
        <f t="shared" si="20"/>
        <v>0</v>
      </c>
      <c r="J500" s="103">
        <f t="shared" si="21"/>
        <v>185.58</v>
      </c>
      <c r="K500" s="113"/>
      <c r="L500" s="113"/>
      <c r="N500" s="117"/>
      <c r="O500" s="117"/>
      <c r="P500" s="114"/>
      <c r="Q500" s="118"/>
      <c r="R500" s="116"/>
      <c r="S500" s="114"/>
    </row>
    <row r="501" spans="6:19">
      <c r="F501" s="111" t="s">
        <v>574</v>
      </c>
      <c r="G501" s="136">
        <v>3.2379720000000003E-4</v>
      </c>
      <c r="H501" s="103">
        <f>ROUND(+G501*Totals!$H$12,2)</f>
        <v>114.61</v>
      </c>
      <c r="I501" s="103">
        <f t="shared" si="20"/>
        <v>0</v>
      </c>
      <c r="J501" s="103">
        <f t="shared" si="21"/>
        <v>114.61</v>
      </c>
      <c r="K501" s="113"/>
      <c r="L501" s="113"/>
      <c r="N501" s="117"/>
      <c r="O501" s="117"/>
      <c r="P501" s="114"/>
      <c r="Q501" s="118"/>
      <c r="R501" s="116"/>
      <c r="S501" s="114"/>
    </row>
    <row r="502" spans="6:19">
      <c r="F502" s="111" t="s">
        <v>573</v>
      </c>
      <c r="G502" s="136">
        <v>1.4914760000000002E-4</v>
      </c>
      <c r="H502" s="103">
        <f>ROUND(+G502*Totals!$H$12,2)</f>
        <v>52.79</v>
      </c>
      <c r="I502" s="103">
        <f t="shared" si="20"/>
        <v>6.707640264026403</v>
      </c>
      <c r="J502" s="103">
        <f t="shared" si="21"/>
        <v>46.082359735973597</v>
      </c>
      <c r="K502" s="113" t="s">
        <v>573</v>
      </c>
      <c r="L502" s="113" t="s">
        <v>121</v>
      </c>
      <c r="M502" s="138">
        <v>0.12706270627062707</v>
      </c>
      <c r="N502" s="117">
        <f t="shared" si="22"/>
        <v>6.707640264026403</v>
      </c>
      <c r="O502" s="113" t="s">
        <v>1159</v>
      </c>
      <c r="P502" s="114"/>
      <c r="Q502" s="118"/>
      <c r="R502" s="116"/>
      <c r="S502" s="114"/>
    </row>
    <row r="503" spans="6:19">
      <c r="F503" s="111" t="s">
        <v>572</v>
      </c>
      <c r="G503" s="136">
        <v>1.6769450000000001E-4</v>
      </c>
      <c r="H503" s="103">
        <f>ROUND(+G503*Totals!$H$12,2)</f>
        <v>59.35</v>
      </c>
      <c r="I503" s="103">
        <f t="shared" si="20"/>
        <v>10.580840163934427</v>
      </c>
      <c r="J503" s="103">
        <f t="shared" si="21"/>
        <v>48.769159836065576</v>
      </c>
      <c r="K503" s="113" t="s">
        <v>572</v>
      </c>
      <c r="L503" s="113" t="s">
        <v>57</v>
      </c>
      <c r="M503" s="138">
        <v>0.17827868852459017</v>
      </c>
      <c r="N503" s="117">
        <f t="shared" si="22"/>
        <v>10.580840163934427</v>
      </c>
      <c r="O503" s="117" t="s">
        <v>1159</v>
      </c>
      <c r="P503" s="114"/>
      <c r="Q503" s="118"/>
      <c r="R503" s="116"/>
      <c r="S503" s="114"/>
    </row>
    <row r="504" spans="6:19">
      <c r="F504" s="111" t="s">
        <v>571</v>
      </c>
      <c r="G504" s="136">
        <v>1.8237739999999998E-4</v>
      </c>
      <c r="H504" s="103">
        <f>ROUND(+G504*Totals!$H$12,2)</f>
        <v>64.55</v>
      </c>
      <c r="I504" s="103">
        <f t="shared" si="20"/>
        <v>5.9389894419306186</v>
      </c>
      <c r="J504" s="103">
        <f t="shared" si="21"/>
        <v>58.611010558069381</v>
      </c>
      <c r="K504" s="137" t="s">
        <v>571</v>
      </c>
      <c r="L504" s="137" t="s">
        <v>102</v>
      </c>
      <c r="M504" s="138">
        <v>9.2006033182503777E-2</v>
      </c>
      <c r="N504" s="117">
        <f t="shared" si="22"/>
        <v>5.9389894419306186</v>
      </c>
      <c r="O504" s="113"/>
      <c r="P504" s="114"/>
      <c r="Q504" s="118"/>
      <c r="R504" s="116"/>
      <c r="S504" s="114"/>
    </row>
    <row r="505" spans="6:19">
      <c r="F505" s="111" t="s">
        <v>570</v>
      </c>
      <c r="G505" s="136">
        <v>9.65982E-5</v>
      </c>
      <c r="H505" s="103">
        <f>ROUND(+G505*Totals!$H$12,2)</f>
        <v>34.19</v>
      </c>
      <c r="I505" s="103">
        <f t="shared" si="20"/>
        <v>9.5669266055045856</v>
      </c>
      <c r="J505" s="103">
        <f t="shared" si="21"/>
        <v>24.623073394495414</v>
      </c>
      <c r="K505" s="113" t="s">
        <v>570</v>
      </c>
      <c r="L505" s="113" t="s">
        <v>57</v>
      </c>
      <c r="M505" s="138">
        <v>0.27981651376146788</v>
      </c>
      <c r="N505" s="117">
        <f t="shared" si="22"/>
        <v>9.5669266055045856</v>
      </c>
      <c r="O505" s="117" t="s">
        <v>1159</v>
      </c>
      <c r="P505" s="114"/>
      <c r="Q505" s="118"/>
      <c r="R505" s="116"/>
      <c r="S505" s="114"/>
    </row>
    <row r="506" spans="6:19">
      <c r="F506" s="111" t="s">
        <v>569</v>
      </c>
      <c r="G506" s="136">
        <v>3.1181899999999996E-4</v>
      </c>
      <c r="H506" s="103">
        <f>ROUND(+G506*Totals!$H$12,2)</f>
        <v>110.37</v>
      </c>
      <c r="I506" s="103">
        <f t="shared" si="20"/>
        <v>0</v>
      </c>
      <c r="J506" s="103">
        <f t="shared" si="21"/>
        <v>110.37</v>
      </c>
      <c r="K506" s="113"/>
      <c r="L506" s="113"/>
      <c r="N506" s="117"/>
      <c r="O506" s="117"/>
      <c r="P506" s="114"/>
      <c r="Q506" s="118"/>
      <c r="R506" s="116"/>
      <c r="S506" s="114"/>
    </row>
    <row r="507" spans="6:19">
      <c r="F507" s="111" t="s">
        <v>568</v>
      </c>
      <c r="G507" s="136">
        <v>1.163042E-4</v>
      </c>
      <c r="H507" s="103">
        <f>ROUND(+G507*Totals!$H$12,2)</f>
        <v>41.17</v>
      </c>
      <c r="I507" s="103">
        <f t="shared" si="20"/>
        <v>20.880882956878853</v>
      </c>
      <c r="J507" s="103">
        <f t="shared" si="21"/>
        <v>20.289117043121148</v>
      </c>
      <c r="K507" s="113" t="s">
        <v>568</v>
      </c>
      <c r="L507" s="113" t="s">
        <v>56</v>
      </c>
      <c r="M507" s="138">
        <v>0.50718685831622179</v>
      </c>
      <c r="N507" s="117">
        <f t="shared" si="22"/>
        <v>20.880882956878853</v>
      </c>
      <c r="O507" s="117" t="s">
        <v>1159</v>
      </c>
      <c r="P507" s="114"/>
      <c r="Q507" s="118"/>
      <c r="R507" s="116"/>
      <c r="S507" s="114"/>
    </row>
    <row r="508" spans="6:19">
      <c r="F508" s="111" t="s">
        <v>93</v>
      </c>
      <c r="G508" s="136">
        <v>6.6459599999999996E-5</v>
      </c>
      <c r="H508" s="103">
        <f>ROUND(+G508*Totals!$H$12,2)</f>
        <v>23.52</v>
      </c>
      <c r="I508" s="103">
        <f t="shared" si="20"/>
        <v>2.228210526315789</v>
      </c>
      <c r="J508" s="103">
        <f t="shared" si="21"/>
        <v>21.291789473684211</v>
      </c>
      <c r="K508" s="113" t="s">
        <v>93</v>
      </c>
      <c r="L508" s="113" t="s">
        <v>93</v>
      </c>
      <c r="M508" s="138">
        <v>9.4736842105263147E-2</v>
      </c>
      <c r="N508" s="117">
        <f t="shared" si="22"/>
        <v>2.228210526315789</v>
      </c>
      <c r="O508" s="117" t="s">
        <v>1159</v>
      </c>
      <c r="P508" s="114"/>
      <c r="Q508" s="118"/>
      <c r="R508" s="116"/>
      <c r="S508" s="114"/>
    </row>
    <row r="509" spans="6:19">
      <c r="F509" s="111" t="s">
        <v>567</v>
      </c>
      <c r="G509" s="136">
        <v>5.8731699999999999E-5</v>
      </c>
      <c r="H509" s="103">
        <f>ROUND(+G509*Totals!$H$12,2)</f>
        <v>20.79</v>
      </c>
      <c r="I509" s="103">
        <f t="shared" si="20"/>
        <v>5.7028125000000003</v>
      </c>
      <c r="J509" s="103">
        <f t="shared" si="21"/>
        <v>15.087187499999999</v>
      </c>
      <c r="K509" s="113" t="s">
        <v>567</v>
      </c>
      <c r="L509" s="113" t="s">
        <v>42</v>
      </c>
      <c r="M509" s="138">
        <v>0.27430555555555558</v>
      </c>
      <c r="N509" s="117">
        <f t="shared" si="22"/>
        <v>5.7028125000000003</v>
      </c>
      <c r="O509" s="113" t="s">
        <v>1159</v>
      </c>
      <c r="P509" s="114"/>
      <c r="Q509" s="118"/>
      <c r="R509" s="116"/>
      <c r="S509" s="114"/>
    </row>
    <row r="510" spans="6:19">
      <c r="F510" s="111" t="s">
        <v>566</v>
      </c>
      <c r="G510" s="136">
        <v>9.9689300000000008E-5</v>
      </c>
      <c r="H510" s="103">
        <f>ROUND(+G510*Totals!$H$12,2)</f>
        <v>35.28</v>
      </c>
      <c r="I510" s="103">
        <f t="shared" si="20"/>
        <v>8.9109278350515471</v>
      </c>
      <c r="J510" s="103">
        <f t="shared" si="21"/>
        <v>26.369072164948456</v>
      </c>
      <c r="K510" s="113" t="s">
        <v>566</v>
      </c>
      <c r="L510" s="113" t="s">
        <v>80</v>
      </c>
      <c r="M510" s="138">
        <v>7.3195876288659797E-2</v>
      </c>
      <c r="N510" s="117">
        <f t="shared" si="22"/>
        <v>2.5823505154639177</v>
      </c>
      <c r="O510" s="117" t="s">
        <v>89</v>
      </c>
      <c r="P510" s="138">
        <v>0.17938144329896907</v>
      </c>
      <c r="Q510" s="118">
        <f>H510*P510</f>
        <v>6.3285773195876294</v>
      </c>
      <c r="R510" s="116" t="s">
        <v>1159</v>
      </c>
      <c r="S510" s="114"/>
    </row>
    <row r="511" spans="6:19">
      <c r="F511" s="111" t="s">
        <v>565</v>
      </c>
      <c r="G511" s="136">
        <v>9.4666200000000005E-5</v>
      </c>
      <c r="H511" s="103">
        <f>ROUND(+G511*Totals!$H$12,2)</f>
        <v>33.51</v>
      </c>
      <c r="I511" s="103">
        <f t="shared" si="20"/>
        <v>0</v>
      </c>
      <c r="J511" s="103">
        <f t="shared" si="21"/>
        <v>33.51</v>
      </c>
      <c r="K511" s="113"/>
      <c r="L511" s="113"/>
      <c r="N511" s="117"/>
      <c r="O511" s="117"/>
      <c r="P511" s="114"/>
      <c r="Q511" s="118"/>
      <c r="R511" s="116"/>
      <c r="S511" s="114"/>
    </row>
    <row r="512" spans="6:19">
      <c r="F512" s="111" t="s">
        <v>564</v>
      </c>
      <c r="G512" s="136">
        <v>4.3275999999999997E-5</v>
      </c>
      <c r="H512" s="103">
        <f>ROUND(+G512*Totals!$H$12,2)</f>
        <v>15.32</v>
      </c>
      <c r="I512" s="103">
        <f t="shared" si="20"/>
        <v>5.4258333333333333</v>
      </c>
      <c r="J512" s="103">
        <f t="shared" si="21"/>
        <v>9.894166666666667</v>
      </c>
      <c r="K512" s="113" t="s">
        <v>564</v>
      </c>
      <c r="L512" s="113" t="s">
        <v>41</v>
      </c>
      <c r="M512" s="138">
        <v>0.35416666666666669</v>
      </c>
      <c r="N512" s="117">
        <f t="shared" si="22"/>
        <v>5.4258333333333333</v>
      </c>
      <c r="O512" s="117"/>
      <c r="P512" s="114"/>
      <c r="Q512" s="118"/>
      <c r="R512" s="116" t="s">
        <v>1159</v>
      </c>
      <c r="S512" s="114"/>
    </row>
    <row r="513" spans="6:19">
      <c r="F513" s="111" t="s">
        <v>563</v>
      </c>
      <c r="G513" s="136">
        <v>1.4682930000000001E-4</v>
      </c>
      <c r="H513" s="103">
        <f>ROUND(+G513*Totals!$H$12,2)</f>
        <v>51.97</v>
      </c>
      <c r="I513" s="103">
        <f t="shared" si="20"/>
        <v>14.916435100548448</v>
      </c>
      <c r="J513" s="103">
        <f t="shared" si="21"/>
        <v>37.053564899451551</v>
      </c>
      <c r="K513" s="113" t="s">
        <v>563</v>
      </c>
      <c r="L513" s="113" t="s">
        <v>84</v>
      </c>
      <c r="M513" s="138">
        <v>0.28702010968921393</v>
      </c>
      <c r="N513" s="117">
        <f t="shared" si="22"/>
        <v>14.916435100548448</v>
      </c>
      <c r="O513" s="117"/>
      <c r="P513" s="114"/>
      <c r="Q513" s="118"/>
      <c r="R513" s="116" t="s">
        <v>1159</v>
      </c>
      <c r="S513" s="114"/>
    </row>
    <row r="514" spans="6:19">
      <c r="F514" s="111" t="s">
        <v>562</v>
      </c>
      <c r="G514" s="136">
        <v>1.0896279999999999E-4</v>
      </c>
      <c r="H514" s="103">
        <f>ROUND(+G514*Totals!$H$12,2)</f>
        <v>38.57</v>
      </c>
      <c r="I514" s="103">
        <f t="shared" si="20"/>
        <v>9.7697097625329814</v>
      </c>
      <c r="J514" s="103">
        <f t="shared" si="21"/>
        <v>28.800290237467017</v>
      </c>
      <c r="K514" s="113" t="s">
        <v>562</v>
      </c>
      <c r="L514" s="113" t="s">
        <v>47</v>
      </c>
      <c r="M514" s="138">
        <v>6.5963060686015831E-2</v>
      </c>
      <c r="N514" s="117">
        <f t="shared" si="22"/>
        <v>2.5441952506596306</v>
      </c>
      <c r="O514" s="117" t="s">
        <v>114</v>
      </c>
      <c r="P514" s="138">
        <v>0.18733509234828494</v>
      </c>
      <c r="Q514" s="118">
        <f>H514*P514</f>
        <v>7.2255145118733504</v>
      </c>
      <c r="R514" s="116" t="s">
        <v>1159</v>
      </c>
      <c r="S514" s="114"/>
    </row>
    <row r="515" spans="6:19">
      <c r="F515" s="111" t="s">
        <v>561</v>
      </c>
      <c r="G515" s="136">
        <v>1.031669E-4</v>
      </c>
      <c r="H515" s="103">
        <f>ROUND(+G515*Totals!$H$12,2)</f>
        <v>36.520000000000003</v>
      </c>
      <c r="I515" s="103">
        <f t="shared" si="20"/>
        <v>8.0643533123028401</v>
      </c>
      <c r="J515" s="103">
        <f t="shared" si="21"/>
        <v>28.455646687697161</v>
      </c>
      <c r="K515" s="113" t="s">
        <v>561</v>
      </c>
      <c r="L515" s="113" t="s">
        <v>111</v>
      </c>
      <c r="M515" s="138">
        <v>0.22082018927444794</v>
      </c>
      <c r="N515" s="117">
        <f t="shared" si="22"/>
        <v>8.0643533123028401</v>
      </c>
      <c r="O515" s="113"/>
      <c r="P515" s="114"/>
      <c r="Q515" s="118"/>
      <c r="R515" s="116" t="s">
        <v>1159</v>
      </c>
      <c r="S515" s="114"/>
    </row>
    <row r="516" spans="6:19">
      <c r="F516" s="111" t="s">
        <v>560</v>
      </c>
      <c r="G516" s="136">
        <v>3.7480100000000001E-5</v>
      </c>
      <c r="H516" s="103">
        <f>ROUND(+G516*Totals!$H$12,2)</f>
        <v>13.27</v>
      </c>
      <c r="I516" s="103">
        <f t="shared" si="20"/>
        <v>4.4833514246947086</v>
      </c>
      <c r="J516" s="103">
        <f t="shared" si="21"/>
        <v>8.786648575305291</v>
      </c>
      <c r="K516" s="113" t="s">
        <v>560</v>
      </c>
      <c r="L516" s="113" t="s">
        <v>95</v>
      </c>
      <c r="M516" s="138">
        <v>0.33785617367706922</v>
      </c>
      <c r="N516" s="117">
        <f t="shared" si="22"/>
        <v>4.4833514246947086</v>
      </c>
      <c r="O516" s="117" t="s">
        <v>1159</v>
      </c>
      <c r="P516" s="114"/>
      <c r="Q516" s="118"/>
      <c r="R516" s="116"/>
      <c r="S516" s="114"/>
    </row>
    <row r="517" spans="6:19">
      <c r="F517" s="111" t="s">
        <v>559</v>
      </c>
      <c r="G517" s="136">
        <v>1.0826726E-3</v>
      </c>
      <c r="H517" s="103">
        <f>ROUND(+G517*Totals!$H$12,2)</f>
        <v>383.2</v>
      </c>
      <c r="I517" s="103">
        <f t="shared" si="20"/>
        <v>0</v>
      </c>
      <c r="J517" s="103">
        <f t="shared" si="21"/>
        <v>383.2</v>
      </c>
      <c r="K517" s="113"/>
      <c r="L517" s="113"/>
      <c r="N517" s="117"/>
      <c r="O517" s="117" t="s">
        <v>1159</v>
      </c>
      <c r="P517" s="114"/>
      <c r="Q517" s="118"/>
      <c r="R517" s="116"/>
      <c r="S517" s="114"/>
    </row>
    <row r="518" spans="6:19">
      <c r="F518" s="111" t="s">
        <v>558</v>
      </c>
      <c r="G518" s="136">
        <v>7.34146E-5</v>
      </c>
      <c r="H518" s="103">
        <f>ROUND(+G518*Totals!$H$12,2)</f>
        <v>25.98</v>
      </c>
      <c r="I518" s="103">
        <f t="shared" si="20"/>
        <v>3.464</v>
      </c>
      <c r="J518" s="103">
        <f t="shared" si="21"/>
        <v>22.516000000000002</v>
      </c>
      <c r="K518" s="113" t="s">
        <v>558</v>
      </c>
      <c r="L518" s="113" t="s">
        <v>77</v>
      </c>
      <c r="M518" s="138">
        <v>0.13333333333333333</v>
      </c>
      <c r="N518" s="117">
        <f t="shared" si="22"/>
        <v>3.464</v>
      </c>
      <c r="O518" s="117"/>
      <c r="P518" s="114"/>
      <c r="Q518" s="118"/>
      <c r="R518" s="116"/>
      <c r="S518" s="114"/>
    </row>
    <row r="519" spans="6:19">
      <c r="F519" s="111" t="s">
        <v>557</v>
      </c>
      <c r="G519" s="136">
        <v>1.043261E-4</v>
      </c>
      <c r="H519" s="103">
        <f>ROUND(+G519*Totals!$H$12,2)</f>
        <v>36.93</v>
      </c>
      <c r="I519" s="103">
        <f t="shared" ref="I519:I582" si="23">+N519+Q519+T519</f>
        <v>5.4430410447761197</v>
      </c>
      <c r="J519" s="103">
        <f t="shared" ref="J519:J582" si="24">+H519-I519</f>
        <v>31.48695895522388</v>
      </c>
      <c r="K519" s="113" t="s">
        <v>557</v>
      </c>
      <c r="L519" s="113" t="s">
        <v>112</v>
      </c>
      <c r="M519" s="138">
        <v>0.14738805970149255</v>
      </c>
      <c r="N519" s="117">
        <f t="shared" si="22"/>
        <v>5.4430410447761197</v>
      </c>
      <c r="O519" s="117"/>
      <c r="P519" s="114"/>
      <c r="Q519" s="118"/>
      <c r="R519" s="116"/>
      <c r="S519" s="114"/>
    </row>
    <row r="520" spans="6:19">
      <c r="F520" s="111" t="s">
        <v>556</v>
      </c>
      <c r="G520" s="136">
        <v>9.9302900000000001E-5</v>
      </c>
      <c r="H520" s="103">
        <f>ROUND(+G520*Totals!$H$12,2)</f>
        <v>35.15</v>
      </c>
      <c r="I520" s="103">
        <f t="shared" si="23"/>
        <v>3.1153010033444812</v>
      </c>
      <c r="J520" s="103">
        <f t="shared" si="24"/>
        <v>32.034698996655514</v>
      </c>
      <c r="K520" s="113" t="s">
        <v>556</v>
      </c>
      <c r="L520" s="113" t="s">
        <v>107</v>
      </c>
      <c r="M520" s="138">
        <v>8.8628762541806017E-2</v>
      </c>
      <c r="N520" s="117">
        <f t="shared" si="22"/>
        <v>3.1153010033444812</v>
      </c>
      <c r="O520" s="113" t="s">
        <v>1159</v>
      </c>
      <c r="P520" s="114"/>
      <c r="Q520" s="118"/>
      <c r="R520" s="116"/>
      <c r="S520" s="114"/>
    </row>
    <row r="521" spans="6:19">
      <c r="F521" s="111" t="s">
        <v>555</v>
      </c>
      <c r="G521" s="136">
        <v>8.5005999999999996E-6</v>
      </c>
      <c r="H521" s="103">
        <f>ROUND(+G521*Totals!$H$12,2)</f>
        <v>3.01</v>
      </c>
      <c r="I521" s="103">
        <f t="shared" si="23"/>
        <v>1.0528251121076233</v>
      </c>
      <c r="J521" s="103">
        <f t="shared" si="24"/>
        <v>1.9571748878923765</v>
      </c>
      <c r="K521" s="113" t="s">
        <v>555</v>
      </c>
      <c r="L521" s="113" t="s">
        <v>113</v>
      </c>
      <c r="M521" s="138">
        <v>0.34977578475336324</v>
      </c>
      <c r="N521" s="117">
        <f t="shared" si="22"/>
        <v>1.0528251121076233</v>
      </c>
      <c r="O521" s="113" t="s">
        <v>1159</v>
      </c>
      <c r="P521" s="114"/>
      <c r="Q521" s="118"/>
      <c r="R521" s="116"/>
      <c r="S521" s="114"/>
    </row>
    <row r="522" spans="6:19">
      <c r="F522" s="111" t="s">
        <v>554</v>
      </c>
      <c r="G522" s="136">
        <v>4.041669E-4</v>
      </c>
      <c r="H522" s="103">
        <f>ROUND(+G522*Totals!$H$12,2)</f>
        <v>143.05000000000001</v>
      </c>
      <c r="I522" s="103">
        <f t="shared" si="23"/>
        <v>0</v>
      </c>
      <c r="J522" s="103">
        <f t="shared" si="24"/>
        <v>143.05000000000001</v>
      </c>
      <c r="K522" s="113"/>
      <c r="L522" s="113"/>
      <c r="N522" s="117"/>
      <c r="O522" s="113"/>
      <c r="P522" s="114"/>
      <c r="Q522" s="118"/>
      <c r="R522" s="116"/>
      <c r="S522" s="114"/>
    </row>
    <row r="523" spans="6:19">
      <c r="F523" s="111" t="s">
        <v>553</v>
      </c>
      <c r="G523" s="136">
        <v>1.9570794999999998E-3</v>
      </c>
      <c r="H523" s="103">
        <f>ROUND(+G523*Totals!$H$12,2)</f>
        <v>692.69</v>
      </c>
      <c r="I523" s="103">
        <f t="shared" si="23"/>
        <v>0</v>
      </c>
      <c r="J523" s="103">
        <f t="shared" si="24"/>
        <v>692.69</v>
      </c>
      <c r="K523" s="113"/>
      <c r="L523" s="113"/>
      <c r="N523" s="117"/>
      <c r="O523" s="113"/>
      <c r="P523" s="114"/>
      <c r="Q523" s="118"/>
      <c r="R523" s="116"/>
      <c r="S523" s="114"/>
    </row>
    <row r="524" spans="6:19">
      <c r="F524" s="111" t="s">
        <v>552</v>
      </c>
      <c r="G524" s="136">
        <v>2.9945440000000002E-4</v>
      </c>
      <c r="H524" s="103">
        <f>ROUND(+G524*Totals!$H$12,2)</f>
        <v>105.99</v>
      </c>
      <c r="I524" s="103">
        <f t="shared" si="23"/>
        <v>0</v>
      </c>
      <c r="J524" s="103">
        <f t="shared" si="24"/>
        <v>105.99</v>
      </c>
      <c r="K524" s="113"/>
      <c r="L524" s="113"/>
      <c r="N524" s="117"/>
      <c r="O524" s="113"/>
      <c r="P524" s="114"/>
      <c r="Q524" s="118"/>
      <c r="R524" s="116"/>
      <c r="S524" s="114"/>
    </row>
    <row r="525" spans="6:19">
      <c r="F525" s="111" t="s">
        <v>551</v>
      </c>
      <c r="G525" s="136">
        <v>4.8530930000000001E-4</v>
      </c>
      <c r="H525" s="103">
        <f>ROUND(+G525*Totals!$H$12,2)</f>
        <v>171.77</v>
      </c>
      <c r="I525" s="103">
        <f t="shared" si="23"/>
        <v>0</v>
      </c>
      <c r="J525" s="103">
        <f t="shared" si="24"/>
        <v>171.77</v>
      </c>
      <c r="K525" s="113"/>
      <c r="L525" s="113"/>
      <c r="N525" s="117"/>
      <c r="O525" s="113"/>
      <c r="P525" s="114"/>
      <c r="Q525" s="118"/>
      <c r="R525" s="116"/>
      <c r="S525" s="114"/>
    </row>
    <row r="526" spans="6:19">
      <c r="F526" s="111" t="s">
        <v>550</v>
      </c>
      <c r="G526" s="136">
        <v>5.6220150000000008E-4</v>
      </c>
      <c r="H526" s="103">
        <f>ROUND(+G526*Totals!$H$12,2)</f>
        <v>198.99</v>
      </c>
      <c r="I526" s="103">
        <f t="shared" si="23"/>
        <v>0</v>
      </c>
      <c r="J526" s="103">
        <f t="shared" si="24"/>
        <v>198.99</v>
      </c>
      <c r="K526" s="113"/>
      <c r="L526" s="113"/>
      <c r="N526" s="117"/>
      <c r="O526" s="113"/>
      <c r="P526" s="114"/>
      <c r="Q526" s="118"/>
      <c r="R526" s="116"/>
      <c r="S526" s="114"/>
    </row>
    <row r="527" spans="6:19">
      <c r="F527" s="111" t="s">
        <v>549</v>
      </c>
      <c r="G527" s="136">
        <v>6.6034529999999989E-4</v>
      </c>
      <c r="H527" s="103">
        <f>ROUND(+G527*Totals!$H$12,2)</f>
        <v>233.72</v>
      </c>
      <c r="I527" s="103">
        <f t="shared" si="23"/>
        <v>0</v>
      </c>
      <c r="J527" s="103">
        <f t="shared" si="24"/>
        <v>233.72</v>
      </c>
      <c r="K527" s="113"/>
      <c r="L527" s="113"/>
      <c r="N527" s="117"/>
      <c r="O527" s="113"/>
      <c r="P527" s="114"/>
      <c r="Q527" s="118"/>
      <c r="R527" s="116"/>
      <c r="S527" s="114"/>
    </row>
    <row r="528" spans="6:19">
      <c r="F528" s="111" t="s">
        <v>548</v>
      </c>
      <c r="G528" s="136">
        <v>4.5014760000000001E-4</v>
      </c>
      <c r="H528" s="103">
        <f>ROUND(+G528*Totals!$H$12,2)</f>
        <v>159.33000000000001</v>
      </c>
      <c r="I528" s="103">
        <f t="shared" si="23"/>
        <v>0</v>
      </c>
      <c r="J528" s="103">
        <f t="shared" si="24"/>
        <v>159.33000000000001</v>
      </c>
      <c r="K528" s="113"/>
      <c r="L528" s="113"/>
      <c r="N528" s="117"/>
      <c r="O528" s="117"/>
      <c r="P528" s="114"/>
      <c r="Q528" s="118"/>
      <c r="R528" s="116"/>
      <c r="S528" s="114"/>
    </row>
    <row r="529" spans="6:19">
      <c r="F529" s="111" t="s">
        <v>547</v>
      </c>
      <c r="G529" s="136">
        <v>2.3678150000000001E-3</v>
      </c>
      <c r="H529" s="103">
        <f>ROUND(+G529*Totals!$H$12,2)</f>
        <v>838.07</v>
      </c>
      <c r="I529" s="103">
        <f t="shared" si="23"/>
        <v>0</v>
      </c>
      <c r="J529" s="103">
        <f t="shared" si="24"/>
        <v>838.07</v>
      </c>
      <c r="K529" s="113"/>
      <c r="L529" s="113"/>
      <c r="N529" s="117"/>
      <c r="O529" s="117"/>
      <c r="P529" s="114"/>
      <c r="Q529" s="118"/>
      <c r="R529" s="116"/>
      <c r="S529" s="114"/>
    </row>
    <row r="530" spans="6:19">
      <c r="F530" s="111" t="s">
        <v>546</v>
      </c>
      <c r="G530" s="136">
        <v>8.8870300000000002E-5</v>
      </c>
      <c r="H530" s="103">
        <f>ROUND(+G530*Totals!$H$12,2)</f>
        <v>31.45</v>
      </c>
      <c r="I530" s="103">
        <f t="shared" si="23"/>
        <v>9.0153212520593069</v>
      </c>
      <c r="J530" s="103">
        <f t="shared" si="24"/>
        <v>22.434678747940694</v>
      </c>
      <c r="K530" s="113" t="s">
        <v>546</v>
      </c>
      <c r="L530" s="113" t="s">
        <v>45</v>
      </c>
      <c r="M530" s="138">
        <v>0.28665568369028005</v>
      </c>
      <c r="N530" s="117">
        <f>+H530*M530</f>
        <v>9.0153212520593069</v>
      </c>
      <c r="O530" s="113" t="s">
        <v>1159</v>
      </c>
      <c r="P530" s="114"/>
      <c r="Q530" s="118"/>
      <c r="R530" s="116"/>
      <c r="S530" s="114"/>
    </row>
    <row r="531" spans="6:19">
      <c r="F531" s="111" t="s">
        <v>545</v>
      </c>
      <c r="G531" s="136">
        <v>1.047124E-4</v>
      </c>
      <c r="H531" s="103">
        <f>ROUND(+G531*Totals!$H$12,2)</f>
        <v>37.06</v>
      </c>
      <c r="I531" s="103">
        <f t="shared" si="23"/>
        <v>11.454909090909092</v>
      </c>
      <c r="J531" s="103">
        <f t="shared" si="24"/>
        <v>25.605090909090912</v>
      </c>
      <c r="K531" s="113" t="s">
        <v>545</v>
      </c>
      <c r="L531" s="113" t="s">
        <v>68</v>
      </c>
      <c r="M531" s="138">
        <v>0.30909090909090914</v>
      </c>
      <c r="N531" s="117">
        <f>+H531*M531</f>
        <v>11.454909090909092</v>
      </c>
      <c r="O531" s="113" t="s">
        <v>1159</v>
      </c>
      <c r="P531" s="114"/>
      <c r="Q531" s="118"/>
      <c r="R531" s="116"/>
      <c r="S531" s="114"/>
    </row>
    <row r="532" spans="6:19">
      <c r="F532" s="111" t="s">
        <v>544</v>
      </c>
      <c r="G532" s="136">
        <v>4.1691779999999999E-4</v>
      </c>
      <c r="H532" s="103">
        <f>ROUND(+G532*Totals!$H$12,2)</f>
        <v>147.56</v>
      </c>
      <c r="I532" s="103">
        <f t="shared" si="23"/>
        <v>0</v>
      </c>
      <c r="J532" s="103">
        <f t="shared" si="24"/>
        <v>147.56</v>
      </c>
      <c r="K532" s="113"/>
      <c r="L532" s="113"/>
      <c r="N532" s="117"/>
      <c r="O532" s="113"/>
      <c r="P532" s="114"/>
      <c r="Q532" s="118"/>
      <c r="R532" s="116"/>
      <c r="S532" s="114"/>
    </row>
    <row r="533" spans="6:19">
      <c r="F533" s="111" t="s">
        <v>543</v>
      </c>
      <c r="G533" s="136">
        <v>9.4086639999999997E-4</v>
      </c>
      <c r="H533" s="103">
        <f>ROUND(+G533*Totals!$H$12,2)</f>
        <v>333.01</v>
      </c>
      <c r="I533" s="103">
        <f t="shared" si="23"/>
        <v>0</v>
      </c>
      <c r="J533" s="103">
        <f t="shared" si="24"/>
        <v>333.01</v>
      </c>
      <c r="K533" s="113"/>
      <c r="L533" s="113"/>
      <c r="N533" s="117"/>
      <c r="O533" s="117"/>
      <c r="P533" s="114"/>
      <c r="Q533" s="118"/>
      <c r="R533" s="116"/>
      <c r="S533" s="114"/>
    </row>
    <row r="534" spans="6:19">
      <c r="F534" s="111" t="s">
        <v>97</v>
      </c>
      <c r="G534" s="136">
        <v>1.6048824600000001E-2</v>
      </c>
      <c r="H534" s="103">
        <f>ROUND(+G534*Totals!$H$12,2)</f>
        <v>5680.36</v>
      </c>
      <c r="I534" s="103">
        <f t="shared" si="23"/>
        <v>0</v>
      </c>
      <c r="J534" s="103">
        <f t="shared" si="24"/>
        <v>5680.36</v>
      </c>
      <c r="K534" s="113"/>
      <c r="L534" s="113"/>
      <c r="N534" s="117"/>
      <c r="O534" s="117"/>
      <c r="P534" s="114"/>
      <c r="Q534" s="118"/>
      <c r="R534" s="116"/>
      <c r="S534" s="114"/>
    </row>
    <row r="535" spans="6:19">
      <c r="F535" s="111" t="s">
        <v>542</v>
      </c>
      <c r="G535" s="136">
        <v>4.2503200000000003E-5</v>
      </c>
      <c r="H535" s="103">
        <f>ROUND(+G535*Totals!$H$12,2)</f>
        <v>15.04</v>
      </c>
      <c r="I535" s="103">
        <f t="shared" si="23"/>
        <v>4.1860098522167482</v>
      </c>
      <c r="J535" s="103">
        <f t="shared" si="24"/>
        <v>10.85399014778325</v>
      </c>
      <c r="K535" s="113" t="s">
        <v>542</v>
      </c>
      <c r="L535" s="113" t="s">
        <v>49</v>
      </c>
      <c r="M535" s="138">
        <v>0.27832512315270935</v>
      </c>
      <c r="N535" s="117">
        <f t="shared" ref="N535:N594" si="25">+H535*M535</f>
        <v>4.1860098522167482</v>
      </c>
      <c r="O535" s="113" t="s">
        <v>1159</v>
      </c>
      <c r="P535" s="114"/>
      <c r="Q535" s="118"/>
      <c r="R535" s="116"/>
      <c r="S535" s="114"/>
    </row>
    <row r="536" spans="6:19">
      <c r="F536" s="111" t="s">
        <v>541</v>
      </c>
      <c r="G536" s="136">
        <v>1.657625E-4</v>
      </c>
      <c r="H536" s="103">
        <f>ROUND(+G536*Totals!$H$12,2)</f>
        <v>58.67</v>
      </c>
      <c r="I536" s="103">
        <f t="shared" si="23"/>
        <v>8.8558490566037733</v>
      </c>
      <c r="J536" s="103">
        <f t="shared" si="24"/>
        <v>49.814150943396228</v>
      </c>
      <c r="K536" s="113" t="s">
        <v>541</v>
      </c>
      <c r="L536" s="113" t="s">
        <v>56</v>
      </c>
      <c r="M536" s="138">
        <v>0.15094339622641509</v>
      </c>
      <c r="N536" s="117">
        <f t="shared" si="25"/>
        <v>8.8558490566037733</v>
      </c>
      <c r="O536" s="117" t="s">
        <v>1159</v>
      </c>
      <c r="P536" s="114"/>
      <c r="Q536" s="118"/>
      <c r="R536" s="116"/>
      <c r="S536" s="114"/>
    </row>
    <row r="537" spans="6:19" ht="37.5">
      <c r="F537" s="111" t="s">
        <v>540</v>
      </c>
      <c r="G537" s="136">
        <v>1.06617363E-2</v>
      </c>
      <c r="H537" s="103">
        <f>ROUND(+G537*Totals!$H$12,2)</f>
        <v>3773.64</v>
      </c>
      <c r="I537" s="103">
        <f t="shared" si="23"/>
        <v>0</v>
      </c>
      <c r="J537" s="103">
        <f t="shared" si="24"/>
        <v>3773.64</v>
      </c>
      <c r="K537" s="113"/>
      <c r="L537" s="113"/>
      <c r="N537" s="117"/>
      <c r="O537" s="113"/>
      <c r="P537" s="114"/>
      <c r="Q537" s="118"/>
      <c r="R537" s="116"/>
      <c r="S537" s="114"/>
    </row>
    <row r="538" spans="6:19">
      <c r="F538" s="111" t="s">
        <v>539</v>
      </c>
      <c r="G538" s="136">
        <v>9.6211800000000006E-5</v>
      </c>
      <c r="H538" s="103">
        <f>ROUND(+G538*Totals!$H$12,2)</f>
        <v>34.049999999999997</v>
      </c>
      <c r="I538" s="103">
        <f t="shared" si="23"/>
        <v>7.3373737373737367</v>
      </c>
      <c r="J538" s="103">
        <f t="shared" si="24"/>
        <v>26.712626262626259</v>
      </c>
      <c r="K538" s="113" t="s">
        <v>539</v>
      </c>
      <c r="L538" s="113" t="s">
        <v>87</v>
      </c>
      <c r="M538" s="138">
        <v>0.21548821548821548</v>
      </c>
      <c r="N538" s="117">
        <f t="shared" si="25"/>
        <v>7.3373737373737367</v>
      </c>
      <c r="O538" s="117" t="s">
        <v>1159</v>
      </c>
      <c r="P538" s="114"/>
      <c r="Q538" s="118"/>
      <c r="R538" s="116"/>
      <c r="S538" s="114"/>
    </row>
    <row r="539" spans="6:19">
      <c r="F539" s="111" t="s">
        <v>538</v>
      </c>
      <c r="G539" s="136">
        <v>1.626714E-4</v>
      </c>
      <c r="H539" s="103">
        <f>ROUND(+G539*Totals!$H$12,2)</f>
        <v>57.58</v>
      </c>
      <c r="I539" s="103">
        <f t="shared" si="23"/>
        <v>0</v>
      </c>
      <c r="J539" s="103">
        <f t="shared" si="24"/>
        <v>57.58</v>
      </c>
      <c r="K539" s="113"/>
      <c r="L539" s="113"/>
      <c r="N539" s="117"/>
      <c r="O539" s="117"/>
      <c r="P539" s="114"/>
      <c r="Q539" s="118"/>
      <c r="R539" s="116"/>
      <c r="S539" s="114"/>
    </row>
    <row r="540" spans="6:19">
      <c r="F540" s="111" t="s">
        <v>537</v>
      </c>
      <c r="G540" s="136">
        <v>4.2503200000000003E-5</v>
      </c>
      <c r="H540" s="103">
        <f>ROUND(+G540*Totals!$H$12,2)</f>
        <v>15.04</v>
      </c>
      <c r="I540" s="103">
        <f t="shared" si="23"/>
        <v>4.2780444444444443</v>
      </c>
      <c r="J540" s="103">
        <f t="shared" si="24"/>
        <v>10.761955555555556</v>
      </c>
      <c r="K540" s="113" t="s">
        <v>537</v>
      </c>
      <c r="L540" s="113" t="s">
        <v>88</v>
      </c>
      <c r="M540" s="138">
        <v>0.28444444444444444</v>
      </c>
      <c r="N540" s="117">
        <f t="shared" si="25"/>
        <v>4.2780444444444443</v>
      </c>
      <c r="O540" s="113" t="s">
        <v>1159</v>
      </c>
      <c r="P540" s="114"/>
      <c r="Q540" s="118"/>
      <c r="R540" s="116"/>
      <c r="S540" s="114"/>
    </row>
    <row r="541" spans="6:19">
      <c r="F541" s="111" t="s">
        <v>536</v>
      </c>
      <c r="G541" s="136">
        <v>1.7001299999999999E-5</v>
      </c>
      <c r="H541" s="103">
        <f>ROUND(+G541*Totals!$H$12,2)</f>
        <v>6.02</v>
      </c>
      <c r="I541" s="103">
        <f t="shared" si="23"/>
        <v>2.2216666666666667</v>
      </c>
      <c r="J541" s="103">
        <f t="shared" si="24"/>
        <v>3.7983333333333329</v>
      </c>
      <c r="K541" s="113" t="s">
        <v>536</v>
      </c>
      <c r="L541" s="113" t="s">
        <v>97</v>
      </c>
      <c r="M541" s="138">
        <v>0.36904761904761907</v>
      </c>
      <c r="N541" s="117">
        <f t="shared" si="25"/>
        <v>2.2216666666666667</v>
      </c>
      <c r="O541" s="117" t="s">
        <v>1159</v>
      </c>
      <c r="P541" s="114"/>
      <c r="Q541" s="118"/>
      <c r="R541" s="116"/>
      <c r="S541" s="114"/>
    </row>
    <row r="542" spans="6:19">
      <c r="F542" s="111" t="s">
        <v>535</v>
      </c>
      <c r="G542" s="136">
        <v>1.05632061E-2</v>
      </c>
      <c r="H542" s="103">
        <f>ROUND(+G542*Totals!$H$12,2)</f>
        <v>3738.77</v>
      </c>
      <c r="I542" s="103">
        <f t="shared" si="23"/>
        <v>0</v>
      </c>
      <c r="J542" s="103">
        <f t="shared" si="24"/>
        <v>3738.77</v>
      </c>
      <c r="K542" s="113"/>
      <c r="L542" s="113"/>
      <c r="N542" s="117"/>
      <c r="O542" s="117"/>
      <c r="P542" s="114"/>
      <c r="Q542" s="118"/>
      <c r="R542" s="116"/>
      <c r="S542" s="114"/>
    </row>
    <row r="543" spans="6:19">
      <c r="F543" s="111" t="s">
        <v>534</v>
      </c>
      <c r="G543" s="136">
        <v>3.8252900000000001E-5</v>
      </c>
      <c r="H543" s="103">
        <f>ROUND(+G543*Totals!$H$12,2)</f>
        <v>13.54</v>
      </c>
      <c r="I543" s="103">
        <f t="shared" si="23"/>
        <v>1.3722972972972971</v>
      </c>
      <c r="J543" s="103">
        <f t="shared" si="24"/>
        <v>12.167702702702702</v>
      </c>
      <c r="K543" s="113" t="s">
        <v>534</v>
      </c>
      <c r="L543" s="113" t="s">
        <v>62</v>
      </c>
      <c r="M543" s="138">
        <v>0.10135135135135134</v>
      </c>
      <c r="N543" s="117">
        <f t="shared" si="25"/>
        <v>1.3722972972972971</v>
      </c>
      <c r="O543" s="117" t="s">
        <v>1159</v>
      </c>
      <c r="P543" s="114"/>
      <c r="Q543" s="118"/>
      <c r="R543" s="116"/>
      <c r="S543" s="114"/>
    </row>
    <row r="544" spans="6:19">
      <c r="F544" s="111" t="s">
        <v>533</v>
      </c>
      <c r="G544" s="136">
        <v>1.38715E-4</v>
      </c>
      <c r="H544" s="103">
        <f>ROUND(+G544*Totals!$H$12,2)</f>
        <v>49.1</v>
      </c>
      <c r="I544" s="103">
        <f t="shared" si="23"/>
        <v>11.882199999999999</v>
      </c>
      <c r="J544" s="103">
        <f t="shared" si="24"/>
        <v>37.217800000000004</v>
      </c>
      <c r="K544" s="113" t="s">
        <v>533</v>
      </c>
      <c r="L544" s="113" t="s">
        <v>49</v>
      </c>
      <c r="M544" s="138">
        <v>0.24199999999999999</v>
      </c>
      <c r="N544" s="117">
        <f t="shared" si="25"/>
        <v>11.882199999999999</v>
      </c>
      <c r="O544" s="117" t="s">
        <v>1159</v>
      </c>
      <c r="P544" s="114"/>
      <c r="Q544" s="118"/>
      <c r="R544" s="116"/>
      <c r="S544" s="114"/>
    </row>
    <row r="545" spans="6:19">
      <c r="F545" s="111" t="s">
        <v>532</v>
      </c>
      <c r="G545" s="136">
        <v>2.8593099999999999E-5</v>
      </c>
      <c r="H545" s="103">
        <f>ROUND(+G545*Totals!$H$12,2)</f>
        <v>10.119999999999999</v>
      </c>
      <c r="I545" s="103">
        <f t="shared" si="23"/>
        <v>3.5959390862944156</v>
      </c>
      <c r="J545" s="103">
        <f t="shared" si="24"/>
        <v>6.5240609137055836</v>
      </c>
      <c r="K545" s="113" t="s">
        <v>532</v>
      </c>
      <c r="L545" s="113" t="s">
        <v>117</v>
      </c>
      <c r="M545" s="138">
        <v>0.35532994923857864</v>
      </c>
      <c r="N545" s="117">
        <f t="shared" si="25"/>
        <v>3.5959390862944156</v>
      </c>
      <c r="O545" s="113" t="s">
        <v>1159</v>
      </c>
      <c r="P545" s="114"/>
      <c r="Q545" s="118"/>
      <c r="R545" s="116"/>
      <c r="S545" s="114"/>
    </row>
    <row r="546" spans="6:19">
      <c r="F546" s="111" t="s">
        <v>531</v>
      </c>
      <c r="G546" s="136">
        <v>1.0239409999999999E-4</v>
      </c>
      <c r="H546" s="103">
        <f>ROUND(+G546*Totals!$H$12,2)</f>
        <v>36.24</v>
      </c>
      <c r="I546" s="103">
        <f t="shared" si="23"/>
        <v>7.0414507772020727</v>
      </c>
      <c r="J546" s="103">
        <f t="shared" si="24"/>
        <v>29.198549222797929</v>
      </c>
      <c r="K546" s="113" t="s">
        <v>531</v>
      </c>
      <c r="L546" s="113" t="s">
        <v>117</v>
      </c>
      <c r="M546" s="138">
        <v>0.19430051813471502</v>
      </c>
      <c r="N546" s="117">
        <f t="shared" si="25"/>
        <v>7.0414507772020727</v>
      </c>
      <c r="O546" s="113" t="s">
        <v>1159</v>
      </c>
      <c r="P546" s="114"/>
      <c r="Q546" s="118"/>
      <c r="R546" s="116"/>
      <c r="S546" s="114"/>
    </row>
    <row r="547" spans="6:19">
      <c r="F547" s="111" t="s">
        <v>530</v>
      </c>
      <c r="G547" s="136">
        <v>3.3191140000000003E-4</v>
      </c>
      <c r="H547" s="103">
        <f>ROUND(+G547*Totals!$H$12,2)</f>
        <v>117.48</v>
      </c>
      <c r="I547" s="103">
        <f t="shared" si="23"/>
        <v>0</v>
      </c>
      <c r="J547" s="103">
        <f t="shared" si="24"/>
        <v>117.48</v>
      </c>
      <c r="K547" s="113"/>
      <c r="L547" s="113"/>
      <c r="N547" s="117"/>
      <c r="O547" s="117"/>
      <c r="P547" s="114"/>
      <c r="Q547" s="118"/>
      <c r="R547" s="116"/>
      <c r="S547" s="114"/>
    </row>
    <row r="548" spans="6:19">
      <c r="F548" s="111" t="s">
        <v>529</v>
      </c>
      <c r="G548" s="136">
        <v>1.8392300000000001E-4</v>
      </c>
      <c r="H548" s="103">
        <f>ROUND(+G548*Totals!$H$12,2)</f>
        <v>65.099999999999994</v>
      </c>
      <c r="I548" s="103">
        <f t="shared" si="23"/>
        <v>6.1647727272727266</v>
      </c>
      <c r="J548" s="103">
        <f t="shared" si="24"/>
        <v>58.935227272727268</v>
      </c>
      <c r="K548" s="137" t="s">
        <v>529</v>
      </c>
      <c r="L548" s="137" t="s">
        <v>67</v>
      </c>
      <c r="M548" s="138">
        <v>9.4696969696969696E-2</v>
      </c>
      <c r="N548" s="117">
        <f t="shared" si="25"/>
        <v>6.1647727272727266</v>
      </c>
      <c r="O548" s="117"/>
      <c r="P548" s="114"/>
      <c r="Q548" s="118"/>
      <c r="R548" s="116"/>
      <c r="S548" s="114"/>
    </row>
    <row r="549" spans="6:19">
      <c r="F549" s="111" t="s">
        <v>528</v>
      </c>
      <c r="G549" s="136">
        <v>6.02773E-5</v>
      </c>
      <c r="H549" s="103">
        <f>ROUND(+G549*Totals!$H$12,2)</f>
        <v>21.33</v>
      </c>
      <c r="I549" s="103">
        <f t="shared" si="23"/>
        <v>4.8573267326732674</v>
      </c>
      <c r="J549" s="103">
        <f t="shared" si="24"/>
        <v>16.47267326732673</v>
      </c>
      <c r="K549" s="113" t="s">
        <v>528</v>
      </c>
      <c r="L549" s="113" t="s">
        <v>115</v>
      </c>
      <c r="M549" s="138">
        <v>0.22772277227722773</v>
      </c>
      <c r="N549" s="117">
        <f t="shared" si="25"/>
        <v>4.8573267326732674</v>
      </c>
      <c r="O549" s="117" t="s">
        <v>1159</v>
      </c>
      <c r="P549" s="114"/>
      <c r="Q549" s="118"/>
      <c r="R549" s="116"/>
      <c r="S549" s="114"/>
    </row>
    <row r="550" spans="6:19">
      <c r="F550" s="111" t="s">
        <v>527</v>
      </c>
      <c r="G550" s="136">
        <v>1.3639669999999999E-4</v>
      </c>
      <c r="H550" s="103">
        <f>ROUND(+G550*Totals!$H$12,2)</f>
        <v>48.28</v>
      </c>
      <c r="I550" s="103">
        <f t="shared" si="23"/>
        <v>13.249397089397091</v>
      </c>
      <c r="J550" s="103">
        <f t="shared" si="24"/>
        <v>35.030602910602909</v>
      </c>
      <c r="K550" s="113" t="s">
        <v>527</v>
      </c>
      <c r="L550" s="113" t="s">
        <v>118</v>
      </c>
      <c r="M550" s="138">
        <v>0.27442827442827444</v>
      </c>
      <c r="N550" s="117">
        <f t="shared" si="25"/>
        <v>13.249397089397091</v>
      </c>
      <c r="O550" s="117" t="s">
        <v>1159</v>
      </c>
      <c r="P550" s="114"/>
      <c r="Q550" s="118"/>
      <c r="R550" s="116"/>
      <c r="S550" s="114"/>
    </row>
    <row r="551" spans="6:19">
      <c r="F551" s="111" t="s">
        <v>526</v>
      </c>
      <c r="G551" s="136">
        <v>1.209409E-4</v>
      </c>
      <c r="H551" s="103">
        <f>ROUND(+G551*Totals!$H$12,2)</f>
        <v>42.81</v>
      </c>
      <c r="I551" s="103">
        <f t="shared" si="23"/>
        <v>18.427401574803149</v>
      </c>
      <c r="J551" s="103">
        <f t="shared" si="24"/>
        <v>24.382598425196853</v>
      </c>
      <c r="K551" s="113" t="s">
        <v>526</v>
      </c>
      <c r="L551" s="113" t="s">
        <v>115</v>
      </c>
      <c r="M551" s="138">
        <v>0.43044619422572178</v>
      </c>
      <c r="N551" s="117">
        <f t="shared" si="25"/>
        <v>18.427401574803149</v>
      </c>
      <c r="O551" s="113" t="s">
        <v>1159</v>
      </c>
      <c r="P551" s="114"/>
      <c r="Q551" s="118"/>
      <c r="R551" s="116"/>
      <c r="S551" s="114"/>
    </row>
    <row r="552" spans="6:19">
      <c r="F552" s="111" t="s">
        <v>525</v>
      </c>
      <c r="G552" s="136">
        <v>5.6413299999999997E-5</v>
      </c>
      <c r="H552" s="103">
        <f>ROUND(+G552*Totals!$H$12,2)</f>
        <v>19.97</v>
      </c>
      <c r="I552" s="103">
        <f t="shared" si="23"/>
        <v>6.4067576791808856</v>
      </c>
      <c r="J552" s="103">
        <f t="shared" si="24"/>
        <v>13.563242320819114</v>
      </c>
      <c r="K552" s="113" t="s">
        <v>525</v>
      </c>
      <c r="L552" s="113" t="s">
        <v>111</v>
      </c>
      <c r="M552" s="138">
        <v>0.32081911262798629</v>
      </c>
      <c r="N552" s="117">
        <f t="shared" si="25"/>
        <v>6.4067576791808856</v>
      </c>
      <c r="O552" s="117" t="s">
        <v>1159</v>
      </c>
      <c r="P552" s="114"/>
      <c r="Q552" s="118"/>
      <c r="R552" s="116"/>
      <c r="S552" s="114"/>
    </row>
    <row r="553" spans="6:19">
      <c r="F553" s="111" t="s">
        <v>524</v>
      </c>
      <c r="G553" s="136">
        <v>2.8670350000000003E-4</v>
      </c>
      <c r="H553" s="103">
        <f>ROUND(+G553*Totals!$H$12,2)</f>
        <v>101.48</v>
      </c>
      <c r="I553" s="103">
        <f t="shared" si="23"/>
        <v>0</v>
      </c>
      <c r="J553" s="103">
        <f t="shared" si="24"/>
        <v>101.48</v>
      </c>
      <c r="K553" s="113"/>
      <c r="L553" s="113"/>
      <c r="N553" s="117"/>
      <c r="O553" s="113"/>
      <c r="P553" s="114"/>
      <c r="Q553" s="118"/>
      <c r="R553" s="116"/>
      <c r="S553" s="114"/>
    </row>
    <row r="554" spans="6:19">
      <c r="F554" s="111" t="s">
        <v>523</v>
      </c>
      <c r="G554" s="136">
        <v>4.3662400000000004E-5</v>
      </c>
      <c r="H554" s="103">
        <f>ROUND(+G554*Totals!$H$12,2)</f>
        <v>15.45</v>
      </c>
      <c r="I554" s="103">
        <f t="shared" si="23"/>
        <v>5.0490196078431371</v>
      </c>
      <c r="J554" s="103">
        <f t="shared" si="24"/>
        <v>10.400980392156862</v>
      </c>
      <c r="K554" s="113" t="s">
        <v>523</v>
      </c>
      <c r="L554" s="113" t="s">
        <v>100</v>
      </c>
      <c r="M554" s="138">
        <v>0.32679738562091504</v>
      </c>
      <c r="N554" s="117">
        <f t="shared" si="25"/>
        <v>5.0490196078431371</v>
      </c>
      <c r="O554" s="113" t="s">
        <v>1159</v>
      </c>
      <c r="P554" s="114"/>
      <c r="Q554" s="118"/>
      <c r="R554" s="116"/>
      <c r="S554" s="114"/>
    </row>
    <row r="555" spans="6:19" ht="37.5">
      <c r="F555" s="111" t="s">
        <v>522</v>
      </c>
      <c r="G555" s="136">
        <v>3.9412059999999996E-4</v>
      </c>
      <c r="H555" s="103">
        <f>ROUND(+G555*Totals!$H$12,2)</f>
        <v>139.5</v>
      </c>
      <c r="I555" s="103">
        <f t="shared" si="23"/>
        <v>0</v>
      </c>
      <c r="J555" s="103">
        <f t="shared" si="24"/>
        <v>139.5</v>
      </c>
      <c r="K555" s="113"/>
      <c r="L555" s="113"/>
      <c r="N555" s="117"/>
      <c r="O555" s="113"/>
      <c r="P555" s="114"/>
      <c r="Q555" s="118"/>
      <c r="R555" s="116"/>
      <c r="S555" s="114"/>
    </row>
    <row r="556" spans="6:19">
      <c r="F556" s="111" t="s">
        <v>521</v>
      </c>
      <c r="G556" s="136">
        <v>6.5223100000000008E-4</v>
      </c>
      <c r="H556" s="103">
        <f>ROUND(+G556*Totals!$H$12,2)</f>
        <v>230.85</v>
      </c>
      <c r="I556" s="103">
        <f t="shared" si="23"/>
        <v>0</v>
      </c>
      <c r="J556" s="103">
        <f t="shared" si="24"/>
        <v>230.85</v>
      </c>
      <c r="K556" s="113"/>
      <c r="L556" s="113"/>
      <c r="N556" s="117"/>
      <c r="O556" s="113"/>
      <c r="P556" s="114"/>
      <c r="Q556" s="118"/>
      <c r="R556" s="116"/>
      <c r="S556" s="114"/>
    </row>
    <row r="557" spans="6:19">
      <c r="F557" s="111" t="s">
        <v>520</v>
      </c>
      <c r="G557" s="136">
        <v>3.0370469999999999E-4</v>
      </c>
      <c r="H557" s="103">
        <f>ROUND(+G557*Totals!$H$12,2)</f>
        <v>107.49</v>
      </c>
      <c r="I557" s="103">
        <f t="shared" si="23"/>
        <v>0</v>
      </c>
      <c r="J557" s="103">
        <f t="shared" si="24"/>
        <v>107.49</v>
      </c>
      <c r="K557" s="113"/>
      <c r="L557" s="113"/>
      <c r="N557" s="117"/>
      <c r="O557" s="117"/>
      <c r="P557" s="114"/>
      <c r="Q557" s="118"/>
      <c r="R557" s="116"/>
      <c r="S557" s="114"/>
    </row>
    <row r="558" spans="6:19" ht="37.5">
      <c r="F558" s="111" t="s">
        <v>519</v>
      </c>
      <c r="G558" s="136">
        <v>4.6173939999999999E-4</v>
      </c>
      <c r="H558" s="103">
        <f>ROUND(+G558*Totals!$H$12,2)</f>
        <v>163.43</v>
      </c>
      <c r="I558" s="103">
        <f t="shared" si="23"/>
        <v>0</v>
      </c>
      <c r="J558" s="103">
        <f t="shared" si="24"/>
        <v>163.43</v>
      </c>
      <c r="K558" s="113"/>
      <c r="L558" s="113"/>
      <c r="N558" s="117"/>
      <c r="O558" s="117"/>
      <c r="P558" s="114"/>
      <c r="Q558" s="118"/>
      <c r="R558" s="116"/>
      <c r="S558" s="114"/>
    </row>
    <row r="559" spans="6:19">
      <c r="F559" s="111" t="s">
        <v>518</v>
      </c>
      <c r="G559" s="136">
        <v>4.2503200000000003E-5</v>
      </c>
      <c r="H559" s="103">
        <f>ROUND(+G559*Totals!$H$12,2)</f>
        <v>15.04</v>
      </c>
      <c r="I559" s="103">
        <f t="shared" si="23"/>
        <v>4.8462222222222211</v>
      </c>
      <c r="J559" s="103">
        <f t="shared" si="24"/>
        <v>10.193777777777779</v>
      </c>
      <c r="K559" s="113" t="s">
        <v>518</v>
      </c>
      <c r="L559" s="113" t="s">
        <v>102</v>
      </c>
      <c r="M559" s="138">
        <v>0.32222222222222219</v>
      </c>
      <c r="N559" s="117">
        <f t="shared" si="25"/>
        <v>4.8462222222222211</v>
      </c>
      <c r="O559" s="113" t="s">
        <v>1159</v>
      </c>
      <c r="P559" s="114"/>
      <c r="Q559" s="118"/>
      <c r="R559" s="116"/>
      <c r="S559" s="114"/>
    </row>
    <row r="560" spans="6:19">
      <c r="F560" s="111" t="s">
        <v>517</v>
      </c>
      <c r="G560" s="136">
        <v>7.6892199999999995E-5</v>
      </c>
      <c r="H560" s="103">
        <f>ROUND(+G560*Totals!$H$12,2)</f>
        <v>27.22</v>
      </c>
      <c r="I560" s="103">
        <f t="shared" si="23"/>
        <v>7.9281553398058255</v>
      </c>
      <c r="J560" s="103">
        <f t="shared" si="24"/>
        <v>19.291844660194172</v>
      </c>
      <c r="K560" s="113" t="s">
        <v>517</v>
      </c>
      <c r="L560" s="113" t="s">
        <v>105</v>
      </c>
      <c r="M560" s="138">
        <v>0.29126213592233013</v>
      </c>
      <c r="N560" s="117">
        <f t="shared" si="25"/>
        <v>7.9281553398058255</v>
      </c>
      <c r="O560" s="113" t="s">
        <v>1159</v>
      </c>
      <c r="P560" s="114"/>
      <c r="Q560" s="118"/>
      <c r="R560" s="116"/>
      <c r="S560" s="114"/>
    </row>
    <row r="561" spans="6:19">
      <c r="F561" s="111" t="s">
        <v>516</v>
      </c>
      <c r="G561" s="136">
        <v>1.3330549999999999E-4</v>
      </c>
      <c r="H561" s="103">
        <f>ROUND(+G561*Totals!$H$12,2)</f>
        <v>47.18</v>
      </c>
      <c r="I561" s="103">
        <f t="shared" si="23"/>
        <v>5.3306239460371003</v>
      </c>
      <c r="J561" s="103">
        <f t="shared" si="24"/>
        <v>41.849376053962899</v>
      </c>
      <c r="K561" s="113" t="s">
        <v>516</v>
      </c>
      <c r="L561" s="113" t="s">
        <v>73</v>
      </c>
      <c r="M561" s="138">
        <v>0.11298482293423273</v>
      </c>
      <c r="N561" s="117">
        <f t="shared" si="25"/>
        <v>5.3306239460371003</v>
      </c>
      <c r="O561" s="113" t="s">
        <v>1159</v>
      </c>
      <c r="P561" s="114"/>
      <c r="Q561" s="118"/>
      <c r="R561" s="116"/>
      <c r="S561" s="114"/>
    </row>
    <row r="562" spans="6:19">
      <c r="F562" s="111" t="s">
        <v>515</v>
      </c>
      <c r="G562" s="136">
        <v>6.2209200000000001E-5</v>
      </c>
      <c r="H562" s="103">
        <f>ROUND(+G562*Totals!$H$12,2)</f>
        <v>22.02</v>
      </c>
      <c r="I562" s="103">
        <f t="shared" si="23"/>
        <v>0.17069767441860464</v>
      </c>
      <c r="J562" s="103">
        <f t="shared" si="24"/>
        <v>21.849302325581395</v>
      </c>
      <c r="K562" s="137" t="s">
        <v>515</v>
      </c>
      <c r="L562" s="137" t="s">
        <v>52</v>
      </c>
      <c r="M562" s="138">
        <v>7.7519379844961239E-3</v>
      </c>
      <c r="N562" s="117">
        <f t="shared" si="25"/>
        <v>0.17069767441860464</v>
      </c>
      <c r="O562" s="117"/>
      <c r="P562" s="114"/>
      <c r="Q562" s="118"/>
      <c r="R562" s="116"/>
      <c r="S562" s="114"/>
    </row>
    <row r="563" spans="6:19">
      <c r="F563" s="111" t="s">
        <v>514</v>
      </c>
      <c r="G563" s="136">
        <v>2.7704360000000003E-4</v>
      </c>
      <c r="H563" s="103">
        <f>ROUND(+G563*Totals!$H$12,2)</f>
        <v>98.06</v>
      </c>
      <c r="I563" s="103">
        <f t="shared" si="23"/>
        <v>0</v>
      </c>
      <c r="J563" s="103">
        <f t="shared" si="24"/>
        <v>98.06</v>
      </c>
      <c r="K563" s="113"/>
      <c r="L563" s="113"/>
      <c r="N563" s="117"/>
      <c r="O563" s="113"/>
      <c r="P563" s="114"/>
      <c r="Q563" s="118"/>
      <c r="R563" s="116"/>
      <c r="S563" s="114"/>
    </row>
    <row r="564" spans="6:19">
      <c r="F564" s="111" t="s">
        <v>513</v>
      </c>
      <c r="G564" s="136">
        <v>8.5779199999999993E-5</v>
      </c>
      <c r="H564" s="103">
        <f>ROUND(+G564*Totals!$H$12,2)</f>
        <v>30.36</v>
      </c>
      <c r="I564" s="103">
        <f t="shared" si="23"/>
        <v>6.4982876712328768</v>
      </c>
      <c r="J564" s="103">
        <f t="shared" si="24"/>
        <v>23.861712328767123</v>
      </c>
      <c r="K564" s="113" t="s">
        <v>513</v>
      </c>
      <c r="L564" s="113" t="s">
        <v>51</v>
      </c>
      <c r="M564" s="138">
        <v>0.21404109589041095</v>
      </c>
      <c r="N564" s="117">
        <f t="shared" si="25"/>
        <v>6.4982876712328768</v>
      </c>
      <c r="O564" s="117" t="s">
        <v>1159</v>
      </c>
      <c r="P564" s="114"/>
      <c r="Q564" s="118"/>
      <c r="R564" s="116"/>
      <c r="S564" s="114"/>
    </row>
    <row r="565" spans="6:19">
      <c r="F565" s="111" t="s">
        <v>512</v>
      </c>
      <c r="G565" s="136">
        <v>1.402606E-4</v>
      </c>
      <c r="H565" s="103">
        <f>ROUND(+G565*Totals!$H$12,2)</f>
        <v>49.64</v>
      </c>
      <c r="I565" s="103">
        <f t="shared" si="23"/>
        <v>9.7333333333333343</v>
      </c>
      <c r="J565" s="103">
        <f t="shared" si="24"/>
        <v>39.906666666666666</v>
      </c>
      <c r="K565" s="113" t="s">
        <v>512</v>
      </c>
      <c r="L565" s="113" t="s">
        <v>63</v>
      </c>
      <c r="M565" s="138">
        <v>0.19607843137254904</v>
      </c>
      <c r="N565" s="117">
        <f t="shared" si="25"/>
        <v>9.7333333333333343</v>
      </c>
      <c r="O565" s="113" t="s">
        <v>1159</v>
      </c>
      <c r="P565" s="114"/>
      <c r="Q565" s="118"/>
      <c r="R565" s="116"/>
      <c r="S565" s="114"/>
    </row>
    <row r="566" spans="6:19">
      <c r="F566" s="111" t="s">
        <v>511</v>
      </c>
      <c r="G566" s="136">
        <v>1.576483E-4</v>
      </c>
      <c r="H566" s="103">
        <f>ROUND(+G566*Totals!$H$12,2)</f>
        <v>55.8</v>
      </c>
      <c r="I566" s="103">
        <f t="shared" si="23"/>
        <v>19.347145877378431</v>
      </c>
      <c r="J566" s="103">
        <f t="shared" si="24"/>
        <v>36.452854122621567</v>
      </c>
      <c r="K566" s="113" t="s">
        <v>511</v>
      </c>
      <c r="L566" s="113" t="s">
        <v>83</v>
      </c>
      <c r="M566" s="138">
        <v>0.34672304439746293</v>
      </c>
      <c r="N566" s="117">
        <f t="shared" si="25"/>
        <v>19.347145877378431</v>
      </c>
      <c r="O566" s="117" t="s">
        <v>1159</v>
      </c>
      <c r="P566" s="114"/>
      <c r="Q566" s="118"/>
      <c r="R566" s="116"/>
      <c r="S566" s="114"/>
    </row>
    <row r="567" spans="6:19">
      <c r="F567" s="111" t="s">
        <v>510</v>
      </c>
      <c r="G567" s="136">
        <v>1.2832104999999999E-3</v>
      </c>
      <c r="H567" s="103">
        <f>ROUND(+G567*Totals!$H$12,2)</f>
        <v>454.18</v>
      </c>
      <c r="I567" s="103">
        <f t="shared" si="23"/>
        <v>0</v>
      </c>
      <c r="J567" s="103">
        <f t="shared" si="24"/>
        <v>454.18</v>
      </c>
      <c r="K567" s="113"/>
      <c r="L567" s="113"/>
      <c r="N567" s="117"/>
      <c r="O567" s="117"/>
      <c r="P567" s="114"/>
      <c r="Q567" s="118"/>
      <c r="R567" s="116"/>
      <c r="S567" s="114"/>
    </row>
    <row r="568" spans="6:19">
      <c r="F568" s="111" t="s">
        <v>509</v>
      </c>
      <c r="G568" s="136">
        <v>5.2163000000000002E-5</v>
      </c>
      <c r="H568" s="103">
        <f>ROUND(+G568*Totals!$H$12,2)</f>
        <v>18.46</v>
      </c>
      <c r="I568" s="103">
        <f t="shared" si="23"/>
        <v>4.8118483412322286</v>
      </c>
      <c r="J568" s="103">
        <f t="shared" si="24"/>
        <v>13.648151658767773</v>
      </c>
      <c r="K568" s="113" t="s">
        <v>509</v>
      </c>
      <c r="L568" s="113" t="s">
        <v>82</v>
      </c>
      <c r="M568" s="138">
        <v>0.26066350710900477</v>
      </c>
      <c r="N568" s="117">
        <f t="shared" si="25"/>
        <v>4.8118483412322286</v>
      </c>
      <c r="O568" s="117" t="s">
        <v>1159</v>
      </c>
      <c r="P568" s="114"/>
      <c r="Q568" s="118"/>
      <c r="R568" s="116"/>
      <c r="S568" s="114"/>
    </row>
    <row r="569" spans="6:19">
      <c r="F569" s="111" t="s">
        <v>508</v>
      </c>
      <c r="G569" s="136">
        <v>1.3910100000000001E-5</v>
      </c>
      <c r="H569" s="103">
        <f>ROUND(+G569*Totals!$H$12,2)</f>
        <v>4.92</v>
      </c>
      <c r="I569" s="103">
        <f t="shared" si="23"/>
        <v>1.3061946902654868</v>
      </c>
      <c r="J569" s="103">
        <f t="shared" si="24"/>
        <v>3.6138053097345129</v>
      </c>
      <c r="K569" s="113" t="s">
        <v>508</v>
      </c>
      <c r="L569" s="113" t="s">
        <v>126</v>
      </c>
      <c r="M569" s="138">
        <v>0.26548672566371684</v>
      </c>
      <c r="N569" s="117">
        <f t="shared" si="25"/>
        <v>1.3061946902654868</v>
      </c>
      <c r="O569" s="113" t="s">
        <v>1159</v>
      </c>
      <c r="P569" s="114"/>
      <c r="Q569" s="118"/>
      <c r="R569" s="116"/>
      <c r="S569" s="114"/>
    </row>
    <row r="570" spans="6:19">
      <c r="F570" s="111" t="s">
        <v>506</v>
      </c>
      <c r="G570" s="136">
        <v>3.0061359999999996E-4</v>
      </c>
      <c r="H570" s="103">
        <f>ROUND(+G570*Totals!$H$12,2)</f>
        <v>106.4</v>
      </c>
      <c r="I570" s="103">
        <f t="shared" si="23"/>
        <v>0</v>
      </c>
      <c r="J570" s="103">
        <f t="shared" si="24"/>
        <v>106.4</v>
      </c>
      <c r="K570" s="113"/>
      <c r="L570" s="113"/>
      <c r="N570" s="117"/>
      <c r="O570" s="117"/>
      <c r="P570" s="114"/>
      <c r="Q570" s="118"/>
      <c r="R570" s="116"/>
      <c r="S570" s="114"/>
    </row>
    <row r="571" spans="6:19">
      <c r="F571" s="111" t="s">
        <v>505</v>
      </c>
      <c r="G571" s="136">
        <v>1.4682930000000001E-4</v>
      </c>
      <c r="H571" s="103">
        <f>ROUND(+G571*Totals!$H$12,2)</f>
        <v>51.97</v>
      </c>
      <c r="I571" s="103">
        <f t="shared" si="23"/>
        <v>10.724608223429016</v>
      </c>
      <c r="J571" s="103">
        <f t="shared" si="24"/>
        <v>41.245391776570983</v>
      </c>
      <c r="K571" s="113" t="s">
        <v>505</v>
      </c>
      <c r="L571" s="113" t="s">
        <v>122</v>
      </c>
      <c r="M571" s="138">
        <v>0.20636152055857254</v>
      </c>
      <c r="N571" s="117">
        <f t="shared" si="25"/>
        <v>10.724608223429016</v>
      </c>
      <c r="O571" s="113" t="s">
        <v>1159</v>
      </c>
      <c r="P571" s="114"/>
      <c r="Q571" s="118"/>
      <c r="R571" s="116"/>
      <c r="S571" s="114"/>
    </row>
    <row r="572" spans="6:19">
      <c r="F572" s="111" t="s">
        <v>504</v>
      </c>
      <c r="G572" s="136">
        <v>1.255777E-4</v>
      </c>
      <c r="H572" s="103">
        <f>ROUND(+G572*Totals!$H$12,2)</f>
        <v>44.45</v>
      </c>
      <c r="I572" s="103">
        <f t="shared" si="23"/>
        <v>11.373629242819844</v>
      </c>
      <c r="J572" s="103">
        <f t="shared" si="24"/>
        <v>33.076370757180158</v>
      </c>
      <c r="K572" s="113" t="s">
        <v>504</v>
      </c>
      <c r="L572" s="113" t="s">
        <v>59</v>
      </c>
      <c r="M572" s="138">
        <v>0.25587467362924282</v>
      </c>
      <c r="N572" s="117">
        <f t="shared" si="25"/>
        <v>11.373629242819844</v>
      </c>
      <c r="O572" s="117" t="s">
        <v>1159</v>
      </c>
      <c r="P572" s="114"/>
      <c r="Q572" s="118"/>
      <c r="R572" s="116"/>
      <c r="S572" s="114"/>
    </row>
    <row r="573" spans="6:19">
      <c r="F573" s="111" t="s">
        <v>503</v>
      </c>
      <c r="G573" s="136">
        <v>2.318357E-4</v>
      </c>
      <c r="H573" s="103">
        <f>ROUND(+G573*Totals!$H$12,2)</f>
        <v>82.06</v>
      </c>
      <c r="I573" s="103">
        <f t="shared" si="23"/>
        <v>0</v>
      </c>
      <c r="J573" s="103">
        <f t="shared" si="24"/>
        <v>82.06</v>
      </c>
      <c r="K573" s="113"/>
      <c r="L573" s="113"/>
      <c r="N573" s="117"/>
      <c r="O573" s="113"/>
      <c r="P573" s="114"/>
      <c r="Q573" s="118"/>
      <c r="R573" s="116"/>
      <c r="S573" s="114"/>
    </row>
    <row r="574" spans="6:19">
      <c r="F574" s="111" t="s">
        <v>502</v>
      </c>
      <c r="G574" s="136">
        <v>1.166906E-4</v>
      </c>
      <c r="H574" s="103">
        <f>ROUND(+G574*Totals!$H$12,2)</f>
        <v>41.3</v>
      </c>
      <c r="I574" s="103">
        <f t="shared" si="23"/>
        <v>8.8342245989304811</v>
      </c>
      <c r="J574" s="103">
        <f t="shared" si="24"/>
        <v>32.465775401069514</v>
      </c>
      <c r="K574" s="113" t="s">
        <v>502</v>
      </c>
      <c r="L574" s="113" t="s">
        <v>84</v>
      </c>
      <c r="M574" s="138">
        <v>0.21390374331550802</v>
      </c>
      <c r="N574" s="117">
        <f t="shared" si="25"/>
        <v>8.8342245989304811</v>
      </c>
      <c r="O574" s="117" t="s">
        <v>1159</v>
      </c>
      <c r="P574" s="114"/>
      <c r="Q574" s="118"/>
      <c r="R574" s="116"/>
      <c r="S574" s="114"/>
    </row>
    <row r="575" spans="6:19" ht="37.5">
      <c r="F575" s="111" t="s">
        <v>501</v>
      </c>
      <c r="G575" s="136">
        <v>1.0347599E-3</v>
      </c>
      <c r="H575" s="103">
        <f>ROUND(+G575*Totals!$H$12,2)</f>
        <v>366.25</v>
      </c>
      <c r="I575" s="103">
        <f t="shared" si="23"/>
        <v>0</v>
      </c>
      <c r="J575" s="103">
        <f t="shared" si="24"/>
        <v>366.25</v>
      </c>
      <c r="K575" s="113"/>
      <c r="L575" s="113"/>
      <c r="N575" s="117"/>
      <c r="O575" s="113"/>
      <c r="P575" s="114"/>
      <c r="Q575" s="118"/>
      <c r="R575" s="116"/>
      <c r="S575" s="114"/>
    </row>
    <row r="576" spans="6:19">
      <c r="F576" s="111" t="s">
        <v>100</v>
      </c>
      <c r="G576" s="136">
        <v>4.79127E-5</v>
      </c>
      <c r="H576" s="103">
        <f>ROUND(+G576*Totals!$H$12,2)</f>
        <v>16.96</v>
      </c>
      <c r="I576" s="103">
        <f t="shared" si="23"/>
        <v>4.3866886326194408</v>
      </c>
      <c r="J576" s="103">
        <f t="shared" si="24"/>
        <v>12.57331136738056</v>
      </c>
      <c r="K576" s="113" t="s">
        <v>100</v>
      </c>
      <c r="L576" s="113" t="s">
        <v>100</v>
      </c>
      <c r="M576" s="138">
        <v>0.25864909390444812</v>
      </c>
      <c r="N576" s="117">
        <f t="shared" si="25"/>
        <v>4.3866886326194408</v>
      </c>
      <c r="O576" s="117" t="s">
        <v>1159</v>
      </c>
      <c r="P576" s="114"/>
      <c r="Q576" s="118"/>
      <c r="R576" s="116"/>
      <c r="S576" s="114"/>
    </row>
    <row r="577" spans="6:19">
      <c r="F577" s="111" t="s">
        <v>500</v>
      </c>
      <c r="G577" s="136">
        <v>9.6018610000000006E-4</v>
      </c>
      <c r="H577" s="103">
        <f>ROUND(+G577*Totals!$H$12,2)</f>
        <v>339.85</v>
      </c>
      <c r="I577" s="103">
        <f t="shared" si="23"/>
        <v>0</v>
      </c>
      <c r="J577" s="103">
        <f t="shared" si="24"/>
        <v>339.85</v>
      </c>
      <c r="K577" s="113"/>
      <c r="L577" s="113"/>
      <c r="N577" s="117"/>
      <c r="O577" s="113"/>
      <c r="P577" s="114"/>
      <c r="Q577" s="118"/>
      <c r="R577" s="116"/>
      <c r="S577" s="114"/>
    </row>
    <row r="578" spans="6:19">
      <c r="F578" s="111" t="s">
        <v>499</v>
      </c>
      <c r="G578" s="136">
        <v>1.0548520000000001E-4</v>
      </c>
      <c r="H578" s="103">
        <f>ROUND(+G578*Totals!$H$12,2)</f>
        <v>37.340000000000003</v>
      </c>
      <c r="I578" s="103">
        <f t="shared" si="23"/>
        <v>18.083946188340811</v>
      </c>
      <c r="J578" s="103">
        <f t="shared" si="24"/>
        <v>19.256053811659193</v>
      </c>
      <c r="K578" s="113" t="s">
        <v>499</v>
      </c>
      <c r="L578" s="113" t="s">
        <v>77</v>
      </c>
      <c r="M578" s="138">
        <v>0.48430493273542602</v>
      </c>
      <c r="N578" s="117">
        <f t="shared" si="25"/>
        <v>18.083946188340811</v>
      </c>
      <c r="O578" s="117" t="s">
        <v>1159</v>
      </c>
      <c r="P578" s="114"/>
      <c r="Q578" s="118"/>
      <c r="R578" s="116"/>
      <c r="S578" s="114"/>
    </row>
    <row r="579" spans="6:19">
      <c r="F579" s="111" t="s">
        <v>498</v>
      </c>
      <c r="G579" s="136">
        <v>1.3098719999999998E-4</v>
      </c>
      <c r="H579" s="103">
        <f>ROUND(+G579*Totals!$H$12,2)</f>
        <v>46.36</v>
      </c>
      <c r="I579" s="103">
        <f t="shared" si="23"/>
        <v>0</v>
      </c>
      <c r="J579" s="103">
        <f t="shared" si="24"/>
        <v>46.36</v>
      </c>
      <c r="K579" s="113"/>
      <c r="L579" s="113"/>
      <c r="N579" s="117"/>
      <c r="O579" s="113"/>
      <c r="P579" s="114"/>
      <c r="Q579" s="118"/>
      <c r="R579" s="116"/>
      <c r="S579" s="114"/>
    </row>
    <row r="580" spans="6:19">
      <c r="F580" s="111" t="s">
        <v>497</v>
      </c>
      <c r="G580" s="136">
        <v>4.9844700000000001E-5</v>
      </c>
      <c r="H580" s="103">
        <f>ROUND(+G580*Totals!$H$12,2)</f>
        <v>17.64</v>
      </c>
      <c r="I580" s="103">
        <f t="shared" si="23"/>
        <v>4.41</v>
      </c>
      <c r="J580" s="103">
        <f t="shared" si="24"/>
        <v>13.23</v>
      </c>
      <c r="K580" s="113" t="s">
        <v>497</v>
      </c>
      <c r="L580" s="113" t="s">
        <v>83</v>
      </c>
      <c r="M580" s="138">
        <v>0.25</v>
      </c>
      <c r="N580" s="117">
        <f t="shared" si="25"/>
        <v>4.41</v>
      </c>
      <c r="O580" s="113" t="s">
        <v>1159</v>
      </c>
      <c r="P580" s="114"/>
      <c r="Q580" s="118"/>
      <c r="R580" s="116"/>
      <c r="S580" s="114"/>
    </row>
    <row r="581" spans="6:19">
      <c r="F581" s="111" t="s">
        <v>101</v>
      </c>
      <c r="G581" s="136">
        <v>5.6838380000000005E-4</v>
      </c>
      <c r="H581" s="103">
        <f>ROUND(+G581*Totals!$H$12,2)</f>
        <v>201.18</v>
      </c>
      <c r="I581" s="103">
        <f t="shared" si="23"/>
        <v>0</v>
      </c>
      <c r="J581" s="103">
        <f t="shared" si="24"/>
        <v>201.18</v>
      </c>
      <c r="K581" s="113"/>
      <c r="L581" s="113"/>
      <c r="N581" s="117"/>
      <c r="O581" s="113"/>
      <c r="P581" s="114"/>
      <c r="Q581" s="118"/>
      <c r="R581" s="116"/>
      <c r="S581" s="114"/>
    </row>
    <row r="582" spans="6:19">
      <c r="F582" s="111" t="s">
        <v>102</v>
      </c>
      <c r="G582" s="136">
        <v>7.6003459999999991E-4</v>
      </c>
      <c r="H582" s="103">
        <f>ROUND(+G582*Totals!$H$12,2)</f>
        <v>269.01</v>
      </c>
      <c r="I582" s="103">
        <f t="shared" si="23"/>
        <v>0</v>
      </c>
      <c r="J582" s="103">
        <f t="shared" si="24"/>
        <v>269.01</v>
      </c>
      <c r="K582" s="113"/>
      <c r="L582" s="113"/>
      <c r="N582" s="117"/>
      <c r="O582" s="113"/>
      <c r="P582" s="114"/>
      <c r="Q582" s="118"/>
      <c r="R582" s="116"/>
      <c r="S582" s="114"/>
    </row>
    <row r="583" spans="6:19">
      <c r="F583" s="111" t="s">
        <v>496</v>
      </c>
      <c r="G583" s="136">
        <v>5.571784E-4</v>
      </c>
      <c r="H583" s="103">
        <f>ROUND(+G583*Totals!$H$12,2)</f>
        <v>197.21</v>
      </c>
      <c r="I583" s="103">
        <f t="shared" ref="I583:I646" si="26">+N583+Q583+T583</f>
        <v>0</v>
      </c>
      <c r="J583" s="103">
        <f t="shared" ref="J583:J646" si="27">+H583-I583</f>
        <v>197.21</v>
      </c>
      <c r="K583" s="113"/>
      <c r="L583" s="113"/>
      <c r="N583" s="117"/>
      <c r="O583" s="117"/>
      <c r="P583" s="114"/>
      <c r="Q583" s="118"/>
      <c r="R583" s="116"/>
      <c r="S583" s="114"/>
    </row>
    <row r="584" spans="6:19">
      <c r="F584" s="111" t="s">
        <v>495</v>
      </c>
      <c r="G584" s="136">
        <v>1.5664364E-3</v>
      </c>
      <c r="H584" s="103">
        <f>ROUND(+G584*Totals!$H$12,2)</f>
        <v>554.42999999999995</v>
      </c>
      <c r="I584" s="103">
        <f t="shared" si="26"/>
        <v>0</v>
      </c>
      <c r="J584" s="103">
        <f t="shared" si="27"/>
        <v>554.42999999999995</v>
      </c>
      <c r="K584" s="113"/>
      <c r="L584" s="113"/>
      <c r="N584" s="117"/>
      <c r="O584" s="113"/>
      <c r="P584" s="114"/>
      <c r="Q584" s="118"/>
      <c r="R584" s="116"/>
      <c r="S584" s="114"/>
    </row>
    <row r="585" spans="6:19">
      <c r="F585" s="111" t="s">
        <v>494</v>
      </c>
      <c r="G585" s="136">
        <v>7.8437700000000003E-5</v>
      </c>
      <c r="H585" s="103">
        <f>ROUND(+G585*Totals!$H$12,2)</f>
        <v>27.76</v>
      </c>
      <c r="I585" s="103">
        <f t="shared" si="26"/>
        <v>7.8643551797040168</v>
      </c>
      <c r="J585" s="103">
        <f t="shared" si="27"/>
        <v>19.895644820295985</v>
      </c>
      <c r="K585" s="113" t="s">
        <v>494</v>
      </c>
      <c r="L585" s="113" t="s">
        <v>119</v>
      </c>
      <c r="M585" s="138">
        <v>0.28329809725158561</v>
      </c>
      <c r="N585" s="117">
        <f t="shared" si="25"/>
        <v>7.8643551797040168</v>
      </c>
      <c r="O585" s="117" t="s">
        <v>1159</v>
      </c>
      <c r="P585" s="114"/>
      <c r="Q585" s="118"/>
      <c r="R585" s="116"/>
      <c r="S585" s="114"/>
    </row>
    <row r="586" spans="6:19">
      <c r="F586" s="111" t="s">
        <v>493</v>
      </c>
      <c r="G586" s="136">
        <v>2.851579E-4</v>
      </c>
      <c r="H586" s="103">
        <f>ROUND(+G586*Totals!$H$12,2)</f>
        <v>100.93</v>
      </c>
      <c r="I586" s="103">
        <f t="shared" si="26"/>
        <v>0</v>
      </c>
      <c r="J586" s="103">
        <f t="shared" si="27"/>
        <v>100.93</v>
      </c>
      <c r="K586" s="113"/>
      <c r="L586" s="113"/>
      <c r="N586" s="117"/>
      <c r="O586" s="117"/>
      <c r="P586" s="114"/>
      <c r="Q586" s="118"/>
      <c r="R586" s="116"/>
      <c r="S586" s="114"/>
    </row>
    <row r="587" spans="6:19">
      <c r="F587" s="111" t="s">
        <v>492</v>
      </c>
      <c r="G587" s="136">
        <v>7.6892199999999995E-5</v>
      </c>
      <c r="H587" s="103">
        <f>ROUND(+G587*Totals!$H$12,2)</f>
        <v>27.22</v>
      </c>
      <c r="I587" s="103">
        <f t="shared" si="26"/>
        <v>2.162684931506849</v>
      </c>
      <c r="J587" s="103">
        <f t="shared" si="27"/>
        <v>25.05731506849315</v>
      </c>
      <c r="K587" s="113" t="s">
        <v>492</v>
      </c>
      <c r="L587" s="113" t="s">
        <v>101</v>
      </c>
      <c r="M587" s="138">
        <v>7.9452054794520541E-2</v>
      </c>
      <c r="N587" s="117">
        <f t="shared" si="25"/>
        <v>2.162684931506849</v>
      </c>
      <c r="O587" s="113" t="s">
        <v>1159</v>
      </c>
      <c r="P587" s="114"/>
      <c r="Q587" s="118"/>
      <c r="R587" s="116"/>
      <c r="S587" s="114"/>
    </row>
    <row r="588" spans="6:19">
      <c r="F588" s="111" t="s">
        <v>491</v>
      </c>
      <c r="G588" s="136">
        <v>6.4913999999999995E-5</v>
      </c>
      <c r="H588" s="103">
        <f>ROUND(+G588*Totals!$H$12,2)</f>
        <v>22.98</v>
      </c>
      <c r="I588" s="103">
        <f t="shared" si="26"/>
        <v>8.1858256029684604</v>
      </c>
      <c r="J588" s="103">
        <f t="shared" si="27"/>
        <v>14.79417439703154</v>
      </c>
      <c r="K588" s="113" t="s">
        <v>491</v>
      </c>
      <c r="L588" s="113" t="s">
        <v>127</v>
      </c>
      <c r="M588" s="138">
        <v>0.35621521335807049</v>
      </c>
      <c r="N588" s="117">
        <f t="shared" si="25"/>
        <v>8.1858256029684604</v>
      </c>
      <c r="O588" s="117" t="s">
        <v>1159</v>
      </c>
      <c r="P588" s="114"/>
      <c r="Q588" s="118"/>
      <c r="R588" s="116"/>
      <c r="S588" s="114"/>
    </row>
    <row r="589" spans="6:19">
      <c r="F589" s="111" t="s">
        <v>490</v>
      </c>
      <c r="G589" s="136">
        <v>2.4613219999999999E-4</v>
      </c>
      <c r="H589" s="103">
        <f>ROUND(+G589*Totals!$H$12,2)</f>
        <v>87.12</v>
      </c>
      <c r="I589" s="103">
        <f t="shared" si="26"/>
        <v>0</v>
      </c>
      <c r="J589" s="103">
        <f t="shared" si="27"/>
        <v>87.12</v>
      </c>
      <c r="K589" s="113"/>
      <c r="L589" s="113"/>
      <c r="N589" s="117"/>
      <c r="O589" s="113"/>
      <c r="P589" s="114"/>
      <c r="Q589" s="118"/>
      <c r="R589" s="116"/>
      <c r="S589" s="114"/>
    </row>
    <row r="590" spans="6:19">
      <c r="F590" s="111" t="s">
        <v>489</v>
      </c>
      <c r="G590" s="136">
        <v>3.70937E-5</v>
      </c>
      <c r="H590" s="103">
        <f>ROUND(+G590*Totals!$H$12,2)</f>
        <v>13.13</v>
      </c>
      <c r="I590" s="103">
        <f t="shared" si="26"/>
        <v>5.4064705882352948</v>
      </c>
      <c r="J590" s="103">
        <f t="shared" si="27"/>
        <v>7.723529411764706</v>
      </c>
      <c r="K590" s="113" t="s">
        <v>489</v>
      </c>
      <c r="L590" s="113" t="s">
        <v>87</v>
      </c>
      <c r="M590" s="138">
        <v>0.41176470588235298</v>
      </c>
      <c r="N590" s="117">
        <f t="shared" si="25"/>
        <v>5.4064705882352948</v>
      </c>
      <c r="O590" s="117" t="s">
        <v>1159</v>
      </c>
      <c r="P590" s="114"/>
      <c r="Q590" s="118"/>
      <c r="R590" s="116"/>
      <c r="S590" s="114"/>
    </row>
    <row r="591" spans="6:19">
      <c r="F591" s="111" t="s">
        <v>488</v>
      </c>
      <c r="G591" s="136">
        <v>2.9056740000000001E-4</v>
      </c>
      <c r="H591" s="103">
        <f>ROUND(+G591*Totals!$H$12,2)</f>
        <v>102.84</v>
      </c>
      <c r="I591" s="103">
        <f t="shared" si="26"/>
        <v>0</v>
      </c>
      <c r="J591" s="103">
        <f t="shared" si="27"/>
        <v>102.84</v>
      </c>
      <c r="K591" s="113"/>
      <c r="L591" s="113"/>
      <c r="N591" s="117"/>
      <c r="O591" s="113"/>
      <c r="P591" s="114"/>
      <c r="Q591" s="118"/>
      <c r="R591" s="116"/>
      <c r="S591" s="114"/>
    </row>
    <row r="592" spans="6:19">
      <c r="F592" s="111" t="s">
        <v>487</v>
      </c>
      <c r="G592" s="136">
        <v>3.7866500000000001E-5</v>
      </c>
      <c r="H592" s="103">
        <f>ROUND(+G592*Totals!$H$12,2)</f>
        <v>13.4</v>
      </c>
      <c r="I592" s="103">
        <f t="shared" si="26"/>
        <v>0.41443298969072168</v>
      </c>
      <c r="J592" s="103">
        <f t="shared" si="27"/>
        <v>12.985567010309278</v>
      </c>
      <c r="K592" s="113" t="s">
        <v>487</v>
      </c>
      <c r="L592" s="113" t="s">
        <v>72</v>
      </c>
      <c r="M592" s="138">
        <v>3.0927835051546393E-2</v>
      </c>
      <c r="N592" s="117">
        <f t="shared" si="25"/>
        <v>0.41443298969072168</v>
      </c>
      <c r="O592" s="117" t="s">
        <v>1159</v>
      </c>
      <c r="P592" s="114"/>
      <c r="Q592" s="118"/>
      <c r="R592" s="116"/>
      <c r="S592" s="114"/>
    </row>
    <row r="593" spans="6:19">
      <c r="F593" s="111" t="s">
        <v>486</v>
      </c>
      <c r="G593" s="136">
        <v>2.3454039999999999E-4</v>
      </c>
      <c r="H593" s="103">
        <f>ROUND(+G593*Totals!$H$12,2)</f>
        <v>83.01</v>
      </c>
      <c r="I593" s="103">
        <f t="shared" si="26"/>
        <v>0</v>
      </c>
      <c r="J593" s="103">
        <f t="shared" si="27"/>
        <v>83.01</v>
      </c>
      <c r="K593" s="113"/>
      <c r="L593" s="113"/>
      <c r="N593" s="117"/>
      <c r="O593" s="113"/>
      <c r="P593" s="114"/>
      <c r="Q593" s="118"/>
      <c r="R593" s="116"/>
      <c r="S593" s="114"/>
    </row>
    <row r="594" spans="6:19">
      <c r="F594" s="111" t="s">
        <v>485</v>
      </c>
      <c r="G594" s="136">
        <v>6.2595599999999994E-5</v>
      </c>
      <c r="H594" s="103">
        <f>ROUND(+G594*Totals!$H$12,2)</f>
        <v>22.16</v>
      </c>
      <c r="I594" s="103">
        <f t="shared" si="26"/>
        <v>8.3472645739910316</v>
      </c>
      <c r="J594" s="103">
        <f t="shared" si="27"/>
        <v>13.812735426008969</v>
      </c>
      <c r="K594" s="113" t="s">
        <v>485</v>
      </c>
      <c r="L594" s="113" t="s">
        <v>41</v>
      </c>
      <c r="M594" s="138">
        <v>0.37668161434977576</v>
      </c>
      <c r="N594" s="117">
        <f t="shared" si="25"/>
        <v>8.3472645739910316</v>
      </c>
      <c r="O594" s="113" t="s">
        <v>1159</v>
      </c>
      <c r="P594" s="114"/>
      <c r="Q594" s="118"/>
      <c r="R594" s="116"/>
      <c r="S594" s="114"/>
    </row>
    <row r="595" spans="6:19">
      <c r="F595" s="111" t="s">
        <v>484</v>
      </c>
      <c r="G595" s="136">
        <v>6.2711550000000009E-4</v>
      </c>
      <c r="H595" s="103">
        <f>ROUND(+G595*Totals!$H$12,2)</f>
        <v>221.96</v>
      </c>
      <c r="I595" s="103">
        <f t="shared" si="26"/>
        <v>0</v>
      </c>
      <c r="J595" s="103">
        <f t="shared" si="27"/>
        <v>221.96</v>
      </c>
      <c r="K595" s="113"/>
      <c r="L595" s="113"/>
      <c r="N595" s="117"/>
      <c r="O595" s="117"/>
      <c r="P595" s="114"/>
      <c r="Q595" s="118"/>
      <c r="R595" s="116"/>
      <c r="S595" s="114"/>
    </row>
    <row r="596" spans="6:19" ht="37.5">
      <c r="F596" s="111" t="s">
        <v>483</v>
      </c>
      <c r="G596" s="136">
        <v>3.5834066999999997E-3</v>
      </c>
      <c r="H596" s="103">
        <f>ROUND(+G596*Totals!$H$12,2)</f>
        <v>1268.32</v>
      </c>
      <c r="I596" s="103">
        <f t="shared" si="26"/>
        <v>0</v>
      </c>
      <c r="J596" s="103">
        <f t="shared" si="27"/>
        <v>1268.32</v>
      </c>
      <c r="K596" s="113"/>
      <c r="L596" s="113"/>
      <c r="N596" s="117"/>
      <c r="O596" s="113"/>
      <c r="P596" s="114"/>
      <c r="Q596" s="118"/>
      <c r="R596" s="116"/>
      <c r="S596" s="114"/>
    </row>
    <row r="597" spans="6:19">
      <c r="F597" s="111" t="s">
        <v>481</v>
      </c>
      <c r="G597" s="136">
        <v>0</v>
      </c>
      <c r="H597" s="103">
        <f>ROUND(+G597*Totals!$H$12,2)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ROUND(+G598*Totals!$H$12,2)</f>
        <v>619.12</v>
      </c>
      <c r="I598" s="103">
        <f t="shared" si="26"/>
        <v>0</v>
      </c>
      <c r="J598" s="103">
        <f t="shared" si="27"/>
        <v>619.12</v>
      </c>
      <c r="K598" s="113"/>
      <c r="L598" s="113"/>
      <c r="N598" s="117"/>
      <c r="O598" s="113"/>
      <c r="P598" s="114"/>
      <c r="Q598" s="118"/>
      <c r="R598" s="116"/>
      <c r="S598" s="114"/>
    </row>
    <row r="599" spans="6:19">
      <c r="F599" s="111" t="s">
        <v>479</v>
      </c>
      <c r="G599" s="136">
        <v>6.5184460000000004E-4</v>
      </c>
      <c r="H599" s="103">
        <f>ROUND(+G599*Totals!$H$12,2)</f>
        <v>230.72</v>
      </c>
      <c r="I599" s="103">
        <f t="shared" si="26"/>
        <v>0</v>
      </c>
      <c r="J599" s="103">
        <f t="shared" si="27"/>
        <v>230.72</v>
      </c>
      <c r="K599" s="113"/>
      <c r="L599" s="113"/>
      <c r="N599" s="117"/>
      <c r="O599" s="113"/>
      <c r="P599" s="114"/>
      <c r="Q599" s="118"/>
      <c r="R599" s="116"/>
      <c r="S599" s="114"/>
    </row>
    <row r="600" spans="6:19">
      <c r="F600" s="111" t="s">
        <v>478</v>
      </c>
      <c r="G600" s="136">
        <v>2.6429270000000003E-4</v>
      </c>
      <c r="H600" s="103">
        <f>ROUND(+G600*Totals!$H$12,2)</f>
        <v>93.54</v>
      </c>
      <c r="I600" s="103">
        <f t="shared" si="26"/>
        <v>0</v>
      </c>
      <c r="J600" s="103">
        <f t="shared" si="27"/>
        <v>93.54</v>
      </c>
      <c r="K600" s="113"/>
      <c r="L600" s="113"/>
      <c r="N600" s="117"/>
      <c r="O600" s="117"/>
      <c r="P600" s="114"/>
      <c r="Q600" s="118"/>
      <c r="R600" s="116"/>
      <c r="S600" s="114"/>
    </row>
    <row r="601" spans="6:19">
      <c r="F601" s="111" t="s">
        <v>104</v>
      </c>
      <c r="G601" s="136">
        <v>9.1949893000000012E-3</v>
      </c>
      <c r="H601" s="103">
        <f>ROUND(+G601*Totals!$H$12,2)</f>
        <v>3254.5</v>
      </c>
      <c r="I601" s="103">
        <f t="shared" si="26"/>
        <v>0</v>
      </c>
      <c r="J601" s="103">
        <f t="shared" si="27"/>
        <v>3254.5</v>
      </c>
      <c r="K601" s="113"/>
      <c r="L601" s="113"/>
      <c r="N601" s="117"/>
      <c r="O601" s="113"/>
      <c r="P601" s="114"/>
      <c r="Q601" s="118"/>
      <c r="R601" s="116"/>
      <c r="S601" s="114"/>
    </row>
    <row r="602" spans="6:19">
      <c r="F602" s="111" t="s">
        <v>477</v>
      </c>
      <c r="G602" s="136">
        <v>1.2441850000000001E-4</v>
      </c>
      <c r="H602" s="103">
        <f>ROUND(+G602*Totals!$H$12,2)</f>
        <v>44.04</v>
      </c>
      <c r="I602" s="103">
        <f t="shared" si="26"/>
        <v>11.376418383518224</v>
      </c>
      <c r="J602" s="103">
        <f t="shared" si="27"/>
        <v>32.663581616481778</v>
      </c>
      <c r="K602" s="113" t="s">
        <v>477</v>
      </c>
      <c r="L602" s="113" t="s">
        <v>39</v>
      </c>
      <c r="M602" s="138">
        <v>0.2583201267828843</v>
      </c>
      <c r="N602" s="117">
        <f>+H602*M602</f>
        <v>11.376418383518224</v>
      </c>
      <c r="O602" s="117" t="s">
        <v>1159</v>
      </c>
      <c r="P602" s="114"/>
      <c r="Q602" s="118"/>
      <c r="R602" s="116"/>
      <c r="S602" s="114"/>
    </row>
    <row r="603" spans="6:19">
      <c r="F603" s="111" t="s">
        <v>476</v>
      </c>
      <c r="G603" s="136">
        <v>5.9929519999999997E-4</v>
      </c>
      <c r="H603" s="103">
        <f>ROUND(+G603*Totals!$H$12,2)</f>
        <v>212.12</v>
      </c>
      <c r="I603" s="103">
        <f t="shared" si="26"/>
        <v>0</v>
      </c>
      <c r="J603" s="103">
        <f t="shared" si="27"/>
        <v>212.12</v>
      </c>
      <c r="K603" s="113"/>
      <c r="L603" s="113"/>
      <c r="N603" s="117"/>
      <c r="O603" s="113"/>
      <c r="P603" s="114"/>
      <c r="Q603" s="118"/>
      <c r="R603" s="116"/>
      <c r="S603" s="114"/>
    </row>
    <row r="604" spans="6:19">
      <c r="F604" s="111" t="s">
        <v>475</v>
      </c>
      <c r="G604" s="136">
        <v>2.5501900000000001E-5</v>
      </c>
      <c r="H604" s="103">
        <f>ROUND(+G604*Totals!$H$12,2)</f>
        <v>9.0299999999999994</v>
      </c>
      <c r="I604" s="103">
        <f t="shared" si="26"/>
        <v>1.5582743362831859</v>
      </c>
      <c r="J604" s="103">
        <f t="shared" si="27"/>
        <v>7.4717256637168132</v>
      </c>
      <c r="K604" s="113" t="s">
        <v>475</v>
      </c>
      <c r="L604" s="113" t="s">
        <v>114</v>
      </c>
      <c r="M604" s="138">
        <v>0.17256637168141595</v>
      </c>
      <c r="N604" s="117">
        <f>+H604*M604</f>
        <v>1.5582743362831859</v>
      </c>
      <c r="O604" s="113" t="s">
        <v>1159</v>
      </c>
      <c r="P604" s="114"/>
      <c r="Q604" s="118"/>
      <c r="R604" s="116"/>
      <c r="S604" s="114"/>
    </row>
    <row r="605" spans="6:19">
      <c r="F605" s="111" t="s">
        <v>474</v>
      </c>
      <c r="G605" s="136">
        <v>3.5470860000000001E-4</v>
      </c>
      <c r="H605" s="103">
        <f>ROUND(+G605*Totals!$H$12,2)</f>
        <v>125.55</v>
      </c>
      <c r="I605" s="103">
        <f t="shared" si="26"/>
        <v>0</v>
      </c>
      <c r="J605" s="103">
        <f t="shared" si="27"/>
        <v>125.55</v>
      </c>
      <c r="K605" s="113"/>
      <c r="L605" s="113"/>
      <c r="N605" s="117"/>
      <c r="O605" s="113"/>
      <c r="P605" s="114"/>
      <c r="Q605" s="118"/>
      <c r="R605" s="116"/>
      <c r="S605" s="114"/>
    </row>
    <row r="606" spans="6:19">
      <c r="F606" s="111" t="s">
        <v>473</v>
      </c>
      <c r="G606" s="136">
        <v>2.6757701000000001E-3</v>
      </c>
      <c r="H606" s="103">
        <f>ROUND(+G606*Totals!$H$12,2)</f>
        <v>947.07</v>
      </c>
      <c r="I606" s="103">
        <f t="shared" si="26"/>
        <v>0</v>
      </c>
      <c r="J606" s="103">
        <f t="shared" si="27"/>
        <v>947.07</v>
      </c>
      <c r="K606" s="113"/>
      <c r="L606" s="113"/>
      <c r="N606" s="117"/>
      <c r="O606" s="113"/>
      <c r="P606" s="114"/>
      <c r="Q606" s="118"/>
      <c r="R606" s="116"/>
      <c r="S606" s="114"/>
    </row>
    <row r="607" spans="6:19">
      <c r="F607" s="111" t="s">
        <v>472</v>
      </c>
      <c r="G607" s="136">
        <v>1.6692169999999999E-4</v>
      </c>
      <c r="H607" s="103">
        <f>ROUND(+G607*Totals!$H$12,2)</f>
        <v>59.08</v>
      </c>
      <c r="I607" s="103">
        <f t="shared" si="26"/>
        <v>0</v>
      </c>
      <c r="J607" s="103">
        <f t="shared" si="27"/>
        <v>59.08</v>
      </c>
      <c r="K607" s="113"/>
      <c r="L607" s="113"/>
      <c r="N607" s="117"/>
      <c r="O607" s="113"/>
      <c r="P607" s="114"/>
      <c r="Q607" s="118"/>
      <c r="R607" s="116"/>
      <c r="S607" s="114"/>
    </row>
    <row r="608" spans="6:19">
      <c r="F608" s="111" t="s">
        <v>471</v>
      </c>
      <c r="G608" s="136">
        <v>1.3500564E-3</v>
      </c>
      <c r="H608" s="103">
        <f>ROUND(+G608*Totals!$H$12,2)</f>
        <v>477.84</v>
      </c>
      <c r="I608" s="103">
        <f t="shared" si="26"/>
        <v>0</v>
      </c>
      <c r="J608" s="103">
        <f t="shared" si="27"/>
        <v>477.84</v>
      </c>
      <c r="K608" s="113"/>
      <c r="L608" s="113"/>
      <c r="N608" s="117"/>
      <c r="O608" s="117"/>
      <c r="P608" s="114"/>
      <c r="Q608" s="118"/>
      <c r="R608" s="116"/>
      <c r="S608" s="114"/>
    </row>
    <row r="609" spans="6:19">
      <c r="F609" s="111" t="s">
        <v>470</v>
      </c>
      <c r="G609" s="136">
        <v>2.2024390000000002E-4</v>
      </c>
      <c r="H609" s="103">
        <f>ROUND(+G609*Totals!$H$12,2)</f>
        <v>77.95</v>
      </c>
      <c r="I609" s="103">
        <f t="shared" si="26"/>
        <v>0</v>
      </c>
      <c r="J609" s="103">
        <f t="shared" si="27"/>
        <v>77.95</v>
      </c>
      <c r="K609" s="113"/>
      <c r="L609" s="113"/>
      <c r="N609" s="117"/>
      <c r="O609" s="113"/>
      <c r="P609" s="114"/>
      <c r="Q609" s="118"/>
      <c r="R609" s="116"/>
      <c r="S609" s="114"/>
    </row>
    <row r="610" spans="6:19">
      <c r="F610" s="111" t="s">
        <v>469</v>
      </c>
      <c r="G610" s="136">
        <v>5.3322200000000003E-5</v>
      </c>
      <c r="H610" s="103">
        <f>ROUND(+G610*Totals!$H$12,2)</f>
        <v>18.87</v>
      </c>
      <c r="I610" s="103">
        <f t="shared" si="26"/>
        <v>1.1959859154929577</v>
      </c>
      <c r="J610" s="103">
        <f t="shared" si="27"/>
        <v>17.674014084507043</v>
      </c>
      <c r="K610" s="113" t="s">
        <v>469</v>
      </c>
      <c r="L610" s="113" t="s">
        <v>115</v>
      </c>
      <c r="M610" s="138">
        <v>6.3380281690140844E-2</v>
      </c>
      <c r="N610" s="117">
        <f>+H610*M610</f>
        <v>1.1959859154929577</v>
      </c>
      <c r="O610" s="117" t="s">
        <v>1159</v>
      </c>
      <c r="P610" s="114"/>
      <c r="Q610" s="118"/>
      <c r="R610" s="116"/>
      <c r="S610" s="114"/>
    </row>
    <row r="611" spans="6:19">
      <c r="F611" s="111" t="s">
        <v>468</v>
      </c>
      <c r="G611" s="136">
        <v>7.3801019999999995E-4</v>
      </c>
      <c r="H611" s="103">
        <f>ROUND(+G611*Totals!$H$12,2)</f>
        <v>261.20999999999998</v>
      </c>
      <c r="I611" s="103">
        <f t="shared" si="26"/>
        <v>0</v>
      </c>
      <c r="J611" s="103">
        <f t="shared" si="27"/>
        <v>261.20999999999998</v>
      </c>
      <c r="K611" s="113"/>
      <c r="L611" s="113"/>
      <c r="N611" s="117"/>
      <c r="O611" s="117"/>
      <c r="P611" s="114"/>
      <c r="Q611" s="118"/>
      <c r="R611" s="116"/>
      <c r="S611" s="114"/>
    </row>
    <row r="612" spans="6:19">
      <c r="F612" s="111" t="s">
        <v>467</v>
      </c>
      <c r="G612" s="136">
        <v>1.4876120000000001E-4</v>
      </c>
      <c r="H612" s="103">
        <f>ROUND(+G612*Totals!$H$12,2)</f>
        <v>52.65</v>
      </c>
      <c r="I612" s="103">
        <f t="shared" si="26"/>
        <v>7.7274951076320937</v>
      </c>
      <c r="J612" s="103">
        <f t="shared" si="27"/>
        <v>44.922504892367904</v>
      </c>
      <c r="K612" s="113" t="s">
        <v>467</v>
      </c>
      <c r="L612" s="113" t="s">
        <v>120</v>
      </c>
      <c r="M612" s="138">
        <v>0.14677103718199608</v>
      </c>
      <c r="N612" s="117">
        <f>+H612*M612</f>
        <v>7.7274951076320937</v>
      </c>
      <c r="O612" s="113" t="s">
        <v>1159</v>
      </c>
      <c r="P612" s="114"/>
      <c r="Q612" s="118"/>
      <c r="R612" s="116"/>
      <c r="S612" s="114"/>
    </row>
    <row r="613" spans="6:19" ht="37.5">
      <c r="F613" s="111" t="s">
        <v>466</v>
      </c>
      <c r="G613" s="136">
        <v>9.118869999999999E-5</v>
      </c>
      <c r="H613" s="103">
        <f>ROUND(+G613*Totals!$H$12,2)</f>
        <v>32.28</v>
      </c>
      <c r="I613" s="103">
        <f t="shared" si="26"/>
        <v>16.663241895261844</v>
      </c>
      <c r="J613" s="103">
        <f t="shared" si="27"/>
        <v>15.616758104738157</v>
      </c>
      <c r="K613" s="113" t="s">
        <v>466</v>
      </c>
      <c r="L613" s="113" t="s">
        <v>76</v>
      </c>
      <c r="M613" s="138">
        <v>0.51620947630922687</v>
      </c>
      <c r="N613" s="117">
        <f>+H613*M613</f>
        <v>16.663241895261844</v>
      </c>
      <c r="O613" s="117" t="s">
        <v>1159</v>
      </c>
      <c r="P613" s="114"/>
      <c r="Q613" s="118"/>
      <c r="R613" s="116"/>
      <c r="S613" s="114"/>
    </row>
    <row r="614" spans="6:19">
      <c r="F614" s="111" t="s">
        <v>465</v>
      </c>
      <c r="G614" s="136">
        <v>4.8762769999999999E-4</v>
      </c>
      <c r="H614" s="103">
        <f>ROUND(+G614*Totals!$H$12,2)</f>
        <v>172.59</v>
      </c>
      <c r="I614" s="103">
        <f t="shared" si="26"/>
        <v>0</v>
      </c>
      <c r="J614" s="103">
        <f t="shared" si="27"/>
        <v>172.59</v>
      </c>
      <c r="K614" s="113"/>
      <c r="L614" s="113"/>
      <c r="N614" s="117"/>
      <c r="O614" s="117"/>
      <c r="P614" s="114"/>
      <c r="Q614" s="118"/>
      <c r="R614" s="116"/>
      <c r="S614" s="114"/>
    </row>
    <row r="615" spans="6:19">
      <c r="F615" s="111" t="s">
        <v>464</v>
      </c>
      <c r="G615" s="136">
        <v>1.4760199999999999E-4</v>
      </c>
      <c r="H615" s="103">
        <f>ROUND(+G615*Totals!$H$12,2)</f>
        <v>52.24</v>
      </c>
      <c r="I615" s="103">
        <f t="shared" si="26"/>
        <v>8.3889051094890519</v>
      </c>
      <c r="J615" s="103">
        <f t="shared" si="27"/>
        <v>43.85109489051095</v>
      </c>
      <c r="K615" s="113" t="s">
        <v>464</v>
      </c>
      <c r="L615" s="113" t="s">
        <v>65</v>
      </c>
      <c r="M615" s="138">
        <v>0.16058394160583941</v>
      </c>
      <c r="N615" s="117">
        <f>+H615*M615</f>
        <v>8.3889051094890519</v>
      </c>
      <c r="O615" s="113" t="s">
        <v>1159</v>
      </c>
      <c r="P615" s="114"/>
      <c r="Q615" s="118"/>
      <c r="R615" s="116"/>
      <c r="S615" s="114"/>
    </row>
    <row r="616" spans="6:19">
      <c r="F616" s="111" t="s">
        <v>463</v>
      </c>
      <c r="G616" s="136">
        <v>1.9242360000000001E-4</v>
      </c>
      <c r="H616" s="103">
        <f>ROUND(+G616*Totals!$H$12,2)</f>
        <v>68.11</v>
      </c>
      <c r="I616" s="103">
        <f t="shared" si="26"/>
        <v>17.663381742738586</v>
      </c>
      <c r="J616" s="103">
        <f t="shared" si="27"/>
        <v>50.446618257261413</v>
      </c>
      <c r="K616" s="113" t="s">
        <v>463</v>
      </c>
      <c r="L616" s="113" t="s">
        <v>124</v>
      </c>
      <c r="M616" s="138">
        <v>0.25933609958506221</v>
      </c>
      <c r="N616" s="117">
        <f>+H616*M616</f>
        <v>17.663381742738586</v>
      </c>
      <c r="O616" s="113" t="s">
        <v>1159</v>
      </c>
      <c r="P616" s="114"/>
      <c r="Q616" s="118"/>
      <c r="R616" s="116"/>
      <c r="S616" s="114"/>
    </row>
    <row r="617" spans="6:19">
      <c r="F617" s="111" t="s">
        <v>462</v>
      </c>
      <c r="G617" s="136">
        <v>3.5007190000000001E-4</v>
      </c>
      <c r="H617" s="103">
        <f>ROUND(+G617*Totals!$H$12,2)</f>
        <v>123.91</v>
      </c>
      <c r="I617" s="103">
        <f t="shared" si="26"/>
        <v>0</v>
      </c>
      <c r="J617" s="103">
        <f t="shared" si="27"/>
        <v>123.91</v>
      </c>
      <c r="K617" s="113"/>
      <c r="L617" s="113"/>
      <c r="N617" s="117"/>
      <c r="O617" s="113"/>
      <c r="P617" s="114"/>
      <c r="Q617" s="118"/>
      <c r="R617" s="116"/>
      <c r="S617" s="114"/>
    </row>
    <row r="618" spans="6:19">
      <c r="F618" s="111" t="s">
        <v>461</v>
      </c>
      <c r="G618" s="136">
        <v>3.3848009999999998E-4</v>
      </c>
      <c r="H618" s="103">
        <f>ROUND(+G618*Totals!$H$12,2)</f>
        <v>119.8</v>
      </c>
      <c r="I618" s="103">
        <f t="shared" si="26"/>
        <v>0</v>
      </c>
      <c r="J618" s="103">
        <f t="shared" si="27"/>
        <v>119.8</v>
      </c>
      <c r="K618" s="113"/>
      <c r="L618" s="113"/>
      <c r="N618" s="117"/>
      <c r="O618" s="113"/>
      <c r="P618" s="114"/>
      <c r="Q618" s="118"/>
      <c r="R618" s="116"/>
      <c r="S618" s="114"/>
    </row>
    <row r="619" spans="6:19">
      <c r="F619" s="111" t="s">
        <v>460</v>
      </c>
      <c r="G619" s="136">
        <v>6.0895504000000001E-3</v>
      </c>
      <c r="H619" s="103">
        <f>ROUND(+G619*Totals!$H$12,2)</f>
        <v>2155.35</v>
      </c>
      <c r="I619" s="103">
        <f t="shared" si="26"/>
        <v>0</v>
      </c>
      <c r="J619" s="103">
        <f t="shared" si="27"/>
        <v>2155.35</v>
      </c>
      <c r="K619" s="113"/>
      <c r="L619" s="113"/>
      <c r="N619" s="117"/>
      <c r="O619" s="117"/>
      <c r="P619" s="114"/>
      <c r="Q619" s="118"/>
      <c r="R619" s="116"/>
      <c r="S619" s="114"/>
    </row>
    <row r="620" spans="6:19">
      <c r="F620" s="111" t="s">
        <v>459</v>
      </c>
      <c r="G620" s="136">
        <v>1.3137350000000001E-4</v>
      </c>
      <c r="H620" s="103">
        <f>ROUND(+G620*Totals!$H$12,2)</f>
        <v>46.5</v>
      </c>
      <c r="I620" s="103">
        <f t="shared" si="26"/>
        <v>0</v>
      </c>
      <c r="J620" s="103">
        <f t="shared" si="27"/>
        <v>46.5</v>
      </c>
      <c r="K620" s="113"/>
      <c r="L620" s="113"/>
      <c r="N620" s="117"/>
      <c r="O620" s="113"/>
      <c r="P620" s="114"/>
      <c r="Q620" s="118"/>
      <c r="R620" s="116"/>
      <c r="S620" s="114"/>
    </row>
    <row r="621" spans="6:19">
      <c r="F621" s="111" t="s">
        <v>458</v>
      </c>
      <c r="G621" s="136">
        <v>2.8593099999999999E-5</v>
      </c>
      <c r="H621" s="103">
        <f>ROUND(+G621*Totals!$H$12,2)</f>
        <v>10.119999999999999</v>
      </c>
      <c r="I621" s="103">
        <f t="shared" si="26"/>
        <v>2.5948717948717945</v>
      </c>
      <c r="J621" s="103">
        <f t="shared" si="27"/>
        <v>7.5251282051282047</v>
      </c>
      <c r="K621" s="113" t="s">
        <v>458</v>
      </c>
      <c r="L621" s="113" t="s">
        <v>37</v>
      </c>
      <c r="M621" s="138">
        <v>0.25641025641025639</v>
      </c>
      <c r="N621" s="117">
        <f>+H621*M621</f>
        <v>2.5948717948717945</v>
      </c>
      <c r="O621" s="117" t="s">
        <v>1159</v>
      </c>
      <c r="P621" s="114"/>
      <c r="Q621" s="118"/>
      <c r="R621" s="116"/>
      <c r="S621" s="114"/>
    </row>
    <row r="622" spans="6:19">
      <c r="F622" s="111" t="s">
        <v>457</v>
      </c>
      <c r="G622" s="136">
        <v>5.2897169999999996E-4</v>
      </c>
      <c r="H622" s="103">
        <f>ROUND(+G622*Totals!$H$12,2)</f>
        <v>187.23</v>
      </c>
      <c r="I622" s="103">
        <f t="shared" si="26"/>
        <v>0</v>
      </c>
      <c r="J622" s="103">
        <f t="shared" si="27"/>
        <v>187.23</v>
      </c>
      <c r="K622" s="113"/>
      <c r="L622" s="113"/>
      <c r="N622" s="117"/>
      <c r="O622" s="113"/>
      <c r="P622" s="114"/>
      <c r="Q622" s="118"/>
      <c r="R622" s="116"/>
      <c r="S622" s="114"/>
    </row>
    <row r="623" spans="6:19" ht="37.5">
      <c r="F623" s="111" t="s">
        <v>456</v>
      </c>
      <c r="G623" s="136">
        <v>4.2116799999999996E-5</v>
      </c>
      <c r="H623" s="103">
        <f>ROUND(+G623*Totals!$H$12,2)</f>
        <v>14.91</v>
      </c>
      <c r="I623" s="103">
        <f t="shared" si="26"/>
        <v>5.2161919504643963</v>
      </c>
      <c r="J623" s="103">
        <f t="shared" si="27"/>
        <v>9.6938080495356047</v>
      </c>
      <c r="K623" s="113" t="s">
        <v>456</v>
      </c>
      <c r="L623" s="113" t="s">
        <v>56</v>
      </c>
      <c r="M623" s="138">
        <v>0.34984520123839008</v>
      </c>
      <c r="N623" s="117">
        <f>+H623*M623</f>
        <v>5.2161919504643963</v>
      </c>
      <c r="O623" s="113" t="s">
        <v>1159</v>
      </c>
      <c r="P623" s="114"/>
      <c r="Q623" s="118"/>
      <c r="R623" s="116"/>
      <c r="S623" s="114"/>
    </row>
    <row r="624" spans="6:19">
      <c r="F624" s="111" t="s">
        <v>455</v>
      </c>
      <c r="G624" s="136">
        <v>4.1150829999999998E-4</v>
      </c>
      <c r="H624" s="103">
        <f>ROUND(+G624*Totals!$H$12,2)</f>
        <v>145.65</v>
      </c>
      <c r="I624" s="103">
        <f t="shared" si="26"/>
        <v>0</v>
      </c>
      <c r="J624" s="103">
        <f t="shared" si="27"/>
        <v>145.65</v>
      </c>
      <c r="K624" s="113"/>
      <c r="L624" s="113"/>
      <c r="N624" s="117"/>
      <c r="O624" s="117"/>
      <c r="P624" s="114"/>
      <c r="Q624" s="118"/>
      <c r="R624" s="116"/>
      <c r="S624" s="114"/>
    </row>
    <row r="625" spans="6:19">
      <c r="F625" s="111" t="s">
        <v>454</v>
      </c>
      <c r="G625" s="136">
        <v>7.9129380000000013E-3</v>
      </c>
      <c r="H625" s="103">
        <f>ROUND(+G625*Totals!$H$12,2)</f>
        <v>2800.73</v>
      </c>
      <c r="I625" s="103">
        <f t="shared" si="26"/>
        <v>0</v>
      </c>
      <c r="J625" s="103">
        <f t="shared" si="27"/>
        <v>2800.73</v>
      </c>
      <c r="K625" s="113"/>
      <c r="L625" s="113"/>
      <c r="N625" s="117"/>
      <c r="O625" s="117"/>
      <c r="P625" s="114"/>
      <c r="Q625" s="118"/>
      <c r="R625" s="116"/>
      <c r="S625" s="114"/>
    </row>
    <row r="626" spans="6:19" ht="37.5">
      <c r="F626" s="111" t="s">
        <v>453</v>
      </c>
      <c r="G626" s="136">
        <v>4.3275999999999997E-5</v>
      </c>
      <c r="H626" s="103">
        <f>ROUND(+G626*Totals!$H$12,2)</f>
        <v>15.32</v>
      </c>
      <c r="I626" s="103">
        <f t="shared" si="26"/>
        <v>7.9070967741935485</v>
      </c>
      <c r="J626" s="103">
        <f t="shared" si="27"/>
        <v>7.4129032258064518</v>
      </c>
      <c r="K626" s="113" t="s">
        <v>453</v>
      </c>
      <c r="L626" s="113" t="s">
        <v>53</v>
      </c>
      <c r="M626" s="138">
        <v>0.5161290322580645</v>
      </c>
      <c r="N626" s="117">
        <f>+H626*M626</f>
        <v>7.9070967741935485</v>
      </c>
      <c r="O626" s="113"/>
      <c r="P626" s="114"/>
      <c r="Q626" s="118"/>
      <c r="R626" s="116"/>
      <c r="S626" s="114"/>
    </row>
    <row r="627" spans="6:19">
      <c r="F627" s="111" t="s">
        <v>452</v>
      </c>
      <c r="G627" s="136">
        <v>2.0092399999999998E-5</v>
      </c>
      <c r="H627" s="103">
        <f>ROUND(+G627*Totals!$H$12,2)</f>
        <v>7.11</v>
      </c>
      <c r="I627" s="103">
        <f t="shared" si="26"/>
        <v>1.7979310344827588</v>
      </c>
      <c r="J627" s="103">
        <f t="shared" si="27"/>
        <v>5.3120689655172413</v>
      </c>
      <c r="K627" s="113" t="s">
        <v>452</v>
      </c>
      <c r="L627" s="113" t="s">
        <v>106</v>
      </c>
      <c r="M627" s="138">
        <v>0.25287356321839083</v>
      </c>
      <c r="N627" s="117">
        <f>+H627*M627</f>
        <v>1.7979310344827588</v>
      </c>
      <c r="O627" s="113"/>
      <c r="P627" s="114"/>
      <c r="Q627" s="118"/>
      <c r="R627" s="116"/>
      <c r="S627" s="114"/>
    </row>
    <row r="628" spans="6:19">
      <c r="F628" s="111" t="s">
        <v>451</v>
      </c>
      <c r="G628" s="136">
        <v>8.006059E-4</v>
      </c>
      <c r="H628" s="103">
        <f>ROUND(+G628*Totals!$H$12,2)</f>
        <v>283.37</v>
      </c>
      <c r="I628" s="103">
        <f t="shared" si="26"/>
        <v>0</v>
      </c>
      <c r="J628" s="103">
        <f t="shared" si="27"/>
        <v>283.37</v>
      </c>
      <c r="K628" s="113"/>
      <c r="L628" s="113"/>
      <c r="N628" s="117"/>
      <c r="O628" s="113"/>
      <c r="P628" s="114"/>
      <c r="Q628" s="118"/>
      <c r="R628" s="116"/>
      <c r="S628" s="114"/>
    </row>
    <row r="629" spans="6:19">
      <c r="F629" s="111" t="s">
        <v>450</v>
      </c>
      <c r="G629" s="136">
        <v>5.5385543000000008E-3</v>
      </c>
      <c r="H629" s="103">
        <f>ROUND(+G629*Totals!$H$12,2)</f>
        <v>1960.33</v>
      </c>
      <c r="I629" s="103">
        <f t="shared" si="26"/>
        <v>0</v>
      </c>
      <c r="J629" s="103">
        <f t="shared" si="27"/>
        <v>1960.33</v>
      </c>
      <c r="K629" s="113"/>
      <c r="L629" s="113"/>
      <c r="N629" s="117"/>
      <c r="O629" s="117"/>
      <c r="P629" s="114"/>
      <c r="Q629" s="118"/>
      <c r="R629" s="116"/>
      <c r="S629" s="114"/>
    </row>
    <row r="630" spans="6:19">
      <c r="F630" s="111" t="s">
        <v>449</v>
      </c>
      <c r="G630" s="136">
        <v>1.8005899999999999E-4</v>
      </c>
      <c r="H630" s="103">
        <f>ROUND(+G630*Totals!$H$12,2)</f>
        <v>63.73</v>
      </c>
      <c r="I630" s="103">
        <f t="shared" si="26"/>
        <v>13.552425307557117</v>
      </c>
      <c r="J630" s="103">
        <f t="shared" si="27"/>
        <v>50.177574692442882</v>
      </c>
      <c r="K630" s="137" t="s">
        <v>449</v>
      </c>
      <c r="L630" s="137" t="s">
        <v>41</v>
      </c>
      <c r="M630" s="138">
        <v>0.21265377855887521</v>
      </c>
      <c r="N630" s="117">
        <f>+H630*M630</f>
        <v>13.552425307557117</v>
      </c>
      <c r="O630" s="113"/>
      <c r="P630" s="114"/>
      <c r="Q630" s="118"/>
      <c r="R630" s="116"/>
      <c r="S630" s="114"/>
    </row>
    <row r="631" spans="6:19">
      <c r="F631" s="111" t="s">
        <v>448</v>
      </c>
      <c r="G631" s="136">
        <v>2.6274699999999998E-5</v>
      </c>
      <c r="H631" s="103">
        <f>ROUND(+G631*Totals!$H$12,2)</f>
        <v>9.3000000000000007</v>
      </c>
      <c r="I631" s="103">
        <f t="shared" si="26"/>
        <v>2.9626038781163437</v>
      </c>
      <c r="J631" s="103">
        <f t="shared" si="27"/>
        <v>6.337396121883657</v>
      </c>
      <c r="K631" s="113" t="s">
        <v>448</v>
      </c>
      <c r="L631" s="113" t="s">
        <v>39</v>
      </c>
      <c r="M631" s="138">
        <v>0.31855955678670361</v>
      </c>
      <c r="N631" s="117">
        <f>+H631*M631</f>
        <v>2.9626038781163437</v>
      </c>
      <c r="O631" s="113"/>
      <c r="P631" s="114"/>
      <c r="Q631" s="118"/>
      <c r="R631" s="116"/>
      <c r="S631" s="114"/>
    </row>
    <row r="632" spans="6:19">
      <c r="F632" s="111" t="s">
        <v>447</v>
      </c>
      <c r="G632" s="136">
        <v>5.8886259999999999E-4</v>
      </c>
      <c r="H632" s="103">
        <f>ROUND(+G632*Totals!$H$12,2)</f>
        <v>208.42</v>
      </c>
      <c r="I632" s="103">
        <f t="shared" si="26"/>
        <v>0</v>
      </c>
      <c r="J632" s="103">
        <f t="shared" si="27"/>
        <v>208.42</v>
      </c>
      <c r="K632" s="113"/>
      <c r="L632" s="113"/>
      <c r="N632" s="117"/>
      <c r="O632" s="117"/>
      <c r="P632" s="114"/>
      <c r="Q632" s="118"/>
      <c r="R632" s="116"/>
      <c r="S632" s="114"/>
    </row>
    <row r="633" spans="6:19">
      <c r="F633" s="111" t="s">
        <v>446</v>
      </c>
      <c r="G633" s="136">
        <v>6.8005100000000004E-5</v>
      </c>
      <c r="H633" s="103">
        <f>ROUND(+G633*Totals!$H$12,2)</f>
        <v>24.07</v>
      </c>
      <c r="I633" s="103">
        <f t="shared" si="26"/>
        <v>0</v>
      </c>
      <c r="J633" s="103">
        <f t="shared" si="27"/>
        <v>24.07</v>
      </c>
      <c r="K633" s="113"/>
      <c r="L633" s="113"/>
      <c r="N633" s="117"/>
      <c r="O633" s="117"/>
      <c r="P633" s="114"/>
      <c r="Q633" s="118"/>
      <c r="R633" s="116"/>
      <c r="S633" s="114"/>
    </row>
    <row r="634" spans="6:19">
      <c r="F634" s="111" t="s">
        <v>445</v>
      </c>
      <c r="G634" s="136">
        <v>7.7278600000000002E-5</v>
      </c>
      <c r="H634" s="103">
        <f>ROUND(+G634*Totals!$H$12,2)</f>
        <v>27.35</v>
      </c>
      <c r="I634" s="103">
        <f t="shared" si="26"/>
        <v>6.5223446893787571</v>
      </c>
      <c r="J634" s="103">
        <f t="shared" si="27"/>
        <v>20.827655310621246</v>
      </c>
      <c r="K634" s="113" t="s">
        <v>445</v>
      </c>
      <c r="L634" s="113" t="s">
        <v>92</v>
      </c>
      <c r="M634" s="138">
        <v>0.23847695390781562</v>
      </c>
      <c r="N634" s="117">
        <f>+H634*M634</f>
        <v>6.5223446893787571</v>
      </c>
      <c r="O634" s="113"/>
      <c r="P634" s="114"/>
      <c r="Q634" s="118"/>
      <c r="R634" s="116"/>
      <c r="S634" s="114"/>
    </row>
    <row r="635" spans="6:19">
      <c r="F635" s="111" t="s">
        <v>444</v>
      </c>
      <c r="G635" s="136">
        <v>1.6962640000000001E-4</v>
      </c>
      <c r="H635" s="103">
        <f>ROUND(+G635*Totals!$H$12,2)</f>
        <v>60.04</v>
      </c>
      <c r="I635" s="103">
        <f t="shared" si="26"/>
        <v>7.738488888888889</v>
      </c>
      <c r="J635" s="103">
        <f t="shared" si="27"/>
        <v>52.301511111111111</v>
      </c>
      <c r="K635" s="113" t="s">
        <v>444</v>
      </c>
      <c r="L635" s="113" t="s">
        <v>105</v>
      </c>
      <c r="M635" s="138">
        <v>0.12888888888888889</v>
      </c>
      <c r="N635" s="117">
        <f>+H635*M635</f>
        <v>7.738488888888889</v>
      </c>
      <c r="O635" s="113"/>
      <c r="P635" s="114"/>
      <c r="Q635" s="118"/>
      <c r="R635" s="116"/>
      <c r="S635" s="114"/>
    </row>
    <row r="636" spans="6:19">
      <c r="F636" s="111" t="s">
        <v>443</v>
      </c>
      <c r="G636" s="136">
        <v>3.8407440000000001E-4</v>
      </c>
      <c r="H636" s="103">
        <f>ROUND(+G636*Totals!$H$12,2)</f>
        <v>135.94</v>
      </c>
      <c r="I636" s="103">
        <f t="shared" si="26"/>
        <v>0</v>
      </c>
      <c r="J636" s="103">
        <f t="shared" si="27"/>
        <v>135.94</v>
      </c>
      <c r="K636" s="113"/>
      <c r="L636" s="113"/>
      <c r="N636" s="117"/>
      <c r="O636" s="113"/>
      <c r="P636" s="114"/>
      <c r="Q636" s="118"/>
      <c r="R636" s="116"/>
      <c r="S636" s="114"/>
    </row>
    <row r="637" spans="6:19">
      <c r="F637" s="111" t="s">
        <v>442</v>
      </c>
      <c r="G637" s="136">
        <v>2.2874453E-3</v>
      </c>
      <c r="H637" s="103">
        <f>ROUND(+G637*Totals!$H$12,2)</f>
        <v>809.62</v>
      </c>
      <c r="I637" s="103">
        <f t="shared" si="26"/>
        <v>0</v>
      </c>
      <c r="J637" s="103">
        <f t="shared" si="27"/>
        <v>809.62</v>
      </c>
      <c r="K637" s="113"/>
      <c r="L637" s="113"/>
      <c r="N637" s="117"/>
      <c r="O637" s="113"/>
      <c r="P637" s="114"/>
      <c r="Q637" s="118"/>
      <c r="R637" s="116"/>
      <c r="S637" s="114"/>
    </row>
    <row r="638" spans="6:19">
      <c r="F638" s="111" t="s">
        <v>441</v>
      </c>
      <c r="G638" s="136">
        <v>7.7549030000000009E-4</v>
      </c>
      <c r="H638" s="103">
        <f>ROUND(+G638*Totals!$H$12,2)</f>
        <v>274.48</v>
      </c>
      <c r="I638" s="103">
        <f t="shared" si="26"/>
        <v>0</v>
      </c>
      <c r="J638" s="103">
        <f t="shared" si="27"/>
        <v>274.48</v>
      </c>
      <c r="K638" s="113"/>
      <c r="L638" s="113"/>
      <c r="N638" s="117"/>
      <c r="O638" s="113"/>
      <c r="P638" s="114"/>
      <c r="Q638" s="118"/>
      <c r="R638" s="116"/>
      <c r="S638" s="114"/>
    </row>
    <row r="639" spans="6:19">
      <c r="F639" s="111" t="s">
        <v>440</v>
      </c>
      <c r="G639" s="136">
        <v>2.9674969999999998E-4</v>
      </c>
      <c r="H639" s="103">
        <f>ROUND(+G639*Totals!$H$12,2)</f>
        <v>105.03</v>
      </c>
      <c r="I639" s="103">
        <f t="shared" si="26"/>
        <v>0</v>
      </c>
      <c r="J639" s="103">
        <f t="shared" si="27"/>
        <v>105.03</v>
      </c>
      <c r="K639" s="113"/>
      <c r="L639" s="113"/>
      <c r="N639" s="117"/>
      <c r="O639" s="113"/>
      <c r="P639" s="114"/>
      <c r="Q639" s="118"/>
      <c r="R639" s="116"/>
      <c r="S639" s="114"/>
    </row>
    <row r="640" spans="6:19">
      <c r="F640" s="111" t="s">
        <v>439</v>
      </c>
      <c r="G640" s="136">
        <v>7.4187400000000001E-5</v>
      </c>
      <c r="H640" s="103">
        <f>ROUND(+G640*Totals!$H$12,2)</f>
        <v>26.26</v>
      </c>
      <c r="I640" s="103">
        <f t="shared" si="26"/>
        <v>0</v>
      </c>
      <c r="J640" s="103">
        <f t="shared" si="27"/>
        <v>26.26</v>
      </c>
      <c r="K640" s="113"/>
      <c r="L640" s="113"/>
      <c r="N640" s="117"/>
      <c r="O640" s="117"/>
      <c r="P640" s="114"/>
      <c r="Q640" s="118"/>
      <c r="R640" s="116"/>
      <c r="S640" s="114"/>
    </row>
    <row r="641" spans="6:19">
      <c r="F641" s="111" t="s">
        <v>438</v>
      </c>
      <c r="G641" s="136">
        <v>2.515417E-4</v>
      </c>
      <c r="H641" s="103">
        <f>ROUND(+G641*Totals!$H$12,2)</f>
        <v>89.03</v>
      </c>
      <c r="I641" s="103">
        <f t="shared" si="26"/>
        <v>0</v>
      </c>
      <c r="J641" s="103">
        <f t="shared" si="27"/>
        <v>89.03</v>
      </c>
      <c r="K641" s="113"/>
      <c r="L641" s="113"/>
      <c r="N641" s="117"/>
      <c r="O641" s="113"/>
      <c r="P641" s="114"/>
      <c r="Q641" s="118"/>
      <c r="R641" s="116"/>
      <c r="S641" s="114"/>
    </row>
    <row r="642" spans="6:19">
      <c r="F642" s="111" t="s">
        <v>437</v>
      </c>
      <c r="G642" s="136">
        <v>7.7664999999999996E-5</v>
      </c>
      <c r="H642" s="103">
        <f>ROUND(+G642*Totals!$H$12,2)</f>
        <v>27.49</v>
      </c>
      <c r="I642" s="103">
        <f t="shared" si="26"/>
        <v>10.529188679245282</v>
      </c>
      <c r="J642" s="103">
        <f t="shared" si="27"/>
        <v>16.960811320754715</v>
      </c>
      <c r="K642" s="113" t="s">
        <v>437</v>
      </c>
      <c r="L642" s="113" t="s">
        <v>88</v>
      </c>
      <c r="M642" s="138">
        <v>0.38301886792452827</v>
      </c>
      <c r="N642" s="117">
        <f>+H642*M642</f>
        <v>10.529188679245282</v>
      </c>
      <c r="O642" s="117" t="s">
        <v>1159</v>
      </c>
      <c r="P642" s="114"/>
      <c r="Q642" s="118"/>
      <c r="R642" s="116"/>
      <c r="S642" s="114"/>
    </row>
    <row r="643" spans="6:19">
      <c r="F643" s="111" t="s">
        <v>436</v>
      </c>
      <c r="G643" s="136">
        <v>1.1228575000000001E-3</v>
      </c>
      <c r="H643" s="103">
        <f>ROUND(+G643*Totals!$H$12,2)</f>
        <v>397.43</v>
      </c>
      <c r="I643" s="103">
        <f t="shared" si="26"/>
        <v>0</v>
      </c>
      <c r="J643" s="103">
        <f t="shared" si="27"/>
        <v>397.43</v>
      </c>
      <c r="K643" s="113"/>
      <c r="L643" s="113"/>
      <c r="N643" s="117"/>
      <c r="O643" s="113"/>
      <c r="P643" s="114"/>
      <c r="Q643" s="118"/>
      <c r="R643" s="116"/>
      <c r="S643" s="114"/>
    </row>
    <row r="644" spans="6:19">
      <c r="F644" s="111" t="s">
        <v>435</v>
      </c>
      <c r="G644" s="136">
        <v>7.7664999999999996E-5</v>
      </c>
      <c r="H644" s="103">
        <f>ROUND(+G644*Totals!$H$12,2)</f>
        <v>27.49</v>
      </c>
      <c r="I644" s="103">
        <f t="shared" si="26"/>
        <v>4.4578378378378369</v>
      </c>
      <c r="J644" s="103">
        <f t="shared" si="27"/>
        <v>23.032162162162162</v>
      </c>
      <c r="K644" s="113" t="s">
        <v>435</v>
      </c>
      <c r="L644" s="113" t="s">
        <v>87</v>
      </c>
      <c r="M644" s="138">
        <v>0.16216216216216214</v>
      </c>
      <c r="N644" s="117">
        <f>+H644*M644</f>
        <v>4.4578378378378369</v>
      </c>
      <c r="O644" s="117" t="s">
        <v>1159</v>
      </c>
      <c r="P644" s="114"/>
      <c r="Q644" s="118"/>
      <c r="R644" s="116"/>
      <c r="S644" s="114"/>
    </row>
    <row r="645" spans="6:19">
      <c r="F645" s="111" t="s">
        <v>434</v>
      </c>
      <c r="G645" s="136">
        <v>2.4261603000000002E-3</v>
      </c>
      <c r="H645" s="103">
        <f>ROUND(+G645*Totals!$H$12,2)</f>
        <v>858.72</v>
      </c>
      <c r="I645" s="103">
        <f t="shared" si="26"/>
        <v>0</v>
      </c>
      <c r="J645" s="103">
        <f t="shared" si="27"/>
        <v>858.72</v>
      </c>
      <c r="K645" s="113"/>
      <c r="L645" s="113"/>
      <c r="N645" s="117"/>
      <c r="O645" s="117"/>
      <c r="P645" s="114"/>
      <c r="Q645" s="118"/>
      <c r="R645" s="116"/>
      <c r="S645" s="114"/>
    </row>
    <row r="646" spans="6:19">
      <c r="F646" s="111" t="s">
        <v>433</v>
      </c>
      <c r="G646" s="136">
        <v>2.6274699999999998E-5</v>
      </c>
      <c r="H646" s="103">
        <f>ROUND(+G646*Totals!$H$12,2)</f>
        <v>9.3000000000000007</v>
      </c>
      <c r="I646" s="103">
        <f t="shared" si="26"/>
        <v>3.5043478260869572</v>
      </c>
      <c r="J646" s="103">
        <f t="shared" si="27"/>
        <v>5.7956521739130435</v>
      </c>
      <c r="K646" s="113" t="s">
        <v>433</v>
      </c>
      <c r="L646" s="113" t="s">
        <v>100</v>
      </c>
      <c r="M646" s="138">
        <v>0.37681159420289861</v>
      </c>
      <c r="N646" s="117">
        <f>+H646*M646</f>
        <v>3.5043478260869572</v>
      </c>
      <c r="O646" s="113" t="s">
        <v>1159</v>
      </c>
      <c r="P646" s="114"/>
      <c r="Q646" s="118"/>
      <c r="R646" s="116"/>
      <c r="S646" s="114"/>
    </row>
    <row r="647" spans="6:19">
      <c r="F647" s="111" t="s">
        <v>432</v>
      </c>
      <c r="G647" s="136">
        <v>1.421925E-4</v>
      </c>
      <c r="H647" s="103">
        <f>ROUND(+G647*Totals!$H$12,2)</f>
        <v>50.33</v>
      </c>
      <c r="I647" s="103">
        <f t="shared" ref="I647:I710" si="28">+N647+Q647+T647</f>
        <v>8.4205961538461533</v>
      </c>
      <c r="J647" s="103">
        <f t="shared" ref="J647:J710" si="29">+H647-I647</f>
        <v>41.909403846153843</v>
      </c>
      <c r="K647" s="113" t="s">
        <v>432</v>
      </c>
      <c r="L647" s="113" t="s">
        <v>36</v>
      </c>
      <c r="M647" s="138">
        <v>0.1673076923076923</v>
      </c>
      <c r="N647" s="117">
        <f>+H647*M647</f>
        <v>8.4205961538461533</v>
      </c>
      <c r="O647" s="113" t="s">
        <v>1159</v>
      </c>
      <c r="P647" s="114"/>
      <c r="Q647" s="118"/>
      <c r="R647" s="116"/>
      <c r="S647" s="114"/>
    </row>
    <row r="648" spans="6:19">
      <c r="F648" s="111" t="s">
        <v>431</v>
      </c>
      <c r="G648" s="136">
        <v>2.013106E-4</v>
      </c>
      <c r="H648" s="103">
        <f>ROUND(+G648*Totals!$H$12,2)</f>
        <v>71.25</v>
      </c>
      <c r="I648" s="103">
        <f t="shared" si="28"/>
        <v>0</v>
      </c>
      <c r="J648" s="103">
        <f t="shared" si="29"/>
        <v>71.25</v>
      </c>
      <c r="K648" s="113"/>
      <c r="L648" s="113"/>
      <c r="N648" s="117"/>
      <c r="O648" s="113"/>
      <c r="P648" s="114"/>
      <c r="Q648" s="118"/>
      <c r="R648" s="116"/>
      <c r="S648" s="114"/>
    </row>
    <row r="649" spans="6:19">
      <c r="F649" s="111" t="s">
        <v>430</v>
      </c>
      <c r="G649" s="136">
        <v>1.4014467E-3</v>
      </c>
      <c r="H649" s="103">
        <f>ROUND(+G649*Totals!$H$12,2)</f>
        <v>496.03</v>
      </c>
      <c r="I649" s="103">
        <f t="shared" si="28"/>
        <v>0</v>
      </c>
      <c r="J649" s="103">
        <f t="shared" si="29"/>
        <v>496.03</v>
      </c>
      <c r="K649" s="113"/>
      <c r="L649" s="113"/>
      <c r="N649" s="117"/>
      <c r="O649" s="113"/>
      <c r="P649" s="114"/>
      <c r="Q649" s="118"/>
      <c r="R649" s="116"/>
      <c r="S649" s="114"/>
    </row>
    <row r="650" spans="6:19">
      <c r="F650" s="111" t="s">
        <v>105</v>
      </c>
      <c r="G650" s="136">
        <v>2.0923169999999998E-3</v>
      </c>
      <c r="H650" s="103">
        <f>ROUND(+G650*Totals!$H$12,2)</f>
        <v>740.56</v>
      </c>
      <c r="I650" s="103">
        <f t="shared" si="28"/>
        <v>0</v>
      </c>
      <c r="J650" s="103">
        <f t="shared" si="29"/>
        <v>740.56</v>
      </c>
      <c r="K650" s="113"/>
      <c r="L650" s="113"/>
      <c r="N650" s="117"/>
      <c r="O650" s="113"/>
      <c r="P650" s="114"/>
      <c r="Q650" s="118"/>
      <c r="R650" s="116"/>
      <c r="S650" s="114"/>
    </row>
    <row r="651" spans="6:19">
      <c r="F651" s="111" t="s">
        <v>429</v>
      </c>
      <c r="G651" s="136">
        <v>4.4659279000000005E-3</v>
      </c>
      <c r="H651" s="103">
        <f>ROUND(+G651*Totals!$H$12,2)</f>
        <v>1580.68</v>
      </c>
      <c r="I651" s="103">
        <f t="shared" si="28"/>
        <v>0</v>
      </c>
      <c r="J651" s="103">
        <f t="shared" si="29"/>
        <v>1580.68</v>
      </c>
      <c r="K651" s="113"/>
      <c r="L651" s="113"/>
      <c r="N651" s="117"/>
      <c r="O651" s="117"/>
      <c r="P651" s="114"/>
      <c r="Q651" s="118"/>
      <c r="R651" s="116"/>
      <c r="S651" s="114"/>
    </row>
    <row r="652" spans="6:19">
      <c r="F652" s="111" t="s">
        <v>428</v>
      </c>
      <c r="G652" s="136">
        <v>3.0988700000000001E-4</v>
      </c>
      <c r="H652" s="103">
        <f>ROUND(+G652*Totals!$H$12,2)</f>
        <v>109.68</v>
      </c>
      <c r="I652" s="103">
        <f t="shared" si="28"/>
        <v>0</v>
      </c>
      <c r="J652" s="103">
        <f t="shared" si="29"/>
        <v>109.68</v>
      </c>
      <c r="K652" s="113"/>
      <c r="L652" s="113"/>
      <c r="N652" s="117"/>
      <c r="O652" s="113"/>
      <c r="P652" s="114"/>
      <c r="Q652" s="118"/>
      <c r="R652" s="116"/>
      <c r="S652" s="114"/>
    </row>
    <row r="653" spans="6:19">
      <c r="F653" s="111" t="s">
        <v>427</v>
      </c>
      <c r="G653" s="136">
        <v>1.6614899999999999E-5</v>
      </c>
      <c r="H653" s="103">
        <f>ROUND(+G653*Totals!$H$12,2)</f>
        <v>5.88</v>
      </c>
      <c r="I653" s="103">
        <f t="shared" si="28"/>
        <v>3.7444776119402992</v>
      </c>
      <c r="J653" s="103">
        <f t="shared" si="29"/>
        <v>2.1355223880597007</v>
      </c>
      <c r="K653" s="113" t="s">
        <v>427</v>
      </c>
      <c r="L653" s="113" t="s">
        <v>56</v>
      </c>
      <c r="M653" s="138">
        <v>0.63681592039801005</v>
      </c>
      <c r="N653" s="117">
        <f>+H653*M653</f>
        <v>3.7444776119402992</v>
      </c>
      <c r="O653" s="117" t="s">
        <v>1159</v>
      </c>
      <c r="P653" s="114"/>
      <c r="Q653" s="118"/>
      <c r="R653" s="116"/>
      <c r="S653" s="114"/>
    </row>
    <row r="654" spans="6:19">
      <c r="F654" s="111" t="s">
        <v>426</v>
      </c>
      <c r="G654" s="136">
        <v>1.657625E-4</v>
      </c>
      <c r="H654" s="103">
        <f>ROUND(+G654*Totals!$H$12,2)</f>
        <v>58.67</v>
      </c>
      <c r="I654" s="103">
        <f t="shared" si="28"/>
        <v>20.231034482758623</v>
      </c>
      <c r="J654" s="103">
        <f t="shared" si="29"/>
        <v>38.438965517241378</v>
      </c>
      <c r="K654" s="137" t="s">
        <v>426</v>
      </c>
      <c r="L654" s="137" t="s">
        <v>127</v>
      </c>
      <c r="M654" s="138">
        <v>0.34482758620689657</v>
      </c>
      <c r="N654" s="117">
        <f>+H654*M654</f>
        <v>20.231034482758623</v>
      </c>
      <c r="O654" s="117"/>
      <c r="P654" s="114"/>
      <c r="Q654" s="118"/>
      <c r="R654" s="116"/>
      <c r="S654" s="114"/>
    </row>
    <row r="655" spans="6:19">
      <c r="F655" s="111" t="s">
        <v>425</v>
      </c>
      <c r="G655" s="136">
        <v>2.7820299999999999E-5</v>
      </c>
      <c r="H655" s="103">
        <f>ROUND(+G655*Totals!$H$12,2)</f>
        <v>9.85</v>
      </c>
      <c r="I655" s="103">
        <f t="shared" si="28"/>
        <v>0.74724137931034484</v>
      </c>
      <c r="J655" s="103">
        <f t="shared" si="29"/>
        <v>9.102758620689654</v>
      </c>
      <c r="K655" s="113" t="s">
        <v>425</v>
      </c>
      <c r="L655" s="113" t="s">
        <v>130</v>
      </c>
      <c r="M655" s="138">
        <v>7.586206896551724E-2</v>
      </c>
      <c r="N655" s="117">
        <f>+H655*M655</f>
        <v>0.74724137931034484</v>
      </c>
      <c r="O655" s="113" t="s">
        <v>1159</v>
      </c>
      <c r="P655" s="114"/>
      <c r="Q655" s="118"/>
      <c r="R655" s="116"/>
      <c r="S655" s="114"/>
    </row>
    <row r="656" spans="6:19">
      <c r="F656" s="111" t="s">
        <v>424</v>
      </c>
      <c r="G656" s="136">
        <v>1.5455700000000002E-5</v>
      </c>
      <c r="H656" s="103">
        <f>ROUND(+G656*Totals!$H$12,2)</f>
        <v>5.47</v>
      </c>
      <c r="I656" s="103">
        <f t="shared" si="28"/>
        <v>2.1262126245847175</v>
      </c>
      <c r="J656" s="103">
        <f t="shared" si="29"/>
        <v>3.3437873754152823</v>
      </c>
      <c r="K656" s="113" t="s">
        <v>424</v>
      </c>
      <c r="L656" s="113" t="s">
        <v>80</v>
      </c>
      <c r="M656" s="138">
        <v>0.38870431893687707</v>
      </c>
      <c r="N656" s="117">
        <f>+H656*M656</f>
        <v>2.1262126245847175</v>
      </c>
      <c r="O656" s="117" t="s">
        <v>1159</v>
      </c>
      <c r="P656" s="114"/>
      <c r="Q656" s="118"/>
      <c r="R656" s="116"/>
      <c r="S656" s="114"/>
    </row>
    <row r="657" spans="6:19">
      <c r="F657" s="111" t="s">
        <v>423</v>
      </c>
      <c r="G657" s="136">
        <v>9.8642216000000005E-3</v>
      </c>
      <c r="H657" s="103">
        <f>ROUND(+G657*Totals!$H$12,2)</f>
        <v>3491.37</v>
      </c>
      <c r="I657" s="103">
        <f t="shared" si="28"/>
        <v>0</v>
      </c>
      <c r="J657" s="103">
        <f t="shared" si="29"/>
        <v>3491.37</v>
      </c>
      <c r="K657" s="113"/>
      <c r="L657" s="113"/>
      <c r="N657" s="117"/>
      <c r="O657" s="113"/>
      <c r="P657" s="114"/>
      <c r="Q657" s="118"/>
      <c r="R657" s="116"/>
      <c r="S657" s="114"/>
    </row>
    <row r="658" spans="6:19">
      <c r="F658" s="111" t="s">
        <v>422</v>
      </c>
      <c r="G658" s="136">
        <v>1.3137400000000001E-5</v>
      </c>
      <c r="H658" s="103">
        <f>ROUND(+G658*Totals!$H$12,2)</f>
        <v>4.6500000000000004</v>
      </c>
      <c r="I658" s="103">
        <f t="shared" si="28"/>
        <v>2.5948660714285712</v>
      </c>
      <c r="J658" s="103">
        <f t="shared" si="29"/>
        <v>2.0551339285714292</v>
      </c>
      <c r="K658" s="113" t="s">
        <v>422</v>
      </c>
      <c r="L658" s="113" t="s">
        <v>76</v>
      </c>
      <c r="M658" s="138">
        <v>0.55803571428571419</v>
      </c>
      <c r="N658" s="117">
        <f>+H658*M658</f>
        <v>2.5948660714285712</v>
      </c>
      <c r="O658" s="117" t="s">
        <v>1159</v>
      </c>
      <c r="P658" s="114"/>
      <c r="Q658" s="118"/>
      <c r="R658" s="116"/>
      <c r="S658" s="114"/>
    </row>
    <row r="659" spans="6:19">
      <c r="F659" s="111" t="s">
        <v>421</v>
      </c>
      <c r="G659" s="136">
        <v>2.7897559999999998E-4</v>
      </c>
      <c r="H659" s="103">
        <f>ROUND(+G659*Totals!$H$12,2)</f>
        <v>98.74</v>
      </c>
      <c r="I659" s="103">
        <f t="shared" si="28"/>
        <v>0</v>
      </c>
      <c r="J659" s="103">
        <f t="shared" si="29"/>
        <v>98.74</v>
      </c>
      <c r="K659" s="113"/>
      <c r="L659" s="113"/>
      <c r="N659" s="117"/>
      <c r="O659" s="117"/>
      <c r="P659" s="114"/>
      <c r="Q659" s="118"/>
      <c r="R659" s="116"/>
      <c r="S659" s="114"/>
    </row>
    <row r="660" spans="6:19" ht="19.5" customHeight="1">
      <c r="F660" s="111" t="s">
        <v>420</v>
      </c>
      <c r="G660" s="136">
        <v>1.6383049999999999E-4</v>
      </c>
      <c r="H660" s="103">
        <f>ROUND(+G660*Totals!$H$12,2)</f>
        <v>57.99</v>
      </c>
      <c r="I660" s="103">
        <f t="shared" si="28"/>
        <v>4.6501415094339622</v>
      </c>
      <c r="J660" s="103">
        <f t="shared" si="29"/>
        <v>53.339858490566037</v>
      </c>
      <c r="K660" s="113" t="s">
        <v>420</v>
      </c>
      <c r="L660" s="113" t="s">
        <v>87</v>
      </c>
      <c r="M660" s="138">
        <v>8.0188679245283015E-2</v>
      </c>
      <c r="N660" s="117">
        <f>+H660*M660</f>
        <v>4.6501415094339622</v>
      </c>
      <c r="O660" s="117" t="s">
        <v>1159</v>
      </c>
      <c r="P660" s="114"/>
      <c r="Q660" s="118"/>
      <c r="R660" s="116"/>
      <c r="S660" s="114"/>
    </row>
    <row r="661" spans="6:19">
      <c r="F661" s="111" t="s">
        <v>419</v>
      </c>
      <c r="G661" s="136">
        <v>3.5548099999999999E-5</v>
      </c>
      <c r="H661" s="103">
        <f>ROUND(+G661*Totals!$H$12,2)</f>
        <v>12.58</v>
      </c>
      <c r="I661" s="103">
        <f t="shared" si="28"/>
        <v>2.3587499999999997</v>
      </c>
      <c r="J661" s="103">
        <f t="shared" si="29"/>
        <v>10.221250000000001</v>
      </c>
      <c r="K661" s="113" t="s">
        <v>419</v>
      </c>
      <c r="L661" s="113" t="s">
        <v>108</v>
      </c>
      <c r="M661" s="138">
        <v>0.18749999999999997</v>
      </c>
      <c r="N661" s="117">
        <f>+H661*M661</f>
        <v>2.3587499999999997</v>
      </c>
      <c r="O661" s="117" t="s">
        <v>1159</v>
      </c>
      <c r="P661" s="114"/>
      <c r="Q661" s="118"/>
      <c r="R661" s="116"/>
      <c r="S661" s="114"/>
    </row>
    <row r="662" spans="6:19" ht="37.5">
      <c r="F662" s="111" t="s">
        <v>418</v>
      </c>
      <c r="G662" s="136">
        <v>3.70937E-5</v>
      </c>
      <c r="H662" s="103">
        <f>ROUND(+G662*Totals!$H$12,2)</f>
        <v>13.13</v>
      </c>
      <c r="I662" s="103">
        <f t="shared" si="28"/>
        <v>2.6795918367346943</v>
      </c>
      <c r="J662" s="103">
        <f t="shared" si="29"/>
        <v>10.450408163265307</v>
      </c>
      <c r="K662" s="113" t="s">
        <v>418</v>
      </c>
      <c r="L662" s="113" t="s">
        <v>99</v>
      </c>
      <c r="M662" s="138">
        <v>0.20408163265306123</v>
      </c>
      <c r="N662" s="117">
        <f>+H662*M662</f>
        <v>2.6795918367346943</v>
      </c>
      <c r="O662" s="117" t="s">
        <v>1159</v>
      </c>
      <c r="P662" s="114"/>
      <c r="Q662" s="118"/>
      <c r="R662" s="116"/>
      <c r="S662" s="114"/>
    </row>
    <row r="663" spans="6:19">
      <c r="F663" s="111" t="s">
        <v>417</v>
      </c>
      <c r="G663" s="136">
        <v>7.0709899999999999E-5</v>
      </c>
      <c r="H663" s="103">
        <f>ROUND(+G663*Totals!$H$12,2)</f>
        <v>25.03</v>
      </c>
      <c r="I663" s="103">
        <f t="shared" si="28"/>
        <v>8.6934032634032636</v>
      </c>
      <c r="J663" s="103">
        <f t="shared" si="29"/>
        <v>16.336596736596739</v>
      </c>
      <c r="K663" s="113" t="s">
        <v>417</v>
      </c>
      <c r="L663" s="113" t="s">
        <v>85</v>
      </c>
      <c r="M663" s="138">
        <v>0.34731934731934733</v>
      </c>
      <c r="N663" s="117">
        <f>+H663*M663</f>
        <v>8.6934032634032636</v>
      </c>
      <c r="O663" s="113" t="s">
        <v>1159</v>
      </c>
      <c r="P663" s="114"/>
      <c r="Q663" s="118"/>
      <c r="R663" s="116"/>
      <c r="S663" s="114"/>
    </row>
    <row r="664" spans="6:19">
      <c r="F664" s="111" t="s">
        <v>416</v>
      </c>
      <c r="G664" s="136">
        <v>5.3322200000000003E-5</v>
      </c>
      <c r="H664" s="103">
        <f>ROUND(+G664*Totals!$H$12,2)</f>
        <v>18.87</v>
      </c>
      <c r="I664" s="103">
        <f t="shared" si="28"/>
        <v>8.1044230769230783</v>
      </c>
      <c r="J664" s="103">
        <f t="shared" si="29"/>
        <v>10.765576923076923</v>
      </c>
      <c r="K664" s="113" t="s">
        <v>416</v>
      </c>
      <c r="L664" s="113" t="s">
        <v>109</v>
      </c>
      <c r="M664" s="138">
        <v>0.42948717948717952</v>
      </c>
      <c r="N664" s="117">
        <f>+H664*M664</f>
        <v>8.1044230769230783</v>
      </c>
      <c r="O664" s="113" t="s">
        <v>1159</v>
      </c>
      <c r="P664" s="114"/>
      <c r="Q664" s="118"/>
      <c r="R664" s="116"/>
      <c r="S664" s="114"/>
    </row>
    <row r="665" spans="6:19">
      <c r="F665" s="111" t="s">
        <v>415</v>
      </c>
      <c r="G665" s="136">
        <v>5.4365469999999999E-4</v>
      </c>
      <c r="H665" s="103">
        <f>ROUND(+G665*Totals!$H$12,2)</f>
        <v>192.42</v>
      </c>
      <c r="I665" s="103">
        <f t="shared" si="28"/>
        <v>0</v>
      </c>
      <c r="J665" s="103">
        <f t="shared" si="29"/>
        <v>192.42</v>
      </c>
      <c r="K665" s="113"/>
      <c r="L665" s="113"/>
      <c r="N665" s="117"/>
      <c r="O665" s="113"/>
      <c r="P665" s="114"/>
      <c r="Q665" s="118"/>
      <c r="R665" s="116"/>
      <c r="S665" s="114"/>
    </row>
    <row r="666" spans="6:19">
      <c r="F666" s="111" t="s">
        <v>414</v>
      </c>
      <c r="G666" s="136">
        <v>9.0802299999999996E-5</v>
      </c>
      <c r="H666" s="103">
        <f>ROUND(+G666*Totals!$H$12,2)</f>
        <v>32.14</v>
      </c>
      <c r="I666" s="103">
        <f t="shared" si="28"/>
        <v>0</v>
      </c>
      <c r="J666" s="103">
        <f t="shared" si="29"/>
        <v>32.14</v>
      </c>
      <c r="K666" s="113"/>
      <c r="L666" s="113"/>
      <c r="N666" s="117"/>
      <c r="O666" s="113"/>
      <c r="P666" s="114"/>
      <c r="Q666" s="118"/>
      <c r="R666" s="116"/>
      <c r="S666" s="114"/>
    </row>
    <row r="667" spans="6:19">
      <c r="F667" s="111" t="s">
        <v>413</v>
      </c>
      <c r="G667" s="136">
        <v>4.2155449999999999E-4</v>
      </c>
      <c r="H667" s="103">
        <f>ROUND(+G667*Totals!$H$12,2)</f>
        <v>149.21</v>
      </c>
      <c r="I667" s="103">
        <f t="shared" si="28"/>
        <v>0</v>
      </c>
      <c r="J667" s="103">
        <f t="shared" si="29"/>
        <v>149.21</v>
      </c>
      <c r="K667" s="113"/>
      <c r="L667" s="113"/>
      <c r="N667" s="117"/>
      <c r="O667" s="113"/>
      <c r="P667" s="114"/>
      <c r="Q667" s="118"/>
      <c r="R667" s="116"/>
      <c r="S667" s="114"/>
    </row>
    <row r="668" spans="6:19" ht="37.5">
      <c r="F668" s="111" t="s">
        <v>412</v>
      </c>
      <c r="G668" s="136">
        <v>5.3708599999999996E-5</v>
      </c>
      <c r="H668" s="103">
        <f>ROUND(+G668*Totals!$H$12,2)</f>
        <v>19.010000000000002</v>
      </c>
      <c r="I668" s="103">
        <f t="shared" si="28"/>
        <v>0</v>
      </c>
      <c r="J668" s="103">
        <f t="shared" si="29"/>
        <v>19.010000000000002</v>
      </c>
      <c r="K668" s="113"/>
      <c r="L668" s="113"/>
      <c r="N668" s="117"/>
      <c r="O668" s="117"/>
      <c r="P668" s="114"/>
      <c r="Q668" s="118"/>
      <c r="R668" s="116"/>
      <c r="S668" s="114"/>
    </row>
    <row r="669" spans="6:19">
      <c r="F669" s="111" t="s">
        <v>411</v>
      </c>
      <c r="G669" s="136">
        <v>7.7858150000000004E-4</v>
      </c>
      <c r="H669" s="103">
        <f>ROUND(+G669*Totals!$H$12,2)</f>
        <v>275.57</v>
      </c>
      <c r="I669" s="103">
        <f t="shared" si="28"/>
        <v>0</v>
      </c>
      <c r="J669" s="103">
        <f t="shared" si="29"/>
        <v>275.57</v>
      </c>
      <c r="K669" s="113"/>
      <c r="L669" s="113"/>
      <c r="N669" s="117"/>
      <c r="O669" s="117"/>
      <c r="P669" s="114"/>
      <c r="Q669" s="118"/>
      <c r="R669" s="116"/>
      <c r="S669" s="114"/>
    </row>
    <row r="670" spans="6:19">
      <c r="F670" s="111" t="s">
        <v>410</v>
      </c>
      <c r="G670" s="136">
        <v>7.4960200000000001E-5</v>
      </c>
      <c r="H670" s="103">
        <f>ROUND(+G670*Totals!$H$12,2)</f>
        <v>26.53</v>
      </c>
      <c r="I670" s="103">
        <f t="shared" si="28"/>
        <v>4.1889473684210525</v>
      </c>
      <c r="J670" s="103">
        <f t="shared" si="29"/>
        <v>22.341052631578947</v>
      </c>
      <c r="K670" s="113" t="s">
        <v>410</v>
      </c>
      <c r="L670" s="113" t="s">
        <v>82</v>
      </c>
      <c r="M670" s="138">
        <v>0.15789473684210525</v>
      </c>
      <c r="N670" s="117">
        <f>+H670*M670</f>
        <v>4.1889473684210525</v>
      </c>
      <c r="O670" s="117" t="s">
        <v>1159</v>
      </c>
      <c r="P670" s="114"/>
      <c r="Q670" s="118"/>
      <c r="R670" s="116"/>
      <c r="S670" s="114"/>
    </row>
    <row r="671" spans="6:19">
      <c r="F671" s="111" t="s">
        <v>409</v>
      </c>
      <c r="G671" s="136">
        <v>8.53928E-5</v>
      </c>
      <c r="H671" s="103">
        <f>ROUND(+G671*Totals!$H$12,2)</f>
        <v>30.22</v>
      </c>
      <c r="I671" s="103">
        <f t="shared" si="28"/>
        <v>6.4282151589242051</v>
      </c>
      <c r="J671" s="103">
        <f t="shared" si="29"/>
        <v>23.791784841075795</v>
      </c>
      <c r="K671" s="113" t="s">
        <v>409</v>
      </c>
      <c r="L671" s="113" t="s">
        <v>71</v>
      </c>
      <c r="M671" s="138">
        <v>0.21271393643031786</v>
      </c>
      <c r="N671" s="117">
        <f>+H671*M671</f>
        <v>6.4282151589242051</v>
      </c>
      <c r="O671" s="113" t="s">
        <v>1159</v>
      </c>
      <c r="P671" s="114"/>
      <c r="Q671" s="118"/>
      <c r="R671" s="116"/>
      <c r="S671" s="114"/>
    </row>
    <row r="672" spans="6:19">
      <c r="F672" s="111" t="s">
        <v>408</v>
      </c>
      <c r="G672" s="136">
        <v>6.8005100000000004E-5</v>
      </c>
      <c r="H672" s="103">
        <f>ROUND(+G672*Totals!$H$12,2)</f>
        <v>24.07</v>
      </c>
      <c r="I672" s="103">
        <f t="shared" si="28"/>
        <v>5.2151666666666667</v>
      </c>
      <c r="J672" s="103">
        <f t="shared" si="29"/>
        <v>18.854833333333332</v>
      </c>
      <c r="K672" s="113" t="s">
        <v>408</v>
      </c>
      <c r="L672" s="113" t="s">
        <v>95</v>
      </c>
      <c r="M672" s="138">
        <v>0.21666666666666667</v>
      </c>
      <c r="N672" s="117">
        <f>+H672*M672</f>
        <v>5.2151666666666667</v>
      </c>
      <c r="O672" s="113" t="s">
        <v>1159</v>
      </c>
      <c r="P672" s="114"/>
      <c r="Q672" s="118"/>
      <c r="R672" s="116"/>
      <c r="S672" s="114"/>
    </row>
    <row r="673" spans="6:19">
      <c r="F673" s="111" t="s">
        <v>407</v>
      </c>
      <c r="G673" s="136">
        <v>3.7943770000000001E-4</v>
      </c>
      <c r="H673" s="103">
        <f>ROUND(+G673*Totals!$H$12,2)</f>
        <v>134.30000000000001</v>
      </c>
      <c r="I673" s="103">
        <f t="shared" si="28"/>
        <v>0</v>
      </c>
      <c r="J673" s="103">
        <f t="shared" si="29"/>
        <v>134.30000000000001</v>
      </c>
      <c r="K673" s="113"/>
      <c r="L673" s="113"/>
      <c r="N673" s="117"/>
      <c r="O673" s="113"/>
      <c r="P673" s="114"/>
      <c r="Q673" s="118"/>
      <c r="R673" s="116"/>
      <c r="S673" s="114"/>
    </row>
    <row r="674" spans="6:19">
      <c r="F674" s="111" t="s">
        <v>406</v>
      </c>
      <c r="G674" s="136">
        <v>4.0432141999999999E-3</v>
      </c>
      <c r="H674" s="103">
        <f>ROUND(+G674*Totals!$H$12,2)</f>
        <v>1431.07</v>
      </c>
      <c r="I674" s="103">
        <f t="shared" si="28"/>
        <v>0</v>
      </c>
      <c r="J674" s="103">
        <f t="shared" si="29"/>
        <v>1431.07</v>
      </c>
      <c r="K674" s="113"/>
      <c r="L674" s="113"/>
      <c r="N674" s="117"/>
      <c r="O674" s="113"/>
      <c r="P674" s="114"/>
      <c r="Q674" s="118"/>
      <c r="R674" s="116"/>
      <c r="S674" s="114"/>
    </row>
    <row r="675" spans="6:19">
      <c r="F675" s="111" t="s">
        <v>405</v>
      </c>
      <c r="G675" s="136">
        <v>7.3723739999999999E-4</v>
      </c>
      <c r="H675" s="103">
        <f>ROUND(+G675*Totals!$H$12,2)</f>
        <v>260.94</v>
      </c>
      <c r="I675" s="103">
        <f t="shared" si="28"/>
        <v>0</v>
      </c>
      <c r="J675" s="103">
        <f t="shared" si="29"/>
        <v>260.94</v>
      </c>
      <c r="K675" s="113"/>
      <c r="L675" s="113"/>
      <c r="N675" s="117"/>
      <c r="O675" s="117"/>
      <c r="P675" s="114"/>
      <c r="Q675" s="118"/>
      <c r="R675" s="116"/>
      <c r="S675" s="114"/>
    </row>
    <row r="676" spans="6:19">
      <c r="F676" s="111" t="s">
        <v>404</v>
      </c>
      <c r="G676" s="136">
        <v>3.0281603000000003E-3</v>
      </c>
      <c r="H676" s="103">
        <f>ROUND(+G676*Totals!$H$12,2)</f>
        <v>1071.8</v>
      </c>
      <c r="I676" s="103">
        <f t="shared" si="28"/>
        <v>0</v>
      </c>
      <c r="J676" s="103">
        <f t="shared" si="29"/>
        <v>1071.8</v>
      </c>
      <c r="K676" s="113"/>
      <c r="L676" s="113"/>
      <c r="N676" s="117"/>
      <c r="O676" s="117"/>
      <c r="P676" s="114"/>
      <c r="Q676" s="118"/>
      <c r="R676" s="116"/>
      <c r="S676" s="114"/>
    </row>
    <row r="677" spans="6:19">
      <c r="F677" s="111" t="s">
        <v>403</v>
      </c>
      <c r="G677" s="136">
        <v>1.1475870000000001E-4</v>
      </c>
      <c r="H677" s="103">
        <f>ROUND(+G677*Totals!$H$12,2)</f>
        <v>40.619999999999997</v>
      </c>
      <c r="I677" s="103">
        <f t="shared" si="28"/>
        <v>7.2029651162790698</v>
      </c>
      <c r="J677" s="103">
        <f t="shared" si="29"/>
        <v>33.41703488372093</v>
      </c>
      <c r="K677" s="113" t="s">
        <v>403</v>
      </c>
      <c r="L677" s="113" t="s">
        <v>77</v>
      </c>
      <c r="M677" s="138">
        <v>0.17732558139534885</v>
      </c>
      <c r="N677" s="117">
        <f>+H677*M677</f>
        <v>7.2029651162790698</v>
      </c>
      <c r="O677" s="117" t="s">
        <v>1159</v>
      </c>
      <c r="P677" s="114"/>
      <c r="Q677" s="118"/>
      <c r="R677" s="116"/>
      <c r="S677" s="114"/>
    </row>
    <row r="678" spans="6:19">
      <c r="F678" s="111" t="s">
        <v>402</v>
      </c>
      <c r="G678" s="136">
        <v>1.2441850000000001E-4</v>
      </c>
      <c r="H678" s="103">
        <f>ROUND(+G678*Totals!$H$12,2)</f>
        <v>44.04</v>
      </c>
      <c r="I678" s="103">
        <f t="shared" si="28"/>
        <v>5.4011320754716978</v>
      </c>
      <c r="J678" s="103">
        <f t="shared" si="29"/>
        <v>38.638867924528299</v>
      </c>
      <c r="K678" s="113" t="s">
        <v>402</v>
      </c>
      <c r="L678" s="113" t="s">
        <v>55</v>
      </c>
      <c r="M678" s="138">
        <v>0.12264150943396226</v>
      </c>
      <c r="N678" s="117">
        <f>+H678*M678</f>
        <v>5.4011320754716978</v>
      </c>
      <c r="O678" s="117" t="s">
        <v>1159</v>
      </c>
      <c r="P678" s="114"/>
      <c r="Q678" s="118"/>
      <c r="R678" s="116"/>
      <c r="S678" s="114"/>
    </row>
    <row r="679" spans="6:19">
      <c r="F679" s="111" t="s">
        <v>401</v>
      </c>
      <c r="G679" s="136">
        <v>1.302144E-4</v>
      </c>
      <c r="H679" s="103">
        <f>ROUND(+G679*Totals!$H$12,2)</f>
        <v>46.09</v>
      </c>
      <c r="I679" s="103">
        <f t="shared" si="28"/>
        <v>11.811594982078853</v>
      </c>
      <c r="J679" s="103">
        <f t="shared" si="29"/>
        <v>34.278405017921152</v>
      </c>
      <c r="K679" s="113" t="s">
        <v>401</v>
      </c>
      <c r="L679" s="113" t="s">
        <v>130</v>
      </c>
      <c r="M679" s="138">
        <v>0.25627240143369173</v>
      </c>
      <c r="N679" s="117">
        <f>+H679*M679</f>
        <v>11.811594982078853</v>
      </c>
      <c r="O679" s="113" t="s">
        <v>1159</v>
      </c>
      <c r="P679" s="114"/>
      <c r="Q679" s="118"/>
      <c r="R679" s="116"/>
      <c r="S679" s="114"/>
    </row>
    <row r="680" spans="6:19">
      <c r="F680" s="111" t="s">
        <v>400</v>
      </c>
      <c r="G680" s="136">
        <v>6.2982000000000001E-5</v>
      </c>
      <c r="H680" s="103">
        <f>ROUND(+G680*Totals!$H$12,2)</f>
        <v>22.29</v>
      </c>
      <c r="I680" s="103">
        <f t="shared" si="28"/>
        <v>7.8695610687022901</v>
      </c>
      <c r="J680" s="103">
        <f t="shared" si="29"/>
        <v>14.42043893129771</v>
      </c>
      <c r="K680" s="113" t="s">
        <v>400</v>
      </c>
      <c r="L680" s="113" t="s">
        <v>42</v>
      </c>
      <c r="M680" s="138">
        <v>0.35305343511450382</v>
      </c>
      <c r="N680" s="117">
        <f>+H680*M680</f>
        <v>7.8695610687022901</v>
      </c>
      <c r="O680" s="117" t="s">
        <v>1159</v>
      </c>
      <c r="P680" s="114"/>
      <c r="Q680" s="118"/>
      <c r="R680" s="116"/>
      <c r="S680" s="114"/>
    </row>
    <row r="681" spans="6:19">
      <c r="F681" s="111" t="s">
        <v>399</v>
      </c>
      <c r="G681" s="136">
        <v>0</v>
      </c>
      <c r="H681" s="103">
        <f>ROUND(+G681*Totals!$H$12,2)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ROUND(+G682*Totals!$H$12,2)</f>
        <v>34.049999999999997</v>
      </c>
      <c r="I682" s="103">
        <f t="shared" si="28"/>
        <v>6.6748138957816368</v>
      </c>
      <c r="J682" s="103">
        <f t="shared" si="29"/>
        <v>27.375186104218361</v>
      </c>
      <c r="K682" s="113" t="s">
        <v>398</v>
      </c>
      <c r="L682" s="113" t="s">
        <v>77</v>
      </c>
      <c r="M682" s="138">
        <v>0.19602977667493796</v>
      </c>
      <c r="N682" s="117">
        <f>+H682*M682</f>
        <v>6.6748138957816368</v>
      </c>
      <c r="O682" s="117" t="s">
        <v>1159</v>
      </c>
      <c r="P682" s="114"/>
      <c r="Q682" s="118"/>
      <c r="R682" s="116"/>
      <c r="S682" s="114"/>
    </row>
    <row r="683" spans="6:19">
      <c r="F683" s="111" t="s">
        <v>397</v>
      </c>
      <c r="G683" s="136">
        <v>1.5185239999999998E-4</v>
      </c>
      <c r="H683" s="103">
        <f>ROUND(+G683*Totals!$H$12,2)</f>
        <v>53.75</v>
      </c>
      <c r="I683" s="103">
        <f t="shared" si="28"/>
        <v>0</v>
      </c>
      <c r="J683" s="103">
        <f t="shared" si="29"/>
        <v>53.75</v>
      </c>
      <c r="K683" s="113"/>
      <c r="L683" s="113"/>
      <c r="N683" s="117"/>
      <c r="O683" s="113"/>
      <c r="P683" s="114"/>
      <c r="Q683" s="118"/>
      <c r="R683" s="116"/>
      <c r="S683" s="114"/>
    </row>
    <row r="684" spans="6:19">
      <c r="F684" s="111" t="s">
        <v>396</v>
      </c>
      <c r="G684" s="136">
        <v>2.2797199999999999E-5</v>
      </c>
      <c r="H684" s="103">
        <f>ROUND(+G684*Totals!$H$12,2)</f>
        <v>8.07</v>
      </c>
      <c r="I684" s="103">
        <f t="shared" si="28"/>
        <v>2.1576041666666668</v>
      </c>
      <c r="J684" s="103">
        <f t="shared" si="29"/>
        <v>5.9123958333333331</v>
      </c>
      <c r="K684" s="113" t="s">
        <v>396</v>
      </c>
      <c r="L684" s="113" t="s">
        <v>39</v>
      </c>
      <c r="M684" s="138">
        <v>0.2673611111111111</v>
      </c>
      <c r="N684" s="117">
        <f>+H684*M684</f>
        <v>2.1576041666666668</v>
      </c>
      <c r="O684" s="117" t="s">
        <v>1159</v>
      </c>
      <c r="P684" s="114"/>
      <c r="Q684" s="118"/>
      <c r="R684" s="116"/>
      <c r="S684" s="114"/>
    </row>
    <row r="685" spans="6:19">
      <c r="F685" s="111" t="s">
        <v>395</v>
      </c>
      <c r="G685" s="136">
        <v>4.2808456999999999E-3</v>
      </c>
      <c r="H685" s="103">
        <f>ROUND(+G685*Totals!$H$12,2)</f>
        <v>1515.17</v>
      </c>
      <c r="I685" s="103">
        <f t="shared" si="28"/>
        <v>0</v>
      </c>
      <c r="J685" s="103">
        <f t="shared" si="29"/>
        <v>1515.17</v>
      </c>
      <c r="K685" s="113"/>
      <c r="L685" s="113"/>
      <c r="N685" s="117"/>
      <c r="O685" s="117" t="s">
        <v>1159</v>
      </c>
      <c r="P685" s="114"/>
      <c r="Q685" s="118"/>
      <c r="R685" s="116"/>
      <c r="S685" s="114"/>
    </row>
    <row r="686" spans="6:19">
      <c r="F686" s="111" t="s">
        <v>394</v>
      </c>
      <c r="G686" s="136">
        <v>3.2456999999999998E-5</v>
      </c>
      <c r="H686" s="103">
        <f>ROUND(+G686*Totals!$H$12,2)</f>
        <v>11.49</v>
      </c>
      <c r="I686" s="103">
        <f t="shared" si="28"/>
        <v>4.728489065606361</v>
      </c>
      <c r="J686" s="103">
        <f t="shared" si="29"/>
        <v>6.7615109343936393</v>
      </c>
      <c r="K686" s="113" t="s">
        <v>394</v>
      </c>
      <c r="L686" s="113" t="s">
        <v>85</v>
      </c>
      <c r="M686" s="138">
        <v>0.41153081510934386</v>
      </c>
      <c r="N686" s="117">
        <f>+H686*M686</f>
        <v>4.728489065606361</v>
      </c>
      <c r="O686" s="113"/>
      <c r="P686" s="114"/>
      <c r="Q686" s="118"/>
      <c r="R686" s="116"/>
      <c r="S686" s="114"/>
    </row>
    <row r="687" spans="6:19">
      <c r="F687" s="111" t="s">
        <v>393</v>
      </c>
      <c r="G687" s="136">
        <v>1.23646E-5</v>
      </c>
      <c r="H687" s="103">
        <f>ROUND(+G687*Totals!$H$12,2)</f>
        <v>4.38</v>
      </c>
      <c r="I687" s="103">
        <f t="shared" si="28"/>
        <v>1.6197735849056605</v>
      </c>
      <c r="J687" s="103">
        <f t="shared" si="29"/>
        <v>2.7602264150943396</v>
      </c>
      <c r="K687" s="113" t="s">
        <v>393</v>
      </c>
      <c r="L687" s="113" t="s">
        <v>61</v>
      </c>
      <c r="M687" s="138">
        <v>0.36981132075471701</v>
      </c>
      <c r="N687" s="117">
        <f>+H687*M687</f>
        <v>1.6197735849056605</v>
      </c>
      <c r="O687" s="117" t="s">
        <v>1159</v>
      </c>
      <c r="P687" s="114"/>
      <c r="Q687" s="118"/>
      <c r="R687" s="116"/>
      <c r="S687" s="114"/>
    </row>
    <row r="688" spans="6:19">
      <c r="F688" s="111" t="s">
        <v>392</v>
      </c>
      <c r="G688" s="136">
        <v>6.4759430000000003E-4</v>
      </c>
      <c r="H688" s="103">
        <f>ROUND(+G688*Totals!$H$12,2)</f>
        <v>229.21</v>
      </c>
      <c r="I688" s="103">
        <f t="shared" si="28"/>
        <v>0</v>
      </c>
      <c r="J688" s="103">
        <f t="shared" si="29"/>
        <v>229.21</v>
      </c>
      <c r="K688" s="113"/>
      <c r="L688" s="113"/>
      <c r="N688" s="117"/>
      <c r="O688" s="117"/>
      <c r="P688" s="114"/>
      <c r="Q688" s="118"/>
      <c r="R688" s="116"/>
      <c r="S688" s="114"/>
    </row>
    <row r="689" spans="6:19">
      <c r="F689" s="111" t="s">
        <v>391</v>
      </c>
      <c r="G689" s="136">
        <v>1.93196E-5</v>
      </c>
      <c r="H689" s="103">
        <f>ROUND(+G689*Totals!$H$12,2)</f>
        <v>6.84</v>
      </c>
      <c r="I689" s="103">
        <f t="shared" si="28"/>
        <v>3.7944525547445256</v>
      </c>
      <c r="J689" s="103">
        <f t="shared" si="29"/>
        <v>3.0455474452554743</v>
      </c>
      <c r="K689" s="113" t="s">
        <v>391</v>
      </c>
      <c r="L689" s="113" t="s">
        <v>109</v>
      </c>
      <c r="M689" s="138">
        <v>0.55474452554744524</v>
      </c>
      <c r="N689" s="117">
        <f>+H689*M689</f>
        <v>3.7944525547445256</v>
      </c>
      <c r="O689" s="113" t="s">
        <v>1159</v>
      </c>
      <c r="P689" s="114"/>
      <c r="Q689" s="118"/>
      <c r="R689" s="116"/>
      <c r="S689" s="114"/>
    </row>
    <row r="690" spans="6:19">
      <c r="F690" s="111" t="s">
        <v>108</v>
      </c>
      <c r="G690" s="136">
        <v>1.448973E-4</v>
      </c>
      <c r="H690" s="103">
        <f>ROUND(+G690*Totals!$H$12,2)</f>
        <v>51.29</v>
      </c>
      <c r="I690" s="103">
        <f t="shared" si="28"/>
        <v>16.351628440366969</v>
      </c>
      <c r="J690" s="103">
        <f t="shared" si="29"/>
        <v>34.938371559633026</v>
      </c>
      <c r="K690" s="113" t="s">
        <v>108</v>
      </c>
      <c r="L690" s="113" t="s">
        <v>51</v>
      </c>
      <c r="M690" s="138">
        <v>0.31880733944954126</v>
      </c>
      <c r="N690" s="117">
        <f>+H690*M690</f>
        <v>16.351628440366969</v>
      </c>
      <c r="O690" s="113" t="s">
        <v>1159</v>
      </c>
      <c r="P690" s="114"/>
      <c r="Q690" s="118"/>
      <c r="R690" s="116"/>
      <c r="S690" s="114"/>
    </row>
    <row r="691" spans="6:19">
      <c r="F691" s="111" t="s">
        <v>109</v>
      </c>
      <c r="G691" s="136">
        <v>7.2139529999999989E-4</v>
      </c>
      <c r="H691" s="103">
        <f>ROUND(+G691*Totals!$H$12,2)</f>
        <v>255.33</v>
      </c>
      <c r="I691" s="103">
        <f t="shared" si="28"/>
        <v>0</v>
      </c>
      <c r="J691" s="103">
        <f t="shared" si="29"/>
        <v>255.33</v>
      </c>
      <c r="K691" s="113"/>
      <c r="L691" s="113"/>
      <c r="N691" s="117"/>
      <c r="O691" s="113"/>
      <c r="P691" s="114"/>
      <c r="Q691" s="118"/>
      <c r="R691" s="116"/>
      <c r="S691" s="114"/>
    </row>
    <row r="692" spans="6:19">
      <c r="F692" s="111" t="s">
        <v>390</v>
      </c>
      <c r="G692" s="136">
        <v>2.5243040999999998E-3</v>
      </c>
      <c r="H692" s="103">
        <f>ROUND(+G692*Totals!$H$12,2)</f>
        <v>893.46</v>
      </c>
      <c r="I692" s="103">
        <f t="shared" si="28"/>
        <v>0</v>
      </c>
      <c r="J692" s="103">
        <f t="shared" si="29"/>
        <v>893.46</v>
      </c>
      <c r="K692" s="113"/>
      <c r="L692" s="113"/>
      <c r="N692" s="117"/>
      <c r="O692" s="117"/>
      <c r="P692" s="114"/>
      <c r="Q692" s="118"/>
      <c r="R692" s="116"/>
      <c r="S692" s="114"/>
    </row>
    <row r="693" spans="6:19">
      <c r="F693" s="111" t="s">
        <v>389</v>
      </c>
      <c r="G693" s="136">
        <v>2.032426E-4</v>
      </c>
      <c r="H693" s="103">
        <f>ROUND(+G693*Totals!$H$12,2)</f>
        <v>71.94</v>
      </c>
      <c r="I693" s="103">
        <f t="shared" si="28"/>
        <v>0</v>
      </c>
      <c r="J693" s="103">
        <f t="shared" si="29"/>
        <v>71.94</v>
      </c>
      <c r="O693" s="117" t="s">
        <v>1159</v>
      </c>
      <c r="P693" s="114"/>
      <c r="Q693" s="118"/>
      <c r="R693" s="116"/>
      <c r="S693" s="114"/>
    </row>
    <row r="694" spans="6:19">
      <c r="F694" s="111" t="s">
        <v>388</v>
      </c>
      <c r="G694" s="136">
        <v>2.9752200000000003E-5</v>
      </c>
      <c r="H694" s="103">
        <f>ROUND(+G694*Totals!$H$12,2)</f>
        <v>10.53</v>
      </c>
      <c r="I694" s="103">
        <f t="shared" si="28"/>
        <v>3.9611285266457679</v>
      </c>
      <c r="J694" s="103">
        <f t="shared" ref="J694:J700" si="30">+H694-I694</f>
        <v>6.5688714733542319</v>
      </c>
      <c r="K694" s="113" t="s">
        <v>388</v>
      </c>
      <c r="L694" s="113" t="s">
        <v>69</v>
      </c>
      <c r="M694" s="138">
        <v>0.37617554858934171</v>
      </c>
      <c r="N694" s="117">
        <f>+H694*M694</f>
        <v>3.9611285266457679</v>
      </c>
      <c r="O694" s="113" t="s">
        <v>1159</v>
      </c>
      <c r="P694" s="114"/>
      <c r="Q694" s="118"/>
      <c r="R694" s="116"/>
      <c r="S694" s="114"/>
    </row>
    <row r="695" spans="6:19">
      <c r="F695" s="111" t="s">
        <v>387</v>
      </c>
      <c r="G695" s="136">
        <v>7.0323499999999992E-5</v>
      </c>
      <c r="H695" s="103">
        <f>ROUND(+G695*Totals!$H$12,2)</f>
        <v>24.89</v>
      </c>
      <c r="I695" s="103">
        <f t="shared" si="28"/>
        <v>5.287985347985348</v>
      </c>
      <c r="J695" s="103">
        <f t="shared" si="30"/>
        <v>19.602014652014653</v>
      </c>
      <c r="K695" s="113" t="s">
        <v>387</v>
      </c>
      <c r="L695" s="113" t="s">
        <v>116</v>
      </c>
      <c r="M695" s="138">
        <v>0.21245421245421245</v>
      </c>
      <c r="N695" s="117">
        <f>+H695*M695</f>
        <v>5.287985347985348</v>
      </c>
      <c r="O695" s="113"/>
      <c r="P695" s="114"/>
      <c r="Q695" s="118"/>
      <c r="R695" s="116"/>
      <c r="S695" s="114"/>
    </row>
    <row r="696" spans="6:19">
      <c r="F696" s="111" t="s">
        <v>386</v>
      </c>
      <c r="G696" s="136">
        <v>9.6714119999999999E-4</v>
      </c>
      <c r="H696" s="103">
        <f>ROUND(+G696*Totals!$H$12,2)</f>
        <v>342.31</v>
      </c>
      <c r="I696" s="103">
        <f t="shared" si="28"/>
        <v>0</v>
      </c>
      <c r="J696" s="103">
        <f t="shared" si="30"/>
        <v>342.31</v>
      </c>
      <c r="K696" s="113"/>
      <c r="L696" s="113"/>
      <c r="N696" s="117"/>
      <c r="O696" s="117"/>
      <c r="P696" s="114"/>
      <c r="Q696" s="118"/>
      <c r="R696" s="116"/>
      <c r="S696" s="114"/>
    </row>
    <row r="697" spans="6:19">
      <c r="F697" s="111" t="s">
        <v>385</v>
      </c>
      <c r="G697" s="136">
        <v>6.5686770000000002E-4</v>
      </c>
      <c r="H697" s="103">
        <f>ROUND(+G697*Totals!$H$12,2)</f>
        <v>232.49</v>
      </c>
      <c r="I697" s="103">
        <f t="shared" si="28"/>
        <v>0</v>
      </c>
      <c r="J697" s="103">
        <f t="shared" si="30"/>
        <v>232.49</v>
      </c>
      <c r="O697" s="117" t="s">
        <v>1159</v>
      </c>
      <c r="P697" s="114"/>
      <c r="Q697" s="118"/>
      <c r="R697" s="116"/>
      <c r="S697" s="114"/>
    </row>
    <row r="698" spans="6:19">
      <c r="F698" s="111" t="s">
        <v>384</v>
      </c>
      <c r="G698" s="136">
        <v>6.1822800000000007E-5</v>
      </c>
      <c r="H698" s="103">
        <f>ROUND(+G698*Totals!$H$12,2)</f>
        <v>21.88</v>
      </c>
      <c r="I698" s="103">
        <f t="shared" si="28"/>
        <v>7.6104347826086949</v>
      </c>
      <c r="J698" s="103">
        <f t="shared" si="30"/>
        <v>14.269565217391303</v>
      </c>
      <c r="K698" s="113" t="s">
        <v>384</v>
      </c>
      <c r="L698" s="113" t="s">
        <v>91</v>
      </c>
      <c r="M698" s="138">
        <v>0.34782608695652173</v>
      </c>
      <c r="N698" s="117">
        <f>+H698*M698</f>
        <v>7.6104347826086949</v>
      </c>
      <c r="O698" s="113" t="s">
        <v>1159</v>
      </c>
      <c r="P698" s="114"/>
      <c r="Q698" s="118"/>
      <c r="R698" s="116"/>
      <c r="S698" s="114"/>
    </row>
    <row r="699" spans="6:19">
      <c r="F699" s="111" t="s">
        <v>383</v>
      </c>
      <c r="G699" s="136">
        <v>7.3800999999999994E-5</v>
      </c>
      <c r="H699" s="103">
        <f>ROUND(+G699*Totals!$H$12,2)</f>
        <v>26.12</v>
      </c>
      <c r="I699" s="103">
        <f t="shared" si="28"/>
        <v>2.9423715415019767</v>
      </c>
      <c r="J699" s="103">
        <f t="shared" si="30"/>
        <v>23.177628458498024</v>
      </c>
      <c r="K699" s="113" t="s">
        <v>383</v>
      </c>
      <c r="L699" s="113" t="s">
        <v>37</v>
      </c>
      <c r="M699" s="138">
        <v>0.11264822134387352</v>
      </c>
      <c r="N699" s="117">
        <f>+H699*M699</f>
        <v>2.9423715415019767</v>
      </c>
      <c r="O699" s="113"/>
      <c r="P699" s="114"/>
      <c r="Q699" s="118"/>
      <c r="R699" s="116"/>
      <c r="S699" s="114"/>
    </row>
    <row r="700" spans="6:19">
      <c r="F700" s="111" t="s">
        <v>382</v>
      </c>
      <c r="G700" s="136">
        <v>3.6668680000000002E-4</v>
      </c>
      <c r="H700" s="103">
        <f>ROUND(+G700*Totals!$H$12,2)</f>
        <v>129.79</v>
      </c>
      <c r="I700" s="103">
        <f t="shared" si="28"/>
        <v>0</v>
      </c>
      <c r="J700" s="103">
        <f t="shared" si="30"/>
        <v>129.79</v>
      </c>
      <c r="K700" s="113"/>
      <c r="L700" s="113"/>
      <c r="N700" s="117"/>
      <c r="O700" s="113"/>
      <c r="P700" s="114"/>
      <c r="Q700" s="118"/>
      <c r="R700" s="116"/>
      <c r="S700" s="114"/>
    </row>
    <row r="701" spans="6:19">
      <c r="F701" s="111" t="s">
        <v>381</v>
      </c>
      <c r="G701" s="136">
        <v>3.462079E-4</v>
      </c>
      <c r="H701" s="103">
        <f>ROUND(+G701*Totals!$H$12,2)</f>
        <v>122.54</v>
      </c>
      <c r="I701" s="103">
        <f t="shared" si="28"/>
        <v>0</v>
      </c>
      <c r="J701" s="103">
        <f t="shared" si="29"/>
        <v>122.54</v>
      </c>
      <c r="K701" s="113"/>
      <c r="L701" s="113"/>
      <c r="N701" s="117"/>
      <c r="O701" s="117"/>
      <c r="P701" s="114"/>
      <c r="Q701" s="118"/>
      <c r="R701" s="116"/>
      <c r="S701" s="114"/>
    </row>
    <row r="702" spans="6:19">
      <c r="F702" s="111" t="s">
        <v>380</v>
      </c>
      <c r="G702" s="136">
        <v>3.5664050000000004E-4</v>
      </c>
      <c r="H702" s="103">
        <f>ROUND(+G702*Totals!$H$12,2)</f>
        <v>126.23</v>
      </c>
      <c r="I702" s="103">
        <f t="shared" si="28"/>
        <v>0</v>
      </c>
      <c r="J702" s="103">
        <f t="shared" si="29"/>
        <v>126.23</v>
      </c>
      <c r="K702" s="113"/>
      <c r="L702" s="113"/>
      <c r="N702" s="117"/>
      <c r="O702" s="117"/>
      <c r="P702" s="114"/>
      <c r="Q702" s="118"/>
      <c r="R702" s="116"/>
      <c r="S702" s="114"/>
    </row>
    <row r="703" spans="6:19">
      <c r="F703" s="111" t="s">
        <v>379</v>
      </c>
      <c r="G703" s="136">
        <v>3.4002599999999999E-5</v>
      </c>
      <c r="H703" s="103">
        <f>ROUND(+G703*Totals!$H$12,2)</f>
        <v>12.03</v>
      </c>
      <c r="I703" s="103">
        <f t="shared" si="28"/>
        <v>0.74412371134020616</v>
      </c>
      <c r="J703" s="103">
        <f t="shared" si="29"/>
        <v>11.285876288659793</v>
      </c>
      <c r="K703" s="113" t="s">
        <v>379</v>
      </c>
      <c r="L703" s="113" t="s">
        <v>126</v>
      </c>
      <c r="M703" s="138">
        <v>6.1855670103092786E-2</v>
      </c>
      <c r="N703" s="117">
        <f>+H703*M703</f>
        <v>0.74412371134020616</v>
      </c>
      <c r="O703" s="117" t="s">
        <v>1159</v>
      </c>
      <c r="P703" s="114"/>
      <c r="Q703" s="118"/>
      <c r="R703" s="116" t="s">
        <v>1159</v>
      </c>
      <c r="S703" s="114"/>
    </row>
    <row r="704" spans="6:19">
      <c r="F704" s="111" t="s">
        <v>378</v>
      </c>
      <c r="G704" s="136">
        <v>1.039397E-4</v>
      </c>
      <c r="H704" s="103">
        <f>ROUND(+G704*Totals!$H$12,2)</f>
        <v>36.79</v>
      </c>
      <c r="I704" s="103">
        <f t="shared" si="28"/>
        <v>10.937567567567566</v>
      </c>
      <c r="J704" s="103">
        <f t="shared" si="29"/>
        <v>25.852432432432433</v>
      </c>
      <c r="K704" s="113" t="s">
        <v>378</v>
      </c>
      <c r="L704" s="113" t="s">
        <v>53</v>
      </c>
      <c r="M704" s="138">
        <v>6.7567567567567557E-2</v>
      </c>
      <c r="N704" s="117">
        <f>+H704*M704</f>
        <v>2.4858108108108103</v>
      </c>
      <c r="O704" s="113" t="s">
        <v>79</v>
      </c>
      <c r="P704" s="138">
        <v>0.22972972972972971</v>
      </c>
      <c r="Q704" s="118">
        <f>H704*P704</f>
        <v>8.4517567567567564</v>
      </c>
      <c r="R704" s="116" t="s">
        <v>1159</v>
      </c>
      <c r="S704" s="114"/>
    </row>
    <row r="705" spans="6:19">
      <c r="F705" s="111" t="s">
        <v>377</v>
      </c>
      <c r="G705" s="136">
        <v>1.020077E-4</v>
      </c>
      <c r="H705" s="103">
        <f>ROUND(+G705*Totals!$H$12,2)</f>
        <v>36.1</v>
      </c>
      <c r="I705" s="103">
        <f t="shared" si="28"/>
        <v>10.554152823920267</v>
      </c>
      <c r="J705" s="103">
        <f t="shared" si="29"/>
        <v>25.545847176079732</v>
      </c>
      <c r="K705" s="113" t="s">
        <v>377</v>
      </c>
      <c r="L705" s="113" t="s">
        <v>60</v>
      </c>
      <c r="M705" s="138">
        <v>0.29235880398671099</v>
      </c>
      <c r="N705" s="117">
        <f>+H705*M705</f>
        <v>10.554152823920267</v>
      </c>
      <c r="O705" s="117" t="s">
        <v>1159</v>
      </c>
      <c r="P705" s="114"/>
      <c r="Q705" s="118"/>
      <c r="R705" s="116" t="s">
        <v>1159</v>
      </c>
      <c r="S705" s="114"/>
    </row>
    <row r="706" spans="6:19">
      <c r="F706" s="111" t="s">
        <v>376</v>
      </c>
      <c r="G706" s="136">
        <v>2.2024390000000002E-4</v>
      </c>
      <c r="H706" s="103">
        <f>ROUND(+G706*Totals!$H$12,2)</f>
        <v>77.95</v>
      </c>
      <c r="I706" s="103">
        <f t="shared" si="28"/>
        <v>0</v>
      </c>
      <c r="J706" s="103">
        <f t="shared" si="29"/>
        <v>77.95</v>
      </c>
      <c r="K706" s="113"/>
      <c r="L706" s="113"/>
      <c r="N706" s="117"/>
      <c r="O706" s="113"/>
      <c r="P706" s="114"/>
      <c r="Q706" s="118"/>
      <c r="R706" s="116"/>
      <c r="S706" s="114"/>
    </row>
    <row r="707" spans="6:19">
      <c r="F707" s="111" t="s">
        <v>375</v>
      </c>
      <c r="G707" s="136">
        <v>9.6211800000000006E-5</v>
      </c>
      <c r="H707" s="103">
        <f>ROUND(+G707*Totals!$H$12,2)</f>
        <v>34.049999999999997</v>
      </c>
      <c r="I707" s="103">
        <f t="shared" si="28"/>
        <v>5.6238738738738734</v>
      </c>
      <c r="J707" s="103">
        <f t="shared" si="29"/>
        <v>28.426126126126125</v>
      </c>
      <c r="K707" s="113" t="s">
        <v>375</v>
      </c>
      <c r="L707" s="113" t="s">
        <v>52</v>
      </c>
      <c r="M707" s="138">
        <v>0.16516516516516516</v>
      </c>
      <c r="N707" s="117">
        <f>+H707*M707</f>
        <v>5.6238738738738734</v>
      </c>
      <c r="O707" s="117"/>
      <c r="P707" s="114"/>
      <c r="Q707" s="118"/>
      <c r="R707" s="116" t="s">
        <v>1159</v>
      </c>
      <c r="S707" s="114"/>
    </row>
    <row r="708" spans="6:19">
      <c r="F708" s="111" t="s">
        <v>374</v>
      </c>
      <c r="G708" s="136">
        <v>2.14448E-4</v>
      </c>
      <c r="H708" s="103">
        <f>ROUND(+G708*Totals!$H$12,2)</f>
        <v>75.900000000000006</v>
      </c>
      <c r="I708" s="103">
        <f t="shared" si="28"/>
        <v>0</v>
      </c>
      <c r="J708" s="103">
        <f t="shared" si="29"/>
        <v>75.900000000000006</v>
      </c>
      <c r="K708" s="113"/>
      <c r="L708" s="113"/>
      <c r="N708" s="117"/>
      <c r="O708" s="113"/>
      <c r="P708" s="114"/>
      <c r="Q708" s="118"/>
      <c r="R708" s="116"/>
      <c r="S708" s="114"/>
    </row>
    <row r="709" spans="6:19">
      <c r="F709" s="111" t="s">
        <v>373</v>
      </c>
      <c r="G709" s="136">
        <v>7.1869100000000006E-5</v>
      </c>
      <c r="H709" s="103">
        <f>ROUND(+G709*Totals!$H$12,2)</f>
        <v>25.44</v>
      </c>
      <c r="I709" s="103">
        <f t="shared" si="28"/>
        <v>9.721368821292776</v>
      </c>
      <c r="J709" s="103">
        <f t="shared" si="29"/>
        <v>15.718631178707225</v>
      </c>
      <c r="K709" s="113" t="s">
        <v>373</v>
      </c>
      <c r="L709" s="113" t="s">
        <v>128</v>
      </c>
      <c r="M709" s="138">
        <v>0.38212927756653992</v>
      </c>
      <c r="N709" s="117">
        <f t="shared" ref="N709:N714" si="31">+H709*M709</f>
        <v>9.721368821292776</v>
      </c>
      <c r="O709" s="117" t="s">
        <v>1159</v>
      </c>
      <c r="P709" s="114"/>
      <c r="Q709" s="118"/>
      <c r="R709" s="116" t="s">
        <v>1159</v>
      </c>
      <c r="S709" s="114"/>
    </row>
    <row r="710" spans="6:19">
      <c r="F710" s="111" t="s">
        <v>372</v>
      </c>
      <c r="G710" s="136">
        <v>3.1297799999999997E-5</v>
      </c>
      <c r="H710" s="103">
        <f>ROUND(+G710*Totals!$H$12,2)</f>
        <v>11.08</v>
      </c>
      <c r="I710" s="103">
        <f t="shared" si="28"/>
        <v>7.6398387096774201</v>
      </c>
      <c r="J710" s="103">
        <f t="shared" si="29"/>
        <v>3.44016129032258</v>
      </c>
      <c r="K710" s="113" t="s">
        <v>372</v>
      </c>
      <c r="L710" s="113" t="s">
        <v>48</v>
      </c>
      <c r="M710" s="138">
        <v>0.49193548387096775</v>
      </c>
      <c r="N710" s="117">
        <f t="shared" si="31"/>
        <v>5.4506451612903231</v>
      </c>
      <c r="O710" s="117" t="s">
        <v>71</v>
      </c>
      <c r="P710" s="138">
        <v>0.19758064516129031</v>
      </c>
      <c r="Q710" s="118">
        <f>H710*P710</f>
        <v>2.1891935483870966</v>
      </c>
      <c r="R710" s="116" t="s">
        <v>1159</v>
      </c>
      <c r="S710" s="114"/>
    </row>
    <row r="711" spans="6:19">
      <c r="F711" s="111" t="s">
        <v>371</v>
      </c>
      <c r="G711" s="136">
        <v>0</v>
      </c>
      <c r="H711" s="103">
        <f>ROUND(+G711*Totals!$H$12,2)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ROUND(+G712*Totals!$H$12,2)</f>
        <v>21.06</v>
      </c>
      <c r="I712" s="103">
        <f t="shared" si="32"/>
        <v>11.679563318777291</v>
      </c>
      <c r="J712" s="103">
        <f t="shared" si="33"/>
        <v>9.380436681222708</v>
      </c>
      <c r="K712" s="113" t="s">
        <v>370</v>
      </c>
      <c r="L712" s="113" t="s">
        <v>74</v>
      </c>
      <c r="M712" s="138">
        <v>0.55458515283842791</v>
      </c>
      <c r="N712" s="117">
        <f t="shared" si="31"/>
        <v>11.679563318777291</v>
      </c>
      <c r="O712" s="117" t="s">
        <v>1159</v>
      </c>
      <c r="P712" s="114"/>
      <c r="Q712" s="118"/>
      <c r="R712" s="116"/>
      <c r="S712" s="114"/>
    </row>
    <row r="713" spans="6:19">
      <c r="F713" s="111" t="s">
        <v>369</v>
      </c>
      <c r="G713" s="136">
        <v>7.3028199999999993E-5</v>
      </c>
      <c r="H713" s="103">
        <f>ROUND(+G713*Totals!$H$12,2)</f>
        <v>25.85</v>
      </c>
      <c r="I713" s="103">
        <f t="shared" si="32"/>
        <v>5.4808544303797468</v>
      </c>
      <c r="J713" s="103">
        <f t="shared" si="33"/>
        <v>20.369145569620255</v>
      </c>
      <c r="K713" s="113" t="s">
        <v>369</v>
      </c>
      <c r="L713" s="113" t="s">
        <v>70</v>
      </c>
      <c r="M713" s="138">
        <v>0.21202531645569619</v>
      </c>
      <c r="N713" s="117">
        <f t="shared" si="31"/>
        <v>5.4808544303797468</v>
      </c>
      <c r="O713" s="113"/>
      <c r="P713" s="114"/>
      <c r="Q713" s="118"/>
      <c r="R713" s="116"/>
      <c r="S713" s="114"/>
    </row>
    <row r="714" spans="6:19">
      <c r="F714" s="111" t="s">
        <v>368</v>
      </c>
      <c r="G714" s="136">
        <v>1.6614899999999999E-5</v>
      </c>
      <c r="H714" s="103">
        <f>ROUND(+G714*Totals!$H$12,2)</f>
        <v>5.88</v>
      </c>
      <c r="I714" s="103">
        <f t="shared" si="32"/>
        <v>1.9008620689655173</v>
      </c>
      <c r="J714" s="103">
        <f t="shared" si="33"/>
        <v>3.9791379310344825</v>
      </c>
      <c r="K714" s="113" t="s">
        <v>368</v>
      </c>
      <c r="L714" s="113" t="s">
        <v>39</v>
      </c>
      <c r="M714" s="138">
        <v>0.32327586206896552</v>
      </c>
      <c r="N714" s="117">
        <f t="shared" si="31"/>
        <v>1.9008620689655173</v>
      </c>
      <c r="O714" s="113"/>
      <c r="P714" s="114"/>
      <c r="Q714" s="118"/>
      <c r="R714" s="116"/>
      <c r="S714" s="114"/>
    </row>
    <row r="715" spans="6:19">
      <c r="F715" s="111" t="s">
        <v>367</v>
      </c>
      <c r="G715" s="136">
        <v>2.932721E-4</v>
      </c>
      <c r="H715" s="103">
        <f>ROUND(+G715*Totals!$H$12,2)</f>
        <v>103.8</v>
      </c>
      <c r="I715" s="103">
        <f t="shared" si="32"/>
        <v>0</v>
      </c>
      <c r="J715" s="103">
        <f t="shared" si="33"/>
        <v>103.8</v>
      </c>
      <c r="K715" s="113"/>
      <c r="L715" s="113"/>
      <c r="N715" s="117"/>
      <c r="O715" s="117"/>
      <c r="P715" s="114"/>
      <c r="Q715" s="118"/>
      <c r="R715" s="116"/>
      <c r="S715" s="114"/>
    </row>
    <row r="716" spans="6:19">
      <c r="F716" s="111" t="s">
        <v>366</v>
      </c>
      <c r="G716" s="136">
        <v>3.2650190000000002E-4</v>
      </c>
      <c r="H716" s="103">
        <f>ROUND(+G716*Totals!$H$12,2)</f>
        <v>115.56</v>
      </c>
      <c r="I716" s="103">
        <f t="shared" si="32"/>
        <v>0</v>
      </c>
      <c r="J716" s="103">
        <f t="shared" si="33"/>
        <v>115.56</v>
      </c>
      <c r="K716" s="113"/>
      <c r="L716" s="113"/>
      <c r="N716" s="117"/>
      <c r="O716" s="113"/>
      <c r="P716" s="114"/>
      <c r="Q716" s="118"/>
      <c r="R716" s="116"/>
      <c r="S716" s="114"/>
    </row>
    <row r="717" spans="6:19">
      <c r="F717" s="111" t="s">
        <v>365</v>
      </c>
      <c r="G717" s="136">
        <v>5.8731699999999999E-5</v>
      </c>
      <c r="H717" s="103">
        <f>ROUND(+G717*Totals!$H$12,2)</f>
        <v>20.79</v>
      </c>
      <c r="I717" s="103">
        <f t="shared" si="32"/>
        <v>10.907429577464789</v>
      </c>
      <c r="J717" s="103">
        <f t="shared" si="33"/>
        <v>9.8825704225352098</v>
      </c>
      <c r="K717" s="113" t="s">
        <v>365</v>
      </c>
      <c r="L717" s="113" t="s">
        <v>84</v>
      </c>
      <c r="M717" s="138">
        <v>0.52464788732394374</v>
      </c>
      <c r="N717" s="117">
        <f>+H717*M717</f>
        <v>10.907429577464789</v>
      </c>
      <c r="O717" s="117" t="s">
        <v>1159</v>
      </c>
      <c r="P717" s="114"/>
      <c r="Q717" s="118"/>
      <c r="R717" s="116"/>
      <c r="S717" s="114"/>
    </row>
    <row r="718" spans="6:19">
      <c r="F718" s="111" t="s">
        <v>364</v>
      </c>
      <c r="G718" s="136">
        <v>2.1622541000000002E-3</v>
      </c>
      <c r="H718" s="103">
        <f>ROUND(+G718*Totals!$H$12,2)</f>
        <v>765.31</v>
      </c>
      <c r="I718" s="103">
        <f t="shared" si="32"/>
        <v>0</v>
      </c>
      <c r="J718" s="103">
        <f t="shared" si="33"/>
        <v>765.31</v>
      </c>
      <c r="K718" s="113"/>
      <c r="L718" s="113"/>
      <c r="N718" s="117"/>
      <c r="O718" s="113"/>
      <c r="P718" s="114"/>
      <c r="Q718" s="118"/>
      <c r="R718" s="116"/>
      <c r="S718" s="114"/>
    </row>
    <row r="719" spans="6:19">
      <c r="F719" s="111" t="s">
        <v>363</v>
      </c>
      <c r="G719" s="136">
        <v>2.43427E-5</v>
      </c>
      <c r="H719" s="103">
        <f>ROUND(+G719*Totals!$H$12,2)</f>
        <v>8.6199999999999992</v>
      </c>
      <c r="I719" s="103">
        <f t="shared" si="32"/>
        <v>1.8739130434782609</v>
      </c>
      <c r="J719" s="103">
        <f t="shared" si="33"/>
        <v>6.7460869565217383</v>
      </c>
      <c r="K719" s="113" t="s">
        <v>363</v>
      </c>
      <c r="L719" s="113" t="s">
        <v>113</v>
      </c>
      <c r="M719" s="138">
        <v>0.21739130434782611</v>
      </c>
      <c r="N719" s="117">
        <f>+H719*M719</f>
        <v>1.8739130434782609</v>
      </c>
      <c r="O719" s="113"/>
      <c r="P719" s="114"/>
      <c r="Q719" s="118"/>
      <c r="R719" s="116"/>
      <c r="S719" s="114"/>
    </row>
    <row r="720" spans="6:19">
      <c r="F720" s="111" t="s">
        <v>362</v>
      </c>
      <c r="G720" s="136">
        <v>2.8245309999999998E-4</v>
      </c>
      <c r="H720" s="103">
        <f>ROUND(+G720*Totals!$H$12,2)</f>
        <v>99.97</v>
      </c>
      <c r="I720" s="103">
        <f t="shared" si="32"/>
        <v>0</v>
      </c>
      <c r="J720" s="103">
        <f t="shared" si="33"/>
        <v>99.97</v>
      </c>
      <c r="K720" s="113"/>
      <c r="L720" s="113"/>
      <c r="N720" s="117"/>
      <c r="O720" s="117"/>
      <c r="P720" s="114"/>
      <c r="Q720" s="118"/>
      <c r="R720" s="116"/>
      <c r="S720" s="114"/>
    </row>
    <row r="721" spans="6:19">
      <c r="F721" s="111" t="s">
        <v>361</v>
      </c>
      <c r="G721" s="136">
        <v>6.4218479999999991E-4</v>
      </c>
      <c r="H721" s="103">
        <f>ROUND(+G721*Totals!$H$12,2)</f>
        <v>227.3</v>
      </c>
      <c r="I721" s="103">
        <f t="shared" si="32"/>
        <v>0</v>
      </c>
      <c r="J721" s="103">
        <f t="shared" si="33"/>
        <v>227.3</v>
      </c>
      <c r="K721" s="113"/>
      <c r="L721" s="113"/>
      <c r="N721" s="117"/>
      <c r="O721" s="113"/>
      <c r="P721" s="114"/>
      <c r="Q721" s="118"/>
      <c r="R721" s="116"/>
      <c r="S721" s="114"/>
    </row>
    <row r="722" spans="6:19">
      <c r="F722" s="111" t="s">
        <v>360</v>
      </c>
      <c r="G722" s="136">
        <v>8.0756100000000004E-5</v>
      </c>
      <c r="H722" s="103">
        <f>ROUND(+G722*Totals!$H$12,2)</f>
        <v>28.58</v>
      </c>
      <c r="I722" s="103">
        <f t="shared" si="32"/>
        <v>5.3862307692307692</v>
      </c>
      <c r="J722" s="103">
        <f t="shared" si="33"/>
        <v>23.193769230769227</v>
      </c>
      <c r="K722" s="113" t="s">
        <v>360</v>
      </c>
      <c r="L722" s="113" t="s">
        <v>45</v>
      </c>
      <c r="M722" s="138">
        <v>0.18846153846153846</v>
      </c>
      <c r="N722" s="117">
        <f>+H722*M722</f>
        <v>5.3862307692307692</v>
      </c>
      <c r="O722" s="117"/>
      <c r="P722" s="114"/>
      <c r="Q722" s="118"/>
      <c r="R722" s="116"/>
      <c r="S722" s="114"/>
    </row>
    <row r="723" spans="6:19">
      <c r="F723" s="111" t="s">
        <v>359</v>
      </c>
      <c r="G723" s="136">
        <v>6.483671000000001E-4</v>
      </c>
      <c r="H723" s="103">
        <f>ROUND(+G723*Totals!$H$12,2)</f>
        <v>229.48</v>
      </c>
      <c r="I723" s="103">
        <f t="shared" si="32"/>
        <v>0</v>
      </c>
      <c r="J723" s="103">
        <f t="shared" si="33"/>
        <v>229.48</v>
      </c>
      <c r="K723" s="113"/>
      <c r="L723" s="113"/>
      <c r="N723" s="117"/>
      <c r="O723" s="117"/>
      <c r="P723" s="114"/>
      <c r="Q723" s="118"/>
      <c r="R723" s="116"/>
      <c r="S723" s="114"/>
    </row>
    <row r="724" spans="6:19">
      <c r="F724" s="111" t="s">
        <v>358</v>
      </c>
      <c r="G724" s="136">
        <v>9.0415900000000003E-5</v>
      </c>
      <c r="H724" s="103">
        <f>ROUND(+G724*Totals!$H$12,2)</f>
        <v>32</v>
      </c>
      <c r="I724" s="103">
        <f t="shared" si="32"/>
        <v>5.9220779220779214</v>
      </c>
      <c r="J724" s="103">
        <f t="shared" si="33"/>
        <v>26.077922077922079</v>
      </c>
      <c r="K724" s="113" t="s">
        <v>358</v>
      </c>
      <c r="L724" s="113" t="s">
        <v>80</v>
      </c>
      <c r="M724" s="138">
        <v>0.18506493506493504</v>
      </c>
      <c r="N724" s="117">
        <f>+H724*M724</f>
        <v>5.9220779220779214</v>
      </c>
      <c r="O724" s="113"/>
      <c r="P724" s="114"/>
      <c r="Q724" s="118"/>
      <c r="R724" s="116"/>
      <c r="S724" s="114"/>
    </row>
    <row r="725" spans="6:19">
      <c r="F725" s="111" t="s">
        <v>357</v>
      </c>
      <c r="G725" s="136">
        <v>1.047124E-4</v>
      </c>
      <c r="H725" s="103">
        <f>ROUND(+G725*Totals!$H$12,2)</f>
        <v>37.06</v>
      </c>
      <c r="I725" s="103">
        <f t="shared" si="32"/>
        <v>10.294444444444446</v>
      </c>
      <c r="J725" s="103">
        <f t="shared" si="33"/>
        <v>26.765555555555558</v>
      </c>
      <c r="K725" s="113" t="s">
        <v>357</v>
      </c>
      <c r="L725" s="113" t="s">
        <v>98</v>
      </c>
      <c r="M725" s="138">
        <v>0.27777777777777779</v>
      </c>
      <c r="N725" s="117">
        <f>+H725*M725</f>
        <v>10.294444444444446</v>
      </c>
      <c r="O725" s="113" t="s">
        <v>1159</v>
      </c>
      <c r="P725" s="114"/>
      <c r="Q725" s="118"/>
      <c r="R725" s="116"/>
      <c r="S725" s="114"/>
    </row>
    <row r="726" spans="6:19">
      <c r="F726" s="111" t="s">
        <v>356</v>
      </c>
      <c r="G726" s="136">
        <v>3.1143259999999998E-4</v>
      </c>
      <c r="H726" s="103">
        <f>ROUND(+G726*Totals!$H$12,2)</f>
        <v>110.23</v>
      </c>
      <c r="I726" s="103">
        <f t="shared" si="32"/>
        <v>0</v>
      </c>
      <c r="J726" s="103">
        <f t="shared" si="33"/>
        <v>110.23</v>
      </c>
      <c r="K726" s="113"/>
      <c r="L726" s="113"/>
      <c r="N726" s="117"/>
      <c r="O726" s="117"/>
      <c r="P726" s="114"/>
      <c r="Q726" s="118"/>
      <c r="R726" s="116"/>
      <c r="S726" s="114"/>
    </row>
    <row r="727" spans="6:19">
      <c r="F727" s="111" t="s">
        <v>355</v>
      </c>
      <c r="G727" s="136">
        <v>2.094249E-4</v>
      </c>
      <c r="H727" s="103">
        <f>ROUND(+G727*Totals!$H$12,2)</f>
        <v>74.12</v>
      </c>
      <c r="I727" s="103">
        <f t="shared" si="32"/>
        <v>0</v>
      </c>
      <c r="J727" s="103">
        <f t="shared" si="33"/>
        <v>74.12</v>
      </c>
      <c r="K727" s="113"/>
      <c r="L727" s="113"/>
      <c r="N727" s="117"/>
      <c r="O727" s="117"/>
      <c r="P727" s="114"/>
      <c r="Q727" s="118"/>
      <c r="R727" s="116"/>
      <c r="S727" s="114"/>
    </row>
    <row r="728" spans="6:19">
      <c r="F728" s="111" t="s">
        <v>354</v>
      </c>
      <c r="G728" s="136">
        <v>7.8051300000000009E-5</v>
      </c>
      <c r="H728" s="103">
        <f>ROUND(+G728*Totals!$H$12,2)</f>
        <v>27.63</v>
      </c>
      <c r="I728" s="103">
        <f t="shared" si="32"/>
        <v>3.1279245283018864</v>
      </c>
      <c r="J728" s="103">
        <f t="shared" si="33"/>
        <v>24.502075471698113</v>
      </c>
      <c r="K728" s="113" t="s">
        <v>354</v>
      </c>
      <c r="L728" s="113" t="s">
        <v>65</v>
      </c>
      <c r="M728" s="138">
        <v>0.11320754716981131</v>
      </c>
      <c r="N728" s="117">
        <f t="shared" ref="N728:N787" si="34">+H728*M728</f>
        <v>3.1279245283018864</v>
      </c>
      <c r="O728" s="117" t="s">
        <v>1159</v>
      </c>
      <c r="P728" s="114"/>
      <c r="Q728" s="118"/>
      <c r="R728" s="116"/>
      <c r="S728" s="114"/>
    </row>
    <row r="729" spans="6:19">
      <c r="F729" s="111" t="s">
        <v>353</v>
      </c>
      <c r="G729" s="136">
        <v>4.2116799999999996E-5</v>
      </c>
      <c r="H729" s="103">
        <f>ROUND(+G729*Totals!$H$12,2)</f>
        <v>14.91</v>
      </c>
      <c r="I729" s="103">
        <f t="shared" si="32"/>
        <v>5.2693975903614447</v>
      </c>
      <c r="J729" s="103">
        <f t="shared" si="33"/>
        <v>9.6406024096385554</v>
      </c>
      <c r="K729" s="113" t="s">
        <v>353</v>
      </c>
      <c r="L729" s="113" t="s">
        <v>58</v>
      </c>
      <c r="M729" s="138">
        <v>0.35341365461847385</v>
      </c>
      <c r="N729" s="117">
        <f t="shared" si="34"/>
        <v>5.2693975903614447</v>
      </c>
      <c r="O729" s="117" t="s">
        <v>1159</v>
      </c>
      <c r="P729" s="114"/>
      <c r="Q729" s="118"/>
      <c r="R729" s="116"/>
      <c r="S729" s="114"/>
    </row>
    <row r="730" spans="6:19">
      <c r="F730" s="111" t="s">
        <v>352</v>
      </c>
      <c r="G730" s="136">
        <v>1.06258E-4</v>
      </c>
      <c r="H730" s="103">
        <f>ROUND(+G730*Totals!$H$12,2)</f>
        <v>37.61</v>
      </c>
      <c r="I730" s="103">
        <f t="shared" si="32"/>
        <v>15.877806603773584</v>
      </c>
      <c r="J730" s="103">
        <f t="shared" si="33"/>
        <v>21.732193396226414</v>
      </c>
      <c r="K730" s="113" t="s">
        <v>352</v>
      </c>
      <c r="L730" s="113" t="s">
        <v>129</v>
      </c>
      <c r="M730" s="138">
        <v>0.42216981132075471</v>
      </c>
      <c r="N730" s="117">
        <f t="shared" si="34"/>
        <v>15.877806603773584</v>
      </c>
      <c r="O730" s="117" t="s">
        <v>1159</v>
      </c>
      <c r="P730" s="114"/>
      <c r="Q730" s="118"/>
      <c r="R730" s="116"/>
      <c r="S730" s="114"/>
    </row>
    <row r="731" spans="6:19">
      <c r="F731" s="111" t="s">
        <v>351</v>
      </c>
      <c r="G731" s="136">
        <v>1.46829E-5</v>
      </c>
      <c r="H731" s="103">
        <f>ROUND(+G731*Totals!$H$12,2)</f>
        <v>5.2</v>
      </c>
      <c r="I731" s="103">
        <f t="shared" si="32"/>
        <v>2.4761904761904763</v>
      </c>
      <c r="J731" s="103">
        <f t="shared" si="33"/>
        <v>2.7238095238095239</v>
      </c>
      <c r="K731" s="113" t="s">
        <v>351</v>
      </c>
      <c r="L731" s="113" t="s">
        <v>47</v>
      </c>
      <c r="M731" s="138">
        <v>0.47619047619047622</v>
      </c>
      <c r="N731" s="117">
        <f t="shared" si="34"/>
        <v>2.4761904761904763</v>
      </c>
      <c r="O731" s="117" t="s">
        <v>1159</v>
      </c>
      <c r="P731" s="114"/>
      <c r="Q731" s="118"/>
      <c r="R731" s="116"/>
      <c r="S731" s="114"/>
    </row>
    <row r="732" spans="6:19">
      <c r="F732" s="111" t="s">
        <v>350</v>
      </c>
      <c r="G732" s="136">
        <v>1.4103340000000002E-4</v>
      </c>
      <c r="H732" s="103">
        <f>ROUND(+G732*Totals!$H$12,2)</f>
        <v>49.92</v>
      </c>
      <c r="I732" s="103">
        <f t="shared" si="32"/>
        <v>6.764227642276424</v>
      </c>
      <c r="J732" s="103">
        <f t="shared" si="33"/>
        <v>43.155772357723578</v>
      </c>
      <c r="K732" s="113" t="s">
        <v>350</v>
      </c>
      <c r="L732" s="113" t="s">
        <v>66</v>
      </c>
      <c r="M732" s="138">
        <v>0.13550135501355015</v>
      </c>
      <c r="N732" s="117">
        <f t="shared" si="34"/>
        <v>6.764227642276424</v>
      </c>
      <c r="O732" s="113" t="s">
        <v>1159</v>
      </c>
      <c r="P732" s="114"/>
      <c r="Q732" s="118"/>
      <c r="R732" s="116"/>
      <c r="S732" s="114"/>
    </row>
    <row r="733" spans="6:19">
      <c r="F733" s="111" t="s">
        <v>349</v>
      </c>
      <c r="G733" s="136">
        <v>8.5006400000000007E-5</v>
      </c>
      <c r="H733" s="103">
        <f>ROUND(+G733*Totals!$H$12,2)</f>
        <v>30.09</v>
      </c>
      <c r="I733" s="103">
        <f t="shared" si="32"/>
        <v>12.485477178423235</v>
      </c>
      <c r="J733" s="103">
        <f t="shared" si="33"/>
        <v>17.604522821576765</v>
      </c>
      <c r="K733" s="113" t="s">
        <v>349</v>
      </c>
      <c r="L733" s="113" t="s">
        <v>71</v>
      </c>
      <c r="M733" s="138">
        <v>0.41493775933609955</v>
      </c>
      <c r="N733" s="117">
        <f t="shared" si="34"/>
        <v>12.485477178423235</v>
      </c>
      <c r="O733" s="113" t="s">
        <v>1159</v>
      </c>
      <c r="P733" s="114"/>
      <c r="Q733" s="118"/>
      <c r="R733" s="116"/>
      <c r="S733" s="114"/>
    </row>
    <row r="734" spans="6:19">
      <c r="F734" s="111" t="s">
        <v>348</v>
      </c>
      <c r="G734" s="136">
        <v>1.464429E-4</v>
      </c>
      <c r="H734" s="103">
        <f>ROUND(+G734*Totals!$H$12,2)</f>
        <v>51.83</v>
      </c>
      <c r="I734" s="103">
        <f t="shared" si="32"/>
        <v>0</v>
      </c>
      <c r="J734" s="103">
        <f t="shared" si="33"/>
        <v>51.83</v>
      </c>
      <c r="K734" s="113"/>
      <c r="L734" s="113"/>
      <c r="N734" s="117"/>
      <c r="O734" s="117"/>
      <c r="P734" s="114"/>
      <c r="Q734" s="118"/>
      <c r="R734" s="116"/>
      <c r="S734" s="114"/>
    </row>
    <row r="735" spans="6:19">
      <c r="F735" s="111" t="s">
        <v>347</v>
      </c>
      <c r="G735" s="136">
        <v>4.0957639999999996E-4</v>
      </c>
      <c r="H735" s="103">
        <f>ROUND(+G735*Totals!$H$12,2)</f>
        <v>144.97</v>
      </c>
      <c r="I735" s="103">
        <f t="shared" si="32"/>
        <v>0</v>
      </c>
      <c r="J735" s="103">
        <f t="shared" si="33"/>
        <v>144.97</v>
      </c>
      <c r="K735" s="113"/>
      <c r="L735" s="113"/>
      <c r="N735" s="117"/>
      <c r="O735" s="113"/>
      <c r="P735" s="114"/>
      <c r="Q735" s="118"/>
      <c r="R735" s="116"/>
      <c r="S735" s="114"/>
    </row>
    <row r="736" spans="6:19">
      <c r="F736" s="111" t="s">
        <v>346</v>
      </c>
      <c r="G736" s="136">
        <v>9.4666200000000005E-5</v>
      </c>
      <c r="H736" s="103">
        <f>ROUND(+G736*Totals!$H$12,2)</f>
        <v>33.51</v>
      </c>
      <c r="I736" s="103">
        <f t="shared" si="32"/>
        <v>3.1683219761499148</v>
      </c>
      <c r="J736" s="103">
        <f t="shared" si="33"/>
        <v>30.341678023850083</v>
      </c>
      <c r="K736" s="113" t="s">
        <v>346</v>
      </c>
      <c r="L736" s="113" t="s">
        <v>70</v>
      </c>
      <c r="M736" s="138">
        <v>9.4548551959114144E-2</v>
      </c>
      <c r="N736" s="117">
        <f t="shared" si="34"/>
        <v>3.1683219761499148</v>
      </c>
      <c r="O736" s="117" t="s">
        <v>1159</v>
      </c>
      <c r="P736" s="114"/>
      <c r="Q736" s="118"/>
      <c r="R736" s="116"/>
      <c r="S736" s="114"/>
    </row>
    <row r="737" spans="6:19">
      <c r="F737" s="111" t="s">
        <v>345</v>
      </c>
      <c r="G737" s="136">
        <v>1.295575E-3</v>
      </c>
      <c r="H737" s="103">
        <f>ROUND(+G737*Totals!$H$12,2)</f>
        <v>458.56</v>
      </c>
      <c r="I737" s="103">
        <f t="shared" si="32"/>
        <v>0</v>
      </c>
      <c r="J737" s="103">
        <f t="shared" si="33"/>
        <v>458.56</v>
      </c>
      <c r="K737" s="113"/>
      <c r="L737" s="113"/>
      <c r="N737" s="117"/>
      <c r="O737" s="113"/>
      <c r="P737" s="114"/>
      <c r="Q737" s="118"/>
      <c r="R737" s="116"/>
      <c r="S737" s="114"/>
    </row>
    <row r="738" spans="6:19">
      <c r="F738" s="111" t="s">
        <v>344</v>
      </c>
      <c r="G738" s="136">
        <v>5.7958899999999998E-5</v>
      </c>
      <c r="H738" s="103">
        <f>ROUND(+G738*Totals!$H$12,2)</f>
        <v>20.51</v>
      </c>
      <c r="I738" s="103">
        <f t="shared" si="32"/>
        <v>10.085495867768595</v>
      </c>
      <c r="J738" s="103">
        <f t="shared" si="33"/>
        <v>10.424504132231407</v>
      </c>
      <c r="K738" s="113" t="s">
        <v>344</v>
      </c>
      <c r="L738" s="113" t="s">
        <v>51</v>
      </c>
      <c r="M738" s="138">
        <v>0.49173553719008262</v>
      </c>
      <c r="N738" s="117">
        <f t="shared" si="34"/>
        <v>10.085495867768595</v>
      </c>
      <c r="O738" s="113" t="s">
        <v>1159</v>
      </c>
      <c r="P738" s="114"/>
      <c r="Q738" s="118"/>
      <c r="R738" s="116"/>
      <c r="S738" s="114"/>
    </row>
    <row r="739" spans="6:19">
      <c r="F739" s="111" t="s">
        <v>343</v>
      </c>
      <c r="G739" s="136">
        <v>1.0088715999999999E-3</v>
      </c>
      <c r="H739" s="103">
        <f>ROUND(+G739*Totals!$H$12,2)</f>
        <v>357.08</v>
      </c>
      <c r="I739" s="103">
        <f t="shared" si="32"/>
        <v>0</v>
      </c>
      <c r="J739" s="103">
        <f t="shared" si="33"/>
        <v>357.08</v>
      </c>
      <c r="K739" s="113"/>
      <c r="L739" s="113"/>
      <c r="N739" s="117"/>
      <c r="O739" s="113"/>
      <c r="P739" s="114"/>
      <c r="Q739" s="118"/>
      <c r="R739" s="116"/>
      <c r="S739" s="114"/>
    </row>
    <row r="740" spans="6:19">
      <c r="F740" s="111" t="s">
        <v>342</v>
      </c>
      <c r="G740" s="136">
        <v>1.5683683000000002E-3</v>
      </c>
      <c r="H740" s="103">
        <f>ROUND(+G740*Totals!$H$12,2)</f>
        <v>555.11</v>
      </c>
      <c r="I740" s="103">
        <f t="shared" si="32"/>
        <v>0</v>
      </c>
      <c r="J740" s="103">
        <f t="shared" si="33"/>
        <v>555.11</v>
      </c>
      <c r="K740" s="113"/>
      <c r="L740" s="113"/>
      <c r="N740" s="117"/>
      <c r="O740" s="113"/>
      <c r="P740" s="114"/>
      <c r="Q740" s="118"/>
      <c r="R740" s="116"/>
      <c r="S740" s="114"/>
    </row>
    <row r="741" spans="6:19">
      <c r="F741" s="111" t="s">
        <v>341</v>
      </c>
      <c r="G741" s="136">
        <v>2.9288570000000002E-4</v>
      </c>
      <c r="H741" s="103">
        <f>ROUND(+G741*Totals!$H$12,2)</f>
        <v>103.66</v>
      </c>
      <c r="I741" s="103">
        <f t="shared" si="32"/>
        <v>0</v>
      </c>
      <c r="J741" s="103">
        <f t="shared" si="33"/>
        <v>103.66</v>
      </c>
      <c r="K741" s="113"/>
      <c r="L741" s="113"/>
      <c r="N741" s="117"/>
      <c r="O741" s="113"/>
      <c r="P741" s="114"/>
      <c r="Q741" s="118"/>
      <c r="R741" s="116"/>
      <c r="S741" s="114"/>
    </row>
    <row r="742" spans="6:19">
      <c r="F742" s="111" t="s">
        <v>340</v>
      </c>
      <c r="G742" s="136">
        <v>4.1382670000000003E-4</v>
      </c>
      <c r="H742" s="103">
        <f>ROUND(+G742*Totals!$H$12,2)</f>
        <v>146.47</v>
      </c>
      <c r="I742" s="103">
        <f t="shared" si="32"/>
        <v>0</v>
      </c>
      <c r="J742" s="103">
        <f t="shared" si="33"/>
        <v>146.47</v>
      </c>
      <c r="K742" s="113"/>
      <c r="L742" s="113"/>
      <c r="N742" s="117"/>
      <c r="O742" s="117"/>
      <c r="P742" s="114"/>
      <c r="Q742" s="118"/>
      <c r="R742" s="116"/>
      <c r="S742" s="114"/>
    </row>
    <row r="743" spans="6:19">
      <c r="F743" s="111" t="s">
        <v>339</v>
      </c>
      <c r="G743" s="136">
        <v>8.6551989999999991E-4</v>
      </c>
      <c r="H743" s="103">
        <f>ROUND(+G743*Totals!$H$12,2)</f>
        <v>306.33999999999997</v>
      </c>
      <c r="I743" s="103">
        <f t="shared" si="32"/>
        <v>0</v>
      </c>
      <c r="J743" s="103">
        <f t="shared" si="33"/>
        <v>306.33999999999997</v>
      </c>
      <c r="K743" s="113"/>
      <c r="L743" s="113"/>
      <c r="N743" s="117"/>
      <c r="O743" s="117"/>
      <c r="P743" s="114"/>
      <c r="Q743" s="118"/>
      <c r="R743" s="116"/>
      <c r="S743" s="114"/>
    </row>
    <row r="744" spans="6:19">
      <c r="F744" s="111" t="s">
        <v>338</v>
      </c>
      <c r="G744" s="136">
        <v>1.19782E-5</v>
      </c>
      <c r="H744" s="103">
        <f>ROUND(+G744*Totals!$H$12,2)</f>
        <v>4.24</v>
      </c>
      <c r="I744" s="103">
        <f t="shared" si="32"/>
        <v>2.0516129032258066</v>
      </c>
      <c r="J744" s="103">
        <f t="shared" si="33"/>
        <v>2.1883870967741936</v>
      </c>
      <c r="K744" s="113" t="s">
        <v>338</v>
      </c>
      <c r="L744" s="113" t="s">
        <v>107</v>
      </c>
      <c r="M744" s="138">
        <v>0.48387096774193544</v>
      </c>
      <c r="N744" s="117">
        <f t="shared" si="34"/>
        <v>2.0516129032258066</v>
      </c>
      <c r="O744" s="113" t="s">
        <v>1159</v>
      </c>
      <c r="P744" s="114"/>
      <c r="Q744" s="118"/>
      <c r="R744" s="116"/>
      <c r="S744" s="114"/>
    </row>
    <row r="745" spans="6:19">
      <c r="F745" s="111" t="s">
        <v>337</v>
      </c>
      <c r="G745" s="136">
        <v>1.73877E-5</v>
      </c>
      <c r="H745" s="103">
        <f>ROUND(+G745*Totals!$H$12,2)</f>
        <v>6.15</v>
      </c>
      <c r="I745" s="103">
        <f t="shared" si="32"/>
        <v>3.0750000000000002</v>
      </c>
      <c r="J745" s="103">
        <f t="shared" si="33"/>
        <v>3.0750000000000002</v>
      </c>
      <c r="K745" s="113" t="s">
        <v>337</v>
      </c>
      <c r="L745" s="113" t="s">
        <v>101</v>
      </c>
      <c r="M745" s="138">
        <v>0.5</v>
      </c>
      <c r="N745" s="117">
        <f t="shared" si="34"/>
        <v>3.0750000000000002</v>
      </c>
      <c r="O745" s="113" t="s">
        <v>1159</v>
      </c>
      <c r="P745" s="114"/>
      <c r="Q745" s="118"/>
      <c r="R745" s="116"/>
      <c r="S745" s="114"/>
    </row>
    <row r="746" spans="6:19">
      <c r="F746" s="111" t="s">
        <v>336</v>
      </c>
      <c r="G746" s="136">
        <v>5.2626699999999997E-4</v>
      </c>
      <c r="H746" s="103">
        <f>ROUND(+G746*Totals!$H$12,2)</f>
        <v>186.27</v>
      </c>
      <c r="I746" s="103">
        <f t="shared" si="32"/>
        <v>0</v>
      </c>
      <c r="J746" s="103">
        <f t="shared" si="33"/>
        <v>186.27</v>
      </c>
      <c r="K746" s="113"/>
      <c r="L746" s="113"/>
      <c r="N746" s="117"/>
      <c r="O746" s="117"/>
      <c r="P746" s="114"/>
      <c r="Q746" s="118"/>
      <c r="R746" s="116"/>
      <c r="S746" s="114"/>
    </row>
    <row r="747" spans="6:19">
      <c r="F747" s="111" t="s">
        <v>335</v>
      </c>
      <c r="G747" s="136">
        <v>1.966739E-4</v>
      </c>
      <c r="H747" s="103">
        <f>ROUND(+G747*Totals!$H$12,2)</f>
        <v>69.61</v>
      </c>
      <c r="I747" s="103">
        <f t="shared" si="32"/>
        <v>0</v>
      </c>
      <c r="J747" s="103">
        <f t="shared" si="33"/>
        <v>69.61</v>
      </c>
      <c r="K747" s="113"/>
      <c r="L747" s="113"/>
      <c r="N747" s="117"/>
      <c r="O747" s="117"/>
      <c r="P747" s="114"/>
      <c r="Q747" s="118"/>
      <c r="R747" s="116"/>
      <c r="S747" s="114"/>
    </row>
    <row r="748" spans="6:19">
      <c r="F748" s="111" t="s">
        <v>334</v>
      </c>
      <c r="G748" s="136">
        <v>4.4048799999999997E-5</v>
      </c>
      <c r="H748" s="103">
        <f>ROUND(+G748*Totals!$H$12,2)</f>
        <v>15.59</v>
      </c>
      <c r="I748" s="103">
        <f t="shared" si="32"/>
        <v>5.1439086294416239</v>
      </c>
      <c r="J748" s="103">
        <f t="shared" si="33"/>
        <v>10.446091370558376</v>
      </c>
      <c r="K748" s="113" t="s">
        <v>334</v>
      </c>
      <c r="L748" s="113" t="s">
        <v>78</v>
      </c>
      <c r="M748" s="138">
        <v>0.32994923857868019</v>
      </c>
      <c r="N748" s="117">
        <f t="shared" si="34"/>
        <v>5.1439086294416239</v>
      </c>
      <c r="O748" s="117"/>
      <c r="P748" s="114"/>
      <c r="Q748" s="118"/>
      <c r="R748" s="116"/>
      <c r="S748" s="114"/>
    </row>
    <row r="749" spans="6:19">
      <c r="F749" s="111" t="s">
        <v>333</v>
      </c>
      <c r="G749" s="136">
        <v>6.06637E-5</v>
      </c>
      <c r="H749" s="103">
        <f>ROUND(+G749*Totals!$H$12,2)</f>
        <v>21.47</v>
      </c>
      <c r="I749" s="103">
        <f t="shared" si="32"/>
        <v>4.2624264705882347</v>
      </c>
      <c r="J749" s="103">
        <f t="shared" si="33"/>
        <v>17.207573529411764</v>
      </c>
      <c r="K749" s="113" t="s">
        <v>333</v>
      </c>
      <c r="L749" s="113" t="s">
        <v>96</v>
      </c>
      <c r="M749" s="138">
        <v>0.19852941176470587</v>
      </c>
      <c r="N749" s="117">
        <f t="shared" si="34"/>
        <v>4.2624264705882347</v>
      </c>
      <c r="O749" s="117" t="s">
        <v>1159</v>
      </c>
      <c r="P749" s="114"/>
      <c r="Q749" s="118"/>
      <c r="R749" s="116"/>
      <c r="S749" s="114"/>
    </row>
    <row r="750" spans="6:19">
      <c r="F750" s="111" t="s">
        <v>332</v>
      </c>
      <c r="G750" s="136">
        <v>1.89332E-5</v>
      </c>
      <c r="H750" s="103">
        <f>ROUND(+G750*Totals!$H$12,2)</f>
        <v>6.7</v>
      </c>
      <c r="I750" s="103">
        <f t="shared" si="32"/>
        <v>2.2840909090909092</v>
      </c>
      <c r="J750" s="103">
        <f t="shared" si="33"/>
        <v>4.415909090909091</v>
      </c>
      <c r="K750" s="113" t="s">
        <v>332</v>
      </c>
      <c r="L750" s="113" t="s">
        <v>55</v>
      </c>
      <c r="M750" s="138">
        <v>0.34090909090909088</v>
      </c>
      <c r="N750" s="117">
        <f t="shared" si="34"/>
        <v>2.2840909090909092</v>
      </c>
      <c r="O750" s="117" t="s">
        <v>1159</v>
      </c>
      <c r="P750" s="114"/>
      <c r="Q750" s="118"/>
      <c r="R750" s="116"/>
      <c r="S750" s="114"/>
    </row>
    <row r="751" spans="6:19">
      <c r="F751" s="111" t="s">
        <v>331</v>
      </c>
      <c r="G751" s="136">
        <v>4.7526299999999999E-5</v>
      </c>
      <c r="H751" s="103">
        <f>ROUND(+G751*Totals!$H$12,2)</f>
        <v>16.82</v>
      </c>
      <c r="I751" s="103">
        <f t="shared" si="32"/>
        <v>2.7468903803131992</v>
      </c>
      <c r="J751" s="103">
        <f t="shared" si="33"/>
        <v>14.0731096196868</v>
      </c>
      <c r="K751" s="113" t="s">
        <v>331</v>
      </c>
      <c r="L751" s="113" t="s">
        <v>132</v>
      </c>
      <c r="M751" s="138">
        <v>0.16331096196868009</v>
      </c>
      <c r="N751" s="117">
        <f t="shared" si="34"/>
        <v>2.7468903803131992</v>
      </c>
      <c r="O751" s="117" t="s">
        <v>1159</v>
      </c>
      <c r="P751" s="114"/>
      <c r="Q751" s="118"/>
      <c r="R751" s="116"/>
      <c r="S751" s="114"/>
    </row>
    <row r="752" spans="6:19">
      <c r="F752" s="111" t="s">
        <v>330</v>
      </c>
      <c r="G752" s="136">
        <v>1.043261E-4</v>
      </c>
      <c r="H752" s="103">
        <f>ROUND(+G752*Totals!$H$12,2)</f>
        <v>36.93</v>
      </c>
      <c r="I752" s="103">
        <f t="shared" si="32"/>
        <v>10.535245398773007</v>
      </c>
      <c r="J752" s="103">
        <f t="shared" si="33"/>
        <v>26.394754601226992</v>
      </c>
      <c r="K752" s="113" t="s">
        <v>330</v>
      </c>
      <c r="L752" s="113" t="s">
        <v>44</v>
      </c>
      <c r="M752" s="138">
        <v>0.28527607361963192</v>
      </c>
      <c r="N752" s="117">
        <f t="shared" si="34"/>
        <v>10.535245398773007</v>
      </c>
      <c r="O752" s="117" t="s">
        <v>1159</v>
      </c>
      <c r="P752" s="114"/>
      <c r="Q752" s="118"/>
      <c r="R752" s="116"/>
      <c r="S752" s="114"/>
    </row>
    <row r="753" spans="6:19">
      <c r="F753" s="111" t="s">
        <v>329</v>
      </c>
      <c r="G753" s="136">
        <v>1.464429E-4</v>
      </c>
      <c r="H753" s="103">
        <f>ROUND(+G753*Totals!$H$12,2)</f>
        <v>51.83</v>
      </c>
      <c r="I753" s="103">
        <f t="shared" si="32"/>
        <v>9.1897163120567384</v>
      </c>
      <c r="J753" s="103">
        <f t="shared" si="33"/>
        <v>42.64028368794326</v>
      </c>
      <c r="K753" s="113" t="s">
        <v>329</v>
      </c>
      <c r="L753" s="113" t="s">
        <v>55</v>
      </c>
      <c r="M753" s="138">
        <v>0.1773049645390071</v>
      </c>
      <c r="N753" s="117">
        <f t="shared" si="34"/>
        <v>9.1897163120567384</v>
      </c>
      <c r="O753" s="113" t="s">
        <v>1159</v>
      </c>
      <c r="P753" s="114"/>
      <c r="Q753" s="118"/>
      <c r="R753" s="116"/>
      <c r="S753" s="114"/>
    </row>
    <row r="754" spans="6:19">
      <c r="F754" s="111" t="s">
        <v>328</v>
      </c>
      <c r="G754" s="136">
        <v>1.383286E-4</v>
      </c>
      <c r="H754" s="103">
        <f>ROUND(+G754*Totals!$H$12,2)</f>
        <v>48.96</v>
      </c>
      <c r="I754" s="103">
        <f t="shared" si="32"/>
        <v>14.720531561461796</v>
      </c>
      <c r="J754" s="103">
        <f t="shared" si="33"/>
        <v>34.239468438538204</v>
      </c>
      <c r="K754" s="113" t="s">
        <v>328</v>
      </c>
      <c r="L754" s="113" t="s">
        <v>68</v>
      </c>
      <c r="M754" s="138">
        <v>0.30066445182724255</v>
      </c>
      <c r="N754" s="117">
        <f t="shared" si="34"/>
        <v>14.720531561461796</v>
      </c>
      <c r="O754" s="113" t="s">
        <v>1159</v>
      </c>
      <c r="P754" s="114"/>
      <c r="Q754" s="118"/>
      <c r="R754" s="116"/>
      <c r="S754" s="114"/>
    </row>
    <row r="755" spans="6:19">
      <c r="F755" s="111" t="s">
        <v>327</v>
      </c>
      <c r="G755" s="136">
        <v>1.7658150000000002E-4</v>
      </c>
      <c r="H755" s="103">
        <f>ROUND(+G755*Totals!$H$12,2)</f>
        <v>62.5</v>
      </c>
      <c r="I755" s="103">
        <f t="shared" si="32"/>
        <v>0</v>
      </c>
      <c r="J755" s="103">
        <f t="shared" si="33"/>
        <v>62.5</v>
      </c>
      <c r="K755" s="113"/>
      <c r="L755" s="113"/>
      <c r="N755" s="117"/>
      <c r="O755" s="113"/>
      <c r="P755" s="114"/>
      <c r="Q755" s="118"/>
      <c r="R755" s="116"/>
      <c r="S755" s="114"/>
    </row>
    <row r="756" spans="6:19">
      <c r="F756" s="111" t="s">
        <v>326</v>
      </c>
      <c r="G756" s="136">
        <v>1.8237739999999998E-4</v>
      </c>
      <c r="H756" s="103">
        <f>ROUND(+G756*Totals!$H$12,2)</f>
        <v>64.55</v>
      </c>
      <c r="I756" s="103">
        <f t="shared" si="32"/>
        <v>17.137696577243293</v>
      </c>
      <c r="J756" s="103">
        <f t="shared" si="33"/>
        <v>47.412303422756708</v>
      </c>
      <c r="K756" s="137" t="s">
        <v>326</v>
      </c>
      <c r="L756" s="137" t="s">
        <v>93</v>
      </c>
      <c r="M756" s="138">
        <v>0.26549491211840887</v>
      </c>
      <c r="N756" s="117">
        <f t="shared" si="34"/>
        <v>17.137696577243293</v>
      </c>
      <c r="O756" s="117"/>
      <c r="P756" s="114"/>
      <c r="Q756" s="118"/>
      <c r="R756" s="116"/>
      <c r="S756" s="114"/>
    </row>
    <row r="757" spans="6:19">
      <c r="F757" s="111" t="s">
        <v>325</v>
      </c>
      <c r="G757" s="136">
        <v>2.8245309999999998E-4</v>
      </c>
      <c r="H757" s="103">
        <f>ROUND(+G757*Totals!$H$12,2)</f>
        <v>99.97</v>
      </c>
      <c r="I757" s="103">
        <f t="shared" si="32"/>
        <v>0</v>
      </c>
      <c r="J757" s="103">
        <f t="shared" si="33"/>
        <v>99.97</v>
      </c>
      <c r="K757" s="113"/>
      <c r="L757" s="113"/>
      <c r="N757" s="117"/>
      <c r="O757" s="117"/>
      <c r="P757" s="114"/>
      <c r="Q757" s="118"/>
      <c r="R757" s="116"/>
      <c r="S757" s="114"/>
    </row>
    <row r="758" spans="6:19">
      <c r="F758" s="111" t="s">
        <v>324</v>
      </c>
      <c r="G758" s="136">
        <v>4.3662400000000004E-5</v>
      </c>
      <c r="H758" s="103">
        <f>ROUND(+G758*Totals!$H$12,2)</f>
        <v>15.45</v>
      </c>
      <c r="I758" s="103">
        <f t="shared" si="32"/>
        <v>7.0975888324873102</v>
      </c>
      <c r="J758" s="103">
        <f t="shared" si="33"/>
        <v>8.3524111675126882</v>
      </c>
      <c r="K758" s="113" t="s">
        <v>324</v>
      </c>
      <c r="L758" s="113" t="s">
        <v>80</v>
      </c>
      <c r="M758" s="138">
        <v>0.45939086294416248</v>
      </c>
      <c r="N758" s="117">
        <f t="shared" si="34"/>
        <v>7.0975888324873102</v>
      </c>
      <c r="O758" s="113" t="s">
        <v>1159</v>
      </c>
      <c r="P758" s="114"/>
      <c r="Q758" s="118"/>
      <c r="R758" s="116"/>
      <c r="S758" s="114"/>
    </row>
    <row r="759" spans="6:19">
      <c r="F759" s="111" t="s">
        <v>323</v>
      </c>
      <c r="G759" s="136">
        <v>1.352375E-4</v>
      </c>
      <c r="H759" s="103">
        <f>ROUND(+G759*Totals!$H$12,2)</f>
        <v>47.87</v>
      </c>
      <c r="I759" s="103">
        <f t="shared" si="32"/>
        <v>9.3080555555555531</v>
      </c>
      <c r="J759" s="103">
        <f t="shared" si="33"/>
        <v>38.561944444444443</v>
      </c>
      <c r="K759" s="113" t="s">
        <v>323</v>
      </c>
      <c r="L759" s="113" t="s">
        <v>62</v>
      </c>
      <c r="M759" s="138">
        <v>0.19444444444444442</v>
      </c>
      <c r="N759" s="117">
        <f t="shared" si="34"/>
        <v>9.3080555555555531</v>
      </c>
      <c r="O759" s="113" t="s">
        <v>1159</v>
      </c>
      <c r="P759" s="114"/>
      <c r="Q759" s="118"/>
      <c r="R759" s="116"/>
      <c r="S759" s="114"/>
    </row>
    <row r="760" spans="6:19">
      <c r="F760" s="111" t="s">
        <v>322</v>
      </c>
      <c r="G760" s="136">
        <v>1.9551479999999999E-4</v>
      </c>
      <c r="H760" s="103">
        <f>ROUND(+G760*Totals!$H$12,2)</f>
        <v>69.2</v>
      </c>
      <c r="I760" s="103">
        <f t="shared" si="32"/>
        <v>0</v>
      </c>
      <c r="J760" s="103">
        <f t="shared" si="33"/>
        <v>69.2</v>
      </c>
      <c r="K760" s="113"/>
      <c r="L760" s="113"/>
      <c r="N760" s="117"/>
      <c r="O760" s="117"/>
      <c r="P760" s="114"/>
      <c r="Q760" s="118"/>
      <c r="R760" s="116"/>
      <c r="S760" s="114"/>
    </row>
    <row r="761" spans="6:19">
      <c r="F761" s="111" t="s">
        <v>321</v>
      </c>
      <c r="G761" s="136">
        <v>7.9712830000000002E-4</v>
      </c>
      <c r="H761" s="103">
        <f>ROUND(+G761*Totals!$H$12,2)</f>
        <v>282.14</v>
      </c>
      <c r="I761" s="103">
        <f t="shared" si="32"/>
        <v>0</v>
      </c>
      <c r="J761" s="103">
        <f t="shared" si="33"/>
        <v>282.14</v>
      </c>
      <c r="K761" s="113"/>
      <c r="L761" s="113"/>
      <c r="N761" s="117"/>
      <c r="O761" s="113"/>
      <c r="P761" s="114"/>
      <c r="Q761" s="118"/>
      <c r="R761" s="116"/>
      <c r="S761" s="114"/>
    </row>
    <row r="762" spans="6:19">
      <c r="F762" s="111" t="s">
        <v>320</v>
      </c>
      <c r="G762" s="136">
        <v>3.67073E-5</v>
      </c>
      <c r="H762" s="103">
        <f>ROUND(+G762*Totals!$H$12,2)</f>
        <v>12.99</v>
      </c>
      <c r="I762" s="103">
        <f t="shared" si="32"/>
        <v>10.431363636363637</v>
      </c>
      <c r="J762" s="103">
        <f t="shared" si="33"/>
        <v>2.5586363636363636</v>
      </c>
      <c r="K762" s="113" t="s">
        <v>320</v>
      </c>
      <c r="L762" s="113" t="s">
        <v>65</v>
      </c>
      <c r="M762" s="138">
        <v>0.80303030303030309</v>
      </c>
      <c r="N762" s="117">
        <f t="shared" si="34"/>
        <v>10.431363636363637</v>
      </c>
      <c r="O762" s="117" t="s">
        <v>1159</v>
      </c>
      <c r="P762" s="114"/>
      <c r="Q762" s="118"/>
      <c r="R762" s="116"/>
      <c r="S762" s="114"/>
    </row>
    <row r="763" spans="6:19">
      <c r="F763" s="111" t="s">
        <v>319</v>
      </c>
      <c r="G763" s="136">
        <v>4.4821560000000006E-4</v>
      </c>
      <c r="H763" s="103">
        <f>ROUND(+G763*Totals!$H$12,2)</f>
        <v>158.63999999999999</v>
      </c>
      <c r="I763" s="103">
        <f t="shared" si="32"/>
        <v>0</v>
      </c>
      <c r="J763" s="103">
        <f t="shared" si="33"/>
        <v>158.63999999999999</v>
      </c>
      <c r="K763" s="113"/>
      <c r="L763" s="113"/>
      <c r="N763" s="117"/>
      <c r="O763" s="113"/>
      <c r="P763" s="114"/>
      <c r="Q763" s="118"/>
      <c r="R763" s="116"/>
      <c r="S763" s="114"/>
    </row>
    <row r="764" spans="6:19">
      <c r="F764" s="111" t="s">
        <v>318</v>
      </c>
      <c r="G764" s="136">
        <v>2.9365900000000003E-5</v>
      </c>
      <c r="H764" s="103">
        <f>ROUND(+G764*Totals!$H$12,2)</f>
        <v>10.39</v>
      </c>
      <c r="I764" s="103">
        <f t="shared" si="32"/>
        <v>5.1623270440251572</v>
      </c>
      <c r="J764" s="103">
        <f t="shared" si="33"/>
        <v>5.2276729559748434</v>
      </c>
      <c r="K764" s="113" t="s">
        <v>318</v>
      </c>
      <c r="L764" s="113" t="s">
        <v>98</v>
      </c>
      <c r="M764" s="138">
        <v>0.49685534591194969</v>
      </c>
      <c r="N764" s="117">
        <f t="shared" si="34"/>
        <v>5.1623270440251572</v>
      </c>
      <c r="O764" s="117" t="s">
        <v>1159</v>
      </c>
      <c r="P764" s="114"/>
      <c r="Q764" s="118"/>
      <c r="R764" s="116"/>
      <c r="S764" s="114"/>
    </row>
    <row r="765" spans="6:19">
      <c r="F765" s="111" t="s">
        <v>317</v>
      </c>
      <c r="G765" s="136">
        <v>2.4729139999999999E-4</v>
      </c>
      <c r="H765" s="103">
        <f>ROUND(+G765*Totals!$H$12,2)</f>
        <v>87.53</v>
      </c>
      <c r="I765" s="103">
        <f t="shared" si="32"/>
        <v>0</v>
      </c>
      <c r="J765" s="103">
        <f t="shared" si="33"/>
        <v>87.53</v>
      </c>
      <c r="K765" s="113"/>
      <c r="L765" s="113"/>
      <c r="N765" s="117"/>
      <c r="O765" s="117"/>
      <c r="P765" s="114"/>
      <c r="Q765" s="118"/>
      <c r="R765" s="116"/>
      <c r="S765" s="114"/>
    </row>
    <row r="766" spans="6:19">
      <c r="F766" s="111" t="s">
        <v>316</v>
      </c>
      <c r="G766" s="136">
        <v>4.6367099999999999E-5</v>
      </c>
      <c r="H766" s="103">
        <f>ROUND(+G766*Totals!$H$12,2)</f>
        <v>16.41</v>
      </c>
      <c r="I766" s="103">
        <f t="shared" si="32"/>
        <v>4.7102777777777778</v>
      </c>
      <c r="J766" s="103">
        <f t="shared" si="33"/>
        <v>11.699722222222222</v>
      </c>
      <c r="K766" s="113" t="s">
        <v>316</v>
      </c>
      <c r="L766" s="113" t="s">
        <v>83</v>
      </c>
      <c r="M766" s="138">
        <v>0.28703703703703703</v>
      </c>
      <c r="N766" s="117">
        <f t="shared" si="34"/>
        <v>4.7102777777777778</v>
      </c>
      <c r="O766" s="117" t="s">
        <v>1159</v>
      </c>
      <c r="P766" s="114"/>
      <c r="Q766" s="118"/>
      <c r="R766" s="116"/>
      <c r="S766" s="114"/>
    </row>
    <row r="767" spans="6:19">
      <c r="F767" s="111" t="s">
        <v>315</v>
      </c>
      <c r="G767" s="136">
        <v>6.4527600000000002E-5</v>
      </c>
      <c r="H767" s="103">
        <f>ROUND(+G767*Totals!$H$12,2)</f>
        <v>22.84</v>
      </c>
      <c r="I767" s="103">
        <f t="shared" si="32"/>
        <v>11.00091743119266</v>
      </c>
      <c r="J767" s="103">
        <f t="shared" si="33"/>
        <v>11.83908256880734</v>
      </c>
      <c r="K767" s="113" t="s">
        <v>315</v>
      </c>
      <c r="L767" s="113" t="s">
        <v>67</v>
      </c>
      <c r="M767" s="138">
        <v>0.48165137614678899</v>
      </c>
      <c r="N767" s="117">
        <f t="shared" si="34"/>
        <v>11.00091743119266</v>
      </c>
      <c r="O767" s="117" t="s">
        <v>1159</v>
      </c>
      <c r="P767" s="114"/>
      <c r="Q767" s="118"/>
      <c r="R767" s="116"/>
      <c r="S767" s="114"/>
    </row>
    <row r="768" spans="6:19">
      <c r="F768" s="111" t="s">
        <v>314</v>
      </c>
      <c r="G768" s="136">
        <v>4.1730400000000003E-5</v>
      </c>
      <c r="H768" s="103">
        <f>ROUND(+G768*Totals!$H$12,2)</f>
        <v>14.77</v>
      </c>
      <c r="I768" s="103">
        <f t="shared" si="32"/>
        <v>4.5061016949152544</v>
      </c>
      <c r="J768" s="103">
        <f t="shared" si="33"/>
        <v>10.263898305084744</v>
      </c>
      <c r="K768" s="113" t="s">
        <v>314</v>
      </c>
      <c r="L768" s="113" t="s">
        <v>124</v>
      </c>
      <c r="M768" s="138">
        <v>0.30508474576271188</v>
      </c>
      <c r="N768" s="117">
        <f t="shared" si="34"/>
        <v>4.5061016949152544</v>
      </c>
      <c r="O768" s="117" t="s">
        <v>1159</v>
      </c>
      <c r="P768" s="114"/>
      <c r="Q768" s="118"/>
      <c r="R768" s="116"/>
      <c r="S768" s="114"/>
    </row>
    <row r="769" spans="6:19">
      <c r="F769" s="111" t="s">
        <v>313</v>
      </c>
      <c r="G769" s="136">
        <v>4.0957600000000002E-5</v>
      </c>
      <c r="H769" s="103">
        <f>ROUND(+G769*Totals!$H$12,2)</f>
        <v>14.5</v>
      </c>
      <c r="I769" s="103">
        <f t="shared" si="32"/>
        <v>10.410256410256411</v>
      </c>
      <c r="J769" s="103">
        <f t="shared" si="33"/>
        <v>4.0897435897435894</v>
      </c>
      <c r="K769" s="113" t="s">
        <v>313</v>
      </c>
      <c r="L769" s="113" t="s">
        <v>56</v>
      </c>
      <c r="M769" s="138">
        <v>0.71794871794871795</v>
      </c>
      <c r="N769" s="117">
        <f t="shared" si="34"/>
        <v>10.410256410256411</v>
      </c>
      <c r="O769" s="117" t="s">
        <v>1159</v>
      </c>
      <c r="P769" s="114"/>
      <c r="Q769" s="118"/>
      <c r="R769" s="116"/>
      <c r="S769" s="114"/>
    </row>
    <row r="770" spans="6:19">
      <c r="F770" s="111" t="s">
        <v>312</v>
      </c>
      <c r="G770" s="136">
        <v>4.2116799999999996E-5</v>
      </c>
      <c r="H770" s="103">
        <f>ROUND(+G770*Totals!$H$12,2)</f>
        <v>14.91</v>
      </c>
      <c r="I770" s="103">
        <f t="shared" si="32"/>
        <v>11.407651006711408</v>
      </c>
      <c r="J770" s="103">
        <f t="shared" si="33"/>
        <v>3.5023489932885923</v>
      </c>
      <c r="K770" s="113" t="s">
        <v>312</v>
      </c>
      <c r="L770" s="113" t="s">
        <v>90</v>
      </c>
      <c r="M770" s="138">
        <v>0.76510067114093949</v>
      </c>
      <c r="N770" s="117">
        <f t="shared" si="34"/>
        <v>11.407651006711408</v>
      </c>
      <c r="O770" s="117" t="s">
        <v>1159</v>
      </c>
      <c r="P770" s="114"/>
      <c r="Q770" s="118"/>
      <c r="R770" s="116"/>
      <c r="S770" s="114"/>
    </row>
    <row r="771" spans="6:19">
      <c r="F771" s="111" t="s">
        <v>311</v>
      </c>
      <c r="G771" s="136">
        <v>1.5223880000000002E-4</v>
      </c>
      <c r="H771" s="103">
        <f>ROUND(+G771*Totals!$H$12,2)</f>
        <v>53.88</v>
      </c>
      <c r="I771" s="103">
        <f t="shared" si="32"/>
        <v>15.132962962962962</v>
      </c>
      <c r="J771" s="103">
        <f t="shared" si="33"/>
        <v>38.747037037037039</v>
      </c>
      <c r="K771" s="113" t="s">
        <v>311</v>
      </c>
      <c r="L771" s="113" t="s">
        <v>78</v>
      </c>
      <c r="M771" s="138">
        <v>0.28086419753086417</v>
      </c>
      <c r="N771" s="117">
        <f t="shared" si="34"/>
        <v>15.132962962962962</v>
      </c>
      <c r="O771" s="113" t="s">
        <v>1159</v>
      </c>
      <c r="P771" s="114"/>
      <c r="Q771" s="118"/>
      <c r="R771" s="116"/>
      <c r="S771" s="114"/>
    </row>
    <row r="772" spans="6:19">
      <c r="F772" s="111" t="s">
        <v>310</v>
      </c>
      <c r="G772" s="136">
        <v>1.139859E-4</v>
      </c>
      <c r="H772" s="103">
        <f>ROUND(+G772*Totals!$H$12,2)</f>
        <v>40.340000000000003</v>
      </c>
      <c r="I772" s="103">
        <f t="shared" si="32"/>
        <v>9.7827247956403269</v>
      </c>
      <c r="J772" s="103">
        <f t="shared" si="33"/>
        <v>30.557275204359676</v>
      </c>
      <c r="K772" s="113" t="s">
        <v>310</v>
      </c>
      <c r="L772" s="113" t="s">
        <v>130</v>
      </c>
      <c r="M772" s="138">
        <v>0.24250681198910082</v>
      </c>
      <c r="N772" s="117">
        <f t="shared" si="34"/>
        <v>9.7827247956403269</v>
      </c>
      <c r="O772" s="117" t="s">
        <v>1159</v>
      </c>
      <c r="P772" s="114"/>
      <c r="Q772" s="118"/>
      <c r="R772" s="116"/>
      <c r="S772" s="114"/>
    </row>
    <row r="773" spans="6:19">
      <c r="F773" s="111" t="s">
        <v>309</v>
      </c>
      <c r="G773" s="136">
        <v>5.3785880000000006E-4</v>
      </c>
      <c r="H773" s="103">
        <f>ROUND(+G773*Totals!$H$12,2)</f>
        <v>190.37</v>
      </c>
      <c r="I773" s="103">
        <f t="shared" si="32"/>
        <v>0</v>
      </c>
      <c r="J773" s="103">
        <f t="shared" si="33"/>
        <v>190.37</v>
      </c>
      <c r="K773" s="113"/>
      <c r="L773" s="113"/>
      <c r="N773" s="117"/>
      <c r="O773" s="117"/>
      <c r="P773" s="114"/>
      <c r="Q773" s="118"/>
      <c r="R773" s="116"/>
      <c r="S773" s="114"/>
    </row>
    <row r="774" spans="6:19">
      <c r="F774" s="111" t="s">
        <v>308</v>
      </c>
      <c r="G774" s="136">
        <v>2.2410799999999999E-5</v>
      </c>
      <c r="H774" s="103">
        <f>ROUND(+G774*Totals!$H$12,2)</f>
        <v>7.93</v>
      </c>
      <c r="I774" s="103">
        <f t="shared" si="32"/>
        <v>1.8880952380952378</v>
      </c>
      <c r="J774" s="103">
        <f t="shared" si="33"/>
        <v>6.0419047619047621</v>
      </c>
      <c r="K774" s="113" t="s">
        <v>308</v>
      </c>
      <c r="L774" s="113" t="s">
        <v>124</v>
      </c>
      <c r="M774" s="138">
        <v>0.23809523809523808</v>
      </c>
      <c r="N774" s="117">
        <f t="shared" si="34"/>
        <v>1.8880952380952378</v>
      </c>
      <c r="O774" s="113" t="s">
        <v>1159</v>
      </c>
      <c r="P774" s="114"/>
      <c r="Q774" s="118"/>
      <c r="R774" s="116"/>
      <c r="S774" s="114"/>
    </row>
    <row r="775" spans="6:19">
      <c r="F775" s="111" t="s">
        <v>307</v>
      </c>
      <c r="G775" s="136">
        <v>2.8593099999999999E-5</v>
      </c>
      <c r="H775" s="103">
        <f>ROUND(+G775*Totals!$H$12,2)</f>
        <v>10.119999999999999</v>
      </c>
      <c r="I775" s="103">
        <f t="shared" ref="I775:I838" si="35">+N775+Q775+T775</f>
        <v>4.0699999999999994</v>
      </c>
      <c r="J775" s="103">
        <f t="shared" ref="J775:J838" si="36">+H775-I775</f>
        <v>6.05</v>
      </c>
      <c r="K775" s="113" t="s">
        <v>307</v>
      </c>
      <c r="L775" s="113" t="s">
        <v>128</v>
      </c>
      <c r="M775" s="138">
        <v>0.40217391304347822</v>
      </c>
      <c r="N775" s="117">
        <f t="shared" si="34"/>
        <v>4.0699999999999994</v>
      </c>
      <c r="O775" s="113" t="s">
        <v>1159</v>
      </c>
      <c r="P775" s="114"/>
      <c r="Q775" s="118"/>
      <c r="R775" s="116"/>
      <c r="S775" s="114"/>
    </row>
    <row r="776" spans="6:19">
      <c r="F776" s="111" t="s">
        <v>306</v>
      </c>
      <c r="G776" s="136">
        <v>2.8168030000000002E-4</v>
      </c>
      <c r="H776" s="103">
        <f>ROUND(+G776*Totals!$H$12,2)</f>
        <v>99.7</v>
      </c>
      <c r="I776" s="103">
        <f t="shared" si="35"/>
        <v>0</v>
      </c>
      <c r="J776" s="103">
        <f t="shared" si="36"/>
        <v>99.7</v>
      </c>
      <c r="K776" s="113"/>
      <c r="L776" s="113"/>
      <c r="N776" s="117"/>
      <c r="O776" s="113"/>
      <c r="P776" s="114"/>
      <c r="Q776" s="118"/>
      <c r="R776" s="116"/>
      <c r="S776" s="114"/>
    </row>
    <row r="777" spans="6:19">
      <c r="F777" s="111" t="s">
        <v>305</v>
      </c>
      <c r="G777" s="136">
        <v>3.2070599999999998E-4</v>
      </c>
      <c r="H777" s="103">
        <f>ROUND(+G777*Totals!$H$12,2)</f>
        <v>113.51</v>
      </c>
      <c r="I777" s="103">
        <f t="shared" si="35"/>
        <v>0</v>
      </c>
      <c r="J777" s="103">
        <f t="shared" si="36"/>
        <v>113.51</v>
      </c>
      <c r="K777" s="113"/>
      <c r="L777" s="113"/>
      <c r="N777" s="117"/>
      <c r="O777" s="113"/>
      <c r="P777" s="114"/>
      <c r="Q777" s="118"/>
      <c r="R777" s="116"/>
      <c r="S777" s="114"/>
    </row>
    <row r="778" spans="6:19">
      <c r="F778" s="111" t="s">
        <v>304</v>
      </c>
      <c r="G778" s="136">
        <v>1.9744669999999999E-4</v>
      </c>
      <c r="H778" s="103">
        <f>ROUND(+G778*Totals!$H$12,2)</f>
        <v>69.88</v>
      </c>
      <c r="I778" s="103">
        <f t="shared" si="35"/>
        <v>0</v>
      </c>
      <c r="J778" s="103">
        <f t="shared" si="36"/>
        <v>69.88</v>
      </c>
      <c r="K778" s="113"/>
      <c r="L778" s="113"/>
      <c r="N778" s="117"/>
      <c r="O778" s="113"/>
      <c r="P778" s="114"/>
      <c r="Q778" s="118"/>
      <c r="R778" s="116"/>
      <c r="S778" s="114"/>
    </row>
    <row r="779" spans="6:19">
      <c r="F779" s="111" t="s">
        <v>303</v>
      </c>
      <c r="G779" s="136">
        <v>4.9844700000000001E-5</v>
      </c>
      <c r="H779" s="103">
        <f>ROUND(+G779*Totals!$H$12,2)</f>
        <v>17.64</v>
      </c>
      <c r="I779" s="103">
        <f t="shared" si="35"/>
        <v>0.87111111111111106</v>
      </c>
      <c r="J779" s="103">
        <f t="shared" si="36"/>
        <v>16.768888888888888</v>
      </c>
      <c r="K779" s="113" t="s">
        <v>303</v>
      </c>
      <c r="L779" s="113" t="s">
        <v>112</v>
      </c>
      <c r="M779" s="138">
        <v>4.9382716049382713E-2</v>
      </c>
      <c r="N779" s="117">
        <f>+H779*M779</f>
        <v>0.87111111111111106</v>
      </c>
      <c r="O779" s="113"/>
      <c r="P779" s="114"/>
      <c r="Q779" s="118"/>
      <c r="R779" s="116"/>
      <c r="S779" s="114"/>
    </row>
    <row r="780" spans="6:19">
      <c r="F780" s="111" t="s">
        <v>302</v>
      </c>
      <c r="G780" s="136">
        <v>1.9377597999999999E-3</v>
      </c>
      <c r="H780" s="103">
        <f>ROUND(+G780*Totals!$H$12,2)</f>
        <v>685.86</v>
      </c>
      <c r="I780" s="103">
        <f t="shared" si="35"/>
        <v>0</v>
      </c>
      <c r="J780" s="103">
        <f t="shared" si="36"/>
        <v>685.86</v>
      </c>
      <c r="K780" s="113"/>
      <c r="L780" s="113"/>
      <c r="N780" s="117"/>
      <c r="O780" s="117" t="s">
        <v>1159</v>
      </c>
      <c r="P780" s="114"/>
      <c r="Q780" s="118"/>
      <c r="R780" s="116"/>
      <c r="S780" s="114"/>
    </row>
    <row r="781" spans="6:19">
      <c r="F781" s="111" t="s">
        <v>301</v>
      </c>
      <c r="G781" s="136">
        <v>2.44973E-4</v>
      </c>
      <c r="H781" s="103">
        <f>ROUND(+G781*Totals!$H$12,2)</f>
        <v>86.71</v>
      </c>
      <c r="I781" s="103">
        <f t="shared" si="35"/>
        <v>0</v>
      </c>
      <c r="J781" s="103">
        <f t="shared" si="36"/>
        <v>86.71</v>
      </c>
      <c r="K781" s="113"/>
      <c r="L781" s="113"/>
      <c r="N781" s="117"/>
      <c r="O781" s="113"/>
      <c r="P781" s="114"/>
      <c r="Q781" s="118"/>
      <c r="R781" s="116"/>
      <c r="S781" s="114"/>
    </row>
    <row r="782" spans="6:19">
      <c r="F782" s="111" t="s">
        <v>300</v>
      </c>
      <c r="G782" s="136">
        <v>6.1436499999999994E-5</v>
      </c>
      <c r="H782" s="103">
        <f>ROUND(+G782*Totals!$H$12,2)</f>
        <v>21.74</v>
      </c>
      <c r="I782" s="103">
        <f t="shared" si="35"/>
        <v>0.33372807017543865</v>
      </c>
      <c r="J782" s="103">
        <f t="shared" si="36"/>
        <v>21.406271929824559</v>
      </c>
      <c r="K782" s="113" t="s">
        <v>300</v>
      </c>
      <c r="L782" s="113" t="s">
        <v>106</v>
      </c>
      <c r="M782" s="138">
        <v>1.5350877192982459E-2</v>
      </c>
      <c r="N782" s="117">
        <f t="shared" si="34"/>
        <v>0.33372807017543865</v>
      </c>
      <c r="O782" s="117" t="s">
        <v>1159</v>
      </c>
      <c r="P782" s="114"/>
      <c r="Q782" s="118"/>
      <c r="R782" s="116"/>
      <c r="S782" s="114"/>
    </row>
    <row r="783" spans="6:19">
      <c r="F783" s="111" t="s">
        <v>299</v>
      </c>
      <c r="G783" s="136">
        <v>2.8206699999999999E-5</v>
      </c>
      <c r="H783" s="103">
        <f>ROUND(+G783*Totals!$H$12,2)</f>
        <v>9.98</v>
      </c>
      <c r="I783" s="103">
        <f t="shared" si="35"/>
        <v>3.0937999999999999</v>
      </c>
      <c r="J783" s="103">
        <f t="shared" si="36"/>
        <v>6.8862000000000005</v>
      </c>
      <c r="K783" s="113" t="s">
        <v>299</v>
      </c>
      <c r="L783" s="113" t="s">
        <v>113</v>
      </c>
      <c r="M783" s="138">
        <v>0.19666666666666666</v>
      </c>
      <c r="N783" s="117">
        <f t="shared" si="34"/>
        <v>1.9627333333333332</v>
      </c>
      <c r="O783" s="113" t="s">
        <v>121</v>
      </c>
      <c r="P783" s="138">
        <v>0.11333333333333334</v>
      </c>
      <c r="Q783" s="118">
        <f>H783*P783</f>
        <v>1.1310666666666669</v>
      </c>
      <c r="R783" s="116" t="s">
        <v>1159</v>
      </c>
      <c r="S783" s="114"/>
    </row>
    <row r="784" spans="6:19">
      <c r="F784" s="111" t="s">
        <v>298</v>
      </c>
      <c r="G784" s="136">
        <v>2.7820299999999999E-5</v>
      </c>
      <c r="H784" s="103">
        <f>ROUND(+G784*Totals!$H$12,2)</f>
        <v>9.85</v>
      </c>
      <c r="I784" s="103">
        <f t="shared" si="35"/>
        <v>3.5966804979253109</v>
      </c>
      <c r="J784" s="103">
        <f t="shared" si="36"/>
        <v>6.2533195020746888</v>
      </c>
      <c r="K784" s="113" t="s">
        <v>298</v>
      </c>
      <c r="L784" s="113" t="s">
        <v>120</v>
      </c>
      <c r="M784" s="138">
        <v>0.36514522821576761</v>
      </c>
      <c r="N784" s="117">
        <f t="shared" si="34"/>
        <v>3.5966804979253109</v>
      </c>
      <c r="O784" s="113"/>
      <c r="P784" s="114"/>
      <c r="Q784" s="118"/>
      <c r="R784" s="116"/>
      <c r="S784" s="114"/>
    </row>
    <row r="785" spans="6:20">
      <c r="F785" s="111" t="s">
        <v>297</v>
      </c>
      <c r="G785" s="136">
        <v>4.3662390000000001E-4</v>
      </c>
      <c r="H785" s="103">
        <f>ROUND(+G785*Totals!$H$12,2)</f>
        <v>154.54</v>
      </c>
      <c r="I785" s="103">
        <f t="shared" si="35"/>
        <v>0</v>
      </c>
      <c r="J785" s="103">
        <f t="shared" si="36"/>
        <v>154.54</v>
      </c>
      <c r="K785" s="113"/>
      <c r="L785" s="113"/>
      <c r="N785" s="117"/>
      <c r="O785" s="113"/>
      <c r="P785" s="114"/>
      <c r="Q785" s="116"/>
      <c r="R785" s="118"/>
      <c r="S785" s="114"/>
    </row>
    <row r="786" spans="6:20">
      <c r="F786" s="111" t="s">
        <v>116</v>
      </c>
      <c r="G786" s="136">
        <v>2.8090759999999999E-4</v>
      </c>
      <c r="H786" s="103">
        <f>ROUND(+G786*Totals!$H$12,2)</f>
        <v>99.43</v>
      </c>
      <c r="I786" s="103">
        <f t="shared" si="35"/>
        <v>0</v>
      </c>
      <c r="J786" s="103">
        <f t="shared" si="36"/>
        <v>99.43</v>
      </c>
      <c r="K786" s="113"/>
      <c r="L786" s="113"/>
      <c r="N786" s="117"/>
      <c r="O786" s="113" t="s">
        <v>1159</v>
      </c>
      <c r="P786" s="114"/>
      <c r="Q786" s="116"/>
      <c r="R786" s="116"/>
      <c r="S786" s="114"/>
    </row>
    <row r="787" spans="6:20">
      <c r="F787" s="111" t="s">
        <v>296</v>
      </c>
      <c r="G787" s="136">
        <v>1.1475870000000001E-4</v>
      </c>
      <c r="H787" s="103">
        <f>ROUND(+G787*Totals!$H$12,2)</f>
        <v>40.619999999999997</v>
      </c>
      <c r="I787" s="103">
        <f t="shared" si="35"/>
        <v>12.781293103448276</v>
      </c>
      <c r="J787" s="103">
        <f t="shared" si="36"/>
        <v>27.83870689655172</v>
      </c>
      <c r="K787" s="113" t="s">
        <v>296</v>
      </c>
      <c r="L787" s="113" t="s">
        <v>42</v>
      </c>
      <c r="M787" s="138">
        <v>5.387931034482759E-2</v>
      </c>
      <c r="N787" s="117">
        <f t="shared" si="34"/>
        <v>2.1885775862068964</v>
      </c>
      <c r="O787" s="113" t="s">
        <v>110</v>
      </c>
      <c r="P787" s="138">
        <v>0.15086206896551724</v>
      </c>
      <c r="Q787" s="118">
        <f>H787*P787</f>
        <v>6.1280172413793101</v>
      </c>
      <c r="R787" s="116" t="s">
        <v>118</v>
      </c>
      <c r="S787" s="138">
        <v>0.10991379310344829</v>
      </c>
      <c r="T787" s="103">
        <f>H787*S787</f>
        <v>4.4646982758620695</v>
      </c>
    </row>
    <row r="788" spans="6:20">
      <c r="F788" s="111" t="s">
        <v>295</v>
      </c>
      <c r="G788" s="136">
        <v>2.1297970999999997E-3</v>
      </c>
      <c r="H788" s="103">
        <f>ROUND(+G788*Totals!$H$12,2)</f>
        <v>753.83</v>
      </c>
      <c r="I788" s="103">
        <f t="shared" si="35"/>
        <v>0</v>
      </c>
      <c r="J788" s="103">
        <f t="shared" si="36"/>
        <v>753.83</v>
      </c>
      <c r="K788" s="113"/>
      <c r="L788" s="113"/>
      <c r="N788" s="117"/>
      <c r="O788" s="113"/>
      <c r="P788" s="114"/>
      <c r="Q788" s="116"/>
      <c r="R788" s="116"/>
      <c r="S788" s="114"/>
    </row>
    <row r="789" spans="6:20">
      <c r="F789" s="111" t="s">
        <v>294</v>
      </c>
      <c r="G789" s="136">
        <v>4.8994610000000004E-4</v>
      </c>
      <c r="H789" s="103">
        <f>ROUND(+G789*Totals!$H$12,2)</f>
        <v>173.41</v>
      </c>
      <c r="I789" s="103">
        <f t="shared" si="35"/>
        <v>0</v>
      </c>
      <c r="J789" s="103">
        <f t="shared" si="36"/>
        <v>173.41</v>
      </c>
      <c r="K789" s="113"/>
      <c r="L789" s="113"/>
      <c r="N789" s="117"/>
      <c r="O789" s="113"/>
      <c r="P789" s="114"/>
      <c r="Q789" s="116"/>
      <c r="R789" s="116"/>
      <c r="S789" s="114"/>
    </row>
    <row r="790" spans="6:20">
      <c r="F790" s="111" t="s">
        <v>293</v>
      </c>
      <c r="G790" s="136">
        <v>3.7132350000000002E-4</v>
      </c>
      <c r="H790" s="103">
        <f>ROUND(+G790*Totals!$H$12,2)</f>
        <v>131.43</v>
      </c>
      <c r="I790" s="103">
        <f t="shared" si="35"/>
        <v>0</v>
      </c>
      <c r="J790" s="103">
        <f t="shared" si="36"/>
        <v>131.43</v>
      </c>
      <c r="K790" s="113"/>
      <c r="L790" s="113"/>
      <c r="N790" s="117"/>
      <c r="O790" s="117"/>
      <c r="P790" s="114"/>
      <c r="Q790" s="118"/>
      <c r="R790" s="116"/>
      <c r="S790" s="114"/>
    </row>
    <row r="791" spans="6:20">
      <c r="F791" s="111" t="s">
        <v>292</v>
      </c>
      <c r="G791" s="136">
        <v>1.9029845000000001E-3</v>
      </c>
      <c r="H791" s="103">
        <f>ROUND(+G791*Totals!$H$12,2)</f>
        <v>673.55</v>
      </c>
      <c r="I791" s="103">
        <f t="shared" si="35"/>
        <v>0</v>
      </c>
      <c r="J791" s="103">
        <f t="shared" si="36"/>
        <v>673.55</v>
      </c>
      <c r="K791" s="113"/>
      <c r="L791" s="113"/>
      <c r="N791" s="117"/>
      <c r="O791" s="117"/>
      <c r="P791" s="114"/>
      <c r="Q791" s="118"/>
      <c r="R791" s="116"/>
      <c r="S791" s="114"/>
    </row>
    <row r="792" spans="6:20">
      <c r="F792" s="111" t="s">
        <v>1048</v>
      </c>
      <c r="G792" s="136">
        <v>7.3028199999999993E-5</v>
      </c>
      <c r="H792" s="103">
        <f>ROUND(+G792*Totals!$H$12,2)</f>
        <v>25.85</v>
      </c>
      <c r="I792" s="103">
        <f t="shared" si="35"/>
        <v>0</v>
      </c>
      <c r="J792" s="103">
        <f t="shared" si="36"/>
        <v>25.85</v>
      </c>
      <c r="K792" s="113"/>
      <c r="L792" s="113"/>
      <c r="N792" s="117"/>
      <c r="O792" s="113" t="s">
        <v>1159</v>
      </c>
      <c r="P792" s="114"/>
      <c r="Q792" s="118"/>
      <c r="R792" s="116"/>
      <c r="S792" s="114"/>
    </row>
    <row r="793" spans="6:20">
      <c r="F793" s="111" t="s">
        <v>291</v>
      </c>
      <c r="G793" s="136">
        <v>2.8245309999999998E-4</v>
      </c>
      <c r="H793" s="103">
        <f>ROUND(+G793*Totals!$H$12,2)</f>
        <v>99.97</v>
      </c>
      <c r="I793" s="103">
        <f t="shared" si="35"/>
        <v>50.173622641509432</v>
      </c>
      <c r="J793" s="103">
        <f t="shared" si="36"/>
        <v>49.796377358490567</v>
      </c>
      <c r="K793" s="113" t="s">
        <v>291</v>
      </c>
      <c r="L793" s="113" t="s">
        <v>86</v>
      </c>
      <c r="M793" s="138">
        <v>0.50188679245283019</v>
      </c>
      <c r="N793" s="117">
        <f>+H793*M793</f>
        <v>50.173622641509432</v>
      </c>
      <c r="O793" s="113" t="s">
        <v>1159</v>
      </c>
      <c r="P793" s="114"/>
      <c r="Q793" s="118"/>
      <c r="R793" s="116"/>
      <c r="S793" s="114"/>
    </row>
    <row r="794" spans="6:20">
      <c r="F794" s="111" t="s">
        <v>290</v>
      </c>
      <c r="G794" s="136">
        <v>1.1050833999999999E-3</v>
      </c>
      <c r="H794" s="103">
        <f>ROUND(+G794*Totals!$H$12,2)</f>
        <v>391.14</v>
      </c>
      <c r="I794" s="103">
        <f t="shared" si="35"/>
        <v>0</v>
      </c>
      <c r="J794" s="103">
        <f t="shared" si="36"/>
        <v>391.14</v>
      </c>
      <c r="K794" s="113"/>
      <c r="L794" s="113"/>
      <c r="N794" s="117"/>
      <c r="O794" s="113"/>
      <c r="P794" s="114"/>
      <c r="Q794" s="118"/>
      <c r="R794" s="116"/>
      <c r="S794" s="114"/>
    </row>
    <row r="795" spans="6:20">
      <c r="F795" s="111" t="s">
        <v>289</v>
      </c>
      <c r="G795" s="136">
        <v>4.1344029999999999E-4</v>
      </c>
      <c r="H795" s="103">
        <f>ROUND(+G795*Totals!$H$12,2)</f>
        <v>146.33000000000001</v>
      </c>
      <c r="I795" s="103">
        <f t="shared" si="35"/>
        <v>0</v>
      </c>
      <c r="J795" s="103">
        <f t="shared" si="36"/>
        <v>146.33000000000001</v>
      </c>
      <c r="K795" s="113"/>
      <c r="L795" s="113"/>
      <c r="N795" s="117"/>
      <c r="O795" s="117"/>
      <c r="P795" s="114"/>
      <c r="Q795" s="118"/>
      <c r="R795" s="116"/>
      <c r="S795" s="114"/>
    </row>
    <row r="796" spans="6:20">
      <c r="F796" s="111" t="s">
        <v>288</v>
      </c>
      <c r="G796" s="136">
        <v>7.7433119999999992E-4</v>
      </c>
      <c r="H796" s="103">
        <f>ROUND(+G796*Totals!$H$12,2)</f>
        <v>274.07</v>
      </c>
      <c r="I796" s="103">
        <f t="shared" si="35"/>
        <v>0</v>
      </c>
      <c r="J796" s="103">
        <f t="shared" si="36"/>
        <v>274.07</v>
      </c>
      <c r="K796" s="113"/>
      <c r="L796" s="113"/>
      <c r="N796" s="117"/>
      <c r="O796" s="113"/>
      <c r="P796" s="114"/>
      <c r="Q796" s="118"/>
      <c r="R796" s="116"/>
      <c r="S796" s="114"/>
    </row>
    <row r="797" spans="6:20">
      <c r="F797" s="111" t="s">
        <v>287</v>
      </c>
      <c r="G797" s="136">
        <v>9.4666200000000005E-5</v>
      </c>
      <c r="H797" s="103">
        <f>ROUND(+G797*Totals!$H$12,2)</f>
        <v>33.51</v>
      </c>
      <c r="I797" s="103">
        <f t="shared" si="35"/>
        <v>6.5840762463343099</v>
      </c>
      <c r="J797" s="103">
        <f t="shared" si="36"/>
        <v>26.925923753665689</v>
      </c>
      <c r="K797" s="113" t="s">
        <v>287</v>
      </c>
      <c r="L797" s="113" t="s">
        <v>99</v>
      </c>
      <c r="M797" s="138">
        <v>0.19648093841642228</v>
      </c>
      <c r="N797" s="117">
        <f>+H797*M797</f>
        <v>6.5840762463343099</v>
      </c>
      <c r="O797" s="113" t="s">
        <v>1159</v>
      </c>
      <c r="P797" s="114"/>
      <c r="Q797" s="118"/>
      <c r="R797" s="116"/>
      <c r="S797" s="114"/>
    </row>
    <row r="798" spans="6:20">
      <c r="F798" s="111" t="s">
        <v>286</v>
      </c>
      <c r="G798" s="136">
        <v>3.1796263000000002E-3</v>
      </c>
      <c r="H798" s="103">
        <f>ROUND(+G798*Totals!$H$12,2)</f>
        <v>1125.4100000000001</v>
      </c>
      <c r="I798" s="103">
        <f t="shared" si="35"/>
        <v>0</v>
      </c>
      <c r="J798" s="103">
        <f t="shared" si="36"/>
        <v>1125.4100000000001</v>
      </c>
      <c r="K798" s="113"/>
      <c r="L798" s="113"/>
      <c r="N798" s="117"/>
      <c r="O798" s="113"/>
      <c r="P798" s="114"/>
      <c r="Q798" s="118"/>
      <c r="R798" s="116"/>
      <c r="S798" s="114"/>
    </row>
    <row r="799" spans="6:20">
      <c r="F799" s="111" t="s">
        <v>285</v>
      </c>
      <c r="G799" s="136">
        <v>3.3151342299999997E-2</v>
      </c>
      <c r="H799" s="103">
        <f>ROUND(+G799*Totals!$H$12,2)</f>
        <v>11733.67</v>
      </c>
      <c r="I799" s="103">
        <f t="shared" si="35"/>
        <v>0</v>
      </c>
      <c r="J799" s="103">
        <f t="shared" si="36"/>
        <v>11733.67</v>
      </c>
      <c r="K799" s="113"/>
      <c r="L799" s="113"/>
      <c r="N799" s="117"/>
      <c r="O799" s="113"/>
      <c r="P799" s="114"/>
      <c r="Q799" s="118"/>
      <c r="R799" s="116"/>
      <c r="S799" s="114"/>
    </row>
    <row r="800" spans="6:20">
      <c r="F800" s="111" t="s">
        <v>284</v>
      </c>
      <c r="G800" s="136">
        <v>2.8902179999999998E-4</v>
      </c>
      <c r="H800" s="103">
        <f>ROUND(+G800*Totals!$H$12,2)</f>
        <v>102.3</v>
      </c>
      <c r="I800" s="103">
        <f t="shared" si="35"/>
        <v>0</v>
      </c>
      <c r="J800" s="103">
        <f t="shared" si="36"/>
        <v>102.3</v>
      </c>
      <c r="K800" s="113"/>
      <c r="L800" s="113"/>
      <c r="N800" s="117"/>
      <c r="O800" s="113"/>
      <c r="P800" s="114"/>
      <c r="Q800" s="118"/>
      <c r="R800" s="116"/>
      <c r="S800" s="114"/>
    </row>
    <row r="801" spans="6:19">
      <c r="F801" s="111" t="s">
        <v>283</v>
      </c>
      <c r="G801" s="136">
        <v>5.9620409999999995E-4</v>
      </c>
      <c r="H801" s="103">
        <f>ROUND(+G801*Totals!$H$12,2)</f>
        <v>211.02</v>
      </c>
      <c r="I801" s="103">
        <f t="shared" si="35"/>
        <v>0</v>
      </c>
      <c r="J801" s="103">
        <f t="shared" si="36"/>
        <v>211.02</v>
      </c>
      <c r="K801" s="113"/>
      <c r="L801" s="113"/>
      <c r="N801" s="117"/>
      <c r="O801" s="117"/>
      <c r="P801" s="114"/>
      <c r="Q801" s="118"/>
      <c r="R801" s="116"/>
      <c r="S801" s="114"/>
    </row>
    <row r="802" spans="6:19">
      <c r="F802" s="111" t="s">
        <v>282</v>
      </c>
      <c r="G802" s="136">
        <v>4.0262130000000003E-4</v>
      </c>
      <c r="H802" s="103">
        <f>ROUND(+G802*Totals!$H$12,2)</f>
        <v>142.5</v>
      </c>
      <c r="I802" s="103">
        <f t="shared" si="35"/>
        <v>0</v>
      </c>
      <c r="J802" s="103">
        <f t="shared" si="36"/>
        <v>142.5</v>
      </c>
      <c r="K802" s="113"/>
      <c r="L802" s="113"/>
      <c r="N802" s="117"/>
      <c r="O802" s="113"/>
      <c r="P802" s="114"/>
      <c r="Q802" s="118"/>
      <c r="R802" s="116"/>
      <c r="S802" s="114"/>
    </row>
    <row r="803" spans="6:19">
      <c r="F803" s="111" t="s">
        <v>281</v>
      </c>
      <c r="G803" s="136">
        <v>6.9937099999999998E-5</v>
      </c>
      <c r="H803" s="103">
        <f>ROUND(+G803*Totals!$H$12,2)</f>
        <v>24.75</v>
      </c>
      <c r="I803" s="103">
        <f t="shared" si="35"/>
        <v>3.592741935483871</v>
      </c>
      <c r="J803" s="103">
        <f t="shared" si="36"/>
        <v>21.157258064516128</v>
      </c>
      <c r="K803" s="113" t="s">
        <v>281</v>
      </c>
      <c r="L803" s="113" t="s">
        <v>130</v>
      </c>
      <c r="M803" s="138">
        <v>0.14516129032258066</v>
      </c>
      <c r="N803" s="117">
        <f>+H803*M803</f>
        <v>3.592741935483871</v>
      </c>
      <c r="O803" s="113" t="s">
        <v>1159</v>
      </c>
      <c r="P803" s="114"/>
      <c r="Q803" s="118"/>
      <c r="R803" s="116"/>
      <c r="S803" s="114"/>
    </row>
    <row r="804" spans="6:19">
      <c r="F804" s="111" t="s">
        <v>280</v>
      </c>
      <c r="G804" s="136">
        <v>7.1096299999999992E-5</v>
      </c>
      <c r="H804" s="103">
        <f>ROUND(+G804*Totals!$H$12,2)</f>
        <v>25.16</v>
      </c>
      <c r="I804" s="103">
        <f t="shared" si="35"/>
        <v>0</v>
      </c>
      <c r="J804" s="103">
        <f t="shared" si="36"/>
        <v>25.16</v>
      </c>
      <c r="K804" s="113"/>
      <c r="L804" s="113"/>
      <c r="N804" s="117"/>
      <c r="O804" s="117"/>
      <c r="P804" s="114"/>
      <c r="Q804" s="118"/>
      <c r="R804" s="116"/>
      <c r="S804" s="114"/>
    </row>
    <row r="805" spans="6:19">
      <c r="F805" s="111" t="s">
        <v>279</v>
      </c>
      <c r="G805" s="136">
        <v>1.1661333999999999E-3</v>
      </c>
      <c r="H805" s="103">
        <f>ROUND(+G805*Totals!$H$12,2)</f>
        <v>412.74</v>
      </c>
      <c r="I805" s="103">
        <f t="shared" si="35"/>
        <v>0</v>
      </c>
      <c r="J805" s="103">
        <f t="shared" si="36"/>
        <v>412.74</v>
      </c>
      <c r="K805" s="113"/>
      <c r="L805" s="113"/>
      <c r="N805" s="117"/>
      <c r="O805" s="117"/>
      <c r="P805" s="114"/>
      <c r="Q805" s="118"/>
      <c r="R805" s="116"/>
      <c r="S805" s="114"/>
    </row>
    <row r="806" spans="6:19">
      <c r="F806" s="111" t="s">
        <v>278</v>
      </c>
      <c r="G806" s="136">
        <v>4.94583E-5</v>
      </c>
      <c r="H806" s="103">
        <f>ROUND(+G806*Totals!$H$12,2)</f>
        <v>17.510000000000002</v>
      </c>
      <c r="I806" s="103">
        <f t="shared" si="35"/>
        <v>5.4779888268156434</v>
      </c>
      <c r="J806" s="103">
        <f t="shared" si="36"/>
        <v>12.032011173184358</v>
      </c>
      <c r="K806" s="113" t="s">
        <v>278</v>
      </c>
      <c r="L806" s="113" t="s">
        <v>47</v>
      </c>
      <c r="M806" s="138">
        <v>0.31284916201117319</v>
      </c>
      <c r="N806" s="117">
        <f>+H806*M806</f>
        <v>5.4779888268156434</v>
      </c>
      <c r="O806" s="113" t="s">
        <v>1159</v>
      </c>
      <c r="P806" s="114"/>
      <c r="Q806" s="118"/>
      <c r="R806" s="116"/>
      <c r="S806" s="114"/>
    </row>
    <row r="807" spans="6:19">
      <c r="F807" s="111" t="s">
        <v>277</v>
      </c>
      <c r="G807" s="136">
        <v>7.8051300000000009E-5</v>
      </c>
      <c r="H807" s="103">
        <f>ROUND(+G807*Totals!$H$12,2)</f>
        <v>27.63</v>
      </c>
      <c r="I807" s="103">
        <f t="shared" si="35"/>
        <v>2.8521290322580644</v>
      </c>
      <c r="J807" s="103">
        <f t="shared" si="36"/>
        <v>24.777870967741933</v>
      </c>
      <c r="K807" s="113" t="s">
        <v>277</v>
      </c>
      <c r="L807" s="113" t="s">
        <v>88</v>
      </c>
      <c r="M807" s="138">
        <v>0.1032258064516129</v>
      </c>
      <c r="N807" s="117">
        <f>+H807*M807</f>
        <v>2.8521290322580644</v>
      </c>
      <c r="O807" s="117" t="s">
        <v>1159</v>
      </c>
      <c r="P807" s="114"/>
      <c r="Q807" s="118"/>
      <c r="R807" s="116"/>
      <c r="S807" s="114"/>
    </row>
    <row r="808" spans="6:19">
      <c r="F808" s="111" t="s">
        <v>276</v>
      </c>
      <c r="G808" s="136">
        <v>4.3758983999999997E-3</v>
      </c>
      <c r="H808" s="103">
        <f>ROUND(+G808*Totals!$H$12,2)</f>
        <v>1548.82</v>
      </c>
      <c r="I808" s="103">
        <f t="shared" si="35"/>
        <v>0</v>
      </c>
      <c r="J808" s="103">
        <f t="shared" si="36"/>
        <v>1548.82</v>
      </c>
      <c r="K808" s="113"/>
      <c r="L808" s="113"/>
      <c r="N808" s="117"/>
      <c r="O808" s="113"/>
      <c r="P808" s="114"/>
      <c r="Q808" s="118"/>
      <c r="R808" s="116"/>
      <c r="S808" s="114"/>
    </row>
    <row r="809" spans="6:19">
      <c r="F809" s="111" t="s">
        <v>275</v>
      </c>
      <c r="G809" s="136">
        <v>1.4876120000000001E-4</v>
      </c>
      <c r="H809" s="103">
        <f>ROUND(+G809*Totals!$H$12,2)</f>
        <v>52.65</v>
      </c>
      <c r="I809" s="103">
        <f t="shared" si="35"/>
        <v>22.106249999999999</v>
      </c>
      <c r="J809" s="103">
        <f t="shared" si="36"/>
        <v>30.543749999999999</v>
      </c>
      <c r="K809" s="113" t="s">
        <v>275</v>
      </c>
      <c r="L809" s="113" t="s">
        <v>129</v>
      </c>
      <c r="M809" s="138">
        <v>0.41987179487179488</v>
      </c>
      <c r="N809" s="117">
        <f>+H809*M809</f>
        <v>22.106249999999999</v>
      </c>
      <c r="O809" s="117" t="s">
        <v>1159</v>
      </c>
      <c r="P809" s="114"/>
      <c r="Q809" s="118"/>
      <c r="R809" s="116"/>
      <c r="S809" s="114"/>
    </row>
    <row r="810" spans="6:19">
      <c r="F810" s="111" t="s">
        <v>274</v>
      </c>
      <c r="G810" s="136">
        <v>2.1015904000000001E-3</v>
      </c>
      <c r="H810" s="103">
        <f>ROUND(+G810*Totals!$H$12,2)</f>
        <v>743.84</v>
      </c>
      <c r="I810" s="103">
        <f t="shared" si="35"/>
        <v>0</v>
      </c>
      <c r="J810" s="103">
        <f t="shared" si="36"/>
        <v>743.84</v>
      </c>
      <c r="K810" s="113"/>
      <c r="L810" s="113"/>
      <c r="N810" s="117"/>
      <c r="O810" s="117"/>
      <c r="P810" s="114"/>
      <c r="Q810" s="118"/>
      <c r="R810" s="116"/>
      <c r="S810" s="114"/>
    </row>
    <row r="811" spans="6:19">
      <c r="F811" s="111" t="s">
        <v>1049</v>
      </c>
      <c r="G811" s="136">
        <v>3.5548099999999999E-5</v>
      </c>
      <c r="H811" s="103">
        <f>ROUND(+G811*Totals!$H$12,2)</f>
        <v>12.58</v>
      </c>
      <c r="I811" s="103">
        <f t="shared" si="35"/>
        <v>0</v>
      </c>
      <c r="J811" s="103">
        <f t="shared" si="36"/>
        <v>12.58</v>
      </c>
      <c r="K811" s="113"/>
      <c r="L811" s="113"/>
      <c r="N811" s="117"/>
      <c r="O811" s="117" t="s">
        <v>1159</v>
      </c>
      <c r="P811" s="114"/>
      <c r="Q811" s="118"/>
      <c r="R811" s="116"/>
      <c r="S811" s="114"/>
    </row>
    <row r="812" spans="6:19">
      <c r="F812" s="111" t="s">
        <v>272</v>
      </c>
      <c r="G812" s="136">
        <v>5.5254199999999997E-5</v>
      </c>
      <c r="H812" s="103">
        <f>ROUND(+G812*Totals!$H$12,2)</f>
        <v>19.559999999999999</v>
      </c>
      <c r="I812" s="103">
        <f t="shared" si="35"/>
        <v>1.4488888888888887</v>
      </c>
      <c r="J812" s="103">
        <f t="shared" si="36"/>
        <v>18.111111111111111</v>
      </c>
      <c r="K812" s="113" t="s">
        <v>272</v>
      </c>
      <c r="L812" s="113" t="s">
        <v>124</v>
      </c>
      <c r="M812" s="138">
        <v>7.407407407407407E-2</v>
      </c>
      <c r="N812" s="117">
        <f>+H812*M812</f>
        <v>1.4488888888888887</v>
      </c>
      <c r="O812" s="113" t="s">
        <v>1159</v>
      </c>
      <c r="P812" s="114"/>
      <c r="Q812" s="118"/>
      <c r="R812" s="116"/>
      <c r="S812" s="114"/>
    </row>
    <row r="813" spans="6:19">
      <c r="F813" s="111" t="s">
        <v>273</v>
      </c>
      <c r="G813" s="136">
        <v>2.6274699999999998E-5</v>
      </c>
      <c r="H813" s="103">
        <f>ROUND(+G813*Totals!$H$12,2)</f>
        <v>9.3000000000000007</v>
      </c>
      <c r="I813" s="103">
        <f t="shared" si="35"/>
        <v>7.0836448598130834</v>
      </c>
      <c r="J813" s="103">
        <f t="shared" si="36"/>
        <v>2.2163551401869173</v>
      </c>
      <c r="K813" s="113" t="s">
        <v>273</v>
      </c>
      <c r="L813" s="113" t="s">
        <v>83</v>
      </c>
      <c r="M813" s="138">
        <v>0.76168224299065412</v>
      </c>
      <c r="N813" s="117">
        <f>+H813*M813</f>
        <v>7.0836448598130834</v>
      </c>
      <c r="O813" s="117" t="s">
        <v>1159</v>
      </c>
      <c r="P813" s="114"/>
      <c r="Q813" s="118"/>
      <c r="R813" s="116"/>
      <c r="S813" s="114"/>
    </row>
    <row r="814" spans="6:19">
      <c r="F814" s="111" t="s">
        <v>271</v>
      </c>
      <c r="G814" s="136">
        <v>4.458973E-4</v>
      </c>
      <c r="H814" s="103">
        <f>ROUND(+G814*Totals!$H$12,2)</f>
        <v>157.82</v>
      </c>
      <c r="I814" s="103">
        <f t="shared" si="35"/>
        <v>0</v>
      </c>
      <c r="J814" s="103">
        <f t="shared" si="36"/>
        <v>157.82</v>
      </c>
      <c r="K814" s="113"/>
      <c r="L814" s="113"/>
      <c r="N814" s="117"/>
      <c r="O814" s="113"/>
      <c r="P814" s="114"/>
      <c r="Q814" s="118"/>
      <c r="R814" s="116"/>
      <c r="S814" s="114"/>
    </row>
    <row r="815" spans="6:19">
      <c r="F815" s="111" t="s">
        <v>270</v>
      </c>
      <c r="G815" s="136">
        <v>1.769679E-4</v>
      </c>
      <c r="H815" s="103">
        <f>ROUND(+G815*Totals!$H$12,2)</f>
        <v>62.64</v>
      </c>
      <c r="I815" s="103">
        <f t="shared" si="35"/>
        <v>12.385433854907539</v>
      </c>
      <c r="J815" s="103">
        <f t="shared" si="36"/>
        <v>50.254566145092461</v>
      </c>
      <c r="K815" s="113" t="s">
        <v>270</v>
      </c>
      <c r="L815" s="113" t="s">
        <v>100</v>
      </c>
      <c r="M815" s="138">
        <v>0.19772403982930298</v>
      </c>
      <c r="N815" s="117">
        <f>+H815*M815</f>
        <v>12.385433854907539</v>
      </c>
      <c r="O815" s="113" t="s">
        <v>1159</v>
      </c>
      <c r="P815" s="114"/>
      <c r="Q815" s="118"/>
      <c r="R815" s="116"/>
      <c r="S815" s="114"/>
    </row>
    <row r="816" spans="6:19">
      <c r="F816" s="111" t="s">
        <v>269</v>
      </c>
      <c r="G816" s="136">
        <v>1.4064699999999998E-4</v>
      </c>
      <c r="H816" s="103">
        <f>ROUND(+G816*Totals!$H$12,2)</f>
        <v>49.78</v>
      </c>
      <c r="I816" s="103">
        <f t="shared" si="35"/>
        <v>0</v>
      </c>
      <c r="J816" s="103">
        <f t="shared" si="36"/>
        <v>49.78</v>
      </c>
      <c r="K816" s="113"/>
      <c r="L816" s="113"/>
      <c r="N816" s="117"/>
      <c r="O816" s="113"/>
      <c r="P816" s="114"/>
      <c r="Q816" s="118"/>
      <c r="R816" s="116"/>
      <c r="S816" s="114"/>
    </row>
    <row r="817" spans="6:19">
      <c r="F817" s="111" t="s">
        <v>268</v>
      </c>
      <c r="G817" s="136">
        <v>3.1297799999999997E-5</v>
      </c>
      <c r="H817" s="103">
        <f>ROUND(+G817*Totals!$H$12,2)</f>
        <v>11.08</v>
      </c>
      <c r="I817" s="103">
        <f t="shared" si="35"/>
        <v>4.6485057471264373</v>
      </c>
      <c r="J817" s="103">
        <f t="shared" si="36"/>
        <v>6.4314942528735628</v>
      </c>
      <c r="K817" s="113" t="s">
        <v>268</v>
      </c>
      <c r="L817" s="113" t="s">
        <v>44</v>
      </c>
      <c r="M817" s="138">
        <v>0.27011494252873564</v>
      </c>
      <c r="N817" s="117">
        <f>+H817*M817</f>
        <v>2.9928735632183909</v>
      </c>
      <c r="O817" s="113" t="s">
        <v>67</v>
      </c>
      <c r="P817" s="138">
        <v>0.14942528735632185</v>
      </c>
      <c r="Q817" s="118">
        <f>H817*P817</f>
        <v>1.6556321839080461</v>
      </c>
      <c r="R817" s="116" t="s">
        <v>1159</v>
      </c>
      <c r="S817" s="114"/>
    </row>
    <row r="818" spans="6:19">
      <c r="F818" s="111" t="s">
        <v>267</v>
      </c>
      <c r="G818" s="136">
        <v>2.6197429999999999E-4</v>
      </c>
      <c r="H818" s="103">
        <f>ROUND(+G818*Totals!$H$12,2)</f>
        <v>92.72</v>
      </c>
      <c r="I818" s="103">
        <f t="shared" si="35"/>
        <v>0</v>
      </c>
      <c r="J818" s="103">
        <f t="shared" si="36"/>
        <v>92.72</v>
      </c>
      <c r="K818" s="113"/>
      <c r="L818" s="113"/>
      <c r="N818" s="117"/>
      <c r="O818" s="113"/>
      <c r="P818" s="114"/>
      <c r="Q818" s="118"/>
      <c r="R818" s="116"/>
      <c r="S818" s="114"/>
    </row>
    <row r="819" spans="6:19">
      <c r="F819" s="111" t="s">
        <v>266</v>
      </c>
      <c r="G819" s="136">
        <v>2.4613219999999999E-4</v>
      </c>
      <c r="H819" s="103">
        <f>ROUND(+G819*Totals!$H$12,2)</f>
        <v>87.12</v>
      </c>
      <c r="I819" s="103">
        <f t="shared" si="35"/>
        <v>0</v>
      </c>
      <c r="J819" s="103">
        <f t="shared" si="36"/>
        <v>87.12</v>
      </c>
      <c r="K819" s="113"/>
      <c r="L819" s="113"/>
      <c r="N819" s="117"/>
      <c r="O819" s="117"/>
      <c r="P819" s="114"/>
      <c r="Q819" s="118"/>
      <c r="R819" s="116"/>
      <c r="S819" s="114"/>
    </row>
    <row r="820" spans="6:19">
      <c r="F820" s="111" t="s">
        <v>265</v>
      </c>
      <c r="G820" s="136">
        <v>5.3747240000000002E-4</v>
      </c>
      <c r="H820" s="103">
        <f>ROUND(+G820*Totals!$H$12,2)</f>
        <v>190.23</v>
      </c>
      <c r="I820" s="103">
        <f t="shared" si="35"/>
        <v>0</v>
      </c>
      <c r="J820" s="103">
        <f t="shared" si="36"/>
        <v>190.23</v>
      </c>
      <c r="K820" s="113"/>
      <c r="L820" s="113"/>
      <c r="N820" s="117"/>
      <c r="O820" s="117"/>
      <c r="P820" s="114"/>
      <c r="Q820" s="118"/>
      <c r="R820" s="116"/>
      <c r="S820" s="114"/>
    </row>
    <row r="821" spans="6:19" ht="37.5">
      <c r="F821" s="111" t="s">
        <v>264</v>
      </c>
      <c r="G821" s="136">
        <v>1.020077E-4</v>
      </c>
      <c r="H821" s="103">
        <f>ROUND(+G821*Totals!$H$12,2)</f>
        <v>36.1</v>
      </c>
      <c r="I821" s="103">
        <f t="shared" si="35"/>
        <v>13.344107142857144</v>
      </c>
      <c r="J821" s="103">
        <f t="shared" si="36"/>
        <v>22.755892857142857</v>
      </c>
      <c r="K821" s="113" t="s">
        <v>264</v>
      </c>
      <c r="L821" s="113" t="s">
        <v>76</v>
      </c>
      <c r="M821" s="138">
        <v>0.36964285714285716</v>
      </c>
      <c r="N821" s="117">
        <f>+H821*M821</f>
        <v>13.344107142857144</v>
      </c>
      <c r="O821" s="117" t="s">
        <v>1159</v>
      </c>
      <c r="P821" s="114"/>
      <c r="Q821" s="118"/>
      <c r="R821" s="116"/>
      <c r="S821" s="114"/>
    </row>
    <row r="822" spans="6:19">
      <c r="F822" s="111" t="s">
        <v>263</v>
      </c>
      <c r="G822" s="136">
        <v>1.0509879999999999E-4</v>
      </c>
      <c r="H822" s="103">
        <f>ROUND(+G822*Totals!$H$12,2)</f>
        <v>37.200000000000003</v>
      </c>
      <c r="I822" s="103">
        <f t="shared" si="35"/>
        <v>15.1</v>
      </c>
      <c r="J822" s="103">
        <f t="shared" si="36"/>
        <v>22.1</v>
      </c>
      <c r="K822" s="113" t="s">
        <v>263</v>
      </c>
      <c r="L822" s="113" t="s">
        <v>122</v>
      </c>
      <c r="M822" s="138">
        <v>0.40591397849462363</v>
      </c>
      <c r="N822" s="117">
        <f>+H822*M822</f>
        <v>15.1</v>
      </c>
      <c r="O822" s="113" t="s">
        <v>1159</v>
      </c>
      <c r="P822" s="114"/>
      <c r="Q822" s="118"/>
      <c r="R822" s="116"/>
      <c r="S822" s="114"/>
    </row>
    <row r="823" spans="6:19">
      <c r="F823" s="111" t="s">
        <v>262</v>
      </c>
      <c r="G823" s="136">
        <v>6.8005100000000004E-5</v>
      </c>
      <c r="H823" s="103">
        <f>ROUND(+G823*Totals!$H$12,2)</f>
        <v>24.07</v>
      </c>
      <c r="I823" s="103">
        <f t="shared" si="35"/>
        <v>6.1772566371681421</v>
      </c>
      <c r="J823" s="103">
        <f t="shared" si="36"/>
        <v>17.892743362831858</v>
      </c>
      <c r="K823" s="113" t="s">
        <v>262</v>
      </c>
      <c r="L823" s="113" t="s">
        <v>104</v>
      </c>
      <c r="M823" s="138">
        <v>0.25663716814159293</v>
      </c>
      <c r="N823" s="117">
        <f>+H823*M823</f>
        <v>6.1772566371681421</v>
      </c>
      <c r="O823" s="113" t="s">
        <v>1159</v>
      </c>
      <c r="P823" s="114"/>
      <c r="Q823" s="118"/>
      <c r="R823" s="116"/>
      <c r="S823" s="114"/>
    </row>
    <row r="824" spans="6:19">
      <c r="F824" s="111" t="s">
        <v>261</v>
      </c>
      <c r="G824" s="136">
        <v>4.3542604000000006E-3</v>
      </c>
      <c r="H824" s="103">
        <f>ROUND(+G824*Totals!$H$12,2)</f>
        <v>1541.16</v>
      </c>
      <c r="I824" s="103">
        <f t="shared" si="35"/>
        <v>0</v>
      </c>
      <c r="J824" s="103">
        <f t="shared" si="36"/>
        <v>1541.16</v>
      </c>
      <c r="K824" s="113"/>
      <c r="L824" s="113"/>
      <c r="N824" s="117"/>
      <c r="O824" s="117"/>
      <c r="P824" s="114"/>
      <c r="Q824" s="118"/>
      <c r="R824" s="116"/>
      <c r="S824" s="114"/>
    </row>
    <row r="825" spans="6:19">
      <c r="F825" s="111" t="s">
        <v>260</v>
      </c>
      <c r="G825" s="136">
        <v>1.2951886000000001E-3</v>
      </c>
      <c r="H825" s="103">
        <f>ROUND(+G825*Totals!$H$12,2)</f>
        <v>458.42</v>
      </c>
      <c r="I825" s="103">
        <f t="shared" si="35"/>
        <v>0</v>
      </c>
      <c r="J825" s="103">
        <f t="shared" si="36"/>
        <v>458.42</v>
      </c>
      <c r="K825" s="113"/>
      <c r="L825" s="113"/>
      <c r="N825" s="117"/>
      <c r="O825" s="113"/>
      <c r="P825" s="114"/>
      <c r="Q825" s="118"/>
      <c r="R825" s="116"/>
      <c r="S825" s="114"/>
    </row>
    <row r="826" spans="6:19">
      <c r="F826" s="111" t="s">
        <v>259</v>
      </c>
      <c r="G826" s="136">
        <v>7.3800999999999994E-5</v>
      </c>
      <c r="H826" s="103">
        <f>ROUND(+G826*Totals!$H$12,2)</f>
        <v>26.12</v>
      </c>
      <c r="I826" s="103">
        <f t="shared" si="35"/>
        <v>10.071694915254238</v>
      </c>
      <c r="J826" s="103">
        <f t="shared" si="36"/>
        <v>16.048305084745763</v>
      </c>
      <c r="K826" s="113" t="s">
        <v>259</v>
      </c>
      <c r="L826" s="113" t="s">
        <v>72</v>
      </c>
      <c r="M826" s="138">
        <v>0.38559322033898308</v>
      </c>
      <c r="N826" s="117">
        <f>+H826*M826</f>
        <v>10.071694915254238</v>
      </c>
      <c r="O826" s="113" t="s">
        <v>1159</v>
      </c>
      <c r="P826" s="114"/>
      <c r="Q826" s="118"/>
      <c r="R826" s="116"/>
      <c r="S826" s="114"/>
    </row>
    <row r="827" spans="6:19">
      <c r="F827" s="111" t="s">
        <v>258</v>
      </c>
      <c r="G827" s="136">
        <v>2.7317969999999999E-4</v>
      </c>
      <c r="H827" s="103">
        <f>ROUND(+G827*Totals!$H$12,2)</f>
        <v>96.69</v>
      </c>
      <c r="I827" s="103">
        <f t="shared" si="35"/>
        <v>0</v>
      </c>
      <c r="J827" s="103">
        <f t="shared" si="36"/>
        <v>96.69</v>
      </c>
      <c r="K827" s="113"/>
      <c r="L827" s="113"/>
      <c r="N827" s="117"/>
      <c r="O827" s="117"/>
      <c r="P827" s="114"/>
      <c r="Q827" s="118"/>
      <c r="R827" s="116"/>
      <c r="S827" s="114"/>
    </row>
    <row r="828" spans="6:19" ht="37.5">
      <c r="F828" s="111" t="s">
        <v>257</v>
      </c>
      <c r="G828" s="136">
        <v>4.4628370000000003E-4</v>
      </c>
      <c r="H828" s="103">
        <f>ROUND(+G828*Totals!$H$12,2)</f>
        <v>157.96</v>
      </c>
      <c r="I828" s="103">
        <f t="shared" si="35"/>
        <v>0</v>
      </c>
      <c r="J828" s="103">
        <f t="shared" si="36"/>
        <v>157.96</v>
      </c>
      <c r="K828" s="113"/>
      <c r="L828" s="113"/>
      <c r="N828" s="117"/>
      <c r="O828" s="113"/>
      <c r="P828" s="114"/>
      <c r="Q828" s="118"/>
      <c r="R828" s="116"/>
      <c r="S828" s="114"/>
    </row>
    <row r="829" spans="6:19">
      <c r="F829" s="111" t="s">
        <v>256</v>
      </c>
      <c r="G829" s="136">
        <v>2.5888299999999997E-5</v>
      </c>
      <c r="H829" s="103">
        <f>ROUND(+G829*Totals!$H$12,2)</f>
        <v>9.16</v>
      </c>
      <c r="I829" s="103">
        <f t="shared" si="35"/>
        <v>2.7926829268292681</v>
      </c>
      <c r="J829" s="103">
        <f t="shared" si="36"/>
        <v>6.3673170731707316</v>
      </c>
      <c r="K829" s="113" t="s">
        <v>256</v>
      </c>
      <c r="L829" s="113" t="s">
        <v>108</v>
      </c>
      <c r="M829" s="138">
        <v>0.3048780487804878</v>
      </c>
      <c r="N829" s="117">
        <f>+H829*M829</f>
        <v>2.7926829268292681</v>
      </c>
      <c r="O829" s="113" t="s">
        <v>1159</v>
      </c>
      <c r="P829" s="114"/>
      <c r="Q829" s="118"/>
      <c r="R829" s="116"/>
      <c r="S829" s="114"/>
    </row>
    <row r="830" spans="6:19">
      <c r="F830" s="111" t="s">
        <v>255</v>
      </c>
      <c r="G830" s="136">
        <v>6.8855200000000004E-4</v>
      </c>
      <c r="H830" s="103">
        <f>ROUND(+G830*Totals!$H$12,2)</f>
        <v>243.71</v>
      </c>
      <c r="I830" s="103">
        <f t="shared" si="35"/>
        <v>0</v>
      </c>
      <c r="J830" s="103">
        <f t="shared" si="36"/>
        <v>243.71</v>
      </c>
      <c r="K830" s="113"/>
      <c r="L830" s="113"/>
      <c r="N830" s="117"/>
      <c r="O830" s="113"/>
      <c r="P830" s="114"/>
      <c r="Q830" s="118"/>
      <c r="R830" s="116"/>
      <c r="S830" s="114"/>
    </row>
    <row r="831" spans="6:19">
      <c r="F831" s="111" t="s">
        <v>254</v>
      </c>
      <c r="G831" s="136">
        <v>3.4041200000000001E-4</v>
      </c>
      <c r="H831" s="103">
        <f>ROUND(+G831*Totals!$H$12,2)</f>
        <v>120.49</v>
      </c>
      <c r="I831" s="103">
        <f t="shared" si="35"/>
        <v>0</v>
      </c>
      <c r="J831" s="103">
        <f t="shared" si="36"/>
        <v>120.49</v>
      </c>
      <c r="K831" s="113"/>
      <c r="L831" s="113"/>
      <c r="N831" s="117"/>
      <c r="O831" s="117"/>
      <c r="P831" s="114"/>
      <c r="Q831" s="118"/>
      <c r="R831" s="116"/>
      <c r="S831" s="114"/>
    </row>
    <row r="832" spans="6:19">
      <c r="F832" s="111" t="s">
        <v>253</v>
      </c>
      <c r="G832" s="136">
        <v>7.8437740000000008E-4</v>
      </c>
      <c r="H832" s="103">
        <f>ROUND(+G832*Totals!$H$12,2)</f>
        <v>277.62</v>
      </c>
      <c r="I832" s="103">
        <f t="shared" si="35"/>
        <v>0</v>
      </c>
      <c r="J832" s="103">
        <f t="shared" si="36"/>
        <v>277.62</v>
      </c>
      <c r="K832" s="113"/>
      <c r="L832" s="113"/>
      <c r="N832" s="117"/>
      <c r="O832" s="113"/>
      <c r="P832" s="114"/>
      <c r="Q832" s="118"/>
      <c r="R832" s="116"/>
      <c r="S832" s="114"/>
    </row>
    <row r="833" spans="6:19">
      <c r="F833" s="111" t="s">
        <v>252</v>
      </c>
      <c r="G833" s="136">
        <v>5.1003800000000001E-5</v>
      </c>
      <c r="H833" s="103">
        <f>ROUND(+G833*Totals!$H$12,2)</f>
        <v>18.05</v>
      </c>
      <c r="I833" s="103">
        <f t="shared" si="35"/>
        <v>1.6232014388489211</v>
      </c>
      <c r="J833" s="103">
        <f t="shared" si="36"/>
        <v>16.426798561151081</v>
      </c>
      <c r="K833" s="113" t="s">
        <v>252</v>
      </c>
      <c r="L833" s="113" t="s">
        <v>64</v>
      </c>
      <c r="M833" s="138">
        <v>8.9928057553956844E-2</v>
      </c>
      <c r="N833" s="117">
        <f>+H833*M833</f>
        <v>1.6232014388489211</v>
      </c>
      <c r="O833" s="117" t="s">
        <v>1159</v>
      </c>
      <c r="P833" s="114"/>
      <c r="Q833" s="118"/>
      <c r="R833" s="116"/>
      <c r="S833" s="114"/>
    </row>
    <row r="834" spans="6:19">
      <c r="F834" s="111" t="s">
        <v>251</v>
      </c>
      <c r="G834" s="136">
        <v>2.430411E-4</v>
      </c>
      <c r="H834" s="103">
        <f>ROUND(+G834*Totals!$H$12,2)</f>
        <v>86.02</v>
      </c>
      <c r="I834" s="103">
        <f t="shared" si="35"/>
        <v>0</v>
      </c>
      <c r="J834" s="103">
        <f t="shared" si="36"/>
        <v>86.02</v>
      </c>
      <c r="K834" s="113"/>
      <c r="L834" s="113"/>
      <c r="N834" s="117"/>
      <c r="O834" s="117"/>
      <c r="P834" s="114"/>
      <c r="Q834" s="118"/>
      <c r="R834" s="116"/>
      <c r="S834" s="114"/>
    </row>
    <row r="835" spans="6:19">
      <c r="F835" s="111" t="s">
        <v>250</v>
      </c>
      <c r="G835" s="136">
        <v>5.5640599999999997E-5</v>
      </c>
      <c r="H835" s="103">
        <f>ROUND(+G835*Totals!$H$12,2)</f>
        <v>19.690000000000001</v>
      </c>
      <c r="I835" s="103">
        <f t="shared" si="35"/>
        <v>3.0199386503067487</v>
      </c>
      <c r="J835" s="103">
        <f t="shared" si="36"/>
        <v>16.670061349693253</v>
      </c>
      <c r="K835" s="113" t="s">
        <v>250</v>
      </c>
      <c r="L835" s="113" t="s">
        <v>51</v>
      </c>
      <c r="M835" s="138">
        <v>0.15337423312883436</v>
      </c>
      <c r="N835" s="117">
        <f>+H835*M835</f>
        <v>3.0199386503067487</v>
      </c>
      <c r="O835" s="113" t="s">
        <v>1159</v>
      </c>
      <c r="P835" s="114"/>
      <c r="Q835" s="118"/>
      <c r="R835" s="116"/>
      <c r="S835" s="114"/>
    </row>
    <row r="836" spans="6:19">
      <c r="F836" s="111" t="s">
        <v>249</v>
      </c>
      <c r="G836" s="136">
        <v>2.9365900000000003E-5</v>
      </c>
      <c r="H836" s="103">
        <f>ROUND(+G836*Totals!$H$12,2)</f>
        <v>10.39</v>
      </c>
      <c r="I836" s="103">
        <f t="shared" si="35"/>
        <v>1.1438532110091744</v>
      </c>
      <c r="J836" s="103">
        <f t="shared" si="36"/>
        <v>9.246146788990826</v>
      </c>
      <c r="K836" s="113" t="s">
        <v>249</v>
      </c>
      <c r="L836" s="113" t="s">
        <v>97</v>
      </c>
      <c r="M836" s="138">
        <v>0.11009174311926605</v>
      </c>
      <c r="N836" s="117">
        <f>+H836*M836</f>
        <v>1.1438532110091744</v>
      </c>
      <c r="O836" s="113" t="s">
        <v>1159</v>
      </c>
      <c r="P836" s="114"/>
      <c r="Q836" s="118"/>
      <c r="R836" s="116"/>
      <c r="S836" s="114"/>
    </row>
    <row r="837" spans="6:19">
      <c r="F837" s="111" t="s">
        <v>248</v>
      </c>
      <c r="G837" s="136">
        <v>2.1869829999999999E-4</v>
      </c>
      <c r="H837" s="103">
        <f>ROUND(+G837*Totals!$H$12,2)</f>
        <v>77.41</v>
      </c>
      <c r="I837" s="103">
        <f t="shared" si="35"/>
        <v>0</v>
      </c>
      <c r="J837" s="103">
        <f t="shared" si="36"/>
        <v>77.41</v>
      </c>
      <c r="K837" s="113"/>
      <c r="L837" s="113"/>
      <c r="N837" s="117"/>
      <c r="O837" s="113"/>
      <c r="P837" s="114"/>
      <c r="Q837" s="118"/>
      <c r="R837" s="116"/>
      <c r="S837" s="114"/>
    </row>
    <row r="838" spans="6:19">
      <c r="F838" s="111" t="s">
        <v>247</v>
      </c>
      <c r="G838" s="136">
        <v>3.5432220000000003E-4</v>
      </c>
      <c r="H838" s="103">
        <f>ROUND(+G838*Totals!$H$12,2)</f>
        <v>125.41</v>
      </c>
      <c r="I838" s="103">
        <f t="shared" si="35"/>
        <v>0</v>
      </c>
      <c r="J838" s="103">
        <f t="shared" si="36"/>
        <v>125.41</v>
      </c>
      <c r="K838" s="113"/>
      <c r="L838" s="113"/>
      <c r="N838" s="117"/>
      <c r="O838" s="113"/>
      <c r="P838" s="114"/>
      <c r="Q838" s="118"/>
      <c r="R838" s="116"/>
      <c r="S838" s="114"/>
    </row>
    <row r="839" spans="6:19">
      <c r="F839" s="111" t="s">
        <v>246</v>
      </c>
      <c r="G839" s="136">
        <v>3.9180230000000001E-4</v>
      </c>
      <c r="H839" s="103">
        <f>ROUND(+G839*Totals!$H$12,2)</f>
        <v>138.68</v>
      </c>
      <c r="I839" s="103">
        <f t="shared" ref="I839:I902" si="37">+N839+Q839+T839</f>
        <v>0</v>
      </c>
      <c r="J839" s="103">
        <f t="shared" ref="J839:J902" si="38">+H839-I839</f>
        <v>138.68</v>
      </c>
      <c r="K839" s="113"/>
      <c r="L839" s="113"/>
      <c r="N839" s="117"/>
      <c r="O839" s="117"/>
      <c r="P839" s="114"/>
      <c r="Q839" s="118"/>
      <c r="R839" s="116"/>
      <c r="S839" s="114"/>
    </row>
    <row r="840" spans="6:19">
      <c r="F840" s="111" t="s">
        <v>119</v>
      </c>
      <c r="G840" s="136">
        <v>1.2094094E-3</v>
      </c>
      <c r="H840" s="103">
        <f>ROUND(+G840*Totals!$H$12,2)</f>
        <v>428.06</v>
      </c>
      <c r="I840" s="103">
        <f t="shared" si="37"/>
        <v>0</v>
      </c>
      <c r="J840" s="103">
        <f t="shared" si="38"/>
        <v>428.06</v>
      </c>
      <c r="K840" s="113"/>
      <c r="L840" s="113"/>
      <c r="N840" s="117"/>
      <c r="O840" s="117"/>
      <c r="P840" s="114"/>
      <c r="Q840" s="118"/>
      <c r="R840" s="116"/>
      <c r="S840" s="114"/>
    </row>
    <row r="841" spans="6:19">
      <c r="F841" s="111" t="s">
        <v>245</v>
      </c>
      <c r="G841" s="136">
        <v>1.3601029999999999E-4</v>
      </c>
      <c r="H841" s="103">
        <f>ROUND(+G841*Totals!$H$12,2)</f>
        <v>48.14</v>
      </c>
      <c r="I841" s="103">
        <f t="shared" si="37"/>
        <v>11.69358156028369</v>
      </c>
      <c r="J841" s="103">
        <f t="shared" si="38"/>
        <v>36.446418439716311</v>
      </c>
      <c r="K841" s="113" t="s">
        <v>245</v>
      </c>
      <c r="L841" s="113" t="s">
        <v>48</v>
      </c>
      <c r="M841" s="138">
        <v>0.24290780141843976</v>
      </c>
      <c r="N841" s="117">
        <f>+H841*M841</f>
        <v>11.69358156028369</v>
      </c>
      <c r="O841" s="117" t="s">
        <v>1159</v>
      </c>
      <c r="P841" s="114"/>
      <c r="Q841" s="118"/>
      <c r="R841" s="116"/>
      <c r="S841" s="114"/>
    </row>
    <row r="842" spans="6:19">
      <c r="F842" s="111" t="s">
        <v>244</v>
      </c>
      <c r="G842" s="136">
        <v>3.0138600000000003E-5</v>
      </c>
      <c r="H842" s="103">
        <f>ROUND(+G842*Totals!$H$12,2)</f>
        <v>10.67</v>
      </c>
      <c r="I842" s="103">
        <f t="shared" si="37"/>
        <v>3.8939367816091957</v>
      </c>
      <c r="J842" s="103">
        <f t="shared" si="38"/>
        <v>6.7760632183908047</v>
      </c>
      <c r="K842" s="113" t="s">
        <v>244</v>
      </c>
      <c r="L842" s="113" t="s">
        <v>116</v>
      </c>
      <c r="M842" s="138">
        <v>0.36494252873563221</v>
      </c>
      <c r="N842" s="117">
        <f>+H842*M842</f>
        <v>3.8939367816091957</v>
      </c>
      <c r="O842" s="117" t="s">
        <v>1159</v>
      </c>
      <c r="P842" s="114"/>
      <c r="Q842" s="118"/>
      <c r="R842" s="116"/>
      <c r="S842" s="114"/>
    </row>
    <row r="843" spans="6:19">
      <c r="F843" s="111" t="s">
        <v>243</v>
      </c>
      <c r="G843" s="136">
        <v>1.290552E-4</v>
      </c>
      <c r="H843" s="103">
        <f>ROUND(+G843*Totals!$H$12,2)</f>
        <v>45.68</v>
      </c>
      <c r="I843" s="103">
        <f t="shared" si="37"/>
        <v>7.7329144851657938</v>
      </c>
      <c r="J843" s="103">
        <f t="shared" si="38"/>
        <v>37.947085514834207</v>
      </c>
      <c r="K843" s="113" t="s">
        <v>243</v>
      </c>
      <c r="L843" s="113" t="s">
        <v>64</v>
      </c>
      <c r="M843" s="138">
        <v>0.16928446771378708</v>
      </c>
      <c r="N843" s="117">
        <f>+H843*M843</f>
        <v>7.7329144851657938</v>
      </c>
      <c r="O843" s="113" t="s">
        <v>1159</v>
      </c>
      <c r="P843" s="114"/>
      <c r="Q843" s="118"/>
      <c r="R843" s="116"/>
      <c r="S843" s="114"/>
    </row>
    <row r="844" spans="6:19">
      <c r="F844" s="111" t="s">
        <v>242</v>
      </c>
      <c r="G844" s="136">
        <v>1.9705999999999997E-5</v>
      </c>
      <c r="H844" s="103">
        <f>ROUND(+G844*Totals!$H$12,2)</f>
        <v>6.97</v>
      </c>
      <c r="I844" s="103">
        <f t="shared" si="37"/>
        <v>1.8274999999999999</v>
      </c>
      <c r="J844" s="103">
        <f t="shared" si="38"/>
        <v>5.1425000000000001</v>
      </c>
      <c r="K844" s="113" t="s">
        <v>242</v>
      </c>
      <c r="L844" s="113" t="s">
        <v>121</v>
      </c>
      <c r="M844" s="138">
        <v>0.26219512195121952</v>
      </c>
      <c r="N844" s="117">
        <f>+H844*M844</f>
        <v>1.8274999999999999</v>
      </c>
      <c r="O844" s="117" t="s">
        <v>1159</v>
      </c>
      <c r="P844" s="114"/>
      <c r="Q844" s="118"/>
      <c r="R844" s="116"/>
      <c r="S844" s="114"/>
    </row>
    <row r="845" spans="6:19">
      <c r="F845" s="111" t="s">
        <v>241</v>
      </c>
      <c r="G845" s="136">
        <v>1.9126440000000002E-4</v>
      </c>
      <c r="H845" s="103">
        <f>ROUND(+G845*Totals!$H$12,2)</f>
        <v>67.7</v>
      </c>
      <c r="I845" s="103">
        <f t="shared" si="37"/>
        <v>0</v>
      </c>
      <c r="J845" s="103">
        <f t="shared" si="38"/>
        <v>67.7</v>
      </c>
      <c r="K845" s="137" t="s">
        <v>241</v>
      </c>
      <c r="L845" s="137" t="s">
        <v>128</v>
      </c>
      <c r="M845" s="138">
        <v>0.14307692307692307</v>
      </c>
      <c r="N845" s="117"/>
      <c r="O845" s="113"/>
      <c r="P845" s="114"/>
      <c r="Q845" s="118"/>
      <c r="R845" s="116"/>
      <c r="S845" s="114"/>
    </row>
    <row r="846" spans="6:19">
      <c r="F846" s="111" t="s">
        <v>240</v>
      </c>
      <c r="G846" s="136">
        <v>6.9937099999999998E-5</v>
      </c>
      <c r="H846" s="103">
        <f>ROUND(+G846*Totals!$H$12,2)</f>
        <v>24.75</v>
      </c>
      <c r="I846" s="103">
        <f t="shared" si="37"/>
        <v>15.586234177215188</v>
      </c>
      <c r="J846" s="103">
        <f t="shared" si="38"/>
        <v>9.1637658227848124</v>
      </c>
      <c r="K846" s="113" t="s">
        <v>240</v>
      </c>
      <c r="L846" s="113" t="s">
        <v>80</v>
      </c>
      <c r="M846" s="138">
        <v>0.62974683544303789</v>
      </c>
      <c r="N846" s="117">
        <f>+H846*M846</f>
        <v>15.586234177215188</v>
      </c>
      <c r="O846" s="117" t="s">
        <v>1159</v>
      </c>
      <c r="P846" s="114"/>
      <c r="Q846" s="118"/>
      <c r="R846" s="116"/>
      <c r="S846" s="114"/>
    </row>
    <row r="847" spans="6:19">
      <c r="F847" s="111" t="s">
        <v>239</v>
      </c>
      <c r="G847" s="136">
        <v>1.73877E-5</v>
      </c>
      <c r="H847" s="103">
        <f>ROUND(+G847*Totals!$H$12,2)</f>
        <v>6.15</v>
      </c>
      <c r="I847" s="103">
        <f t="shared" si="37"/>
        <v>0</v>
      </c>
      <c r="J847" s="103">
        <f t="shared" si="38"/>
        <v>6.15</v>
      </c>
      <c r="K847" s="113"/>
      <c r="L847" s="113"/>
      <c r="N847" s="117"/>
      <c r="O847" s="117"/>
      <c r="P847" s="114"/>
      <c r="Q847" s="118"/>
      <c r="R847" s="116"/>
      <c r="S847" s="114"/>
    </row>
    <row r="848" spans="6:19">
      <c r="F848" s="111" t="s">
        <v>238</v>
      </c>
      <c r="G848" s="136">
        <v>1.545571E-4</v>
      </c>
      <c r="H848" s="103">
        <f>ROUND(+G848*Totals!$H$12,2)</f>
        <v>54.7</v>
      </c>
      <c r="I848" s="103">
        <f t="shared" si="37"/>
        <v>16.172798948751645</v>
      </c>
      <c r="J848" s="103">
        <f t="shared" si="38"/>
        <v>38.527201051248355</v>
      </c>
      <c r="K848" s="113" t="s">
        <v>238</v>
      </c>
      <c r="L848" s="113" t="s">
        <v>51</v>
      </c>
      <c r="M848" s="138">
        <v>0.29566360052562418</v>
      </c>
      <c r="N848" s="117">
        <f>+H848*M848</f>
        <v>16.172798948751645</v>
      </c>
      <c r="O848" s="113" t="s">
        <v>1159</v>
      </c>
      <c r="P848" s="114"/>
      <c r="Q848" s="118"/>
      <c r="R848" s="116"/>
      <c r="S848" s="114"/>
    </row>
    <row r="849" spans="6:19">
      <c r="F849" s="111" t="s">
        <v>237</v>
      </c>
      <c r="G849" s="136">
        <v>6.4527600000000002E-5</v>
      </c>
      <c r="H849" s="103">
        <f>ROUND(+G849*Totals!$H$12,2)</f>
        <v>22.84</v>
      </c>
      <c r="I849" s="103">
        <f t="shared" si="37"/>
        <v>7.8918699186991867</v>
      </c>
      <c r="J849" s="103">
        <f t="shared" si="38"/>
        <v>14.948130081300814</v>
      </c>
      <c r="K849" s="113" t="s">
        <v>237</v>
      </c>
      <c r="L849" s="113" t="s">
        <v>70</v>
      </c>
      <c r="M849" s="138">
        <v>0.34552845528455284</v>
      </c>
      <c r="N849" s="117">
        <f>+H849*M849</f>
        <v>7.8918699186991867</v>
      </c>
      <c r="O849" s="117" t="s">
        <v>1159</v>
      </c>
      <c r="P849" s="114"/>
      <c r="Q849" s="118"/>
      <c r="R849" s="116"/>
      <c r="S849" s="114"/>
    </row>
    <row r="850" spans="6:19">
      <c r="F850" s="111" t="s">
        <v>236</v>
      </c>
      <c r="G850" s="136">
        <v>1.7434042999999999E-3</v>
      </c>
      <c r="H850" s="103">
        <f>ROUND(+G850*Totals!$H$12,2)</f>
        <v>617.07000000000005</v>
      </c>
      <c r="I850" s="103">
        <f t="shared" si="37"/>
        <v>0</v>
      </c>
      <c r="J850" s="103">
        <f t="shared" si="38"/>
        <v>617.07000000000005</v>
      </c>
      <c r="K850" s="113"/>
      <c r="L850" s="113"/>
      <c r="N850" s="117"/>
      <c r="O850" s="113"/>
      <c r="P850" s="114"/>
      <c r="Q850" s="118"/>
      <c r="R850" s="116"/>
      <c r="S850" s="114"/>
    </row>
    <row r="851" spans="6:19">
      <c r="F851" s="111" t="s">
        <v>235</v>
      </c>
      <c r="G851" s="136">
        <v>5.2549399999999995E-5</v>
      </c>
      <c r="H851" s="103">
        <f>ROUND(+G851*Totals!$H$12,2)</f>
        <v>18.600000000000001</v>
      </c>
      <c r="I851" s="103">
        <f t="shared" si="37"/>
        <v>3.9157894736842112</v>
      </c>
      <c r="J851" s="103">
        <f t="shared" si="38"/>
        <v>14.684210526315791</v>
      </c>
      <c r="K851" s="113" t="s">
        <v>235</v>
      </c>
      <c r="L851" s="113" t="s">
        <v>113</v>
      </c>
      <c r="M851" s="138">
        <v>0.2105263157894737</v>
      </c>
      <c r="N851" s="117">
        <f>+H851*M851</f>
        <v>3.9157894736842112</v>
      </c>
      <c r="O851" s="117" t="s">
        <v>1159</v>
      </c>
      <c r="P851" s="114"/>
      <c r="Q851" s="118"/>
      <c r="R851" s="116"/>
      <c r="S851" s="114"/>
    </row>
    <row r="852" spans="6:19">
      <c r="F852" s="111" t="s">
        <v>234</v>
      </c>
      <c r="G852" s="136">
        <v>1.2167509E-3</v>
      </c>
      <c r="H852" s="103">
        <f>ROUND(+G852*Totals!$H$12,2)</f>
        <v>430.66</v>
      </c>
      <c r="I852" s="103">
        <f t="shared" si="37"/>
        <v>0</v>
      </c>
      <c r="J852" s="103">
        <f t="shared" si="38"/>
        <v>430.66</v>
      </c>
      <c r="K852" s="113"/>
      <c r="L852" s="113"/>
      <c r="N852" s="117"/>
      <c r="O852" s="113"/>
      <c r="P852" s="114"/>
      <c r="Q852" s="118"/>
      <c r="R852" s="116"/>
      <c r="S852" s="114"/>
    </row>
    <row r="853" spans="6:19">
      <c r="F853" s="111" t="s">
        <v>233</v>
      </c>
      <c r="G853" s="136">
        <v>1.9744669999999999E-4</v>
      </c>
      <c r="H853" s="103">
        <f>ROUND(+G853*Totals!$H$12,2)</f>
        <v>69.88</v>
      </c>
      <c r="I853" s="103">
        <f t="shared" si="37"/>
        <v>9.0100149925037485</v>
      </c>
      <c r="J853" s="103">
        <f t="shared" si="38"/>
        <v>60.869985007496247</v>
      </c>
      <c r="K853" s="113" t="s">
        <v>233</v>
      </c>
      <c r="L853" s="113" t="s">
        <v>89</v>
      </c>
      <c r="M853" s="138">
        <v>0.12893553223388307</v>
      </c>
      <c r="N853" s="117">
        <f>+H853*M853</f>
        <v>9.0100149925037485</v>
      </c>
      <c r="O853" s="117" t="s">
        <v>1159</v>
      </c>
      <c r="P853" s="114"/>
      <c r="Q853" s="118"/>
      <c r="R853" s="116"/>
      <c r="S853" s="114"/>
    </row>
    <row r="854" spans="6:19">
      <c r="F854" s="111" t="s">
        <v>232</v>
      </c>
      <c r="G854" s="136">
        <v>9.1536450000000006E-4</v>
      </c>
      <c r="H854" s="103">
        <f>ROUND(+G854*Totals!$H$12,2)</f>
        <v>323.99</v>
      </c>
      <c r="I854" s="103">
        <f t="shared" si="37"/>
        <v>0</v>
      </c>
      <c r="J854" s="103">
        <f t="shared" si="38"/>
        <v>323.99</v>
      </c>
      <c r="K854" s="113"/>
      <c r="L854" s="113"/>
      <c r="N854" s="117"/>
      <c r="O854" s="113"/>
      <c r="P854" s="114"/>
      <c r="Q854" s="118"/>
      <c r="R854" s="116"/>
      <c r="S854" s="114"/>
    </row>
    <row r="855" spans="6:19">
      <c r="F855" s="111" t="s">
        <v>231</v>
      </c>
      <c r="G855" s="136">
        <v>3.9412099999999995E-5</v>
      </c>
      <c r="H855" s="103">
        <f>ROUND(+G855*Totals!$H$12,2)</f>
        <v>13.95</v>
      </c>
      <c r="I855" s="103">
        <f t="shared" si="37"/>
        <v>3.6143181818181809</v>
      </c>
      <c r="J855" s="103">
        <f t="shared" si="38"/>
        <v>10.335681818181818</v>
      </c>
      <c r="K855" s="113" t="s">
        <v>231</v>
      </c>
      <c r="L855" s="113" t="s">
        <v>57</v>
      </c>
      <c r="M855" s="138">
        <v>0.25909090909090904</v>
      </c>
      <c r="N855" s="117">
        <f>+H855*M855</f>
        <v>3.6143181818181809</v>
      </c>
      <c r="O855" s="113" t="s">
        <v>1159</v>
      </c>
      <c r="P855" s="114"/>
      <c r="Q855" s="118"/>
      <c r="R855" s="116"/>
      <c r="S855" s="114"/>
    </row>
    <row r="856" spans="6:19">
      <c r="F856" s="111" t="s">
        <v>230</v>
      </c>
      <c r="G856" s="136">
        <v>6.1165980000000002E-4</v>
      </c>
      <c r="H856" s="103">
        <f>ROUND(+G856*Totals!$H$12,2)</f>
        <v>216.49</v>
      </c>
      <c r="I856" s="103">
        <f t="shared" si="37"/>
        <v>0</v>
      </c>
      <c r="J856" s="103">
        <f t="shared" si="38"/>
        <v>216.49</v>
      </c>
      <c r="K856" s="113"/>
      <c r="L856" s="113"/>
      <c r="N856" s="117"/>
      <c r="O856" s="113"/>
      <c r="P856" s="114"/>
      <c r="Q856" s="118"/>
      <c r="R856" s="116"/>
      <c r="S856" s="114"/>
    </row>
    <row r="857" spans="6:19">
      <c r="F857" s="111" t="s">
        <v>229</v>
      </c>
      <c r="G857" s="136">
        <v>3.9875739999999999E-4</v>
      </c>
      <c r="H857" s="103">
        <f>ROUND(+G857*Totals!$H$12,2)</f>
        <v>141.13999999999999</v>
      </c>
      <c r="I857" s="103">
        <f t="shared" si="37"/>
        <v>0</v>
      </c>
      <c r="J857" s="103">
        <f t="shared" si="38"/>
        <v>141.13999999999999</v>
      </c>
      <c r="K857" s="113"/>
      <c r="L857" s="113"/>
      <c r="N857" s="117"/>
      <c r="O857" s="117"/>
      <c r="P857" s="114"/>
      <c r="Q857" s="118"/>
      <c r="R857" s="116"/>
      <c r="S857" s="114"/>
    </row>
    <row r="858" spans="6:19">
      <c r="F858" s="111" t="s">
        <v>228</v>
      </c>
      <c r="G858" s="136">
        <v>4.6019379999999996E-4</v>
      </c>
      <c r="H858" s="103">
        <f>ROUND(+G858*Totals!$H$12,2)</f>
        <v>162.88</v>
      </c>
      <c r="I858" s="103">
        <f t="shared" si="37"/>
        <v>0</v>
      </c>
      <c r="J858" s="103">
        <f t="shared" si="38"/>
        <v>162.88</v>
      </c>
      <c r="K858" s="113"/>
      <c r="L858" s="113"/>
      <c r="N858" s="117"/>
      <c r="O858" s="117"/>
      <c r="P858" s="114"/>
      <c r="Q858" s="118"/>
      <c r="R858" s="116"/>
      <c r="S858" s="114"/>
    </row>
    <row r="859" spans="6:19">
      <c r="F859" s="111" t="s">
        <v>227</v>
      </c>
      <c r="G859" s="136">
        <v>2.6661100000000001E-5</v>
      </c>
      <c r="H859" s="103">
        <f>ROUND(+G859*Totals!$H$12,2)</f>
        <v>9.44</v>
      </c>
      <c r="I859" s="103">
        <f t="shared" si="37"/>
        <v>3.2136170212765953</v>
      </c>
      <c r="J859" s="103">
        <f t="shared" si="38"/>
        <v>6.2263829787234037</v>
      </c>
      <c r="K859" s="113" t="s">
        <v>227</v>
      </c>
      <c r="L859" s="113" t="s">
        <v>45</v>
      </c>
      <c r="M859" s="138">
        <v>0.34042553191489361</v>
      </c>
      <c r="N859" s="117">
        <f>+H859*M859</f>
        <v>3.2136170212765953</v>
      </c>
      <c r="O859" s="117" t="s">
        <v>1159</v>
      </c>
      <c r="P859" s="114"/>
      <c r="Q859" s="118"/>
      <c r="R859" s="116"/>
      <c r="S859" s="114"/>
    </row>
    <row r="860" spans="6:19">
      <c r="F860" s="111" t="s">
        <v>226</v>
      </c>
      <c r="G860" s="136">
        <v>1.966739E-4</v>
      </c>
      <c r="H860" s="103">
        <f>ROUND(+G860*Totals!$H$12,2)</f>
        <v>69.61</v>
      </c>
      <c r="I860" s="103">
        <f t="shared" si="37"/>
        <v>20.76989660265879</v>
      </c>
      <c r="J860" s="103">
        <f t="shared" si="38"/>
        <v>48.84010339734121</v>
      </c>
      <c r="K860" s="113" t="s">
        <v>226</v>
      </c>
      <c r="L860" s="113" t="s">
        <v>95</v>
      </c>
      <c r="M860" s="138">
        <v>0.2983751846381093</v>
      </c>
      <c r="N860" s="117">
        <f>+H860*M860</f>
        <v>20.76989660265879</v>
      </c>
      <c r="O860" s="117" t="s">
        <v>1159</v>
      </c>
      <c r="P860" s="114"/>
      <c r="Q860" s="118"/>
      <c r="R860" s="116"/>
      <c r="S860" s="114"/>
    </row>
    <row r="861" spans="6:19">
      <c r="F861" s="111" t="s">
        <v>225</v>
      </c>
      <c r="G861" s="136">
        <v>2.7820299999999999E-5</v>
      </c>
      <c r="H861" s="103">
        <f>ROUND(+G861*Totals!$H$12,2)</f>
        <v>9.85</v>
      </c>
      <c r="I861" s="103">
        <f t="shared" si="37"/>
        <v>2.5695652173913044</v>
      </c>
      <c r="J861" s="103">
        <f t="shared" si="38"/>
        <v>7.2804347826086957</v>
      </c>
      <c r="K861" s="113" t="s">
        <v>225</v>
      </c>
      <c r="L861" s="113" t="s">
        <v>101</v>
      </c>
      <c r="M861" s="138">
        <v>0.2608695652173913</v>
      </c>
      <c r="N861" s="117">
        <f>+H861*M861</f>
        <v>2.5695652173913044</v>
      </c>
      <c r="O861" s="113" t="s">
        <v>1159</v>
      </c>
      <c r="P861" s="114"/>
      <c r="Q861" s="118"/>
      <c r="R861" s="116"/>
      <c r="S861" s="114"/>
    </row>
    <row r="862" spans="6:19">
      <c r="F862" s="111" t="s">
        <v>224</v>
      </c>
      <c r="G862" s="136">
        <v>1.0818999999999999E-5</v>
      </c>
      <c r="H862" s="103">
        <f>ROUND(+G862*Totals!$H$12,2)</f>
        <v>3.83</v>
      </c>
      <c r="I862" s="103">
        <f t="shared" si="37"/>
        <v>0.34074733096085413</v>
      </c>
      <c r="J862" s="103">
        <f t="shared" si="38"/>
        <v>3.4892526690391459</v>
      </c>
      <c r="K862" s="113" t="s">
        <v>224</v>
      </c>
      <c r="L862" s="113" t="s">
        <v>39</v>
      </c>
      <c r="M862" s="138">
        <v>8.8967971530249115E-2</v>
      </c>
      <c r="N862" s="117">
        <f>+H862*M862</f>
        <v>0.34074733096085413</v>
      </c>
      <c r="O862" s="117" t="s">
        <v>1159</v>
      </c>
      <c r="P862" s="114"/>
      <c r="Q862" s="118"/>
      <c r="R862" s="116"/>
      <c r="S862" s="114"/>
    </row>
    <row r="863" spans="6:19">
      <c r="F863" s="111" t="s">
        <v>223</v>
      </c>
      <c r="G863" s="136">
        <v>3.6861869999999999E-4</v>
      </c>
      <c r="H863" s="103">
        <f>ROUND(+G863*Totals!$H$12,2)</f>
        <v>130.47</v>
      </c>
      <c r="I863" s="103">
        <f t="shared" si="37"/>
        <v>0</v>
      </c>
      <c r="J863" s="103">
        <f t="shared" si="38"/>
        <v>130.47</v>
      </c>
      <c r="K863" s="113"/>
      <c r="L863" s="113"/>
      <c r="N863" s="117"/>
      <c r="O863" s="117"/>
      <c r="P863" s="114"/>
      <c r="Q863" s="118"/>
      <c r="R863" s="116"/>
      <c r="S863" s="114"/>
    </row>
    <row r="864" spans="6:19">
      <c r="F864" s="111" t="s">
        <v>121</v>
      </c>
      <c r="G864" s="136">
        <v>1.5417069999999999E-4</v>
      </c>
      <c r="H864" s="103">
        <f>ROUND(+G864*Totals!$H$12,2)</f>
        <v>54.57</v>
      </c>
      <c r="I864" s="103">
        <f t="shared" si="37"/>
        <v>10.686031331592689</v>
      </c>
      <c r="J864" s="103">
        <f t="shared" si="38"/>
        <v>43.883968668407313</v>
      </c>
      <c r="K864" s="113" t="s">
        <v>121</v>
      </c>
      <c r="L864" s="113" t="s">
        <v>76</v>
      </c>
      <c r="M864" s="138">
        <v>0.195822454308094</v>
      </c>
      <c r="N864" s="117">
        <f>+H864*M864</f>
        <v>10.686031331592689</v>
      </c>
      <c r="O864" s="113"/>
      <c r="P864" s="114"/>
      <c r="Q864" s="118"/>
      <c r="R864" s="116"/>
      <c r="S864" s="114"/>
    </row>
    <row r="865" spans="6:19">
      <c r="F865" s="111" t="s">
        <v>222</v>
      </c>
      <c r="G865" s="136">
        <v>2.8979499999999999E-5</v>
      </c>
      <c r="H865" s="103">
        <f>ROUND(+G865*Totals!$H$12,2)</f>
        <v>10.26</v>
      </c>
      <c r="I865" s="103">
        <f t="shared" si="37"/>
        <v>6.9077227722772276</v>
      </c>
      <c r="J865" s="103">
        <f t="shared" si="38"/>
        <v>3.3522772277227721</v>
      </c>
      <c r="K865" s="113" t="s">
        <v>222</v>
      </c>
      <c r="L865" s="113" t="s">
        <v>39</v>
      </c>
      <c r="M865" s="138">
        <v>0.67326732673267331</v>
      </c>
      <c r="N865" s="117">
        <f>+H865*M865</f>
        <v>6.9077227722772276</v>
      </c>
      <c r="O865" s="117"/>
      <c r="P865" s="114"/>
      <c r="Q865" s="118"/>
      <c r="R865" s="116"/>
      <c r="S865" s="114"/>
    </row>
    <row r="866" spans="6:19" ht="37.5">
      <c r="F866" s="111" t="s">
        <v>221</v>
      </c>
      <c r="G866" s="136">
        <v>4.7449030000000004E-4</v>
      </c>
      <c r="H866" s="103">
        <f>ROUND(+G866*Totals!$H$12,2)</f>
        <v>167.94</v>
      </c>
      <c r="I866" s="103">
        <f t="shared" si="37"/>
        <v>0</v>
      </c>
      <c r="J866" s="103">
        <f t="shared" si="38"/>
        <v>167.94</v>
      </c>
      <c r="K866" s="113"/>
      <c r="L866" s="113"/>
      <c r="N866" s="117"/>
      <c r="O866" s="113"/>
      <c r="P866" s="114"/>
      <c r="Q866" s="118"/>
      <c r="R866" s="116"/>
      <c r="S866" s="114"/>
    </row>
    <row r="867" spans="6:19" ht="37.5">
      <c r="F867" s="111" t="s">
        <v>220</v>
      </c>
      <c r="G867" s="136">
        <v>1.881733E-4</v>
      </c>
      <c r="H867" s="103">
        <f>ROUND(+G867*Totals!$H$12,2)</f>
        <v>66.599999999999994</v>
      </c>
      <c r="I867" s="103">
        <f t="shared" si="37"/>
        <v>13.626598465473144</v>
      </c>
      <c r="J867" s="103">
        <f t="shared" si="38"/>
        <v>52.97340153452685</v>
      </c>
      <c r="K867" s="113" t="s">
        <v>220</v>
      </c>
      <c r="L867" s="113" t="s">
        <v>96</v>
      </c>
      <c r="M867" s="138">
        <v>0.20460358056265984</v>
      </c>
      <c r="N867" s="117">
        <f>+H867*M867</f>
        <v>13.626598465473144</v>
      </c>
      <c r="O867" s="113"/>
      <c r="P867" s="114"/>
      <c r="Q867" s="118"/>
      <c r="R867" s="116"/>
      <c r="S867" s="114"/>
    </row>
    <row r="868" spans="6:19">
      <c r="F868" s="111" t="s">
        <v>219</v>
      </c>
      <c r="G868" s="136">
        <v>6.0045439999999997E-4</v>
      </c>
      <c r="H868" s="103">
        <f>ROUND(+G868*Totals!$H$12,2)</f>
        <v>212.53</v>
      </c>
      <c r="I868" s="103">
        <f t="shared" si="37"/>
        <v>0</v>
      </c>
      <c r="J868" s="103">
        <f t="shared" si="38"/>
        <v>212.53</v>
      </c>
      <c r="K868" s="113"/>
      <c r="L868" s="113"/>
      <c r="N868" s="117"/>
      <c r="O868" s="113"/>
      <c r="P868" s="114"/>
      <c r="Q868" s="118"/>
      <c r="R868" s="116"/>
      <c r="S868" s="114"/>
    </row>
    <row r="869" spans="6:19">
      <c r="F869" s="111" t="s">
        <v>218</v>
      </c>
      <c r="G869" s="136">
        <v>1.7611783400000001E-2</v>
      </c>
      <c r="H869" s="103">
        <f>ROUND(+G869*Totals!$H$12,2)</f>
        <v>6233.56</v>
      </c>
      <c r="I869" s="103">
        <f t="shared" si="37"/>
        <v>0</v>
      </c>
      <c r="J869" s="103">
        <f t="shared" si="38"/>
        <v>6233.56</v>
      </c>
      <c r="K869" s="113"/>
      <c r="L869" s="113"/>
      <c r="N869" s="117"/>
      <c r="O869" s="117"/>
      <c r="P869" s="114"/>
      <c r="Q869" s="118"/>
      <c r="R869" s="116"/>
      <c r="S869" s="114"/>
    </row>
    <row r="870" spans="6:19">
      <c r="F870" s="111" t="s">
        <v>217</v>
      </c>
      <c r="G870" s="136">
        <v>1.306008E-4</v>
      </c>
      <c r="H870" s="103">
        <f>ROUND(+G870*Totals!$H$12,2)</f>
        <v>46.23</v>
      </c>
      <c r="I870" s="103">
        <f t="shared" si="37"/>
        <v>0</v>
      </c>
      <c r="J870" s="103">
        <f t="shared" si="38"/>
        <v>46.23</v>
      </c>
      <c r="K870" s="113"/>
      <c r="L870" s="113"/>
      <c r="N870" s="117"/>
      <c r="O870" s="117"/>
      <c r="P870" s="114"/>
      <c r="Q870" s="118"/>
      <c r="R870" s="116"/>
      <c r="S870" s="114"/>
    </row>
    <row r="871" spans="6:19">
      <c r="F871" s="111" t="s">
        <v>216</v>
      </c>
      <c r="G871" s="136">
        <v>1.530115E-4</v>
      </c>
      <c r="H871" s="103">
        <f>ROUND(+G871*Totals!$H$12,2)</f>
        <v>54.16</v>
      </c>
      <c r="I871" s="103">
        <f t="shared" si="37"/>
        <v>13.002310469314079</v>
      </c>
      <c r="J871" s="103">
        <f t="shared" si="38"/>
        <v>41.157689530685914</v>
      </c>
      <c r="K871" s="113" t="s">
        <v>216</v>
      </c>
      <c r="L871" s="113" t="s">
        <v>58</v>
      </c>
      <c r="M871" s="138">
        <v>0.24007220216606498</v>
      </c>
      <c r="N871" s="117">
        <f>+H871*M871</f>
        <v>13.002310469314079</v>
      </c>
      <c r="O871" s="113"/>
      <c r="P871" s="114"/>
      <c r="Q871" s="118"/>
      <c r="R871" s="116"/>
      <c r="S871" s="114"/>
    </row>
    <row r="872" spans="6:19">
      <c r="F872" s="111" t="s">
        <v>215</v>
      </c>
      <c r="G872" s="136">
        <v>1.5069300000000002E-5</v>
      </c>
      <c r="H872" s="103">
        <f>ROUND(+G872*Totals!$H$12,2)</f>
        <v>5.33</v>
      </c>
      <c r="I872" s="103">
        <f t="shared" si="37"/>
        <v>0.40481012658227844</v>
      </c>
      <c r="J872" s="103">
        <f t="shared" si="38"/>
        <v>4.9251898734177217</v>
      </c>
      <c r="K872" s="113" t="s">
        <v>215</v>
      </c>
      <c r="L872" s="113" t="s">
        <v>84</v>
      </c>
      <c r="M872" s="138">
        <v>7.5949367088607583E-2</v>
      </c>
      <c r="N872" s="117">
        <f>+H872*M872</f>
        <v>0.40481012658227844</v>
      </c>
      <c r="O872" s="113"/>
      <c r="P872" s="114"/>
      <c r="Q872" s="118"/>
      <c r="R872" s="116"/>
      <c r="S872" s="114"/>
    </row>
    <row r="873" spans="6:19">
      <c r="F873" s="111" t="s">
        <v>214</v>
      </c>
      <c r="G873" s="136">
        <v>2.9906799999999999E-4</v>
      </c>
      <c r="H873" s="103">
        <f>ROUND(+G873*Totals!$H$12,2)</f>
        <v>105.85</v>
      </c>
      <c r="I873" s="103">
        <f t="shared" si="37"/>
        <v>0</v>
      </c>
      <c r="J873" s="103">
        <f t="shared" si="38"/>
        <v>105.85</v>
      </c>
      <c r="K873" s="113"/>
      <c r="L873" s="113"/>
      <c r="N873" s="117"/>
      <c r="O873" s="117"/>
      <c r="P873" s="114"/>
      <c r="Q873" s="118"/>
      <c r="R873" s="116"/>
      <c r="S873" s="114"/>
    </row>
    <row r="874" spans="6:19">
      <c r="F874" s="111" t="s">
        <v>213</v>
      </c>
      <c r="G874" s="136">
        <v>5.7340690000000003E-4</v>
      </c>
      <c r="H874" s="103">
        <f>ROUND(+G874*Totals!$H$12,2)</f>
        <v>202.95</v>
      </c>
      <c r="I874" s="103">
        <f t="shared" si="37"/>
        <v>0</v>
      </c>
      <c r="J874" s="103">
        <f t="shared" si="38"/>
        <v>202.95</v>
      </c>
      <c r="K874" s="113"/>
      <c r="L874" s="113"/>
      <c r="N874" s="117"/>
      <c r="O874" s="117"/>
      <c r="P874" s="114"/>
      <c r="Q874" s="118"/>
      <c r="R874" s="116"/>
      <c r="S874" s="114"/>
    </row>
    <row r="875" spans="6:19">
      <c r="F875" s="111" t="s">
        <v>212</v>
      </c>
      <c r="G875" s="136">
        <v>6.8777900000000004E-5</v>
      </c>
      <c r="H875" s="103">
        <f>ROUND(+G875*Totals!$H$12,2)</f>
        <v>24.34</v>
      </c>
      <c r="I875" s="103">
        <f t="shared" si="37"/>
        <v>3.9684782608695661</v>
      </c>
      <c r="J875" s="103">
        <f t="shared" si="38"/>
        <v>20.371521739130433</v>
      </c>
      <c r="K875" s="113" t="s">
        <v>212</v>
      </c>
      <c r="L875" s="113" t="s">
        <v>61</v>
      </c>
      <c r="M875" s="138">
        <v>0.1630434782608696</v>
      </c>
      <c r="N875" s="117">
        <f>+H875*M875</f>
        <v>3.9684782608695661</v>
      </c>
      <c r="O875" s="117"/>
      <c r="P875" s="114"/>
      <c r="Q875" s="118"/>
      <c r="R875" s="116"/>
      <c r="S875" s="114"/>
    </row>
    <row r="876" spans="6:19">
      <c r="F876" s="111" t="s">
        <v>211</v>
      </c>
      <c r="G876" s="136">
        <v>2.6274699999999998E-5</v>
      </c>
      <c r="H876" s="103">
        <f>ROUND(+G876*Totals!$H$12,2)</f>
        <v>9.3000000000000007</v>
      </c>
      <c r="I876" s="103">
        <f t="shared" si="37"/>
        <v>1.4404040404040404</v>
      </c>
      <c r="J876" s="103">
        <f t="shared" si="38"/>
        <v>7.8595959595959606</v>
      </c>
      <c r="K876" s="113" t="s">
        <v>211</v>
      </c>
      <c r="L876" s="113" t="s">
        <v>109</v>
      </c>
      <c r="M876" s="138">
        <v>0.15488215488215487</v>
      </c>
      <c r="N876" s="117">
        <f>+H876*M876</f>
        <v>1.4404040404040404</v>
      </c>
      <c r="O876" s="113"/>
      <c r="P876" s="114"/>
      <c r="Q876" s="118"/>
      <c r="R876" s="116"/>
      <c r="S876" s="114"/>
    </row>
    <row r="877" spans="6:19">
      <c r="F877" s="111" t="s">
        <v>210</v>
      </c>
      <c r="G877" s="136">
        <v>1.070308E-4</v>
      </c>
      <c r="H877" s="103">
        <f>ROUND(+G877*Totals!$H$12,2)</f>
        <v>37.880000000000003</v>
      </c>
      <c r="I877" s="103">
        <f t="shared" si="37"/>
        <v>5.3080254777070062</v>
      </c>
      <c r="J877" s="103">
        <f t="shared" si="38"/>
        <v>32.571974522292997</v>
      </c>
      <c r="K877" s="137" t="s">
        <v>210</v>
      </c>
      <c r="L877" s="137" t="s">
        <v>85</v>
      </c>
      <c r="M877" s="138">
        <v>0.14012738853503184</v>
      </c>
      <c r="N877" s="117">
        <f>+H877*M877</f>
        <v>5.3080254777070062</v>
      </c>
      <c r="O877" s="113"/>
      <c r="P877" s="114"/>
      <c r="Q877" s="118"/>
      <c r="R877" s="116"/>
      <c r="S877" s="114"/>
    </row>
    <row r="878" spans="6:19">
      <c r="F878" s="111" t="s">
        <v>209</v>
      </c>
      <c r="G878" s="136">
        <v>2.7472529999999996E-4</v>
      </c>
      <c r="H878" s="103">
        <f>ROUND(+G878*Totals!$H$12,2)</f>
        <v>97.24</v>
      </c>
      <c r="I878" s="103">
        <f t="shared" si="37"/>
        <v>0</v>
      </c>
      <c r="J878" s="103">
        <f t="shared" si="38"/>
        <v>97.24</v>
      </c>
      <c r="K878" s="113"/>
      <c r="L878" s="113"/>
      <c r="N878" s="117"/>
      <c r="O878" s="113"/>
      <c r="P878" s="114"/>
      <c r="Q878" s="118"/>
      <c r="R878" s="116"/>
      <c r="S878" s="114"/>
    </row>
    <row r="879" spans="6:19">
      <c r="F879" s="111" t="s">
        <v>208</v>
      </c>
      <c r="G879" s="136">
        <v>3.380937E-4</v>
      </c>
      <c r="H879" s="103">
        <f>ROUND(+G879*Totals!$H$12,2)</f>
        <v>119.67</v>
      </c>
      <c r="I879" s="103">
        <f t="shared" si="37"/>
        <v>0</v>
      </c>
      <c r="J879" s="103">
        <f t="shared" si="38"/>
        <v>119.67</v>
      </c>
      <c r="K879" s="113"/>
      <c r="L879" s="113"/>
      <c r="N879" s="117"/>
      <c r="O879" s="117"/>
      <c r="P879" s="114"/>
      <c r="Q879" s="118"/>
      <c r="R879" s="116"/>
      <c r="S879" s="114"/>
    </row>
    <row r="880" spans="6:19">
      <c r="F880" s="111" t="s">
        <v>207</v>
      </c>
      <c r="G880" s="136">
        <v>4.3739659999999999E-4</v>
      </c>
      <c r="H880" s="103">
        <f>ROUND(+G880*Totals!$H$12,2)</f>
        <v>154.81</v>
      </c>
      <c r="I880" s="103">
        <f t="shared" si="37"/>
        <v>0</v>
      </c>
      <c r="J880" s="103">
        <f t="shared" si="38"/>
        <v>154.81</v>
      </c>
      <c r="K880" s="113"/>
      <c r="L880" s="113"/>
      <c r="N880" s="117"/>
      <c r="O880" s="117"/>
      <c r="P880" s="114"/>
      <c r="Q880" s="118"/>
      <c r="R880" s="116"/>
      <c r="S880" s="114"/>
    </row>
    <row r="881" spans="6:19">
      <c r="F881" s="111" t="s">
        <v>206</v>
      </c>
      <c r="G881" s="136">
        <v>5.0231100000000001E-5</v>
      </c>
      <c r="H881" s="103">
        <f>ROUND(+G881*Totals!$H$12,2)</f>
        <v>17.78</v>
      </c>
      <c r="I881" s="103">
        <f t="shared" si="37"/>
        <v>4.8268728522336772</v>
      </c>
      <c r="J881" s="103">
        <f t="shared" si="38"/>
        <v>12.953127147766324</v>
      </c>
      <c r="K881" s="113" t="s">
        <v>206</v>
      </c>
      <c r="L881" s="113" t="s">
        <v>127</v>
      </c>
      <c r="M881" s="138">
        <v>0.27147766323024053</v>
      </c>
      <c r="N881" s="117">
        <f>+H881*M881</f>
        <v>4.8268728522336772</v>
      </c>
      <c r="O881" s="113"/>
      <c r="P881" s="114"/>
      <c r="Q881" s="118"/>
      <c r="R881" s="116"/>
      <c r="S881" s="114"/>
    </row>
    <row r="882" spans="6:19">
      <c r="F882" s="111" t="s">
        <v>205</v>
      </c>
      <c r="G882" s="136">
        <v>2.0865200000000001E-5</v>
      </c>
      <c r="H882" s="103">
        <f>ROUND(+G882*Totals!$H$12,2)</f>
        <v>7.39</v>
      </c>
      <c r="I882" s="103">
        <f t="shared" si="37"/>
        <v>3.2507923497267757</v>
      </c>
      <c r="J882" s="103">
        <f t="shared" si="38"/>
        <v>4.1392076502732245</v>
      </c>
      <c r="K882" s="113" t="s">
        <v>205</v>
      </c>
      <c r="L882" s="113" t="s">
        <v>119</v>
      </c>
      <c r="M882" s="138">
        <v>0.43989071038251365</v>
      </c>
      <c r="N882" s="117">
        <f>+H882*M882</f>
        <v>3.2507923497267757</v>
      </c>
      <c r="O882" s="117"/>
      <c r="P882" s="114"/>
      <c r="Q882" s="118"/>
      <c r="R882" s="116"/>
      <c r="S882" s="114"/>
    </row>
    <row r="883" spans="6:19">
      <c r="F883" s="111" t="s">
        <v>204</v>
      </c>
      <c r="G883" s="136">
        <v>1.9080076000000002E-3</v>
      </c>
      <c r="H883" s="103">
        <f>ROUND(+G883*Totals!$H$12,2)</f>
        <v>675.33</v>
      </c>
      <c r="I883" s="103">
        <f t="shared" si="37"/>
        <v>0</v>
      </c>
      <c r="J883" s="103">
        <f t="shared" si="38"/>
        <v>675.33</v>
      </c>
      <c r="K883" s="113"/>
      <c r="L883" s="113"/>
      <c r="N883" s="117"/>
      <c r="O883" s="117"/>
      <c r="P883" s="114"/>
      <c r="Q883" s="118"/>
      <c r="R883" s="116"/>
      <c r="S883" s="114"/>
    </row>
    <row r="884" spans="6:19">
      <c r="F884" s="111" t="s">
        <v>203</v>
      </c>
      <c r="G884" s="136">
        <v>7.8437700000000003E-5</v>
      </c>
      <c r="H884" s="103">
        <f>ROUND(+G884*Totals!$H$12,2)</f>
        <v>27.76</v>
      </c>
      <c r="I884" s="103">
        <f t="shared" si="37"/>
        <v>8.7106158357771264</v>
      </c>
      <c r="J884" s="103">
        <f t="shared" si="38"/>
        <v>19.049384164222875</v>
      </c>
      <c r="K884" s="113" t="s">
        <v>203</v>
      </c>
      <c r="L884" s="113" t="s">
        <v>56</v>
      </c>
      <c r="M884" s="138">
        <v>0.31378299120234604</v>
      </c>
      <c r="N884" s="117">
        <f>+H884*M884</f>
        <v>8.7106158357771264</v>
      </c>
      <c r="O884" s="117"/>
      <c r="P884" s="114"/>
      <c r="Q884" s="118"/>
      <c r="R884" s="116"/>
      <c r="S884" s="114"/>
    </row>
    <row r="885" spans="6:19">
      <c r="F885" s="111" t="s">
        <v>202</v>
      </c>
      <c r="G885" s="136">
        <v>8.0756100000000004E-5</v>
      </c>
      <c r="H885" s="103">
        <f>ROUND(+G885*Totals!$H$12,2)</f>
        <v>28.58</v>
      </c>
      <c r="I885" s="103">
        <f t="shared" si="37"/>
        <v>11.324150943396225</v>
      </c>
      <c r="J885" s="103">
        <f t="shared" si="38"/>
        <v>17.255849056603772</v>
      </c>
      <c r="K885" s="113" t="s">
        <v>202</v>
      </c>
      <c r="L885" s="113" t="s">
        <v>67</v>
      </c>
      <c r="M885" s="138">
        <v>0.39622641509433959</v>
      </c>
      <c r="N885" s="117">
        <f>+H885*M885</f>
        <v>11.324150943396225</v>
      </c>
      <c r="O885" s="113"/>
      <c r="P885" s="114"/>
      <c r="Q885" s="118"/>
      <c r="R885" s="116"/>
      <c r="S885" s="114"/>
    </row>
    <row r="886" spans="6:19">
      <c r="F886" s="111" t="s">
        <v>201</v>
      </c>
      <c r="G886" s="136">
        <v>1.3330549999999999E-4</v>
      </c>
      <c r="H886" s="103">
        <f>ROUND(+G886*Totals!$H$12,2)</f>
        <v>47.18</v>
      </c>
      <c r="I886" s="103">
        <f t="shared" si="37"/>
        <v>0.35976034858387806</v>
      </c>
      <c r="J886" s="103">
        <f t="shared" si="38"/>
        <v>46.820239651416124</v>
      </c>
      <c r="K886" s="113" t="s">
        <v>201</v>
      </c>
      <c r="L886" s="113" t="s">
        <v>64</v>
      </c>
      <c r="M886" s="138">
        <v>7.6252723311546851E-3</v>
      </c>
      <c r="N886" s="117">
        <f>+H886*M886</f>
        <v>0.35976034858387806</v>
      </c>
      <c r="O886" s="113"/>
      <c r="P886" s="114"/>
      <c r="Q886" s="118"/>
      <c r="R886" s="116"/>
      <c r="S886" s="114"/>
    </row>
    <row r="887" spans="6:19">
      <c r="F887" s="111" t="s">
        <v>200</v>
      </c>
      <c r="G887" s="136">
        <v>5.9929519999999997E-4</v>
      </c>
      <c r="H887" s="103">
        <f>ROUND(+G887*Totals!$H$12,2)</f>
        <v>212.12</v>
      </c>
      <c r="I887" s="103">
        <f t="shared" si="37"/>
        <v>0</v>
      </c>
      <c r="J887" s="103">
        <f t="shared" si="38"/>
        <v>212.12</v>
      </c>
      <c r="K887" s="113"/>
      <c r="L887" s="113"/>
      <c r="N887" s="117"/>
      <c r="O887" s="113"/>
      <c r="P887" s="114"/>
      <c r="Q887" s="118"/>
      <c r="R887" s="116"/>
      <c r="S887" s="114"/>
    </row>
    <row r="888" spans="6:19">
      <c r="F888" s="111" t="s">
        <v>199</v>
      </c>
      <c r="G888" s="136">
        <v>5.278126E-4</v>
      </c>
      <c r="H888" s="103">
        <f>ROUND(+G888*Totals!$H$12,2)</f>
        <v>186.82</v>
      </c>
      <c r="I888" s="103">
        <f t="shared" si="37"/>
        <v>0</v>
      </c>
      <c r="J888" s="103">
        <f t="shared" si="38"/>
        <v>186.82</v>
      </c>
      <c r="K888" s="113"/>
      <c r="L888" s="113"/>
      <c r="N888" s="117"/>
      <c r="O888" s="113"/>
      <c r="P888" s="114"/>
      <c r="Q888" s="118"/>
      <c r="R888" s="116"/>
      <c r="S888" s="114"/>
    </row>
    <row r="889" spans="6:19">
      <c r="F889" s="111" t="s">
        <v>198</v>
      </c>
      <c r="G889" s="136">
        <v>2.6583820000000003E-4</v>
      </c>
      <c r="H889" s="103">
        <f>ROUND(+G889*Totals!$H$12,2)</f>
        <v>94.09</v>
      </c>
      <c r="I889" s="103">
        <f t="shared" si="37"/>
        <v>0</v>
      </c>
      <c r="J889" s="103">
        <f t="shared" si="38"/>
        <v>94.09</v>
      </c>
      <c r="K889" s="113"/>
      <c r="L889" s="113"/>
      <c r="N889" s="117"/>
      <c r="O889" s="117"/>
      <c r="P889" s="114"/>
      <c r="Q889" s="118"/>
      <c r="R889" s="116"/>
      <c r="S889" s="114"/>
    </row>
    <row r="890" spans="6:19">
      <c r="F890" s="111" t="s">
        <v>197</v>
      </c>
      <c r="G890" s="136">
        <v>2.9172660000000001E-4</v>
      </c>
      <c r="H890" s="103">
        <f>ROUND(+G890*Totals!$H$12,2)</f>
        <v>103.25</v>
      </c>
      <c r="I890" s="103">
        <f t="shared" si="37"/>
        <v>0</v>
      </c>
      <c r="J890" s="103">
        <f t="shared" si="38"/>
        <v>103.25</v>
      </c>
      <c r="K890" s="113"/>
      <c r="L890" s="113"/>
      <c r="N890" s="117"/>
      <c r="O890" s="113"/>
      <c r="P890" s="114"/>
      <c r="Q890" s="118"/>
      <c r="R890" s="116"/>
      <c r="S890" s="114"/>
    </row>
    <row r="891" spans="6:19">
      <c r="F891" s="111" t="s">
        <v>196</v>
      </c>
      <c r="G891" s="136">
        <v>6.3754800000000002E-5</v>
      </c>
      <c r="H891" s="103">
        <f>ROUND(+G891*Totals!$H$12,2)</f>
        <v>22.57</v>
      </c>
      <c r="I891" s="103">
        <f t="shared" si="37"/>
        <v>9.139260563380283</v>
      </c>
      <c r="J891" s="103">
        <f t="shared" si="38"/>
        <v>13.430739436619717</v>
      </c>
      <c r="K891" s="113" t="s">
        <v>196</v>
      </c>
      <c r="L891" s="113" t="s">
        <v>66</v>
      </c>
      <c r="M891" s="138">
        <v>0.40492957746478875</v>
      </c>
      <c r="N891" s="117">
        <f>+H891*M891</f>
        <v>9.139260563380283</v>
      </c>
      <c r="O891" s="113"/>
      <c r="P891" s="114"/>
      <c r="Q891" s="118"/>
      <c r="R891" s="116"/>
      <c r="S891" s="114"/>
    </row>
    <row r="892" spans="6:19">
      <c r="F892" s="111" t="s">
        <v>195</v>
      </c>
      <c r="G892" s="136">
        <v>2.886354E-4</v>
      </c>
      <c r="H892" s="103">
        <f>ROUND(+G892*Totals!$H$12,2)</f>
        <v>102.16</v>
      </c>
      <c r="I892" s="103">
        <f t="shared" si="37"/>
        <v>0</v>
      </c>
      <c r="J892" s="103">
        <f t="shared" si="38"/>
        <v>102.16</v>
      </c>
      <c r="K892" s="113"/>
      <c r="L892" s="113"/>
      <c r="N892" s="117"/>
      <c r="O892" s="113"/>
      <c r="P892" s="114"/>
      <c r="Q892" s="118"/>
      <c r="R892" s="116"/>
      <c r="S892" s="114"/>
    </row>
    <row r="893" spans="6:19">
      <c r="F893" s="111" t="s">
        <v>123</v>
      </c>
      <c r="G893" s="136">
        <v>8.0524260000000005E-4</v>
      </c>
      <c r="H893" s="103">
        <f>ROUND(+G893*Totals!$H$12,2)</f>
        <v>285.01</v>
      </c>
      <c r="I893" s="103">
        <f t="shared" si="37"/>
        <v>0</v>
      </c>
      <c r="J893" s="103">
        <f t="shared" si="38"/>
        <v>285.01</v>
      </c>
      <c r="K893" s="113"/>
      <c r="L893" s="113"/>
      <c r="N893" s="117"/>
      <c r="O893" s="117"/>
      <c r="P893" s="114"/>
      <c r="Q893" s="118"/>
      <c r="R893" s="116"/>
      <c r="S893" s="114"/>
    </row>
    <row r="894" spans="6:19">
      <c r="F894" s="111" t="s">
        <v>125</v>
      </c>
      <c r="G894" s="136">
        <v>2.8407598000000003E-3</v>
      </c>
      <c r="H894" s="103">
        <f>ROUND(+G894*Totals!$H$12,2)</f>
        <v>1005.47</v>
      </c>
      <c r="I894" s="103">
        <f t="shared" si="37"/>
        <v>0</v>
      </c>
      <c r="J894" s="103">
        <f t="shared" si="38"/>
        <v>1005.47</v>
      </c>
      <c r="K894" s="113"/>
      <c r="L894" s="113"/>
      <c r="N894" s="117"/>
      <c r="O894" s="113"/>
      <c r="P894" s="114"/>
      <c r="Q894" s="118"/>
      <c r="R894" s="116"/>
      <c r="S894" s="114"/>
    </row>
    <row r="895" spans="6:19">
      <c r="F895" s="111" t="s">
        <v>194</v>
      </c>
      <c r="G895" s="136">
        <v>8.0756100000000004E-5</v>
      </c>
      <c r="H895" s="103">
        <f>ROUND(+G895*Totals!$H$12,2)</f>
        <v>28.58</v>
      </c>
      <c r="I895" s="103">
        <f t="shared" si="37"/>
        <v>8.4857482185273145</v>
      </c>
      <c r="J895" s="103">
        <f t="shared" si="38"/>
        <v>20.094251781472686</v>
      </c>
      <c r="K895" s="113" t="s">
        <v>194</v>
      </c>
      <c r="L895" s="113" t="s">
        <v>52</v>
      </c>
      <c r="M895" s="138">
        <v>0.29691211401425177</v>
      </c>
      <c r="N895" s="117">
        <f>+H895*M895</f>
        <v>8.4857482185273145</v>
      </c>
      <c r="O895" s="117"/>
      <c r="P895" s="114"/>
      <c r="Q895" s="118"/>
      <c r="R895" s="116"/>
      <c r="S895" s="114"/>
    </row>
    <row r="896" spans="6:19">
      <c r="F896" s="111" t="s">
        <v>193</v>
      </c>
      <c r="G896" s="136">
        <v>2.6003075699999999E-2</v>
      </c>
      <c r="H896" s="103">
        <f>ROUND(+G896*Totals!$H$12,2)</f>
        <v>9203.6</v>
      </c>
      <c r="I896" s="103">
        <f t="shared" si="37"/>
        <v>0</v>
      </c>
      <c r="J896" s="103">
        <f t="shared" si="38"/>
        <v>9203.6</v>
      </c>
      <c r="K896" s="113"/>
      <c r="L896" s="113"/>
      <c r="N896" s="117"/>
      <c r="O896" s="117"/>
      <c r="P896" s="114"/>
      <c r="Q896" s="118"/>
      <c r="R896" s="116"/>
      <c r="S896" s="114"/>
    </row>
    <row r="897" spans="6:19">
      <c r="F897" s="111" t="s">
        <v>192</v>
      </c>
      <c r="G897" s="136">
        <v>4.2116799999999996E-5</v>
      </c>
      <c r="H897" s="103">
        <f>ROUND(+G897*Totals!$H$12,2)</f>
        <v>14.91</v>
      </c>
      <c r="I897" s="103">
        <f t="shared" si="37"/>
        <v>4.8015254237288136</v>
      </c>
      <c r="J897" s="103">
        <f t="shared" si="38"/>
        <v>10.108474576271187</v>
      </c>
      <c r="K897" s="113" t="s">
        <v>192</v>
      </c>
      <c r="L897" s="113" t="s">
        <v>38</v>
      </c>
      <c r="M897" s="138">
        <v>0.32203389830508478</v>
      </c>
      <c r="N897" s="117">
        <f>+H897*M897</f>
        <v>4.8015254237288136</v>
      </c>
      <c r="O897" s="113"/>
      <c r="P897" s="114"/>
      <c r="Q897" s="118"/>
      <c r="R897" s="116"/>
      <c r="S897" s="114"/>
    </row>
    <row r="898" spans="6:19">
      <c r="F898" s="111" t="s">
        <v>191</v>
      </c>
      <c r="G898" s="136">
        <v>8.8483899999999995E-5</v>
      </c>
      <c r="H898" s="103">
        <f>ROUND(+G898*Totals!$H$12,2)</f>
        <v>31.32</v>
      </c>
      <c r="I898" s="103">
        <f t="shared" si="37"/>
        <v>8.6895808383233533</v>
      </c>
      <c r="J898" s="103">
        <f t="shared" si="38"/>
        <v>22.630419161676649</v>
      </c>
      <c r="K898" s="113" t="s">
        <v>191</v>
      </c>
      <c r="L898" s="113" t="s">
        <v>67</v>
      </c>
      <c r="M898" s="138">
        <v>0.27744510978043913</v>
      </c>
      <c r="N898" s="117">
        <f>+H898*M898</f>
        <v>8.6895808383233533</v>
      </c>
      <c r="O898" s="113"/>
      <c r="P898" s="114"/>
      <c r="Q898" s="118"/>
      <c r="R898" s="116"/>
      <c r="S898" s="114"/>
    </row>
    <row r="899" spans="6:19">
      <c r="F899" s="111" t="s">
        <v>190</v>
      </c>
      <c r="G899" s="136">
        <v>1.22961778E-2</v>
      </c>
      <c r="H899" s="103">
        <f>ROUND(+G899*Totals!$H$12,2)</f>
        <v>4352.1400000000003</v>
      </c>
      <c r="I899" s="103">
        <f t="shared" si="37"/>
        <v>0</v>
      </c>
      <c r="J899" s="103">
        <f t="shared" si="38"/>
        <v>4352.1400000000003</v>
      </c>
      <c r="K899" s="113"/>
      <c r="L899" s="113"/>
      <c r="N899" s="117"/>
      <c r="O899" s="113"/>
      <c r="P899" s="114"/>
      <c r="Q899" s="118"/>
      <c r="R899" s="116"/>
      <c r="S899" s="114"/>
    </row>
    <row r="900" spans="6:19">
      <c r="F900" s="111" t="s">
        <v>189</v>
      </c>
      <c r="G900" s="136">
        <v>1.4787252E-3</v>
      </c>
      <c r="H900" s="103">
        <f>ROUND(+G900*Totals!$H$12,2)</f>
        <v>523.38</v>
      </c>
      <c r="I900" s="103">
        <f t="shared" si="37"/>
        <v>0</v>
      </c>
      <c r="J900" s="103">
        <f t="shared" si="38"/>
        <v>523.38</v>
      </c>
      <c r="K900" s="113"/>
      <c r="L900" s="113"/>
      <c r="N900" s="117"/>
      <c r="O900" s="113"/>
      <c r="P900" s="114"/>
      <c r="Q900" s="118"/>
      <c r="R900" s="116"/>
      <c r="S900" s="114"/>
    </row>
    <row r="901" spans="6:19">
      <c r="F901" s="111" t="s">
        <v>188</v>
      </c>
      <c r="G901" s="136">
        <v>4.0161667000000005E-3</v>
      </c>
      <c r="H901" s="103">
        <f>ROUND(+G901*Totals!$H$12,2)</f>
        <v>1421.49</v>
      </c>
      <c r="I901" s="103">
        <f t="shared" si="37"/>
        <v>0</v>
      </c>
      <c r="J901" s="103">
        <f t="shared" si="38"/>
        <v>1421.49</v>
      </c>
      <c r="K901" s="113"/>
      <c r="L901" s="113"/>
      <c r="N901" s="117"/>
      <c r="O901" s="117"/>
      <c r="P901" s="114"/>
      <c r="Q901" s="118"/>
      <c r="R901" s="116"/>
      <c r="S901" s="114"/>
    </row>
    <row r="902" spans="6:19">
      <c r="F902" s="111" t="s">
        <v>187</v>
      </c>
      <c r="G902" s="136">
        <v>3.7325539999999999E-4</v>
      </c>
      <c r="H902" s="103">
        <f>ROUND(+G902*Totals!$H$12,2)</f>
        <v>132.11000000000001</v>
      </c>
      <c r="I902" s="103">
        <f t="shared" si="37"/>
        <v>0</v>
      </c>
      <c r="J902" s="103">
        <f t="shared" si="38"/>
        <v>132.11000000000001</v>
      </c>
      <c r="K902" s="113"/>
      <c r="L902" s="113"/>
      <c r="N902" s="117"/>
      <c r="O902" s="113"/>
      <c r="P902" s="114"/>
      <c r="Q902" s="118"/>
      <c r="R902" s="116"/>
      <c r="S902" s="114"/>
    </row>
    <row r="903" spans="6:19">
      <c r="F903" s="111" t="s">
        <v>186</v>
      </c>
      <c r="G903" s="136">
        <v>5.3322200000000003E-5</v>
      </c>
      <c r="H903" s="103">
        <f>ROUND(+G903*Totals!$H$12,2)</f>
        <v>18.87</v>
      </c>
      <c r="I903" s="103">
        <f t="shared" ref="I903:I951" si="39">+N903+Q903+T903</f>
        <v>5.9005263157894738</v>
      </c>
      <c r="J903" s="103">
        <f t="shared" ref="J903:J951" si="40">+H903-I903</f>
        <v>12.969473684210527</v>
      </c>
      <c r="K903" s="113" t="s">
        <v>186</v>
      </c>
      <c r="L903" s="113" t="s">
        <v>55</v>
      </c>
      <c r="M903" s="138">
        <v>0.31269349845201239</v>
      </c>
      <c r="N903" s="117">
        <f>+H903*M903</f>
        <v>5.9005263157894738</v>
      </c>
      <c r="O903" s="117"/>
      <c r="P903" s="114"/>
      <c r="Q903" s="118"/>
      <c r="R903" s="116"/>
      <c r="S903" s="114"/>
    </row>
    <row r="904" spans="6:19">
      <c r="F904" s="111" t="s">
        <v>127</v>
      </c>
      <c r="G904" s="136">
        <v>3.63209E-5</v>
      </c>
      <c r="H904" s="103">
        <f>ROUND(+G904*Totals!$H$12,2)</f>
        <v>12.86</v>
      </c>
      <c r="I904" s="103">
        <f t="shared" si="39"/>
        <v>2.0639506172839504</v>
      </c>
      <c r="J904" s="103">
        <f t="shared" si="40"/>
        <v>10.796049382716049</v>
      </c>
      <c r="K904" s="113" t="s">
        <v>127</v>
      </c>
      <c r="L904" s="113" t="s">
        <v>88</v>
      </c>
      <c r="M904" s="138">
        <v>0.16049382716049382</v>
      </c>
      <c r="N904" s="117">
        <f>+H904*M904</f>
        <v>2.0639506172839504</v>
      </c>
      <c r="O904" s="117"/>
      <c r="P904" s="114"/>
      <c r="Q904" s="118"/>
      <c r="R904" s="116"/>
      <c r="S904" s="114"/>
    </row>
    <row r="905" spans="6:19">
      <c r="F905" s="111" t="s">
        <v>185</v>
      </c>
      <c r="G905" s="136">
        <v>3.0235236E-3</v>
      </c>
      <c r="H905" s="103">
        <f>ROUND(+G905*Totals!$H$12,2)</f>
        <v>1070.1500000000001</v>
      </c>
      <c r="I905" s="103">
        <f t="shared" si="39"/>
        <v>0</v>
      </c>
      <c r="J905" s="103">
        <f t="shared" si="40"/>
        <v>1070.1500000000001</v>
      </c>
      <c r="K905" s="113"/>
      <c r="L905" s="113"/>
      <c r="N905" s="117"/>
      <c r="O905" s="113"/>
      <c r="P905" s="114"/>
      <c r="Q905" s="118"/>
      <c r="R905" s="116"/>
      <c r="S905" s="114"/>
    </row>
    <row r="906" spans="6:19">
      <c r="F906" s="111" t="s">
        <v>184</v>
      </c>
      <c r="G906" s="136">
        <v>5.2549399999999995E-5</v>
      </c>
      <c r="H906" s="103">
        <f>ROUND(+G906*Totals!$H$12,2)</f>
        <v>18.600000000000001</v>
      </c>
      <c r="I906" s="103">
        <f t="shared" si="39"/>
        <v>2.7219512195121953</v>
      </c>
      <c r="J906" s="103">
        <f t="shared" si="40"/>
        <v>15.878048780487806</v>
      </c>
      <c r="K906" s="143" t="s">
        <v>184</v>
      </c>
      <c r="L906" s="143" t="s">
        <v>54</v>
      </c>
      <c r="M906" s="140">
        <v>4.3360433604336043E-2</v>
      </c>
      <c r="N906" s="144">
        <f>+H906*M906</f>
        <v>0.80650406504065042</v>
      </c>
      <c r="O906" s="142" t="s">
        <v>61</v>
      </c>
      <c r="P906" s="140">
        <v>0.10298102981029811</v>
      </c>
      <c r="Q906" s="118">
        <f>H906*P906</f>
        <v>1.915447154471545</v>
      </c>
      <c r="R906" s="116"/>
      <c r="S906" s="114"/>
    </row>
    <row r="907" spans="6:19">
      <c r="F907" s="111" t="s">
        <v>183</v>
      </c>
      <c r="G907" s="136">
        <v>5.8886259999999999E-4</v>
      </c>
      <c r="H907" s="103">
        <f>ROUND(+G907*Totals!$H$12,2)</f>
        <v>208.42</v>
      </c>
      <c r="I907" s="103">
        <f t="shared" si="39"/>
        <v>0</v>
      </c>
      <c r="J907" s="103">
        <f t="shared" si="40"/>
        <v>208.42</v>
      </c>
      <c r="K907" s="113"/>
      <c r="L907" s="113"/>
      <c r="N907" s="117"/>
      <c r="O907" s="117"/>
      <c r="P907" s="114"/>
      <c r="Q907" s="118"/>
      <c r="R907" s="116"/>
      <c r="S907" s="114"/>
    </row>
    <row r="908" spans="6:19">
      <c r="F908" s="111" t="s">
        <v>182</v>
      </c>
      <c r="G908" s="136">
        <v>2.7820280000000002E-4</v>
      </c>
      <c r="H908" s="103">
        <f>ROUND(+G908*Totals!$H$12,2)</f>
        <v>98.47</v>
      </c>
      <c r="I908" s="103">
        <f t="shared" si="39"/>
        <v>0</v>
      </c>
      <c r="J908" s="103">
        <f t="shared" si="40"/>
        <v>98.47</v>
      </c>
      <c r="K908" s="113"/>
      <c r="L908" s="113"/>
      <c r="N908" s="117"/>
      <c r="O908" s="117"/>
      <c r="P908" s="114"/>
      <c r="Q908" s="118"/>
      <c r="R908" s="116"/>
      <c r="S908" s="114"/>
    </row>
    <row r="909" spans="6:19">
      <c r="F909" s="111" t="s">
        <v>181</v>
      </c>
      <c r="G909" s="136">
        <v>4.6753499999999999E-5</v>
      </c>
      <c r="H909" s="103">
        <f>ROUND(+G909*Totals!$H$12,2)</f>
        <v>16.55</v>
      </c>
      <c r="I909" s="103">
        <f t="shared" si="39"/>
        <v>0.99442060085836925</v>
      </c>
      <c r="J909" s="103">
        <f t="shared" si="40"/>
        <v>15.555579399141632</v>
      </c>
      <c r="K909" s="113" t="s">
        <v>181</v>
      </c>
      <c r="L909" s="113" t="s">
        <v>57</v>
      </c>
      <c r="M909" s="138">
        <v>6.0085836909871251E-2</v>
      </c>
      <c r="N909" s="117">
        <f>+H909*M909</f>
        <v>0.99442060085836925</v>
      </c>
      <c r="O909" s="113"/>
      <c r="P909" s="114"/>
      <c r="Q909" s="118"/>
      <c r="R909" s="116"/>
      <c r="S909" s="114"/>
    </row>
    <row r="910" spans="6:19">
      <c r="F910" s="111" t="s">
        <v>180</v>
      </c>
      <c r="G910" s="136">
        <v>1.510796E-4</v>
      </c>
      <c r="H910" s="103">
        <f>ROUND(+G910*Totals!$H$12,2)</f>
        <v>53.47</v>
      </c>
      <c r="I910" s="103">
        <f t="shared" si="39"/>
        <v>5.2013618677042803</v>
      </c>
      <c r="J910" s="103">
        <f t="shared" si="40"/>
        <v>48.26863813229572</v>
      </c>
      <c r="K910" s="113" t="s">
        <v>180</v>
      </c>
      <c r="L910" s="113" t="s">
        <v>89</v>
      </c>
      <c r="M910" s="138">
        <v>9.727626459143969E-2</v>
      </c>
      <c r="N910" s="117">
        <f>+H910*M910</f>
        <v>5.2013618677042803</v>
      </c>
      <c r="O910" s="113"/>
      <c r="P910" s="114"/>
      <c r="Q910" s="118"/>
      <c r="R910" s="116"/>
      <c r="S910" s="114"/>
    </row>
    <row r="911" spans="6:19">
      <c r="F911" s="111" t="s">
        <v>179</v>
      </c>
      <c r="G911" s="136">
        <v>3.0563669999999999E-4</v>
      </c>
      <c r="H911" s="103">
        <f>ROUND(+G911*Totals!$H$12,2)</f>
        <v>108.18</v>
      </c>
      <c r="I911" s="103">
        <f t="shared" si="39"/>
        <v>0</v>
      </c>
      <c r="J911" s="103">
        <f t="shared" si="40"/>
        <v>108.18</v>
      </c>
      <c r="K911" s="113"/>
      <c r="L911" s="113"/>
      <c r="N911" s="117"/>
      <c r="O911" s="113"/>
      <c r="P911" s="114"/>
      <c r="Q911" s="118"/>
      <c r="R911" s="116"/>
      <c r="S911" s="114"/>
    </row>
    <row r="912" spans="6:19">
      <c r="F912" s="111" t="s">
        <v>178</v>
      </c>
      <c r="G912" s="136">
        <v>9.6945950000000005E-4</v>
      </c>
      <c r="H912" s="103">
        <f>ROUND(+G912*Totals!$H$12,2)</f>
        <v>343.13</v>
      </c>
      <c r="I912" s="103">
        <f t="shared" si="39"/>
        <v>0</v>
      </c>
      <c r="J912" s="103">
        <f t="shared" si="40"/>
        <v>343.13</v>
      </c>
      <c r="K912" s="113"/>
      <c r="L912" s="113"/>
      <c r="N912" s="117"/>
      <c r="O912" s="117"/>
      <c r="P912" s="114"/>
      <c r="Q912" s="118"/>
      <c r="R912" s="116"/>
      <c r="S912" s="114"/>
    </row>
    <row r="913" spans="6:19" ht="19.5" customHeight="1">
      <c r="F913" s="111" t="s">
        <v>177</v>
      </c>
      <c r="G913" s="136">
        <v>1.2352978000000001E-3</v>
      </c>
      <c r="H913" s="103">
        <f>ROUND(+G913*Totals!$H$12,2)</f>
        <v>437.22</v>
      </c>
      <c r="I913" s="103">
        <f t="shared" si="39"/>
        <v>0</v>
      </c>
      <c r="J913" s="103">
        <f t="shared" si="40"/>
        <v>437.22</v>
      </c>
      <c r="K913" s="113"/>
      <c r="L913" s="113"/>
      <c r="N913" s="117"/>
      <c r="O913" s="113"/>
      <c r="P913" s="114"/>
      <c r="Q913" s="118"/>
      <c r="R913" s="116"/>
      <c r="S913" s="114"/>
    </row>
    <row r="914" spans="6:19">
      <c r="F914" s="111" t="s">
        <v>176</v>
      </c>
      <c r="G914" s="136">
        <v>5.5640599999999997E-5</v>
      </c>
      <c r="H914" s="103">
        <f>ROUND(+G914*Totals!$H$12,2)</f>
        <v>19.690000000000001</v>
      </c>
      <c r="I914" s="103">
        <f t="shared" si="39"/>
        <v>4.3950892857142856</v>
      </c>
      <c r="J914" s="103">
        <f t="shared" si="40"/>
        <v>15.294910714285717</v>
      </c>
      <c r="K914" s="113" t="s">
        <v>176</v>
      </c>
      <c r="L914" s="113" t="s">
        <v>125</v>
      </c>
      <c r="M914" s="138">
        <v>0.2232142857142857</v>
      </c>
      <c r="N914" s="117">
        <f>+H914*M914</f>
        <v>4.3950892857142856</v>
      </c>
      <c r="O914" s="113"/>
      <c r="P914" s="114"/>
      <c r="Q914" s="118"/>
      <c r="R914" s="116"/>
      <c r="S914" s="114"/>
    </row>
    <row r="915" spans="6:19" ht="37.5">
      <c r="F915" s="111" t="s">
        <v>175</v>
      </c>
      <c r="G915" s="136">
        <v>2.6554071800000002E-2</v>
      </c>
      <c r="H915" s="103">
        <f>ROUND(+G915*Totals!$H$12,2)</f>
        <v>9398.6200000000008</v>
      </c>
      <c r="I915" s="103">
        <f t="shared" si="39"/>
        <v>0</v>
      </c>
      <c r="J915" s="103">
        <f t="shared" si="40"/>
        <v>9398.6200000000008</v>
      </c>
      <c r="K915" s="113"/>
      <c r="L915" s="113"/>
      <c r="N915" s="117"/>
      <c r="O915" s="113"/>
      <c r="P915" s="114"/>
      <c r="Q915" s="118"/>
      <c r="R915" s="116"/>
      <c r="S915" s="114"/>
    </row>
    <row r="916" spans="6:19">
      <c r="F916" s="111" t="s">
        <v>174</v>
      </c>
      <c r="G916" s="136">
        <v>1.4907034E-3</v>
      </c>
      <c r="H916" s="103">
        <f>ROUND(+G916*Totals!$H$12,2)</f>
        <v>527.62</v>
      </c>
      <c r="I916" s="103">
        <f t="shared" si="39"/>
        <v>0</v>
      </c>
      <c r="J916" s="103">
        <f t="shared" si="40"/>
        <v>527.62</v>
      </c>
      <c r="K916" s="113"/>
      <c r="L916" s="113"/>
      <c r="N916" s="117"/>
      <c r="O916" s="113"/>
      <c r="P916" s="114"/>
      <c r="Q916" s="118"/>
      <c r="R916" s="116"/>
      <c r="S916" s="114"/>
    </row>
    <row r="917" spans="6:19">
      <c r="F917" s="111" t="s">
        <v>173</v>
      </c>
      <c r="G917" s="136">
        <v>1.1900900000000001E-4</v>
      </c>
      <c r="H917" s="103">
        <f>ROUND(+G917*Totals!$H$12,2)</f>
        <v>42.12</v>
      </c>
      <c r="I917" s="103">
        <f t="shared" si="39"/>
        <v>0</v>
      </c>
      <c r="J917" s="103">
        <f t="shared" si="40"/>
        <v>42.12</v>
      </c>
      <c r="K917" s="113"/>
      <c r="L917" s="113"/>
      <c r="N917" s="117"/>
      <c r="O917" s="113"/>
      <c r="P917" s="114"/>
      <c r="Q917" s="118"/>
      <c r="R917" s="116"/>
      <c r="S917" s="114"/>
    </row>
    <row r="918" spans="6:19">
      <c r="F918" s="111" t="s">
        <v>172</v>
      </c>
      <c r="G918" s="136">
        <v>3.558678E-4</v>
      </c>
      <c r="H918" s="103">
        <f>ROUND(+G918*Totals!$H$12,2)</f>
        <v>125.96</v>
      </c>
      <c r="I918" s="103">
        <f t="shared" si="39"/>
        <v>0</v>
      </c>
      <c r="J918" s="103">
        <f t="shared" si="40"/>
        <v>125.96</v>
      </c>
      <c r="K918" s="113"/>
      <c r="L918" s="113"/>
      <c r="N918" s="117"/>
      <c r="O918" s="113"/>
      <c r="P918" s="114"/>
      <c r="Q918" s="118"/>
      <c r="R918" s="116"/>
      <c r="S918" s="114"/>
    </row>
    <row r="919" spans="6:19">
      <c r="F919" s="111" t="s">
        <v>171</v>
      </c>
      <c r="G919" s="136">
        <v>9.621180999999999E-4</v>
      </c>
      <c r="H919" s="103">
        <f>ROUND(+G919*Totals!$H$12,2)</f>
        <v>340.53</v>
      </c>
      <c r="I919" s="103">
        <f t="shared" si="39"/>
        <v>0</v>
      </c>
      <c r="J919" s="103">
        <f t="shared" si="40"/>
        <v>340.53</v>
      </c>
      <c r="K919" s="113"/>
      <c r="L919" s="113"/>
      <c r="N919" s="117"/>
      <c r="O919" s="117"/>
      <c r="P919" s="114"/>
      <c r="Q919" s="118"/>
      <c r="R919" s="116"/>
      <c r="S919" s="114"/>
    </row>
    <row r="920" spans="6:19">
      <c r="F920" s="111" t="s">
        <v>170</v>
      </c>
      <c r="G920" s="136">
        <v>4.7526299999999999E-5</v>
      </c>
      <c r="H920" s="103">
        <f>ROUND(+G920*Totals!$H$12,2)</f>
        <v>16.82</v>
      </c>
      <c r="I920" s="103">
        <f t="shared" si="39"/>
        <v>0</v>
      </c>
      <c r="J920" s="103">
        <f t="shared" si="40"/>
        <v>16.82</v>
      </c>
      <c r="K920" s="113"/>
      <c r="L920" s="113"/>
      <c r="N920" s="117"/>
      <c r="O920" s="117"/>
      <c r="P920" s="114"/>
      <c r="Q920" s="118"/>
      <c r="R920" s="116"/>
      <c r="S920" s="114"/>
    </row>
    <row r="921" spans="6:19">
      <c r="F921" s="111" t="s">
        <v>169</v>
      </c>
      <c r="G921" s="136">
        <v>7.4187400000000001E-5</v>
      </c>
      <c r="H921" s="103">
        <f>ROUND(+G921*Totals!$H$12,2)</f>
        <v>26.26</v>
      </c>
      <c r="I921" s="103">
        <f t="shared" si="39"/>
        <v>6.5008469055374603</v>
      </c>
      <c r="J921" s="103">
        <f t="shared" si="40"/>
        <v>19.75915309446254</v>
      </c>
      <c r="K921" s="113" t="s">
        <v>169</v>
      </c>
      <c r="L921" s="113" t="s">
        <v>67</v>
      </c>
      <c r="M921" s="138">
        <v>0.24755700325732902</v>
      </c>
      <c r="N921" s="117">
        <f>+H921*M921</f>
        <v>6.5008469055374603</v>
      </c>
      <c r="O921" s="117"/>
      <c r="P921" s="114"/>
      <c r="Q921" s="118"/>
      <c r="R921" s="116"/>
      <c r="S921" s="114"/>
    </row>
    <row r="922" spans="6:19">
      <c r="F922" s="111" t="s">
        <v>168</v>
      </c>
      <c r="G922" s="136">
        <v>4.86855E-5</v>
      </c>
      <c r="H922" s="103">
        <f>ROUND(+G922*Totals!$H$12,2)</f>
        <v>17.23</v>
      </c>
      <c r="I922" s="103">
        <f t="shared" si="39"/>
        <v>3.6624154589371987</v>
      </c>
      <c r="J922" s="103">
        <f t="shared" si="40"/>
        <v>13.567584541062802</v>
      </c>
      <c r="K922" s="113" t="s">
        <v>168</v>
      </c>
      <c r="L922" s="113" t="s">
        <v>116</v>
      </c>
      <c r="M922" s="138">
        <v>0.21256038647342998</v>
      </c>
      <c r="N922" s="117">
        <f>+H922*M922</f>
        <v>3.6624154589371987</v>
      </c>
      <c r="O922" s="113"/>
      <c r="P922" s="114"/>
      <c r="Q922" s="118"/>
      <c r="R922" s="116"/>
      <c r="S922" s="114"/>
    </row>
    <row r="923" spans="6:19">
      <c r="F923" s="111" t="s">
        <v>167</v>
      </c>
      <c r="G923" s="136">
        <v>1.1012189999999999E-4</v>
      </c>
      <c r="H923" s="103">
        <f>ROUND(+G923*Totals!$H$12,2)</f>
        <v>38.979999999999997</v>
      </c>
      <c r="I923" s="103">
        <f t="shared" si="39"/>
        <v>10.875297805642631</v>
      </c>
      <c r="J923" s="103">
        <f t="shared" si="40"/>
        <v>28.104702194357365</v>
      </c>
      <c r="K923" s="143" t="s">
        <v>167</v>
      </c>
      <c r="L923" s="143" t="s">
        <v>48</v>
      </c>
      <c r="M923" s="140">
        <v>5.7993730407523508E-2</v>
      </c>
      <c r="N923" s="144">
        <f>+H923*M923</f>
        <v>2.2605956112852663</v>
      </c>
      <c r="O923" s="142" t="s">
        <v>58</v>
      </c>
      <c r="P923" s="140">
        <v>0.22100313479623823</v>
      </c>
      <c r="Q923" s="118">
        <f>H923*P923</f>
        <v>8.6147021943573652</v>
      </c>
      <c r="R923" s="116"/>
      <c r="S923" s="114"/>
    </row>
    <row r="924" spans="6:19">
      <c r="F924" s="111" t="s">
        <v>166</v>
      </c>
      <c r="G924" s="136">
        <v>3.9025700000000001E-5</v>
      </c>
      <c r="H924" s="103">
        <f>ROUND(+G924*Totals!$H$12,2)</f>
        <v>13.81</v>
      </c>
      <c r="I924" s="103">
        <f t="shared" si="39"/>
        <v>0</v>
      </c>
      <c r="J924" s="103">
        <f t="shared" si="40"/>
        <v>13.81</v>
      </c>
      <c r="K924" s="143"/>
      <c r="L924" s="143"/>
      <c r="M924" s="140"/>
      <c r="N924" s="144"/>
      <c r="O924" s="143"/>
      <c r="P924" s="146"/>
      <c r="Q924" s="145"/>
      <c r="R924" s="116"/>
      <c r="S924" s="114"/>
    </row>
    <row r="925" spans="6:19">
      <c r="F925" s="111" t="s">
        <v>165</v>
      </c>
      <c r="G925" s="136">
        <v>2.3454039999999999E-4</v>
      </c>
      <c r="H925" s="103">
        <f>ROUND(+G925*Totals!$H$12,2)</f>
        <v>83.01</v>
      </c>
      <c r="I925" s="103">
        <f t="shared" si="39"/>
        <v>0</v>
      </c>
      <c r="J925" s="103">
        <f t="shared" si="40"/>
        <v>83.01</v>
      </c>
      <c r="K925" s="113"/>
      <c r="L925" s="113"/>
      <c r="N925" s="117"/>
      <c r="O925" s="113"/>
      <c r="P925" s="114"/>
      <c r="Q925" s="118"/>
      <c r="R925" s="116"/>
      <c r="S925" s="114"/>
    </row>
    <row r="926" spans="6:19">
      <c r="F926" s="111" t="s">
        <v>164</v>
      </c>
      <c r="G926" s="136">
        <v>2.9945440000000002E-4</v>
      </c>
      <c r="H926" s="103">
        <f>ROUND(+G926*Totals!$H$12,2)</f>
        <v>105.99</v>
      </c>
      <c r="I926" s="103">
        <f t="shared" si="39"/>
        <v>0</v>
      </c>
      <c r="J926" s="103">
        <f t="shared" si="40"/>
        <v>105.99</v>
      </c>
      <c r="K926" s="113"/>
      <c r="L926" s="113"/>
      <c r="N926" s="117"/>
      <c r="O926" s="113"/>
      <c r="P926" s="114"/>
      <c r="Q926" s="118"/>
      <c r="R926" s="116"/>
      <c r="S926" s="114"/>
    </row>
    <row r="927" spans="6:19">
      <c r="F927" s="111" t="s">
        <v>163</v>
      </c>
      <c r="G927" s="136">
        <v>2.8786259999999999E-4</v>
      </c>
      <c r="H927" s="103">
        <f>ROUND(+G927*Totals!$H$12,2)</f>
        <v>101.89</v>
      </c>
      <c r="I927" s="103">
        <f t="shared" si="39"/>
        <v>0</v>
      </c>
      <c r="J927" s="103">
        <f t="shared" si="40"/>
        <v>101.89</v>
      </c>
      <c r="K927" s="113"/>
      <c r="L927" s="113"/>
      <c r="N927" s="117"/>
      <c r="O927" s="117"/>
      <c r="P927" s="114"/>
      <c r="Q927" s="118"/>
      <c r="R927" s="116"/>
      <c r="S927" s="114"/>
    </row>
    <row r="928" spans="6:19">
      <c r="F928" s="111" t="s">
        <v>162</v>
      </c>
      <c r="G928" s="136">
        <v>1.9203720000000001E-4</v>
      </c>
      <c r="H928" s="103">
        <f>ROUND(+G928*Totals!$H$12,2)</f>
        <v>67.97</v>
      </c>
      <c r="I928" s="103">
        <f t="shared" si="39"/>
        <v>0</v>
      </c>
      <c r="J928" s="103">
        <f t="shared" si="40"/>
        <v>67.97</v>
      </c>
      <c r="K928" s="137" t="s">
        <v>162</v>
      </c>
      <c r="L928" s="137" t="s">
        <v>89</v>
      </c>
      <c r="M928" s="138">
        <v>0.14613778705636743</v>
      </c>
      <c r="N928" s="117"/>
      <c r="O928" s="117"/>
      <c r="P928" s="114"/>
      <c r="Q928" s="118"/>
      <c r="R928" s="116"/>
      <c r="S928" s="114"/>
    </row>
    <row r="929" spans="6:19">
      <c r="F929" s="111" t="s">
        <v>161</v>
      </c>
      <c r="G929" s="136">
        <v>3.8639300000000001E-5</v>
      </c>
      <c r="H929" s="103">
        <f>ROUND(+G929*Totals!$H$12,2)</f>
        <v>13.68</v>
      </c>
      <c r="I929" s="103">
        <f t="shared" si="39"/>
        <v>4.6480308880308874</v>
      </c>
      <c r="J929" s="103">
        <f t="shared" si="40"/>
        <v>9.0319691119691115</v>
      </c>
      <c r="K929" s="143" t="s">
        <v>161</v>
      </c>
      <c r="L929" s="143" t="s">
        <v>72</v>
      </c>
      <c r="M929" s="140">
        <v>7.3359073359073365E-2</v>
      </c>
      <c r="N929" s="144">
        <f>+H929*M929</f>
        <v>1.0035521235521236</v>
      </c>
      <c r="O929" s="142" t="s">
        <v>76</v>
      </c>
      <c r="P929" s="149">
        <v>0.26640926640926638</v>
      </c>
      <c r="Q929" s="118">
        <f>H929*P929</f>
        <v>3.6444787644787637</v>
      </c>
      <c r="R929" s="116"/>
      <c r="S929" s="114"/>
    </row>
    <row r="930" spans="6:19">
      <c r="F930" s="111" t="s">
        <v>160</v>
      </c>
      <c r="G930" s="136">
        <v>2.8206699999999999E-5</v>
      </c>
      <c r="H930" s="103">
        <f>ROUND(+G930*Totals!$H$12,2)</f>
        <v>9.98</v>
      </c>
      <c r="I930" s="103">
        <f t="shared" si="39"/>
        <v>4.99</v>
      </c>
      <c r="J930" s="103">
        <f t="shared" si="40"/>
        <v>4.99</v>
      </c>
      <c r="K930" s="143" t="s">
        <v>160</v>
      </c>
      <c r="L930" s="143" t="s">
        <v>48</v>
      </c>
      <c r="M930" s="140">
        <v>0.5</v>
      </c>
      <c r="N930" s="144">
        <f>+H930*M930</f>
        <v>4.99</v>
      </c>
      <c r="O930" s="143"/>
      <c r="P930" s="146"/>
      <c r="Q930" s="145"/>
      <c r="R930" s="116"/>
      <c r="S930" s="114"/>
    </row>
    <row r="931" spans="6:19">
      <c r="F931" s="111" t="s">
        <v>159</v>
      </c>
      <c r="G931" s="136">
        <v>1.1862259999999999E-4</v>
      </c>
      <c r="H931" s="103">
        <f>ROUND(+G931*Totals!$H$12,2)</f>
        <v>41.99</v>
      </c>
      <c r="I931" s="103">
        <f t="shared" si="39"/>
        <v>5.96258</v>
      </c>
      <c r="J931" s="103">
        <f t="shared" si="40"/>
        <v>36.027419999999999</v>
      </c>
      <c r="K931" s="113" t="s">
        <v>159</v>
      </c>
      <c r="L931" s="113" t="s">
        <v>74</v>
      </c>
      <c r="M931" s="138">
        <v>0.14199999999999999</v>
      </c>
      <c r="N931" s="117">
        <f>+H931*M931</f>
        <v>5.96258</v>
      </c>
      <c r="O931" s="117"/>
      <c r="P931" s="114"/>
      <c r="Q931" s="118"/>
      <c r="R931" s="116"/>
      <c r="S931" s="114"/>
    </row>
    <row r="932" spans="6:19">
      <c r="F932" s="111" t="s">
        <v>158</v>
      </c>
      <c r="G932" s="136">
        <v>1.2928702999999999E-3</v>
      </c>
      <c r="H932" s="103">
        <f>ROUND(+G932*Totals!$H$12,2)</f>
        <v>457.6</v>
      </c>
      <c r="I932" s="103">
        <f t="shared" si="39"/>
        <v>0</v>
      </c>
      <c r="J932" s="103">
        <f t="shared" si="40"/>
        <v>457.6</v>
      </c>
      <c r="K932" s="113"/>
      <c r="L932" s="113"/>
      <c r="N932" s="117"/>
      <c r="O932" s="113"/>
      <c r="P932" s="114"/>
      <c r="Q932" s="118"/>
      <c r="R932" s="116"/>
      <c r="S932" s="114"/>
    </row>
    <row r="933" spans="6:19">
      <c r="F933" s="111" t="s">
        <v>157</v>
      </c>
      <c r="G933" s="136">
        <v>4.6367099999999999E-5</v>
      </c>
      <c r="H933" s="103">
        <f>ROUND(+G933*Totals!$H$12,2)</f>
        <v>16.41</v>
      </c>
      <c r="I933" s="103">
        <f t="shared" si="39"/>
        <v>3.3350577367205543</v>
      </c>
      <c r="J933" s="103">
        <f t="shared" si="40"/>
        <v>13.074942263279446</v>
      </c>
      <c r="K933" s="113" t="s">
        <v>157</v>
      </c>
      <c r="L933" s="113" t="s">
        <v>93</v>
      </c>
      <c r="M933" s="138">
        <v>0.20323325635103925</v>
      </c>
      <c r="N933" s="117">
        <f>+H933*M933</f>
        <v>3.3350577367205543</v>
      </c>
      <c r="O933" s="113"/>
      <c r="P933" s="114"/>
      <c r="Q933" s="118"/>
      <c r="R933" s="116"/>
      <c r="S933" s="114"/>
    </row>
    <row r="934" spans="6:19">
      <c r="F934" s="111" t="s">
        <v>156</v>
      </c>
      <c r="G934" s="136">
        <v>1.1298125E-3</v>
      </c>
      <c r="H934" s="103">
        <f>ROUND(+G934*Totals!$H$12,2)</f>
        <v>399.89</v>
      </c>
      <c r="I934" s="103">
        <f t="shared" si="39"/>
        <v>0</v>
      </c>
      <c r="J934" s="103">
        <f t="shared" si="40"/>
        <v>399.89</v>
      </c>
      <c r="K934" s="113"/>
      <c r="L934" s="113"/>
      <c r="N934" s="117"/>
      <c r="O934" s="113"/>
      <c r="P934" s="114"/>
      <c r="Q934" s="118"/>
      <c r="R934" s="116"/>
      <c r="S934" s="114"/>
    </row>
    <row r="935" spans="6:19" ht="19.5" customHeight="1">
      <c r="F935" s="111" t="s">
        <v>155</v>
      </c>
      <c r="G935" s="136">
        <v>2.0293349000000001E-3</v>
      </c>
      <c r="H935" s="103">
        <f>ROUND(+G935*Totals!$H$12,2)</f>
        <v>718.27</v>
      </c>
      <c r="I935" s="103">
        <f t="shared" si="39"/>
        <v>0</v>
      </c>
      <c r="J935" s="103">
        <f t="shared" si="40"/>
        <v>718.27</v>
      </c>
      <c r="K935" s="113"/>
      <c r="L935" s="113"/>
      <c r="N935" s="117"/>
      <c r="O935" s="113"/>
      <c r="P935" s="114"/>
      <c r="Q935" s="118"/>
      <c r="R935" s="116"/>
      <c r="S935" s="114"/>
    </row>
    <row r="936" spans="6:19">
      <c r="F936" s="111" t="s">
        <v>154</v>
      </c>
      <c r="G936" s="136">
        <v>3.9914379999999997E-4</v>
      </c>
      <c r="H936" s="103">
        <f>ROUND(+G936*Totals!$H$12,2)</f>
        <v>141.27000000000001</v>
      </c>
      <c r="I936" s="103">
        <f t="shared" si="39"/>
        <v>0</v>
      </c>
      <c r="J936" s="103">
        <f t="shared" si="40"/>
        <v>141.27000000000001</v>
      </c>
      <c r="K936" s="113"/>
      <c r="L936" s="113"/>
      <c r="N936" s="117"/>
      <c r="O936" s="113"/>
      <c r="P936" s="114"/>
      <c r="Q936" s="118"/>
      <c r="R936" s="116"/>
      <c r="S936" s="114"/>
    </row>
    <row r="937" spans="6:19">
      <c r="F937" s="111" t="s">
        <v>153</v>
      </c>
      <c r="G937" s="136">
        <v>2.0683605999999998E-3</v>
      </c>
      <c r="H937" s="103">
        <f>ROUND(+G937*Totals!$H$12,2)</f>
        <v>732.08</v>
      </c>
      <c r="I937" s="103">
        <f t="shared" si="39"/>
        <v>0</v>
      </c>
      <c r="J937" s="103">
        <f t="shared" si="40"/>
        <v>732.08</v>
      </c>
      <c r="K937" s="113"/>
      <c r="L937" s="113"/>
      <c r="N937" s="117"/>
      <c r="O937" s="113"/>
      <c r="P937" s="114"/>
      <c r="Q937" s="118"/>
      <c r="R937" s="116"/>
      <c r="S937" s="114"/>
    </row>
    <row r="938" spans="6:19">
      <c r="F938" s="111" t="s">
        <v>152</v>
      </c>
      <c r="G938" s="136">
        <v>3.1800130000000004E-4</v>
      </c>
      <c r="H938" s="103">
        <f>ROUND(+G938*Totals!$H$12,2)</f>
        <v>112.55</v>
      </c>
      <c r="I938" s="103">
        <f t="shared" si="39"/>
        <v>0</v>
      </c>
      <c r="J938" s="103">
        <f t="shared" si="40"/>
        <v>112.55</v>
      </c>
      <c r="K938" s="113"/>
      <c r="L938" s="113"/>
      <c r="N938" s="117"/>
      <c r="O938" s="117"/>
      <c r="P938" s="114"/>
      <c r="Q938" s="118"/>
      <c r="R938" s="116"/>
      <c r="S938" s="114"/>
    </row>
    <row r="939" spans="6:19">
      <c r="F939" s="111" t="s">
        <v>151</v>
      </c>
      <c r="G939" s="136">
        <v>3.5161699999999999E-5</v>
      </c>
      <c r="H939" s="103">
        <f>ROUND(+G939*Totals!$H$12,2)</f>
        <v>12.45</v>
      </c>
      <c r="I939" s="103">
        <f t="shared" si="39"/>
        <v>0</v>
      </c>
      <c r="J939" s="103">
        <f t="shared" si="40"/>
        <v>12.45</v>
      </c>
      <c r="N939" s="117"/>
      <c r="Q939" s="112"/>
      <c r="R939" s="112"/>
    </row>
    <row r="940" spans="6:19">
      <c r="F940" s="111" t="s">
        <v>150</v>
      </c>
      <c r="G940" s="136">
        <v>7.26418E-5</v>
      </c>
      <c r="H940" s="103">
        <f>ROUND(+G940*Totals!$H$12,2)</f>
        <v>25.71</v>
      </c>
      <c r="I940" s="103">
        <f t="shared" si="39"/>
        <v>5.6846231155778897</v>
      </c>
      <c r="J940" s="103">
        <f t="shared" si="40"/>
        <v>20.025376884422112</v>
      </c>
      <c r="K940" s="113" t="s">
        <v>150</v>
      </c>
      <c r="L940" s="113" t="s">
        <v>75</v>
      </c>
      <c r="M940" s="138">
        <v>0.22110552763819097</v>
      </c>
      <c r="N940" s="117">
        <f>+H940*M940</f>
        <v>5.6846231155778897</v>
      </c>
      <c r="O940" s="117"/>
      <c r="P940" s="114"/>
      <c r="Q940" s="118"/>
      <c r="R940" s="116"/>
      <c r="S940" s="114"/>
    </row>
    <row r="941" spans="6:19">
      <c r="F941" s="111" t="s">
        <v>149</v>
      </c>
      <c r="G941" s="136">
        <v>6.2788830000000005E-4</v>
      </c>
      <c r="H941" s="103">
        <f>ROUND(+G941*Totals!$H$12,2)</f>
        <v>222.24</v>
      </c>
      <c r="I941" s="103">
        <f t="shared" si="39"/>
        <v>0</v>
      </c>
      <c r="J941" s="103">
        <f t="shared" si="40"/>
        <v>222.24</v>
      </c>
      <c r="N941" s="117"/>
      <c r="Q941" s="112"/>
      <c r="R941" s="112"/>
    </row>
    <row r="942" spans="6:19">
      <c r="F942" s="111" t="s">
        <v>148</v>
      </c>
      <c r="G942" s="136">
        <v>5.6413299999999997E-5</v>
      </c>
      <c r="H942" s="103">
        <f>ROUND(+G942*Totals!$H$12,2)</f>
        <v>19.97</v>
      </c>
      <c r="I942" s="103">
        <f t="shared" si="39"/>
        <v>4.107304964539007</v>
      </c>
      <c r="J942" s="103">
        <f t="shared" si="40"/>
        <v>15.862695035460991</v>
      </c>
      <c r="K942" s="113" t="s">
        <v>148</v>
      </c>
      <c r="L942" s="113" t="s">
        <v>54</v>
      </c>
      <c r="M942" s="138">
        <v>0.20567375886524822</v>
      </c>
      <c r="N942" s="117">
        <f>+H942*M942</f>
        <v>4.107304964539007</v>
      </c>
      <c r="O942" s="117"/>
      <c r="P942" s="114"/>
      <c r="Q942" s="118"/>
      <c r="R942" s="116"/>
      <c r="S942" s="114"/>
    </row>
    <row r="943" spans="6:19">
      <c r="F943" s="111" t="s">
        <v>147</v>
      </c>
      <c r="G943" s="136">
        <v>5.200847E-4</v>
      </c>
      <c r="H943" s="103">
        <f>ROUND(+G943*Totals!$H$12,2)</f>
        <v>184.08</v>
      </c>
      <c r="I943" s="103">
        <f t="shared" si="39"/>
        <v>0</v>
      </c>
      <c r="J943" s="103">
        <f t="shared" si="40"/>
        <v>184.08</v>
      </c>
      <c r="K943" s="113"/>
      <c r="L943" s="113"/>
      <c r="N943" s="117"/>
      <c r="O943" s="117"/>
      <c r="P943" s="114"/>
      <c r="Q943" s="118"/>
      <c r="R943" s="116"/>
      <c r="S943" s="114"/>
    </row>
    <row r="944" spans="6:19">
      <c r="F944" s="111" t="s">
        <v>146</v>
      </c>
      <c r="G944" s="136">
        <v>5.5640599999999997E-5</v>
      </c>
      <c r="H944" s="103">
        <f>ROUND(+G944*Totals!$H$12,2)</f>
        <v>19.690000000000001</v>
      </c>
      <c r="I944" s="103">
        <f t="shared" si="39"/>
        <v>3.4070337078651685</v>
      </c>
      <c r="J944" s="103">
        <f t="shared" si="40"/>
        <v>16.282966292134834</v>
      </c>
      <c r="K944" s="103" t="s">
        <v>146</v>
      </c>
      <c r="L944" s="103" t="s">
        <v>132</v>
      </c>
      <c r="M944" s="138">
        <v>0.17303370786516853</v>
      </c>
      <c r="N944" s="117">
        <f>+H944*M944</f>
        <v>3.4070337078651685</v>
      </c>
      <c r="Q944" s="112"/>
      <c r="R944" s="112"/>
    </row>
    <row r="945" spans="6:20">
      <c r="F945" s="111" t="s">
        <v>145</v>
      </c>
      <c r="G945" s="136">
        <v>1.4760199999999999E-4</v>
      </c>
      <c r="H945" s="103">
        <f>ROUND(+G945*Totals!$H$12,2)</f>
        <v>52.24</v>
      </c>
      <c r="I945" s="103">
        <f t="shared" si="39"/>
        <v>15.653797909407665</v>
      </c>
      <c r="J945" s="103">
        <f t="shared" si="40"/>
        <v>36.586202090592337</v>
      </c>
      <c r="K945" s="113" t="s">
        <v>145</v>
      </c>
      <c r="L945" s="113" t="s">
        <v>65</v>
      </c>
      <c r="M945" s="138">
        <v>0.29965156794425085</v>
      </c>
      <c r="N945" s="117">
        <f>+H945*M945</f>
        <v>15.653797909407665</v>
      </c>
      <c r="O945" s="117"/>
      <c r="P945" s="114"/>
      <c r="Q945" s="118"/>
      <c r="R945" s="116"/>
      <c r="S945" s="114"/>
    </row>
    <row r="946" spans="6:20">
      <c r="F946" s="111" t="s">
        <v>144</v>
      </c>
      <c r="G946" s="136">
        <v>2.0208340000000001E-4</v>
      </c>
      <c r="H946" s="103">
        <f>ROUND(+G946*Totals!$H$12,2)</f>
        <v>71.53</v>
      </c>
      <c r="I946" s="103">
        <f t="shared" si="39"/>
        <v>0</v>
      </c>
      <c r="J946" s="103">
        <f t="shared" si="40"/>
        <v>71.53</v>
      </c>
      <c r="K946" s="113"/>
      <c r="L946" s="113"/>
      <c r="N946" s="117"/>
      <c r="O946" s="117"/>
      <c r="P946" s="114"/>
      <c r="Q946" s="118"/>
      <c r="R946" s="116"/>
      <c r="S946" s="114"/>
    </row>
    <row r="947" spans="6:20">
      <c r="F947" s="111" t="s">
        <v>143</v>
      </c>
      <c r="G947" s="136">
        <v>1.031669E-4</v>
      </c>
      <c r="H947" s="103">
        <f>ROUND(+G947*Totals!$H$12,2)</f>
        <v>36.520000000000003</v>
      </c>
      <c r="I947" s="103">
        <f t="shared" si="39"/>
        <v>5.2912500000000007</v>
      </c>
      <c r="J947" s="103">
        <f t="shared" si="40"/>
        <v>31.228750000000002</v>
      </c>
      <c r="K947" s="113" t="s">
        <v>143</v>
      </c>
      <c r="L947" s="113" t="s">
        <v>73</v>
      </c>
      <c r="M947" s="138">
        <v>0.14488636363636365</v>
      </c>
      <c r="N947" s="117">
        <f>+H947*M947</f>
        <v>5.2912500000000007</v>
      </c>
      <c r="O947" s="117"/>
      <c r="P947" s="114"/>
      <c r="Q947" s="118"/>
      <c r="R947" s="116"/>
      <c r="S947" s="114"/>
    </row>
    <row r="948" spans="6:20">
      <c r="F948" s="111" t="s">
        <v>142</v>
      </c>
      <c r="G948" s="136">
        <v>7.3415000000000008E-6</v>
      </c>
      <c r="H948" s="103">
        <f>ROUND(+G948*Totals!$H$12,2)</f>
        <v>2.6</v>
      </c>
      <c r="I948" s="103">
        <f t="shared" si="39"/>
        <v>0.79039999999999999</v>
      </c>
      <c r="J948" s="103">
        <f t="shared" si="40"/>
        <v>1.8096000000000001</v>
      </c>
      <c r="K948" s="103" t="s">
        <v>142</v>
      </c>
      <c r="L948" s="103" t="s">
        <v>47</v>
      </c>
      <c r="M948" s="138">
        <v>0.30399999999999999</v>
      </c>
      <c r="N948" s="117">
        <f>+H948*M948</f>
        <v>0.79039999999999999</v>
      </c>
      <c r="Q948" s="112"/>
      <c r="R948" s="112"/>
    </row>
    <row r="949" spans="6:20">
      <c r="F949" s="111" t="s">
        <v>141</v>
      </c>
      <c r="G949" s="136">
        <v>2.3183600000000003E-5</v>
      </c>
      <c r="H949" s="103">
        <f>ROUND(+G949*Totals!$H$12,2)</f>
        <v>8.2100000000000009</v>
      </c>
      <c r="I949" s="103">
        <f t="shared" si="39"/>
        <v>2.0793886462882099</v>
      </c>
      <c r="J949" s="103">
        <f t="shared" si="40"/>
        <v>6.1306113537117906</v>
      </c>
      <c r="K949" s="113" t="s">
        <v>141</v>
      </c>
      <c r="L949" s="113" t="s">
        <v>106</v>
      </c>
      <c r="M949" s="138">
        <v>0.25327510917030566</v>
      </c>
      <c r="N949" s="117">
        <f>+H949*M949</f>
        <v>2.0793886462882099</v>
      </c>
      <c r="O949" s="113"/>
      <c r="P949" s="114"/>
      <c r="Q949" s="118"/>
      <c r="R949" s="116"/>
      <c r="S949" s="114"/>
    </row>
    <row r="950" spans="6:20">
      <c r="F950" s="111" t="s">
        <v>140</v>
      </c>
      <c r="G950" s="136">
        <v>2.0401539999999999E-4</v>
      </c>
      <c r="H950" s="103">
        <f>ROUND(+G950*Totals!$H$12,2)</f>
        <v>72.209999999999994</v>
      </c>
      <c r="I950" s="103">
        <f t="shared" si="39"/>
        <v>0</v>
      </c>
      <c r="J950" s="103">
        <f t="shared" si="40"/>
        <v>72.209999999999994</v>
      </c>
      <c r="N950" s="117"/>
      <c r="Q950" s="120"/>
      <c r="R950" s="112"/>
    </row>
    <row r="951" spans="6:20">
      <c r="F951" s="111" t="s">
        <v>139</v>
      </c>
      <c r="G951" s="136">
        <v>3.2456999999999998E-5</v>
      </c>
      <c r="H951" s="103">
        <f>ROUND(+G951*Totals!$H$12,2)</f>
        <v>11.49</v>
      </c>
      <c r="I951" s="103">
        <f t="shared" si="39"/>
        <v>3.0092857142857143</v>
      </c>
      <c r="J951" s="103">
        <f t="shared" si="40"/>
        <v>8.480714285714285</v>
      </c>
      <c r="K951" s="103" t="s">
        <v>139</v>
      </c>
      <c r="L951" s="103" t="s">
        <v>65</v>
      </c>
      <c r="M951" s="138">
        <v>0.11111111111111112</v>
      </c>
      <c r="N951" s="117">
        <f>+H951*M951</f>
        <v>1.2766666666666668</v>
      </c>
      <c r="O951" s="103" t="s">
        <v>83</v>
      </c>
      <c r="P951" s="138">
        <v>0.15079365079365079</v>
      </c>
      <c r="Q951" s="118">
        <f>H951*P951</f>
        <v>1.7326190476190475</v>
      </c>
      <c r="R951" s="112"/>
    </row>
    <row r="952" spans="6:20">
      <c r="F952" s="103" t="s">
        <v>36</v>
      </c>
      <c r="J952" s="121">
        <f>+N952+Q952+T952</f>
        <v>16.191221094929869</v>
      </c>
      <c r="N952" s="120">
        <f t="shared" ref="N952:N983" si="41">SUMIF(L$7:L$951,$F952,N$7:N$951)</f>
        <v>16.191221094929869</v>
      </c>
      <c r="Q952" s="120">
        <f t="shared" ref="Q952:Q983" si="42">SUMIF(O$7:O$951,$F952,Q$7:Q$951)</f>
        <v>0</v>
      </c>
      <c r="R952" s="112"/>
      <c r="T952" s="120">
        <f t="shared" ref="T952:T983" si="43">SUMIF(R$7:R$951,$F952,T$7:T$951)</f>
        <v>0</v>
      </c>
    </row>
    <row r="953" spans="6:20">
      <c r="F953" s="103" t="s">
        <v>37</v>
      </c>
      <c r="J953" s="121">
        <f t="shared" ref="J953:J1016" si="44">+N953+Q953+T953</f>
        <v>7.5910048042636795</v>
      </c>
      <c r="N953" s="120">
        <f t="shared" si="41"/>
        <v>7.5910048042636795</v>
      </c>
      <c r="Q953" s="120">
        <f t="shared" si="42"/>
        <v>0</v>
      </c>
      <c r="R953" s="112"/>
      <c r="T953" s="120">
        <f t="shared" si="43"/>
        <v>0</v>
      </c>
    </row>
    <row r="954" spans="6:20">
      <c r="F954" s="103" t="s">
        <v>38</v>
      </c>
      <c r="J954" s="121">
        <f t="shared" si="44"/>
        <v>10.279042955285616</v>
      </c>
      <c r="N954" s="120">
        <f t="shared" si="41"/>
        <v>10.279042955285616</v>
      </c>
      <c r="Q954" s="120">
        <f t="shared" si="42"/>
        <v>0</v>
      </c>
      <c r="R954" s="112"/>
      <c r="T954" s="120">
        <f t="shared" si="43"/>
        <v>0</v>
      </c>
    </row>
    <row r="955" spans="6:20">
      <c r="F955" s="103" t="s">
        <v>39</v>
      </c>
      <c r="J955" s="121">
        <f t="shared" si="44"/>
        <v>45.296868349175824</v>
      </c>
      <c r="N955" s="120">
        <f t="shared" si="41"/>
        <v>45.296868349175824</v>
      </c>
      <c r="Q955" s="120">
        <f t="shared" si="42"/>
        <v>0</v>
      </c>
      <c r="R955" s="112"/>
      <c r="T955" s="120">
        <f t="shared" si="43"/>
        <v>0</v>
      </c>
    </row>
    <row r="956" spans="6:20">
      <c r="F956" s="103" t="s">
        <v>40</v>
      </c>
      <c r="J956" s="121">
        <f t="shared" si="44"/>
        <v>15.430312296971064</v>
      </c>
      <c r="N956" s="120">
        <f t="shared" si="41"/>
        <v>15.430312296971064</v>
      </c>
      <c r="Q956" s="120">
        <f t="shared" si="42"/>
        <v>0</v>
      </c>
      <c r="R956" s="112"/>
      <c r="T956" s="120">
        <f t="shared" si="43"/>
        <v>0</v>
      </c>
    </row>
    <row r="957" spans="6:20">
      <c r="F957" s="103" t="s">
        <v>41</v>
      </c>
      <c r="J957" s="121">
        <f t="shared" si="44"/>
        <v>33.411592866622776</v>
      </c>
      <c r="N957" s="120">
        <f t="shared" si="41"/>
        <v>33.411592866622776</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27.013521067533468</v>
      </c>
      <c r="N959" s="120">
        <f t="shared" si="41"/>
        <v>27.013521067533468</v>
      </c>
      <c r="Q959" s="120">
        <f t="shared" si="42"/>
        <v>0</v>
      </c>
      <c r="R959" s="112"/>
      <c r="T959" s="120">
        <f t="shared" si="43"/>
        <v>0</v>
      </c>
    </row>
    <row r="960" spans="6:20">
      <c r="F960" s="103" t="s">
        <v>43</v>
      </c>
      <c r="J960" s="121">
        <f t="shared" si="44"/>
        <v>7.6991803278688513</v>
      </c>
      <c r="N960" s="120">
        <f t="shared" si="41"/>
        <v>7.6991803278688513</v>
      </c>
      <c r="Q960" s="120">
        <f t="shared" si="42"/>
        <v>0</v>
      </c>
      <c r="R960" s="112"/>
      <c r="T960" s="120">
        <f t="shared" si="43"/>
        <v>0</v>
      </c>
    </row>
    <row r="961" spans="6:20">
      <c r="F961" s="103" t="s">
        <v>44</v>
      </c>
      <c r="J961" s="121">
        <f t="shared" si="44"/>
        <v>38.187946361635134</v>
      </c>
      <c r="N961" s="120">
        <f t="shared" si="41"/>
        <v>38.187946361635134</v>
      </c>
      <c r="Q961" s="120">
        <f t="shared" si="42"/>
        <v>0</v>
      </c>
      <c r="R961" s="112"/>
      <c r="T961" s="120">
        <f t="shared" si="43"/>
        <v>0</v>
      </c>
    </row>
    <row r="962" spans="6:20">
      <c r="F962" s="103" t="s">
        <v>45</v>
      </c>
      <c r="J962" s="121">
        <f t="shared" si="44"/>
        <v>27.127720420519427</v>
      </c>
      <c r="N962" s="120">
        <f t="shared" si="41"/>
        <v>27.127720420519427</v>
      </c>
      <c r="Q962" s="120">
        <f t="shared" si="42"/>
        <v>0</v>
      </c>
      <c r="R962" s="112"/>
      <c r="T962" s="120">
        <f t="shared" si="43"/>
        <v>0</v>
      </c>
    </row>
    <row r="963" spans="6:20">
      <c r="F963" s="103" t="s">
        <v>46</v>
      </c>
      <c r="J963" s="121">
        <f t="shared" si="44"/>
        <v>11.568249125661319</v>
      </c>
      <c r="N963" s="120">
        <f t="shared" si="41"/>
        <v>11.568249125661319</v>
      </c>
      <c r="Q963" s="120">
        <f t="shared" si="42"/>
        <v>0</v>
      </c>
      <c r="R963" s="112"/>
      <c r="T963" s="120">
        <f t="shared" si="43"/>
        <v>0</v>
      </c>
    </row>
    <row r="964" spans="6:20">
      <c r="F964" s="103" t="s">
        <v>47</v>
      </c>
      <c r="J964" s="121">
        <f t="shared" si="44"/>
        <v>29.796549327312974</v>
      </c>
      <c r="N964" s="120">
        <f t="shared" si="41"/>
        <v>29.796549327312974</v>
      </c>
      <c r="Q964" s="120">
        <f t="shared" si="42"/>
        <v>0</v>
      </c>
      <c r="R964" s="112"/>
      <c r="T964" s="120">
        <f t="shared" si="43"/>
        <v>0</v>
      </c>
    </row>
    <row r="965" spans="6:20">
      <c r="F965" s="103" t="s">
        <v>48</v>
      </c>
      <c r="J965" s="121">
        <f t="shared" si="44"/>
        <v>86.558790943244617</v>
      </c>
      <c r="N965" s="120">
        <f t="shared" si="41"/>
        <v>86.558790943244617</v>
      </c>
      <c r="Q965" s="120">
        <f t="shared" si="42"/>
        <v>0</v>
      </c>
      <c r="R965" s="112"/>
      <c r="T965" s="120">
        <f t="shared" si="43"/>
        <v>0</v>
      </c>
    </row>
    <row r="966" spans="6:20">
      <c r="F966" s="103" t="s">
        <v>49</v>
      </c>
      <c r="J966" s="121">
        <f t="shared" si="44"/>
        <v>28.793021810044948</v>
      </c>
      <c r="N966" s="120">
        <f t="shared" si="41"/>
        <v>28.793021810044948</v>
      </c>
      <c r="Q966" s="120">
        <f t="shared" si="42"/>
        <v>0</v>
      </c>
      <c r="R966" s="112"/>
      <c r="T966" s="120">
        <f t="shared" si="43"/>
        <v>0</v>
      </c>
    </row>
    <row r="967" spans="6:20">
      <c r="F967" s="103" t="s">
        <v>50</v>
      </c>
      <c r="J967" s="121">
        <f t="shared" si="44"/>
        <v>6.4056441717791408</v>
      </c>
      <c r="N967" s="120">
        <f t="shared" si="41"/>
        <v>6.4056441717791408</v>
      </c>
      <c r="Q967" s="120">
        <f t="shared" si="42"/>
        <v>0</v>
      </c>
      <c r="R967" s="112"/>
      <c r="T967" s="120">
        <f t="shared" si="43"/>
        <v>0</v>
      </c>
    </row>
    <row r="968" spans="6:20">
      <c r="F968" s="103" t="s">
        <v>51</v>
      </c>
      <c r="J968" s="121">
        <f t="shared" si="44"/>
        <v>56.732410746811709</v>
      </c>
      <c r="N968" s="120">
        <f t="shared" si="41"/>
        <v>56.732410746811709</v>
      </c>
      <c r="Q968" s="120">
        <f t="shared" si="42"/>
        <v>0</v>
      </c>
      <c r="R968" s="112"/>
      <c r="T968" s="120">
        <f t="shared" si="43"/>
        <v>0</v>
      </c>
    </row>
    <row r="969" spans="6:20">
      <c r="F969" s="103" t="s">
        <v>52</v>
      </c>
      <c r="J969" s="121">
        <f t="shared" si="44"/>
        <v>16.160637343186629</v>
      </c>
      <c r="N969" s="120">
        <f t="shared" si="41"/>
        <v>16.160637343186629</v>
      </c>
      <c r="Q969" s="120">
        <f t="shared" si="42"/>
        <v>0</v>
      </c>
      <c r="R969" s="112"/>
      <c r="T969" s="120">
        <f t="shared" si="43"/>
        <v>0</v>
      </c>
    </row>
    <row r="970" spans="6:20">
      <c r="F970" s="103" t="s">
        <v>53</v>
      </c>
      <c r="J970" s="121">
        <f t="shared" si="44"/>
        <v>48.891462942056066</v>
      </c>
      <c r="N970" s="120">
        <f t="shared" si="41"/>
        <v>48.891462942056066</v>
      </c>
      <c r="Q970" s="120">
        <f t="shared" si="42"/>
        <v>0</v>
      </c>
      <c r="R970" s="112"/>
      <c r="T970" s="120">
        <f t="shared" si="43"/>
        <v>0</v>
      </c>
    </row>
    <row r="971" spans="6:20">
      <c r="F971" s="103" t="s">
        <v>54</v>
      </c>
      <c r="J971" s="121">
        <f t="shared" si="44"/>
        <v>4.9138090295796575</v>
      </c>
      <c r="N971" s="120">
        <f t="shared" si="41"/>
        <v>4.9138090295796575</v>
      </c>
      <c r="Q971" s="120">
        <f t="shared" si="42"/>
        <v>0</v>
      </c>
      <c r="R971" s="112"/>
      <c r="T971" s="120">
        <f t="shared" si="43"/>
        <v>0</v>
      </c>
    </row>
    <row r="972" spans="6:20">
      <c r="F972" s="103" t="s">
        <v>55</v>
      </c>
      <c r="J972" s="121">
        <f t="shared" si="44"/>
        <v>39.507906521218615</v>
      </c>
      <c r="N972" s="120">
        <f t="shared" si="41"/>
        <v>39.507906521218615</v>
      </c>
      <c r="Q972" s="120">
        <f t="shared" si="42"/>
        <v>0</v>
      </c>
      <c r="R972" s="112"/>
      <c r="T972" s="120">
        <f t="shared" si="43"/>
        <v>0</v>
      </c>
    </row>
    <row r="973" spans="6:20">
      <c r="F973" s="103" t="s">
        <v>56</v>
      </c>
      <c r="J973" s="121">
        <f t="shared" si="44"/>
        <v>78.313086471191866</v>
      </c>
      <c r="N973" s="120">
        <f t="shared" si="41"/>
        <v>78.313086471191866</v>
      </c>
      <c r="Q973" s="120">
        <f t="shared" si="42"/>
        <v>0</v>
      </c>
      <c r="R973" s="112"/>
      <c r="T973" s="120">
        <f t="shared" si="43"/>
        <v>0</v>
      </c>
    </row>
    <row r="974" spans="6:20">
      <c r="F974" s="103" t="s">
        <v>57</v>
      </c>
      <c r="J974" s="121">
        <f t="shared" si="44"/>
        <v>70.63779979186647</v>
      </c>
      <c r="N974" s="120">
        <f t="shared" si="41"/>
        <v>70.63779979186647</v>
      </c>
      <c r="Q974" s="120">
        <f t="shared" si="42"/>
        <v>0</v>
      </c>
      <c r="R974" s="112"/>
      <c r="T974" s="120">
        <f t="shared" si="43"/>
        <v>0</v>
      </c>
    </row>
    <row r="975" spans="6:20">
      <c r="F975" s="103" t="s">
        <v>58</v>
      </c>
      <c r="J975" s="121">
        <f t="shared" si="44"/>
        <v>59.361048141019324</v>
      </c>
      <c r="N975" s="120">
        <f t="shared" si="41"/>
        <v>50.746345946661961</v>
      </c>
      <c r="Q975" s="120">
        <f t="shared" si="42"/>
        <v>8.6147021943573652</v>
      </c>
      <c r="R975" s="112"/>
      <c r="T975" s="120">
        <f t="shared" si="43"/>
        <v>0</v>
      </c>
    </row>
    <row r="976" spans="6:20">
      <c r="F976" s="103" t="s">
        <v>59</v>
      </c>
      <c r="J976" s="121">
        <f t="shared" si="44"/>
        <v>36.370493086165283</v>
      </c>
      <c r="N976" s="120">
        <f t="shared" si="41"/>
        <v>36.370493086165283</v>
      </c>
      <c r="Q976" s="120">
        <f t="shared" si="42"/>
        <v>0</v>
      </c>
      <c r="R976" s="112"/>
      <c r="T976" s="120">
        <f t="shared" si="43"/>
        <v>0</v>
      </c>
    </row>
    <row r="977" spans="6:20">
      <c r="F977" s="103" t="s">
        <v>60</v>
      </c>
      <c r="J977" s="121">
        <f t="shared" si="44"/>
        <v>24.007952299673871</v>
      </c>
      <c r="N977" s="120">
        <f t="shared" si="41"/>
        <v>24.007952299673871</v>
      </c>
      <c r="Q977" s="120">
        <f t="shared" si="42"/>
        <v>0</v>
      </c>
      <c r="R977" s="112"/>
      <c r="T977" s="120">
        <f t="shared" si="43"/>
        <v>0</v>
      </c>
    </row>
    <row r="978" spans="6:20">
      <c r="F978" s="103" t="s">
        <v>61</v>
      </c>
      <c r="J978" s="121">
        <f t="shared" si="44"/>
        <v>26.038139885521865</v>
      </c>
      <c r="N978" s="120">
        <f t="shared" si="41"/>
        <v>24.122692731050321</v>
      </c>
      <c r="Q978" s="120">
        <f t="shared" si="42"/>
        <v>1.915447154471545</v>
      </c>
      <c r="R978" s="112"/>
      <c r="T978" s="120">
        <f t="shared" si="43"/>
        <v>0</v>
      </c>
    </row>
    <row r="979" spans="6:20">
      <c r="F979" s="103" t="s">
        <v>62</v>
      </c>
      <c r="J979" s="121">
        <f t="shared" si="44"/>
        <v>47.45907805350982</v>
      </c>
      <c r="N979" s="120">
        <f t="shared" si="41"/>
        <v>34.40197698968003</v>
      </c>
      <c r="Q979" s="120">
        <f t="shared" si="42"/>
        <v>13.057101063829789</v>
      </c>
      <c r="R979" s="112"/>
      <c r="T979" s="120">
        <f t="shared" si="43"/>
        <v>0</v>
      </c>
    </row>
    <row r="980" spans="6:20">
      <c r="F980" s="103" t="s">
        <v>63</v>
      </c>
      <c r="J980" s="121">
        <f t="shared" si="44"/>
        <v>9.7333333333333343</v>
      </c>
      <c r="N980" s="120">
        <f t="shared" si="41"/>
        <v>9.7333333333333343</v>
      </c>
      <c r="Q980" s="120">
        <f t="shared" si="42"/>
        <v>0</v>
      </c>
      <c r="R980" s="112"/>
      <c r="T980" s="120">
        <f t="shared" si="43"/>
        <v>0</v>
      </c>
    </row>
    <row r="981" spans="6:20">
      <c r="F981" s="103" t="s">
        <v>64</v>
      </c>
      <c r="J981" s="121">
        <f t="shared" si="44"/>
        <v>9.7158762725985923</v>
      </c>
      <c r="N981" s="120">
        <f t="shared" si="41"/>
        <v>9.7158762725985923</v>
      </c>
      <c r="Q981" s="120">
        <f t="shared" si="42"/>
        <v>0</v>
      </c>
      <c r="R981" s="112"/>
      <c r="T981" s="120">
        <f t="shared" si="43"/>
        <v>0</v>
      </c>
    </row>
    <row r="982" spans="6:20">
      <c r="F982" s="103" t="s">
        <v>65</v>
      </c>
      <c r="J982" s="121">
        <f t="shared" si="44"/>
        <v>83.293700864354605</v>
      </c>
      <c r="N982" s="120">
        <f t="shared" si="41"/>
        <v>83.293700864354605</v>
      </c>
      <c r="Q982" s="120">
        <f t="shared" si="42"/>
        <v>0</v>
      </c>
      <c r="R982" s="112"/>
      <c r="T982" s="120">
        <f t="shared" si="43"/>
        <v>0</v>
      </c>
    </row>
    <row r="983" spans="6:20">
      <c r="F983" s="103" t="s">
        <v>66</v>
      </c>
      <c r="J983" s="121">
        <f t="shared" si="44"/>
        <v>19.365193209692222</v>
      </c>
      <c r="N983" s="120">
        <f t="shared" si="41"/>
        <v>19.365193209692222</v>
      </c>
      <c r="Q983" s="120">
        <f t="shared" si="42"/>
        <v>0</v>
      </c>
      <c r="R983" s="112"/>
      <c r="T983" s="120">
        <f t="shared" si="43"/>
        <v>0</v>
      </c>
    </row>
    <row r="984" spans="6:20">
      <c r="F984" s="103" t="s">
        <v>67</v>
      </c>
      <c r="J984" s="121">
        <f t="shared" si="44"/>
        <v>73.949237038368935</v>
      </c>
      <c r="N984" s="120">
        <f t="shared" ref="N984:N1015" si="45">SUMIF(L$7:L$951,$F984,N$7:N$951)</f>
        <v>72.293604854460895</v>
      </c>
      <c r="Q984" s="120">
        <f t="shared" ref="Q984:Q1015" si="46">SUMIF(O$7:O$951,$F984,Q$7:Q$951)</f>
        <v>1.6556321839080461</v>
      </c>
      <c r="R984" s="112"/>
      <c r="T984" s="120">
        <f t="shared" ref="T984:T1015" si="47">SUMIF(R$7:R$951,$F984,T$7:T$951)</f>
        <v>0</v>
      </c>
    </row>
    <row r="985" spans="6:20">
      <c r="F985" s="103" t="s">
        <v>68</v>
      </c>
      <c r="J985" s="121">
        <f t="shared" si="44"/>
        <v>35.779380307543306</v>
      </c>
      <c r="N985" s="120">
        <f t="shared" si="45"/>
        <v>35.779380307543306</v>
      </c>
      <c r="Q985" s="120">
        <f t="shared" si="46"/>
        <v>0</v>
      </c>
      <c r="R985" s="112"/>
      <c r="T985" s="120">
        <f t="shared" si="47"/>
        <v>0</v>
      </c>
    </row>
    <row r="986" spans="6:20">
      <c r="F986" s="103" t="s">
        <v>69</v>
      </c>
      <c r="J986" s="121">
        <f t="shared" si="44"/>
        <v>60.205312148117528</v>
      </c>
      <c r="N986" s="120">
        <f t="shared" si="45"/>
        <v>60.205312148117528</v>
      </c>
      <c r="Q986" s="120">
        <f t="shared" si="46"/>
        <v>0</v>
      </c>
      <c r="R986" s="112"/>
      <c r="T986" s="120">
        <f t="shared" si="47"/>
        <v>0</v>
      </c>
    </row>
    <row r="987" spans="6:20">
      <c r="F987" s="103" t="s">
        <v>70</v>
      </c>
      <c r="J987" s="121">
        <f t="shared" si="44"/>
        <v>31.124070420211972</v>
      </c>
      <c r="N987" s="120">
        <f t="shared" si="45"/>
        <v>31.124070420211972</v>
      </c>
      <c r="Q987" s="120">
        <f t="shared" si="46"/>
        <v>0</v>
      </c>
      <c r="R987" s="112"/>
      <c r="T987" s="120">
        <f t="shared" si="47"/>
        <v>0</v>
      </c>
    </row>
    <row r="988" spans="6:20">
      <c r="F988" s="103" t="s">
        <v>71</v>
      </c>
      <c r="J988" s="121">
        <f t="shared" si="44"/>
        <v>35.21739652782199</v>
      </c>
      <c r="N988" s="120">
        <f t="shared" si="45"/>
        <v>33.028202979434894</v>
      </c>
      <c r="Q988" s="120">
        <f t="shared" si="46"/>
        <v>2.1891935483870966</v>
      </c>
      <c r="R988" s="112"/>
      <c r="T988" s="120">
        <f t="shared" si="47"/>
        <v>0</v>
      </c>
    </row>
    <row r="989" spans="6:20">
      <c r="F989" s="103" t="s">
        <v>72</v>
      </c>
      <c r="J989" s="121">
        <f t="shared" si="44"/>
        <v>22.760175595041542</v>
      </c>
      <c r="N989" s="120">
        <f t="shared" si="45"/>
        <v>22.760175595041542</v>
      </c>
      <c r="Q989" s="120">
        <f t="shared" si="46"/>
        <v>0</v>
      </c>
      <c r="R989" s="112"/>
      <c r="T989" s="120">
        <f t="shared" si="47"/>
        <v>0</v>
      </c>
    </row>
    <row r="990" spans="6:20">
      <c r="F990" s="103" t="s">
        <v>73</v>
      </c>
      <c r="J990" s="121">
        <f t="shared" si="44"/>
        <v>24.125979933957197</v>
      </c>
      <c r="N990" s="120">
        <f t="shared" si="45"/>
        <v>18.318199385328768</v>
      </c>
      <c r="Q990" s="120">
        <f t="shared" si="46"/>
        <v>5.8077805486284291</v>
      </c>
      <c r="R990" s="112"/>
      <c r="T990" s="120">
        <f t="shared" si="47"/>
        <v>0</v>
      </c>
    </row>
    <row r="991" spans="6:20">
      <c r="F991" s="103" t="s">
        <v>74</v>
      </c>
      <c r="J991" s="121">
        <f t="shared" si="44"/>
        <v>32.22354192017589</v>
      </c>
      <c r="N991" s="120">
        <f t="shared" si="45"/>
        <v>32.22354192017589</v>
      </c>
      <c r="Q991" s="120">
        <f t="shared" si="46"/>
        <v>0</v>
      </c>
      <c r="R991" s="112"/>
      <c r="T991" s="120">
        <f t="shared" si="47"/>
        <v>0</v>
      </c>
    </row>
    <row r="992" spans="6:20">
      <c r="F992" s="103" t="s">
        <v>75</v>
      </c>
      <c r="J992" s="121">
        <f t="shared" si="44"/>
        <v>47.064321002192607</v>
      </c>
      <c r="N992" s="120">
        <f t="shared" si="45"/>
        <v>47.064321002192607</v>
      </c>
      <c r="Q992" s="120">
        <f t="shared" si="46"/>
        <v>0</v>
      </c>
      <c r="R992" s="112"/>
      <c r="T992" s="120">
        <f t="shared" si="47"/>
        <v>0</v>
      </c>
    </row>
    <row r="993" spans="6:20">
      <c r="F993" s="103" t="s">
        <v>76</v>
      </c>
      <c r="J993" s="121">
        <f t="shared" si="44"/>
        <v>52.668607558560183</v>
      </c>
      <c r="N993" s="120">
        <f t="shared" si="45"/>
        <v>49.02412879408142</v>
      </c>
      <c r="Q993" s="120">
        <f t="shared" si="46"/>
        <v>3.6444787644787637</v>
      </c>
      <c r="R993" s="112"/>
      <c r="T993" s="120">
        <f t="shared" si="47"/>
        <v>0</v>
      </c>
    </row>
    <row r="994" spans="6:20">
      <c r="F994" s="103" t="s">
        <v>77</v>
      </c>
      <c r="J994" s="121">
        <f t="shared" si="44"/>
        <v>40.847142765886879</v>
      </c>
      <c r="N994" s="120">
        <f t="shared" si="45"/>
        <v>40.847142765886879</v>
      </c>
      <c r="Q994" s="120">
        <f t="shared" si="46"/>
        <v>0</v>
      </c>
      <c r="R994" s="112"/>
      <c r="T994" s="120">
        <f t="shared" si="47"/>
        <v>0</v>
      </c>
    </row>
    <row r="995" spans="6:20">
      <c r="F995" s="103" t="s">
        <v>78</v>
      </c>
      <c r="J995" s="121">
        <f t="shared" si="44"/>
        <v>26.959184339440156</v>
      </c>
      <c r="N995" s="120">
        <f t="shared" si="45"/>
        <v>26.959184339440156</v>
      </c>
      <c r="Q995" s="120">
        <f t="shared" si="46"/>
        <v>0</v>
      </c>
      <c r="R995" s="112"/>
      <c r="T995" s="120">
        <f t="shared" si="47"/>
        <v>0</v>
      </c>
    </row>
    <row r="996" spans="6:20">
      <c r="F996" s="103" t="s">
        <v>79</v>
      </c>
      <c r="J996" s="121">
        <f t="shared" si="44"/>
        <v>36.735499582402454</v>
      </c>
      <c r="N996" s="120">
        <f t="shared" si="45"/>
        <v>28.283742825645696</v>
      </c>
      <c r="Q996" s="120">
        <f t="shared" si="46"/>
        <v>8.4517567567567564</v>
      </c>
      <c r="R996" s="112"/>
      <c r="T996" s="120">
        <f t="shared" si="47"/>
        <v>0</v>
      </c>
    </row>
    <row r="997" spans="6:20">
      <c r="F997" s="103" t="s">
        <v>80</v>
      </c>
      <c r="J997" s="121">
        <f t="shared" si="44"/>
        <v>68.225115452968879</v>
      </c>
      <c r="N997" s="120">
        <f t="shared" si="45"/>
        <v>68.225115452968879</v>
      </c>
      <c r="Q997" s="120">
        <f t="shared" si="46"/>
        <v>0</v>
      </c>
      <c r="R997" s="112"/>
      <c r="T997" s="120">
        <f t="shared" si="47"/>
        <v>0</v>
      </c>
    </row>
    <row r="998" spans="6:20">
      <c r="F998" s="103" t="s">
        <v>81</v>
      </c>
      <c r="J998" s="121">
        <f t="shared" si="44"/>
        <v>19.71147488499728</v>
      </c>
      <c r="N998" s="120">
        <f t="shared" si="45"/>
        <v>19.71147488499728</v>
      </c>
      <c r="Q998" s="120">
        <f t="shared" si="46"/>
        <v>0</v>
      </c>
      <c r="R998" s="112"/>
      <c r="T998" s="120">
        <f t="shared" si="47"/>
        <v>0</v>
      </c>
    </row>
    <row r="999" spans="6:20">
      <c r="F999" s="103" t="s">
        <v>82</v>
      </c>
      <c r="J999" s="121">
        <f t="shared" si="44"/>
        <v>15.392632444347159</v>
      </c>
      <c r="N999" s="120">
        <f t="shared" si="45"/>
        <v>15.392632444347159</v>
      </c>
      <c r="Q999" s="120">
        <f t="shared" si="46"/>
        <v>0</v>
      </c>
      <c r="R999" s="112"/>
      <c r="T999" s="120">
        <f t="shared" si="47"/>
        <v>0</v>
      </c>
    </row>
    <row r="1000" spans="6:20">
      <c r="F1000" s="103" t="s">
        <v>83</v>
      </c>
      <c r="J1000" s="121">
        <f t="shared" si="44"/>
        <v>66.88058214458529</v>
      </c>
      <c r="N1000" s="120">
        <f t="shared" si="45"/>
        <v>65.147963096966237</v>
      </c>
      <c r="Q1000" s="120">
        <f t="shared" si="46"/>
        <v>1.7326190476190475</v>
      </c>
      <c r="R1000" s="112"/>
      <c r="T1000" s="120">
        <f t="shared" si="47"/>
        <v>0</v>
      </c>
    </row>
    <row r="1001" spans="6:20">
      <c r="F1001" s="103" t="s">
        <v>84</v>
      </c>
      <c r="J1001" s="121">
        <f t="shared" si="44"/>
        <v>38.037899403525998</v>
      </c>
      <c r="N1001" s="120">
        <f t="shared" si="45"/>
        <v>38.037899403525998</v>
      </c>
      <c r="Q1001" s="120">
        <f t="shared" si="46"/>
        <v>0</v>
      </c>
      <c r="R1001" s="112"/>
      <c r="T1001" s="120">
        <f t="shared" si="47"/>
        <v>0</v>
      </c>
    </row>
    <row r="1002" spans="6:20">
      <c r="F1002" s="103" t="s">
        <v>85</v>
      </c>
      <c r="J1002" s="121">
        <f t="shared" si="44"/>
        <v>66.510652515688875</v>
      </c>
      <c r="N1002" s="120">
        <f t="shared" si="45"/>
        <v>66.510652515688875</v>
      </c>
      <c r="Q1002" s="120">
        <f t="shared" si="46"/>
        <v>0</v>
      </c>
      <c r="R1002" s="112"/>
      <c r="T1002" s="120">
        <f t="shared" si="47"/>
        <v>0</v>
      </c>
    </row>
    <row r="1003" spans="6:20">
      <c r="F1003" s="103" t="s">
        <v>86</v>
      </c>
      <c r="J1003" s="121">
        <f t="shared" si="44"/>
        <v>50.173622641509432</v>
      </c>
      <c r="N1003" s="120">
        <f t="shared" si="45"/>
        <v>50.173622641509432</v>
      </c>
      <c r="Q1003" s="120">
        <f t="shared" si="46"/>
        <v>0</v>
      </c>
      <c r="R1003" s="112"/>
      <c r="T1003" s="120">
        <f t="shared" si="47"/>
        <v>0</v>
      </c>
    </row>
    <row r="1004" spans="6:20">
      <c r="F1004" s="103" t="s">
        <v>87</v>
      </c>
      <c r="J1004" s="121">
        <f t="shared" si="44"/>
        <v>21.85182367288083</v>
      </c>
      <c r="N1004" s="120">
        <f t="shared" si="45"/>
        <v>21.85182367288083</v>
      </c>
      <c r="Q1004" s="120">
        <f t="shared" si="46"/>
        <v>0</v>
      </c>
      <c r="R1004" s="112"/>
      <c r="T1004" s="120">
        <f t="shared" si="47"/>
        <v>0</v>
      </c>
    </row>
    <row r="1005" spans="6:20">
      <c r="F1005" s="103" t="s">
        <v>88</v>
      </c>
      <c r="J1005" s="121">
        <f t="shared" si="44"/>
        <v>53.368213581192926</v>
      </c>
      <c r="N1005" s="120">
        <f t="shared" si="45"/>
        <v>53.368213581192926</v>
      </c>
      <c r="Q1005" s="120">
        <f t="shared" si="46"/>
        <v>0</v>
      </c>
      <c r="R1005" s="112"/>
      <c r="T1005" s="120">
        <f t="shared" si="47"/>
        <v>0</v>
      </c>
    </row>
    <row r="1006" spans="6:20">
      <c r="F1006" s="103" t="s">
        <v>89</v>
      </c>
      <c r="J1006" s="121">
        <f t="shared" si="44"/>
        <v>50.976058021777646</v>
      </c>
      <c r="N1006" s="120">
        <f t="shared" si="45"/>
        <v>44.647480702190016</v>
      </c>
      <c r="Q1006" s="120">
        <f t="shared" si="46"/>
        <v>6.3285773195876294</v>
      </c>
      <c r="R1006" s="112"/>
      <c r="T1006" s="120">
        <f t="shared" si="47"/>
        <v>0</v>
      </c>
    </row>
    <row r="1007" spans="6:20">
      <c r="F1007" s="103" t="s">
        <v>90</v>
      </c>
      <c r="J1007" s="121">
        <f t="shared" si="44"/>
        <v>16.791447107251695</v>
      </c>
      <c r="N1007" s="120">
        <f t="shared" si="45"/>
        <v>16.791447107251695</v>
      </c>
      <c r="Q1007" s="120">
        <f t="shared" si="46"/>
        <v>0</v>
      </c>
      <c r="R1007" s="112"/>
      <c r="T1007" s="120">
        <f t="shared" si="47"/>
        <v>0</v>
      </c>
    </row>
    <row r="1008" spans="6:20">
      <c r="F1008" s="103" t="s">
        <v>91</v>
      </c>
      <c r="J1008" s="121">
        <f t="shared" si="44"/>
        <v>7.6104347826086949</v>
      </c>
      <c r="N1008" s="120">
        <f t="shared" si="45"/>
        <v>7.6104347826086949</v>
      </c>
      <c r="Q1008" s="120">
        <f t="shared" si="46"/>
        <v>0</v>
      </c>
      <c r="R1008" s="112"/>
      <c r="T1008" s="120">
        <f t="shared" si="47"/>
        <v>0</v>
      </c>
    </row>
    <row r="1009" spans="6:20">
      <c r="F1009" s="103" t="s">
        <v>92</v>
      </c>
      <c r="J1009" s="121">
        <f t="shared" si="44"/>
        <v>49.005265180543624</v>
      </c>
      <c r="N1009" s="120">
        <f t="shared" si="45"/>
        <v>49.005265180543624</v>
      </c>
      <c r="Q1009" s="120">
        <f t="shared" si="46"/>
        <v>0</v>
      </c>
      <c r="R1009" s="112"/>
      <c r="T1009" s="120">
        <f t="shared" si="47"/>
        <v>0</v>
      </c>
    </row>
    <row r="1010" spans="6:20">
      <c r="F1010" s="103" t="s">
        <v>93</v>
      </c>
      <c r="J1010" s="121">
        <f t="shared" si="44"/>
        <v>24.861133109510405</v>
      </c>
      <c r="N1010" s="120">
        <f t="shared" si="45"/>
        <v>24.861133109510405</v>
      </c>
      <c r="Q1010" s="120">
        <f t="shared" si="46"/>
        <v>0</v>
      </c>
      <c r="R1010" s="112"/>
      <c r="T1010" s="120">
        <f t="shared" si="47"/>
        <v>0</v>
      </c>
    </row>
    <row r="1011" spans="6:20">
      <c r="F1011" s="103" t="s">
        <v>94</v>
      </c>
      <c r="J1011" s="121">
        <f t="shared" si="44"/>
        <v>36.734896832919581</v>
      </c>
      <c r="N1011" s="120">
        <f t="shared" si="45"/>
        <v>36.734896832919581</v>
      </c>
      <c r="Q1011" s="120">
        <f t="shared" si="46"/>
        <v>0</v>
      </c>
      <c r="R1011" s="112"/>
      <c r="T1011" s="120">
        <f t="shared" si="47"/>
        <v>0</v>
      </c>
    </row>
    <row r="1012" spans="6:20">
      <c r="F1012" s="103" t="s">
        <v>95</v>
      </c>
      <c r="J1012" s="121">
        <f t="shared" si="44"/>
        <v>43.091835390607734</v>
      </c>
      <c r="N1012" s="120">
        <f t="shared" si="45"/>
        <v>43.091835390607734</v>
      </c>
      <c r="Q1012" s="120">
        <f t="shared" si="46"/>
        <v>0</v>
      </c>
      <c r="R1012" s="112"/>
      <c r="T1012" s="120">
        <f t="shared" si="47"/>
        <v>0</v>
      </c>
    </row>
    <row r="1013" spans="6:20">
      <c r="F1013" s="103" t="s">
        <v>96</v>
      </c>
      <c r="J1013" s="121">
        <f t="shared" si="44"/>
        <v>51.317419547123201</v>
      </c>
      <c r="N1013" s="120">
        <f t="shared" si="45"/>
        <v>51.317419547123201</v>
      </c>
      <c r="Q1013" s="120">
        <f t="shared" si="46"/>
        <v>0</v>
      </c>
      <c r="R1013" s="112"/>
      <c r="T1013" s="120">
        <f t="shared" si="47"/>
        <v>0</v>
      </c>
    </row>
    <row r="1014" spans="6:20">
      <c r="F1014" s="103" t="s">
        <v>97</v>
      </c>
      <c r="J1014" s="121">
        <f t="shared" si="44"/>
        <v>21.889356182917389</v>
      </c>
      <c r="N1014" s="120">
        <f t="shared" si="45"/>
        <v>21.889356182917389</v>
      </c>
      <c r="Q1014" s="120">
        <f t="shared" si="46"/>
        <v>0</v>
      </c>
      <c r="R1014" s="112"/>
      <c r="T1014" s="120">
        <f t="shared" si="47"/>
        <v>0</v>
      </c>
    </row>
    <row r="1015" spans="6:20">
      <c r="F1015" s="103" t="s">
        <v>98</v>
      </c>
      <c r="J1015" s="121">
        <f t="shared" si="44"/>
        <v>49.6352834820702</v>
      </c>
      <c r="N1015" s="120">
        <f t="shared" si="45"/>
        <v>49.6352834820702</v>
      </c>
      <c r="Q1015" s="120">
        <f t="shared" si="46"/>
        <v>0</v>
      </c>
      <c r="R1015" s="112"/>
      <c r="T1015" s="120">
        <f t="shared" si="47"/>
        <v>0</v>
      </c>
    </row>
    <row r="1016" spans="6:20">
      <c r="F1016" s="103" t="s">
        <v>99</v>
      </c>
      <c r="J1016" s="121">
        <f t="shared" si="44"/>
        <v>22.953835246341409</v>
      </c>
      <c r="N1016" s="120">
        <f t="shared" ref="N1016:N1050" si="48">SUMIF(L$7:L$951,$F1016,N$7:N$951)</f>
        <v>22.953835246341409</v>
      </c>
      <c r="Q1016" s="120">
        <f t="shared" ref="Q1016:Q1050" si="49">SUMIF(O$7:O$951,$F1016,Q$7:Q$951)</f>
        <v>0</v>
      </c>
      <c r="R1016" s="112"/>
      <c r="T1016" s="120">
        <f t="shared" ref="T1016:T1050" si="50">SUMIF(R$7:R$951,$F1016,T$7:T$951)</f>
        <v>0</v>
      </c>
    </row>
    <row r="1017" spans="6:20">
      <c r="F1017" s="103" t="s">
        <v>100</v>
      </c>
      <c r="J1017" s="121">
        <f t="shared" ref="J1017:J1050" si="51">+N1017+Q1017+T1017</f>
        <v>29.362053798109059</v>
      </c>
      <c r="N1017" s="120">
        <f t="shared" si="48"/>
        <v>29.362053798109059</v>
      </c>
      <c r="Q1017" s="120">
        <f t="shared" si="49"/>
        <v>0</v>
      </c>
      <c r="R1017" s="112"/>
      <c r="T1017" s="120">
        <f t="shared" si="50"/>
        <v>0</v>
      </c>
    </row>
    <row r="1018" spans="6:20">
      <c r="F1018" s="103" t="s">
        <v>101</v>
      </c>
      <c r="J1018" s="121">
        <f t="shared" si="51"/>
        <v>18.75023789199841</v>
      </c>
      <c r="N1018" s="120">
        <f t="shared" si="48"/>
        <v>18.75023789199841</v>
      </c>
      <c r="Q1018" s="120">
        <f t="shared" si="49"/>
        <v>0</v>
      </c>
      <c r="R1018" s="112"/>
      <c r="T1018" s="120">
        <f t="shared" si="50"/>
        <v>0</v>
      </c>
    </row>
    <row r="1019" spans="6:20">
      <c r="F1019" s="103" t="s">
        <v>102</v>
      </c>
      <c r="J1019" s="121">
        <f t="shared" si="51"/>
        <v>11.026953599636711</v>
      </c>
      <c r="N1019" s="120">
        <f t="shared" si="48"/>
        <v>11.026953599636711</v>
      </c>
      <c r="Q1019" s="120">
        <f t="shared" si="49"/>
        <v>0</v>
      </c>
      <c r="R1019" s="112"/>
      <c r="T1019" s="120">
        <f t="shared" si="50"/>
        <v>0</v>
      </c>
    </row>
    <row r="1020" spans="6:20">
      <c r="F1020" s="103" t="s">
        <v>103</v>
      </c>
      <c r="J1020" s="121">
        <f t="shared" si="51"/>
        <v>8.26278245614035</v>
      </c>
      <c r="N1020" s="120">
        <f t="shared" si="48"/>
        <v>8.26278245614035</v>
      </c>
      <c r="Q1020" s="120">
        <f t="shared" si="49"/>
        <v>0</v>
      </c>
      <c r="R1020" s="112"/>
      <c r="T1020" s="120">
        <f t="shared" si="50"/>
        <v>0</v>
      </c>
    </row>
    <row r="1021" spans="6:20">
      <c r="F1021" s="103" t="s">
        <v>104</v>
      </c>
      <c r="J1021" s="121">
        <f t="shared" si="51"/>
        <v>12.966765662044578</v>
      </c>
      <c r="N1021" s="120">
        <f t="shared" si="48"/>
        <v>12.966765662044578</v>
      </c>
      <c r="Q1021" s="120">
        <f t="shared" si="49"/>
        <v>0</v>
      </c>
      <c r="R1021" s="112"/>
      <c r="T1021" s="120">
        <f t="shared" si="50"/>
        <v>0</v>
      </c>
    </row>
    <row r="1022" spans="6:20">
      <c r="F1022" s="103" t="s">
        <v>138</v>
      </c>
      <c r="J1022" s="121">
        <f t="shared" si="51"/>
        <v>5.9739624470801154</v>
      </c>
      <c r="N1022" s="120">
        <f t="shared" si="48"/>
        <v>5.9739624470801154</v>
      </c>
      <c r="Q1022" s="120">
        <f t="shared" si="49"/>
        <v>0</v>
      </c>
      <c r="R1022" s="112"/>
      <c r="T1022" s="120">
        <f t="shared" si="50"/>
        <v>0</v>
      </c>
    </row>
    <row r="1023" spans="6:20">
      <c r="F1023" s="103" t="s">
        <v>105</v>
      </c>
      <c r="J1023" s="121">
        <f t="shared" si="51"/>
        <v>37.929277213024697</v>
      </c>
      <c r="N1023" s="120">
        <f t="shared" si="48"/>
        <v>37.929277213024697</v>
      </c>
      <c r="Q1023" s="120">
        <f t="shared" si="49"/>
        <v>0</v>
      </c>
      <c r="R1023" s="112"/>
      <c r="T1023" s="120">
        <f t="shared" si="50"/>
        <v>0</v>
      </c>
    </row>
    <row r="1024" spans="6:20">
      <c r="F1024" s="103" t="s">
        <v>106</v>
      </c>
      <c r="J1024" s="121">
        <f t="shared" si="51"/>
        <v>20.548550615977941</v>
      </c>
      <c r="N1024" s="120">
        <f t="shared" si="48"/>
        <v>20.548550615977941</v>
      </c>
      <c r="Q1024" s="120">
        <f t="shared" si="49"/>
        <v>0</v>
      </c>
      <c r="R1024" s="112"/>
      <c r="T1024" s="120">
        <f t="shared" si="50"/>
        <v>0</v>
      </c>
    </row>
    <row r="1025" spans="6:20">
      <c r="F1025" s="103" t="s">
        <v>107</v>
      </c>
      <c r="J1025" s="121">
        <f t="shared" si="51"/>
        <v>14.551805720960278</v>
      </c>
      <c r="N1025" s="120">
        <f t="shared" si="48"/>
        <v>14.551805720960278</v>
      </c>
      <c r="Q1025" s="120">
        <f t="shared" si="49"/>
        <v>0</v>
      </c>
      <c r="R1025" s="112"/>
      <c r="T1025" s="120">
        <f t="shared" si="50"/>
        <v>0</v>
      </c>
    </row>
    <row r="1026" spans="6:20">
      <c r="F1026" s="103" t="s">
        <v>108</v>
      </c>
      <c r="J1026" s="121">
        <f t="shared" si="51"/>
        <v>8.1356434531450574</v>
      </c>
      <c r="N1026" s="120">
        <f t="shared" si="48"/>
        <v>8.1356434531450574</v>
      </c>
      <c r="Q1026" s="120">
        <f t="shared" si="49"/>
        <v>0</v>
      </c>
      <c r="R1026" s="112"/>
      <c r="T1026" s="120">
        <f t="shared" si="50"/>
        <v>0</v>
      </c>
    </row>
    <row r="1027" spans="6:20">
      <c r="F1027" s="103" t="s">
        <v>109</v>
      </c>
      <c r="J1027" s="121">
        <f t="shared" si="51"/>
        <v>21.585383293162913</v>
      </c>
      <c r="N1027" s="120">
        <f t="shared" si="48"/>
        <v>16.411860317232936</v>
      </c>
      <c r="Q1027" s="120">
        <f t="shared" si="49"/>
        <v>5.173522975929977</v>
      </c>
      <c r="R1027" s="112"/>
      <c r="T1027" s="120">
        <f t="shared" si="50"/>
        <v>0</v>
      </c>
    </row>
    <row r="1028" spans="6:20">
      <c r="F1028" s="103" t="s">
        <v>110</v>
      </c>
      <c r="J1028" s="121">
        <f t="shared" si="51"/>
        <v>36.501603671104675</v>
      </c>
      <c r="N1028" s="120">
        <f t="shared" si="48"/>
        <v>30.373586429725364</v>
      </c>
      <c r="Q1028" s="120">
        <f t="shared" si="49"/>
        <v>6.1280172413793101</v>
      </c>
      <c r="R1028" s="112"/>
      <c r="T1028" s="120">
        <f t="shared" si="50"/>
        <v>0</v>
      </c>
    </row>
    <row r="1029" spans="6:20">
      <c r="F1029" s="103" t="s">
        <v>111</v>
      </c>
      <c r="J1029" s="121">
        <f t="shared" si="51"/>
        <v>19.433347278403556</v>
      </c>
      <c r="N1029" s="120">
        <f t="shared" si="48"/>
        <v>19.433347278403556</v>
      </c>
      <c r="Q1029" s="120">
        <f t="shared" si="49"/>
        <v>0</v>
      </c>
      <c r="R1029" s="112"/>
      <c r="T1029" s="120">
        <f t="shared" si="50"/>
        <v>0</v>
      </c>
    </row>
    <row r="1030" spans="6:20">
      <c r="F1030" s="103" t="s">
        <v>112</v>
      </c>
      <c r="J1030" s="121">
        <f t="shared" si="51"/>
        <v>17.631230865997505</v>
      </c>
      <c r="N1030" s="120">
        <f t="shared" si="48"/>
        <v>16.479410865997504</v>
      </c>
      <c r="Q1030" s="120">
        <f t="shared" si="49"/>
        <v>1.1518200000000001</v>
      </c>
      <c r="R1030" s="112"/>
      <c r="T1030" s="120">
        <f t="shared" si="50"/>
        <v>0</v>
      </c>
    </row>
    <row r="1031" spans="6:20">
      <c r="F1031" s="103" t="s">
        <v>113</v>
      </c>
      <c r="J1031" s="121">
        <f t="shared" si="51"/>
        <v>31.243547747308384</v>
      </c>
      <c r="N1031" s="120">
        <f t="shared" si="48"/>
        <v>31.243547747308384</v>
      </c>
      <c r="Q1031" s="120">
        <f t="shared" si="49"/>
        <v>0</v>
      </c>
      <c r="R1031" s="112"/>
      <c r="T1031" s="120">
        <f t="shared" si="50"/>
        <v>0</v>
      </c>
    </row>
    <row r="1032" spans="6:20">
      <c r="F1032" s="103" t="s">
        <v>114</v>
      </c>
      <c r="J1032" s="121">
        <f t="shared" si="51"/>
        <v>8.7837888481565365</v>
      </c>
      <c r="N1032" s="120">
        <f t="shared" si="48"/>
        <v>1.5582743362831859</v>
      </c>
      <c r="Q1032" s="120">
        <f t="shared" si="49"/>
        <v>7.2255145118733504</v>
      </c>
      <c r="R1032" s="112"/>
      <c r="T1032" s="120">
        <f t="shared" si="50"/>
        <v>0</v>
      </c>
    </row>
    <row r="1033" spans="6:20">
      <c r="F1033" s="103" t="s">
        <v>115</v>
      </c>
      <c r="J1033" s="121">
        <f t="shared" si="51"/>
        <v>53.51593455707075</v>
      </c>
      <c r="N1033" s="120">
        <f t="shared" si="48"/>
        <v>53.51593455707075</v>
      </c>
      <c r="Q1033" s="120">
        <f t="shared" si="49"/>
        <v>0</v>
      </c>
      <c r="R1033" s="112"/>
      <c r="T1033" s="120">
        <f t="shared" si="50"/>
        <v>0</v>
      </c>
    </row>
    <row r="1034" spans="6:20">
      <c r="F1034" s="103" t="s">
        <v>116</v>
      </c>
      <c r="J1034" s="121">
        <f t="shared" si="51"/>
        <v>45.356329957512663</v>
      </c>
      <c r="N1034" s="120">
        <f t="shared" si="48"/>
        <v>45.356329957512663</v>
      </c>
      <c r="Q1034" s="120">
        <f t="shared" si="49"/>
        <v>0</v>
      </c>
      <c r="R1034" s="112"/>
      <c r="T1034" s="120">
        <f t="shared" si="50"/>
        <v>0</v>
      </c>
    </row>
    <row r="1035" spans="6:20">
      <c r="F1035" s="103" t="s">
        <v>117</v>
      </c>
      <c r="J1035" s="121">
        <f t="shared" si="51"/>
        <v>11.836727208727172</v>
      </c>
      <c r="N1035" s="120">
        <f t="shared" si="48"/>
        <v>11.836727208727172</v>
      </c>
      <c r="Q1035" s="120">
        <f t="shared" si="49"/>
        <v>0</v>
      </c>
      <c r="R1035" s="112"/>
      <c r="T1035" s="120">
        <f t="shared" si="50"/>
        <v>0</v>
      </c>
    </row>
    <row r="1036" spans="6:20">
      <c r="F1036" s="103" t="s">
        <v>118</v>
      </c>
      <c r="J1036" s="121">
        <f t="shared" si="51"/>
        <v>36.211071201064748</v>
      </c>
      <c r="N1036" s="120">
        <f t="shared" si="48"/>
        <v>31.746372925202678</v>
      </c>
      <c r="Q1036" s="120">
        <f t="shared" si="49"/>
        <v>0</v>
      </c>
      <c r="R1036" s="112"/>
      <c r="T1036" s="120">
        <f t="shared" si="50"/>
        <v>4.4646982758620695</v>
      </c>
    </row>
    <row r="1037" spans="6:20">
      <c r="F1037" s="103" t="s">
        <v>119</v>
      </c>
      <c r="J1037" s="121">
        <f t="shared" si="51"/>
        <v>60.709353983936488</v>
      </c>
      <c r="N1037" s="120">
        <f t="shared" si="48"/>
        <v>60.709353983936488</v>
      </c>
      <c r="Q1037" s="120">
        <f t="shared" si="49"/>
        <v>0</v>
      </c>
      <c r="R1037" s="112"/>
      <c r="T1037" s="120">
        <f t="shared" si="50"/>
        <v>0</v>
      </c>
    </row>
    <row r="1038" spans="6:20">
      <c r="F1038" s="103" t="s">
        <v>120</v>
      </c>
      <c r="J1038" s="121">
        <f t="shared" si="51"/>
        <v>24.9660911051946</v>
      </c>
      <c r="N1038" s="120">
        <f t="shared" si="48"/>
        <v>22.631716105194599</v>
      </c>
      <c r="Q1038" s="120">
        <f t="shared" si="49"/>
        <v>2.3343750000000001</v>
      </c>
      <c r="R1038" s="112"/>
      <c r="T1038" s="120">
        <f t="shared" si="50"/>
        <v>0</v>
      </c>
    </row>
    <row r="1039" spans="6:20">
      <c r="F1039" s="103" t="s">
        <v>121</v>
      </c>
      <c r="J1039" s="121">
        <f t="shared" si="51"/>
        <v>18.294442290454086</v>
      </c>
      <c r="N1039" s="120">
        <f t="shared" si="48"/>
        <v>17.16337562378742</v>
      </c>
      <c r="Q1039" s="120">
        <f t="shared" si="49"/>
        <v>1.1310666666666669</v>
      </c>
      <c r="R1039" s="112"/>
      <c r="T1039" s="120">
        <f t="shared" si="50"/>
        <v>0</v>
      </c>
    </row>
    <row r="1040" spans="6:20">
      <c r="F1040" s="103" t="s">
        <v>122</v>
      </c>
      <c r="J1040" s="121">
        <f t="shared" si="51"/>
        <v>58.48102979494729</v>
      </c>
      <c r="N1040" s="120">
        <f t="shared" si="48"/>
        <v>58.48102979494729</v>
      </c>
      <c r="Q1040" s="120">
        <f t="shared" si="49"/>
        <v>0</v>
      </c>
      <c r="R1040" s="112"/>
      <c r="T1040" s="120">
        <f t="shared" si="50"/>
        <v>0</v>
      </c>
    </row>
    <row r="1041" spans="6:20">
      <c r="F1041" s="103" t="s">
        <v>123</v>
      </c>
      <c r="J1041" s="121">
        <f t="shared" si="51"/>
        <v>25.222396386555435</v>
      </c>
      <c r="N1041" s="120">
        <f t="shared" si="48"/>
        <v>14.344009289781241</v>
      </c>
      <c r="Q1041" s="120">
        <f t="shared" si="49"/>
        <v>10.878387096774194</v>
      </c>
      <c r="R1041" s="112"/>
      <c r="T1041" s="120">
        <f t="shared" si="50"/>
        <v>0</v>
      </c>
    </row>
    <row r="1042" spans="6:20">
      <c r="F1042" s="103" t="s">
        <v>124</v>
      </c>
      <c r="J1042" s="121">
        <f t="shared" si="51"/>
        <v>55.96177931008603</v>
      </c>
      <c r="N1042" s="120">
        <f t="shared" si="48"/>
        <v>36.401642822369929</v>
      </c>
      <c r="Q1042" s="120">
        <f t="shared" si="49"/>
        <v>19.560136487716104</v>
      </c>
      <c r="R1042" s="112"/>
      <c r="T1042" s="120">
        <f t="shared" si="50"/>
        <v>0</v>
      </c>
    </row>
    <row r="1043" spans="6:20">
      <c r="F1043" s="103" t="s">
        <v>125</v>
      </c>
      <c r="J1043" s="121">
        <f t="shared" si="51"/>
        <v>19.584875287323296</v>
      </c>
      <c r="N1043" s="120">
        <f t="shared" si="48"/>
        <v>18.809602560050568</v>
      </c>
      <c r="Q1043" s="120">
        <f t="shared" si="49"/>
        <v>0.77527272727272734</v>
      </c>
      <c r="R1043" s="112"/>
      <c r="T1043" s="120">
        <f t="shared" si="50"/>
        <v>0</v>
      </c>
    </row>
    <row r="1044" spans="6:20">
      <c r="F1044" s="103" t="s">
        <v>126</v>
      </c>
      <c r="J1044" s="121">
        <f t="shared" si="51"/>
        <v>24.764694989099702</v>
      </c>
      <c r="N1044" s="120">
        <f t="shared" si="48"/>
        <v>24.764694989099702</v>
      </c>
      <c r="Q1044" s="120">
        <f t="shared" si="49"/>
        <v>0</v>
      </c>
      <c r="R1044" s="112"/>
      <c r="T1044" s="120">
        <f t="shared" si="50"/>
        <v>0</v>
      </c>
    </row>
    <row r="1045" spans="6:20">
      <c r="F1045" s="103" t="s">
        <v>127</v>
      </c>
      <c r="J1045" s="121">
        <f t="shared" si="51"/>
        <v>88.526158320069229</v>
      </c>
      <c r="N1045" s="120">
        <f t="shared" si="48"/>
        <v>88.288067410978314</v>
      </c>
      <c r="Q1045" s="120">
        <f t="shared" si="49"/>
        <v>0.2380909090909091</v>
      </c>
      <c r="R1045" s="112"/>
      <c r="T1045" s="120">
        <f t="shared" si="50"/>
        <v>0</v>
      </c>
    </row>
    <row r="1046" spans="6:20">
      <c r="F1046" s="103" t="s">
        <v>128</v>
      </c>
      <c r="J1046" s="121">
        <f t="shared" si="51"/>
        <v>20.587356475613763</v>
      </c>
      <c r="N1046" s="120">
        <f t="shared" si="48"/>
        <v>20.587356475613763</v>
      </c>
      <c r="Q1046" s="120">
        <f t="shared" si="49"/>
        <v>0</v>
      </c>
      <c r="R1046" s="112"/>
      <c r="T1046" s="120">
        <f t="shared" si="50"/>
        <v>0</v>
      </c>
    </row>
    <row r="1047" spans="6:20">
      <c r="F1047" s="103" t="s">
        <v>129</v>
      </c>
      <c r="J1047" s="121">
        <f t="shared" si="51"/>
        <v>52.282444255439998</v>
      </c>
      <c r="N1047" s="120">
        <f t="shared" si="48"/>
        <v>52.282444255439998</v>
      </c>
      <c r="Q1047" s="120">
        <f t="shared" si="49"/>
        <v>0</v>
      </c>
      <c r="T1047" s="120">
        <f t="shared" si="50"/>
        <v>0</v>
      </c>
    </row>
    <row r="1048" spans="6:20">
      <c r="F1048" s="103" t="s">
        <v>130</v>
      </c>
      <c r="J1048" s="121">
        <f t="shared" si="51"/>
        <v>62.079213732048537</v>
      </c>
      <c r="N1048" s="120">
        <f t="shared" si="48"/>
        <v>62.079213732048537</v>
      </c>
      <c r="Q1048" s="120">
        <f t="shared" si="49"/>
        <v>0</v>
      </c>
      <c r="T1048" s="120">
        <f t="shared" si="50"/>
        <v>0</v>
      </c>
    </row>
    <row r="1049" spans="6:20">
      <c r="F1049" s="103" t="s">
        <v>131</v>
      </c>
      <c r="J1049" s="121">
        <f t="shared" si="51"/>
        <v>56.583135698672891</v>
      </c>
      <c r="N1049" s="120">
        <f t="shared" si="48"/>
        <v>56.268598253738972</v>
      </c>
      <c r="Q1049" s="120">
        <f t="shared" si="49"/>
        <v>0.31453744493392066</v>
      </c>
      <c r="T1049" s="120">
        <f t="shared" si="50"/>
        <v>0</v>
      </c>
    </row>
    <row r="1050" spans="6:20">
      <c r="F1050" s="103" t="s">
        <v>132</v>
      </c>
      <c r="J1050" s="121">
        <f t="shared" si="51"/>
        <v>7.0681234839487601</v>
      </c>
      <c r="N1050" s="120">
        <f t="shared" si="48"/>
        <v>7.0681234839487601</v>
      </c>
      <c r="Q1050" s="120">
        <f t="shared" si="49"/>
        <v>0</v>
      </c>
      <c r="T1050" s="120">
        <f t="shared" si="50"/>
        <v>0</v>
      </c>
    </row>
    <row r="1051" spans="6:20">
      <c r="H1051" s="103">
        <f>SUM(H7:H951)</f>
        <v>353942.5699999996</v>
      </c>
      <c r="I1051" s="103">
        <f>SUM(I7:I951)</f>
        <v>3341.2495172797298</v>
      </c>
      <c r="J1051" s="120">
        <f>SUM(J7:J1050)</f>
        <v>353942.56999999966</v>
      </c>
      <c r="N1051" s="124"/>
      <c r="O1051" s="124"/>
      <c r="P1051" s="139"/>
      <c r="Q1051" s="124"/>
      <c r="R1051" s="124"/>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152A7-E159-4543-B3A0-DDE65DBDE06F}">
  <dimension ref="A1:T1051"/>
  <sheetViews>
    <sheetView topLeftCell="A1018" zoomScale="60" zoomScaleNormal="60" workbookViewId="0">
      <selection activeCell="D110" sqref="D110"/>
    </sheetView>
  </sheetViews>
  <sheetFormatPr defaultColWidth="8.88671875" defaultRowHeight="18.75"/>
  <cols>
    <col min="1" max="1" width="5.44140625" style="107" customWidth="1"/>
    <col min="2" max="2" width="16" style="103" bestFit="1" customWidth="1"/>
    <col min="3" max="3" width="15.21875" style="106" bestFit="1" customWidth="1"/>
    <col min="4" max="4" width="13.6640625" style="103" customWidth="1"/>
    <col min="5" max="5" width="5.44140625" style="103" customWidth="1"/>
    <col min="6" max="6" width="16" style="103" bestFit="1" customWidth="1"/>
    <col min="7" max="7" width="14.21875" style="106" bestFit="1" customWidth="1"/>
    <col min="8" max="8" width="12.109375" style="103" bestFit="1" customWidth="1"/>
    <col min="9" max="9" width="11" style="103" bestFit="1" customWidth="1"/>
    <col min="10" max="10" width="12.109375" style="103" bestFit="1" customWidth="1"/>
    <col min="11" max="11" width="20.109375" style="103" bestFit="1" customWidth="1"/>
    <col min="12" max="12" width="16" style="103"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6.77734375" style="103" bestFit="1" customWidth="1"/>
    <col min="21" max="16384" width="8.88671875" style="103"/>
  </cols>
  <sheetData>
    <row r="1" spans="1:18">
      <c r="A1" s="168" t="s">
        <v>136</v>
      </c>
      <c r="B1" s="168"/>
      <c r="C1" s="168"/>
      <c r="D1" s="168"/>
      <c r="E1" s="168"/>
      <c r="F1" s="168"/>
      <c r="G1" s="168"/>
      <c r="H1" s="168"/>
    </row>
    <row r="2" spans="1:18">
      <c r="A2" s="168" t="s">
        <v>1172</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+C7*Totals!$G$14</f>
        <v>3310.28020369058</v>
      </c>
      <c r="E7" s="107"/>
      <c r="F7" s="111" t="s">
        <v>1046</v>
      </c>
      <c r="G7" s="136">
        <v>6.1784209999999999E-4</v>
      </c>
      <c r="H7" s="103">
        <f>ROUND(+G7*Totals!$H$14,2)</f>
        <v>221.8</v>
      </c>
      <c r="I7" s="103">
        <f t="shared" ref="I7:I70" si="0">+N7+Q7+T7</f>
        <v>0</v>
      </c>
      <c r="J7" s="103">
        <f t="shared" ref="J7:J70" si="1">+H7-I7</f>
        <v>221.8</v>
      </c>
      <c r="Q7" s="112"/>
      <c r="R7" s="112"/>
    </row>
    <row r="8" spans="1:18">
      <c r="A8" s="107">
        <v>2</v>
      </c>
      <c r="B8" s="110" t="s">
        <v>37</v>
      </c>
      <c r="C8" s="141">
        <v>6.6297112999999996E-3</v>
      </c>
      <c r="D8" s="103">
        <f>+C8*Totals!$G$14</f>
        <v>2380.0626970993626</v>
      </c>
      <c r="E8" s="107"/>
      <c r="F8" s="111" t="s">
        <v>1045</v>
      </c>
      <c r="G8" s="136">
        <v>4.4435200000000004E-5</v>
      </c>
      <c r="H8" s="103">
        <f>ROUND(+G8*Totals!$H$14,2)</f>
        <v>15.95</v>
      </c>
      <c r="I8" s="103">
        <f t="shared" si="0"/>
        <v>0</v>
      </c>
      <c r="J8" s="103">
        <f t="shared" si="1"/>
        <v>15.95</v>
      </c>
      <c r="Q8" s="112"/>
      <c r="R8" s="112"/>
    </row>
    <row r="9" spans="1:18">
      <c r="A9" s="107">
        <v>3</v>
      </c>
      <c r="B9" s="110" t="s">
        <v>38</v>
      </c>
      <c r="C9" s="141">
        <v>1.0103484899999999E-2</v>
      </c>
      <c r="D9" s="103">
        <f>+C9*Totals!$G$14</f>
        <v>3627.1455019763353</v>
      </c>
      <c r="E9" s="107"/>
      <c r="F9" s="111" t="s">
        <v>36</v>
      </c>
      <c r="G9" s="136">
        <v>3.0563669999999999E-4</v>
      </c>
      <c r="H9" s="103">
        <f>ROUND(+G9*Totals!$H$14,2)</f>
        <v>109.72</v>
      </c>
      <c r="I9" s="103">
        <f t="shared" si="0"/>
        <v>0</v>
      </c>
      <c r="J9" s="103">
        <f t="shared" si="1"/>
        <v>109.72</v>
      </c>
      <c r="Q9" s="112"/>
      <c r="R9" s="112"/>
    </row>
    <row r="10" spans="1:18">
      <c r="A10" s="107">
        <v>4</v>
      </c>
      <c r="B10" s="110" t="s">
        <v>39</v>
      </c>
      <c r="C10" s="141">
        <v>8.045389699999999E-3</v>
      </c>
      <c r="D10" s="103">
        <f>+C10*Totals!$G$14</f>
        <v>2888.2904612448856</v>
      </c>
      <c r="E10" s="107"/>
      <c r="F10" s="111" t="s">
        <v>1044</v>
      </c>
      <c r="G10" s="136">
        <v>2.3774747999999999E-3</v>
      </c>
      <c r="H10" s="103">
        <f>ROUND(+G10*Totals!$H$14,2)</f>
        <v>853.51</v>
      </c>
      <c r="I10" s="103">
        <f t="shared" si="0"/>
        <v>0</v>
      </c>
      <c r="J10" s="103">
        <f t="shared" si="1"/>
        <v>853.51</v>
      </c>
      <c r="Q10" s="112"/>
      <c r="R10" s="112"/>
    </row>
    <row r="11" spans="1:18">
      <c r="A11" s="107">
        <v>5</v>
      </c>
      <c r="B11" s="110" t="s">
        <v>40</v>
      </c>
      <c r="C11" s="141">
        <v>7.1203205999999996E-3</v>
      </c>
      <c r="D11" s="103">
        <f>+C11*Totals!$G$14</f>
        <v>2556.191164983029</v>
      </c>
      <c r="E11" s="107"/>
      <c r="F11" s="111" t="s">
        <v>1043</v>
      </c>
      <c r="G11" s="136">
        <v>3.3770729999999996E-4</v>
      </c>
      <c r="H11" s="103">
        <f>ROUND(+G11*Totals!$H$14,2)</f>
        <v>121.24</v>
      </c>
      <c r="I11" s="103">
        <f t="shared" si="0"/>
        <v>0</v>
      </c>
      <c r="J11" s="103">
        <f t="shared" si="1"/>
        <v>121.24</v>
      </c>
      <c r="Q11" s="112"/>
      <c r="R11" s="112"/>
    </row>
    <row r="12" spans="1:18">
      <c r="A12" s="107">
        <v>6</v>
      </c>
      <c r="B12" s="110" t="s">
        <v>41</v>
      </c>
      <c r="C12" s="141">
        <v>1.37704321E-2</v>
      </c>
      <c r="D12" s="103">
        <f>+C12*Totals!$G$14</f>
        <v>4943.577522621481</v>
      </c>
      <c r="E12" s="107"/>
      <c r="F12" s="111" t="s">
        <v>1042</v>
      </c>
      <c r="G12" s="136">
        <v>2.3956350000000002E-4</v>
      </c>
      <c r="H12" s="103">
        <f>ROUND(+G12*Totals!$H$14,2)</f>
        <v>86</v>
      </c>
      <c r="I12" s="103">
        <f t="shared" si="0"/>
        <v>0</v>
      </c>
      <c r="J12" s="103">
        <f t="shared" si="1"/>
        <v>86</v>
      </c>
      <c r="Q12" s="112"/>
      <c r="R12" s="112"/>
    </row>
    <row r="13" spans="1:18">
      <c r="A13" s="107">
        <v>7</v>
      </c>
      <c r="B13" s="110" t="s">
        <v>1158</v>
      </c>
      <c r="C13" s="141">
        <v>1.20666082E-2</v>
      </c>
      <c r="D13" s="103">
        <f>+C13*Totals!$G$14</f>
        <v>4331.9056830322743</v>
      </c>
      <c r="E13" s="107"/>
      <c r="F13" s="111" t="s">
        <v>1041</v>
      </c>
      <c r="G13" s="136">
        <v>1.9744669999999999E-4</v>
      </c>
      <c r="H13" s="103">
        <f>ROUND(+G13*Totals!$H$14,2)</f>
        <v>70.88</v>
      </c>
      <c r="I13" s="103">
        <f t="shared" si="0"/>
        <v>0</v>
      </c>
      <c r="J13" s="103">
        <f t="shared" si="1"/>
        <v>70.88</v>
      </c>
      <c r="Q13" s="112"/>
      <c r="R13" s="112"/>
    </row>
    <row r="14" spans="1:18">
      <c r="A14" s="107">
        <v>8</v>
      </c>
      <c r="B14" s="110" t="s">
        <v>42</v>
      </c>
      <c r="C14" s="141">
        <v>1.05818493E-2</v>
      </c>
      <c r="D14" s="103">
        <f>+C14*Totals!$G$14</f>
        <v>3798.8780575191868</v>
      </c>
      <c r="E14" s="107"/>
      <c r="F14" s="111" t="s">
        <v>1040</v>
      </c>
      <c r="G14" s="136">
        <v>6.02E-4</v>
      </c>
      <c r="H14" s="103">
        <f>ROUND(+G14*Totals!$H$14,2)</f>
        <v>216.12</v>
      </c>
      <c r="I14" s="103">
        <f t="shared" si="0"/>
        <v>0</v>
      </c>
      <c r="J14" s="103">
        <f t="shared" si="1"/>
        <v>216.12</v>
      </c>
      <c r="Q14" s="112"/>
      <c r="R14" s="112"/>
    </row>
    <row r="15" spans="1:18">
      <c r="A15" s="107">
        <v>9</v>
      </c>
      <c r="B15" s="110" t="s">
        <v>43</v>
      </c>
      <c r="C15" s="141">
        <v>8.8938986999999997E-3</v>
      </c>
      <c r="D15" s="103">
        <f>+C15*Totals!$G$14</f>
        <v>3192.9047238679177</v>
      </c>
      <c r="E15" s="107"/>
      <c r="F15" s="111" t="s">
        <v>1039</v>
      </c>
      <c r="G15" s="136">
        <v>2.6158790000000001E-4</v>
      </c>
      <c r="H15" s="103">
        <f>ROUND(+G15*Totals!$H$14,2)</f>
        <v>93.91</v>
      </c>
      <c r="I15" s="103">
        <f t="shared" si="0"/>
        <v>0</v>
      </c>
      <c r="J15" s="103">
        <f t="shared" si="1"/>
        <v>93.91</v>
      </c>
      <c r="Q15" s="112"/>
      <c r="R15" s="112"/>
    </row>
    <row r="16" spans="1:18">
      <c r="A16" s="107">
        <v>10</v>
      </c>
      <c r="B16" s="110" t="s">
        <v>44</v>
      </c>
      <c r="C16" s="141">
        <v>1.1664171699999998E-2</v>
      </c>
      <c r="D16" s="103">
        <f>+C16*Totals!$G$14</f>
        <v>4187.431201677221</v>
      </c>
      <c r="E16" s="107"/>
      <c r="F16" s="111" t="s">
        <v>1038</v>
      </c>
      <c r="G16" s="136">
        <v>1.4377675999999999E-3</v>
      </c>
      <c r="H16" s="103">
        <f>ROUND(+G16*Totals!$H$14,2)</f>
        <v>516.16</v>
      </c>
      <c r="I16" s="103">
        <f t="shared" si="0"/>
        <v>0</v>
      </c>
      <c r="J16" s="103">
        <f t="shared" si="1"/>
        <v>516.16</v>
      </c>
      <c r="Q16" s="112"/>
      <c r="R16" s="112"/>
    </row>
    <row r="17" spans="1:19">
      <c r="A17" s="107">
        <v>11</v>
      </c>
      <c r="B17" s="110" t="s">
        <v>45</v>
      </c>
      <c r="C17" s="141">
        <v>9.6119438999999994E-3</v>
      </c>
      <c r="D17" s="103">
        <f>+C17*Totals!$G$14</f>
        <v>3450.6825543069672</v>
      </c>
      <c r="E17" s="107"/>
      <c r="F17" s="111" t="s">
        <v>1037</v>
      </c>
      <c r="G17" s="136">
        <v>3.4543520000000002E-4</v>
      </c>
      <c r="H17" s="103">
        <f>ROUND(+G17*Totals!$H$14,2)</f>
        <v>124.01</v>
      </c>
      <c r="I17" s="103">
        <f t="shared" si="0"/>
        <v>0</v>
      </c>
      <c r="J17" s="103">
        <f t="shared" si="1"/>
        <v>124.01</v>
      </c>
      <c r="K17" s="113"/>
      <c r="L17" s="113"/>
      <c r="N17" s="117"/>
      <c r="Q17" s="112"/>
      <c r="R17" s="112"/>
    </row>
    <row r="18" spans="1:19">
      <c r="A18" s="107">
        <v>12</v>
      </c>
      <c r="B18" s="110" t="s">
        <v>46</v>
      </c>
      <c r="C18" s="141">
        <v>1.0738150799999999E-2</v>
      </c>
      <c r="D18" s="103">
        <f>+C18*Totals!$G$14</f>
        <v>3854.9902097407585</v>
      </c>
      <c r="E18" s="107"/>
      <c r="F18" s="111" t="s">
        <v>1036</v>
      </c>
      <c r="G18" s="136">
        <v>2.608151E-4</v>
      </c>
      <c r="H18" s="103">
        <f>ROUND(+G18*Totals!$H$14,2)</f>
        <v>93.63</v>
      </c>
      <c r="I18" s="103">
        <f t="shared" si="0"/>
        <v>0</v>
      </c>
      <c r="J18" s="103">
        <f t="shared" si="1"/>
        <v>93.63</v>
      </c>
      <c r="Q18" s="112"/>
      <c r="R18" s="112"/>
    </row>
    <row r="19" spans="1:19">
      <c r="A19" s="107">
        <v>13</v>
      </c>
      <c r="B19" s="110" t="s">
        <v>47</v>
      </c>
      <c r="C19" s="141">
        <v>9.4141681000000001E-3</v>
      </c>
      <c r="D19" s="103">
        <f>+C19*Totals!$G$14</f>
        <v>3379.6811512792092</v>
      </c>
      <c r="E19" s="107"/>
      <c r="F19" s="111" t="s">
        <v>1035</v>
      </c>
      <c r="G19" s="136">
        <v>2.9481770000000003E-4</v>
      </c>
      <c r="H19" s="103">
        <f>ROUND(+G19*Totals!$H$14,2)</f>
        <v>105.84</v>
      </c>
      <c r="I19" s="103">
        <f t="shared" si="0"/>
        <v>0</v>
      </c>
      <c r="J19" s="103">
        <f t="shared" si="1"/>
        <v>105.84</v>
      </c>
      <c r="K19" s="113"/>
      <c r="L19" s="113"/>
      <c r="N19" s="117"/>
      <c r="O19" s="115"/>
      <c r="P19" s="114"/>
      <c r="Q19" s="116"/>
      <c r="R19" s="116"/>
      <c r="S19" s="114"/>
    </row>
    <row r="20" spans="1:19">
      <c r="A20" s="107">
        <v>14</v>
      </c>
      <c r="B20" s="110" t="s">
        <v>48</v>
      </c>
      <c r="C20" s="141">
        <v>1.01526181E-2</v>
      </c>
      <c r="D20" s="103">
        <f>+C20*Totals!$G$14</f>
        <v>3644.7842936548091</v>
      </c>
      <c r="E20" s="107"/>
      <c r="F20" s="111" t="s">
        <v>1034</v>
      </c>
      <c r="G20" s="136">
        <v>6.3368399999999995E-5</v>
      </c>
      <c r="H20" s="103">
        <f>ROUND(+G20*Totals!$H$14,2)</f>
        <v>22.75</v>
      </c>
      <c r="I20" s="103">
        <f t="shared" si="0"/>
        <v>11.292968749999998</v>
      </c>
      <c r="J20" s="103">
        <f t="shared" si="1"/>
        <v>11.457031250000002</v>
      </c>
      <c r="K20" s="113" t="s">
        <v>1034</v>
      </c>
      <c r="L20" s="113" t="s">
        <v>69</v>
      </c>
      <c r="M20" s="138">
        <v>0.49639423076923073</v>
      </c>
      <c r="N20" s="117">
        <f>H20*M20</f>
        <v>11.292968749999998</v>
      </c>
      <c r="O20" s="117" t="s">
        <v>1159</v>
      </c>
      <c r="P20" s="114"/>
      <c r="Q20" s="118"/>
      <c r="R20" s="116"/>
      <c r="S20" s="114"/>
    </row>
    <row r="21" spans="1:19">
      <c r="A21" s="107">
        <v>15</v>
      </c>
      <c r="B21" s="110" t="s">
        <v>49</v>
      </c>
      <c r="C21" s="141">
        <v>8.8385312000000011E-3</v>
      </c>
      <c r="D21" s="103">
        <f>+C21*Totals!$G$14</f>
        <v>3173.0278219307784</v>
      </c>
      <c r="E21" s="107"/>
      <c r="F21" s="111" t="s">
        <v>1033</v>
      </c>
      <c r="G21" s="136">
        <v>2.1201371999999999E-3</v>
      </c>
      <c r="H21" s="103">
        <f>ROUND(+G21*Totals!$H$14,2)</f>
        <v>761.13</v>
      </c>
      <c r="I21" s="103">
        <f t="shared" si="0"/>
        <v>0</v>
      </c>
      <c r="J21" s="103">
        <f t="shared" si="1"/>
        <v>761.13</v>
      </c>
      <c r="K21" s="113"/>
      <c r="L21" s="113"/>
      <c r="N21" s="117"/>
      <c r="O21" s="117" t="s">
        <v>1159</v>
      </c>
      <c r="P21" s="114"/>
      <c r="Q21" s="118"/>
      <c r="R21" s="116"/>
      <c r="S21" s="114"/>
    </row>
    <row r="22" spans="1:19">
      <c r="A22" s="107">
        <v>16</v>
      </c>
      <c r="B22" s="110" t="s">
        <v>50</v>
      </c>
      <c r="C22" s="141">
        <v>1.0843522100000001E-2</v>
      </c>
      <c r="D22" s="103">
        <f>+C22*Totals!$G$14</f>
        <v>3892.8184482758015</v>
      </c>
      <c r="E22" s="107"/>
      <c r="F22" s="111" t="s">
        <v>1032</v>
      </c>
      <c r="G22" s="136">
        <v>1.6344419999999999E-4</v>
      </c>
      <c r="H22" s="103">
        <f>ROUND(+G22*Totals!$H$14,2)</f>
        <v>58.68</v>
      </c>
      <c r="I22" s="103">
        <f t="shared" si="0"/>
        <v>30.809369951534734</v>
      </c>
      <c r="J22" s="103">
        <f t="shared" si="1"/>
        <v>27.870630048465266</v>
      </c>
      <c r="K22" s="113" t="s">
        <v>1032</v>
      </c>
      <c r="L22" s="113" t="s">
        <v>110</v>
      </c>
      <c r="M22" s="138">
        <v>0.52504038772213246</v>
      </c>
      <c r="N22" s="117">
        <f>H22*M22</f>
        <v>30.809369951534734</v>
      </c>
      <c r="O22" s="117" t="s">
        <v>1159</v>
      </c>
      <c r="P22" s="114"/>
      <c r="Q22" s="118"/>
      <c r="R22" s="116"/>
      <c r="S22" s="114"/>
    </row>
    <row r="23" spans="1:19">
      <c r="A23" s="107">
        <v>17</v>
      </c>
      <c r="B23" s="110" t="s">
        <v>51</v>
      </c>
      <c r="C23" s="141">
        <v>1.0624188999999999E-2</v>
      </c>
      <c r="D23" s="103">
        <f>+C23*Totals!$G$14</f>
        <v>3814.0779864476722</v>
      </c>
      <c r="E23" s="107"/>
      <c r="F23" s="111" t="s">
        <v>1031</v>
      </c>
      <c r="G23" s="136">
        <v>1.661489E-4</v>
      </c>
      <c r="H23" s="103">
        <f>ROUND(+G23*Totals!$H$14,2)</f>
        <v>59.65</v>
      </c>
      <c r="I23" s="103">
        <f t="shared" si="0"/>
        <v>12.317109144542773</v>
      </c>
      <c r="J23" s="103">
        <f t="shared" si="1"/>
        <v>47.332890855457222</v>
      </c>
      <c r="K23" s="137" t="s">
        <v>1031</v>
      </c>
      <c r="L23" s="137" t="s">
        <v>126</v>
      </c>
      <c r="M23" s="138">
        <v>0.20648967551622419</v>
      </c>
      <c r="N23" s="117">
        <f>H23*M23</f>
        <v>12.317109144542773</v>
      </c>
      <c r="O23" s="113" t="s">
        <v>1159</v>
      </c>
      <c r="P23" s="114"/>
      <c r="Q23" s="118"/>
      <c r="R23" s="116"/>
      <c r="S23" s="114"/>
    </row>
    <row r="24" spans="1:19">
      <c r="A24" s="107">
        <v>18</v>
      </c>
      <c r="B24" s="110" t="s">
        <v>52</v>
      </c>
      <c r="C24" s="141">
        <v>9.766703199999999E-3</v>
      </c>
      <c r="D24" s="103">
        <f>+C24*Totals!$G$14</f>
        <v>3506.2410575798335</v>
      </c>
      <c r="E24" s="107"/>
      <c r="F24" s="111" t="s">
        <v>1030</v>
      </c>
      <c r="G24" s="136">
        <v>3.7325539999999999E-4</v>
      </c>
      <c r="H24" s="103">
        <f>ROUND(+G24*Totals!$H$14,2)</f>
        <v>134</v>
      </c>
      <c r="I24" s="103">
        <f t="shared" si="0"/>
        <v>0</v>
      </c>
      <c r="J24" s="103">
        <f t="shared" si="1"/>
        <v>134</v>
      </c>
      <c r="K24" s="113"/>
      <c r="L24" s="113"/>
      <c r="N24" s="117"/>
      <c r="O24" s="113"/>
      <c r="P24" s="114"/>
      <c r="Q24" s="118"/>
      <c r="R24" s="116"/>
      <c r="S24" s="114"/>
    </row>
    <row r="25" spans="1:19">
      <c r="A25" s="107">
        <v>19</v>
      </c>
      <c r="B25" s="110" t="s">
        <v>53</v>
      </c>
      <c r="C25" s="141">
        <v>9.3544664000000007E-3</v>
      </c>
      <c r="D25" s="103">
        <f>+C25*Totals!$G$14</f>
        <v>3358.2482739345478</v>
      </c>
      <c r="E25" s="107"/>
      <c r="F25" s="111" t="s">
        <v>1029</v>
      </c>
      <c r="G25" s="136">
        <v>8.0640180000000005E-4</v>
      </c>
      <c r="H25" s="103">
        <f>ROUND(+G25*Totals!$H$14,2)</f>
        <v>289.5</v>
      </c>
      <c r="I25" s="103">
        <f t="shared" si="0"/>
        <v>0</v>
      </c>
      <c r="J25" s="103">
        <f t="shared" si="1"/>
        <v>289.5</v>
      </c>
      <c r="K25" s="113"/>
      <c r="L25" s="113"/>
      <c r="N25" s="117">
        <v>0</v>
      </c>
      <c r="O25" s="113" t="s">
        <v>1159</v>
      </c>
      <c r="P25" s="114"/>
      <c r="Q25" s="118"/>
      <c r="R25" s="116"/>
      <c r="S25" s="114"/>
    </row>
    <row r="26" spans="1:19">
      <c r="A26" s="107">
        <v>20</v>
      </c>
      <c r="B26" s="110" t="s">
        <v>54</v>
      </c>
      <c r="C26" s="141">
        <v>6.2624808000000002E-3</v>
      </c>
      <c r="D26" s="103">
        <f>+C26*Totals!$G$14</f>
        <v>2248.2271503105985</v>
      </c>
      <c r="E26" s="107"/>
      <c r="F26" s="111" t="s">
        <v>1028</v>
      </c>
      <c r="G26" s="136">
        <v>8.7711200000000001E-5</v>
      </c>
      <c r="H26" s="103">
        <f>ROUND(+G26*Totals!$H$14,2)</f>
        <v>31.49</v>
      </c>
      <c r="I26" s="103">
        <f t="shared" si="0"/>
        <v>14.760937499999999</v>
      </c>
      <c r="J26" s="103">
        <f t="shared" si="1"/>
        <v>16.729062499999998</v>
      </c>
      <c r="K26" s="113" t="s">
        <v>1028</v>
      </c>
      <c r="L26" s="113" t="s">
        <v>53</v>
      </c>
      <c r="M26" s="138">
        <v>0.46875</v>
      </c>
      <c r="N26" s="117">
        <f>H26*M26</f>
        <v>14.760937499999999</v>
      </c>
      <c r="O26" s="117" t="s">
        <v>1159</v>
      </c>
      <c r="P26" s="114"/>
      <c r="Q26" s="118"/>
      <c r="R26" s="116"/>
      <c r="S26" s="114"/>
    </row>
    <row r="27" spans="1:19">
      <c r="A27" s="107">
        <v>21</v>
      </c>
      <c r="B27" s="110" t="s">
        <v>55</v>
      </c>
      <c r="C27" s="141">
        <v>9.8328212999999991E-3</v>
      </c>
      <c r="D27" s="103">
        <f>+C27*Totals!$G$14</f>
        <v>3529.9774189826426</v>
      </c>
      <c r="E27" s="107"/>
      <c r="F27" s="111" t="s">
        <v>1027</v>
      </c>
      <c r="G27" s="136">
        <v>4.8221819999999998E-4</v>
      </c>
      <c r="H27" s="103">
        <f>ROUND(+G27*Totals!$H$14,2)</f>
        <v>173.12</v>
      </c>
      <c r="I27" s="103">
        <f t="shared" si="0"/>
        <v>0</v>
      </c>
      <c r="J27" s="103">
        <f t="shared" si="1"/>
        <v>173.12</v>
      </c>
      <c r="K27" s="113"/>
      <c r="L27" s="113"/>
      <c r="N27" s="117">
        <v>0</v>
      </c>
      <c r="O27" s="113" t="s">
        <v>1159</v>
      </c>
      <c r="P27" s="114"/>
      <c r="Q27" s="118"/>
      <c r="R27" s="116"/>
      <c r="S27" s="114"/>
    </row>
    <row r="28" spans="1:19" ht="19.5" customHeight="1">
      <c r="A28" s="107">
        <v>22</v>
      </c>
      <c r="B28" s="110" t="s">
        <v>56</v>
      </c>
      <c r="C28" s="141">
        <v>1.2209533E-2</v>
      </c>
      <c r="D28" s="103">
        <f>+C28*Totals!$G$14</f>
        <v>4383.2156073377846</v>
      </c>
      <c r="E28" s="107"/>
      <c r="F28" s="111" t="s">
        <v>1026</v>
      </c>
      <c r="G28" s="136">
        <v>7.5744579000000005E-3</v>
      </c>
      <c r="H28" s="103">
        <f>ROUND(+G28*Totals!$H$14,2)</f>
        <v>2719.23</v>
      </c>
      <c r="I28" s="103">
        <f t="shared" si="0"/>
        <v>0</v>
      </c>
      <c r="J28" s="103">
        <f t="shared" si="1"/>
        <v>2719.23</v>
      </c>
      <c r="K28" s="113"/>
      <c r="L28" s="113"/>
      <c r="N28" s="117">
        <v>0</v>
      </c>
      <c r="O28" s="113" t="s">
        <v>1159</v>
      </c>
      <c r="P28" s="114"/>
      <c r="Q28" s="118"/>
      <c r="R28" s="116"/>
      <c r="S28" s="114"/>
    </row>
    <row r="29" spans="1:19">
      <c r="A29" s="107">
        <v>23</v>
      </c>
      <c r="B29" s="110" t="s">
        <v>57</v>
      </c>
      <c r="C29" s="141">
        <v>1.2359282100000001E-2</v>
      </c>
      <c r="D29" s="103">
        <f>+C29*Totals!$G$14</f>
        <v>4436.9754515762816</v>
      </c>
      <c r="E29" s="107"/>
      <c r="F29" s="111" t="s">
        <v>1025</v>
      </c>
      <c r="G29" s="136">
        <v>7.9596899999999997E-5</v>
      </c>
      <c r="H29" s="103">
        <f>ROUND(+G29*Totals!$H$14,2)</f>
        <v>28.58</v>
      </c>
      <c r="I29" s="103">
        <f t="shared" si="0"/>
        <v>5.5748641975308644</v>
      </c>
      <c r="J29" s="103">
        <f t="shared" si="1"/>
        <v>23.005135802469134</v>
      </c>
      <c r="K29" s="113" t="s">
        <v>1025</v>
      </c>
      <c r="L29" s="113" t="s">
        <v>94</v>
      </c>
      <c r="M29" s="138">
        <v>0.19506172839506175</v>
      </c>
      <c r="N29" s="117">
        <f>H29*M29</f>
        <v>5.5748641975308644</v>
      </c>
      <c r="O29" s="117" t="s">
        <v>1159</v>
      </c>
      <c r="P29" s="114"/>
      <c r="Q29" s="118"/>
      <c r="R29" s="116"/>
      <c r="S29" s="114"/>
    </row>
    <row r="30" spans="1:19" ht="19.5" customHeight="1">
      <c r="A30" s="107">
        <v>24</v>
      </c>
      <c r="B30" s="110" t="s">
        <v>58</v>
      </c>
      <c r="C30" s="141">
        <v>1.10073033E-2</v>
      </c>
      <c r="D30" s="103">
        <f>+C30*Totals!$G$14</f>
        <v>3951.6158086685787</v>
      </c>
      <c r="E30" s="107"/>
      <c r="F30" s="111" t="s">
        <v>1024</v>
      </c>
      <c r="G30" s="136">
        <v>5.9813599999999998E-4</v>
      </c>
      <c r="H30" s="103">
        <f>ROUND(+G30*Totals!$H$14,2)</f>
        <v>214.73</v>
      </c>
      <c r="I30" s="103">
        <f t="shared" si="0"/>
        <v>0</v>
      </c>
      <c r="J30" s="103">
        <f t="shared" si="1"/>
        <v>214.73</v>
      </c>
      <c r="K30" s="113"/>
      <c r="L30" s="113"/>
      <c r="N30" s="117">
        <v>0</v>
      </c>
      <c r="O30" s="113" t="s">
        <v>1159</v>
      </c>
      <c r="P30" s="114"/>
      <c r="Q30" s="118"/>
      <c r="R30" s="116"/>
      <c r="S30" s="114"/>
    </row>
    <row r="31" spans="1:19">
      <c r="A31" s="107">
        <v>25</v>
      </c>
      <c r="B31" s="110" t="s">
        <v>59</v>
      </c>
      <c r="C31" s="141">
        <v>1.1376687000000002E-2</v>
      </c>
      <c r="D31" s="103">
        <f>+C31*Totals!$G$14</f>
        <v>4084.224353068777</v>
      </c>
      <c r="E31" s="107"/>
      <c r="F31" s="111" t="s">
        <v>1023</v>
      </c>
      <c r="G31" s="136">
        <v>2.5673868999999998E-2</v>
      </c>
      <c r="H31" s="103">
        <f>ROUND(+G31*Totals!$H$14,2)</f>
        <v>9216.9</v>
      </c>
      <c r="I31" s="103">
        <f t="shared" si="0"/>
        <v>0</v>
      </c>
      <c r="J31" s="103">
        <f t="shared" si="1"/>
        <v>9216.9</v>
      </c>
      <c r="K31" s="113"/>
      <c r="L31" s="113"/>
      <c r="N31" s="117">
        <v>0</v>
      </c>
      <c r="O31" s="113" t="s">
        <v>1159</v>
      </c>
      <c r="P31" s="114"/>
      <c r="Q31" s="118"/>
      <c r="R31" s="116"/>
      <c r="S31" s="114"/>
    </row>
    <row r="32" spans="1:19">
      <c r="A32" s="107">
        <v>26</v>
      </c>
      <c r="B32" s="110" t="s">
        <v>60</v>
      </c>
      <c r="C32" s="141">
        <v>8.2024656000000001E-3</v>
      </c>
      <c r="D32" s="103">
        <f>+C32*Totals!$G$14</f>
        <v>2944.680622638989</v>
      </c>
      <c r="E32" s="107"/>
      <c r="F32" s="111" t="s">
        <v>1022</v>
      </c>
      <c r="G32" s="136">
        <v>2.1058407000000001E-3</v>
      </c>
      <c r="H32" s="103">
        <f>ROUND(+G32*Totals!$H$14,2)</f>
        <v>756</v>
      </c>
      <c r="I32" s="103">
        <f t="shared" si="0"/>
        <v>0</v>
      </c>
      <c r="J32" s="103">
        <f t="shared" si="1"/>
        <v>756</v>
      </c>
      <c r="K32" s="113"/>
      <c r="L32" s="113"/>
      <c r="N32" s="117">
        <v>0</v>
      </c>
      <c r="O32" s="113" t="s">
        <v>1159</v>
      </c>
      <c r="P32" s="114"/>
      <c r="Q32" s="118"/>
      <c r="R32" s="116"/>
      <c r="S32" s="114"/>
    </row>
    <row r="33" spans="1:19">
      <c r="A33" s="107">
        <v>27</v>
      </c>
      <c r="B33" s="110" t="s">
        <v>61</v>
      </c>
      <c r="C33" s="141">
        <v>7.9155505999999997E-3</v>
      </c>
      <c r="D33" s="103">
        <f>+C33*Totals!$G$14</f>
        <v>2841.678296016069</v>
      </c>
      <c r="E33" s="107"/>
      <c r="F33" s="111" t="s">
        <v>1021</v>
      </c>
      <c r="G33" s="136">
        <v>4.2116799999999996E-5</v>
      </c>
      <c r="H33" s="103">
        <f>ROUND(+G33*Totals!$H$14,2)</f>
        <v>15.12</v>
      </c>
      <c r="I33" s="103">
        <f t="shared" si="0"/>
        <v>6.8039999999999994</v>
      </c>
      <c r="J33" s="103">
        <f t="shared" si="1"/>
        <v>8.3159999999999989</v>
      </c>
      <c r="K33" s="113" t="s">
        <v>1021</v>
      </c>
      <c r="L33" s="113" t="s">
        <v>57</v>
      </c>
      <c r="M33" s="138">
        <v>0.45</v>
      </c>
      <c r="N33" s="117">
        <f>H33*M33</f>
        <v>6.8039999999999994</v>
      </c>
      <c r="O33" s="117" t="s">
        <v>1159</v>
      </c>
      <c r="P33" s="114"/>
      <c r="Q33" s="118"/>
      <c r="R33" s="116"/>
      <c r="S33" s="114"/>
    </row>
    <row r="34" spans="1:19">
      <c r="A34" s="107">
        <v>28</v>
      </c>
      <c r="B34" s="110" t="s">
        <v>62</v>
      </c>
      <c r="C34" s="141">
        <v>1.1337944900000001E-2</v>
      </c>
      <c r="D34" s="103">
        <f>+C34*Totals!$G$14</f>
        <v>4070.3159605544161</v>
      </c>
      <c r="E34" s="107"/>
      <c r="F34" s="111" t="s">
        <v>1020</v>
      </c>
      <c r="G34" s="136">
        <v>1.4682930000000001E-4</v>
      </c>
      <c r="H34" s="103">
        <f>ROUND(+G34*Totals!$H$14,2)</f>
        <v>52.71</v>
      </c>
      <c r="I34" s="103">
        <f t="shared" si="0"/>
        <v>4.9637219730941702</v>
      </c>
      <c r="J34" s="103">
        <f t="shared" si="1"/>
        <v>47.746278026905827</v>
      </c>
      <c r="K34" s="113" t="s">
        <v>1020</v>
      </c>
      <c r="L34" s="113" t="s">
        <v>83</v>
      </c>
      <c r="M34" s="138">
        <v>9.417040358744394E-2</v>
      </c>
      <c r="N34" s="117">
        <f>H34*M34</f>
        <v>4.9637219730941702</v>
      </c>
      <c r="O34" s="117" t="s">
        <v>1159</v>
      </c>
      <c r="P34" s="114"/>
      <c r="Q34" s="118"/>
      <c r="R34" s="116"/>
      <c r="S34" s="114"/>
    </row>
    <row r="35" spans="1:19">
      <c r="A35" s="107">
        <v>29</v>
      </c>
      <c r="B35" s="110" t="s">
        <v>63</v>
      </c>
      <c r="C35" s="141">
        <v>8.0837596000000005E-3</v>
      </c>
      <c r="D35" s="103">
        <f>+C35*Totals!$G$14</f>
        <v>2902.0652341647015</v>
      </c>
      <c r="E35" s="107"/>
      <c r="F35" s="111" t="s">
        <v>1019</v>
      </c>
      <c r="G35" s="136">
        <v>3.7209630000000003E-4</v>
      </c>
      <c r="H35" s="103">
        <f>ROUND(+G35*Totals!$H$14,2)</f>
        <v>133.58000000000001</v>
      </c>
      <c r="I35" s="103">
        <f t="shared" si="0"/>
        <v>0</v>
      </c>
      <c r="J35" s="103">
        <f t="shared" si="1"/>
        <v>133.58000000000001</v>
      </c>
      <c r="K35" s="113"/>
      <c r="L35" s="113"/>
      <c r="N35" s="117">
        <v>0</v>
      </c>
      <c r="O35" s="113" t="s">
        <v>1159</v>
      </c>
      <c r="P35" s="114"/>
      <c r="Q35" s="118"/>
      <c r="R35" s="116"/>
      <c r="S35" s="114"/>
    </row>
    <row r="36" spans="1:19">
      <c r="A36" s="107">
        <v>30</v>
      </c>
      <c r="B36" s="110" t="s">
        <v>64</v>
      </c>
      <c r="C36" s="141">
        <v>7.2857872999999998E-3</v>
      </c>
      <c r="D36" s="103">
        <f>+C36*Totals!$G$14</f>
        <v>2615.5936189454105</v>
      </c>
      <c r="E36" s="107"/>
      <c r="F36" s="111" t="s">
        <v>1018</v>
      </c>
      <c r="G36" s="136">
        <v>2.94462219E-2</v>
      </c>
      <c r="H36" s="103">
        <f>ROUND(+G36*Totals!$H$14,2)</f>
        <v>10571.18</v>
      </c>
      <c r="I36" s="103">
        <f t="shared" si="0"/>
        <v>0</v>
      </c>
      <c r="J36" s="103">
        <f t="shared" si="1"/>
        <v>10571.18</v>
      </c>
      <c r="K36" s="113"/>
      <c r="L36" s="113"/>
      <c r="N36" s="117">
        <v>0</v>
      </c>
      <c r="O36" s="113" t="s">
        <v>1159</v>
      </c>
      <c r="P36" s="114"/>
      <c r="Q36" s="118"/>
      <c r="R36" s="116"/>
      <c r="S36" s="114"/>
    </row>
    <row r="37" spans="1:19">
      <c r="A37" s="107">
        <v>31</v>
      </c>
      <c r="B37" s="110" t="s">
        <v>65</v>
      </c>
      <c r="C37" s="141">
        <v>1.4244237200000001E-2</v>
      </c>
      <c r="D37" s="103">
        <f>+C37*Totals!$G$14</f>
        <v>5113.6732919810665</v>
      </c>
      <c r="E37" s="107"/>
      <c r="F37" s="111" t="s">
        <v>1017</v>
      </c>
      <c r="G37" s="136">
        <v>2.105841E-4</v>
      </c>
      <c r="H37" s="103">
        <f>ROUND(+G37*Totals!$H$14,2)</f>
        <v>75.599999999999994</v>
      </c>
      <c r="I37" s="103">
        <f t="shared" si="0"/>
        <v>0</v>
      </c>
      <c r="J37" s="103">
        <f t="shared" si="1"/>
        <v>75.599999999999994</v>
      </c>
      <c r="K37" s="113"/>
      <c r="L37" s="113"/>
      <c r="N37" s="117">
        <v>0</v>
      </c>
      <c r="O37" s="113" t="s">
        <v>1159</v>
      </c>
      <c r="P37" s="114"/>
      <c r="Q37" s="118"/>
      <c r="R37" s="116"/>
      <c r="S37" s="114"/>
    </row>
    <row r="38" spans="1:19">
      <c r="A38" s="107">
        <v>32</v>
      </c>
      <c r="B38" s="110" t="s">
        <v>66</v>
      </c>
      <c r="C38" s="141">
        <v>6.1797747000000005E-3</v>
      </c>
      <c r="D38" s="103">
        <f>+C38*Totals!$G$14</f>
        <v>2218.535706064366</v>
      </c>
      <c r="E38" s="107"/>
      <c r="F38" s="111" t="s">
        <v>1016</v>
      </c>
      <c r="G38" s="136">
        <v>4.312144E-4</v>
      </c>
      <c r="H38" s="103">
        <f>ROUND(+G38*Totals!$H$14,2)</f>
        <v>154.81</v>
      </c>
      <c r="I38" s="103">
        <f t="shared" si="0"/>
        <v>0</v>
      </c>
      <c r="J38" s="103">
        <f t="shared" si="1"/>
        <v>154.81</v>
      </c>
      <c r="K38" s="113"/>
      <c r="L38" s="113"/>
      <c r="N38" s="117">
        <v>0</v>
      </c>
      <c r="O38" s="113" t="s">
        <v>1159</v>
      </c>
      <c r="P38" s="114"/>
      <c r="Q38" s="118"/>
      <c r="R38" s="116"/>
      <c r="S38" s="114"/>
    </row>
    <row r="39" spans="1:19">
      <c r="A39" s="107">
        <v>33</v>
      </c>
      <c r="B39" s="110" t="s">
        <v>67</v>
      </c>
      <c r="C39" s="141">
        <v>1.24803651E-2</v>
      </c>
      <c r="D39" s="103">
        <f>+C39*Totals!$G$14</f>
        <v>4480.444181738465</v>
      </c>
      <c r="E39" s="107"/>
      <c r="F39" s="111" t="s">
        <v>1015</v>
      </c>
      <c r="G39" s="136">
        <v>2.028562E-4</v>
      </c>
      <c r="H39" s="103">
        <f>ROUND(+G39*Totals!$H$14,2)</f>
        <v>72.83</v>
      </c>
      <c r="I39" s="103">
        <f t="shared" si="0"/>
        <v>14.861114327062227</v>
      </c>
      <c r="J39" s="103">
        <f t="shared" si="1"/>
        <v>57.968885672937773</v>
      </c>
      <c r="K39" s="113" t="s">
        <v>1015</v>
      </c>
      <c r="L39" s="113" t="s">
        <v>48</v>
      </c>
      <c r="M39" s="138">
        <v>0.20405209840810418</v>
      </c>
      <c r="N39" s="117">
        <f t="shared" ref="N39:N44" si="2">H39*M39</f>
        <v>14.861114327062227</v>
      </c>
      <c r="O39" s="117" t="s">
        <v>1159</v>
      </c>
      <c r="P39" s="114"/>
      <c r="Q39" s="118"/>
      <c r="R39" s="116"/>
      <c r="S39" s="114"/>
    </row>
    <row r="40" spans="1:19">
      <c r="A40" s="107">
        <v>34</v>
      </c>
      <c r="B40" s="110" t="s">
        <v>68</v>
      </c>
      <c r="C40" s="141">
        <v>9.3760053999999999E-3</v>
      </c>
      <c r="D40" s="103">
        <f>+C40*Totals!$G$14</f>
        <v>3365.9807630450196</v>
      </c>
      <c r="E40" s="107"/>
      <c r="F40" s="111" t="s">
        <v>1014</v>
      </c>
      <c r="G40" s="136">
        <v>4.5208000000000005E-5</v>
      </c>
      <c r="H40" s="103">
        <f>ROUND(+G40*Totals!$H$14,2)</f>
        <v>16.23</v>
      </c>
      <c r="I40" s="103">
        <f t="shared" si="0"/>
        <v>3.0117525773195877</v>
      </c>
      <c r="J40" s="103">
        <f t="shared" si="1"/>
        <v>13.218247422680413</v>
      </c>
      <c r="K40" s="113" t="s">
        <v>1014</v>
      </c>
      <c r="L40" s="113" t="s">
        <v>138</v>
      </c>
      <c r="M40" s="138">
        <v>0.18556701030927836</v>
      </c>
      <c r="N40" s="117">
        <f t="shared" si="2"/>
        <v>3.0117525773195877</v>
      </c>
      <c r="O40" s="117" t="s">
        <v>1159</v>
      </c>
      <c r="P40" s="114"/>
      <c r="Q40" s="118"/>
      <c r="R40" s="116"/>
      <c r="S40" s="114"/>
    </row>
    <row r="41" spans="1:19">
      <c r="A41" s="107">
        <v>35</v>
      </c>
      <c r="B41" s="110" t="s">
        <v>69</v>
      </c>
      <c r="C41" s="141">
        <v>9.852182499999999E-3</v>
      </c>
      <c r="D41" s="103">
        <f>+C41*Totals!$G$14</f>
        <v>3536.9280790952598</v>
      </c>
      <c r="E41" s="107"/>
      <c r="F41" s="111" t="s">
        <v>1013</v>
      </c>
      <c r="G41" s="136">
        <v>2.39564E-5</v>
      </c>
      <c r="H41" s="103">
        <f>ROUND(+G41*Totals!$H$14,2)</f>
        <v>8.6</v>
      </c>
      <c r="I41" s="103">
        <f t="shared" si="0"/>
        <v>3.7860058309037896</v>
      </c>
      <c r="J41" s="103">
        <f t="shared" si="1"/>
        <v>4.81399416909621</v>
      </c>
      <c r="K41" s="113" t="s">
        <v>1013</v>
      </c>
      <c r="L41" s="113" t="s">
        <v>46</v>
      </c>
      <c r="M41" s="138">
        <v>0.44023323615160348</v>
      </c>
      <c r="N41" s="117">
        <f t="shared" si="2"/>
        <v>3.7860058309037896</v>
      </c>
      <c r="O41" s="117" t="s">
        <v>1159</v>
      </c>
      <c r="P41" s="114"/>
      <c r="Q41" s="118"/>
      <c r="R41" s="116"/>
      <c r="S41" s="114"/>
    </row>
    <row r="42" spans="1:19">
      <c r="A42" s="107">
        <v>36</v>
      </c>
      <c r="B42" s="110" t="s">
        <v>70</v>
      </c>
      <c r="C42" s="141">
        <v>7.9343492000000012E-3</v>
      </c>
      <c r="D42" s="103">
        <f>+C42*Totals!$G$14</f>
        <v>2848.4269830392423</v>
      </c>
      <c r="E42" s="107"/>
      <c r="F42" s="111" t="s">
        <v>1012</v>
      </c>
      <c r="G42" s="136">
        <v>3.7480100000000001E-5</v>
      </c>
      <c r="H42" s="103">
        <f>ROUND(+G42*Totals!$H$14,2)</f>
        <v>13.46</v>
      </c>
      <c r="I42" s="103">
        <f t="shared" si="0"/>
        <v>1.5672602739726029</v>
      </c>
      <c r="J42" s="103">
        <f t="shared" si="1"/>
        <v>11.892739726027397</v>
      </c>
      <c r="K42" s="113" t="s">
        <v>1012</v>
      </c>
      <c r="L42" s="113" t="s">
        <v>58</v>
      </c>
      <c r="M42" s="138">
        <v>0.11643835616438357</v>
      </c>
      <c r="N42" s="117">
        <f t="shared" si="2"/>
        <v>1.5672602739726029</v>
      </c>
      <c r="O42" s="117"/>
      <c r="P42" s="114"/>
      <c r="Q42" s="118"/>
      <c r="R42" s="116"/>
      <c r="S42" s="114"/>
    </row>
    <row r="43" spans="1:19">
      <c r="A43" s="107">
        <v>37</v>
      </c>
      <c r="B43" s="110" t="s">
        <v>71</v>
      </c>
      <c r="C43" s="141">
        <v>9.0753230999999993E-3</v>
      </c>
      <c r="D43" s="103">
        <f>+C43*Totals!$G$14</f>
        <v>3258.0359833216489</v>
      </c>
      <c r="E43" s="107"/>
      <c r="F43" s="111" t="s">
        <v>1011</v>
      </c>
      <c r="G43" s="136">
        <v>3.70937E-5</v>
      </c>
      <c r="H43" s="103">
        <f>ROUND(+G43*Totals!$H$14,2)</f>
        <v>13.32</v>
      </c>
      <c r="I43" s="103">
        <f t="shared" si="0"/>
        <v>4.7086624203821659</v>
      </c>
      <c r="J43" s="103">
        <f t="shared" si="1"/>
        <v>8.6113375796178353</v>
      </c>
      <c r="K43" s="113" t="s">
        <v>1011</v>
      </c>
      <c r="L43" s="113" t="s">
        <v>121</v>
      </c>
      <c r="M43" s="138">
        <v>0.35350318471337583</v>
      </c>
      <c r="N43" s="117">
        <f t="shared" si="2"/>
        <v>4.7086624203821659</v>
      </c>
      <c r="O43" s="117" t="s">
        <v>1159</v>
      </c>
      <c r="P43" s="114"/>
      <c r="Q43" s="118"/>
      <c r="R43" s="116"/>
      <c r="S43" s="114"/>
    </row>
    <row r="44" spans="1:19">
      <c r="A44" s="107">
        <v>38</v>
      </c>
      <c r="B44" s="110" t="s">
        <v>72</v>
      </c>
      <c r="C44" s="141">
        <v>9.2893613E-3</v>
      </c>
      <c r="D44" s="103">
        <f>+C44*Totals!$G$14</f>
        <v>3334.8755789725628</v>
      </c>
      <c r="E44" s="107"/>
      <c r="F44" s="111" t="s">
        <v>1010</v>
      </c>
      <c r="G44" s="136">
        <v>1.6189860000000002E-4</v>
      </c>
      <c r="H44" s="103">
        <f>ROUND(+G44*Totals!$H$14,2)</f>
        <v>58.12</v>
      </c>
      <c r="I44" s="103">
        <f t="shared" si="0"/>
        <v>13.600624024960997</v>
      </c>
      <c r="J44" s="103">
        <f t="shared" si="1"/>
        <v>44.519375975038997</v>
      </c>
      <c r="K44" s="113" t="s">
        <v>1010</v>
      </c>
      <c r="L44" s="113" t="s">
        <v>67</v>
      </c>
      <c r="M44" s="138">
        <v>0.23400936037441497</v>
      </c>
      <c r="N44" s="117">
        <f t="shared" si="2"/>
        <v>13.600624024960997</v>
      </c>
      <c r="O44" s="117" t="s">
        <v>1159</v>
      </c>
      <c r="P44" s="114"/>
      <c r="Q44" s="118"/>
      <c r="R44" s="116"/>
      <c r="S44" s="114"/>
    </row>
    <row r="45" spans="1:19">
      <c r="A45" s="107">
        <v>39</v>
      </c>
      <c r="B45" s="110" t="s">
        <v>73</v>
      </c>
      <c r="C45" s="141">
        <v>9.9508109000000008E-3</v>
      </c>
      <c r="D45" s="103">
        <f>+C45*Totals!$G$14</f>
        <v>3572.3356202523837</v>
      </c>
      <c r="E45" s="107"/>
      <c r="F45" s="111" t="s">
        <v>1009</v>
      </c>
      <c r="G45" s="136">
        <v>3.380937E-4</v>
      </c>
      <c r="H45" s="103">
        <f>ROUND(+G45*Totals!$H$14,2)</f>
        <v>121.38</v>
      </c>
      <c r="I45" s="103">
        <f t="shared" si="0"/>
        <v>0</v>
      </c>
      <c r="J45" s="103">
        <f t="shared" si="1"/>
        <v>121.38</v>
      </c>
      <c r="K45" s="113"/>
      <c r="L45" s="113"/>
      <c r="N45" s="117">
        <v>0</v>
      </c>
      <c r="O45" s="113" t="s">
        <v>1159</v>
      </c>
      <c r="P45" s="114"/>
      <c r="Q45" s="118"/>
      <c r="R45" s="116"/>
      <c r="S45" s="114"/>
    </row>
    <row r="46" spans="1:19">
      <c r="A46" s="107">
        <v>40</v>
      </c>
      <c r="B46" s="110" t="s">
        <v>74</v>
      </c>
      <c r="C46" s="141">
        <v>9.1626846999999997E-3</v>
      </c>
      <c r="D46" s="103">
        <f>+C46*Totals!$G$14</f>
        <v>3289.3987494980456</v>
      </c>
      <c r="E46" s="107"/>
      <c r="F46" s="111" t="s">
        <v>1008</v>
      </c>
      <c r="G46" s="136">
        <v>4.2966879999999997E-4</v>
      </c>
      <c r="H46" s="103">
        <f>ROUND(+G46*Totals!$H$14,2)</f>
        <v>154.25</v>
      </c>
      <c r="I46" s="103">
        <f t="shared" si="0"/>
        <v>0</v>
      </c>
      <c r="J46" s="103">
        <f t="shared" si="1"/>
        <v>154.25</v>
      </c>
      <c r="K46" s="113"/>
      <c r="L46" s="113"/>
      <c r="N46" s="117">
        <v>0</v>
      </c>
      <c r="O46" s="113" t="s">
        <v>1159</v>
      </c>
      <c r="P46" s="114"/>
      <c r="Q46" s="118"/>
      <c r="R46" s="116"/>
      <c r="S46" s="114"/>
    </row>
    <row r="47" spans="1:19">
      <c r="A47" s="107">
        <v>41</v>
      </c>
      <c r="B47" s="110" t="s">
        <v>75</v>
      </c>
      <c r="C47" s="141">
        <v>9.6567214000000002E-3</v>
      </c>
      <c r="D47" s="103">
        <f>+C47*Totals!$G$14</f>
        <v>3466.7576520897874</v>
      </c>
      <c r="E47" s="107"/>
      <c r="F47" s="111" t="s">
        <v>1007</v>
      </c>
      <c r="G47" s="136">
        <v>8.5779199999999993E-5</v>
      </c>
      <c r="H47" s="103">
        <f>ROUND(+G47*Totals!$H$14,2)</f>
        <v>30.79</v>
      </c>
      <c r="I47" s="103">
        <f t="shared" si="0"/>
        <v>4.088298755186722</v>
      </c>
      <c r="J47" s="103">
        <f t="shared" si="1"/>
        <v>26.701701244813279</v>
      </c>
      <c r="K47" s="113" t="s">
        <v>1007</v>
      </c>
      <c r="L47" s="113" t="s">
        <v>81</v>
      </c>
      <c r="M47" s="138">
        <v>0.13278008298755187</v>
      </c>
      <c r="N47" s="117">
        <f>H47*M47</f>
        <v>4.088298755186722</v>
      </c>
      <c r="O47" s="117" t="s">
        <v>1159</v>
      </c>
      <c r="P47" s="114"/>
      <c r="Q47" s="118"/>
      <c r="R47" s="116"/>
      <c r="S47" s="114"/>
    </row>
    <row r="48" spans="1:19">
      <c r="A48" s="107">
        <v>42</v>
      </c>
      <c r="B48" s="110" t="s">
        <v>76</v>
      </c>
      <c r="C48" s="141">
        <v>1.02657766E-2</v>
      </c>
      <c r="D48" s="103">
        <f>+C48*Totals!$G$14</f>
        <v>3685.408132691317</v>
      </c>
      <c r="E48" s="107"/>
      <c r="F48" s="111" t="s">
        <v>1006</v>
      </c>
      <c r="G48" s="136">
        <v>2.2963324E-3</v>
      </c>
      <c r="H48" s="103">
        <f>ROUND(+G48*Totals!$H$14,2)</f>
        <v>824.38</v>
      </c>
      <c r="I48" s="103">
        <f t="shared" si="0"/>
        <v>0</v>
      </c>
      <c r="J48" s="103">
        <f t="shared" si="1"/>
        <v>824.38</v>
      </c>
      <c r="K48" s="113"/>
      <c r="L48" s="113"/>
      <c r="N48" s="117">
        <v>0</v>
      </c>
      <c r="O48" s="113" t="s">
        <v>1159</v>
      </c>
      <c r="P48" s="114"/>
      <c r="Q48" s="118"/>
      <c r="R48" s="116"/>
      <c r="S48" s="114"/>
    </row>
    <row r="49" spans="1:19">
      <c r="A49" s="107">
        <v>43</v>
      </c>
      <c r="B49" s="110" t="s">
        <v>77</v>
      </c>
      <c r="C49" s="141">
        <v>1.07585545E-2</v>
      </c>
      <c r="D49" s="103">
        <f>+C49*Totals!$G$14</f>
        <v>3862.3151267779162</v>
      </c>
      <c r="E49" s="107"/>
      <c r="F49" s="111" t="s">
        <v>1005</v>
      </c>
      <c r="G49" s="136">
        <v>1.6846730000000002E-4</v>
      </c>
      <c r="H49" s="103">
        <f>ROUND(+G49*Totals!$H$14,2)</f>
        <v>60.48</v>
      </c>
      <c r="I49" s="103">
        <f t="shared" si="0"/>
        <v>13.869473684210524</v>
      </c>
      <c r="J49" s="103">
        <f t="shared" si="1"/>
        <v>46.610526315789471</v>
      </c>
      <c r="K49" s="113" t="s">
        <v>1005</v>
      </c>
      <c r="L49" s="113" t="s">
        <v>105</v>
      </c>
      <c r="M49" s="138">
        <v>0.22932330827067668</v>
      </c>
      <c r="N49" s="117">
        <f>H49*M49</f>
        <v>13.869473684210524</v>
      </c>
      <c r="O49" s="117" t="s">
        <v>1159</v>
      </c>
      <c r="P49" s="114"/>
      <c r="Q49" s="118"/>
      <c r="R49" s="116"/>
      <c r="S49" s="114"/>
    </row>
    <row r="50" spans="1:19">
      <c r="A50" s="107">
        <v>44</v>
      </c>
      <c r="B50" s="110" t="s">
        <v>78</v>
      </c>
      <c r="C50" s="141">
        <v>8.4083179999999997E-3</v>
      </c>
      <c r="D50" s="103">
        <f>+C50*Totals!$G$14</f>
        <v>3018.581520608464</v>
      </c>
      <c r="E50" s="107"/>
      <c r="F50" s="111" t="s">
        <v>1004</v>
      </c>
      <c r="G50" s="136">
        <v>1.2750999999999999E-5</v>
      </c>
      <c r="H50" s="103">
        <f>ROUND(+G50*Totals!$H$14,2)</f>
        <v>4.58</v>
      </c>
      <c r="I50" s="103">
        <f t="shared" si="0"/>
        <v>0.48723404255319153</v>
      </c>
      <c r="J50" s="103">
        <f t="shared" si="1"/>
        <v>4.0927659574468089</v>
      </c>
      <c r="K50" s="113" t="s">
        <v>1004</v>
      </c>
      <c r="L50" s="113" t="s">
        <v>58</v>
      </c>
      <c r="M50" s="138">
        <v>0.10638297872340426</v>
      </c>
      <c r="N50" s="117">
        <f>H50*M50</f>
        <v>0.48723404255319153</v>
      </c>
      <c r="O50" s="117" t="s">
        <v>1159</v>
      </c>
      <c r="P50" s="114"/>
      <c r="Q50" s="118"/>
      <c r="R50" s="116"/>
      <c r="S50" s="114"/>
    </row>
    <row r="51" spans="1:19">
      <c r="A51" s="107">
        <v>45</v>
      </c>
      <c r="B51" s="110" t="s">
        <v>79</v>
      </c>
      <c r="C51" s="141">
        <v>7.9642476999999996E-3</v>
      </c>
      <c r="D51" s="103">
        <f>+C51*Totals!$G$14</f>
        <v>2859.1605280352696</v>
      </c>
      <c r="E51" s="107"/>
      <c r="F51" s="111" t="s">
        <v>1003</v>
      </c>
      <c r="G51" s="136">
        <v>1.143723E-4</v>
      </c>
      <c r="H51" s="103">
        <f>ROUND(+G51*Totals!$H$14,2)</f>
        <v>41.06</v>
      </c>
      <c r="I51" s="103">
        <f t="shared" si="0"/>
        <v>4.5913738019169328</v>
      </c>
      <c r="J51" s="103">
        <f t="shared" si="1"/>
        <v>36.468626198083072</v>
      </c>
      <c r="K51" s="113" t="s">
        <v>1003</v>
      </c>
      <c r="L51" s="113" t="s">
        <v>104</v>
      </c>
      <c r="M51" s="138">
        <v>0.11182108626198083</v>
      </c>
      <c r="N51" s="117">
        <f>H51*M51</f>
        <v>4.5913738019169328</v>
      </c>
      <c r="O51" s="117" t="s">
        <v>1159</v>
      </c>
      <c r="P51" s="114"/>
      <c r="Q51" s="118"/>
      <c r="R51" s="116"/>
      <c r="S51" s="114"/>
    </row>
    <row r="52" spans="1:19">
      <c r="A52" s="107">
        <v>46</v>
      </c>
      <c r="B52" s="110" t="s">
        <v>80</v>
      </c>
      <c r="C52" s="141">
        <v>6.9277330999999998E-3</v>
      </c>
      <c r="D52" s="103">
        <f>+C52*Totals!$G$14</f>
        <v>2487.052358791329</v>
      </c>
      <c r="E52" s="107"/>
      <c r="F52" s="111" t="s">
        <v>1002</v>
      </c>
      <c r="G52" s="136">
        <v>7.9442360000000004E-4</v>
      </c>
      <c r="H52" s="103">
        <f>ROUND(+G52*Totals!$H$14,2)</f>
        <v>285.2</v>
      </c>
      <c r="I52" s="103">
        <f t="shared" si="0"/>
        <v>0</v>
      </c>
      <c r="J52" s="103">
        <f t="shared" si="1"/>
        <v>285.2</v>
      </c>
      <c r="K52" s="113"/>
      <c r="L52" s="113"/>
      <c r="N52" s="117">
        <v>0</v>
      </c>
      <c r="O52" s="113"/>
      <c r="P52" s="114"/>
      <c r="Q52" s="118"/>
      <c r="R52" s="116"/>
      <c r="S52" s="114"/>
    </row>
    <row r="53" spans="1:19">
      <c r="A53" s="107">
        <v>47</v>
      </c>
      <c r="B53" s="110" t="s">
        <v>81</v>
      </c>
      <c r="C53" s="141">
        <v>6.7044050000000001E-3</v>
      </c>
      <c r="D53" s="103">
        <f>+C53*Totals!$G$14</f>
        <v>2406.87769416844</v>
      </c>
      <c r="E53" s="107"/>
      <c r="F53" s="111" t="s">
        <v>1001</v>
      </c>
      <c r="G53" s="136">
        <v>2.6243798000000003E-3</v>
      </c>
      <c r="H53" s="103">
        <f>ROUND(+G53*Totals!$H$14,2)</f>
        <v>942.15</v>
      </c>
      <c r="I53" s="103">
        <f t="shared" si="0"/>
        <v>0</v>
      </c>
      <c r="J53" s="103">
        <f t="shared" si="1"/>
        <v>942.15</v>
      </c>
      <c r="K53" s="113"/>
      <c r="L53" s="113"/>
      <c r="N53" s="117">
        <v>0</v>
      </c>
      <c r="O53" s="113" t="s">
        <v>1159</v>
      </c>
      <c r="P53" s="114"/>
      <c r="Q53" s="118"/>
      <c r="R53" s="116"/>
      <c r="S53" s="114"/>
    </row>
    <row r="54" spans="1:19">
      <c r="A54" s="107">
        <v>48</v>
      </c>
      <c r="B54" s="110" t="s">
        <v>82</v>
      </c>
      <c r="C54" s="141">
        <v>1.0239309299999999E-2</v>
      </c>
      <c r="D54" s="103">
        <f>+C54*Totals!$G$14</f>
        <v>3675.9063866012666</v>
      </c>
      <c r="E54" s="107"/>
      <c r="F54" s="111" t="s">
        <v>1000</v>
      </c>
      <c r="G54" s="136">
        <v>1.0239409999999999E-4</v>
      </c>
      <c r="H54" s="103">
        <f>ROUND(+G54*Totals!$H$14,2)</f>
        <v>36.76</v>
      </c>
      <c r="I54" s="103">
        <f t="shared" si="0"/>
        <v>0</v>
      </c>
      <c r="J54" s="103">
        <f t="shared" si="1"/>
        <v>36.76</v>
      </c>
      <c r="K54" s="113"/>
      <c r="L54" s="113"/>
      <c r="N54" s="117">
        <v>0</v>
      </c>
      <c r="O54" s="113" t="s">
        <v>1159</v>
      </c>
      <c r="P54" s="114"/>
      <c r="Q54" s="118"/>
      <c r="R54" s="116"/>
      <c r="S54" s="114"/>
    </row>
    <row r="55" spans="1:19">
      <c r="A55" s="107">
        <v>49</v>
      </c>
      <c r="B55" s="110" t="s">
        <v>83</v>
      </c>
      <c r="C55" s="141">
        <v>1.0588107899999999E-2</v>
      </c>
      <c r="D55" s="103">
        <f>+C55*Totals!$G$14</f>
        <v>3801.1248914644393</v>
      </c>
      <c r="E55" s="107"/>
      <c r="F55" s="111" t="s">
        <v>40</v>
      </c>
      <c r="G55" s="136">
        <v>7.9326439999999993E-4</v>
      </c>
      <c r="H55" s="103">
        <f>ROUND(+G55*Totals!$H$14,2)</f>
        <v>284.77999999999997</v>
      </c>
      <c r="I55" s="103">
        <f t="shared" si="0"/>
        <v>0</v>
      </c>
      <c r="J55" s="103">
        <f t="shared" si="1"/>
        <v>284.77999999999997</v>
      </c>
      <c r="K55" s="113"/>
      <c r="L55" s="113"/>
      <c r="N55" s="117">
        <v>0</v>
      </c>
      <c r="O55" s="113" t="s">
        <v>1159</v>
      </c>
      <c r="P55" s="114"/>
      <c r="Q55" s="118"/>
      <c r="R55" s="116"/>
      <c r="S55" s="114"/>
    </row>
    <row r="56" spans="1:19">
      <c r="A56" s="107">
        <v>50</v>
      </c>
      <c r="B56" s="110" t="s">
        <v>84</v>
      </c>
      <c r="C56" s="141">
        <v>1.4496311900000001E-2</v>
      </c>
      <c r="D56" s="103">
        <f>+C56*Totals!$G$14</f>
        <v>5204.1679701358325</v>
      </c>
      <c r="E56" s="107"/>
      <c r="F56" s="111" t="s">
        <v>999</v>
      </c>
      <c r="G56" s="136">
        <v>3.7402820000000006E-4</v>
      </c>
      <c r="H56" s="103">
        <f>ROUND(+G56*Totals!$H$14,2)</f>
        <v>134.28</v>
      </c>
      <c r="I56" s="103">
        <f t="shared" si="0"/>
        <v>0</v>
      </c>
      <c r="J56" s="103">
        <f t="shared" si="1"/>
        <v>134.28</v>
      </c>
      <c r="K56" s="113"/>
      <c r="L56" s="113"/>
      <c r="N56" s="117">
        <v>0</v>
      </c>
      <c r="O56" s="113" t="s">
        <v>1159</v>
      </c>
      <c r="P56" s="114"/>
      <c r="Q56" s="118"/>
      <c r="R56" s="116"/>
      <c r="S56" s="114"/>
    </row>
    <row r="57" spans="1:19">
      <c r="A57" s="107">
        <v>51</v>
      </c>
      <c r="B57" s="110" t="s">
        <v>85</v>
      </c>
      <c r="C57" s="141">
        <v>7.7042261000000003E-3</v>
      </c>
      <c r="D57" s="103">
        <f>+C57*Totals!$G$14</f>
        <v>2765.8129171671931</v>
      </c>
      <c r="E57" s="107"/>
      <c r="F57" s="111" t="s">
        <v>998</v>
      </c>
      <c r="G57" s="136">
        <v>6.5300400000000002E-5</v>
      </c>
      <c r="H57" s="103">
        <f>ROUND(+G57*Totals!$H$14,2)</f>
        <v>23.44</v>
      </c>
      <c r="I57" s="103">
        <f t="shared" si="0"/>
        <v>9.4713953488372091</v>
      </c>
      <c r="J57" s="103">
        <f t="shared" si="1"/>
        <v>13.968604651162792</v>
      </c>
      <c r="K57" s="113" t="s">
        <v>998</v>
      </c>
      <c r="L57" s="113" t="s">
        <v>44</v>
      </c>
      <c r="M57" s="138">
        <v>0.40406976744186046</v>
      </c>
      <c r="N57" s="117">
        <f>H57*M57</f>
        <v>9.4713953488372091</v>
      </c>
      <c r="O57" s="117" t="s">
        <v>1159</v>
      </c>
      <c r="P57" s="114"/>
      <c r="Q57" s="118"/>
      <c r="R57" s="116"/>
      <c r="S57" s="114"/>
    </row>
    <row r="58" spans="1:19">
      <c r="A58" s="107">
        <v>52</v>
      </c>
      <c r="B58" s="110" t="s">
        <v>86</v>
      </c>
      <c r="C58" s="141">
        <v>1.58861873E-2</v>
      </c>
      <c r="D58" s="103">
        <f>+C58*Totals!$G$14</f>
        <v>5703.132471524611</v>
      </c>
      <c r="E58" s="107"/>
      <c r="F58" s="111" t="s">
        <v>997</v>
      </c>
      <c r="G58" s="136">
        <v>6.5029909999999994E-4</v>
      </c>
      <c r="H58" s="103">
        <f>ROUND(+G58*Totals!$H$14,2)</f>
        <v>233.46</v>
      </c>
      <c r="I58" s="103">
        <f t="shared" si="0"/>
        <v>0</v>
      </c>
      <c r="J58" s="103">
        <f t="shared" si="1"/>
        <v>233.46</v>
      </c>
      <c r="K58" s="113"/>
      <c r="L58" s="113"/>
      <c r="N58" s="117">
        <v>0</v>
      </c>
      <c r="O58" s="117"/>
      <c r="P58" s="114"/>
      <c r="Q58" s="118"/>
      <c r="R58" s="116"/>
      <c r="S58" s="114"/>
    </row>
    <row r="59" spans="1:19">
      <c r="A59" s="107">
        <v>53</v>
      </c>
      <c r="B59" s="110" t="s">
        <v>87</v>
      </c>
      <c r="C59" s="141">
        <v>9.8871332000000003E-3</v>
      </c>
      <c r="D59" s="103">
        <f>+C59*Totals!$G$14</f>
        <v>3549.4753611024739</v>
      </c>
      <c r="E59" s="107"/>
      <c r="F59" s="111" t="s">
        <v>996</v>
      </c>
      <c r="G59" s="136">
        <v>5.1390200000000001E-5</v>
      </c>
      <c r="H59" s="103">
        <f>ROUND(+G59*Totals!$H$14,2)</f>
        <v>18.45</v>
      </c>
      <c r="I59" s="103">
        <f t="shared" si="0"/>
        <v>6.2598214285714286</v>
      </c>
      <c r="J59" s="103">
        <f t="shared" si="1"/>
        <v>12.190178571428572</v>
      </c>
      <c r="K59" s="113" t="s">
        <v>996</v>
      </c>
      <c r="L59" s="113" t="s">
        <v>107</v>
      </c>
      <c r="M59" s="138">
        <v>0.3392857142857143</v>
      </c>
      <c r="N59" s="117">
        <f>H59*M59</f>
        <v>6.2598214285714286</v>
      </c>
      <c r="O59" s="113" t="s">
        <v>1159</v>
      </c>
      <c r="P59" s="114"/>
      <c r="Q59" s="118"/>
      <c r="R59" s="116"/>
      <c r="S59" s="114"/>
    </row>
    <row r="60" spans="1:19">
      <c r="A60" s="107">
        <v>54</v>
      </c>
      <c r="B60" s="110" t="s">
        <v>88</v>
      </c>
      <c r="C60" s="141">
        <v>8.5957672999999995E-3</v>
      </c>
      <c r="D60" s="103">
        <f>+C60*Totals!$G$14</f>
        <v>3085.8757158364506</v>
      </c>
      <c r="E60" s="107"/>
      <c r="F60" s="111" t="s">
        <v>995</v>
      </c>
      <c r="G60" s="136">
        <v>2.0169699999999998E-4</v>
      </c>
      <c r="H60" s="103">
        <f>ROUND(+G60*Totals!$H$14,2)</f>
        <v>72.41</v>
      </c>
      <c r="I60" s="103">
        <f t="shared" si="0"/>
        <v>0</v>
      </c>
      <c r="J60" s="103">
        <f t="shared" si="1"/>
        <v>72.41</v>
      </c>
      <c r="K60" s="113"/>
      <c r="L60" s="113"/>
      <c r="N60" s="117">
        <v>0</v>
      </c>
      <c r="O60" s="113" t="s">
        <v>1159</v>
      </c>
      <c r="P60" s="114"/>
      <c r="Q60" s="118"/>
      <c r="R60" s="116"/>
      <c r="S60" s="114"/>
    </row>
    <row r="61" spans="1:19">
      <c r="A61" s="107">
        <v>55</v>
      </c>
      <c r="B61" s="110" t="s">
        <v>89</v>
      </c>
      <c r="C61" s="141">
        <v>1.6672009099999999E-2</v>
      </c>
      <c r="D61" s="103">
        <f>+C61*Totals!$G$14</f>
        <v>5985.2420639509774</v>
      </c>
      <c r="E61" s="107"/>
      <c r="F61" s="111" t="s">
        <v>994</v>
      </c>
      <c r="G61" s="136">
        <v>9.0029499999999996E-5</v>
      </c>
      <c r="H61" s="103">
        <f>ROUND(+G61*Totals!$H$14,2)</f>
        <v>32.32</v>
      </c>
      <c r="I61" s="103">
        <f t="shared" si="0"/>
        <v>2.6205405405405404</v>
      </c>
      <c r="J61" s="103">
        <f>+H61-I61</f>
        <v>29.699459459459462</v>
      </c>
      <c r="K61" s="113" t="s">
        <v>994</v>
      </c>
      <c r="L61" s="113" t="s">
        <v>73</v>
      </c>
      <c r="M61" s="138">
        <v>8.1081081081081072E-2</v>
      </c>
      <c r="N61" s="117">
        <f>H61*M61</f>
        <v>2.6205405405405404</v>
      </c>
      <c r="O61" s="117" t="s">
        <v>1159</v>
      </c>
      <c r="P61" s="114"/>
      <c r="Q61" s="118"/>
      <c r="R61" s="116"/>
      <c r="S61" s="114"/>
    </row>
    <row r="62" spans="1:19">
      <c r="A62" s="107">
        <v>56</v>
      </c>
      <c r="B62" s="110" t="s">
        <v>90</v>
      </c>
      <c r="C62" s="141">
        <v>1.0170492200000001E-2</v>
      </c>
      <c r="D62" s="103">
        <f>+C62*Totals!$G$14</f>
        <v>3651.2010856883062</v>
      </c>
      <c r="E62" s="107"/>
      <c r="F62" s="111" t="s">
        <v>993</v>
      </c>
      <c r="G62" s="136">
        <v>3.8252900000000001E-5</v>
      </c>
      <c r="H62" s="103">
        <f>ROUND(+G62*Totals!$H$14,2)</f>
        <v>13.73</v>
      </c>
      <c r="I62" s="103">
        <f t="shared" si="0"/>
        <v>4.1355421686746991</v>
      </c>
      <c r="J62" s="103">
        <f t="shared" si="1"/>
        <v>9.5944578313253004</v>
      </c>
      <c r="K62" s="113" t="s">
        <v>993</v>
      </c>
      <c r="L62" s="113" t="s">
        <v>83</v>
      </c>
      <c r="M62" s="138">
        <v>0.30120481927710846</v>
      </c>
      <c r="N62" s="117">
        <f>H62*M62</f>
        <v>4.1355421686746991</v>
      </c>
      <c r="O62" s="117" t="s">
        <v>1159</v>
      </c>
      <c r="P62" s="114"/>
      <c r="Q62" s="118"/>
      <c r="R62" s="116"/>
      <c r="S62" s="114"/>
    </row>
    <row r="63" spans="1:19">
      <c r="A63" s="107">
        <v>57</v>
      </c>
      <c r="B63" s="110" t="s">
        <v>91</v>
      </c>
      <c r="C63" s="141">
        <v>1.8388178799999998E-2</v>
      </c>
      <c r="D63" s="103">
        <f>+C63*Totals!$G$14</f>
        <v>6601.3460389253023</v>
      </c>
      <c r="E63" s="107"/>
      <c r="F63" s="111" t="s">
        <v>992</v>
      </c>
      <c r="G63" s="136">
        <v>3.0525000000000003E-5</v>
      </c>
      <c r="H63" s="103">
        <f>ROUND(+G63*Totals!$H$14,2)</f>
        <v>10.96</v>
      </c>
      <c r="I63" s="103">
        <f t="shared" si="0"/>
        <v>6.2628571428571433</v>
      </c>
      <c r="J63" s="103">
        <f t="shared" si="1"/>
        <v>4.6971428571428575</v>
      </c>
      <c r="K63" s="113" t="s">
        <v>992</v>
      </c>
      <c r="L63" s="113" t="s">
        <v>65</v>
      </c>
      <c r="M63" s="138">
        <v>0.5714285714285714</v>
      </c>
      <c r="N63" s="117">
        <f>H63*M63</f>
        <v>6.2628571428571433</v>
      </c>
      <c r="O63" s="113" t="s">
        <v>1159</v>
      </c>
      <c r="P63" s="114"/>
      <c r="Q63" s="118"/>
      <c r="R63" s="116"/>
      <c r="S63" s="114"/>
    </row>
    <row r="64" spans="1:19">
      <c r="A64" s="107">
        <v>58</v>
      </c>
      <c r="B64" s="110" t="s">
        <v>92</v>
      </c>
      <c r="C64" s="141">
        <v>7.0157882999999999E-3</v>
      </c>
      <c r="D64" s="103">
        <f>+C64*Totals!$G$14</f>
        <v>2518.6641269848587</v>
      </c>
      <c r="E64" s="107"/>
      <c r="F64" s="111" t="s">
        <v>991</v>
      </c>
      <c r="G64" s="136">
        <v>2.7008859999999997E-4</v>
      </c>
      <c r="H64" s="103">
        <f>ROUND(+G64*Totals!$H$14,2)</f>
        <v>96.96</v>
      </c>
      <c r="I64" s="103">
        <f t="shared" si="0"/>
        <v>0</v>
      </c>
      <c r="J64" s="103">
        <f t="shared" si="1"/>
        <v>96.96</v>
      </c>
      <c r="K64" s="113"/>
      <c r="L64" s="113"/>
      <c r="N64" s="117">
        <v>0</v>
      </c>
      <c r="O64" s="117" t="s">
        <v>1159</v>
      </c>
      <c r="P64" s="114"/>
      <c r="Q64" s="118"/>
      <c r="R64" s="116"/>
      <c r="S64" s="114"/>
    </row>
    <row r="65" spans="1:19">
      <c r="A65" s="107">
        <v>59</v>
      </c>
      <c r="B65" s="110" t="s">
        <v>93</v>
      </c>
      <c r="C65" s="141">
        <v>6.5145689E-3</v>
      </c>
      <c r="D65" s="103">
        <f>+C65*Totals!$G$14</f>
        <v>2338.7266390579675</v>
      </c>
      <c r="E65" s="107"/>
      <c r="F65" s="111" t="s">
        <v>990</v>
      </c>
      <c r="G65" s="136">
        <v>8.8869999999999998E-6</v>
      </c>
      <c r="H65" s="103">
        <f>ROUND(+G65*Totals!$H$14,2)</f>
        <v>3.19</v>
      </c>
      <c r="I65" s="103">
        <f t="shared" si="0"/>
        <v>1.7131481481481479</v>
      </c>
      <c r="J65" s="103">
        <f t="shared" si="1"/>
        <v>1.4768518518518521</v>
      </c>
      <c r="K65" s="113" t="s">
        <v>990</v>
      </c>
      <c r="L65" s="113" t="s">
        <v>65</v>
      </c>
      <c r="M65" s="138">
        <v>0.53703703703703698</v>
      </c>
      <c r="N65" s="117">
        <f>H65*M65</f>
        <v>1.7131481481481479</v>
      </c>
      <c r="O65" s="117" t="s">
        <v>1159</v>
      </c>
      <c r="P65" s="114"/>
      <c r="Q65" s="118"/>
      <c r="R65" s="116"/>
      <c r="S65" s="114"/>
    </row>
    <row r="66" spans="1:19">
      <c r="A66" s="107">
        <v>60</v>
      </c>
      <c r="B66" s="110" t="s">
        <v>94</v>
      </c>
      <c r="C66" s="141">
        <v>1.1208698999999999E-2</v>
      </c>
      <c r="D66" s="103">
        <f>+C66*Totals!$G$14</f>
        <v>4023.9167537981521</v>
      </c>
      <c r="E66" s="107"/>
      <c r="F66" s="111" t="s">
        <v>989</v>
      </c>
      <c r="G66" s="136">
        <v>6.02773E-5</v>
      </c>
      <c r="H66" s="103">
        <f>ROUND(+G66*Totals!$H$14,2)</f>
        <v>21.64</v>
      </c>
      <c r="I66" s="103">
        <f t="shared" si="0"/>
        <v>6.9248000000000003</v>
      </c>
      <c r="J66" s="103">
        <f t="shared" si="1"/>
        <v>14.715199999999999</v>
      </c>
      <c r="K66" s="113" t="s">
        <v>989</v>
      </c>
      <c r="L66" s="113" t="s">
        <v>96</v>
      </c>
      <c r="M66" s="138">
        <v>0.26600000000000001</v>
      </c>
      <c r="N66" s="117">
        <f>H66*M66</f>
        <v>5.75624</v>
      </c>
      <c r="O66" s="113" t="s">
        <v>112</v>
      </c>
      <c r="P66" s="136">
        <v>5.4000000000000006E-2</v>
      </c>
      <c r="Q66" s="118">
        <f>H66*P66</f>
        <v>1.1685600000000003</v>
      </c>
      <c r="R66" s="116" t="s">
        <v>1159</v>
      </c>
      <c r="S66" s="114"/>
    </row>
    <row r="67" spans="1:19">
      <c r="A67" s="107">
        <v>61</v>
      </c>
      <c r="B67" s="110" t="s">
        <v>95</v>
      </c>
      <c r="C67" s="141">
        <v>1.0273724E-2</v>
      </c>
      <c r="D67" s="103">
        <f>+C67*Totals!$G$14</f>
        <v>3688.2612449043522</v>
      </c>
      <c r="E67" s="107"/>
      <c r="F67" s="111" t="s">
        <v>988</v>
      </c>
      <c r="G67" s="136">
        <v>6.7618699999999997E-5</v>
      </c>
      <c r="H67" s="103">
        <f>ROUND(+G67*Totals!$H$14,2)</f>
        <v>24.28</v>
      </c>
      <c r="I67" s="103">
        <f t="shared" si="0"/>
        <v>0</v>
      </c>
      <c r="J67" s="103">
        <f t="shared" si="1"/>
        <v>24.28</v>
      </c>
      <c r="K67" s="113"/>
      <c r="L67" s="113"/>
      <c r="N67" s="117">
        <v>0</v>
      </c>
      <c r="O67" s="117" t="s">
        <v>1159</v>
      </c>
      <c r="P67" s="114"/>
      <c r="Q67" s="118"/>
      <c r="R67" s="116"/>
      <c r="S67" s="114"/>
    </row>
    <row r="68" spans="1:19">
      <c r="A68" s="107">
        <v>62</v>
      </c>
      <c r="B68" s="110" t="s">
        <v>96</v>
      </c>
      <c r="C68" s="141">
        <v>1.00433489E-2</v>
      </c>
      <c r="D68" s="103">
        <f>+C68*Totals!$G$14</f>
        <v>3605.5567111714076</v>
      </c>
      <c r="E68" s="107"/>
      <c r="F68" s="111" t="s">
        <v>987</v>
      </c>
      <c r="G68" s="136">
        <v>1.73877E-5</v>
      </c>
      <c r="H68" s="103">
        <f>ROUND(+G68*Totals!$H$14,2)</f>
        <v>6.24</v>
      </c>
      <c r="I68" s="103">
        <f t="shared" si="0"/>
        <v>3.2727272727272729</v>
      </c>
      <c r="J68" s="103">
        <f t="shared" si="1"/>
        <v>2.9672727272727273</v>
      </c>
      <c r="K68" s="113" t="s">
        <v>987</v>
      </c>
      <c r="L68" s="113" t="s">
        <v>53</v>
      </c>
      <c r="M68" s="138">
        <v>0.52447552447552448</v>
      </c>
      <c r="N68" s="117">
        <f>H68*M68</f>
        <v>3.2727272727272729</v>
      </c>
      <c r="O68" s="117" t="s">
        <v>1159</v>
      </c>
      <c r="P68" s="114"/>
      <c r="Q68" s="118"/>
      <c r="R68" s="116"/>
      <c r="S68" s="114"/>
    </row>
    <row r="69" spans="1:19">
      <c r="A69" s="107">
        <v>63</v>
      </c>
      <c r="B69" s="110" t="s">
        <v>97</v>
      </c>
      <c r="C69" s="141">
        <v>1.1477196700000001E-2</v>
      </c>
      <c r="D69" s="103">
        <f>+C69*Totals!$G$14</f>
        <v>4120.3072798874227</v>
      </c>
      <c r="E69" s="107"/>
      <c r="F69" s="111" t="s">
        <v>986</v>
      </c>
      <c r="G69" s="136">
        <v>1.661489E-4</v>
      </c>
      <c r="H69" s="103">
        <f>ROUND(+G69*Totals!$H$14,2)</f>
        <v>59.65</v>
      </c>
      <c r="I69" s="103">
        <f t="shared" si="0"/>
        <v>12.895259165613146</v>
      </c>
      <c r="J69" s="103">
        <f t="shared" si="1"/>
        <v>46.754740834386851</v>
      </c>
      <c r="K69" s="113" t="s">
        <v>986</v>
      </c>
      <c r="L69" s="113" t="s">
        <v>85</v>
      </c>
      <c r="M69" s="138">
        <v>0.2161820480404551</v>
      </c>
      <c r="N69" s="117">
        <f>H69*M69</f>
        <v>12.895259165613146</v>
      </c>
      <c r="O69" s="113" t="s">
        <v>1159</v>
      </c>
      <c r="P69" s="114"/>
      <c r="Q69" s="118"/>
      <c r="R69" s="116"/>
      <c r="S69" s="114"/>
    </row>
    <row r="70" spans="1:19">
      <c r="A70" s="107">
        <v>64</v>
      </c>
      <c r="B70" s="110" t="s">
        <v>98</v>
      </c>
      <c r="C70" s="141">
        <v>1.0926811199999999E-2</v>
      </c>
      <c r="D70" s="103">
        <f>+C70*Totals!$G$14</f>
        <v>3922.7191892002174</v>
      </c>
      <c r="E70" s="107"/>
      <c r="F70" s="111" t="s">
        <v>985</v>
      </c>
      <c r="G70" s="136">
        <v>2.70475E-4</v>
      </c>
      <c r="H70" s="103">
        <f>ROUND(+G70*Totals!$H$14,2)</f>
        <v>97.1</v>
      </c>
      <c r="I70" s="103">
        <f t="shared" si="0"/>
        <v>0</v>
      </c>
      <c r="J70" s="103">
        <f t="shared" si="1"/>
        <v>97.1</v>
      </c>
      <c r="K70" s="113"/>
      <c r="L70" s="113"/>
      <c r="N70" s="117">
        <v>0</v>
      </c>
      <c r="O70" s="113" t="s">
        <v>1159</v>
      </c>
      <c r="P70" s="114"/>
      <c r="Q70" s="118"/>
      <c r="R70" s="116"/>
      <c r="S70" s="114"/>
    </row>
    <row r="71" spans="1:19">
      <c r="A71" s="107">
        <v>65</v>
      </c>
      <c r="B71" s="110" t="s">
        <v>99</v>
      </c>
      <c r="C71" s="141">
        <v>8.5481417000000011E-3</v>
      </c>
      <c r="D71" s="103">
        <f>+C71*Totals!$G$14</f>
        <v>3068.7781517257822</v>
      </c>
      <c r="E71" s="107"/>
      <c r="F71" s="111" t="s">
        <v>984</v>
      </c>
      <c r="G71" s="136">
        <v>3.717099E-4</v>
      </c>
      <c r="H71" s="103">
        <f>ROUND(+G71*Totals!$H$14,2)</f>
        <v>133.44</v>
      </c>
      <c r="I71" s="103">
        <f t="shared" ref="I71:I134" si="3">+N71+Q71+T71</f>
        <v>0</v>
      </c>
      <c r="J71" s="103">
        <f t="shared" ref="J71:J134" si="4">+H71-I71</f>
        <v>133.44</v>
      </c>
      <c r="K71" s="113"/>
      <c r="L71" s="113"/>
      <c r="N71" s="117">
        <v>0</v>
      </c>
      <c r="O71" s="117" t="s">
        <v>1159</v>
      </c>
      <c r="P71" s="114"/>
      <c r="Q71" s="118"/>
      <c r="R71" s="116"/>
      <c r="S71" s="114"/>
    </row>
    <row r="72" spans="1:19">
      <c r="A72" s="107">
        <v>66</v>
      </c>
      <c r="B72" s="110" t="s">
        <v>100</v>
      </c>
      <c r="C72" s="141">
        <v>8.3837931999999997E-3</v>
      </c>
      <c r="D72" s="103">
        <f>+C72*Totals!$G$14</f>
        <v>3009.7771309461536</v>
      </c>
      <c r="E72" s="107"/>
      <c r="F72" s="111" t="s">
        <v>983</v>
      </c>
      <c r="G72" s="136">
        <v>1.5648909999999998E-4</v>
      </c>
      <c r="H72" s="103">
        <f>ROUND(+G72*Totals!$H$14,2)</f>
        <v>56.18</v>
      </c>
      <c r="I72" s="103">
        <f t="shared" si="3"/>
        <v>0.78163478260869568</v>
      </c>
      <c r="J72" s="103">
        <f t="shared" si="4"/>
        <v>55.398365217391301</v>
      </c>
      <c r="K72" s="113" t="s">
        <v>983</v>
      </c>
      <c r="L72" s="113" t="s">
        <v>73</v>
      </c>
      <c r="M72" s="138">
        <v>1.391304347826087E-2</v>
      </c>
      <c r="N72" s="117">
        <f>H72*M72</f>
        <v>0.78163478260869568</v>
      </c>
      <c r="O72" s="117" t="s">
        <v>1159</v>
      </c>
      <c r="P72" s="114"/>
      <c r="Q72" s="118"/>
      <c r="R72" s="116"/>
      <c r="S72" s="114"/>
    </row>
    <row r="73" spans="1:19">
      <c r="A73" s="107">
        <v>67</v>
      </c>
      <c r="B73" s="110" t="s">
        <v>101</v>
      </c>
      <c r="C73" s="141">
        <v>9.9492577999999998E-3</v>
      </c>
      <c r="D73" s="103">
        <f>+C73*Totals!$G$14</f>
        <v>3571.7780582096948</v>
      </c>
      <c r="E73" s="107"/>
      <c r="F73" s="111" t="s">
        <v>982</v>
      </c>
      <c r="G73" s="136">
        <v>1.7194480000000002E-4</v>
      </c>
      <c r="H73" s="103">
        <f>ROUND(+G73*Totals!$H$14,2)</f>
        <v>61.73</v>
      </c>
      <c r="I73" s="103">
        <f t="shared" si="3"/>
        <v>20.397739130434783</v>
      </c>
      <c r="J73" s="103">
        <f t="shared" si="4"/>
        <v>41.332260869565218</v>
      </c>
      <c r="K73" s="113" t="s">
        <v>982</v>
      </c>
      <c r="L73" s="113" t="s">
        <v>96</v>
      </c>
      <c r="M73" s="138">
        <v>0.33043478260869569</v>
      </c>
      <c r="N73" s="117">
        <f>H73*M73</f>
        <v>20.397739130434783</v>
      </c>
      <c r="O73" s="117" t="s">
        <v>1159</v>
      </c>
      <c r="P73" s="114"/>
      <c r="Q73" s="118"/>
      <c r="R73" s="116"/>
      <c r="S73" s="114"/>
    </row>
    <row r="74" spans="1:19">
      <c r="A74" s="107">
        <v>68</v>
      </c>
      <c r="B74" s="110" t="s">
        <v>102</v>
      </c>
      <c r="C74" s="141">
        <v>6.1873251999999997E-3</v>
      </c>
      <c r="D74" s="103">
        <f>+C74*Totals!$G$14</f>
        <v>2221.2463313964895</v>
      </c>
      <c r="E74" s="107"/>
      <c r="F74" s="111" t="s">
        <v>981</v>
      </c>
      <c r="G74" s="136">
        <v>5.7959000000000007E-6</v>
      </c>
      <c r="H74" s="103">
        <f>ROUND(+G74*Totals!$H$14,2)</f>
        <v>2.08</v>
      </c>
      <c r="I74" s="103">
        <f t="shared" si="3"/>
        <v>0</v>
      </c>
      <c r="J74" s="103">
        <f t="shared" si="4"/>
        <v>2.08</v>
      </c>
      <c r="K74" s="113"/>
      <c r="L74" s="113"/>
      <c r="N74" s="117"/>
      <c r="O74" s="117" t="s">
        <v>1159</v>
      </c>
      <c r="P74" s="114"/>
      <c r="Q74" s="118"/>
      <c r="R74" s="116"/>
      <c r="S74" s="114"/>
    </row>
    <row r="75" spans="1:19">
      <c r="A75" s="107">
        <v>69</v>
      </c>
      <c r="B75" s="110" t="s">
        <v>103</v>
      </c>
      <c r="C75" s="141">
        <v>7.0979933999999996E-3</v>
      </c>
      <c r="D75" s="103">
        <f>+C75*Totals!$G$14</f>
        <v>2548.1757125076433</v>
      </c>
      <c r="E75" s="107"/>
      <c r="F75" s="111" t="s">
        <v>980</v>
      </c>
      <c r="G75" s="136">
        <v>6.2209200000000001E-5</v>
      </c>
      <c r="H75" s="103">
        <f>ROUND(+G75*Totals!$H$14,2)</f>
        <v>22.33</v>
      </c>
      <c r="I75" s="103">
        <f t="shared" si="3"/>
        <v>2.6063406940063087</v>
      </c>
      <c r="J75" s="103">
        <f t="shared" si="4"/>
        <v>19.723659305993689</v>
      </c>
      <c r="K75" s="113" t="s">
        <v>980</v>
      </c>
      <c r="L75" s="113" t="s">
        <v>72</v>
      </c>
      <c r="M75" s="138">
        <v>0.1167192429022082</v>
      </c>
      <c r="N75" s="117">
        <f>H75*M75</f>
        <v>2.6063406940063087</v>
      </c>
      <c r="O75" s="117" t="s">
        <v>1159</v>
      </c>
      <c r="P75" s="114"/>
      <c r="Q75" s="118"/>
      <c r="R75" s="116"/>
      <c r="S75" s="114"/>
    </row>
    <row r="76" spans="1:19">
      <c r="A76" s="107">
        <v>70</v>
      </c>
      <c r="B76" s="110" t="s">
        <v>104</v>
      </c>
      <c r="C76" s="141">
        <v>8.8962353000000011E-3</v>
      </c>
      <c r="D76" s="103">
        <f>+C76*Totals!$G$14</f>
        <v>3193.7435619781149</v>
      </c>
      <c r="E76" s="107"/>
      <c r="F76" s="111" t="s">
        <v>979</v>
      </c>
      <c r="G76" s="136">
        <v>1.77741E-5</v>
      </c>
      <c r="H76" s="103">
        <f>ROUND(+G76*Totals!$H$14,2)</f>
        <v>6.38</v>
      </c>
      <c r="I76" s="103">
        <f t="shared" si="3"/>
        <v>1.049342105263158</v>
      </c>
      <c r="J76" s="103">
        <f t="shared" si="4"/>
        <v>5.3306578947368415</v>
      </c>
      <c r="K76" s="113" t="s">
        <v>979</v>
      </c>
      <c r="L76" s="113" t="s">
        <v>42</v>
      </c>
      <c r="M76" s="138">
        <v>0.16447368421052633</v>
      </c>
      <c r="N76" s="117">
        <f>H76*M76</f>
        <v>1.049342105263158</v>
      </c>
      <c r="O76" s="113" t="s">
        <v>1159</v>
      </c>
      <c r="P76" s="114"/>
      <c r="Q76" s="118"/>
      <c r="R76" s="116"/>
      <c r="S76" s="114"/>
    </row>
    <row r="77" spans="1:19">
      <c r="A77" s="107">
        <v>71</v>
      </c>
      <c r="B77" s="110" t="s">
        <v>138</v>
      </c>
      <c r="C77" s="141">
        <v>1.0081781999999999E-2</v>
      </c>
      <c r="D77" s="103">
        <f>+C77*Totals!$G$14</f>
        <v>3619.3541728563359</v>
      </c>
      <c r="E77" s="107"/>
      <c r="F77" s="111" t="s">
        <v>978</v>
      </c>
      <c r="G77" s="136">
        <v>5.8268030000000002E-4</v>
      </c>
      <c r="H77" s="103">
        <f>ROUND(+G77*Totals!$H$14,2)</f>
        <v>209.18</v>
      </c>
      <c r="I77" s="103">
        <f t="shared" si="3"/>
        <v>0</v>
      </c>
      <c r="J77" s="103">
        <f t="shared" si="4"/>
        <v>209.18</v>
      </c>
      <c r="K77" s="113"/>
      <c r="L77" s="113"/>
      <c r="N77" s="117">
        <v>0</v>
      </c>
      <c r="O77" s="113" t="s">
        <v>1159</v>
      </c>
      <c r="P77" s="114"/>
      <c r="Q77" s="118"/>
      <c r="R77" s="116"/>
      <c r="S77" s="114"/>
    </row>
    <row r="78" spans="1:19">
      <c r="A78" s="107">
        <v>72</v>
      </c>
      <c r="B78" s="110" t="s">
        <v>105</v>
      </c>
      <c r="C78" s="141">
        <v>7.2664826000000005E-3</v>
      </c>
      <c r="D78" s="103">
        <f>+C78*Totals!$G$14</f>
        <v>2608.6632423016054</v>
      </c>
      <c r="E78" s="107"/>
      <c r="F78" s="111" t="s">
        <v>977</v>
      </c>
      <c r="G78" s="136">
        <v>9.0029520000000003E-4</v>
      </c>
      <c r="H78" s="103">
        <f>ROUND(+G78*Totals!$H$14,2)</f>
        <v>323.20999999999998</v>
      </c>
      <c r="I78" s="103">
        <f t="shared" si="3"/>
        <v>0</v>
      </c>
      <c r="J78" s="103">
        <f t="shared" si="4"/>
        <v>323.20999999999998</v>
      </c>
      <c r="K78" s="113"/>
      <c r="L78" s="113"/>
      <c r="N78" s="117">
        <v>0</v>
      </c>
      <c r="O78" s="113" t="s">
        <v>1159</v>
      </c>
      <c r="P78" s="114"/>
      <c r="Q78" s="118"/>
      <c r="R78" s="116"/>
      <c r="S78" s="114"/>
    </row>
    <row r="79" spans="1:19">
      <c r="A79" s="107">
        <v>73</v>
      </c>
      <c r="B79" s="110" t="s">
        <v>106</v>
      </c>
      <c r="C79" s="141">
        <v>9.1328060000000003E-3</v>
      </c>
      <c r="D79" s="103">
        <f>+C79*Totals!$G$14</f>
        <v>3278.6723126910883</v>
      </c>
      <c r="E79" s="107"/>
      <c r="F79" s="111" t="s">
        <v>976</v>
      </c>
      <c r="G79" s="136">
        <v>9.130462E-4</v>
      </c>
      <c r="H79" s="103">
        <f>ROUND(+G79*Totals!$H$14,2)</f>
        <v>327.78</v>
      </c>
      <c r="I79" s="103">
        <f t="shared" si="3"/>
        <v>0</v>
      </c>
      <c r="J79" s="103">
        <f t="shared" si="4"/>
        <v>327.78</v>
      </c>
      <c r="K79" s="113"/>
      <c r="L79" s="113"/>
      <c r="N79" s="117">
        <v>0</v>
      </c>
      <c r="O79" s="113" t="s">
        <v>1159</v>
      </c>
      <c r="P79" s="114"/>
      <c r="Q79" s="118"/>
      <c r="R79" s="116"/>
      <c r="S79" s="114"/>
    </row>
    <row r="80" spans="1:19">
      <c r="A80" s="107">
        <v>74</v>
      </c>
      <c r="B80" s="110" t="s">
        <v>107</v>
      </c>
      <c r="C80" s="141">
        <v>8.7882628999999997E-3</v>
      </c>
      <c r="D80" s="103">
        <f>+C80*Totals!$G$14</f>
        <v>3154.9815299788793</v>
      </c>
      <c r="E80" s="107"/>
      <c r="F80" s="111" t="s">
        <v>975</v>
      </c>
      <c r="G80" s="136">
        <v>9.5168539999999999E-4</v>
      </c>
      <c r="H80" s="103">
        <f>ROUND(+G80*Totals!$H$14,2)</f>
        <v>341.65</v>
      </c>
      <c r="I80" s="103">
        <f t="shared" si="3"/>
        <v>0</v>
      </c>
      <c r="J80" s="103">
        <f t="shared" si="4"/>
        <v>341.65</v>
      </c>
      <c r="K80" s="113"/>
      <c r="L80" s="113"/>
      <c r="N80" s="117">
        <v>0</v>
      </c>
      <c r="O80" s="117"/>
      <c r="P80" s="114"/>
      <c r="Q80" s="118"/>
      <c r="R80" s="116"/>
      <c r="S80" s="114"/>
    </row>
    <row r="81" spans="1:19">
      <c r="A81" s="107">
        <v>75</v>
      </c>
      <c r="B81" s="110" t="s">
        <v>108</v>
      </c>
      <c r="C81" s="141">
        <v>1.6376473900000001E-2</v>
      </c>
      <c r="D81" s="103">
        <f>+C81*Totals!$G$14</f>
        <v>5879.145090286408</v>
      </c>
      <c r="E81" s="107"/>
      <c r="F81" s="111" t="s">
        <v>974</v>
      </c>
      <c r="G81" s="136">
        <v>1.3407830000000001E-4</v>
      </c>
      <c r="H81" s="103">
        <f>ROUND(+G81*Totals!$H$14,2)</f>
        <v>48.13</v>
      </c>
      <c r="I81" s="103">
        <f t="shared" si="3"/>
        <v>6.4960736196319022</v>
      </c>
      <c r="J81" s="103">
        <f t="shared" si="4"/>
        <v>41.633926380368102</v>
      </c>
      <c r="K81" s="113" t="s">
        <v>974</v>
      </c>
      <c r="L81" s="113" t="s">
        <v>50</v>
      </c>
      <c r="M81" s="138">
        <v>0.13496932515337423</v>
      </c>
      <c r="N81" s="117">
        <f>H81*M81</f>
        <v>6.4960736196319022</v>
      </c>
      <c r="O81" s="113" t="s">
        <v>1159</v>
      </c>
      <c r="P81" s="114"/>
      <c r="Q81" s="118"/>
      <c r="R81" s="116"/>
      <c r="S81" s="114"/>
    </row>
    <row r="82" spans="1:19">
      <c r="A82" s="107">
        <v>76</v>
      </c>
      <c r="B82" s="110" t="s">
        <v>109</v>
      </c>
      <c r="C82" s="141">
        <v>9.2350542000000004E-3</v>
      </c>
      <c r="D82" s="103">
        <f>+C82*Totals!$G$14</f>
        <v>3315.3793600500821</v>
      </c>
      <c r="E82" s="107"/>
      <c r="F82" s="111" t="s">
        <v>41</v>
      </c>
      <c r="G82" s="136">
        <v>1.5069300000000002E-5</v>
      </c>
      <c r="H82" s="103">
        <f>ROUND(+G82*Totals!$H$14,2)</f>
        <v>5.41</v>
      </c>
      <c r="I82" s="103">
        <f t="shared" si="3"/>
        <v>0</v>
      </c>
      <c r="J82" s="103">
        <f t="shared" si="4"/>
        <v>5.41</v>
      </c>
      <c r="K82" s="113"/>
      <c r="L82" s="113"/>
      <c r="N82" s="117">
        <v>0</v>
      </c>
      <c r="O82" s="117" t="s">
        <v>1159</v>
      </c>
      <c r="P82" s="114"/>
      <c r="Q82" s="118"/>
      <c r="R82" s="116"/>
      <c r="S82" s="114"/>
    </row>
    <row r="83" spans="1:19">
      <c r="A83" s="107">
        <v>77</v>
      </c>
      <c r="B83" s="110" t="s">
        <v>110</v>
      </c>
      <c r="C83" s="141">
        <v>1.79415902E-2</v>
      </c>
      <c r="D83" s="103">
        <f>+C83*Totals!$G$14</f>
        <v>6441.0209780422101</v>
      </c>
      <c r="E83" s="107"/>
      <c r="F83" s="111" t="s">
        <v>973</v>
      </c>
      <c r="G83" s="136">
        <v>8.8869999999999998E-6</v>
      </c>
      <c r="H83" s="103">
        <f>ROUND(+G83*Totals!$H$14,2)</f>
        <v>3.19</v>
      </c>
      <c r="I83" s="103">
        <f t="shared" si="3"/>
        <v>1.3602030456852792</v>
      </c>
      <c r="J83" s="103">
        <f t="shared" si="4"/>
        <v>1.8297969543147208</v>
      </c>
      <c r="K83" s="113" t="s">
        <v>973</v>
      </c>
      <c r="L83" s="113" t="s">
        <v>42</v>
      </c>
      <c r="M83" s="138">
        <v>0.42639593908629442</v>
      </c>
      <c r="N83" s="117">
        <f>H83*M83</f>
        <v>1.3602030456852792</v>
      </c>
      <c r="O83" s="117" t="s">
        <v>1159</v>
      </c>
      <c r="P83" s="114"/>
      <c r="Q83" s="118"/>
      <c r="R83" s="116"/>
      <c r="S83" s="114"/>
    </row>
    <row r="84" spans="1:19" ht="37.5">
      <c r="A84" s="107">
        <v>78</v>
      </c>
      <c r="B84" s="110" t="s">
        <v>111</v>
      </c>
      <c r="C84" s="141">
        <v>1.8946176299999999E-2</v>
      </c>
      <c r="D84" s="103">
        <f>+C84*Totals!$G$14</f>
        <v>6801.6668334106826</v>
      </c>
      <c r="E84" s="107"/>
      <c r="F84" s="111" t="s">
        <v>972</v>
      </c>
      <c r="G84" s="136">
        <v>4.4048799999999997E-5</v>
      </c>
      <c r="H84" s="103">
        <f>ROUND(+G84*Totals!$H$14,2)</f>
        <v>15.81</v>
      </c>
      <c r="I84" s="103">
        <f t="shared" si="3"/>
        <v>6.12</v>
      </c>
      <c r="J84" s="103">
        <f t="shared" si="4"/>
        <v>9.6900000000000013</v>
      </c>
      <c r="K84" s="113" t="s">
        <v>972</v>
      </c>
      <c r="L84" s="113" t="s">
        <v>65</v>
      </c>
      <c r="M84" s="138">
        <v>0.38709677419354838</v>
      </c>
      <c r="N84" s="117">
        <f>H84*M84</f>
        <v>6.12</v>
      </c>
      <c r="O84" s="113" t="s">
        <v>1159</v>
      </c>
      <c r="P84" s="114"/>
      <c r="Q84" s="118"/>
      <c r="R84" s="116"/>
      <c r="S84" s="114"/>
    </row>
    <row r="85" spans="1:19">
      <c r="A85" s="107">
        <v>79</v>
      </c>
      <c r="B85" s="110" t="s">
        <v>112</v>
      </c>
      <c r="C85" s="141">
        <v>9.2641042999999992E-3</v>
      </c>
      <c r="D85" s="103">
        <f>+C85*Totals!$G$14</f>
        <v>3325.8083299144264</v>
      </c>
      <c r="E85" s="107"/>
      <c r="F85" s="111" t="s">
        <v>971</v>
      </c>
      <c r="G85" s="136">
        <v>1.039397E-4</v>
      </c>
      <c r="H85" s="103">
        <f>ROUND(+G85*Totals!$H$14,2)</f>
        <v>37.31</v>
      </c>
      <c r="I85" s="103">
        <f t="shared" si="3"/>
        <v>0</v>
      </c>
      <c r="J85" s="103">
        <f t="shared" si="4"/>
        <v>37.31</v>
      </c>
      <c r="K85" s="113"/>
      <c r="L85" s="113"/>
      <c r="N85" s="117">
        <v>0</v>
      </c>
      <c r="O85" s="113" t="s">
        <v>1159</v>
      </c>
      <c r="P85" s="114"/>
      <c r="Q85" s="118"/>
      <c r="R85" s="116"/>
      <c r="S85" s="114"/>
    </row>
    <row r="86" spans="1:19">
      <c r="A86" s="107">
        <v>80</v>
      </c>
      <c r="B86" s="110" t="s">
        <v>113</v>
      </c>
      <c r="C86" s="141">
        <v>7.9202879999999993E-3</v>
      </c>
      <c r="D86" s="103">
        <f>+C86*Totals!$G$14</f>
        <v>2843.3790200010239</v>
      </c>
      <c r="E86" s="107"/>
      <c r="F86" s="111" t="s">
        <v>970</v>
      </c>
      <c r="G86" s="136">
        <v>1.5108730900000001E-2</v>
      </c>
      <c r="H86" s="103">
        <f>ROUND(+G86*Totals!$H$14,2)</f>
        <v>5424.03</v>
      </c>
      <c r="I86" s="103">
        <f t="shared" si="3"/>
        <v>0</v>
      </c>
      <c r="J86" s="103">
        <f t="shared" si="4"/>
        <v>5424.03</v>
      </c>
      <c r="K86" s="113"/>
      <c r="L86" s="113"/>
      <c r="N86" s="117">
        <v>0</v>
      </c>
      <c r="O86" s="113" t="s">
        <v>1159</v>
      </c>
      <c r="P86" s="114"/>
      <c r="Q86" s="118"/>
      <c r="R86" s="116"/>
      <c r="S86" s="114"/>
    </row>
    <row r="87" spans="1:19">
      <c r="A87" s="107">
        <v>81</v>
      </c>
      <c r="B87" s="110" t="s">
        <v>114</v>
      </c>
      <c r="C87" s="141">
        <v>9.7816435999999989E-3</v>
      </c>
      <c r="D87" s="103">
        <f>+C87*Totals!$G$14</f>
        <v>3511.6046529327327</v>
      </c>
      <c r="E87" s="107"/>
      <c r="F87" s="111" t="s">
        <v>969</v>
      </c>
      <c r="G87" s="136">
        <v>2.2024399999999999E-5</v>
      </c>
      <c r="H87" s="103">
        <f>ROUND(+G87*Totals!$H$14,2)</f>
        <v>7.91</v>
      </c>
      <c r="I87" s="103">
        <f t="shared" si="3"/>
        <v>1.6950000000000001</v>
      </c>
      <c r="J87" s="103">
        <f t="shared" si="4"/>
        <v>6.2149999999999999</v>
      </c>
      <c r="K87" s="113" t="s">
        <v>969</v>
      </c>
      <c r="L87" s="113" t="s">
        <v>95</v>
      </c>
      <c r="M87" s="138">
        <v>0.10714285714285715</v>
      </c>
      <c r="N87" s="117">
        <f>H87*M87</f>
        <v>0.84750000000000003</v>
      </c>
      <c r="O87" s="117" t="s">
        <v>124</v>
      </c>
      <c r="P87" s="138">
        <v>0.10714285714285715</v>
      </c>
      <c r="Q87" s="118">
        <f>H87*P87</f>
        <v>0.84750000000000003</v>
      </c>
      <c r="R87" s="116" t="s">
        <v>1159</v>
      </c>
      <c r="S87" s="114"/>
    </row>
    <row r="88" spans="1:19">
      <c r="A88" s="107">
        <v>82</v>
      </c>
      <c r="B88" s="110" t="s">
        <v>115</v>
      </c>
      <c r="C88" s="141">
        <v>1.0811474000000001E-2</v>
      </c>
      <c r="D88" s="103">
        <f>+C88*Totals!$G$14</f>
        <v>3881.3131980663529</v>
      </c>
      <c r="E88" s="107"/>
      <c r="F88" s="111" t="s">
        <v>968</v>
      </c>
      <c r="G88" s="136">
        <v>1.418062E-4</v>
      </c>
      <c r="H88" s="103">
        <f>ROUND(+G88*Totals!$H$14,2)</f>
        <v>50.91</v>
      </c>
      <c r="I88" s="103">
        <f t="shared" si="3"/>
        <v>13.588409506398536</v>
      </c>
      <c r="J88" s="103">
        <f t="shared" si="4"/>
        <v>37.321590493601462</v>
      </c>
      <c r="K88" s="113" t="s">
        <v>968</v>
      </c>
      <c r="L88" s="113" t="s">
        <v>122</v>
      </c>
      <c r="M88" s="138">
        <v>0.26691042047531993</v>
      </c>
      <c r="N88" s="117">
        <f>H88*M88</f>
        <v>13.588409506398536</v>
      </c>
      <c r="O88" s="117" t="s">
        <v>1159</v>
      </c>
      <c r="P88" s="114"/>
      <c r="Q88" s="118"/>
      <c r="R88" s="116"/>
      <c r="S88" s="114"/>
    </row>
    <row r="89" spans="1:19">
      <c r="A89" s="107">
        <v>83</v>
      </c>
      <c r="B89" s="110" t="s">
        <v>116</v>
      </c>
      <c r="C89" s="141">
        <v>9.3754547000000008E-3</v>
      </c>
      <c r="D89" s="103">
        <f>+C89*Totals!$G$14</f>
        <v>3365.7830620490063</v>
      </c>
      <c r="E89" s="107"/>
      <c r="F89" s="111" t="s">
        <v>967</v>
      </c>
      <c r="G89" s="136">
        <v>6.8005100000000004E-5</v>
      </c>
      <c r="H89" s="103">
        <f>ROUND(+G89*Totals!$H$14,2)</f>
        <v>24.41</v>
      </c>
      <c r="I89" s="103">
        <f t="shared" si="3"/>
        <v>3.237400530503979</v>
      </c>
      <c r="J89" s="103">
        <f t="shared" si="4"/>
        <v>21.172599469496021</v>
      </c>
      <c r="K89" s="113" t="s">
        <v>967</v>
      </c>
      <c r="L89" s="113" t="s">
        <v>74</v>
      </c>
      <c r="M89" s="138">
        <v>0.13262599469496023</v>
      </c>
      <c r="N89" s="117">
        <f>H89*M89</f>
        <v>3.237400530503979</v>
      </c>
      <c r="O89" s="113" t="s">
        <v>1159</v>
      </c>
      <c r="P89" s="114"/>
      <c r="Q89" s="118"/>
      <c r="R89" s="116"/>
      <c r="S89" s="114"/>
    </row>
    <row r="90" spans="1:19">
      <c r="A90" s="107">
        <v>84</v>
      </c>
      <c r="B90" s="110" t="s">
        <v>117</v>
      </c>
      <c r="C90" s="141">
        <v>1.5764684099999999E-2</v>
      </c>
      <c r="D90" s="103">
        <f>+C90*Totals!$G$14</f>
        <v>5659.5128897943769</v>
      </c>
      <c r="E90" s="107"/>
      <c r="F90" s="111" t="s">
        <v>966</v>
      </c>
      <c r="G90" s="136">
        <v>2.7549810000000003E-4</v>
      </c>
      <c r="H90" s="103">
        <f>ROUND(+G90*Totals!$H$14,2)</f>
        <v>98.9</v>
      </c>
      <c r="I90" s="103">
        <f t="shared" si="3"/>
        <v>0</v>
      </c>
      <c r="J90" s="103">
        <f t="shared" si="4"/>
        <v>98.9</v>
      </c>
      <c r="K90" s="113"/>
      <c r="L90" s="113"/>
      <c r="N90" s="117">
        <v>0</v>
      </c>
      <c r="O90" s="117" t="s">
        <v>1159</v>
      </c>
      <c r="P90" s="114"/>
      <c r="Q90" s="118"/>
      <c r="R90" s="116"/>
      <c r="S90" s="114"/>
    </row>
    <row r="91" spans="1:19">
      <c r="A91" s="107">
        <v>85</v>
      </c>
      <c r="B91" s="110" t="s">
        <v>118</v>
      </c>
      <c r="C91" s="141">
        <v>1.1401374299999999E-2</v>
      </c>
      <c r="D91" s="103">
        <f>+C91*Totals!$G$14</f>
        <v>4093.0870801413867</v>
      </c>
      <c r="E91" s="107"/>
      <c r="F91" s="111" t="s">
        <v>965</v>
      </c>
      <c r="G91" s="136">
        <v>1.058716E-4</v>
      </c>
      <c r="H91" s="103">
        <f>ROUND(+G91*Totals!$H$14,2)</f>
        <v>38.01</v>
      </c>
      <c r="I91" s="103">
        <f t="shared" si="3"/>
        <v>11.280387096774193</v>
      </c>
      <c r="J91" s="103">
        <f t="shared" si="4"/>
        <v>26.729612903225807</v>
      </c>
      <c r="K91" s="143" t="s">
        <v>965</v>
      </c>
      <c r="L91" s="143" t="s">
        <v>102</v>
      </c>
      <c r="M91" s="140">
        <v>6.4516129032258056E-3</v>
      </c>
      <c r="N91" s="144">
        <f>H91*M91</f>
        <v>0.24522580645161285</v>
      </c>
      <c r="O91" s="143" t="s">
        <v>123</v>
      </c>
      <c r="P91" s="140">
        <v>0.29032258064516131</v>
      </c>
      <c r="Q91" s="118">
        <f>H91*P91</f>
        <v>11.035161290322581</v>
      </c>
      <c r="R91" s="116"/>
      <c r="S91" s="114"/>
    </row>
    <row r="92" spans="1:19">
      <c r="A92" s="107">
        <v>86</v>
      </c>
      <c r="B92" s="110" t="s">
        <v>119</v>
      </c>
      <c r="C92" s="141">
        <v>1.20491769E-2</v>
      </c>
      <c r="D92" s="103">
        <f>+C92*Totals!$G$14</f>
        <v>4325.6478559543511</v>
      </c>
      <c r="E92" s="107"/>
      <c r="F92" s="111" t="s">
        <v>964</v>
      </c>
      <c r="G92" s="136">
        <v>1.1205399999999999E-5</v>
      </c>
      <c r="H92" s="103">
        <f>ROUND(+G92*Totals!$H$14,2)</f>
        <v>4.0199999999999996</v>
      </c>
      <c r="I92" s="103">
        <f t="shared" si="3"/>
        <v>1.376712328767123</v>
      </c>
      <c r="J92" s="103">
        <f t="shared" si="4"/>
        <v>2.6432876712328763</v>
      </c>
      <c r="K92" s="113" t="s">
        <v>964</v>
      </c>
      <c r="L92" s="113" t="s">
        <v>106</v>
      </c>
      <c r="M92" s="138">
        <v>0.34246575342465752</v>
      </c>
      <c r="N92" s="117">
        <f>H92*M92</f>
        <v>1.376712328767123</v>
      </c>
      <c r="O92" s="117" t="s">
        <v>1159</v>
      </c>
      <c r="P92" s="138"/>
      <c r="Q92" s="118"/>
      <c r="R92" s="116"/>
      <c r="S92" s="114"/>
    </row>
    <row r="93" spans="1:19">
      <c r="A93" s="107">
        <v>87</v>
      </c>
      <c r="B93" s="110" t="s">
        <v>120</v>
      </c>
      <c r="C93" s="141">
        <v>8.1133587999999996E-3</v>
      </c>
      <c r="D93" s="103">
        <f>+C93*Totals!$G$14</f>
        <v>2912.6913306259426</v>
      </c>
      <c r="E93" s="107"/>
      <c r="F93" s="111" t="s">
        <v>963</v>
      </c>
      <c r="G93" s="136">
        <v>9.0029499999999996E-5</v>
      </c>
      <c r="H93" s="103">
        <f>ROUND(+G93*Totals!$H$14,2)</f>
        <v>32.32</v>
      </c>
      <c r="I93" s="103">
        <f t="shared" si="3"/>
        <v>8.8847808764940233</v>
      </c>
      <c r="J93" s="103">
        <f t="shared" si="4"/>
        <v>23.435219123505977</v>
      </c>
      <c r="K93" s="113" t="s">
        <v>963</v>
      </c>
      <c r="L93" s="113" t="s">
        <v>101</v>
      </c>
      <c r="M93" s="138">
        <v>0.27490039840637448</v>
      </c>
      <c r="N93" s="117">
        <f>H93*M93</f>
        <v>8.8847808764940233</v>
      </c>
      <c r="O93" s="117" t="s">
        <v>1159</v>
      </c>
      <c r="P93" s="138"/>
      <c r="Q93" s="118"/>
      <c r="R93" s="116"/>
      <c r="S93" s="114"/>
    </row>
    <row r="94" spans="1:19">
      <c r="A94" s="107">
        <v>88</v>
      </c>
      <c r="B94" s="110" t="s">
        <v>121</v>
      </c>
      <c r="C94" s="141">
        <v>6.6834490000000002E-3</v>
      </c>
      <c r="D94" s="103">
        <f>+C94*Totals!$G$14</f>
        <v>2399.3545017361521</v>
      </c>
      <c r="E94" s="107"/>
      <c r="F94" s="111" t="s">
        <v>962</v>
      </c>
      <c r="G94" s="136">
        <v>4.82991E-5</v>
      </c>
      <c r="H94" s="103">
        <f>ROUND(+G94*Totals!$H$14,2)</f>
        <v>17.34</v>
      </c>
      <c r="I94" s="103">
        <f t="shared" si="3"/>
        <v>3.080131578947368</v>
      </c>
      <c r="J94" s="103">
        <f t="shared" si="4"/>
        <v>14.259868421052632</v>
      </c>
      <c r="K94" s="113" t="s">
        <v>962</v>
      </c>
      <c r="L94" s="113" t="s">
        <v>113</v>
      </c>
      <c r="M94" s="138">
        <v>4.1118421052631582E-2</v>
      </c>
      <c r="N94" s="117">
        <f>H94*M94</f>
        <v>0.71299342105263164</v>
      </c>
      <c r="O94" s="113" t="s">
        <v>120</v>
      </c>
      <c r="P94" s="138">
        <v>0.13651315789473684</v>
      </c>
      <c r="Q94" s="118">
        <f>H94*P94</f>
        <v>2.3671381578947366</v>
      </c>
      <c r="R94" s="116" t="s">
        <v>1159</v>
      </c>
      <c r="S94" s="114"/>
    </row>
    <row r="95" spans="1:19">
      <c r="A95" s="107">
        <v>89</v>
      </c>
      <c r="B95" s="110" t="s">
        <v>122</v>
      </c>
      <c r="C95" s="141">
        <v>7.7474712999999994E-3</v>
      </c>
      <c r="D95" s="103">
        <f>+C95*Totals!$G$14</f>
        <v>2781.3379200958425</v>
      </c>
      <c r="E95" s="107"/>
      <c r="F95" s="111" t="s">
        <v>961</v>
      </c>
      <c r="G95" s="136">
        <v>1.0363055000000001E-3</v>
      </c>
      <c r="H95" s="103">
        <f>ROUND(+G95*Totals!$H$14,2)</f>
        <v>372.03</v>
      </c>
      <c r="I95" s="103">
        <f t="shared" si="3"/>
        <v>0</v>
      </c>
      <c r="J95" s="103">
        <f t="shared" si="4"/>
        <v>372.03</v>
      </c>
      <c r="K95" s="113"/>
      <c r="L95" s="113"/>
      <c r="N95" s="117">
        <v>0</v>
      </c>
      <c r="O95" s="113"/>
      <c r="P95" s="114"/>
      <c r="Q95" s="118"/>
      <c r="R95" s="116"/>
      <c r="S95" s="114"/>
    </row>
    <row r="96" spans="1:19">
      <c r="A96" s="107">
        <v>90</v>
      </c>
      <c r="B96" s="110" t="s">
        <v>123</v>
      </c>
      <c r="C96" s="141">
        <v>8.485768900000001E-3</v>
      </c>
      <c r="D96" s="103">
        <f>+C96*Totals!$G$14</f>
        <v>3046.3863509555677</v>
      </c>
      <c r="E96" s="107"/>
      <c r="F96" s="111" t="s">
        <v>960</v>
      </c>
      <c r="G96" s="136">
        <v>6.4373040000000005E-4</v>
      </c>
      <c r="H96" s="103">
        <f>ROUND(+G96*Totals!$H$14,2)</f>
        <v>231.1</v>
      </c>
      <c r="I96" s="103">
        <f t="shared" si="3"/>
        <v>0</v>
      </c>
      <c r="J96" s="103">
        <f t="shared" si="4"/>
        <v>231.1</v>
      </c>
      <c r="K96" s="113"/>
      <c r="L96" s="113"/>
      <c r="N96" s="117">
        <v>0</v>
      </c>
      <c r="O96" s="117"/>
      <c r="P96" s="114"/>
      <c r="Q96" s="118"/>
      <c r="R96" s="116"/>
      <c r="S96" s="114"/>
    </row>
    <row r="97" spans="1:19">
      <c r="A97" s="107">
        <v>91</v>
      </c>
      <c r="B97" s="110" t="s">
        <v>124</v>
      </c>
      <c r="C97" s="141">
        <v>1.23204453E-2</v>
      </c>
      <c r="D97" s="103">
        <f>+C97*Totals!$G$14</f>
        <v>4423.0330618141952</v>
      </c>
      <c r="E97" s="107"/>
      <c r="F97" s="111" t="s">
        <v>959</v>
      </c>
      <c r="G97" s="136">
        <v>1.166906E-4</v>
      </c>
      <c r="H97" s="103">
        <f>ROUND(+G97*Totals!$H$14,2)</f>
        <v>41.89</v>
      </c>
      <c r="I97" s="103">
        <f t="shared" si="3"/>
        <v>12.346526315789474</v>
      </c>
      <c r="J97" s="103">
        <f t="shared" si="4"/>
        <v>29.543473684210525</v>
      </c>
      <c r="K97" s="113" t="s">
        <v>959</v>
      </c>
      <c r="L97" s="113" t="s">
        <v>80</v>
      </c>
      <c r="M97" s="138">
        <v>0.29473684210526313</v>
      </c>
      <c r="N97" s="117">
        <f>H97*M97</f>
        <v>12.346526315789474</v>
      </c>
      <c r="O97" s="117" t="s">
        <v>1159</v>
      </c>
      <c r="P97" s="114"/>
      <c r="Q97" s="118"/>
      <c r="R97" s="116"/>
      <c r="S97" s="114"/>
    </row>
    <row r="98" spans="1:19">
      <c r="A98" s="107">
        <v>92</v>
      </c>
      <c r="B98" s="110" t="s">
        <v>125</v>
      </c>
      <c r="C98" s="141">
        <v>1.0202721100000001E-2</v>
      </c>
      <c r="D98" s="103">
        <f>+C98*Totals!$G$14</f>
        <v>3662.7712429979533</v>
      </c>
      <c r="E98" s="107"/>
      <c r="F98" s="111" t="s">
        <v>958</v>
      </c>
      <c r="G98" s="136">
        <v>1.38715E-4</v>
      </c>
      <c r="H98" s="103">
        <f>ROUND(+G98*Totals!$H$14,2)</f>
        <v>49.8</v>
      </c>
      <c r="I98" s="103">
        <f t="shared" si="3"/>
        <v>12.662618595825428</v>
      </c>
      <c r="J98" s="103">
        <f t="shared" si="4"/>
        <v>37.137381404174569</v>
      </c>
      <c r="K98" s="113" t="s">
        <v>958</v>
      </c>
      <c r="L98" s="113" t="s">
        <v>122</v>
      </c>
      <c r="M98" s="138">
        <v>0.25426944971537008</v>
      </c>
      <c r="N98" s="117">
        <f>H98*M98</f>
        <v>12.662618595825428</v>
      </c>
      <c r="O98" s="113" t="s">
        <v>1159</v>
      </c>
      <c r="P98" s="114"/>
      <c r="Q98" s="118"/>
      <c r="R98" s="116"/>
      <c r="S98" s="114"/>
    </row>
    <row r="99" spans="1:19">
      <c r="A99" s="107">
        <v>93</v>
      </c>
      <c r="B99" s="110" t="s">
        <v>126</v>
      </c>
      <c r="C99" s="141">
        <v>7.4894877000000002E-3</v>
      </c>
      <c r="D99" s="103">
        <f>+C99*Totals!$G$14</f>
        <v>2688.7219501027898</v>
      </c>
      <c r="E99" s="107"/>
      <c r="F99" s="111" t="s">
        <v>957</v>
      </c>
      <c r="G99" s="136">
        <v>3.6293874999999997E-3</v>
      </c>
      <c r="H99" s="103">
        <f>ROUND(+G99*Totals!$H$14,2)</f>
        <v>1302.95</v>
      </c>
      <c r="I99" s="103">
        <f t="shared" si="3"/>
        <v>0</v>
      </c>
      <c r="J99" s="103">
        <f t="shared" si="4"/>
        <v>1302.95</v>
      </c>
      <c r="K99" s="113"/>
      <c r="L99" s="113"/>
      <c r="N99" s="117">
        <v>0</v>
      </c>
      <c r="O99" s="113"/>
      <c r="P99" s="114"/>
      <c r="Q99" s="118"/>
      <c r="R99" s="116"/>
      <c r="S99" s="114"/>
    </row>
    <row r="100" spans="1:19">
      <c r="A100" s="107">
        <v>94</v>
      </c>
      <c r="B100" s="110" t="s">
        <v>127</v>
      </c>
      <c r="C100" s="141">
        <v>1.3323130700000001E-2</v>
      </c>
      <c r="D100" s="103">
        <f>+C100*Totals!$G$14</f>
        <v>4782.9965669318544</v>
      </c>
      <c r="E100" s="107"/>
      <c r="F100" s="111" t="s">
        <v>42</v>
      </c>
      <c r="G100" s="136">
        <v>4.8144542000000002E-3</v>
      </c>
      <c r="H100" s="103">
        <f>ROUND(+G100*Totals!$H$14,2)</f>
        <v>1728.39</v>
      </c>
      <c r="I100" s="103">
        <f t="shared" si="3"/>
        <v>0</v>
      </c>
      <c r="J100" s="103">
        <f t="shared" si="4"/>
        <v>1728.39</v>
      </c>
      <c r="K100" s="113"/>
      <c r="L100" s="113"/>
      <c r="N100" s="117">
        <v>0</v>
      </c>
      <c r="O100" s="117"/>
      <c r="P100" s="114"/>
      <c r="Q100" s="118"/>
      <c r="R100" s="116"/>
      <c r="S100" s="114"/>
    </row>
    <row r="101" spans="1:19">
      <c r="A101" s="107">
        <v>95</v>
      </c>
      <c r="B101" s="110" t="s">
        <v>128</v>
      </c>
      <c r="C101" s="141">
        <v>6.3186138000000001E-3</v>
      </c>
      <c r="D101" s="103">
        <f>+C101*Totals!$G$14</f>
        <v>2268.3788663251826</v>
      </c>
      <c r="E101" s="107"/>
      <c r="F101" s="111" t="s">
        <v>956</v>
      </c>
      <c r="G101" s="136">
        <v>4.9071899999999993E-5</v>
      </c>
      <c r="H101" s="103">
        <f>ROUND(+G101*Totals!$H$14,2)</f>
        <v>17.62</v>
      </c>
      <c r="I101" s="103">
        <f t="shared" si="3"/>
        <v>4.7783050847457629</v>
      </c>
      <c r="J101" s="103">
        <f t="shared" si="4"/>
        <v>12.841694915254237</v>
      </c>
      <c r="K101" s="113" t="s">
        <v>956</v>
      </c>
      <c r="L101" s="113" t="s">
        <v>59</v>
      </c>
      <c r="M101" s="138">
        <v>0.2711864406779661</v>
      </c>
      <c r="N101" s="117">
        <f>H101*M101</f>
        <v>4.7783050847457629</v>
      </c>
      <c r="O101" s="117" t="s">
        <v>1159</v>
      </c>
      <c r="P101" s="114"/>
      <c r="Q101" s="118"/>
      <c r="R101" s="116"/>
      <c r="S101" s="114"/>
    </row>
    <row r="102" spans="1:19">
      <c r="A102" s="107">
        <v>96</v>
      </c>
      <c r="B102" s="110" t="s">
        <v>129</v>
      </c>
      <c r="C102" s="141">
        <v>1.28964033E-2</v>
      </c>
      <c r="D102" s="103">
        <f>+C102*Totals!$G$14</f>
        <v>4629.8016658853785</v>
      </c>
      <c r="E102" s="107"/>
      <c r="F102" s="111" t="s">
        <v>955</v>
      </c>
      <c r="G102" s="136">
        <v>6.9937099999999998E-5</v>
      </c>
      <c r="H102" s="103">
        <f>ROUND(+G102*Totals!$H$14,2)</f>
        <v>25.11</v>
      </c>
      <c r="I102" s="103">
        <f t="shared" si="3"/>
        <v>3.4397260273972599</v>
      </c>
      <c r="J102" s="103">
        <f t="shared" si="4"/>
        <v>21.67027397260274</v>
      </c>
      <c r="K102" s="113" t="s">
        <v>955</v>
      </c>
      <c r="L102" s="113" t="s">
        <v>42</v>
      </c>
      <c r="M102" s="138">
        <v>0.13698630136986301</v>
      </c>
      <c r="N102" s="117">
        <f>H102*M102</f>
        <v>3.4397260273972599</v>
      </c>
      <c r="O102" s="113" t="s">
        <v>1159</v>
      </c>
      <c r="P102" s="114"/>
      <c r="Q102" s="118"/>
      <c r="R102" s="116"/>
      <c r="S102" s="114"/>
    </row>
    <row r="103" spans="1:19">
      <c r="A103" s="107">
        <v>97</v>
      </c>
      <c r="B103" s="110" t="s">
        <v>130</v>
      </c>
      <c r="C103" s="141">
        <v>1.5474697799999999E-2</v>
      </c>
      <c r="D103" s="103">
        <f>+C103*Totals!$G$14</f>
        <v>5555.4079681668145</v>
      </c>
      <c r="E103" s="107"/>
      <c r="F103" s="111" t="s">
        <v>954</v>
      </c>
      <c r="G103" s="136">
        <v>2.708613E-4</v>
      </c>
      <c r="H103" s="103">
        <f>ROUND(+G103*Totals!$H$14,2)</f>
        <v>97.24</v>
      </c>
      <c r="I103" s="103">
        <f t="shared" si="3"/>
        <v>0</v>
      </c>
      <c r="J103" s="103">
        <f t="shared" si="4"/>
        <v>97.24</v>
      </c>
      <c r="K103" s="113"/>
      <c r="L103" s="113"/>
      <c r="N103" s="117">
        <v>0</v>
      </c>
      <c r="O103" s="117"/>
      <c r="P103" s="114"/>
      <c r="Q103" s="118"/>
      <c r="R103" s="116"/>
      <c r="S103" s="114"/>
    </row>
    <row r="104" spans="1:19">
      <c r="A104" s="107">
        <v>98</v>
      </c>
      <c r="B104" s="110" t="s">
        <v>131</v>
      </c>
      <c r="C104" s="141">
        <v>6.8143408000000006E-3</v>
      </c>
      <c r="D104" s="103">
        <f>+C104*Totals!$G$14</f>
        <v>2446.3445856838789</v>
      </c>
      <c r="E104" s="107"/>
      <c r="F104" s="111" t="s">
        <v>953</v>
      </c>
      <c r="G104" s="136">
        <v>5.6799700000000004E-5</v>
      </c>
      <c r="H104" s="103">
        <f>ROUND(+G104*Totals!$H$14,2)</f>
        <v>20.39</v>
      </c>
      <c r="I104" s="103">
        <f t="shared" si="3"/>
        <v>2.4492492492492492</v>
      </c>
      <c r="J104" s="103">
        <f t="shared" si="4"/>
        <v>17.940750750750752</v>
      </c>
      <c r="K104" s="113" t="s">
        <v>953</v>
      </c>
      <c r="L104" s="113" t="s">
        <v>106</v>
      </c>
      <c r="M104" s="138">
        <v>0.12012012012012012</v>
      </c>
      <c r="N104" s="117">
        <f>H104*M104</f>
        <v>2.4492492492492492</v>
      </c>
      <c r="O104" s="117" t="s">
        <v>1159</v>
      </c>
      <c r="P104" s="114"/>
      <c r="Q104" s="118"/>
      <c r="R104" s="116"/>
      <c r="S104" s="114"/>
    </row>
    <row r="105" spans="1:19">
      <c r="A105" s="107">
        <v>99</v>
      </c>
      <c r="B105" s="110" t="s">
        <v>132</v>
      </c>
      <c r="C105" s="141">
        <v>9.2972011999999989E-3</v>
      </c>
      <c r="D105" s="103">
        <f>+C105*Totals!$G$14</f>
        <v>3337.6900987449376</v>
      </c>
      <c r="E105" s="107"/>
      <c r="F105" s="111" t="s">
        <v>952</v>
      </c>
      <c r="G105" s="136">
        <v>2.8979499999999999E-5</v>
      </c>
      <c r="H105" s="103">
        <f>ROUND(+G105*Totals!$H$14,2)</f>
        <v>10.4</v>
      </c>
      <c r="I105" s="103">
        <f t="shared" si="3"/>
        <v>3.7498591549295779</v>
      </c>
      <c r="J105" s="103">
        <f t="shared" si="4"/>
        <v>6.6501408450704229</v>
      </c>
      <c r="K105" s="113" t="s">
        <v>952</v>
      </c>
      <c r="L105" s="113" t="s">
        <v>80</v>
      </c>
      <c r="M105" s="138">
        <v>0.36056338028169016</v>
      </c>
      <c r="N105" s="117">
        <f t="shared" ref="N105:N113" si="5">H105*M105</f>
        <v>3.7498591549295779</v>
      </c>
      <c r="O105" s="117" t="s">
        <v>1159</v>
      </c>
      <c r="P105" s="114"/>
      <c r="Q105" s="118"/>
      <c r="R105" s="116"/>
      <c r="S105" s="114"/>
    </row>
    <row r="106" spans="1:19">
      <c r="C106" s="119">
        <f>SUM(C7:C105)</f>
        <v>0.99999999999999989</v>
      </c>
      <c r="D106" s="120">
        <f>SUM(D7:D105)</f>
        <v>358999.44800000021</v>
      </c>
      <c r="F106" s="111" t="s">
        <v>951</v>
      </c>
      <c r="G106" s="136">
        <v>1.3175989999999999E-4</v>
      </c>
      <c r="H106" s="103">
        <f>ROUND(+G106*Totals!$H$14,2)</f>
        <v>47.3</v>
      </c>
      <c r="I106" s="103">
        <f t="shared" si="3"/>
        <v>11.515445026178011</v>
      </c>
      <c r="J106" s="103">
        <f t="shared" si="4"/>
        <v>35.784554973821983</v>
      </c>
      <c r="K106" s="113" t="s">
        <v>951</v>
      </c>
      <c r="L106" s="113" t="s">
        <v>44</v>
      </c>
      <c r="M106" s="138">
        <v>0.24345549738219899</v>
      </c>
      <c r="N106" s="117">
        <f t="shared" si="5"/>
        <v>11.515445026178011</v>
      </c>
      <c r="O106" s="117" t="s">
        <v>1159</v>
      </c>
      <c r="P106" s="114"/>
      <c r="Q106" s="118"/>
      <c r="R106" s="116"/>
      <c r="S106" s="114"/>
    </row>
    <row r="107" spans="1:19">
      <c r="F107" s="111" t="s">
        <v>950</v>
      </c>
      <c r="G107" s="136">
        <v>5.5254199999999997E-5</v>
      </c>
      <c r="H107" s="103">
        <f>ROUND(+G107*Totals!$H$14,2)</f>
        <v>19.84</v>
      </c>
      <c r="I107" s="103">
        <f t="shared" si="3"/>
        <v>8.1804739336492904</v>
      </c>
      <c r="J107" s="103">
        <f t="shared" si="4"/>
        <v>11.659526066350709</v>
      </c>
      <c r="K107" s="113" t="s">
        <v>950</v>
      </c>
      <c r="L107" s="113" t="s">
        <v>40</v>
      </c>
      <c r="M107" s="138">
        <v>0.41232227488151663</v>
      </c>
      <c r="N107" s="117">
        <f t="shared" si="5"/>
        <v>8.1804739336492904</v>
      </c>
      <c r="O107" s="117" t="s">
        <v>1159</v>
      </c>
      <c r="P107" s="114"/>
      <c r="Q107" s="118"/>
      <c r="R107" s="116"/>
      <c r="S107" s="114"/>
    </row>
    <row r="108" spans="1:19">
      <c r="F108" s="111" t="s">
        <v>949</v>
      </c>
      <c r="G108" s="136">
        <v>1.931964E-4</v>
      </c>
      <c r="H108" s="103">
        <f>ROUND(+G108*Totals!$H$14,2)</f>
        <v>69.36</v>
      </c>
      <c r="I108" s="103">
        <f t="shared" si="3"/>
        <v>11.539095840867994</v>
      </c>
      <c r="J108" s="103">
        <f t="shared" si="4"/>
        <v>57.820904159132006</v>
      </c>
      <c r="K108" s="113" t="s">
        <v>949</v>
      </c>
      <c r="L108" s="113" t="s">
        <v>48</v>
      </c>
      <c r="M108" s="138">
        <v>0.16636528028933092</v>
      </c>
      <c r="N108" s="117">
        <f t="shared" si="5"/>
        <v>11.539095840867994</v>
      </c>
      <c r="O108" s="117" t="s">
        <v>1159</v>
      </c>
      <c r="P108" s="114"/>
      <c r="Q108" s="118"/>
      <c r="R108" s="116"/>
      <c r="S108" s="114"/>
    </row>
    <row r="109" spans="1:19">
      <c r="F109" s="111" t="s">
        <v>948</v>
      </c>
      <c r="G109" s="136">
        <v>5.7186099999999998E-5</v>
      </c>
      <c r="H109" s="103">
        <f>ROUND(+G109*Totals!$H$14,2)</f>
        <v>20.53</v>
      </c>
      <c r="I109" s="103">
        <f t="shared" si="3"/>
        <v>6.2083848797250862</v>
      </c>
      <c r="J109" s="103">
        <f t="shared" si="4"/>
        <v>14.321615120274915</v>
      </c>
      <c r="K109" s="143" t="s">
        <v>948</v>
      </c>
      <c r="L109" s="143" t="s">
        <v>36</v>
      </c>
      <c r="M109" s="140">
        <v>0.30240549828178692</v>
      </c>
      <c r="N109" s="144">
        <f t="shared" si="5"/>
        <v>6.2083848797250862</v>
      </c>
      <c r="O109" s="143" t="s">
        <v>1159</v>
      </c>
      <c r="P109" s="146"/>
      <c r="Q109" s="145"/>
      <c r="R109" s="116"/>
      <c r="S109" s="114"/>
    </row>
    <row r="110" spans="1:19">
      <c r="F110" s="111" t="s">
        <v>947</v>
      </c>
      <c r="G110" s="136">
        <v>2.318357E-4</v>
      </c>
      <c r="H110" s="103">
        <f>ROUND(+G110*Totals!$H$14,2)</f>
        <v>83.23</v>
      </c>
      <c r="I110" s="103">
        <f t="shared" si="3"/>
        <v>0</v>
      </c>
      <c r="J110" s="103">
        <f t="shared" si="4"/>
        <v>83.23</v>
      </c>
      <c r="K110" s="113"/>
      <c r="L110" s="113"/>
      <c r="N110" s="117">
        <v>0</v>
      </c>
      <c r="O110" s="117"/>
      <c r="P110" s="114"/>
      <c r="Q110" s="118"/>
      <c r="R110" s="116"/>
      <c r="S110" s="114"/>
    </row>
    <row r="111" spans="1:19">
      <c r="F111" s="111" t="s">
        <v>946</v>
      </c>
      <c r="G111" s="136">
        <v>5.6027000000000004E-5</v>
      </c>
      <c r="H111" s="103">
        <f>ROUND(+G111*Totals!$H$14,2)</f>
        <v>20.11</v>
      </c>
      <c r="I111" s="103">
        <f t="shared" si="3"/>
        <v>7.945702647657841</v>
      </c>
      <c r="J111" s="103">
        <f t="shared" si="4"/>
        <v>12.164297352342158</v>
      </c>
      <c r="K111" s="113" t="s">
        <v>946</v>
      </c>
      <c r="L111" s="113" t="s">
        <v>46</v>
      </c>
      <c r="M111" s="138">
        <v>0.39511201629327902</v>
      </c>
      <c r="N111" s="117">
        <f t="shared" si="5"/>
        <v>7.945702647657841</v>
      </c>
      <c r="O111" s="113" t="s">
        <v>1159</v>
      </c>
      <c r="P111" s="114"/>
      <c r="Q111" s="118"/>
      <c r="R111" s="116"/>
      <c r="S111" s="114"/>
    </row>
    <row r="112" spans="1:19">
      <c r="F112" s="111" t="s">
        <v>945</v>
      </c>
      <c r="G112" s="136">
        <v>7.8978690000000009E-4</v>
      </c>
      <c r="H112" s="103">
        <f>ROUND(+G112*Totals!$H$14,2)</f>
        <v>283.52999999999997</v>
      </c>
      <c r="I112" s="103">
        <f t="shared" si="3"/>
        <v>0</v>
      </c>
      <c r="J112" s="103">
        <f t="shared" si="4"/>
        <v>283.52999999999997</v>
      </c>
      <c r="K112" s="113"/>
      <c r="L112" s="113"/>
      <c r="N112" s="117">
        <v>0</v>
      </c>
      <c r="O112" s="117"/>
      <c r="P112" s="114"/>
      <c r="Q112" s="118"/>
      <c r="R112" s="116"/>
      <c r="S112" s="114"/>
    </row>
    <row r="113" spans="6:19">
      <c r="F113" s="111" t="s">
        <v>944</v>
      </c>
      <c r="G113" s="136">
        <v>1.135995E-4</v>
      </c>
      <c r="H113" s="103">
        <f>ROUND(+G113*Totals!$H$14,2)</f>
        <v>40.78</v>
      </c>
      <c r="I113" s="103">
        <f t="shared" si="3"/>
        <v>8.5981927710843369</v>
      </c>
      <c r="J113" s="103">
        <f t="shared" si="4"/>
        <v>32.181807228915666</v>
      </c>
      <c r="K113" s="113" t="s">
        <v>944</v>
      </c>
      <c r="L113" s="113" t="s">
        <v>130</v>
      </c>
      <c r="M113" s="138">
        <v>0.21084337349397589</v>
      </c>
      <c r="N113" s="117">
        <f t="shared" si="5"/>
        <v>8.5981927710843369</v>
      </c>
      <c r="O113" s="113" t="s">
        <v>1159</v>
      </c>
      <c r="P113" s="114"/>
      <c r="Q113" s="118"/>
      <c r="R113" s="116"/>
      <c r="S113" s="114"/>
    </row>
    <row r="114" spans="6:19">
      <c r="F114" s="111" t="s">
        <v>943</v>
      </c>
      <c r="G114" s="136">
        <v>5.8036200000000007E-4</v>
      </c>
      <c r="H114" s="103">
        <f>ROUND(+G114*Totals!$H$14,2)</f>
        <v>208.35</v>
      </c>
      <c r="I114" s="103">
        <f t="shared" si="3"/>
        <v>0</v>
      </c>
      <c r="J114" s="103">
        <f t="shared" si="4"/>
        <v>208.35</v>
      </c>
      <c r="K114" s="113"/>
      <c r="L114" s="113"/>
      <c r="N114" s="117">
        <v>0</v>
      </c>
      <c r="O114" s="113"/>
      <c r="P114" s="114"/>
      <c r="Q114" s="118"/>
      <c r="R114" s="116"/>
      <c r="S114" s="114"/>
    </row>
    <row r="115" spans="6:19">
      <c r="F115" s="111" t="s">
        <v>942</v>
      </c>
      <c r="G115" s="136">
        <v>4.9844700000000001E-5</v>
      </c>
      <c r="H115" s="103">
        <f>ROUND(+G115*Totals!$H$14,2)</f>
        <v>17.89</v>
      </c>
      <c r="I115" s="103">
        <f t="shared" si="3"/>
        <v>0</v>
      </c>
      <c r="J115" s="103">
        <f t="shared" si="4"/>
        <v>17.89</v>
      </c>
      <c r="K115" s="113"/>
      <c r="L115" s="113"/>
      <c r="N115" s="117">
        <v>0</v>
      </c>
      <c r="O115" s="117"/>
      <c r="P115" s="114"/>
      <c r="Q115" s="118"/>
      <c r="R115" s="116"/>
      <c r="S115" s="114"/>
    </row>
    <row r="116" spans="6:19">
      <c r="F116" s="111" t="s">
        <v>941</v>
      </c>
      <c r="G116" s="136">
        <v>1.3137400000000001E-5</v>
      </c>
      <c r="H116" s="103">
        <f>ROUND(+G116*Totals!$H$14,2)</f>
        <v>4.72</v>
      </c>
      <c r="I116" s="103">
        <f t="shared" si="3"/>
        <v>1.3122869955156951</v>
      </c>
      <c r="J116" s="103">
        <f t="shared" si="4"/>
        <v>3.4077130044843047</v>
      </c>
      <c r="K116" s="113" t="s">
        <v>941</v>
      </c>
      <c r="L116" s="113" t="s">
        <v>58</v>
      </c>
      <c r="M116" s="138">
        <v>0.27802690582959644</v>
      </c>
      <c r="N116" s="117">
        <f>H116*M116</f>
        <v>1.3122869955156951</v>
      </c>
      <c r="O116" s="117"/>
      <c r="P116" s="114"/>
      <c r="Q116" s="118"/>
      <c r="R116" s="116"/>
      <c r="S116" s="114"/>
    </row>
    <row r="117" spans="6:19">
      <c r="F117" s="111" t="s">
        <v>940</v>
      </c>
      <c r="G117" s="136">
        <v>3.3229799999999998E-5</v>
      </c>
      <c r="H117" s="103">
        <f>ROUND(+G117*Totals!$H$14,2)</f>
        <v>11.93</v>
      </c>
      <c r="I117" s="103">
        <f t="shared" si="3"/>
        <v>5.8187990196078427</v>
      </c>
      <c r="J117" s="103">
        <f t="shared" si="4"/>
        <v>6.111200980392157</v>
      </c>
      <c r="K117" s="113" t="s">
        <v>940</v>
      </c>
      <c r="L117" s="113" t="s">
        <v>76</v>
      </c>
      <c r="M117" s="138">
        <v>0.48774509803921567</v>
      </c>
      <c r="N117" s="117">
        <f>H117*M117</f>
        <v>5.8187990196078427</v>
      </c>
      <c r="O117" s="113" t="s">
        <v>1159</v>
      </c>
      <c r="P117" s="114"/>
      <c r="Q117" s="118"/>
      <c r="R117" s="116"/>
      <c r="S117" s="114"/>
    </row>
    <row r="118" spans="6:19">
      <c r="F118" s="111" t="s">
        <v>939</v>
      </c>
      <c r="G118" s="136">
        <v>4.5439790000000003E-4</v>
      </c>
      <c r="H118" s="103">
        <f>ROUND(+G118*Totals!$H$14,2)</f>
        <v>163.13</v>
      </c>
      <c r="I118" s="103">
        <f t="shared" si="3"/>
        <v>0</v>
      </c>
      <c r="J118" s="103">
        <f t="shared" si="4"/>
        <v>163.13</v>
      </c>
      <c r="K118" s="113"/>
      <c r="L118" s="113"/>
      <c r="N118" s="117">
        <v>0</v>
      </c>
      <c r="O118" s="113"/>
      <c r="P118" s="114"/>
      <c r="Q118" s="118"/>
      <c r="R118" s="116"/>
      <c r="S118" s="114"/>
    </row>
    <row r="119" spans="6:19" ht="37.5">
      <c r="F119" s="111" t="s">
        <v>938</v>
      </c>
      <c r="G119" s="136">
        <v>3.3113860000000001E-4</v>
      </c>
      <c r="H119" s="103">
        <f>ROUND(+G119*Totals!$H$14,2)</f>
        <v>118.88</v>
      </c>
      <c r="I119" s="103">
        <f t="shared" si="3"/>
        <v>0</v>
      </c>
      <c r="J119" s="103">
        <f t="shared" si="4"/>
        <v>118.88</v>
      </c>
      <c r="K119" s="113"/>
      <c r="L119" s="113"/>
      <c r="N119" s="117">
        <v>0</v>
      </c>
      <c r="O119" s="113"/>
      <c r="P119" s="114"/>
      <c r="Q119" s="118"/>
      <c r="R119" s="116"/>
      <c r="S119" s="114"/>
    </row>
    <row r="120" spans="6:19">
      <c r="F120" s="111" t="s">
        <v>937</v>
      </c>
      <c r="G120" s="136">
        <v>9.2803820999999998E-3</v>
      </c>
      <c r="H120" s="103">
        <f>ROUND(+G120*Totals!$H$14,2)</f>
        <v>3331.65</v>
      </c>
      <c r="I120" s="103">
        <f t="shared" si="3"/>
        <v>0</v>
      </c>
      <c r="J120" s="103">
        <f t="shared" si="4"/>
        <v>3331.65</v>
      </c>
      <c r="K120" s="113"/>
      <c r="L120" s="113"/>
      <c r="N120" s="117"/>
      <c r="O120" s="113"/>
      <c r="P120" s="114"/>
      <c r="Q120" s="118"/>
      <c r="R120" s="116"/>
      <c r="S120" s="114"/>
    </row>
    <row r="121" spans="6:19">
      <c r="F121" s="111" t="s">
        <v>936</v>
      </c>
      <c r="G121" s="136">
        <v>1.6151220000000001E-4</v>
      </c>
      <c r="H121" s="103">
        <f>ROUND(+G121*Totals!$H$14,2)</f>
        <v>57.98</v>
      </c>
      <c r="I121" s="103">
        <f t="shared" si="3"/>
        <v>8.92</v>
      </c>
      <c r="J121" s="103">
        <f t="shared" si="4"/>
        <v>49.059999999999995</v>
      </c>
      <c r="K121" s="137" t="s">
        <v>936</v>
      </c>
      <c r="L121" s="137" t="s">
        <v>89</v>
      </c>
      <c r="M121" s="138">
        <v>0.15384615384615385</v>
      </c>
      <c r="N121" s="117">
        <f>H121*M121</f>
        <v>8.92</v>
      </c>
      <c r="O121" s="117"/>
      <c r="P121" s="114"/>
      <c r="Q121" s="118"/>
      <c r="R121" s="116"/>
      <c r="S121" s="114"/>
    </row>
    <row r="122" spans="6:19">
      <c r="F122" s="111" t="s">
        <v>935</v>
      </c>
      <c r="G122" s="136">
        <v>1.49534E-4</v>
      </c>
      <c r="H122" s="103">
        <f>ROUND(+G122*Totals!$H$14,2)</f>
        <v>53.68</v>
      </c>
      <c r="I122" s="103">
        <f t="shared" si="3"/>
        <v>10.471666666666666</v>
      </c>
      <c r="J122" s="103">
        <f t="shared" si="4"/>
        <v>43.208333333333336</v>
      </c>
      <c r="K122" s="113" t="s">
        <v>935</v>
      </c>
      <c r="L122" s="113" t="s">
        <v>97</v>
      </c>
      <c r="M122" s="138">
        <v>0.19507575757575757</v>
      </c>
      <c r="N122" s="117">
        <f>H122*M122</f>
        <v>10.471666666666666</v>
      </c>
      <c r="O122" s="117" t="s">
        <v>1159</v>
      </c>
      <c r="P122" s="114"/>
      <c r="Q122" s="118"/>
      <c r="R122" s="116"/>
      <c r="S122" s="114"/>
    </row>
    <row r="123" spans="6:19">
      <c r="F123" s="111" t="s">
        <v>934</v>
      </c>
      <c r="G123" s="136">
        <v>1.3755580000000001E-4</v>
      </c>
      <c r="H123" s="103">
        <f>ROUND(+G123*Totals!$H$14,2)</f>
        <v>49.38</v>
      </c>
      <c r="I123" s="103">
        <f t="shared" si="3"/>
        <v>12.345000000000001</v>
      </c>
      <c r="J123" s="103">
        <f t="shared" si="4"/>
        <v>37.035000000000004</v>
      </c>
      <c r="K123" s="113" t="s">
        <v>934</v>
      </c>
      <c r="L123" s="113" t="s">
        <v>57</v>
      </c>
      <c r="M123" s="138">
        <v>0.25</v>
      </c>
      <c r="N123" s="117">
        <f>H123*M123</f>
        <v>12.345000000000001</v>
      </c>
      <c r="O123" s="117" t="s">
        <v>1159</v>
      </c>
      <c r="P123" s="114"/>
      <c r="Q123" s="118"/>
      <c r="R123" s="116"/>
      <c r="S123" s="114"/>
    </row>
    <row r="124" spans="6:19">
      <c r="F124" s="111" t="s">
        <v>933</v>
      </c>
      <c r="G124" s="136">
        <v>1.421925E-4</v>
      </c>
      <c r="H124" s="103">
        <f>ROUND(+G124*Totals!$H$14,2)</f>
        <v>51.05</v>
      </c>
      <c r="I124" s="103">
        <f t="shared" si="3"/>
        <v>13.828207739307537</v>
      </c>
      <c r="J124" s="103">
        <f t="shared" si="4"/>
        <v>37.22179226069246</v>
      </c>
      <c r="K124" s="113" t="s">
        <v>933</v>
      </c>
      <c r="L124" s="113" t="s">
        <v>127</v>
      </c>
      <c r="M124" s="138">
        <v>0.2708757637474542</v>
      </c>
      <c r="N124" s="117">
        <f>H124*M124</f>
        <v>13.828207739307537</v>
      </c>
      <c r="O124" s="113" t="s">
        <v>1159</v>
      </c>
      <c r="P124" s="114"/>
      <c r="Q124" s="118"/>
      <c r="R124" s="116"/>
      <c r="S124" s="114"/>
    </row>
    <row r="125" spans="6:19">
      <c r="F125" s="111" t="s">
        <v>932</v>
      </c>
      <c r="G125" s="136">
        <v>4.346919E-4</v>
      </c>
      <c r="H125" s="103">
        <f>ROUND(+G125*Totals!$H$14,2)</f>
        <v>156.05000000000001</v>
      </c>
      <c r="I125" s="103">
        <f t="shared" si="3"/>
        <v>0</v>
      </c>
      <c r="J125" s="103">
        <f t="shared" si="4"/>
        <v>156.05000000000001</v>
      </c>
      <c r="K125" s="113"/>
      <c r="L125" s="113"/>
      <c r="N125" s="117"/>
      <c r="O125" s="117"/>
      <c r="P125" s="114"/>
      <c r="Q125" s="118"/>
      <c r="R125" s="116"/>
      <c r="S125" s="114"/>
    </row>
    <row r="126" spans="6:19">
      <c r="F126" s="111" t="s">
        <v>931</v>
      </c>
      <c r="G126" s="136">
        <v>5.6413299999999997E-5</v>
      </c>
      <c r="H126" s="103">
        <f>ROUND(+G126*Totals!$H$14,2)</f>
        <v>20.25</v>
      </c>
      <c r="I126" s="103">
        <f t="shared" si="3"/>
        <v>3.0470219435736681</v>
      </c>
      <c r="J126" s="103">
        <f t="shared" si="4"/>
        <v>17.202978056426332</v>
      </c>
      <c r="K126" s="113" t="s">
        <v>931</v>
      </c>
      <c r="L126" s="113" t="s">
        <v>138</v>
      </c>
      <c r="M126" s="138">
        <v>0.15047021943573669</v>
      </c>
      <c r="N126" s="117">
        <f>H126*M126</f>
        <v>3.0470219435736681</v>
      </c>
      <c r="O126" s="113" t="s">
        <v>1159</v>
      </c>
      <c r="P126" s="114"/>
      <c r="Q126" s="118"/>
      <c r="R126" s="116"/>
      <c r="S126" s="114"/>
    </row>
    <row r="127" spans="6:19">
      <c r="F127" s="111" t="s">
        <v>930</v>
      </c>
      <c r="G127" s="136">
        <v>1.7658151E-3</v>
      </c>
      <c r="H127" s="103">
        <f>ROUND(+G127*Totals!$H$14,2)</f>
        <v>633.92999999999995</v>
      </c>
      <c r="I127" s="103">
        <f t="shared" si="3"/>
        <v>0</v>
      </c>
      <c r="J127" s="103">
        <f t="shared" si="4"/>
        <v>633.92999999999995</v>
      </c>
      <c r="K127" s="113"/>
      <c r="L127" s="113"/>
      <c r="N127" s="117"/>
      <c r="O127" s="113"/>
      <c r="P127" s="114"/>
      <c r="Q127" s="118"/>
      <c r="R127" s="116"/>
      <c r="S127" s="114"/>
    </row>
    <row r="128" spans="6:19">
      <c r="F128" s="111" t="s">
        <v>929</v>
      </c>
      <c r="G128" s="136">
        <v>3.1954679999999998E-4</v>
      </c>
      <c r="H128" s="103">
        <f>ROUND(+G128*Totals!$H$14,2)</f>
        <v>114.72</v>
      </c>
      <c r="I128" s="103">
        <f t="shared" si="3"/>
        <v>0</v>
      </c>
      <c r="J128" s="103">
        <f t="shared" si="4"/>
        <v>114.72</v>
      </c>
      <c r="K128" s="113"/>
      <c r="L128" s="113"/>
      <c r="N128" s="117"/>
      <c r="O128" s="117"/>
      <c r="P128" s="114"/>
      <c r="Q128" s="118"/>
      <c r="R128" s="116"/>
      <c r="S128" s="114"/>
    </row>
    <row r="129" spans="6:19">
      <c r="F129" s="111" t="s">
        <v>928</v>
      </c>
      <c r="G129" s="136">
        <v>8.6551999999999994E-5</v>
      </c>
      <c r="H129" s="103">
        <f>ROUND(+G129*Totals!$H$14,2)</f>
        <v>31.07</v>
      </c>
      <c r="I129" s="103">
        <f t="shared" si="3"/>
        <v>6.8728884826325416</v>
      </c>
      <c r="J129" s="103">
        <f t="shared" si="4"/>
        <v>24.19711151736746</v>
      </c>
      <c r="K129" s="113" t="s">
        <v>928</v>
      </c>
      <c r="L129" s="113" t="s">
        <v>122</v>
      </c>
      <c r="M129" s="138">
        <v>0.22120658135283364</v>
      </c>
      <c r="N129" s="117">
        <f>H129*M129</f>
        <v>6.8728884826325416</v>
      </c>
      <c r="O129" s="117" t="s">
        <v>1159</v>
      </c>
      <c r="P129" s="114"/>
      <c r="Q129" s="118"/>
      <c r="R129" s="116"/>
      <c r="S129" s="114"/>
    </row>
    <row r="130" spans="6:19">
      <c r="F130" s="111" t="s">
        <v>927</v>
      </c>
      <c r="G130" s="136">
        <v>1.3910100000000001E-5</v>
      </c>
      <c r="H130" s="103">
        <f>ROUND(+G130*Totals!$H$14,2)</f>
        <v>4.99</v>
      </c>
      <c r="I130" s="103">
        <f t="shared" si="3"/>
        <v>2.082981651376147</v>
      </c>
      <c r="J130" s="103">
        <f t="shared" si="4"/>
        <v>2.9070183486238532</v>
      </c>
      <c r="K130" s="113" t="s">
        <v>927</v>
      </c>
      <c r="L130" s="113" t="s">
        <v>37</v>
      </c>
      <c r="M130" s="138">
        <v>0.41743119266055045</v>
      </c>
      <c r="N130" s="117">
        <f>H130*M130</f>
        <v>2.082981651376147</v>
      </c>
      <c r="O130" s="113" t="s">
        <v>1159</v>
      </c>
      <c r="P130" s="114"/>
      <c r="Q130" s="118"/>
      <c r="R130" s="116"/>
      <c r="S130" s="114"/>
    </row>
    <row r="131" spans="6:19">
      <c r="F131" s="111" t="s">
        <v>926</v>
      </c>
      <c r="G131" s="136">
        <v>1.6073940000000001E-3</v>
      </c>
      <c r="H131" s="103">
        <f>ROUND(+G131*Totals!$H$14,2)</f>
        <v>577.04999999999995</v>
      </c>
      <c r="I131" s="103">
        <f t="shared" si="3"/>
        <v>0</v>
      </c>
      <c r="J131" s="103">
        <f t="shared" si="4"/>
        <v>577.04999999999995</v>
      </c>
      <c r="K131" s="113"/>
      <c r="L131" s="113"/>
      <c r="N131" s="117"/>
      <c r="O131" s="117"/>
      <c r="P131" s="114"/>
      <c r="Q131" s="118"/>
      <c r="R131" s="116"/>
      <c r="S131" s="114"/>
    </row>
    <row r="132" spans="6:19">
      <c r="F132" s="111" t="s">
        <v>925</v>
      </c>
      <c r="G132" s="136">
        <v>3.3616199999999998E-5</v>
      </c>
      <c r="H132" s="103">
        <f>ROUND(+G132*Totals!$H$14,2)</f>
        <v>12.07</v>
      </c>
      <c r="I132" s="103">
        <f t="shared" si="3"/>
        <v>4.413259911894273</v>
      </c>
      <c r="J132" s="103">
        <f t="shared" si="4"/>
        <v>7.6567400881057273</v>
      </c>
      <c r="K132" s="113" t="s">
        <v>925</v>
      </c>
      <c r="L132" s="113" t="s">
        <v>100</v>
      </c>
      <c r="M132" s="138">
        <v>0.33920704845814981</v>
      </c>
      <c r="N132" s="117">
        <f>H132*M132</f>
        <v>4.094229074889868</v>
      </c>
      <c r="O132" s="137" t="s">
        <v>131</v>
      </c>
      <c r="P132" s="138">
        <v>2.6431718061674006E-2</v>
      </c>
      <c r="Q132" s="118">
        <f>H132*P132</f>
        <v>0.31903083700440527</v>
      </c>
      <c r="R132" s="116"/>
      <c r="S132" s="114"/>
    </row>
    <row r="133" spans="6:19">
      <c r="F133" s="111" t="s">
        <v>48</v>
      </c>
      <c r="G133" s="136">
        <v>3.9879599999999996E-3</v>
      </c>
      <c r="H133" s="103">
        <f>ROUND(+G133*Totals!$H$14,2)</f>
        <v>1431.68</v>
      </c>
      <c r="I133" s="103">
        <f t="shared" si="3"/>
        <v>0</v>
      </c>
      <c r="J133" s="103">
        <f t="shared" si="4"/>
        <v>1431.68</v>
      </c>
      <c r="K133" s="113"/>
      <c r="L133" s="113"/>
      <c r="N133" s="117"/>
      <c r="O133" s="113"/>
      <c r="P133" s="114"/>
      <c r="Q133" s="118"/>
      <c r="R133" s="116"/>
      <c r="S133" s="114"/>
    </row>
    <row r="134" spans="6:19">
      <c r="F134" s="111" t="s">
        <v>924</v>
      </c>
      <c r="G134" s="136">
        <v>2.9597689999999997E-4</v>
      </c>
      <c r="H134" s="103">
        <f>ROUND(+G134*Totals!$H$14,2)</f>
        <v>106.26</v>
      </c>
      <c r="I134" s="103">
        <f t="shared" si="3"/>
        <v>0</v>
      </c>
      <c r="J134" s="103">
        <f t="shared" si="4"/>
        <v>106.26</v>
      </c>
      <c r="K134" s="113"/>
      <c r="L134" s="113"/>
      <c r="N134" s="117"/>
      <c r="O134" s="113"/>
      <c r="P134" s="114"/>
      <c r="Q134" s="118"/>
      <c r="R134" s="116"/>
      <c r="S134" s="114"/>
    </row>
    <row r="135" spans="6:19">
      <c r="F135" s="111" t="s">
        <v>923</v>
      </c>
      <c r="G135" s="136">
        <v>1.4648151E-3</v>
      </c>
      <c r="H135" s="103">
        <f>ROUND(+G135*Totals!$H$14,2)</f>
        <v>525.87</v>
      </c>
      <c r="I135" s="103">
        <f t="shared" ref="I135:I198" si="6">+N135+Q135+T135</f>
        <v>0</v>
      </c>
      <c r="J135" s="103">
        <f t="shared" ref="J135:J198" si="7">+H135-I135</f>
        <v>525.87</v>
      </c>
      <c r="K135" s="113"/>
      <c r="L135" s="113"/>
      <c r="N135" s="117"/>
      <c r="O135" s="113"/>
      <c r="P135" s="114"/>
      <c r="Q135" s="118"/>
      <c r="R135" s="116"/>
      <c r="S135" s="114"/>
    </row>
    <row r="136" spans="6:19">
      <c r="F136" s="111" t="s">
        <v>922</v>
      </c>
      <c r="G136" s="136">
        <v>9.2193319999999996E-4</v>
      </c>
      <c r="H136" s="103">
        <f>ROUND(+G136*Totals!$H$14,2)</f>
        <v>330.97</v>
      </c>
      <c r="I136" s="103">
        <f t="shared" si="6"/>
        <v>0</v>
      </c>
      <c r="J136" s="103">
        <f t="shared" si="7"/>
        <v>330.97</v>
      </c>
      <c r="K136" s="113"/>
      <c r="L136" s="113"/>
      <c r="N136" s="117"/>
      <c r="O136" s="117"/>
      <c r="P136" s="114"/>
      <c r="Q136" s="118"/>
      <c r="R136" s="116"/>
      <c r="S136" s="114"/>
    </row>
    <row r="137" spans="6:19">
      <c r="F137" s="111" t="s">
        <v>921</v>
      </c>
      <c r="G137" s="136">
        <v>1.49534E-4</v>
      </c>
      <c r="H137" s="103">
        <f>ROUND(+G137*Totals!$H$14,2)</f>
        <v>53.68</v>
      </c>
      <c r="I137" s="103">
        <f t="shared" si="6"/>
        <v>7.5633915211970084</v>
      </c>
      <c r="J137" s="103">
        <f t="shared" si="7"/>
        <v>46.116608478802988</v>
      </c>
      <c r="K137" s="113" t="s">
        <v>921</v>
      </c>
      <c r="L137" s="113" t="s">
        <v>36</v>
      </c>
      <c r="M137" s="138">
        <v>3.117206982543641E-2</v>
      </c>
      <c r="N137" s="117">
        <f>H137*M137</f>
        <v>1.6733167082294265</v>
      </c>
      <c r="O137" s="117" t="s">
        <v>73</v>
      </c>
      <c r="P137" s="138">
        <v>0.10972568578553617</v>
      </c>
      <c r="Q137" s="118">
        <f>H137*P137</f>
        <v>5.8900748129675815</v>
      </c>
      <c r="R137" s="116" t="s">
        <v>1159</v>
      </c>
      <c r="S137" s="114"/>
    </row>
    <row r="138" spans="6:19">
      <c r="F138" s="111" t="s">
        <v>920</v>
      </c>
      <c r="G138" s="136">
        <v>5.6027000000000004E-5</v>
      </c>
      <c r="H138" s="103">
        <f>ROUND(+G138*Totals!$H$14,2)</f>
        <v>20.11</v>
      </c>
      <c r="I138" s="103">
        <f t="shared" si="6"/>
        <v>8.0440000000000005</v>
      </c>
      <c r="J138" s="103">
        <f t="shared" si="7"/>
        <v>12.065999999999999</v>
      </c>
      <c r="K138" s="113" t="s">
        <v>920</v>
      </c>
      <c r="L138" s="113" t="s">
        <v>129</v>
      </c>
      <c r="M138" s="138">
        <v>0.40000000000000008</v>
      </c>
      <c r="N138" s="117">
        <f>H138*M138</f>
        <v>8.0440000000000005</v>
      </c>
      <c r="O138" s="113" t="s">
        <v>1159</v>
      </c>
      <c r="P138" s="114"/>
      <c r="Q138" s="118"/>
      <c r="R138" s="116"/>
      <c r="S138" s="114"/>
    </row>
    <row r="139" spans="6:19">
      <c r="F139" s="111" t="s">
        <v>919</v>
      </c>
      <c r="G139" s="136">
        <v>4.1343999999999996E-5</v>
      </c>
      <c r="H139" s="103">
        <f>ROUND(+G139*Totals!$H$14,2)</f>
        <v>14.84</v>
      </c>
      <c r="I139" s="103">
        <f t="shared" si="6"/>
        <v>2.2132313575525808</v>
      </c>
      <c r="J139" s="103">
        <f t="shared" si="7"/>
        <v>12.62676864244742</v>
      </c>
      <c r="K139" s="113" t="s">
        <v>919</v>
      </c>
      <c r="L139" s="113" t="s">
        <v>101</v>
      </c>
      <c r="M139" s="138">
        <v>0.14913957934990438</v>
      </c>
      <c r="N139" s="117">
        <f>H139*M139</f>
        <v>2.2132313575525808</v>
      </c>
      <c r="O139" s="113" t="s">
        <v>1159</v>
      </c>
      <c r="P139" s="114"/>
      <c r="Q139" s="118"/>
      <c r="R139" s="116"/>
      <c r="S139" s="114"/>
    </row>
    <row r="140" spans="6:19">
      <c r="F140" s="111" t="s">
        <v>918</v>
      </c>
      <c r="G140" s="136">
        <v>1.5731982499999998E-2</v>
      </c>
      <c r="H140" s="103">
        <f>ROUND(+G140*Totals!$H$14,2)</f>
        <v>5647.77</v>
      </c>
      <c r="I140" s="103">
        <f t="shared" si="6"/>
        <v>0</v>
      </c>
      <c r="J140" s="103">
        <f t="shared" si="7"/>
        <v>5647.77</v>
      </c>
      <c r="K140" s="113"/>
      <c r="L140" s="113"/>
      <c r="N140" s="117"/>
      <c r="O140" s="113"/>
      <c r="P140" s="114"/>
      <c r="Q140" s="118"/>
      <c r="R140" s="116"/>
      <c r="S140" s="114"/>
    </row>
    <row r="141" spans="6:19">
      <c r="F141" s="111" t="s">
        <v>917</v>
      </c>
      <c r="G141" s="136">
        <v>5.3210151300000001E-2</v>
      </c>
      <c r="H141" s="103">
        <f>ROUND(+G141*Totals!$H$14,2)</f>
        <v>19102.41</v>
      </c>
      <c r="I141" s="103">
        <f t="shared" si="6"/>
        <v>0</v>
      </c>
      <c r="J141" s="103">
        <f t="shared" si="7"/>
        <v>19102.41</v>
      </c>
      <c r="K141" s="113"/>
      <c r="L141" s="113"/>
      <c r="N141" s="117"/>
      <c r="O141" s="113"/>
      <c r="P141" s="114"/>
      <c r="Q141" s="118"/>
      <c r="R141" s="116"/>
      <c r="S141" s="114"/>
    </row>
    <row r="142" spans="6:19">
      <c r="F142" s="111" t="s">
        <v>916</v>
      </c>
      <c r="G142" s="136">
        <v>9.9650699999999999E-4</v>
      </c>
      <c r="H142" s="103">
        <f>ROUND(+G142*Totals!$H$14,2)</f>
        <v>357.75</v>
      </c>
      <c r="I142" s="103">
        <f t="shared" si="6"/>
        <v>0</v>
      </c>
      <c r="J142" s="103">
        <f t="shared" si="7"/>
        <v>357.75</v>
      </c>
      <c r="K142" s="113"/>
      <c r="L142" s="113"/>
      <c r="N142" s="117"/>
      <c r="O142" s="113"/>
      <c r="P142" s="114"/>
      <c r="Q142" s="118"/>
      <c r="R142" s="116"/>
      <c r="S142" s="114"/>
    </row>
    <row r="143" spans="6:19">
      <c r="F143" s="111" t="s">
        <v>915</v>
      </c>
      <c r="G143" s="136">
        <v>2.0930898000000001E-3</v>
      </c>
      <c r="H143" s="103">
        <f>ROUND(+G143*Totals!$H$14,2)</f>
        <v>751.42</v>
      </c>
      <c r="I143" s="103">
        <f t="shared" si="6"/>
        <v>0</v>
      </c>
      <c r="J143" s="103">
        <f t="shared" si="7"/>
        <v>751.42</v>
      </c>
      <c r="K143" s="113"/>
      <c r="L143" s="113"/>
      <c r="N143" s="117"/>
      <c r="O143" s="117"/>
      <c r="P143" s="114"/>
      <c r="Q143" s="118"/>
      <c r="R143" s="116"/>
      <c r="S143" s="114"/>
    </row>
    <row r="144" spans="6:19">
      <c r="F144" s="111" t="s">
        <v>914</v>
      </c>
      <c r="G144" s="136">
        <v>4.8840050000000001E-4</v>
      </c>
      <c r="H144" s="103">
        <f>ROUND(+G144*Totals!$H$14,2)</f>
        <v>175.34</v>
      </c>
      <c r="I144" s="103">
        <f t="shared" si="6"/>
        <v>0</v>
      </c>
      <c r="J144" s="103">
        <f t="shared" si="7"/>
        <v>175.34</v>
      </c>
      <c r="K144" s="113"/>
      <c r="L144" s="113"/>
      <c r="N144" s="117"/>
      <c r="O144" s="117"/>
      <c r="P144" s="114"/>
      <c r="Q144" s="118"/>
      <c r="R144" s="116"/>
      <c r="S144" s="114"/>
    </row>
    <row r="145" spans="6:19">
      <c r="F145" s="111" t="s">
        <v>913</v>
      </c>
      <c r="G145" s="136">
        <v>4.4821599999999998E-5</v>
      </c>
      <c r="H145" s="103">
        <f>ROUND(+G145*Totals!$H$14,2)</f>
        <v>16.09</v>
      </c>
      <c r="I145" s="103">
        <f t="shared" si="6"/>
        <v>9.0142771084337365</v>
      </c>
      <c r="J145" s="103">
        <f t="shared" si="7"/>
        <v>7.0757228915662633</v>
      </c>
      <c r="K145" s="113" t="s">
        <v>913</v>
      </c>
      <c r="L145" s="113" t="s">
        <v>65</v>
      </c>
      <c r="M145" s="138">
        <v>0.56024096385542177</v>
      </c>
      <c r="N145" s="117">
        <f>H145*M145</f>
        <v>9.0142771084337365</v>
      </c>
      <c r="O145" s="113" t="s">
        <v>1159</v>
      </c>
      <c r="P145" s="114"/>
      <c r="Q145" s="118"/>
      <c r="R145" s="116"/>
      <c r="S145" s="114"/>
    </row>
    <row r="146" spans="6:19">
      <c r="F146" s="111" t="s">
        <v>912</v>
      </c>
      <c r="G146" s="136">
        <v>1.6201450000000001E-3</v>
      </c>
      <c r="H146" s="103">
        <f>ROUND(+G146*Totals!$H$14,2)</f>
        <v>581.63</v>
      </c>
      <c r="I146" s="103">
        <f t="shared" si="6"/>
        <v>0</v>
      </c>
      <c r="J146" s="103">
        <f>+H146-I146</f>
        <v>581.63</v>
      </c>
      <c r="O146" s="113" t="s">
        <v>1159</v>
      </c>
      <c r="P146" s="114"/>
      <c r="Q146" s="118"/>
      <c r="R146" s="116"/>
      <c r="S146" s="114"/>
    </row>
    <row r="147" spans="6:19">
      <c r="F147" s="111" t="s">
        <v>911</v>
      </c>
      <c r="G147" s="136">
        <v>2.8577611000000004E-3</v>
      </c>
      <c r="H147" s="103">
        <f>ROUND(+G147*Totals!$H$14,2)</f>
        <v>1025.93</v>
      </c>
      <c r="I147" s="103">
        <f t="shared" si="6"/>
        <v>0</v>
      </c>
      <c r="J147" s="103">
        <f>+H147-I147</f>
        <v>1025.93</v>
      </c>
      <c r="K147" s="113"/>
      <c r="L147" s="113"/>
      <c r="N147" s="117"/>
      <c r="O147" s="113"/>
      <c r="P147" s="114"/>
      <c r="Q147" s="118"/>
      <c r="R147" s="116"/>
      <c r="S147" s="114"/>
    </row>
    <row r="148" spans="6:19">
      <c r="F148" s="111" t="s">
        <v>910</v>
      </c>
      <c r="G148" s="136">
        <v>1.5030679999999998E-4</v>
      </c>
      <c r="H148" s="103">
        <f>ROUND(+G148*Totals!$H$14,2)</f>
        <v>53.96</v>
      </c>
      <c r="I148" s="103">
        <f t="shared" si="6"/>
        <v>17.680510638297871</v>
      </c>
      <c r="J148" s="103">
        <f>+H148-I148</f>
        <v>36.279489361702133</v>
      </c>
      <c r="K148" s="113" t="s">
        <v>910</v>
      </c>
      <c r="L148" s="113" t="s">
        <v>57</v>
      </c>
      <c r="M148" s="138">
        <v>0.32765957446808508</v>
      </c>
      <c r="N148" s="117">
        <f>+H148*M148</f>
        <v>17.680510638297871</v>
      </c>
      <c r="O148" s="117"/>
      <c r="P148" s="114"/>
      <c r="Q148" s="118"/>
      <c r="R148" s="116"/>
      <c r="S148" s="114"/>
    </row>
    <row r="149" spans="6:19">
      <c r="F149" s="111" t="s">
        <v>909</v>
      </c>
      <c r="G149" s="136">
        <v>2.0672010000000001E-4</v>
      </c>
      <c r="H149" s="103">
        <f>ROUND(+G149*Totals!$H$14,2)</f>
        <v>74.209999999999994</v>
      </c>
      <c r="I149" s="103">
        <f t="shared" si="6"/>
        <v>0</v>
      </c>
      <c r="J149" s="103">
        <f>+H149-I149</f>
        <v>74.209999999999994</v>
      </c>
      <c r="K149" s="113"/>
      <c r="L149" s="113"/>
      <c r="N149" s="117"/>
      <c r="O149" s="117"/>
      <c r="P149" s="114"/>
      <c r="Q149" s="118"/>
      <c r="R149" s="116"/>
      <c r="S149" s="114"/>
    </row>
    <row r="150" spans="6:19">
      <c r="F150" s="111" t="s">
        <v>908</v>
      </c>
      <c r="G150" s="136">
        <v>2.8979499999999999E-5</v>
      </c>
      <c r="H150" s="103">
        <f>ROUND(+G150*Totals!$H$14,2)</f>
        <v>10.4</v>
      </c>
      <c r="I150" s="103">
        <f t="shared" si="6"/>
        <v>0.74599156118143461</v>
      </c>
      <c r="J150" s="103">
        <f t="shared" si="7"/>
        <v>9.6540084388185665</v>
      </c>
      <c r="K150" s="113" t="s">
        <v>908</v>
      </c>
      <c r="L150" s="113" t="s">
        <v>117</v>
      </c>
      <c r="M150" s="138">
        <v>7.1729957805907171E-2</v>
      </c>
      <c r="N150" s="117">
        <f>H150*M150</f>
        <v>0.74599156118143461</v>
      </c>
      <c r="O150" s="113" t="s">
        <v>1159</v>
      </c>
      <c r="P150" s="114"/>
      <c r="Q150" s="118"/>
      <c r="R150" s="116"/>
      <c r="S150" s="114"/>
    </row>
    <row r="151" spans="6:19">
      <c r="F151" s="111" t="s">
        <v>907</v>
      </c>
      <c r="G151" s="136">
        <v>8.8483899999999995E-5</v>
      </c>
      <c r="H151" s="103">
        <f>ROUND(+G151*Totals!$H$14,2)</f>
        <v>31.77</v>
      </c>
      <c r="I151" s="103">
        <f t="shared" si="6"/>
        <v>13.007808219178081</v>
      </c>
      <c r="J151" s="103">
        <f t="shared" si="7"/>
        <v>18.762191780821919</v>
      </c>
      <c r="K151" s="113" t="s">
        <v>907</v>
      </c>
      <c r="L151" s="113" t="s">
        <v>119</v>
      </c>
      <c r="M151" s="138">
        <v>0.40943683409436832</v>
      </c>
      <c r="N151" s="117">
        <f>H151*M151</f>
        <v>13.007808219178081</v>
      </c>
      <c r="O151" s="117" t="s">
        <v>1159</v>
      </c>
      <c r="P151" s="114"/>
      <c r="Q151" s="118"/>
      <c r="R151" s="116"/>
      <c r="S151" s="114"/>
    </row>
    <row r="152" spans="6:19">
      <c r="F152" s="111" t="s">
        <v>52</v>
      </c>
      <c r="G152" s="136">
        <v>2.0088560999999999E-3</v>
      </c>
      <c r="H152" s="103">
        <f>ROUND(+G152*Totals!$H$14,2)</f>
        <v>721.18</v>
      </c>
      <c r="I152" s="103">
        <f t="shared" si="6"/>
        <v>0</v>
      </c>
      <c r="J152" s="103">
        <f t="shared" si="7"/>
        <v>721.18</v>
      </c>
      <c r="K152" s="113"/>
      <c r="L152" s="113"/>
      <c r="N152" s="117"/>
      <c r="O152" s="117"/>
      <c r="P152" s="114"/>
      <c r="Q152" s="118"/>
      <c r="R152" s="116"/>
      <c r="S152" s="114"/>
    </row>
    <row r="153" spans="6:19">
      <c r="F153" s="111" t="s">
        <v>906</v>
      </c>
      <c r="G153" s="136">
        <v>5.3708599999999996E-5</v>
      </c>
      <c r="H153" s="103">
        <f>ROUND(+G153*Totals!$H$14,2)</f>
        <v>19.28</v>
      </c>
      <c r="I153" s="103">
        <f t="shared" si="6"/>
        <v>8.2277707006369436</v>
      </c>
      <c r="J153" s="103">
        <f t="shared" si="7"/>
        <v>11.052229299363058</v>
      </c>
      <c r="K153" s="113" t="s">
        <v>906</v>
      </c>
      <c r="L153" s="113" t="s">
        <v>79</v>
      </c>
      <c r="M153" s="138">
        <v>0.42675159235668791</v>
      </c>
      <c r="N153" s="117">
        <f>H153*M153</f>
        <v>8.2277707006369436</v>
      </c>
      <c r="O153" s="117" t="s">
        <v>1159</v>
      </c>
      <c r="P153" s="114"/>
      <c r="Q153" s="118"/>
      <c r="R153" s="116"/>
      <c r="S153" s="114"/>
    </row>
    <row r="154" spans="6:19">
      <c r="F154" s="111" t="s">
        <v>905</v>
      </c>
      <c r="G154" s="136">
        <v>2.9365900000000003E-5</v>
      </c>
      <c r="H154" s="103">
        <f>ROUND(+G154*Totals!$H$14,2)</f>
        <v>10.54</v>
      </c>
      <c r="I154" s="103">
        <f t="shared" si="6"/>
        <v>6.3912765957446798</v>
      </c>
      <c r="J154" s="103">
        <f t="shared" si="7"/>
        <v>4.1487234042553194</v>
      </c>
      <c r="K154" s="113" t="s">
        <v>905</v>
      </c>
      <c r="L154" s="113" t="s">
        <v>123</v>
      </c>
      <c r="M154" s="138">
        <v>0.60638297872340419</v>
      </c>
      <c r="N154" s="117">
        <f>H154*M154</f>
        <v>6.3912765957446798</v>
      </c>
      <c r="O154" s="117" t="s">
        <v>1159</v>
      </c>
      <c r="P154" s="114"/>
      <c r="Q154" s="118"/>
      <c r="R154" s="116"/>
      <c r="S154" s="114"/>
    </row>
    <row r="155" spans="6:19">
      <c r="F155" s="111" t="s">
        <v>904</v>
      </c>
      <c r="G155" s="136">
        <v>1.4103340000000002E-4</v>
      </c>
      <c r="H155" s="103">
        <f>ROUND(+G155*Totals!$H$14,2)</f>
        <v>50.63</v>
      </c>
      <c r="I155" s="103">
        <f t="shared" si="6"/>
        <v>12.464746192893401</v>
      </c>
      <c r="J155" s="103">
        <f t="shared" si="7"/>
        <v>38.165253807106602</v>
      </c>
      <c r="K155" s="113" t="s">
        <v>904</v>
      </c>
      <c r="L155" s="113" t="s">
        <v>71</v>
      </c>
      <c r="M155" s="138">
        <v>0.24619289340101522</v>
      </c>
      <c r="N155" s="117">
        <f>H155*M155</f>
        <v>12.464746192893401</v>
      </c>
      <c r="O155" s="117" t="s">
        <v>1159</v>
      </c>
      <c r="P155" s="114"/>
      <c r="Q155" s="118"/>
      <c r="R155" s="116"/>
      <c r="S155" s="114"/>
    </row>
    <row r="156" spans="6:19">
      <c r="F156" s="111" t="s">
        <v>903</v>
      </c>
      <c r="G156" s="136">
        <v>1.1205390000000001E-4</v>
      </c>
      <c r="H156" s="103">
        <f>ROUND(+G156*Totals!$H$14,2)</f>
        <v>40.229999999999997</v>
      </c>
      <c r="I156" s="103">
        <f t="shared" si="6"/>
        <v>10.390994764397904</v>
      </c>
      <c r="J156" s="103">
        <f t="shared" si="7"/>
        <v>29.839005235602095</v>
      </c>
      <c r="K156" s="113" t="s">
        <v>903</v>
      </c>
      <c r="L156" s="113" t="s">
        <v>39</v>
      </c>
      <c r="M156" s="138">
        <v>0.2582897033158813</v>
      </c>
      <c r="N156" s="117">
        <f>H156*M156</f>
        <v>10.390994764397904</v>
      </c>
      <c r="O156" s="113" t="s">
        <v>1159</v>
      </c>
      <c r="P156" s="114"/>
      <c r="Q156" s="118"/>
      <c r="R156" s="116"/>
      <c r="S156" s="114"/>
    </row>
    <row r="157" spans="6:19">
      <c r="F157" s="111" t="s">
        <v>902</v>
      </c>
      <c r="G157" s="136">
        <v>5.2549399999999995E-5</v>
      </c>
      <c r="H157" s="103">
        <f>ROUND(+G157*Totals!$H$14,2)</f>
        <v>18.87</v>
      </c>
      <c r="I157" s="103">
        <f t="shared" si="6"/>
        <v>10.835507812500001</v>
      </c>
      <c r="J157" s="103">
        <f t="shared" si="7"/>
        <v>8.0344921874999997</v>
      </c>
      <c r="K157" s="113" t="s">
        <v>902</v>
      </c>
      <c r="L157" s="113" t="s">
        <v>127</v>
      </c>
      <c r="M157" s="138">
        <v>0.57421875</v>
      </c>
      <c r="N157" s="117">
        <f>H157*M157</f>
        <v>10.835507812500001</v>
      </c>
      <c r="O157" s="113" t="s">
        <v>1159</v>
      </c>
      <c r="P157" s="114"/>
      <c r="Q157" s="118"/>
      <c r="R157" s="116"/>
      <c r="S157" s="114"/>
    </row>
    <row r="158" spans="6:19">
      <c r="F158" s="111" t="s">
        <v>901</v>
      </c>
      <c r="G158" s="136">
        <v>4.0146210000000003E-4</v>
      </c>
      <c r="H158" s="103">
        <f>ROUND(+G158*Totals!$H$14,2)</f>
        <v>144.12</v>
      </c>
      <c r="I158" s="103">
        <f t="shared" si="6"/>
        <v>0</v>
      </c>
      <c r="J158" s="103">
        <f t="shared" si="7"/>
        <v>144.12</v>
      </c>
      <c r="K158" s="113"/>
      <c r="L158" s="113"/>
      <c r="N158" s="117"/>
      <c r="O158" s="113"/>
      <c r="P158" s="114"/>
      <c r="Q158" s="118"/>
      <c r="R158" s="116"/>
      <c r="S158" s="114"/>
    </row>
    <row r="159" spans="6:19">
      <c r="F159" s="111" t="s">
        <v>900</v>
      </c>
      <c r="G159" s="136">
        <v>2.0745429000000003E-3</v>
      </c>
      <c r="H159" s="103">
        <f>ROUND(+G159*Totals!$H$14,2)</f>
        <v>744.76</v>
      </c>
      <c r="I159" s="103">
        <f t="shared" si="6"/>
        <v>0</v>
      </c>
      <c r="J159" s="103">
        <f t="shared" si="7"/>
        <v>744.76</v>
      </c>
      <c r="K159" s="113"/>
      <c r="L159" s="113"/>
      <c r="N159" s="117"/>
      <c r="O159" s="113"/>
      <c r="P159" s="114"/>
      <c r="Q159" s="118"/>
      <c r="R159" s="116"/>
      <c r="S159" s="114"/>
    </row>
    <row r="160" spans="6:19">
      <c r="F160" s="111" t="s">
        <v>899</v>
      </c>
      <c r="G160" s="136">
        <v>1.0857637E-3</v>
      </c>
      <c r="H160" s="103">
        <f>ROUND(+G160*Totals!$H$14,2)</f>
        <v>389.79</v>
      </c>
      <c r="I160" s="103">
        <f t="shared" si="6"/>
        <v>0</v>
      </c>
      <c r="J160" s="103">
        <f t="shared" si="7"/>
        <v>389.79</v>
      </c>
      <c r="K160" s="113"/>
      <c r="L160" s="113"/>
      <c r="N160" s="117"/>
      <c r="O160" s="117"/>
      <c r="P160" s="114"/>
      <c r="Q160" s="118"/>
      <c r="R160" s="116"/>
      <c r="S160" s="114"/>
    </row>
    <row r="161" spans="6:19">
      <c r="F161" s="111" t="s">
        <v>898</v>
      </c>
      <c r="G161" s="136">
        <v>4.8840050000000001E-4</v>
      </c>
      <c r="H161" s="103">
        <f>ROUND(+G161*Totals!$H$14,2)</f>
        <v>175.34</v>
      </c>
      <c r="I161" s="103">
        <f t="shared" si="6"/>
        <v>0</v>
      </c>
      <c r="J161" s="103">
        <f t="shared" si="7"/>
        <v>175.34</v>
      </c>
      <c r="K161" s="113"/>
      <c r="L161" s="113"/>
      <c r="N161" s="117"/>
      <c r="O161" s="113"/>
      <c r="P161" s="114"/>
      <c r="Q161" s="118"/>
      <c r="R161" s="116"/>
      <c r="S161" s="114"/>
    </row>
    <row r="162" spans="6:19">
      <c r="F162" s="111" t="s">
        <v>56</v>
      </c>
      <c r="G162" s="136">
        <v>1.73877E-5</v>
      </c>
      <c r="H162" s="103">
        <f>ROUND(+G162*Totals!$H$14,2)</f>
        <v>6.24</v>
      </c>
      <c r="I162" s="103">
        <f t="shared" si="6"/>
        <v>2.2100000000000004</v>
      </c>
      <c r="J162" s="103">
        <f t="shared" si="7"/>
        <v>4.0299999999999994</v>
      </c>
      <c r="K162" s="113" t="s">
        <v>56</v>
      </c>
      <c r="L162" s="113" t="s">
        <v>56</v>
      </c>
      <c r="M162" s="138">
        <v>0.35416666666666669</v>
      </c>
      <c r="N162" s="117">
        <f>H162*M162</f>
        <v>2.2100000000000004</v>
      </c>
      <c r="O162" s="117" t="s">
        <v>1159</v>
      </c>
      <c r="P162" s="114"/>
      <c r="Q162" s="118"/>
      <c r="R162" s="116"/>
      <c r="S162" s="114"/>
    </row>
    <row r="163" spans="6:19">
      <c r="F163" s="111" t="s">
        <v>897</v>
      </c>
      <c r="G163" s="136">
        <v>2.9702013999999997E-3</v>
      </c>
      <c r="H163" s="103">
        <f>ROUND(+G163*Totals!$H$14,2)</f>
        <v>1066.3</v>
      </c>
      <c r="I163" s="103">
        <f t="shared" si="6"/>
        <v>0</v>
      </c>
      <c r="J163" s="103">
        <f t="shared" si="7"/>
        <v>1066.3</v>
      </c>
      <c r="K163" s="113"/>
      <c r="L163" s="113"/>
      <c r="N163" s="117"/>
      <c r="O163" s="117"/>
      <c r="P163" s="114"/>
      <c r="Q163" s="118"/>
      <c r="R163" s="116"/>
      <c r="S163" s="114"/>
    </row>
    <row r="164" spans="6:19">
      <c r="F164" s="111" t="s">
        <v>896</v>
      </c>
      <c r="G164" s="136">
        <v>1.0741719999999999E-4</v>
      </c>
      <c r="H164" s="103">
        <f>ROUND(+G164*Totals!$H$14,2)</f>
        <v>38.56</v>
      </c>
      <c r="I164" s="103">
        <f t="shared" si="6"/>
        <v>5.891721778791335</v>
      </c>
      <c r="J164" s="103">
        <f t="shared" si="7"/>
        <v>32.668278221208666</v>
      </c>
      <c r="K164" s="113" t="s">
        <v>896</v>
      </c>
      <c r="L164" s="113" t="s">
        <v>120</v>
      </c>
      <c r="M164" s="138">
        <v>0.15279361459521096</v>
      </c>
      <c r="N164" s="117">
        <f>H164*M164</f>
        <v>5.891721778791335</v>
      </c>
      <c r="O164" s="117" t="s">
        <v>1159</v>
      </c>
      <c r="P164" s="114"/>
      <c r="Q164" s="118"/>
      <c r="R164" s="116"/>
      <c r="S164" s="114"/>
    </row>
    <row r="165" spans="6:19">
      <c r="F165" s="111" t="s">
        <v>895</v>
      </c>
      <c r="G165" s="136">
        <v>9.2734299999999991E-5</v>
      </c>
      <c r="H165" s="103">
        <f>ROUND(+G165*Totals!$H$14,2)</f>
        <v>33.29</v>
      </c>
      <c r="I165" s="103">
        <f t="shared" si="6"/>
        <v>0.92106719367588941</v>
      </c>
      <c r="J165" s="103">
        <f t="shared" si="7"/>
        <v>32.368932806324111</v>
      </c>
      <c r="K165" s="113" t="s">
        <v>895</v>
      </c>
      <c r="L165" s="113" t="s">
        <v>52</v>
      </c>
      <c r="M165" s="138">
        <v>2.7667984189723323E-2</v>
      </c>
      <c r="N165" s="117">
        <f>H165*M165</f>
        <v>0.92106719367588941</v>
      </c>
      <c r="O165" s="113" t="s">
        <v>1159</v>
      </c>
      <c r="P165" s="114"/>
      <c r="Q165" s="118"/>
      <c r="R165" s="116"/>
      <c r="S165" s="114"/>
    </row>
    <row r="166" spans="6:19">
      <c r="F166" s="111" t="s">
        <v>894</v>
      </c>
      <c r="G166" s="136">
        <v>5.4095000000000003E-5</v>
      </c>
      <c r="H166" s="103">
        <f>ROUND(+G166*Totals!$H$14,2)</f>
        <v>19.420000000000002</v>
      </c>
      <c r="I166" s="103">
        <f t="shared" si="6"/>
        <v>4.9582978723404256</v>
      </c>
      <c r="J166" s="103">
        <f t="shared" si="7"/>
        <v>14.461702127659576</v>
      </c>
      <c r="K166" s="113" t="s">
        <v>894</v>
      </c>
      <c r="L166" s="113" t="s">
        <v>98</v>
      </c>
      <c r="M166" s="138">
        <v>0.25531914893617019</v>
      </c>
      <c r="N166" s="117">
        <f>H166*M166</f>
        <v>4.9582978723404256</v>
      </c>
      <c r="O166" s="113" t="s">
        <v>1159</v>
      </c>
      <c r="P166" s="114"/>
      <c r="Q166" s="118"/>
      <c r="R166" s="116"/>
      <c r="S166" s="114"/>
    </row>
    <row r="167" spans="6:19">
      <c r="F167" s="111" t="s">
        <v>893</v>
      </c>
      <c r="G167" s="136">
        <v>2.2642619999999999E-4</v>
      </c>
      <c r="H167" s="103">
        <f>ROUND(+G167*Totals!$H$14,2)</f>
        <v>81.290000000000006</v>
      </c>
      <c r="I167" s="103">
        <f t="shared" si="6"/>
        <v>0</v>
      </c>
      <c r="J167" s="103">
        <f t="shared" si="7"/>
        <v>81.290000000000006</v>
      </c>
      <c r="K167" s="113"/>
      <c r="L167" s="113"/>
      <c r="N167" s="117"/>
      <c r="O167" s="117"/>
      <c r="P167" s="114"/>
      <c r="Q167" s="118"/>
      <c r="R167" s="116"/>
      <c r="S167" s="114"/>
    </row>
    <row r="168" spans="6:19">
      <c r="F168" s="111" t="s">
        <v>57</v>
      </c>
      <c r="G168" s="136">
        <v>9.4546452000000003E-3</v>
      </c>
      <c r="H168" s="103">
        <f>ROUND(+G168*Totals!$H$14,2)</f>
        <v>3394.21</v>
      </c>
      <c r="I168" s="103">
        <f t="shared" si="6"/>
        <v>0</v>
      </c>
      <c r="J168" s="103">
        <f t="shared" si="7"/>
        <v>3394.21</v>
      </c>
      <c r="K168" s="113"/>
      <c r="L168" s="113"/>
      <c r="N168" s="117"/>
      <c r="O168" s="113"/>
      <c r="P168" s="114"/>
      <c r="Q168" s="118"/>
      <c r="R168" s="116"/>
      <c r="S168" s="114"/>
    </row>
    <row r="169" spans="6:19">
      <c r="F169" s="111" t="s">
        <v>892</v>
      </c>
      <c r="G169" s="136">
        <v>2.5888299999999997E-5</v>
      </c>
      <c r="H169" s="103">
        <f>ROUND(+G169*Totals!$H$14,2)</f>
        <v>9.2899999999999991</v>
      </c>
      <c r="I169" s="103">
        <f t="shared" si="6"/>
        <v>0</v>
      </c>
      <c r="J169" s="103">
        <f t="shared" si="7"/>
        <v>9.2899999999999991</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ROUND(+G170*Totals!$H$14,2)</f>
        <v>2580.23</v>
      </c>
      <c r="I170" s="103">
        <f t="shared" si="6"/>
        <v>0</v>
      </c>
      <c r="J170" s="103">
        <f t="shared" si="7"/>
        <v>2580.23</v>
      </c>
      <c r="K170" s="113"/>
      <c r="L170" s="113"/>
      <c r="N170" s="117"/>
      <c r="O170" s="117"/>
      <c r="P170" s="114"/>
      <c r="Q170" s="118"/>
      <c r="R170" s="116"/>
      <c r="S170" s="114"/>
    </row>
    <row r="171" spans="6:19">
      <c r="F171" s="111" t="s">
        <v>890</v>
      </c>
      <c r="G171" s="136">
        <v>8.2301700000000005E-5</v>
      </c>
      <c r="H171" s="103">
        <f>ROUND(+G171*Totals!$H$14,2)</f>
        <v>29.55</v>
      </c>
      <c r="I171" s="103">
        <f t="shared" si="6"/>
        <v>10.145231607629428</v>
      </c>
      <c r="J171" s="103">
        <f t="shared" si="7"/>
        <v>19.40476839237057</v>
      </c>
      <c r="K171" s="113" t="s">
        <v>890</v>
      </c>
      <c r="L171" s="113" t="s">
        <v>119</v>
      </c>
      <c r="M171" s="138">
        <v>0.34332425068119893</v>
      </c>
      <c r="N171" s="117">
        <f>H171*M171</f>
        <v>10.145231607629428</v>
      </c>
      <c r="O171" s="113" t="s">
        <v>1159</v>
      </c>
      <c r="P171" s="114"/>
      <c r="Q171" s="118"/>
      <c r="R171" s="116"/>
      <c r="S171" s="114"/>
    </row>
    <row r="172" spans="6:19">
      <c r="F172" s="111" t="s">
        <v>889</v>
      </c>
      <c r="G172" s="136">
        <v>1.0046199999999999E-5</v>
      </c>
      <c r="H172" s="103">
        <f>ROUND(+G172*Totals!$H$14,2)</f>
        <v>3.61</v>
      </c>
      <c r="I172" s="103">
        <f t="shared" si="6"/>
        <v>0.74004999999999999</v>
      </c>
      <c r="J172" s="103">
        <f t="shared" si="7"/>
        <v>2.8699499999999998</v>
      </c>
      <c r="K172" s="113" t="s">
        <v>889</v>
      </c>
      <c r="L172" s="113" t="s">
        <v>103</v>
      </c>
      <c r="M172" s="138">
        <v>0.20499999999999999</v>
      </c>
      <c r="N172" s="117">
        <f>H172*M172</f>
        <v>0.74004999999999999</v>
      </c>
      <c r="O172" s="117" t="s">
        <v>1159</v>
      </c>
      <c r="P172" s="114"/>
      <c r="Q172" s="118"/>
      <c r="R172" s="116"/>
      <c r="S172" s="114"/>
    </row>
    <row r="173" spans="6:19">
      <c r="F173" s="111" t="s">
        <v>888</v>
      </c>
      <c r="G173" s="136">
        <v>2.7163410000000002E-4</v>
      </c>
      <c r="H173" s="103">
        <f>ROUND(+G173*Totals!$H$14,2)</f>
        <v>97.52</v>
      </c>
      <c r="I173" s="103">
        <f t="shared" si="6"/>
        <v>0</v>
      </c>
      <c r="J173" s="103">
        <f t="shared" si="7"/>
        <v>97.52</v>
      </c>
      <c r="K173" s="113"/>
      <c r="L173" s="113"/>
      <c r="N173" s="117"/>
      <c r="O173" s="117"/>
      <c r="P173" s="114"/>
      <c r="Q173" s="118"/>
      <c r="R173" s="116"/>
      <c r="S173" s="114"/>
    </row>
    <row r="174" spans="6:19">
      <c r="F174" s="111" t="s">
        <v>887</v>
      </c>
      <c r="G174" s="136">
        <v>6.8005100000000004E-5</v>
      </c>
      <c r="H174" s="103">
        <f>ROUND(+G174*Totals!$H$14,2)</f>
        <v>24.41</v>
      </c>
      <c r="I174" s="103">
        <f t="shared" si="6"/>
        <v>6.7146048632218855</v>
      </c>
      <c r="J174" s="103">
        <f t="shared" si="7"/>
        <v>17.695395136778114</v>
      </c>
      <c r="K174" s="113" t="s">
        <v>887</v>
      </c>
      <c r="L174" s="113" t="s">
        <v>106</v>
      </c>
      <c r="M174" s="138">
        <v>0.27507598784194531</v>
      </c>
      <c r="N174" s="117">
        <f>H174*M174</f>
        <v>6.7146048632218855</v>
      </c>
      <c r="O174" s="113" t="s">
        <v>1159</v>
      </c>
      <c r="P174" s="114"/>
      <c r="Q174" s="118"/>
      <c r="R174" s="116"/>
      <c r="S174" s="114"/>
    </row>
    <row r="175" spans="6:19">
      <c r="F175" s="111" t="s">
        <v>886</v>
      </c>
      <c r="G175" s="136">
        <v>1.4914760000000002E-4</v>
      </c>
      <c r="H175" s="103">
        <f>ROUND(+G175*Totals!$H$14,2)</f>
        <v>53.54</v>
      </c>
      <c r="I175" s="103">
        <f t="shared" si="6"/>
        <v>13.527393617021279</v>
      </c>
      <c r="J175" s="147">
        <f t="shared" si="7"/>
        <v>40.012606382978717</v>
      </c>
      <c r="K175" s="143" t="s">
        <v>886</v>
      </c>
      <c r="L175" s="143" t="s">
        <v>56</v>
      </c>
      <c r="M175" s="140">
        <v>5.3191489361702135E-3</v>
      </c>
      <c r="N175" s="144">
        <f>H175*M175</f>
        <v>0.28478723404255324</v>
      </c>
      <c r="O175" s="113" t="s">
        <v>62</v>
      </c>
      <c r="P175" s="140">
        <v>0.24734042553191493</v>
      </c>
      <c r="Q175" s="118">
        <f>H175*P175</f>
        <v>13.242606382978725</v>
      </c>
      <c r="R175" s="148"/>
      <c r="S175" s="114"/>
    </row>
    <row r="176" spans="6:19">
      <c r="F176" s="111" t="s">
        <v>885</v>
      </c>
      <c r="G176" s="136">
        <v>8.7131570000000002E-4</v>
      </c>
      <c r="H176" s="103">
        <f>ROUND(+G176*Totals!$H$14,2)</f>
        <v>312.8</v>
      </c>
      <c r="I176" s="103">
        <f t="shared" si="6"/>
        <v>0</v>
      </c>
      <c r="J176" s="103">
        <f t="shared" si="7"/>
        <v>312.8</v>
      </c>
      <c r="K176" s="113"/>
      <c r="L176" s="113"/>
      <c r="N176" s="117"/>
      <c r="O176" s="117"/>
      <c r="P176" s="114"/>
      <c r="Q176" s="118"/>
      <c r="R176" s="116"/>
      <c r="S176" s="114"/>
    </row>
    <row r="177" spans="6:19" ht="37.5">
      <c r="F177" s="111" t="s">
        <v>884</v>
      </c>
      <c r="G177" s="136">
        <v>6.6459599999999996E-5</v>
      </c>
      <c r="H177" s="103">
        <f>ROUND(+G177*Totals!$H$14,2)</f>
        <v>23.86</v>
      </c>
      <c r="I177" s="103">
        <f t="shared" si="6"/>
        <v>6.0283227176220802</v>
      </c>
      <c r="J177" s="103">
        <f t="shared" si="7"/>
        <v>17.831677282377917</v>
      </c>
      <c r="K177" s="113" t="s">
        <v>884</v>
      </c>
      <c r="L177" s="113" t="s">
        <v>106</v>
      </c>
      <c r="M177" s="138">
        <v>0.25265392781316348</v>
      </c>
      <c r="N177" s="117">
        <f>H177*M177</f>
        <v>6.0283227176220802</v>
      </c>
      <c r="O177" s="113" t="s">
        <v>1159</v>
      </c>
      <c r="P177" s="114"/>
      <c r="Q177" s="118"/>
      <c r="R177" s="116"/>
      <c r="S177" s="114"/>
    </row>
    <row r="178" spans="6:19">
      <c r="F178" s="111" t="s">
        <v>883</v>
      </c>
      <c r="G178" s="136">
        <v>1.9126440000000002E-4</v>
      </c>
      <c r="H178" s="103">
        <f>ROUND(+G178*Totals!$H$14,2)</f>
        <v>68.66</v>
      </c>
      <c r="I178" s="103">
        <f t="shared" si="6"/>
        <v>4.2593052109181135</v>
      </c>
      <c r="J178" s="103">
        <f t="shared" si="7"/>
        <v>64.400694789081882</v>
      </c>
      <c r="K178" s="113" t="s">
        <v>883</v>
      </c>
      <c r="L178" s="113" t="s">
        <v>118</v>
      </c>
      <c r="M178" s="138">
        <v>6.2034739454094288E-2</v>
      </c>
      <c r="N178" s="117">
        <f>H178*M178</f>
        <v>4.2593052109181135</v>
      </c>
      <c r="O178" s="117" t="s">
        <v>1159</v>
      </c>
      <c r="P178" s="114"/>
      <c r="Q178" s="118"/>
      <c r="R178" s="116"/>
      <c r="S178" s="114"/>
    </row>
    <row r="179" spans="6:19">
      <c r="F179" s="111" t="s">
        <v>882</v>
      </c>
      <c r="G179" s="136">
        <v>3.2650190000000002E-4</v>
      </c>
      <c r="H179" s="103">
        <f>ROUND(+G179*Totals!$H$14,2)</f>
        <v>117.21</v>
      </c>
      <c r="I179" s="103">
        <f t="shared" si="6"/>
        <v>0</v>
      </c>
      <c r="J179" s="103">
        <f t="shared" si="7"/>
        <v>117.21</v>
      </c>
      <c r="K179" s="113"/>
      <c r="L179" s="113"/>
      <c r="N179" s="117"/>
      <c r="O179" s="113"/>
      <c r="P179" s="114"/>
      <c r="Q179" s="118"/>
      <c r="R179" s="116"/>
      <c r="S179" s="114"/>
    </row>
    <row r="180" spans="6:19">
      <c r="F180" s="111" t="s">
        <v>881</v>
      </c>
      <c r="G180" s="136">
        <v>1.51466E-4</v>
      </c>
      <c r="H180" s="103">
        <f>ROUND(+G180*Totals!$H$14,2)</f>
        <v>54.38</v>
      </c>
      <c r="I180" s="103">
        <f t="shared" si="6"/>
        <v>12.56547572815534</v>
      </c>
      <c r="J180" s="103">
        <f t="shared" si="7"/>
        <v>41.814524271844661</v>
      </c>
      <c r="K180" s="113" t="s">
        <v>881</v>
      </c>
      <c r="L180" s="113" t="s">
        <v>92</v>
      </c>
      <c r="M180" s="138">
        <v>0.23106796116504852</v>
      </c>
      <c r="N180" s="117">
        <f>H180*M180</f>
        <v>12.56547572815534</v>
      </c>
      <c r="O180" s="117" t="s">
        <v>1159</v>
      </c>
      <c r="P180" s="114"/>
      <c r="Q180" s="118"/>
      <c r="R180" s="116"/>
      <c r="S180" s="114"/>
    </row>
    <row r="181" spans="6:19" ht="37.5">
      <c r="F181" s="111" t="s">
        <v>880</v>
      </c>
      <c r="G181" s="136">
        <v>7.0709880000000003E-4</v>
      </c>
      <c r="H181" s="103">
        <f>ROUND(+G181*Totals!$H$14,2)</f>
        <v>253.85</v>
      </c>
      <c r="I181" s="103">
        <f t="shared" si="6"/>
        <v>0</v>
      </c>
      <c r="J181" s="103">
        <f t="shared" si="7"/>
        <v>253.85</v>
      </c>
      <c r="K181" s="113"/>
      <c r="L181" s="113"/>
      <c r="N181" s="117"/>
      <c r="O181" s="117"/>
      <c r="P181" s="114"/>
      <c r="Q181" s="118"/>
      <c r="R181" s="116"/>
      <c r="S181" s="114"/>
    </row>
    <row r="182" spans="6:19">
      <c r="F182" s="111" t="s">
        <v>879</v>
      </c>
      <c r="G182" s="136">
        <v>2.1251600000000002E-5</v>
      </c>
      <c r="H182" s="103">
        <f>ROUND(+G182*Totals!$H$14,2)</f>
        <v>7.63</v>
      </c>
      <c r="I182" s="103">
        <f t="shared" si="6"/>
        <v>4.3148965517241384</v>
      </c>
      <c r="J182" s="103">
        <f t="shared" si="7"/>
        <v>3.3151034482758615</v>
      </c>
      <c r="K182" s="113" t="s">
        <v>879</v>
      </c>
      <c r="L182" s="113" t="s">
        <v>68</v>
      </c>
      <c r="M182" s="138">
        <v>0.56551724137931036</v>
      </c>
      <c r="N182" s="117">
        <f>H182*M182</f>
        <v>4.3148965517241384</v>
      </c>
      <c r="O182" s="117" t="s">
        <v>1159</v>
      </c>
      <c r="P182" s="114"/>
      <c r="Q182" s="118"/>
      <c r="R182" s="116"/>
      <c r="S182" s="114"/>
    </row>
    <row r="183" spans="6:19">
      <c r="F183" s="111" t="s">
        <v>878</v>
      </c>
      <c r="G183" s="136">
        <v>1.3601029999999999E-4</v>
      </c>
      <c r="H183" s="103">
        <f>ROUND(+G183*Totals!$H$14,2)</f>
        <v>48.83</v>
      </c>
      <c r="I183" s="103">
        <f t="shared" si="6"/>
        <v>2.2954273504273508</v>
      </c>
      <c r="J183" s="103">
        <f t="shared" si="7"/>
        <v>46.534572649572645</v>
      </c>
      <c r="K183" s="113" t="s">
        <v>878</v>
      </c>
      <c r="L183" s="113" t="s">
        <v>104</v>
      </c>
      <c r="M183" s="138">
        <v>4.7008547008547015E-2</v>
      </c>
      <c r="N183" s="117">
        <f>H183*M183</f>
        <v>2.2954273504273508</v>
      </c>
      <c r="O183" s="113" t="s">
        <v>1159</v>
      </c>
      <c r="P183" s="114"/>
      <c r="Q183" s="118"/>
      <c r="R183" s="116"/>
      <c r="S183" s="114"/>
    </row>
    <row r="184" spans="6:19">
      <c r="F184" s="111" t="s">
        <v>877</v>
      </c>
      <c r="G184" s="136">
        <v>4.223273E-4</v>
      </c>
      <c r="H184" s="103">
        <f>ROUND(+G184*Totals!$H$14,2)</f>
        <v>151.62</v>
      </c>
      <c r="I184" s="103">
        <f t="shared" si="6"/>
        <v>0</v>
      </c>
      <c r="J184" s="103">
        <f>+H184-I184</f>
        <v>151.62</v>
      </c>
      <c r="O184" s="113" t="s">
        <v>1159</v>
      </c>
      <c r="P184" s="114"/>
      <c r="Q184" s="118"/>
      <c r="R184" s="116"/>
      <c r="S184" s="114"/>
    </row>
    <row r="185" spans="6:19">
      <c r="F185" s="111" t="s">
        <v>876</v>
      </c>
      <c r="G185" s="136">
        <v>6.5687000000000003E-6</v>
      </c>
      <c r="H185" s="103">
        <f>ROUND(+G185*Totals!$H$14,2)</f>
        <v>2.36</v>
      </c>
      <c r="I185" s="103">
        <f t="shared" si="6"/>
        <v>0.83243636363636353</v>
      </c>
      <c r="J185" s="103">
        <f>+H185-I185</f>
        <v>1.5275636363636362</v>
      </c>
      <c r="K185" s="113" t="s">
        <v>876</v>
      </c>
      <c r="L185" s="113" t="s">
        <v>120</v>
      </c>
      <c r="M185" s="138">
        <v>0.35272727272727272</v>
      </c>
      <c r="N185" s="117">
        <f>+H185*M185</f>
        <v>0.83243636363636353</v>
      </c>
      <c r="O185" s="117"/>
      <c r="P185" s="114"/>
      <c r="Q185" s="118"/>
      <c r="R185" s="116"/>
      <c r="S185" s="114"/>
    </row>
    <row r="186" spans="6:19">
      <c r="F186" s="111" t="s">
        <v>875</v>
      </c>
      <c r="G186" s="136">
        <v>5.0231060000000005E-4</v>
      </c>
      <c r="H186" s="103">
        <f>ROUND(+G186*Totals!$H$14,2)</f>
        <v>180.33</v>
      </c>
      <c r="I186" s="103">
        <f t="shared" si="6"/>
        <v>0</v>
      </c>
      <c r="J186" s="103">
        <f t="shared" si="7"/>
        <v>180.33</v>
      </c>
      <c r="K186" s="113"/>
      <c r="L186" s="113"/>
      <c r="N186" s="117"/>
      <c r="O186" s="113"/>
      <c r="P186" s="114"/>
      <c r="Q186" s="118"/>
      <c r="R186" s="116"/>
      <c r="S186" s="114"/>
    </row>
    <row r="187" spans="6:19">
      <c r="F187" s="111" t="s">
        <v>874</v>
      </c>
      <c r="G187" s="136">
        <v>1.3910100000000001E-5</v>
      </c>
      <c r="H187" s="103">
        <f>ROUND(+G187*Totals!$H$14,2)</f>
        <v>4.99</v>
      </c>
      <c r="I187" s="103">
        <f t="shared" si="6"/>
        <v>1.481878787878788</v>
      </c>
      <c r="J187" s="103">
        <f t="shared" si="7"/>
        <v>3.5081212121212122</v>
      </c>
      <c r="K187" s="113" t="s">
        <v>874</v>
      </c>
      <c r="L187" s="113" t="s">
        <v>78</v>
      </c>
      <c r="M187" s="138">
        <v>0.1393939393939394</v>
      </c>
      <c r="N187" s="117">
        <f>H187*M187</f>
        <v>0.69557575757575762</v>
      </c>
      <c r="O187" s="113" t="s">
        <v>125</v>
      </c>
      <c r="P187" s="138">
        <v>0.15757575757575759</v>
      </c>
      <c r="Q187" s="118">
        <f>H187*P187</f>
        <v>0.78630303030303039</v>
      </c>
      <c r="R187" s="116" t="s">
        <v>1159</v>
      </c>
      <c r="S187" s="114"/>
    </row>
    <row r="188" spans="6:19">
      <c r="F188" s="111" t="s">
        <v>873</v>
      </c>
      <c r="G188" s="136">
        <v>8.6235143000000011E-3</v>
      </c>
      <c r="H188" s="103">
        <f>ROUND(+G188*Totals!$H$14,2)</f>
        <v>3095.84</v>
      </c>
      <c r="I188" s="103">
        <f t="shared" si="6"/>
        <v>0</v>
      </c>
      <c r="J188" s="103">
        <f t="shared" si="7"/>
        <v>3095.84</v>
      </c>
      <c r="K188" s="113"/>
      <c r="L188" s="113"/>
      <c r="N188" s="117"/>
      <c r="O188" s="113"/>
      <c r="P188" s="114"/>
      <c r="Q188" s="118"/>
      <c r="R188" s="116"/>
      <c r="S188" s="114"/>
    </row>
    <row r="189" spans="6:19">
      <c r="F189" s="111" t="s">
        <v>872</v>
      </c>
      <c r="G189" s="136">
        <v>6.0431829999999995E-4</v>
      </c>
      <c r="H189" s="103">
        <f>ROUND(+G189*Totals!$H$14,2)</f>
        <v>216.95</v>
      </c>
      <c r="I189" s="103">
        <f t="shared" si="6"/>
        <v>0</v>
      </c>
      <c r="J189" s="103">
        <f t="shared" si="7"/>
        <v>216.95</v>
      </c>
      <c r="K189" s="113"/>
      <c r="L189" s="113"/>
      <c r="N189" s="117"/>
      <c r="O189" s="117"/>
      <c r="P189" s="114"/>
      <c r="Q189" s="118"/>
      <c r="R189" s="116"/>
      <c r="S189" s="114"/>
    </row>
    <row r="190" spans="6:19" ht="37.5">
      <c r="F190" s="111" t="s">
        <v>871</v>
      </c>
      <c r="G190" s="136">
        <v>2.9597689999999997E-4</v>
      </c>
      <c r="H190" s="103">
        <f>ROUND(+G190*Totals!$H$14,2)</f>
        <v>106.26</v>
      </c>
      <c r="I190" s="103">
        <f t="shared" si="6"/>
        <v>0</v>
      </c>
      <c r="J190" s="103">
        <f t="shared" si="7"/>
        <v>106.26</v>
      </c>
      <c r="K190" s="113"/>
      <c r="L190" s="113"/>
      <c r="N190" s="117"/>
      <c r="O190" s="113"/>
      <c r="P190" s="114"/>
      <c r="Q190" s="118"/>
      <c r="R190" s="116"/>
      <c r="S190" s="114"/>
    </row>
    <row r="191" spans="6:19">
      <c r="F191" s="111" t="s">
        <v>870</v>
      </c>
      <c r="G191" s="136">
        <v>1.0278050000000001E-4</v>
      </c>
      <c r="H191" s="103">
        <f>ROUND(+G191*Totals!$H$14,2)</f>
        <v>36.9</v>
      </c>
      <c r="I191" s="103">
        <f t="shared" si="6"/>
        <v>14.256818181818181</v>
      </c>
      <c r="J191" s="103">
        <f t="shared" si="7"/>
        <v>22.643181818181816</v>
      </c>
      <c r="K191" s="113" t="s">
        <v>870</v>
      </c>
      <c r="L191" s="113" t="s">
        <v>75</v>
      </c>
      <c r="M191" s="138">
        <v>0.38636363636363635</v>
      </c>
      <c r="N191" s="117">
        <f>H191*M191</f>
        <v>14.256818181818181</v>
      </c>
      <c r="O191" s="117" t="s">
        <v>1159</v>
      </c>
      <c r="P191" s="114"/>
      <c r="Q191" s="118"/>
      <c r="R191" s="116"/>
      <c r="S191" s="114"/>
    </row>
    <row r="192" spans="6:19">
      <c r="F192" s="111" t="s">
        <v>869</v>
      </c>
      <c r="G192" s="136">
        <v>5.8963540000000006E-4</v>
      </c>
      <c r="H192" s="103">
        <f>ROUND(+G192*Totals!$H$14,2)</f>
        <v>211.68</v>
      </c>
      <c r="I192" s="103">
        <f t="shared" si="6"/>
        <v>0</v>
      </c>
      <c r="J192" s="103">
        <f t="shared" si="7"/>
        <v>211.68</v>
      </c>
      <c r="K192" s="113"/>
      <c r="L192" s="113"/>
      <c r="N192" s="117"/>
      <c r="O192" s="117"/>
      <c r="P192" s="114"/>
      <c r="Q192" s="118"/>
      <c r="R192" s="116"/>
      <c r="S192" s="114"/>
    </row>
    <row r="193" spans="6:19">
      <c r="F193" s="111" t="s">
        <v>868</v>
      </c>
      <c r="G193" s="136">
        <v>1.5069300000000002E-5</v>
      </c>
      <c r="H193" s="103">
        <f>ROUND(+G193*Totals!$H$14,2)</f>
        <v>5.41</v>
      </c>
      <c r="I193" s="103">
        <f t="shared" si="6"/>
        <v>1.623</v>
      </c>
      <c r="J193" s="103">
        <f t="shared" si="7"/>
        <v>3.7869999999999999</v>
      </c>
      <c r="K193" s="113" t="s">
        <v>868</v>
      </c>
      <c r="L193" s="113" t="s">
        <v>92</v>
      </c>
      <c r="M193" s="138">
        <v>0.3</v>
      </c>
      <c r="N193" s="117">
        <f>H193*M193</f>
        <v>1.623</v>
      </c>
      <c r="O193" s="113" t="s">
        <v>1159</v>
      </c>
      <c r="P193" s="114"/>
      <c r="Q193" s="118"/>
      <c r="R193" s="116"/>
      <c r="S193" s="114"/>
    </row>
    <row r="194" spans="6:19">
      <c r="F194" s="111" t="s">
        <v>867</v>
      </c>
      <c r="G194" s="136">
        <v>8.4620000000000013E-5</v>
      </c>
      <c r="H194" s="103">
        <f>ROUND(+G194*Totals!$H$14,2)</f>
        <v>30.38</v>
      </c>
      <c r="I194" s="103">
        <f t="shared" si="6"/>
        <v>8.8907349081364835</v>
      </c>
      <c r="J194" s="103">
        <f t="shared" si="7"/>
        <v>21.489265091863516</v>
      </c>
      <c r="K194" s="113" t="s">
        <v>867</v>
      </c>
      <c r="L194" s="113" t="s">
        <v>69</v>
      </c>
      <c r="M194" s="138">
        <v>0.29265091863517062</v>
      </c>
      <c r="N194" s="117">
        <f>H194*M194</f>
        <v>8.8907349081364835</v>
      </c>
      <c r="O194" s="117" t="s">
        <v>1159</v>
      </c>
      <c r="P194" s="114"/>
      <c r="Q194" s="118"/>
      <c r="R194" s="116"/>
      <c r="S194" s="114"/>
    </row>
    <row r="195" spans="6:19">
      <c r="F195" s="111" t="s">
        <v>866</v>
      </c>
      <c r="G195" s="136">
        <v>2.42650809E-2</v>
      </c>
      <c r="H195" s="103">
        <f>ROUND(+G195*Totals!$H$14,2)</f>
        <v>8711.15</v>
      </c>
      <c r="I195" s="103">
        <f t="shared" si="6"/>
        <v>0</v>
      </c>
      <c r="J195" s="103">
        <f t="shared" si="7"/>
        <v>8711.15</v>
      </c>
      <c r="K195" s="113"/>
      <c r="L195" s="113"/>
      <c r="N195" s="117"/>
      <c r="O195" s="117"/>
      <c r="P195" s="114"/>
      <c r="Q195" s="118"/>
      <c r="R195" s="116"/>
      <c r="S195" s="114"/>
    </row>
    <row r="196" spans="6:19">
      <c r="F196" s="111" t="s">
        <v>865</v>
      </c>
      <c r="G196" s="136">
        <v>3.0525000000000003E-5</v>
      </c>
      <c r="H196" s="103">
        <f>ROUND(+G196*Totals!$H$14,2)</f>
        <v>10.96</v>
      </c>
      <c r="I196" s="103">
        <f t="shared" si="6"/>
        <v>3.0284210526315789</v>
      </c>
      <c r="J196" s="103">
        <f t="shared" si="7"/>
        <v>7.931578947368422</v>
      </c>
      <c r="K196" s="113" t="s">
        <v>865</v>
      </c>
      <c r="L196" s="113" t="s">
        <v>108</v>
      </c>
      <c r="M196" s="138">
        <v>0.27631578947368418</v>
      </c>
      <c r="N196" s="117">
        <f>H196*M196</f>
        <v>3.0284210526315789</v>
      </c>
      <c r="O196" s="113" t="s">
        <v>1159</v>
      </c>
      <c r="P196" s="114"/>
      <c r="Q196" s="118"/>
      <c r="R196" s="116"/>
      <c r="S196" s="114"/>
    </row>
    <row r="197" spans="6:19" ht="37.5">
      <c r="F197" s="111" t="s">
        <v>864</v>
      </c>
      <c r="G197" s="136">
        <v>1.070308E-4</v>
      </c>
      <c r="H197" s="103">
        <f>ROUND(+G197*Totals!$H$14,2)</f>
        <v>38.42</v>
      </c>
      <c r="I197" s="103">
        <f t="shared" si="6"/>
        <v>14.62</v>
      </c>
      <c r="J197" s="103">
        <f t="shared" si="7"/>
        <v>23.800000000000004</v>
      </c>
      <c r="K197" s="113" t="s">
        <v>864</v>
      </c>
      <c r="L197" s="113" t="s">
        <v>125</v>
      </c>
      <c r="M197" s="138">
        <v>0.38053097345132741</v>
      </c>
      <c r="N197" s="117">
        <f>H197*M197</f>
        <v>14.62</v>
      </c>
      <c r="O197" s="113" t="s">
        <v>1159</v>
      </c>
      <c r="P197" s="114"/>
      <c r="Q197" s="118"/>
      <c r="R197" s="116"/>
      <c r="S197" s="114"/>
    </row>
    <row r="198" spans="6:19">
      <c r="F198" s="111" t="s">
        <v>863</v>
      </c>
      <c r="G198" s="136">
        <v>2.4265470000000002E-4</v>
      </c>
      <c r="H198" s="103">
        <f>ROUND(+G198*Totals!$H$14,2)</f>
        <v>87.11</v>
      </c>
      <c r="I198" s="103">
        <f t="shared" si="6"/>
        <v>0</v>
      </c>
      <c r="J198" s="103">
        <f t="shared" si="7"/>
        <v>87.11</v>
      </c>
      <c r="K198" s="113"/>
      <c r="L198" s="113"/>
      <c r="N198" s="117"/>
      <c r="O198" s="113"/>
      <c r="P198" s="114"/>
      <c r="Q198" s="118"/>
      <c r="R198" s="116"/>
      <c r="S198" s="114"/>
    </row>
    <row r="199" spans="6:19">
      <c r="F199" s="111" t="s">
        <v>862</v>
      </c>
      <c r="G199" s="136">
        <v>1.5022952000000001E-3</v>
      </c>
      <c r="H199" s="103">
        <f>ROUND(+G199*Totals!$H$14,2)</f>
        <v>539.32000000000005</v>
      </c>
      <c r="I199" s="103">
        <f t="shared" ref="I199:I262" si="8">+N199+Q199+T199</f>
        <v>0</v>
      </c>
      <c r="J199" s="103">
        <f t="shared" ref="J199:J262" si="9">+H199-I199</f>
        <v>539.32000000000005</v>
      </c>
      <c r="K199" s="113"/>
      <c r="L199" s="113"/>
      <c r="N199" s="117"/>
      <c r="O199" s="117"/>
      <c r="P199" s="114"/>
      <c r="Q199" s="118"/>
      <c r="R199" s="116"/>
      <c r="S199" s="114"/>
    </row>
    <row r="200" spans="6:19">
      <c r="F200" s="111" t="s">
        <v>861</v>
      </c>
      <c r="G200" s="136">
        <v>2.9118561E-3</v>
      </c>
      <c r="H200" s="103">
        <f>ROUND(+G200*Totals!$H$14,2)</f>
        <v>1045.3499999999999</v>
      </c>
      <c r="I200" s="103">
        <f t="shared" si="8"/>
        <v>0</v>
      </c>
      <c r="J200" s="103">
        <f t="shared" si="9"/>
        <v>1045.3499999999999</v>
      </c>
      <c r="K200" s="113"/>
      <c r="L200" s="113"/>
      <c r="N200" s="117"/>
      <c r="O200" s="117"/>
      <c r="P200" s="114"/>
      <c r="Q200" s="118"/>
      <c r="R200" s="116"/>
      <c r="S200" s="114"/>
    </row>
    <row r="201" spans="6:19">
      <c r="F201" s="111" t="s">
        <v>860</v>
      </c>
      <c r="G201" s="136">
        <v>4.0571200000000002E-5</v>
      </c>
      <c r="H201" s="103">
        <f>ROUND(+G201*Totals!$H$14,2)</f>
        <v>14.57</v>
      </c>
      <c r="I201" s="103">
        <f t="shared" si="8"/>
        <v>4.0450404312668464</v>
      </c>
      <c r="J201" s="103">
        <f t="shared" si="9"/>
        <v>10.524959568733154</v>
      </c>
      <c r="K201" s="113" t="s">
        <v>860</v>
      </c>
      <c r="L201" s="113" t="s">
        <v>121</v>
      </c>
      <c r="M201" s="138">
        <v>0.27762803234501349</v>
      </c>
      <c r="N201" s="117">
        <f t="shared" ref="N201:N206" si="10">H201*M201</f>
        <v>4.0450404312668464</v>
      </c>
      <c r="O201" s="117" t="s">
        <v>1159</v>
      </c>
      <c r="P201" s="114"/>
      <c r="Q201" s="118"/>
      <c r="R201" s="116"/>
      <c r="S201" s="114"/>
    </row>
    <row r="202" spans="6:19">
      <c r="F202" s="111" t="s">
        <v>859</v>
      </c>
      <c r="G202" s="136">
        <v>9.7757399999999993E-5</v>
      </c>
      <c r="H202" s="103">
        <f>ROUND(+G202*Totals!$H$14,2)</f>
        <v>35.090000000000003</v>
      </c>
      <c r="I202" s="103">
        <f t="shared" si="8"/>
        <v>11.131268882175229</v>
      </c>
      <c r="J202" s="103">
        <f t="shared" si="9"/>
        <v>23.958731117824776</v>
      </c>
      <c r="K202" s="113" t="s">
        <v>859</v>
      </c>
      <c r="L202" s="113" t="s">
        <v>75</v>
      </c>
      <c r="M202" s="138">
        <v>0.31722054380664655</v>
      </c>
      <c r="N202" s="117">
        <f t="shared" si="10"/>
        <v>11.131268882175229</v>
      </c>
      <c r="O202" s="117" t="s">
        <v>1159</v>
      </c>
      <c r="P202" s="114"/>
      <c r="Q202" s="118"/>
      <c r="R202" s="116"/>
      <c r="S202" s="114"/>
    </row>
    <row r="203" spans="6:19">
      <c r="F203" s="111" t="s">
        <v>858</v>
      </c>
      <c r="G203" s="136">
        <v>9.6984600000000007E-5</v>
      </c>
      <c r="H203" s="103">
        <f>ROUND(+G203*Totals!$H$14,2)</f>
        <v>34.82</v>
      </c>
      <c r="I203" s="103">
        <f t="shared" si="8"/>
        <v>7.1902088167053373</v>
      </c>
      <c r="J203" s="103">
        <f t="shared" si="9"/>
        <v>27.629791183294664</v>
      </c>
      <c r="K203" s="113" t="s">
        <v>858</v>
      </c>
      <c r="L203" s="113" t="s">
        <v>49</v>
      </c>
      <c r="M203" s="138">
        <v>0.20649651972157776</v>
      </c>
      <c r="N203" s="117">
        <f t="shared" si="10"/>
        <v>7.1902088167053373</v>
      </c>
      <c r="O203" s="117"/>
      <c r="P203" s="114"/>
      <c r="Q203" s="118"/>
      <c r="R203" s="116"/>
      <c r="S203" s="114"/>
    </row>
    <row r="204" spans="6:19">
      <c r="F204" s="111" t="s">
        <v>857</v>
      </c>
      <c r="G204" s="136">
        <v>1.7001280000000001E-4</v>
      </c>
      <c r="H204" s="103">
        <f>ROUND(+G204*Totals!$H$14,2)</f>
        <v>61.03</v>
      </c>
      <c r="I204" s="103">
        <f t="shared" si="8"/>
        <v>20.047161055505004</v>
      </c>
      <c r="J204" s="147">
        <f t="shared" si="9"/>
        <v>40.982838944495001</v>
      </c>
      <c r="K204" s="143" t="s">
        <v>857</v>
      </c>
      <c r="L204" s="143" t="s">
        <v>95</v>
      </c>
      <c r="M204" s="140">
        <v>1.7288444040036398E-2</v>
      </c>
      <c r="N204" s="144">
        <f t="shared" si="10"/>
        <v>1.0551137397634214</v>
      </c>
      <c r="O204" s="142" t="s">
        <v>124</v>
      </c>
      <c r="P204" s="140">
        <v>0.31119199272065512</v>
      </c>
      <c r="Q204" s="118">
        <f>H204*P204</f>
        <v>18.992047315741583</v>
      </c>
      <c r="R204" s="116"/>
      <c r="S204" s="114"/>
    </row>
    <row r="205" spans="6:19">
      <c r="F205" s="111" t="s">
        <v>856</v>
      </c>
      <c r="G205" s="136">
        <v>1.4296499999999999E-5</v>
      </c>
      <c r="H205" s="103">
        <f>ROUND(+G205*Totals!$H$14,2)</f>
        <v>5.13</v>
      </c>
      <c r="I205" s="103">
        <f t="shared" si="8"/>
        <v>3.2577372262773721</v>
      </c>
      <c r="J205" s="147">
        <f t="shared" si="9"/>
        <v>1.8722627737226278</v>
      </c>
      <c r="K205" s="143" t="s">
        <v>856</v>
      </c>
      <c r="L205" s="143" t="s">
        <v>107</v>
      </c>
      <c r="M205" s="140">
        <v>0.63503649635036497</v>
      </c>
      <c r="N205" s="144">
        <f t="shared" si="10"/>
        <v>3.2577372262773721</v>
      </c>
      <c r="O205" s="143"/>
      <c r="P205" s="146"/>
      <c r="Q205" s="145"/>
      <c r="R205" s="116"/>
      <c r="S205" s="114"/>
    </row>
    <row r="206" spans="6:19">
      <c r="F206" s="111" t="s">
        <v>855</v>
      </c>
      <c r="G206" s="136">
        <v>8.8870300000000002E-5</v>
      </c>
      <c r="H206" s="103">
        <f>ROUND(+G206*Totals!$H$14,2)</f>
        <v>31.9</v>
      </c>
      <c r="I206" s="103">
        <f t="shared" si="8"/>
        <v>9.2478827361563525</v>
      </c>
      <c r="J206" s="103">
        <f t="shared" si="9"/>
        <v>22.652117263843646</v>
      </c>
      <c r="K206" s="113" t="s">
        <v>855</v>
      </c>
      <c r="L206" s="113" t="s">
        <v>130</v>
      </c>
      <c r="M206" s="138">
        <v>0.28990228013029318</v>
      </c>
      <c r="N206" s="144">
        <f t="shared" si="10"/>
        <v>9.2478827361563525</v>
      </c>
      <c r="O206" s="113" t="s">
        <v>1159</v>
      </c>
      <c r="P206" s="114"/>
      <c r="Q206" s="118"/>
      <c r="R206" s="116"/>
      <c r="S206" s="114"/>
    </row>
    <row r="207" spans="6:19">
      <c r="F207" s="111" t="s">
        <v>854</v>
      </c>
      <c r="G207" s="136">
        <v>3.3616199999999998E-5</v>
      </c>
      <c r="H207" s="103">
        <f>ROUND(+G207*Totals!$H$14,2)</f>
        <v>12.07</v>
      </c>
      <c r="I207" s="103">
        <f t="shared" si="8"/>
        <v>0</v>
      </c>
      <c r="J207" s="103">
        <f t="shared" si="9"/>
        <v>12.07</v>
      </c>
      <c r="K207" s="142"/>
      <c r="L207" s="142"/>
      <c r="M207" s="140"/>
      <c r="N207" s="117"/>
      <c r="O207" s="113"/>
      <c r="P207" s="114"/>
      <c r="Q207" s="118"/>
      <c r="R207" s="116"/>
      <c r="S207" s="114"/>
    </row>
    <row r="208" spans="6:19">
      <c r="F208" s="111" t="s">
        <v>853</v>
      </c>
      <c r="G208" s="136">
        <v>2.932721E-4</v>
      </c>
      <c r="H208" s="103">
        <f>ROUND(+G208*Totals!$H$14,2)</f>
        <v>105.28</v>
      </c>
      <c r="I208" s="103">
        <f t="shared" si="8"/>
        <v>0</v>
      </c>
      <c r="J208" s="103">
        <f t="shared" si="9"/>
        <v>105.28</v>
      </c>
      <c r="K208" s="113"/>
      <c r="L208" s="113"/>
      <c r="N208" s="117"/>
      <c r="O208" s="117"/>
      <c r="P208" s="114"/>
      <c r="Q208" s="118"/>
      <c r="R208" s="116"/>
      <c r="S208" s="114"/>
    </row>
    <row r="209" spans="6:19">
      <c r="F209" s="111" t="s">
        <v>852</v>
      </c>
      <c r="G209" s="136">
        <v>7.345327E-4</v>
      </c>
      <c r="H209" s="103">
        <f>ROUND(+G209*Totals!$H$14,2)</f>
        <v>263.7</v>
      </c>
      <c r="I209" s="103">
        <f t="shared" si="8"/>
        <v>0</v>
      </c>
      <c r="J209" s="103">
        <f t="shared" si="9"/>
        <v>263.7</v>
      </c>
      <c r="K209" s="113"/>
      <c r="L209" s="113"/>
      <c r="N209" s="117"/>
      <c r="O209" s="117"/>
      <c r="P209" s="114"/>
      <c r="Q209" s="118"/>
      <c r="R209" s="116"/>
      <c r="S209" s="114"/>
    </row>
    <row r="210" spans="6:19">
      <c r="F210" s="111" t="s">
        <v>851</v>
      </c>
      <c r="G210" s="136">
        <v>1.46829E-5</v>
      </c>
      <c r="H210" s="103">
        <f>ROUND(+G210*Totals!$H$14,2)</f>
        <v>5.27</v>
      </c>
      <c r="I210" s="103">
        <f t="shared" si="8"/>
        <v>1.8491228070175436</v>
      </c>
      <c r="J210" s="103">
        <f t="shared" si="9"/>
        <v>3.4208771929824557</v>
      </c>
      <c r="K210" s="113" t="s">
        <v>851</v>
      </c>
      <c r="L210" s="113" t="s">
        <v>71</v>
      </c>
      <c r="M210" s="138">
        <v>0.35087719298245612</v>
      </c>
      <c r="N210" s="117">
        <f>H210*M210</f>
        <v>1.8491228070175436</v>
      </c>
      <c r="O210" s="113" t="s">
        <v>1159</v>
      </c>
      <c r="P210" s="114"/>
      <c r="Q210" s="118"/>
      <c r="R210" s="116"/>
      <c r="S210" s="114"/>
    </row>
    <row r="211" spans="6:19">
      <c r="F211" s="111" t="s">
        <v>850</v>
      </c>
      <c r="G211" s="136">
        <v>1.2364569999999999E-4</v>
      </c>
      <c r="H211" s="103">
        <f>ROUND(+G211*Totals!$H$14,2)</f>
        <v>44.39</v>
      </c>
      <c r="I211" s="103">
        <f t="shared" si="8"/>
        <v>12.17778761061947</v>
      </c>
      <c r="J211" s="103">
        <f t="shared" si="9"/>
        <v>32.212212389380532</v>
      </c>
      <c r="K211" s="113" t="s">
        <v>850</v>
      </c>
      <c r="L211" s="113" t="s">
        <v>130</v>
      </c>
      <c r="M211" s="138">
        <v>0.27433628318584075</v>
      </c>
      <c r="N211" s="117">
        <f>H211*M211</f>
        <v>12.17778761061947</v>
      </c>
      <c r="O211" s="113" t="s">
        <v>1159</v>
      </c>
      <c r="P211" s="114"/>
      <c r="Q211" s="118"/>
      <c r="R211" s="116"/>
      <c r="S211" s="114"/>
    </row>
    <row r="212" spans="6:19">
      <c r="F212" s="111" t="s">
        <v>849</v>
      </c>
      <c r="G212" s="136">
        <v>3.5818610000000001E-4</v>
      </c>
      <c r="H212" s="103">
        <f>ROUND(+G212*Totals!$H$14,2)</f>
        <v>128.59</v>
      </c>
      <c r="I212" s="103">
        <f t="shared" si="8"/>
        <v>0</v>
      </c>
      <c r="J212" s="103">
        <f t="shared" si="9"/>
        <v>128.59</v>
      </c>
      <c r="K212" s="113"/>
      <c r="L212" s="113"/>
      <c r="N212" s="117"/>
      <c r="O212" s="117"/>
      <c r="P212" s="114"/>
      <c r="Q212" s="118"/>
      <c r="R212" s="116"/>
      <c r="S212" s="114"/>
    </row>
    <row r="213" spans="6:19">
      <c r="F213" s="111" t="s">
        <v>848</v>
      </c>
      <c r="G213" s="136">
        <v>3.9305420299999998E-2</v>
      </c>
      <c r="H213" s="103">
        <f>ROUND(+G213*Totals!$H$14,2)</f>
        <v>14110.62</v>
      </c>
      <c r="I213" s="103">
        <f t="shared" si="8"/>
        <v>0</v>
      </c>
      <c r="J213" s="103">
        <f t="shared" si="9"/>
        <v>14110.62</v>
      </c>
      <c r="K213" s="113"/>
      <c r="L213" s="113"/>
      <c r="N213" s="117"/>
      <c r="O213" s="117"/>
      <c r="P213" s="114"/>
      <c r="Q213" s="118"/>
      <c r="R213" s="116"/>
      <c r="S213" s="114"/>
    </row>
    <row r="214" spans="6:19">
      <c r="F214" s="111" t="s">
        <v>847</v>
      </c>
      <c r="G214" s="136">
        <v>6.9164299999999998E-5</v>
      </c>
      <c r="H214" s="103">
        <f>ROUND(+G214*Totals!$H$14,2)</f>
        <v>24.83</v>
      </c>
      <c r="I214" s="103">
        <f t="shared" si="8"/>
        <v>3.628327464788732</v>
      </c>
      <c r="J214" s="103">
        <f t="shared" si="9"/>
        <v>21.201672535211266</v>
      </c>
      <c r="K214" s="113" t="s">
        <v>847</v>
      </c>
      <c r="L214" s="113" t="s">
        <v>61</v>
      </c>
      <c r="M214" s="138">
        <v>0.14612676056338028</v>
      </c>
      <c r="N214" s="117">
        <f>H214*M214</f>
        <v>3.628327464788732</v>
      </c>
      <c r="O214" s="113" t="s">
        <v>1159</v>
      </c>
      <c r="P214" s="114"/>
      <c r="Q214" s="118"/>
      <c r="R214" s="116"/>
      <c r="S214" s="114"/>
    </row>
    <row r="215" spans="6:19">
      <c r="F215" s="111" t="s">
        <v>846</v>
      </c>
      <c r="G215" s="136">
        <v>4.4821599999999998E-5</v>
      </c>
      <c r="H215" s="103">
        <f>ROUND(+G215*Totals!$H$14,2)</f>
        <v>16.09</v>
      </c>
      <c r="I215" s="103">
        <f t="shared" si="8"/>
        <v>6.8596865203761768</v>
      </c>
      <c r="J215" s="103">
        <f t="shared" si="9"/>
        <v>9.230313479623824</v>
      </c>
      <c r="K215" s="113" t="s">
        <v>846</v>
      </c>
      <c r="L215" s="113" t="s">
        <v>59</v>
      </c>
      <c r="M215" s="138">
        <v>0.42633228840125398</v>
      </c>
      <c r="N215" s="117">
        <f>H215*M215</f>
        <v>6.8596865203761768</v>
      </c>
      <c r="O215" s="113" t="s">
        <v>1159</v>
      </c>
      <c r="P215" s="114"/>
      <c r="Q215" s="118"/>
      <c r="R215" s="116"/>
      <c r="S215" s="114"/>
    </row>
    <row r="216" spans="6:19">
      <c r="F216" s="111" t="s">
        <v>845</v>
      </c>
      <c r="G216" s="136">
        <v>2.9829520000000003E-4</v>
      </c>
      <c r="H216" s="103">
        <f>ROUND(+G216*Totals!$H$14,2)</f>
        <v>107.09</v>
      </c>
      <c r="I216" s="103">
        <f t="shared" si="8"/>
        <v>0</v>
      </c>
      <c r="J216" s="103">
        <f t="shared" si="9"/>
        <v>107.09</v>
      </c>
      <c r="K216" s="113"/>
      <c r="L216" s="113"/>
      <c r="N216" s="117"/>
      <c r="O216" s="113"/>
      <c r="P216" s="114"/>
      <c r="Q216" s="118"/>
      <c r="R216" s="116"/>
      <c r="S216" s="114"/>
    </row>
    <row r="217" spans="6:19">
      <c r="F217" s="111" t="s">
        <v>844</v>
      </c>
      <c r="G217" s="136">
        <v>3.5354940000000001E-4</v>
      </c>
      <c r="H217" s="103">
        <f>ROUND(+G217*Totals!$H$14,2)</f>
        <v>126.92</v>
      </c>
      <c r="I217" s="103">
        <f t="shared" si="8"/>
        <v>0</v>
      </c>
      <c r="J217" s="103">
        <f t="shared" si="9"/>
        <v>126.92</v>
      </c>
      <c r="K217" s="113"/>
      <c r="L217" s="113"/>
      <c r="N217" s="117"/>
      <c r="O217" s="117"/>
      <c r="P217" s="114"/>
      <c r="Q217" s="118"/>
      <c r="R217" s="116"/>
      <c r="S217" s="114"/>
    </row>
    <row r="218" spans="6:19">
      <c r="F218" s="111" t="s">
        <v>843</v>
      </c>
      <c r="G218" s="136">
        <v>2.1305699E-3</v>
      </c>
      <c r="H218" s="103">
        <f>ROUND(+G218*Totals!$H$14,2)</f>
        <v>764.87</v>
      </c>
      <c r="I218" s="103">
        <f t="shared" si="8"/>
        <v>0</v>
      </c>
      <c r="J218" s="103">
        <f t="shared" si="9"/>
        <v>764.87</v>
      </c>
      <c r="K218" s="113"/>
      <c r="L218" s="113"/>
      <c r="N218" s="117"/>
      <c r="O218" s="113"/>
      <c r="P218" s="114"/>
      <c r="Q218" s="118"/>
      <c r="R218" s="116"/>
      <c r="S218" s="114"/>
    </row>
    <row r="219" spans="6:19">
      <c r="F219" s="111" t="s">
        <v>61</v>
      </c>
      <c r="G219" s="136">
        <v>6.7618699999999997E-5</v>
      </c>
      <c r="H219" s="103">
        <f>ROUND(+G219*Totals!$H$14,2)</f>
        <v>24.28</v>
      </c>
      <c r="I219" s="103">
        <f t="shared" si="8"/>
        <v>3.7180510440835275</v>
      </c>
      <c r="J219" s="103">
        <f t="shared" si="9"/>
        <v>20.561948955916474</v>
      </c>
      <c r="K219" s="113" t="s">
        <v>61</v>
      </c>
      <c r="L219" s="113" t="s">
        <v>61</v>
      </c>
      <c r="M219" s="138">
        <v>0.15313225058004643</v>
      </c>
      <c r="N219" s="117">
        <f>H219*M219</f>
        <v>3.7180510440835275</v>
      </c>
      <c r="O219" s="117" t="s">
        <v>1159</v>
      </c>
      <c r="P219" s="114"/>
      <c r="Q219" s="118"/>
      <c r="R219" s="116"/>
      <c r="S219" s="114"/>
    </row>
    <row r="220" spans="6:19">
      <c r="F220" s="111" t="s">
        <v>842</v>
      </c>
      <c r="G220" s="136">
        <v>2.9315620999999996E-3</v>
      </c>
      <c r="H220" s="103">
        <f>ROUND(+G220*Totals!$H$14,2)</f>
        <v>1052.43</v>
      </c>
      <c r="I220" s="103">
        <f t="shared" si="8"/>
        <v>0</v>
      </c>
      <c r="J220" s="103">
        <f t="shared" si="9"/>
        <v>1052.43</v>
      </c>
      <c r="K220" s="113"/>
      <c r="L220" s="113"/>
      <c r="N220" s="117"/>
      <c r="O220" s="117"/>
      <c r="P220" s="114"/>
      <c r="Q220" s="118"/>
      <c r="R220" s="116"/>
      <c r="S220" s="114"/>
    </row>
    <row r="221" spans="6:19">
      <c r="F221" s="111" t="s">
        <v>841</v>
      </c>
      <c r="G221" s="136">
        <v>8.6551999999999994E-5</v>
      </c>
      <c r="H221" s="103">
        <f>ROUND(+G221*Totals!$H$14,2)</f>
        <v>31.07</v>
      </c>
      <c r="I221" s="103">
        <f t="shared" si="8"/>
        <v>11.521791666666667</v>
      </c>
      <c r="J221" s="103">
        <f t="shared" si="9"/>
        <v>19.548208333333335</v>
      </c>
      <c r="K221" s="113" t="s">
        <v>841</v>
      </c>
      <c r="L221" s="113" t="s">
        <v>48</v>
      </c>
      <c r="M221" s="138">
        <v>0.37083333333333335</v>
      </c>
      <c r="N221" s="117">
        <f>H221*M221</f>
        <v>11.521791666666667</v>
      </c>
      <c r="O221" s="117" t="s">
        <v>1159</v>
      </c>
      <c r="P221" s="114"/>
      <c r="Q221" s="118"/>
      <c r="R221" s="116"/>
      <c r="S221" s="114"/>
    </row>
    <row r="222" spans="6:19">
      <c r="F222" s="111" t="s">
        <v>840</v>
      </c>
      <c r="G222" s="136">
        <v>9.6211800000000006E-5</v>
      </c>
      <c r="H222" s="103">
        <f>ROUND(+G222*Totals!$H$14,2)</f>
        <v>34.54</v>
      </c>
      <c r="I222" s="103">
        <f t="shared" si="8"/>
        <v>3.0203139013452915</v>
      </c>
      <c r="J222" s="103">
        <f t="shared" si="9"/>
        <v>31.519686098654709</v>
      </c>
      <c r="K222" s="113" t="s">
        <v>840</v>
      </c>
      <c r="L222" s="113" t="s">
        <v>112</v>
      </c>
      <c r="M222" s="138">
        <v>8.744394618834081E-2</v>
      </c>
      <c r="N222" s="117">
        <f>H222*M222</f>
        <v>3.0203139013452915</v>
      </c>
      <c r="O222" s="113" t="s">
        <v>1159</v>
      </c>
      <c r="P222" s="114"/>
      <c r="Q222" s="118"/>
      <c r="R222" s="116"/>
      <c r="S222" s="114"/>
    </row>
    <row r="223" spans="6:19">
      <c r="F223" s="111" t="s">
        <v>839</v>
      </c>
      <c r="G223" s="136">
        <v>9.4666200000000005E-5</v>
      </c>
      <c r="H223" s="103">
        <f>ROUND(+G223*Totals!$H$14,2)</f>
        <v>33.99</v>
      </c>
      <c r="I223" s="103">
        <f t="shared" si="8"/>
        <v>2.741129032258065</v>
      </c>
      <c r="J223" s="103">
        <f t="shared" si="9"/>
        <v>31.248870967741937</v>
      </c>
      <c r="K223" s="113" t="s">
        <v>839</v>
      </c>
      <c r="L223" s="113" t="s">
        <v>116</v>
      </c>
      <c r="M223" s="138">
        <v>8.0645161290322592E-2</v>
      </c>
      <c r="N223" s="117">
        <f>H223*M223</f>
        <v>2.741129032258065</v>
      </c>
      <c r="O223" s="117" t="s">
        <v>1159</v>
      </c>
      <c r="P223" s="114"/>
      <c r="Q223" s="118"/>
      <c r="R223" s="116"/>
      <c r="S223" s="114"/>
    </row>
    <row r="224" spans="6:19">
      <c r="F224" s="111" t="s">
        <v>62</v>
      </c>
      <c r="G224" s="136">
        <v>5.4867800000000003E-5</v>
      </c>
      <c r="H224" s="103">
        <f>ROUND(+G224*Totals!$H$14,2)</f>
        <v>19.7</v>
      </c>
      <c r="I224" s="103">
        <f t="shared" si="8"/>
        <v>0</v>
      </c>
      <c r="J224" s="103">
        <f t="shared" si="9"/>
        <v>19.7</v>
      </c>
      <c r="K224" s="113"/>
      <c r="L224" s="113"/>
      <c r="N224" s="117"/>
      <c r="O224" s="113"/>
      <c r="P224" s="114"/>
      <c r="Q224" s="118"/>
      <c r="R224" s="116"/>
      <c r="S224" s="114"/>
    </row>
    <row r="225" spans="6:19">
      <c r="F225" s="111" t="s">
        <v>838</v>
      </c>
      <c r="G225" s="136">
        <v>1.62285E-4</v>
      </c>
      <c r="H225" s="103">
        <f>ROUND(+G225*Totals!$H$14,2)</f>
        <v>58.26</v>
      </c>
      <c r="I225" s="103">
        <f t="shared" si="8"/>
        <v>14.688223350253807</v>
      </c>
      <c r="J225" s="103">
        <f t="shared" si="9"/>
        <v>43.571776649746191</v>
      </c>
      <c r="K225" s="113" t="s">
        <v>838</v>
      </c>
      <c r="L225" s="113" t="s">
        <v>62</v>
      </c>
      <c r="M225" s="138">
        <v>0.25211505922165822</v>
      </c>
      <c r="N225" s="117">
        <f>H225*M225</f>
        <v>14.688223350253807</v>
      </c>
      <c r="O225" s="117" t="s">
        <v>1159</v>
      </c>
      <c r="P225" s="114"/>
      <c r="Q225" s="118"/>
      <c r="R225" s="116"/>
      <c r="S225" s="114"/>
    </row>
    <row r="226" spans="6:19">
      <c r="F226" s="111" t="s">
        <v>837</v>
      </c>
      <c r="G226" s="136">
        <v>2.094249E-4</v>
      </c>
      <c r="H226" s="103">
        <f>ROUND(+G226*Totals!$H$14,2)</f>
        <v>75.180000000000007</v>
      </c>
      <c r="I226" s="103">
        <f t="shared" si="8"/>
        <v>0</v>
      </c>
      <c r="J226" s="103">
        <f t="shared" si="9"/>
        <v>75.180000000000007</v>
      </c>
      <c r="K226" s="113"/>
      <c r="L226" s="113"/>
      <c r="N226" s="117"/>
      <c r="O226" s="117"/>
      <c r="P226" s="114"/>
      <c r="Q226" s="118"/>
      <c r="R226" s="116"/>
      <c r="S226" s="114"/>
    </row>
    <row r="227" spans="6:19">
      <c r="F227" s="111" t="s">
        <v>836</v>
      </c>
      <c r="G227" s="136">
        <v>9.65982E-5</v>
      </c>
      <c r="H227" s="103">
        <f>ROUND(+G227*Totals!$H$14,2)</f>
        <v>34.68</v>
      </c>
      <c r="I227" s="103">
        <f t="shared" si="8"/>
        <v>9.7584415584415591</v>
      </c>
      <c r="J227" s="103">
        <f t="shared" si="9"/>
        <v>24.921558441558439</v>
      </c>
      <c r="K227" s="113" t="s">
        <v>836</v>
      </c>
      <c r="L227" s="113" t="s">
        <v>58</v>
      </c>
      <c r="M227" s="138">
        <v>0.2813852813852814</v>
      </c>
      <c r="N227" s="117">
        <f>H227*M227</f>
        <v>9.7584415584415591</v>
      </c>
      <c r="O227" s="117" t="s">
        <v>1159</v>
      </c>
      <c r="P227" s="114"/>
      <c r="Q227" s="118"/>
      <c r="R227" s="116"/>
      <c r="S227" s="114"/>
    </row>
    <row r="228" spans="6:19">
      <c r="F228" s="111" t="s">
        <v>835</v>
      </c>
      <c r="G228" s="136">
        <v>0</v>
      </c>
      <c r="H228" s="103">
        <f>ROUND(+G228*Totals!$H$14,2)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ROUND(+G229*Totals!$H$14,2)</f>
        <v>36.619999999999997</v>
      </c>
      <c r="I229" s="103">
        <f t="shared" si="8"/>
        <v>9.883238636363636</v>
      </c>
      <c r="J229" s="103">
        <f t="shared" si="9"/>
        <v>26.736761363636361</v>
      </c>
      <c r="K229" s="113" t="s">
        <v>834</v>
      </c>
      <c r="L229" s="113" t="s">
        <v>88</v>
      </c>
      <c r="M229" s="138">
        <v>0.26988636363636365</v>
      </c>
      <c r="N229" s="117">
        <f>H229*M229</f>
        <v>9.883238636363636</v>
      </c>
      <c r="O229" s="113" t="s">
        <v>1159</v>
      </c>
      <c r="P229" s="114"/>
      <c r="Q229" s="118"/>
      <c r="R229" s="116"/>
      <c r="S229" s="114"/>
    </row>
    <row r="230" spans="6:19">
      <c r="F230" s="111" t="s">
        <v>833</v>
      </c>
      <c r="G230" s="136">
        <v>3.2352667999999999E-3</v>
      </c>
      <c r="H230" s="103">
        <f>ROUND(+G230*Totals!$H$14,2)</f>
        <v>1161.46</v>
      </c>
      <c r="I230" s="103">
        <f t="shared" si="8"/>
        <v>0</v>
      </c>
      <c r="J230" s="103">
        <f t="shared" si="9"/>
        <v>1161.46</v>
      </c>
      <c r="K230" s="113"/>
      <c r="L230" s="113"/>
      <c r="N230" s="117"/>
      <c r="O230" s="117"/>
      <c r="P230" s="114"/>
      <c r="Q230" s="118"/>
      <c r="R230" s="116"/>
      <c r="S230" s="114"/>
    </row>
    <row r="231" spans="6:19">
      <c r="F231" s="111" t="s">
        <v>832</v>
      </c>
      <c r="G231" s="136">
        <v>7.4148779999999993E-4</v>
      </c>
      <c r="H231" s="103">
        <f>ROUND(+G231*Totals!$H$14,2)</f>
        <v>266.19</v>
      </c>
      <c r="I231" s="103">
        <f t="shared" si="8"/>
        <v>0</v>
      </c>
      <c r="J231" s="103">
        <f t="shared" si="9"/>
        <v>266.19</v>
      </c>
      <c r="K231" s="113"/>
      <c r="L231" s="113"/>
      <c r="N231" s="117"/>
      <c r="O231" s="113"/>
      <c r="P231" s="114"/>
      <c r="Q231" s="118"/>
      <c r="R231" s="116"/>
      <c r="S231" s="114"/>
    </row>
    <row r="232" spans="6:19">
      <c r="F232" s="111" t="s">
        <v>831</v>
      </c>
      <c r="G232" s="136">
        <v>3.4775399999999999E-5</v>
      </c>
      <c r="H232" s="103">
        <f>ROUND(+G232*Totals!$H$14,2)</f>
        <v>12.48</v>
      </c>
      <c r="I232" s="103">
        <f t="shared" si="8"/>
        <v>2.19</v>
      </c>
      <c r="J232" s="103">
        <f t="shared" si="9"/>
        <v>10.290000000000001</v>
      </c>
      <c r="K232" s="113" t="s">
        <v>831</v>
      </c>
      <c r="L232" s="113" t="s">
        <v>93</v>
      </c>
      <c r="M232" s="138">
        <v>0.17548076923076922</v>
      </c>
      <c r="N232" s="117">
        <f>H232*M232</f>
        <v>2.19</v>
      </c>
      <c r="O232" s="113" t="s">
        <v>1159</v>
      </c>
      <c r="P232" s="114"/>
      <c r="Q232" s="118"/>
      <c r="R232" s="116"/>
      <c r="S232" s="114"/>
    </row>
    <row r="233" spans="6:19">
      <c r="F233" s="111" t="s">
        <v>63</v>
      </c>
      <c r="G233" s="136">
        <v>8.2739448600000001E-2</v>
      </c>
      <c r="H233" s="103">
        <f>ROUND(+G233*Totals!$H$14,2)</f>
        <v>29703.42</v>
      </c>
      <c r="I233" s="103">
        <f t="shared" si="8"/>
        <v>0</v>
      </c>
      <c r="J233" s="103">
        <f t="shared" si="9"/>
        <v>29703.42</v>
      </c>
      <c r="K233" s="113"/>
      <c r="L233" s="113"/>
      <c r="N233" s="117"/>
      <c r="O233" s="117"/>
      <c r="P233" s="114"/>
      <c r="Q233" s="118"/>
      <c r="R233" s="116"/>
      <c r="S233" s="114"/>
    </row>
    <row r="234" spans="6:19">
      <c r="F234" s="111" t="s">
        <v>830</v>
      </c>
      <c r="G234" s="136">
        <v>2.4729139999999999E-4</v>
      </c>
      <c r="H234" s="103">
        <f>ROUND(+G234*Totals!$H$14,2)</f>
        <v>88.78</v>
      </c>
      <c r="I234" s="103">
        <f t="shared" si="8"/>
        <v>0</v>
      </c>
      <c r="J234" s="103">
        <f t="shared" si="9"/>
        <v>88.78</v>
      </c>
      <c r="K234" s="113"/>
      <c r="L234" s="113"/>
      <c r="N234" s="117"/>
      <c r="O234" s="117"/>
      <c r="P234" s="114"/>
      <c r="Q234" s="118"/>
      <c r="R234" s="116"/>
      <c r="S234" s="114"/>
    </row>
    <row r="235" spans="6:19">
      <c r="F235" s="111" t="s">
        <v>829</v>
      </c>
      <c r="G235" s="136">
        <v>1.3291910000000001E-4</v>
      </c>
      <c r="H235" s="103">
        <f>ROUND(+G235*Totals!$H$14,2)</f>
        <v>47.72</v>
      </c>
      <c r="I235" s="103">
        <f t="shared" si="8"/>
        <v>11.698553791887123</v>
      </c>
      <c r="J235" s="103">
        <f t="shared" si="9"/>
        <v>36.021446208112877</v>
      </c>
      <c r="K235" s="113" t="s">
        <v>829</v>
      </c>
      <c r="L235" s="113" t="s">
        <v>113</v>
      </c>
      <c r="M235" s="138">
        <v>0.24514991181657847</v>
      </c>
      <c r="N235" s="117">
        <f>H235*M235</f>
        <v>11.698553791887123</v>
      </c>
      <c r="O235" s="113" t="s">
        <v>1159</v>
      </c>
      <c r="P235" s="114"/>
      <c r="Q235" s="118"/>
      <c r="R235" s="116"/>
      <c r="S235" s="114"/>
    </row>
    <row r="236" spans="6:19">
      <c r="F236" s="111" t="s">
        <v>828</v>
      </c>
      <c r="G236" s="136">
        <v>5.6413299999999997E-5</v>
      </c>
      <c r="H236" s="103">
        <f>ROUND(+G236*Totals!$H$14,2)</f>
        <v>20.25</v>
      </c>
      <c r="I236" s="103">
        <f t="shared" si="8"/>
        <v>6.2668421052631578</v>
      </c>
      <c r="J236" s="103">
        <f t="shared" si="9"/>
        <v>13.983157894736841</v>
      </c>
      <c r="K236" s="113" t="s">
        <v>828</v>
      </c>
      <c r="L236" s="113" t="s">
        <v>55</v>
      </c>
      <c r="M236" s="138">
        <v>0.30947368421052629</v>
      </c>
      <c r="N236" s="117">
        <f>H236*M236</f>
        <v>6.2668421052631578</v>
      </c>
      <c r="O236" s="117" t="s">
        <v>1159</v>
      </c>
      <c r="P236" s="114"/>
      <c r="Q236" s="118"/>
      <c r="R236" s="116"/>
      <c r="S236" s="114"/>
    </row>
    <row r="237" spans="6:19">
      <c r="F237" s="111" t="s">
        <v>827</v>
      </c>
      <c r="G237" s="136">
        <v>5.0385619999999997E-4</v>
      </c>
      <c r="H237" s="103">
        <f>ROUND(+G237*Totals!$H$14,2)</f>
        <v>180.88</v>
      </c>
      <c r="I237" s="103">
        <f t="shared" si="8"/>
        <v>0</v>
      </c>
      <c r="J237" s="103">
        <f t="shared" si="9"/>
        <v>180.88</v>
      </c>
      <c r="K237" s="113"/>
      <c r="L237" s="113"/>
      <c r="N237" s="117"/>
      <c r="O237" s="117"/>
      <c r="P237" s="114"/>
      <c r="Q237" s="118"/>
      <c r="R237" s="116"/>
      <c r="S237" s="114"/>
    </row>
    <row r="238" spans="6:19">
      <c r="F238" s="111" t="s">
        <v>826</v>
      </c>
      <c r="G238" s="136">
        <v>7.8051300000000009E-5</v>
      </c>
      <c r="H238" s="103">
        <f>ROUND(+G238*Totals!$H$14,2)</f>
        <v>28.02</v>
      </c>
      <c r="I238" s="103">
        <f t="shared" si="8"/>
        <v>8.6311607142857127</v>
      </c>
      <c r="J238" s="103">
        <f t="shared" si="9"/>
        <v>19.388839285714287</v>
      </c>
      <c r="K238" s="113" t="s">
        <v>826</v>
      </c>
      <c r="L238" s="113" t="s">
        <v>115</v>
      </c>
      <c r="M238" s="138">
        <v>0.30803571428571425</v>
      </c>
      <c r="N238" s="117">
        <f>H238*M238</f>
        <v>8.6311607142857127</v>
      </c>
      <c r="O238" s="117" t="s">
        <v>1159</v>
      </c>
      <c r="P238" s="114"/>
      <c r="Q238" s="118"/>
      <c r="R238" s="116"/>
      <c r="S238" s="114"/>
    </row>
    <row r="239" spans="6:19">
      <c r="F239" s="111" t="s">
        <v>825</v>
      </c>
      <c r="G239" s="136">
        <v>2.51155E-5</v>
      </c>
      <c r="H239" s="103">
        <f>ROUND(+G239*Totals!$H$14,2)</f>
        <v>9.02</v>
      </c>
      <c r="I239" s="103">
        <f t="shared" si="8"/>
        <v>3.0958474576271189</v>
      </c>
      <c r="J239" s="103">
        <f t="shared" si="9"/>
        <v>5.9241525423728802</v>
      </c>
      <c r="K239" s="113" t="s">
        <v>825</v>
      </c>
      <c r="L239" s="113" t="s">
        <v>66</v>
      </c>
      <c r="M239" s="138">
        <v>0.34322033898305088</v>
      </c>
      <c r="N239" s="117">
        <f>H239*M239</f>
        <v>3.0958474576271189</v>
      </c>
      <c r="O239" s="113" t="s">
        <v>1159</v>
      </c>
      <c r="P239" s="114"/>
      <c r="Q239" s="118"/>
      <c r="R239" s="116"/>
      <c r="S239" s="114"/>
    </row>
    <row r="240" spans="6:19">
      <c r="F240" s="111" t="s">
        <v>824</v>
      </c>
      <c r="G240" s="136">
        <v>1.2944159999999998E-4</v>
      </c>
      <c r="H240" s="103">
        <f>ROUND(+G240*Totals!$H$14,2)</f>
        <v>46.47</v>
      </c>
      <c r="I240" s="103">
        <f t="shared" si="8"/>
        <v>20.81989247311828</v>
      </c>
      <c r="J240" s="103">
        <f t="shared" si="9"/>
        <v>25.650107526881719</v>
      </c>
      <c r="K240" s="113" t="s">
        <v>824</v>
      </c>
      <c r="L240" s="113" t="s">
        <v>115</v>
      </c>
      <c r="M240" s="138">
        <v>0.44802867383512546</v>
      </c>
      <c r="N240" s="117">
        <f>H240*M240</f>
        <v>20.81989247311828</v>
      </c>
      <c r="O240" s="113" t="s">
        <v>1159</v>
      </c>
      <c r="P240" s="114"/>
      <c r="Q240" s="118"/>
      <c r="R240" s="116"/>
      <c r="S240" s="114"/>
    </row>
    <row r="241" spans="6:19">
      <c r="F241" s="111" t="s">
        <v>823</v>
      </c>
      <c r="G241" s="136">
        <v>3.4195759999999998E-4</v>
      </c>
      <c r="H241" s="103">
        <f>ROUND(+G241*Totals!$H$14,2)</f>
        <v>122.76</v>
      </c>
      <c r="I241" s="103">
        <f t="shared" si="8"/>
        <v>0</v>
      </c>
      <c r="J241" s="103">
        <f t="shared" si="9"/>
        <v>122.76</v>
      </c>
      <c r="K241" s="113"/>
      <c r="L241" s="113"/>
      <c r="N241" s="117"/>
      <c r="O241" s="117"/>
      <c r="P241" s="114"/>
      <c r="Q241" s="118"/>
      <c r="R241" s="116"/>
      <c r="S241" s="114"/>
    </row>
    <row r="242" spans="6:19">
      <c r="F242" s="111" t="s">
        <v>822</v>
      </c>
      <c r="G242" s="136">
        <v>2.3917709999999998E-4</v>
      </c>
      <c r="H242" s="103">
        <f>ROUND(+G242*Totals!$H$14,2)</f>
        <v>85.86</v>
      </c>
      <c r="I242" s="103">
        <f t="shared" si="8"/>
        <v>0</v>
      </c>
      <c r="J242" s="103">
        <f t="shared" si="9"/>
        <v>85.86</v>
      </c>
      <c r="K242" s="113"/>
      <c r="L242" s="113"/>
      <c r="N242" s="117"/>
      <c r="O242" s="113"/>
      <c r="P242" s="114"/>
      <c r="Q242" s="118"/>
      <c r="R242" s="116"/>
      <c r="S242" s="114"/>
    </row>
    <row r="243" spans="6:19">
      <c r="F243" s="111" t="s">
        <v>821</v>
      </c>
      <c r="G243" s="136">
        <v>2.39564E-5</v>
      </c>
      <c r="H243" s="103">
        <f>ROUND(+G243*Totals!$H$14,2)</f>
        <v>8.6</v>
      </c>
      <c r="I243" s="103">
        <f t="shared" si="8"/>
        <v>4.6694158075601369</v>
      </c>
      <c r="J243" s="103">
        <f t="shared" si="9"/>
        <v>3.9305841924398628</v>
      </c>
      <c r="K243" s="113" t="s">
        <v>821</v>
      </c>
      <c r="L243" s="113" t="s">
        <v>51</v>
      </c>
      <c r="M243" s="138">
        <v>0.54295532646048106</v>
      </c>
      <c r="N243" s="117">
        <f>H243*M243</f>
        <v>4.6694158075601369</v>
      </c>
      <c r="O243" s="113" t="s">
        <v>1159</v>
      </c>
      <c r="P243" s="114"/>
      <c r="Q243" s="118"/>
      <c r="R243" s="116"/>
      <c r="S243" s="114"/>
    </row>
    <row r="244" spans="6:19">
      <c r="F244" s="111" t="s">
        <v>820</v>
      </c>
      <c r="G244" s="136">
        <v>1.8740050000000001E-4</v>
      </c>
      <c r="H244" s="103">
        <f>ROUND(+G244*Totals!$H$14,2)</f>
        <v>67.28</v>
      </c>
      <c r="I244" s="103">
        <f t="shared" si="8"/>
        <v>12.975428571428573</v>
      </c>
      <c r="J244" s="103">
        <f t="shared" si="9"/>
        <v>54.304571428571428</v>
      </c>
      <c r="K244" s="137" t="s">
        <v>820</v>
      </c>
      <c r="L244" s="137" t="s">
        <v>58</v>
      </c>
      <c r="M244" s="138">
        <v>0.19285714285714287</v>
      </c>
      <c r="N244" s="117">
        <f>H244*M244</f>
        <v>12.975428571428573</v>
      </c>
      <c r="O244" s="117"/>
      <c r="P244" s="114"/>
      <c r="Q244" s="118"/>
      <c r="R244" s="116"/>
      <c r="S244" s="114"/>
    </row>
    <row r="245" spans="6:19">
      <c r="F245" s="111" t="s">
        <v>819</v>
      </c>
      <c r="G245" s="136">
        <v>2.013106E-4</v>
      </c>
      <c r="H245" s="103">
        <f>ROUND(+G245*Totals!$H$14,2)</f>
        <v>72.27</v>
      </c>
      <c r="I245" s="103">
        <f t="shared" si="8"/>
        <v>0</v>
      </c>
      <c r="J245" s="103">
        <f t="shared" si="9"/>
        <v>72.27</v>
      </c>
      <c r="K245" s="113"/>
      <c r="L245" s="113"/>
      <c r="N245" s="117"/>
      <c r="O245" s="113"/>
      <c r="P245" s="114"/>
      <c r="Q245" s="118"/>
      <c r="R245" s="116"/>
      <c r="S245" s="114"/>
    </row>
    <row r="246" spans="6:19">
      <c r="F246" s="111" t="s">
        <v>818</v>
      </c>
      <c r="G246" s="136">
        <v>6.3368399999999995E-5</v>
      </c>
      <c r="H246" s="103">
        <f>ROUND(+G246*Totals!$H$14,2)</f>
        <v>22.75</v>
      </c>
      <c r="I246" s="103">
        <f t="shared" si="8"/>
        <v>7.0963302752293584</v>
      </c>
      <c r="J246" s="103">
        <f t="shared" si="9"/>
        <v>15.653669724770641</v>
      </c>
      <c r="K246" s="113" t="s">
        <v>818</v>
      </c>
      <c r="L246" s="113" t="s">
        <v>60</v>
      </c>
      <c r="M246" s="138">
        <v>0.31192660550458717</v>
      </c>
      <c r="N246" s="117">
        <f>H246*M246</f>
        <v>7.0963302752293584</v>
      </c>
      <c r="O246" s="113" t="s">
        <v>1159</v>
      </c>
      <c r="P246" s="114"/>
      <c r="Q246" s="118"/>
      <c r="R246" s="116"/>
      <c r="S246" s="114"/>
    </row>
    <row r="247" spans="6:19">
      <c r="F247" s="111" t="s">
        <v>65</v>
      </c>
      <c r="G247" s="136">
        <v>2.3054898700000003E-2</v>
      </c>
      <c r="H247" s="103">
        <f>ROUND(+G247*Totals!$H$14,2)</f>
        <v>8276.7000000000007</v>
      </c>
      <c r="I247" s="103">
        <f t="shared" si="8"/>
        <v>0</v>
      </c>
      <c r="J247" s="103">
        <f t="shared" si="9"/>
        <v>8276.7000000000007</v>
      </c>
      <c r="K247" s="113"/>
      <c r="L247" s="113"/>
      <c r="N247" s="117"/>
      <c r="O247" s="117"/>
      <c r="P247" s="114"/>
      <c r="Q247" s="118"/>
      <c r="R247" s="116"/>
      <c r="S247" s="114"/>
    </row>
    <row r="248" spans="6:19">
      <c r="F248" s="111" t="s">
        <v>817</v>
      </c>
      <c r="G248" s="136">
        <v>2.44973E-4</v>
      </c>
      <c r="H248" s="103">
        <f>ROUND(+G248*Totals!$H$14,2)</f>
        <v>87.95</v>
      </c>
      <c r="I248" s="103">
        <f t="shared" si="8"/>
        <v>0</v>
      </c>
      <c r="J248" s="103">
        <f t="shared" si="9"/>
        <v>87.95</v>
      </c>
      <c r="K248" s="113"/>
      <c r="L248" s="113"/>
      <c r="N248" s="117"/>
      <c r="O248" s="117"/>
      <c r="P248" s="114"/>
      <c r="Q248" s="118"/>
      <c r="R248" s="116"/>
      <c r="S248" s="114"/>
    </row>
    <row r="249" spans="6:19">
      <c r="F249" s="111" t="s">
        <v>816</v>
      </c>
      <c r="G249" s="136">
        <v>1.4721569999999999E-4</v>
      </c>
      <c r="H249" s="103">
        <f>ROUND(+G249*Totals!$H$14,2)</f>
        <v>52.85</v>
      </c>
      <c r="I249" s="103">
        <f t="shared" si="8"/>
        <v>13.9502538071066</v>
      </c>
      <c r="J249" s="103">
        <f t="shared" si="9"/>
        <v>38.899746192893403</v>
      </c>
      <c r="K249" s="113" t="s">
        <v>816</v>
      </c>
      <c r="L249" s="113" t="s">
        <v>127</v>
      </c>
      <c r="M249" s="138">
        <v>0.26395939086294418</v>
      </c>
      <c r="N249" s="117">
        <f>H249*M249</f>
        <v>13.9502538071066</v>
      </c>
      <c r="O249" s="113" t="s">
        <v>1159</v>
      </c>
      <c r="P249" s="114"/>
      <c r="Q249" s="118"/>
      <c r="R249" s="116"/>
      <c r="S249" s="114"/>
    </row>
    <row r="250" spans="6:19">
      <c r="F250" s="111" t="s">
        <v>815</v>
      </c>
      <c r="G250" s="136">
        <v>7.6505800000000002E-5</v>
      </c>
      <c r="H250" s="103">
        <f>ROUND(+G250*Totals!$H$14,2)</f>
        <v>27.47</v>
      </c>
      <c r="I250" s="103">
        <f t="shared" si="8"/>
        <v>9.3732094594594599</v>
      </c>
      <c r="J250" s="103">
        <f t="shared" si="9"/>
        <v>18.096790540540539</v>
      </c>
      <c r="K250" s="113" t="s">
        <v>815</v>
      </c>
      <c r="L250" s="113" t="s">
        <v>62</v>
      </c>
      <c r="M250" s="138">
        <v>0.34121621621621623</v>
      </c>
      <c r="N250" s="117">
        <f>H250*M250</f>
        <v>9.3732094594594599</v>
      </c>
      <c r="O250" s="113" t="s">
        <v>1159</v>
      </c>
      <c r="P250" s="114"/>
      <c r="Q250" s="118"/>
      <c r="R250" s="116"/>
      <c r="S250" s="114"/>
    </row>
    <row r="251" spans="6:19">
      <c r="F251" s="111" t="s">
        <v>814</v>
      </c>
      <c r="G251" s="136">
        <v>3.2534269999999997E-4</v>
      </c>
      <c r="H251" s="103">
        <f>ROUND(+G251*Totals!$H$14,2)</f>
        <v>116.8</v>
      </c>
      <c r="I251" s="103">
        <f t="shared" si="8"/>
        <v>0</v>
      </c>
      <c r="J251" s="103">
        <f t="shared" si="9"/>
        <v>116.8</v>
      </c>
      <c r="K251" s="113"/>
      <c r="L251" s="113"/>
      <c r="N251" s="117"/>
      <c r="O251" s="117"/>
      <c r="P251" s="114"/>
      <c r="Q251" s="118"/>
      <c r="R251" s="116"/>
      <c r="S251" s="114"/>
    </row>
    <row r="252" spans="6:19">
      <c r="F252" s="111" t="s">
        <v>813</v>
      </c>
      <c r="G252" s="136">
        <v>4.010757E-4</v>
      </c>
      <c r="H252" s="103">
        <f>ROUND(+G252*Totals!$H$14,2)</f>
        <v>143.99</v>
      </c>
      <c r="I252" s="103">
        <f t="shared" si="8"/>
        <v>0</v>
      </c>
      <c r="J252" s="103">
        <f t="shared" si="9"/>
        <v>143.99</v>
      </c>
      <c r="K252" s="113"/>
      <c r="L252" s="113"/>
      <c r="N252" s="117"/>
      <c r="O252" s="113"/>
      <c r="P252" s="114"/>
      <c r="Q252" s="118"/>
      <c r="R252" s="116"/>
      <c r="S252" s="114"/>
    </row>
    <row r="253" spans="6:19">
      <c r="F253" s="111" t="s">
        <v>812</v>
      </c>
      <c r="G253" s="136">
        <v>7.7278999999999993E-6</v>
      </c>
      <c r="H253" s="103">
        <f>ROUND(+G253*Totals!$H$14,2)</f>
        <v>2.77</v>
      </c>
      <c r="I253" s="103">
        <f t="shared" si="8"/>
        <v>1.0205263157894737</v>
      </c>
      <c r="J253" s="103">
        <f t="shared" si="9"/>
        <v>1.7494736842105263</v>
      </c>
      <c r="K253" s="113" t="s">
        <v>812</v>
      </c>
      <c r="L253" s="113" t="s">
        <v>65</v>
      </c>
      <c r="M253" s="138">
        <v>0.36842105263157898</v>
      </c>
      <c r="N253" s="117">
        <f>H253*M253</f>
        <v>1.0205263157894737</v>
      </c>
      <c r="O253" s="113" t="s">
        <v>1159</v>
      </c>
      <c r="P253" s="114"/>
      <c r="Q253" s="118"/>
      <c r="R253" s="116"/>
      <c r="S253" s="114"/>
    </row>
    <row r="254" spans="6:19">
      <c r="F254" s="111" t="s">
        <v>811</v>
      </c>
      <c r="G254" s="136">
        <v>7.2294090000000002E-4</v>
      </c>
      <c r="H254" s="103">
        <f>ROUND(+G254*Totals!$H$14,2)</f>
        <v>259.54000000000002</v>
      </c>
      <c r="I254" s="103">
        <f t="shared" si="8"/>
        <v>0</v>
      </c>
      <c r="J254" s="103">
        <f t="shared" si="9"/>
        <v>259.54000000000002</v>
      </c>
      <c r="K254" s="113"/>
      <c r="L254" s="113"/>
      <c r="N254" s="117"/>
      <c r="O254" s="113"/>
      <c r="P254" s="114"/>
      <c r="Q254" s="118"/>
      <c r="R254" s="116"/>
      <c r="S254" s="114"/>
    </row>
    <row r="255" spans="6:19">
      <c r="F255" s="111" t="s">
        <v>810</v>
      </c>
      <c r="G255" s="136">
        <v>1.7298805E-3</v>
      </c>
      <c r="H255" s="103">
        <f>ROUND(+G255*Totals!$H$14,2)</f>
        <v>621.03</v>
      </c>
      <c r="I255" s="103">
        <f t="shared" si="8"/>
        <v>0</v>
      </c>
      <c r="J255" s="103">
        <f t="shared" si="9"/>
        <v>621.03</v>
      </c>
      <c r="K255" s="113"/>
      <c r="L255" s="113"/>
      <c r="N255" s="117"/>
      <c r="O255" s="113"/>
      <c r="P255" s="114"/>
      <c r="Q255" s="118"/>
      <c r="R255" s="116"/>
      <c r="S255" s="114"/>
    </row>
    <row r="256" spans="6:19">
      <c r="F256" s="111" t="s">
        <v>809</v>
      </c>
      <c r="G256" s="136">
        <v>4.9496920000000001E-4</v>
      </c>
      <c r="H256" s="103">
        <f>ROUND(+G256*Totals!$H$14,2)</f>
        <v>177.69</v>
      </c>
      <c r="I256" s="103">
        <f t="shared" si="8"/>
        <v>0</v>
      </c>
      <c r="J256" s="103">
        <f t="shared" si="9"/>
        <v>177.69</v>
      </c>
      <c r="K256" s="113"/>
      <c r="L256" s="113"/>
      <c r="N256" s="117"/>
      <c r="O256" s="113"/>
      <c r="P256" s="114"/>
      <c r="Q256" s="118"/>
      <c r="R256" s="116"/>
      <c r="S256" s="114"/>
    </row>
    <row r="257" spans="6:19">
      <c r="F257" s="111" t="s">
        <v>808</v>
      </c>
      <c r="G257" s="136">
        <v>1.3914004E-3</v>
      </c>
      <c r="H257" s="103">
        <f>ROUND(+G257*Totals!$H$14,2)</f>
        <v>499.51</v>
      </c>
      <c r="I257" s="103">
        <f t="shared" si="8"/>
        <v>0</v>
      </c>
      <c r="J257" s="103">
        <f t="shared" si="9"/>
        <v>499.51</v>
      </c>
      <c r="K257" s="113"/>
      <c r="L257" s="113"/>
      <c r="N257" s="117"/>
      <c r="O257" s="117"/>
      <c r="P257" s="114"/>
      <c r="Q257" s="118"/>
      <c r="R257" s="116"/>
      <c r="S257" s="114"/>
    </row>
    <row r="258" spans="6:19">
      <c r="F258" s="111" t="s">
        <v>807</v>
      </c>
      <c r="G258" s="136">
        <v>5.4481380000000006E-4</v>
      </c>
      <c r="H258" s="103">
        <f>ROUND(+G258*Totals!$H$14,2)</f>
        <v>195.59</v>
      </c>
      <c r="I258" s="103">
        <f t="shared" si="8"/>
        <v>0</v>
      </c>
      <c r="J258" s="103">
        <f t="shared" si="9"/>
        <v>195.59</v>
      </c>
      <c r="K258" s="113"/>
      <c r="L258" s="113"/>
      <c r="N258" s="117"/>
      <c r="O258" s="113"/>
      <c r="P258" s="114"/>
      <c r="Q258" s="118"/>
      <c r="R258" s="116"/>
      <c r="S258" s="114"/>
    </row>
    <row r="259" spans="6:19">
      <c r="F259" s="111" t="s">
        <v>806</v>
      </c>
      <c r="G259" s="136">
        <v>1.533979E-4</v>
      </c>
      <c r="H259" s="103">
        <f>ROUND(+G259*Totals!$H$14,2)</f>
        <v>55.07</v>
      </c>
      <c r="I259" s="103">
        <f t="shared" si="8"/>
        <v>10.183260340632604</v>
      </c>
      <c r="J259" s="103">
        <f t="shared" si="9"/>
        <v>44.886739659367393</v>
      </c>
      <c r="K259" s="113" t="s">
        <v>806</v>
      </c>
      <c r="L259" s="113" t="s">
        <v>116</v>
      </c>
      <c r="M259" s="138">
        <v>0.18491484184914841</v>
      </c>
      <c r="N259" s="117">
        <f>H259*M259</f>
        <v>10.183260340632604</v>
      </c>
      <c r="O259" s="113" t="s">
        <v>1159</v>
      </c>
      <c r="P259" s="114"/>
      <c r="Q259" s="118"/>
      <c r="R259" s="116"/>
      <c r="S259" s="114"/>
    </row>
    <row r="260" spans="6:19">
      <c r="F260" s="111" t="s">
        <v>805</v>
      </c>
      <c r="G260" s="136">
        <v>2.7665719999999999E-4</v>
      </c>
      <c r="H260" s="103">
        <f>ROUND(+G260*Totals!$H$14,2)</f>
        <v>99.32</v>
      </c>
      <c r="I260" s="103">
        <f t="shared" si="8"/>
        <v>0</v>
      </c>
      <c r="J260" s="103">
        <f t="shared" si="9"/>
        <v>99.32</v>
      </c>
      <c r="K260" s="113"/>
      <c r="L260" s="113"/>
      <c r="N260" s="117"/>
      <c r="O260" s="117"/>
      <c r="P260" s="114"/>
      <c r="Q260" s="118"/>
      <c r="R260" s="116"/>
      <c r="S260" s="114"/>
    </row>
    <row r="261" spans="6:19">
      <c r="F261" s="111" t="s">
        <v>804</v>
      </c>
      <c r="G261" s="136">
        <v>2.2681260000000002E-4</v>
      </c>
      <c r="H261" s="103">
        <f>ROUND(+G261*Totals!$H$14,2)</f>
        <v>81.430000000000007</v>
      </c>
      <c r="I261" s="103">
        <f t="shared" si="8"/>
        <v>0</v>
      </c>
      <c r="J261" s="103">
        <f t="shared" si="9"/>
        <v>81.430000000000007</v>
      </c>
      <c r="K261" s="113"/>
      <c r="L261" s="113"/>
      <c r="N261" s="117"/>
      <c r="O261" s="113"/>
      <c r="P261" s="114"/>
      <c r="Q261" s="118"/>
      <c r="R261" s="116"/>
      <c r="S261" s="114"/>
    </row>
    <row r="262" spans="6:19">
      <c r="F262" s="111" t="s">
        <v>803</v>
      </c>
      <c r="G262" s="136">
        <v>4.4435200000000004E-5</v>
      </c>
      <c r="H262" s="103">
        <f>ROUND(+G262*Totals!$H$14,2)</f>
        <v>15.95</v>
      </c>
      <c r="I262" s="103">
        <f t="shared" si="8"/>
        <v>10.897774869109947</v>
      </c>
      <c r="J262" s="103">
        <f t="shared" si="9"/>
        <v>5.0522251308900525</v>
      </c>
      <c r="K262" s="113" t="s">
        <v>803</v>
      </c>
      <c r="L262" s="113" t="s">
        <v>95</v>
      </c>
      <c r="M262" s="138">
        <v>0.68324607329842935</v>
      </c>
      <c r="N262" s="117">
        <f>H262*M262</f>
        <v>10.897774869109947</v>
      </c>
      <c r="O262" s="113" t="s">
        <v>1159</v>
      </c>
      <c r="P262" s="114"/>
      <c r="Q262" s="118"/>
      <c r="R262" s="116"/>
      <c r="S262" s="114"/>
    </row>
    <row r="263" spans="6:19">
      <c r="F263" s="111" t="s">
        <v>802</v>
      </c>
      <c r="G263" s="136">
        <v>3.7480100000000002E-4</v>
      </c>
      <c r="H263" s="103">
        <f>ROUND(+G263*Totals!$H$14,2)</f>
        <v>134.55000000000001</v>
      </c>
      <c r="I263" s="103">
        <f t="shared" ref="I263:I326" si="11">+N263+Q263+T263</f>
        <v>0</v>
      </c>
      <c r="J263" s="103">
        <f t="shared" ref="J263:J326" si="12">+H263-I263</f>
        <v>134.55000000000001</v>
      </c>
      <c r="K263" s="113"/>
      <c r="L263" s="113"/>
      <c r="N263" s="117"/>
      <c r="O263" s="117"/>
      <c r="P263" s="114"/>
      <c r="Q263" s="118"/>
      <c r="R263" s="116"/>
      <c r="S263" s="114"/>
    </row>
    <row r="264" spans="6:19">
      <c r="F264" s="111" t="s">
        <v>801</v>
      </c>
      <c r="G264" s="136">
        <v>3.5123099999999997E-4</v>
      </c>
      <c r="H264" s="103">
        <f>ROUND(+G264*Totals!$H$14,2)</f>
        <v>126.09</v>
      </c>
      <c r="I264" s="103">
        <f t="shared" si="11"/>
        <v>0</v>
      </c>
      <c r="J264" s="103">
        <f t="shared" si="12"/>
        <v>126.09</v>
      </c>
      <c r="K264" s="113"/>
      <c r="L264" s="113"/>
      <c r="N264" s="117"/>
      <c r="O264" s="113"/>
      <c r="P264" s="114"/>
      <c r="Q264" s="118"/>
      <c r="R264" s="116"/>
      <c r="S264" s="114"/>
    </row>
    <row r="265" spans="6:19">
      <c r="F265" s="111" t="s">
        <v>800</v>
      </c>
      <c r="G265" s="136">
        <v>7.1096299999999992E-5</v>
      </c>
      <c r="H265" s="103">
        <f>ROUND(+G265*Totals!$H$14,2)</f>
        <v>25.52</v>
      </c>
      <c r="I265" s="103">
        <f t="shared" si="11"/>
        <v>5.5529629629629618</v>
      </c>
      <c r="J265" s="103">
        <f t="shared" si="12"/>
        <v>19.967037037037038</v>
      </c>
      <c r="K265" s="113" t="s">
        <v>800</v>
      </c>
      <c r="L265" s="113" t="s">
        <v>119</v>
      </c>
      <c r="M265" s="138">
        <v>0.21759259259259256</v>
      </c>
      <c r="N265" s="117">
        <f>H265*M265</f>
        <v>5.5529629629629618</v>
      </c>
      <c r="O265" s="113" t="s">
        <v>1159</v>
      </c>
      <c r="P265" s="114"/>
      <c r="Q265" s="118"/>
      <c r="R265" s="116"/>
      <c r="S265" s="114"/>
    </row>
    <row r="266" spans="6:19">
      <c r="F266" s="111" t="s">
        <v>799</v>
      </c>
      <c r="G266" s="136">
        <v>3.0254559999999997E-4</v>
      </c>
      <c r="H266" s="103">
        <f>ROUND(+G266*Totals!$H$14,2)</f>
        <v>108.61</v>
      </c>
      <c r="I266" s="103">
        <f t="shared" si="11"/>
        <v>0</v>
      </c>
      <c r="J266" s="103">
        <f t="shared" si="12"/>
        <v>108.61</v>
      </c>
      <c r="K266" s="113"/>
      <c r="L266" s="113"/>
      <c r="N266" s="117"/>
      <c r="O266" s="113"/>
      <c r="P266" s="114"/>
      <c r="Q266" s="118"/>
      <c r="R266" s="116"/>
      <c r="S266" s="114"/>
    </row>
    <row r="267" spans="6:19">
      <c r="F267" s="111" t="s">
        <v>798</v>
      </c>
      <c r="G267" s="136">
        <v>1.0289640000000001E-3</v>
      </c>
      <c r="H267" s="103">
        <f>ROUND(+G267*Totals!$H$14,2)</f>
        <v>369.4</v>
      </c>
      <c r="I267" s="103">
        <f t="shared" si="11"/>
        <v>0</v>
      </c>
      <c r="J267" s="103">
        <f t="shared" si="12"/>
        <v>369.4</v>
      </c>
      <c r="K267" s="113"/>
      <c r="L267" s="113"/>
      <c r="N267" s="117"/>
      <c r="O267" s="113"/>
      <c r="P267" s="114"/>
      <c r="Q267" s="118"/>
      <c r="R267" s="116"/>
      <c r="S267" s="114"/>
    </row>
    <row r="268" spans="6:19">
      <c r="F268" s="111" t="s">
        <v>797</v>
      </c>
      <c r="G268" s="136">
        <v>2.5988779000000002E-3</v>
      </c>
      <c r="H268" s="103">
        <f>ROUND(+G268*Totals!$H$14,2)</f>
        <v>933</v>
      </c>
      <c r="I268" s="103">
        <f t="shared" si="11"/>
        <v>0</v>
      </c>
      <c r="J268" s="103">
        <f t="shared" si="12"/>
        <v>933</v>
      </c>
      <c r="K268" s="113"/>
      <c r="L268" s="113"/>
      <c r="N268" s="117"/>
      <c r="O268" s="113"/>
      <c r="P268" s="114"/>
      <c r="Q268" s="118"/>
      <c r="R268" s="116"/>
      <c r="S268" s="114"/>
    </row>
    <row r="269" spans="6:19">
      <c r="F269" s="111" t="s">
        <v>796</v>
      </c>
      <c r="G269" s="136">
        <v>2.6467910000000001E-4</v>
      </c>
      <c r="H269" s="103">
        <f>ROUND(+G269*Totals!$H$14,2)</f>
        <v>95.02</v>
      </c>
      <c r="I269" s="103">
        <f t="shared" si="11"/>
        <v>0</v>
      </c>
      <c r="J269" s="103">
        <f t="shared" si="12"/>
        <v>95.02</v>
      </c>
      <c r="K269" s="113"/>
      <c r="L269" s="113"/>
      <c r="N269" s="117"/>
      <c r="O269" s="113"/>
      <c r="P269" s="114"/>
      <c r="Q269" s="118"/>
      <c r="R269" s="116"/>
      <c r="S269" s="114"/>
    </row>
    <row r="270" spans="6:19">
      <c r="F270" s="111" t="s">
        <v>795</v>
      </c>
      <c r="G270" s="136">
        <v>2.3222210000000001E-4</v>
      </c>
      <c r="H270" s="103">
        <f>ROUND(+G270*Totals!$H$14,2)</f>
        <v>83.37</v>
      </c>
      <c r="I270" s="103">
        <f t="shared" si="11"/>
        <v>0</v>
      </c>
      <c r="J270" s="103">
        <f t="shared" si="12"/>
        <v>83.37</v>
      </c>
      <c r="K270" s="113"/>
      <c r="L270" s="113"/>
      <c r="N270" s="117"/>
      <c r="O270" s="113"/>
      <c r="P270" s="114"/>
      <c r="Q270" s="118"/>
      <c r="R270" s="116"/>
      <c r="S270" s="114"/>
    </row>
    <row r="271" spans="6:19" ht="37.5">
      <c r="F271" s="111" t="s">
        <v>794</v>
      </c>
      <c r="G271" s="136">
        <v>4.1305389999999996E-4</v>
      </c>
      <c r="H271" s="103">
        <f>ROUND(+G271*Totals!$H$14,2)</f>
        <v>148.29</v>
      </c>
      <c r="I271" s="103">
        <f t="shared" si="11"/>
        <v>0</v>
      </c>
      <c r="J271" s="103">
        <f t="shared" si="12"/>
        <v>148.29</v>
      </c>
      <c r="K271" s="113"/>
      <c r="L271" s="113"/>
      <c r="N271" s="117"/>
      <c r="O271" s="117"/>
      <c r="P271" s="114"/>
      <c r="Q271" s="118"/>
      <c r="R271" s="116"/>
      <c r="S271" s="114"/>
    </row>
    <row r="272" spans="6:19">
      <c r="F272" s="111" t="s">
        <v>793</v>
      </c>
      <c r="G272" s="136">
        <v>4.671489E-4</v>
      </c>
      <c r="H272" s="103">
        <f>ROUND(+G272*Totals!$H$14,2)</f>
        <v>167.71</v>
      </c>
      <c r="I272" s="103">
        <f t="shared" si="11"/>
        <v>0</v>
      </c>
      <c r="J272" s="103">
        <f t="shared" si="12"/>
        <v>167.71</v>
      </c>
      <c r="K272" s="113"/>
      <c r="L272" s="113"/>
      <c r="N272" s="117"/>
      <c r="O272" s="117"/>
      <c r="P272" s="114"/>
      <c r="Q272" s="118"/>
      <c r="R272" s="116"/>
      <c r="S272" s="114"/>
    </row>
    <row r="273" spans="6:19">
      <c r="F273" s="111" t="s">
        <v>792</v>
      </c>
      <c r="G273" s="136">
        <v>3.4079839999999999E-4</v>
      </c>
      <c r="H273" s="103">
        <f>ROUND(+G273*Totals!$H$14,2)</f>
        <v>122.35</v>
      </c>
      <c r="I273" s="103">
        <f t="shared" si="11"/>
        <v>0</v>
      </c>
      <c r="J273" s="103">
        <f t="shared" si="12"/>
        <v>122.35</v>
      </c>
      <c r="K273" s="113"/>
      <c r="L273" s="113"/>
      <c r="N273" s="117"/>
      <c r="O273" s="117" t="s">
        <v>1159</v>
      </c>
      <c r="P273" s="114"/>
      <c r="Q273" s="118"/>
      <c r="R273" s="116"/>
      <c r="S273" s="114"/>
    </row>
    <row r="274" spans="6:19">
      <c r="F274" s="111" t="s">
        <v>791</v>
      </c>
      <c r="G274" s="136">
        <v>1.1205399999999999E-5</v>
      </c>
      <c r="H274" s="103">
        <f>ROUND(+G274*Totals!$H$14,2)</f>
        <v>4.0199999999999996</v>
      </c>
      <c r="I274" s="103">
        <f t="shared" si="11"/>
        <v>2.0903999999999998</v>
      </c>
      <c r="J274" s="103">
        <f t="shared" si="12"/>
        <v>1.9295999999999998</v>
      </c>
      <c r="K274" s="113" t="s">
        <v>791</v>
      </c>
      <c r="L274" s="113" t="s">
        <v>56</v>
      </c>
      <c r="M274" s="138">
        <v>0.52</v>
      </c>
      <c r="N274" s="117">
        <f>H274*M274</f>
        <v>2.0903999999999998</v>
      </c>
      <c r="O274" s="117" t="s">
        <v>1159</v>
      </c>
      <c r="P274" s="114"/>
      <c r="Q274" s="118"/>
      <c r="R274" s="116"/>
      <c r="S274" s="114"/>
    </row>
    <row r="275" spans="6:19">
      <c r="F275" s="111" t="s">
        <v>790</v>
      </c>
      <c r="G275" s="136">
        <v>1.306008E-4</v>
      </c>
      <c r="H275" s="103">
        <f>ROUND(+G275*Totals!$H$14,2)</f>
        <v>46.89</v>
      </c>
      <c r="I275" s="103">
        <f t="shared" si="11"/>
        <v>4.9357894736842107</v>
      </c>
      <c r="J275" s="103">
        <f t="shared" si="12"/>
        <v>41.954210526315791</v>
      </c>
      <c r="K275" s="113" t="s">
        <v>790</v>
      </c>
      <c r="L275" s="113" t="s">
        <v>103</v>
      </c>
      <c r="M275" s="138">
        <v>0.10526315789473685</v>
      </c>
      <c r="N275" s="117">
        <f>H275*M275</f>
        <v>4.9357894736842107</v>
      </c>
      <c r="O275" s="113" t="s">
        <v>1159</v>
      </c>
      <c r="P275" s="114"/>
      <c r="Q275" s="118"/>
      <c r="R275" s="116"/>
      <c r="S275" s="114"/>
    </row>
    <row r="276" spans="6:19">
      <c r="F276" s="111" t="s">
        <v>789</v>
      </c>
      <c r="G276" s="136">
        <v>7.3415000000000008E-6</v>
      </c>
      <c r="H276" s="103">
        <f>ROUND(+G276*Totals!$H$14,2)</f>
        <v>2.64</v>
      </c>
      <c r="I276" s="103">
        <f t="shared" si="11"/>
        <v>0.95699999999999996</v>
      </c>
      <c r="J276" s="103">
        <f t="shared" si="12"/>
        <v>1.6830000000000003</v>
      </c>
      <c r="K276" s="113" t="s">
        <v>789</v>
      </c>
      <c r="L276" s="113" t="s">
        <v>113</v>
      </c>
      <c r="M276" s="138">
        <v>0.36249999999999999</v>
      </c>
      <c r="N276" s="117">
        <f>H276*M276</f>
        <v>0.95699999999999996</v>
      </c>
      <c r="O276" s="113" t="s">
        <v>1159</v>
      </c>
      <c r="P276" s="114"/>
      <c r="Q276" s="118"/>
      <c r="R276" s="116"/>
      <c r="S276" s="114"/>
    </row>
    <row r="277" spans="6:19">
      <c r="F277" s="111" t="s">
        <v>788</v>
      </c>
      <c r="G277" s="136">
        <v>1.9628749999999999E-4</v>
      </c>
      <c r="H277" s="103">
        <f>ROUND(+G277*Totals!$H$14,2)</f>
        <v>70.47</v>
      </c>
      <c r="I277" s="103">
        <f t="shared" si="11"/>
        <v>0</v>
      </c>
      <c r="J277" s="103">
        <f t="shared" si="12"/>
        <v>70.47</v>
      </c>
      <c r="K277" s="113"/>
      <c r="L277" s="113"/>
      <c r="N277" s="117"/>
      <c r="O277" s="113"/>
      <c r="P277" s="114"/>
      <c r="Q277" s="118"/>
      <c r="R277" s="116"/>
      <c r="S277" s="114"/>
    </row>
    <row r="278" spans="6:19">
      <c r="F278" s="111" t="s">
        <v>787</v>
      </c>
      <c r="G278" s="136">
        <v>1.9512840000000001E-4</v>
      </c>
      <c r="H278" s="103">
        <f>ROUND(+G278*Totals!$H$14,2)</f>
        <v>70.05</v>
      </c>
      <c r="I278" s="103">
        <f t="shared" si="11"/>
        <v>0</v>
      </c>
      <c r="J278" s="103">
        <f t="shared" si="12"/>
        <v>70.05</v>
      </c>
      <c r="K278" s="113"/>
      <c r="L278" s="113"/>
      <c r="N278" s="117"/>
      <c r="O278" s="117"/>
      <c r="P278" s="114"/>
      <c r="Q278" s="118"/>
      <c r="R278" s="116"/>
      <c r="S278" s="114"/>
    </row>
    <row r="279" spans="6:19">
      <c r="F279" s="111" t="s">
        <v>786</v>
      </c>
      <c r="G279" s="136">
        <v>8.9952240000000007E-4</v>
      </c>
      <c r="H279" s="103">
        <f>ROUND(+G279*Totals!$H$14,2)</f>
        <v>322.93</v>
      </c>
      <c r="I279" s="103">
        <f t="shared" si="11"/>
        <v>0</v>
      </c>
      <c r="J279" s="103">
        <f t="shared" si="12"/>
        <v>322.93</v>
      </c>
      <c r="K279" s="113"/>
      <c r="L279" s="113"/>
      <c r="N279" s="117"/>
      <c r="O279" s="113"/>
      <c r="P279" s="114"/>
      <c r="Q279" s="118"/>
      <c r="R279" s="116"/>
      <c r="S279" s="114"/>
    </row>
    <row r="280" spans="6:19">
      <c r="F280" s="111" t="s">
        <v>785</v>
      </c>
      <c r="G280" s="136">
        <v>1.5571629999999999E-4</v>
      </c>
      <c r="H280" s="103">
        <f>ROUND(+G280*Totals!$H$14,2)</f>
        <v>55.9</v>
      </c>
      <c r="I280" s="103">
        <f t="shared" si="11"/>
        <v>6.458565737051793</v>
      </c>
      <c r="J280" s="103">
        <f t="shared" si="12"/>
        <v>49.441434262948206</v>
      </c>
      <c r="K280" s="113" t="s">
        <v>785</v>
      </c>
      <c r="L280" s="113" t="s">
        <v>99</v>
      </c>
      <c r="M280" s="138">
        <v>0.1155378486055777</v>
      </c>
      <c r="N280" s="117">
        <f>H280*M280</f>
        <v>6.458565737051793</v>
      </c>
      <c r="O280" s="113" t="s">
        <v>1159</v>
      </c>
      <c r="P280" s="114"/>
      <c r="Q280" s="118"/>
      <c r="R280" s="116"/>
      <c r="S280" s="114"/>
    </row>
    <row r="281" spans="6:19">
      <c r="F281" s="111" t="s">
        <v>784</v>
      </c>
      <c r="G281" s="136">
        <v>1.4319717000000002E-3</v>
      </c>
      <c r="H281" s="103">
        <f>ROUND(+G281*Totals!$H$14,2)</f>
        <v>514.08000000000004</v>
      </c>
      <c r="I281" s="103">
        <f t="shared" si="11"/>
        <v>0</v>
      </c>
      <c r="J281" s="103">
        <f t="shared" si="12"/>
        <v>514.08000000000004</v>
      </c>
      <c r="K281" s="113"/>
      <c r="L281" s="113"/>
      <c r="N281" s="117"/>
      <c r="O281" s="113"/>
      <c r="P281" s="114"/>
      <c r="Q281" s="118"/>
      <c r="R281" s="116"/>
      <c r="S281" s="114"/>
    </row>
    <row r="282" spans="6:19">
      <c r="F282" s="111" t="s">
        <v>783</v>
      </c>
      <c r="G282" s="136">
        <v>7.8167260000000006E-4</v>
      </c>
      <c r="H282" s="103">
        <f>ROUND(+G282*Totals!$H$14,2)</f>
        <v>280.62</v>
      </c>
      <c r="I282" s="103">
        <f t="shared" si="11"/>
        <v>0</v>
      </c>
      <c r="J282" s="103">
        <f t="shared" si="12"/>
        <v>280.62</v>
      </c>
      <c r="K282" s="113"/>
      <c r="L282" s="113"/>
      <c r="N282" s="117"/>
      <c r="O282" s="113"/>
      <c r="P282" s="114"/>
      <c r="Q282" s="118"/>
      <c r="R282" s="116"/>
      <c r="S282" s="114"/>
    </row>
    <row r="283" spans="6:19">
      <c r="F283" s="111" t="s">
        <v>782</v>
      </c>
      <c r="G283" s="136">
        <v>2.7897559999999998E-4</v>
      </c>
      <c r="H283" s="103">
        <f>ROUND(+G283*Totals!$H$14,2)</f>
        <v>100.15</v>
      </c>
      <c r="I283" s="103">
        <f t="shared" si="11"/>
        <v>0</v>
      </c>
      <c r="J283" s="103">
        <f t="shared" si="12"/>
        <v>100.15</v>
      </c>
      <c r="K283" s="113"/>
      <c r="L283" s="113"/>
      <c r="N283" s="117"/>
      <c r="O283" s="113"/>
      <c r="P283" s="114"/>
      <c r="Q283" s="118"/>
      <c r="R283" s="116"/>
      <c r="S283" s="114"/>
    </row>
    <row r="284" spans="6:19">
      <c r="F284" s="111" t="s">
        <v>781</v>
      </c>
      <c r="G284" s="136">
        <v>2.281263E-3</v>
      </c>
      <c r="H284" s="103">
        <f>ROUND(+G284*Totals!$H$14,2)</f>
        <v>818.97</v>
      </c>
      <c r="I284" s="103">
        <f t="shared" si="11"/>
        <v>0</v>
      </c>
      <c r="J284" s="103">
        <f t="shared" si="12"/>
        <v>818.97</v>
      </c>
      <c r="K284" s="113"/>
      <c r="L284" s="113"/>
      <c r="N284" s="117"/>
      <c r="O284" s="113"/>
      <c r="P284" s="114"/>
      <c r="Q284" s="118"/>
      <c r="R284" s="116"/>
      <c r="S284" s="114"/>
    </row>
    <row r="285" spans="6:19">
      <c r="F285" s="111" t="s">
        <v>780</v>
      </c>
      <c r="G285" s="136">
        <v>1.7623374999999998E-3</v>
      </c>
      <c r="H285" s="103">
        <f>ROUND(+G285*Totals!$H$14,2)</f>
        <v>632.67999999999995</v>
      </c>
      <c r="I285" s="103">
        <f t="shared" si="11"/>
        <v>0</v>
      </c>
      <c r="J285" s="103">
        <f t="shared" si="12"/>
        <v>632.67999999999995</v>
      </c>
      <c r="K285" s="113"/>
      <c r="L285" s="113"/>
      <c r="N285" s="117"/>
      <c r="O285" s="113"/>
      <c r="P285" s="114"/>
      <c r="Q285" s="118"/>
      <c r="R285" s="116"/>
      <c r="S285" s="114"/>
    </row>
    <row r="286" spans="6:19">
      <c r="F286" s="111" t="s">
        <v>779</v>
      </c>
      <c r="G286" s="136">
        <v>2.221759E-4</v>
      </c>
      <c r="H286" s="103">
        <f>ROUND(+G286*Totals!$H$14,2)</f>
        <v>79.760000000000005</v>
      </c>
      <c r="I286" s="103">
        <f t="shared" si="11"/>
        <v>0</v>
      </c>
      <c r="J286" s="103">
        <f t="shared" si="12"/>
        <v>79.760000000000005</v>
      </c>
      <c r="K286" s="113"/>
      <c r="L286" s="113"/>
      <c r="N286" s="117"/>
      <c r="O286" s="117"/>
      <c r="P286" s="114"/>
      <c r="Q286" s="118"/>
      <c r="R286" s="116"/>
      <c r="S286" s="114"/>
    </row>
    <row r="287" spans="6:19">
      <c r="F287" s="111" t="s">
        <v>778</v>
      </c>
      <c r="G287" s="136">
        <v>3.0409110000000002E-4</v>
      </c>
      <c r="H287" s="103">
        <f>ROUND(+G287*Totals!$H$14,2)</f>
        <v>109.17</v>
      </c>
      <c r="I287" s="103">
        <f t="shared" si="11"/>
        <v>0</v>
      </c>
      <c r="J287" s="103">
        <f t="shared" si="12"/>
        <v>109.17</v>
      </c>
      <c r="K287" s="113"/>
      <c r="L287" s="113"/>
      <c r="N287" s="117"/>
      <c r="O287" s="113"/>
      <c r="P287" s="114"/>
      <c r="Q287" s="118"/>
      <c r="R287" s="116"/>
      <c r="S287" s="114"/>
    </row>
    <row r="288" spans="6:19">
      <c r="F288" s="111" t="s">
        <v>777</v>
      </c>
      <c r="G288" s="136">
        <v>6.1822800000000007E-5</v>
      </c>
      <c r="H288" s="103">
        <f>ROUND(+G288*Totals!$H$14,2)</f>
        <v>22.19</v>
      </c>
      <c r="I288" s="103">
        <f t="shared" si="11"/>
        <v>9.5404222648752413</v>
      </c>
      <c r="J288" s="103">
        <f t="shared" si="12"/>
        <v>12.64957773512476</v>
      </c>
      <c r="K288" s="113" t="s">
        <v>777</v>
      </c>
      <c r="L288" s="113" t="s">
        <v>39</v>
      </c>
      <c r="M288" s="138">
        <v>0.4299424184261037</v>
      </c>
      <c r="N288" s="117">
        <f>H288*M288</f>
        <v>9.5404222648752413</v>
      </c>
      <c r="O288" s="113" t="s">
        <v>1159</v>
      </c>
      <c r="P288" s="114"/>
      <c r="Q288" s="118"/>
      <c r="R288" s="116"/>
      <c r="S288" s="114"/>
    </row>
    <row r="289" spans="6:19">
      <c r="F289" s="111" t="s">
        <v>776</v>
      </c>
      <c r="G289" s="136">
        <v>4.2928239999999999E-4</v>
      </c>
      <c r="H289" s="103">
        <f>ROUND(+G289*Totals!$H$14,2)</f>
        <v>154.11000000000001</v>
      </c>
      <c r="I289" s="103">
        <f t="shared" si="11"/>
        <v>0</v>
      </c>
      <c r="J289" s="103">
        <f t="shared" si="12"/>
        <v>154.11000000000001</v>
      </c>
      <c r="K289" s="113"/>
      <c r="L289" s="113"/>
      <c r="N289" s="117"/>
      <c r="O289" s="113"/>
      <c r="P289" s="114"/>
      <c r="Q289" s="118"/>
      <c r="R289" s="116"/>
      <c r="S289" s="114"/>
    </row>
    <row r="290" spans="6:19">
      <c r="F290" s="111" t="s">
        <v>775</v>
      </c>
      <c r="G290" s="136">
        <v>1.0927188E-3</v>
      </c>
      <c r="H290" s="103">
        <f>ROUND(+G290*Totals!$H$14,2)</f>
        <v>392.29</v>
      </c>
      <c r="I290" s="103">
        <f t="shared" si="11"/>
        <v>0</v>
      </c>
      <c r="J290" s="103">
        <f t="shared" si="12"/>
        <v>392.29</v>
      </c>
      <c r="K290" s="113"/>
      <c r="L290" s="113"/>
      <c r="N290" s="117"/>
      <c r="O290" s="113"/>
      <c r="P290" s="114"/>
      <c r="Q290" s="118"/>
      <c r="R290" s="116"/>
      <c r="S290" s="114"/>
    </row>
    <row r="291" spans="6:19">
      <c r="F291" s="111" t="s">
        <v>774</v>
      </c>
      <c r="G291" s="136">
        <v>3.6382745000000001E-3</v>
      </c>
      <c r="H291" s="103">
        <f>ROUND(+G291*Totals!$H$14,2)</f>
        <v>1306.1400000000001</v>
      </c>
      <c r="I291" s="103">
        <f t="shared" si="11"/>
        <v>0</v>
      </c>
      <c r="J291" s="103">
        <f t="shared" si="12"/>
        <v>1306.1400000000001</v>
      </c>
      <c r="K291" s="113"/>
      <c r="L291" s="113"/>
      <c r="N291" s="117"/>
      <c r="O291" s="117"/>
      <c r="P291" s="114"/>
      <c r="Q291" s="118"/>
      <c r="R291" s="116"/>
      <c r="S291" s="114"/>
    </row>
    <row r="292" spans="6:19">
      <c r="F292" s="111" t="s">
        <v>773</v>
      </c>
      <c r="G292" s="136">
        <v>6.8236969999999997E-4</v>
      </c>
      <c r="H292" s="103">
        <f>ROUND(+G292*Totals!$H$14,2)</f>
        <v>244.97</v>
      </c>
      <c r="I292" s="103">
        <f t="shared" si="11"/>
        <v>0</v>
      </c>
      <c r="J292" s="103">
        <f t="shared" si="12"/>
        <v>244.97</v>
      </c>
      <c r="K292" s="113"/>
      <c r="L292" s="113"/>
      <c r="N292" s="117"/>
      <c r="O292" s="113"/>
      <c r="P292" s="114"/>
      <c r="Q292" s="118"/>
      <c r="R292" s="116"/>
      <c r="S292" s="114"/>
    </row>
    <row r="293" spans="6:19">
      <c r="F293" s="111" t="s">
        <v>772</v>
      </c>
      <c r="G293" s="136">
        <v>1.047124E-4</v>
      </c>
      <c r="H293" s="103">
        <f>ROUND(+G293*Totals!$H$14,2)</f>
        <v>37.590000000000003</v>
      </c>
      <c r="I293" s="103">
        <f t="shared" si="11"/>
        <v>12.97186397984887</v>
      </c>
      <c r="J293" s="103">
        <f t="shared" si="12"/>
        <v>24.618136020151134</v>
      </c>
      <c r="K293" s="113" t="s">
        <v>772</v>
      </c>
      <c r="L293" s="113" t="s">
        <v>56</v>
      </c>
      <c r="M293" s="138">
        <v>0.34508816120906805</v>
      </c>
      <c r="N293" s="117">
        <f>H293*M293</f>
        <v>12.97186397984887</v>
      </c>
      <c r="O293" s="117" t="s">
        <v>1159</v>
      </c>
      <c r="P293" s="114"/>
      <c r="Q293" s="118"/>
      <c r="R293" s="116"/>
      <c r="S293" s="114"/>
    </row>
    <row r="294" spans="6:19">
      <c r="F294" s="111" t="s">
        <v>771</v>
      </c>
      <c r="G294" s="136">
        <v>2.237214E-4</v>
      </c>
      <c r="H294" s="103">
        <f>ROUND(+G294*Totals!$H$14,2)</f>
        <v>80.319999999999993</v>
      </c>
      <c r="I294" s="103">
        <f t="shared" si="11"/>
        <v>0</v>
      </c>
      <c r="J294" s="103">
        <f t="shared" si="12"/>
        <v>80.319999999999993</v>
      </c>
      <c r="K294" s="113"/>
      <c r="L294" s="113"/>
      <c r="N294" s="117"/>
      <c r="O294" s="117"/>
      <c r="P294" s="114"/>
      <c r="Q294" s="118"/>
      <c r="R294" s="116"/>
      <c r="S294" s="114"/>
    </row>
    <row r="295" spans="6:19">
      <c r="F295" s="111" t="s">
        <v>770</v>
      </c>
      <c r="G295" s="136">
        <v>1.4798839999999999E-4</v>
      </c>
      <c r="H295" s="103">
        <f>ROUND(+G295*Totals!$H$14,2)</f>
        <v>53.13</v>
      </c>
      <c r="I295" s="103">
        <f t="shared" si="11"/>
        <v>8.4525000000000023</v>
      </c>
      <c r="J295" s="103">
        <f t="shared" si="12"/>
        <v>44.677500000000002</v>
      </c>
      <c r="K295" s="113" t="s">
        <v>770</v>
      </c>
      <c r="L295" s="113" t="s">
        <v>47</v>
      </c>
      <c r="M295" s="138">
        <v>0.15454545454545457</v>
      </c>
      <c r="N295" s="117">
        <f>H295*M295</f>
        <v>8.2110000000000021</v>
      </c>
      <c r="O295" s="113" t="s">
        <v>127</v>
      </c>
      <c r="P295" s="138">
        <v>4.5454545454545452E-3</v>
      </c>
      <c r="Q295" s="118">
        <f>H295*P295</f>
        <v>0.24149999999999999</v>
      </c>
      <c r="R295" s="116" t="s">
        <v>1159</v>
      </c>
      <c r="S295" s="114"/>
    </row>
    <row r="296" spans="6:19">
      <c r="F296" s="111" t="s">
        <v>769</v>
      </c>
      <c r="G296" s="136">
        <v>1.8933249999999999E-4</v>
      </c>
      <c r="H296" s="103">
        <f>ROUND(+G296*Totals!$H$14,2)</f>
        <v>67.97</v>
      </c>
      <c r="I296" s="103">
        <f t="shared" si="11"/>
        <v>13.294407713498623</v>
      </c>
      <c r="J296" s="103">
        <f t="shared" si="12"/>
        <v>54.675592286501377</v>
      </c>
      <c r="K296" s="113" t="s">
        <v>769</v>
      </c>
      <c r="L296" s="113" t="s">
        <v>70</v>
      </c>
      <c r="M296" s="138">
        <v>0.19559228650137742</v>
      </c>
      <c r="N296" s="117">
        <f>H296*M296</f>
        <v>13.294407713498623</v>
      </c>
      <c r="O296" s="117" t="s">
        <v>1159</v>
      </c>
      <c r="P296" s="114"/>
      <c r="Q296" s="118"/>
      <c r="R296" s="116"/>
      <c r="S296" s="114"/>
    </row>
    <row r="297" spans="6:19">
      <c r="F297" s="111" t="s">
        <v>67</v>
      </c>
      <c r="G297" s="136">
        <v>4.8530930000000001E-4</v>
      </c>
      <c r="H297" s="103">
        <f>ROUND(+G297*Totals!$H$14,2)</f>
        <v>174.23</v>
      </c>
      <c r="I297" s="103">
        <f t="shared" si="11"/>
        <v>0</v>
      </c>
      <c r="J297" s="103">
        <f t="shared" si="12"/>
        <v>174.23</v>
      </c>
      <c r="K297" s="113"/>
      <c r="L297" s="113"/>
      <c r="N297" s="117"/>
      <c r="O297" s="117"/>
      <c r="P297" s="114"/>
      <c r="Q297" s="118"/>
      <c r="R297" s="116"/>
      <c r="S297" s="114"/>
    </row>
    <row r="298" spans="6:19">
      <c r="F298" s="111" t="s">
        <v>768</v>
      </c>
      <c r="G298" s="136">
        <v>1.047124E-4</v>
      </c>
      <c r="H298" s="103">
        <f>ROUND(+G298*Totals!$H$14,2)</f>
        <v>37.590000000000003</v>
      </c>
      <c r="I298" s="103">
        <f t="shared" si="11"/>
        <v>1.5696923076923079</v>
      </c>
      <c r="J298" s="103">
        <f t="shared" si="12"/>
        <v>36.020307692307696</v>
      </c>
      <c r="K298" s="113" t="s">
        <v>768</v>
      </c>
      <c r="L298" s="113" t="s">
        <v>89</v>
      </c>
      <c r="M298" s="138">
        <v>4.1758241758241763E-2</v>
      </c>
      <c r="N298" s="117">
        <f>H298*M298</f>
        <v>1.5696923076923079</v>
      </c>
      <c r="O298" s="117" t="s">
        <v>1159</v>
      </c>
      <c r="P298" s="114"/>
      <c r="Q298" s="118"/>
      <c r="R298" s="116"/>
      <c r="S298" s="114"/>
    </row>
    <row r="299" spans="6:19">
      <c r="F299" s="111" t="s">
        <v>767</v>
      </c>
      <c r="G299" s="136">
        <v>3.7480100000000001E-5</v>
      </c>
      <c r="H299" s="103">
        <f>ROUND(+G299*Totals!$H$14,2)</f>
        <v>13.46</v>
      </c>
      <c r="I299" s="103">
        <f t="shared" si="11"/>
        <v>4.098930041152264</v>
      </c>
      <c r="J299" s="103">
        <f t="shared" si="12"/>
        <v>9.361069958847736</v>
      </c>
      <c r="K299" s="113" t="s">
        <v>767</v>
      </c>
      <c r="L299" s="113" t="s">
        <v>98</v>
      </c>
      <c r="M299" s="138">
        <v>0.30452674897119342</v>
      </c>
      <c r="N299" s="117">
        <f>H299*M299</f>
        <v>4.098930041152264</v>
      </c>
      <c r="O299" s="117" t="s">
        <v>1159</v>
      </c>
      <c r="P299" s="114"/>
      <c r="Q299" s="118"/>
      <c r="R299" s="116"/>
      <c r="S299" s="114"/>
    </row>
    <row r="300" spans="6:19">
      <c r="F300" s="111" t="s">
        <v>766</v>
      </c>
      <c r="G300" s="136">
        <v>1.178498E-4</v>
      </c>
      <c r="H300" s="103">
        <f>ROUND(+G300*Totals!$H$14,2)</f>
        <v>42.31</v>
      </c>
      <c r="I300" s="103">
        <f t="shared" si="11"/>
        <v>20.023716577540107</v>
      </c>
      <c r="J300" s="103">
        <f t="shared" si="12"/>
        <v>22.286283422459896</v>
      </c>
      <c r="K300" s="113" t="s">
        <v>766</v>
      </c>
      <c r="L300" s="113" t="s">
        <v>131</v>
      </c>
      <c r="M300" s="138">
        <v>0.4732620320855615</v>
      </c>
      <c r="N300" s="117">
        <f>H300*M300</f>
        <v>20.023716577540107</v>
      </c>
      <c r="O300" s="117" t="s">
        <v>1159</v>
      </c>
      <c r="P300" s="114"/>
      <c r="Q300" s="118"/>
      <c r="R300" s="116"/>
      <c r="S300" s="114"/>
    </row>
    <row r="301" spans="6:19">
      <c r="F301" s="111" t="s">
        <v>765</v>
      </c>
      <c r="G301" s="136">
        <v>4.4821599999999998E-5</v>
      </c>
      <c r="H301" s="103">
        <f>ROUND(+G301*Totals!$H$14,2)</f>
        <v>16.09</v>
      </c>
      <c r="I301" s="103">
        <f t="shared" si="11"/>
        <v>6.550928571428571</v>
      </c>
      <c r="J301" s="103">
        <f t="shared" si="12"/>
        <v>9.5390714285714289</v>
      </c>
      <c r="K301" s="113" t="s">
        <v>765</v>
      </c>
      <c r="L301" s="113" t="s">
        <v>60</v>
      </c>
      <c r="M301" s="138">
        <v>0.40714285714285714</v>
      </c>
      <c r="N301" s="117">
        <f>H301*M301</f>
        <v>6.550928571428571</v>
      </c>
      <c r="O301" s="113" t="s">
        <v>1159</v>
      </c>
      <c r="P301" s="114"/>
      <c r="Q301" s="118"/>
      <c r="R301" s="116"/>
      <c r="S301" s="114"/>
    </row>
    <row r="302" spans="6:19">
      <c r="F302" s="111" t="s">
        <v>68</v>
      </c>
      <c r="G302" s="136">
        <v>1.209409E-4</v>
      </c>
      <c r="H302" s="103">
        <f>ROUND(+G302*Totals!$H$14,2)</f>
        <v>43.42</v>
      </c>
      <c r="I302" s="103">
        <f t="shared" si="11"/>
        <v>5.4275000000000002</v>
      </c>
      <c r="J302" s="103">
        <f t="shared" si="12"/>
        <v>37.9925</v>
      </c>
      <c r="K302" s="113" t="s">
        <v>68</v>
      </c>
      <c r="L302" s="113" t="s">
        <v>68</v>
      </c>
      <c r="M302" s="138">
        <v>0.125</v>
      </c>
      <c r="N302" s="117">
        <f>H302*M302</f>
        <v>5.4275000000000002</v>
      </c>
      <c r="O302" s="113" t="s">
        <v>1159</v>
      </c>
      <c r="P302" s="114"/>
      <c r="Q302" s="118"/>
      <c r="R302" s="116"/>
      <c r="S302" s="114"/>
    </row>
    <row r="303" spans="6:19">
      <c r="F303" s="111" t="s">
        <v>764</v>
      </c>
      <c r="G303" s="136">
        <v>2.4574579999999996E-4</v>
      </c>
      <c r="H303" s="103">
        <f>ROUND(+G303*Totals!$H$14,2)</f>
        <v>88.22</v>
      </c>
      <c r="I303" s="103">
        <f t="shared" si="11"/>
        <v>0</v>
      </c>
      <c r="J303" s="103">
        <f t="shared" si="12"/>
        <v>88.22</v>
      </c>
      <c r="K303" s="113"/>
      <c r="L303" s="113"/>
      <c r="N303" s="117"/>
      <c r="O303" s="113"/>
      <c r="P303" s="114"/>
      <c r="Q303" s="118"/>
      <c r="R303" s="116"/>
      <c r="S303" s="114"/>
    </row>
    <row r="304" spans="6:19">
      <c r="F304" s="111" t="s">
        <v>763</v>
      </c>
      <c r="G304" s="136">
        <v>2.6120150000000003E-4</v>
      </c>
      <c r="H304" s="103">
        <f>ROUND(+G304*Totals!$H$14,2)</f>
        <v>93.77</v>
      </c>
      <c r="I304" s="103">
        <f t="shared" si="11"/>
        <v>0</v>
      </c>
      <c r="J304" s="103">
        <f t="shared" si="12"/>
        <v>93.77</v>
      </c>
      <c r="K304" s="113"/>
      <c r="L304" s="113"/>
      <c r="N304" s="117"/>
      <c r="O304" s="117"/>
      <c r="P304" s="114"/>
      <c r="Q304" s="118"/>
      <c r="R304" s="116"/>
      <c r="S304" s="114"/>
    </row>
    <row r="305" spans="6:19">
      <c r="F305" s="111" t="s">
        <v>762</v>
      </c>
      <c r="G305" s="136">
        <v>1.6556931E-3</v>
      </c>
      <c r="H305" s="103">
        <f>ROUND(+G305*Totals!$H$14,2)</f>
        <v>594.39</v>
      </c>
      <c r="I305" s="103">
        <f t="shared" si="11"/>
        <v>0</v>
      </c>
      <c r="J305" s="103">
        <f t="shared" si="12"/>
        <v>594.39</v>
      </c>
      <c r="K305" s="113"/>
      <c r="L305" s="113"/>
      <c r="N305" s="117"/>
      <c r="O305" s="113"/>
      <c r="P305" s="114"/>
      <c r="Q305" s="118"/>
      <c r="R305" s="116"/>
      <c r="S305" s="114"/>
    </row>
    <row r="306" spans="6:19">
      <c r="F306" s="111" t="s">
        <v>761</v>
      </c>
      <c r="G306" s="136">
        <v>1.205546E-4</v>
      </c>
      <c r="H306" s="103">
        <f>ROUND(+G306*Totals!$H$14,2)</f>
        <v>43.28</v>
      </c>
      <c r="I306" s="103">
        <f t="shared" si="11"/>
        <v>5.0851174934725849</v>
      </c>
      <c r="J306" s="103">
        <f t="shared" si="12"/>
        <v>38.194882506527414</v>
      </c>
      <c r="K306" s="113" t="s">
        <v>761</v>
      </c>
      <c r="L306" s="113" t="s">
        <v>129</v>
      </c>
      <c r="M306" s="138">
        <v>0.1174934725848564</v>
      </c>
      <c r="N306" s="117">
        <f>H306*M306</f>
        <v>5.0851174934725849</v>
      </c>
      <c r="O306" s="113" t="s">
        <v>1159</v>
      </c>
      <c r="P306" s="114"/>
      <c r="Q306" s="118"/>
      <c r="R306" s="116"/>
      <c r="S306" s="114"/>
    </row>
    <row r="307" spans="6:19">
      <c r="F307" s="111" t="s">
        <v>760</v>
      </c>
      <c r="G307" s="136">
        <v>9.6099750999999994E-3</v>
      </c>
      <c r="H307" s="103">
        <f>ROUND(+G307*Totals!$H$14,2)</f>
        <v>3449.98</v>
      </c>
      <c r="I307" s="103">
        <f t="shared" si="11"/>
        <v>0</v>
      </c>
      <c r="J307" s="103">
        <f t="shared" si="12"/>
        <v>3449.98</v>
      </c>
      <c r="K307" s="113"/>
      <c r="L307" s="113"/>
      <c r="N307" s="117"/>
      <c r="O307" s="117"/>
      <c r="P307" s="114"/>
      <c r="Q307" s="118"/>
      <c r="R307" s="116"/>
      <c r="S307" s="114"/>
    </row>
    <row r="308" spans="6:19">
      <c r="F308" s="111" t="s">
        <v>759</v>
      </c>
      <c r="G308" s="136">
        <v>3.9902784E-3</v>
      </c>
      <c r="H308" s="103">
        <f>ROUND(+G308*Totals!$H$14,2)</f>
        <v>1432.51</v>
      </c>
      <c r="I308" s="103">
        <f t="shared" si="11"/>
        <v>0</v>
      </c>
      <c r="J308" s="103">
        <f t="shared" si="12"/>
        <v>1432.51</v>
      </c>
      <c r="K308" s="113"/>
      <c r="L308" s="113"/>
      <c r="N308" s="117"/>
      <c r="O308" s="117"/>
      <c r="P308" s="114"/>
      <c r="Q308" s="118"/>
      <c r="R308" s="116"/>
      <c r="S308" s="114"/>
    </row>
    <row r="309" spans="6:19">
      <c r="F309" s="111" t="s">
        <v>758</v>
      </c>
      <c r="G309" s="136">
        <v>8.8870300000000002E-5</v>
      </c>
      <c r="H309" s="103">
        <f>ROUND(+G309*Totals!$H$14,2)</f>
        <v>31.9</v>
      </c>
      <c r="I309" s="103">
        <f t="shared" si="11"/>
        <v>6.304347826086957</v>
      </c>
      <c r="J309" s="103">
        <f t="shared" si="12"/>
        <v>25.595652173913042</v>
      </c>
      <c r="K309" s="113" t="s">
        <v>758</v>
      </c>
      <c r="L309" s="113" t="s">
        <v>55</v>
      </c>
      <c r="M309" s="138">
        <v>0.19762845849802374</v>
      </c>
      <c r="N309" s="117">
        <f>H309*M309</f>
        <v>6.304347826086957</v>
      </c>
      <c r="O309" s="117" t="s">
        <v>1159</v>
      </c>
      <c r="P309" s="114"/>
      <c r="Q309" s="118"/>
      <c r="R309" s="116"/>
      <c r="S309" s="114"/>
    </row>
    <row r="310" spans="6:19">
      <c r="F310" s="111" t="s">
        <v>69</v>
      </c>
      <c r="G310" s="136">
        <v>5.0617500000000001E-5</v>
      </c>
      <c r="H310" s="103">
        <f>ROUND(+G310*Totals!$H$14,2)</f>
        <v>18.170000000000002</v>
      </c>
      <c r="I310" s="103">
        <f t="shared" si="11"/>
        <v>2.8447979797979803</v>
      </c>
      <c r="J310" s="103">
        <f t="shared" si="12"/>
        <v>15.32520202020202</v>
      </c>
      <c r="K310" s="113" t="s">
        <v>69</v>
      </c>
      <c r="L310" s="113" t="s">
        <v>90</v>
      </c>
      <c r="M310" s="138">
        <v>0.15656565656565657</v>
      </c>
      <c r="N310" s="117">
        <f>H310*M310</f>
        <v>2.8447979797979803</v>
      </c>
      <c r="O310" s="113" t="s">
        <v>1159</v>
      </c>
      <c r="P310" s="114"/>
      <c r="Q310" s="118"/>
      <c r="R310" s="116"/>
      <c r="S310" s="114"/>
    </row>
    <row r="311" spans="6:19">
      <c r="F311" s="111" t="s">
        <v>757</v>
      </c>
      <c r="G311" s="136">
        <v>3.9025700000000001E-5</v>
      </c>
      <c r="H311" s="103">
        <f>ROUND(+G311*Totals!$H$14,2)</f>
        <v>14.01</v>
      </c>
      <c r="I311" s="103">
        <f t="shared" si="11"/>
        <v>5.563899821109124</v>
      </c>
      <c r="J311" s="103">
        <f t="shared" si="12"/>
        <v>8.4461001788908767</v>
      </c>
      <c r="K311" s="113" t="s">
        <v>757</v>
      </c>
      <c r="L311" s="113" t="s">
        <v>42</v>
      </c>
      <c r="M311" s="138">
        <v>0.39713774597495533</v>
      </c>
      <c r="N311" s="117">
        <f>H311*M311</f>
        <v>5.563899821109124</v>
      </c>
      <c r="O311" s="117" t="s">
        <v>1159</v>
      </c>
      <c r="P311" s="114"/>
      <c r="Q311" s="118"/>
      <c r="R311" s="116"/>
      <c r="S311" s="114"/>
    </row>
    <row r="312" spans="6:19" ht="37.5">
      <c r="F312" s="111" t="s">
        <v>756</v>
      </c>
      <c r="G312" s="136">
        <v>3.8136969999999997E-4</v>
      </c>
      <c r="H312" s="103">
        <f>ROUND(+G312*Totals!$H$14,2)</f>
        <v>136.91</v>
      </c>
      <c r="I312" s="103">
        <f t="shared" si="11"/>
        <v>0</v>
      </c>
      <c r="J312" s="103">
        <f t="shared" si="12"/>
        <v>136.91</v>
      </c>
      <c r="K312" s="113"/>
      <c r="L312" s="113"/>
      <c r="N312" s="117"/>
      <c r="O312" s="117"/>
      <c r="P312" s="114"/>
      <c r="Q312" s="118"/>
      <c r="R312" s="116"/>
      <c r="S312" s="114"/>
    </row>
    <row r="313" spans="6:19">
      <c r="F313" s="111" t="s">
        <v>755</v>
      </c>
      <c r="G313" s="136">
        <v>7.8824099999999996E-5</v>
      </c>
      <c r="H313" s="103">
        <f>ROUND(+G313*Totals!$H$14,2)</f>
        <v>28.3</v>
      </c>
      <c r="I313" s="103">
        <f t="shared" si="11"/>
        <v>7.8095628415300542</v>
      </c>
      <c r="J313" s="103">
        <f t="shared" si="12"/>
        <v>20.490437158469945</v>
      </c>
      <c r="K313" s="113" t="s">
        <v>755</v>
      </c>
      <c r="L313" s="113" t="s">
        <v>43</v>
      </c>
      <c r="M313" s="138">
        <v>0.27595628415300544</v>
      </c>
      <c r="N313" s="117">
        <f>H313*M313</f>
        <v>7.8095628415300542</v>
      </c>
      <c r="O313" s="113" t="s">
        <v>1159</v>
      </c>
      <c r="P313" s="114"/>
      <c r="Q313" s="118"/>
      <c r="R313" s="116"/>
      <c r="S313" s="114"/>
    </row>
    <row r="314" spans="6:19">
      <c r="F314" s="111" t="s">
        <v>754</v>
      </c>
      <c r="G314" s="136">
        <v>8.5779199999999993E-5</v>
      </c>
      <c r="H314" s="103">
        <f>ROUND(+G314*Totals!$H$14,2)</f>
        <v>30.79</v>
      </c>
      <c r="I314" s="103">
        <f t="shared" si="11"/>
        <v>4.457811447811447</v>
      </c>
      <c r="J314" s="103">
        <f t="shared" si="12"/>
        <v>26.332188552188551</v>
      </c>
      <c r="K314" s="113" t="s">
        <v>754</v>
      </c>
      <c r="L314" s="113" t="s">
        <v>92</v>
      </c>
      <c r="M314" s="138">
        <v>0.14478114478114476</v>
      </c>
      <c r="N314" s="117">
        <f>H314*M314</f>
        <v>4.457811447811447</v>
      </c>
      <c r="O314" s="113" t="s">
        <v>1159</v>
      </c>
      <c r="P314" s="114"/>
      <c r="Q314" s="118"/>
      <c r="R314" s="116"/>
      <c r="S314" s="114"/>
    </row>
    <row r="315" spans="6:19">
      <c r="F315" s="111" t="s">
        <v>70</v>
      </c>
      <c r="G315" s="136">
        <v>2.7356610000000002E-4</v>
      </c>
      <c r="H315" s="103">
        <f>ROUND(+G315*Totals!$H$14,2)</f>
        <v>98.21</v>
      </c>
      <c r="I315" s="103">
        <f t="shared" si="11"/>
        <v>0</v>
      </c>
      <c r="J315" s="103">
        <f t="shared" si="12"/>
        <v>98.21</v>
      </c>
      <c r="K315" s="113"/>
      <c r="L315" s="113"/>
      <c r="N315" s="117"/>
      <c r="O315" s="117"/>
      <c r="P315" s="114"/>
      <c r="Q315" s="118"/>
      <c r="R315" s="116"/>
      <c r="S315" s="114"/>
    </row>
    <row r="316" spans="6:19">
      <c r="F316" s="111" t="s">
        <v>753</v>
      </c>
      <c r="G316" s="136">
        <v>3.7209630000000003E-4</v>
      </c>
      <c r="H316" s="103">
        <f>ROUND(+G316*Totals!$H$14,2)</f>
        <v>133.58000000000001</v>
      </c>
      <c r="I316" s="103">
        <f t="shared" si="11"/>
        <v>0</v>
      </c>
      <c r="J316" s="103">
        <f t="shared" si="12"/>
        <v>133.58000000000001</v>
      </c>
      <c r="K316" s="113"/>
      <c r="L316" s="113"/>
      <c r="N316" s="117"/>
      <c r="O316" s="117"/>
      <c r="P316" s="114"/>
      <c r="Q316" s="118"/>
      <c r="R316" s="116"/>
      <c r="S316" s="114"/>
    </row>
    <row r="317" spans="6:19">
      <c r="F317" s="111" t="s">
        <v>752</v>
      </c>
      <c r="G317" s="136">
        <v>1.0046199999999999E-5</v>
      </c>
      <c r="H317" s="103">
        <f>ROUND(+G317*Totals!$H$14,2)</f>
        <v>3.61</v>
      </c>
      <c r="I317" s="103">
        <f t="shared" si="11"/>
        <v>0.92703927492447114</v>
      </c>
      <c r="J317" s="103">
        <f t="shared" si="12"/>
        <v>2.682960725075529</v>
      </c>
      <c r="K317" s="113" t="s">
        <v>752</v>
      </c>
      <c r="L317" s="113" t="s">
        <v>132</v>
      </c>
      <c r="M317" s="138">
        <v>0.25679758308157097</v>
      </c>
      <c r="N317" s="117">
        <f>H317*M317</f>
        <v>0.92703927492447114</v>
      </c>
      <c r="O317" s="117" t="s">
        <v>1159</v>
      </c>
      <c r="P317" s="114"/>
      <c r="Q317" s="118"/>
      <c r="R317" s="116"/>
      <c r="S317" s="114"/>
    </row>
    <row r="318" spans="6:19">
      <c r="F318" s="111" t="s">
        <v>751</v>
      </c>
      <c r="G318" s="136">
        <v>1.6808090000000001E-4</v>
      </c>
      <c r="H318" s="103">
        <f>ROUND(+G318*Totals!$H$14,2)</f>
        <v>60.34</v>
      </c>
      <c r="I318" s="103">
        <f t="shared" si="11"/>
        <v>15.904313099041534</v>
      </c>
      <c r="J318" s="103">
        <f t="shared" si="12"/>
        <v>44.435686900958473</v>
      </c>
      <c r="K318" s="113" t="s">
        <v>751</v>
      </c>
      <c r="L318" s="113" t="s">
        <v>81</v>
      </c>
      <c r="M318" s="138">
        <v>0.26357827476038337</v>
      </c>
      <c r="N318" s="117">
        <f>H318*M318</f>
        <v>15.904313099041534</v>
      </c>
      <c r="O318" s="117" t="s">
        <v>1159</v>
      </c>
      <c r="P318" s="114"/>
      <c r="Q318" s="118"/>
      <c r="R318" s="116"/>
      <c r="S318" s="114"/>
    </row>
    <row r="319" spans="6:19">
      <c r="F319" s="111" t="s">
        <v>750</v>
      </c>
      <c r="G319" s="136">
        <v>2.9365900000000003E-5</v>
      </c>
      <c r="H319" s="103">
        <f>ROUND(+G319*Totals!$H$14,2)</f>
        <v>10.54</v>
      </c>
      <c r="I319" s="103">
        <f t="shared" si="11"/>
        <v>3.2284684684684679</v>
      </c>
      <c r="J319" s="103">
        <f t="shared" si="12"/>
        <v>7.3115315315315312</v>
      </c>
      <c r="K319" s="113" t="s">
        <v>750</v>
      </c>
      <c r="L319" s="113" t="s">
        <v>56</v>
      </c>
      <c r="M319" s="138">
        <v>0.30630630630630629</v>
      </c>
      <c r="N319" s="117">
        <f>H319*M319</f>
        <v>3.2284684684684679</v>
      </c>
      <c r="O319" s="113" t="s">
        <v>1159</v>
      </c>
      <c r="P319" s="114"/>
      <c r="Q319" s="118"/>
      <c r="R319" s="116"/>
      <c r="S319" s="114"/>
    </row>
    <row r="320" spans="6:19">
      <c r="F320" s="111" t="s">
        <v>749</v>
      </c>
      <c r="G320" s="136">
        <v>6.7232300000000003E-5</v>
      </c>
      <c r="H320" s="103">
        <f>ROUND(+G320*Totals!$H$14,2)</f>
        <v>24.14</v>
      </c>
      <c r="I320" s="103">
        <f t="shared" si="11"/>
        <v>6.383173076923077</v>
      </c>
      <c r="J320" s="103">
        <f t="shared" si="12"/>
        <v>17.756826923076922</v>
      </c>
      <c r="K320" s="113" t="s">
        <v>749</v>
      </c>
      <c r="L320" s="113" t="s">
        <v>61</v>
      </c>
      <c r="M320" s="138">
        <v>0.26442307692307693</v>
      </c>
      <c r="N320" s="117">
        <f>H320*M320</f>
        <v>6.383173076923077</v>
      </c>
      <c r="O320" s="113" t="s">
        <v>1159</v>
      </c>
      <c r="P320" s="114"/>
      <c r="Q320" s="118"/>
      <c r="R320" s="116"/>
      <c r="S320" s="114"/>
    </row>
    <row r="321" spans="6:19">
      <c r="F321" s="111" t="s">
        <v>748</v>
      </c>
      <c r="G321" s="136">
        <v>2.9481770000000003E-4</v>
      </c>
      <c r="H321" s="103">
        <f>ROUND(+G321*Totals!$H$14,2)</f>
        <v>105.84</v>
      </c>
      <c r="I321" s="103">
        <f t="shared" si="11"/>
        <v>0</v>
      </c>
      <c r="J321" s="103">
        <f t="shared" si="12"/>
        <v>105.84</v>
      </c>
      <c r="K321" s="113"/>
      <c r="L321" s="113"/>
      <c r="N321" s="117"/>
      <c r="O321" s="117"/>
      <c r="P321" s="114"/>
      <c r="Q321" s="118"/>
      <c r="R321" s="116"/>
      <c r="S321" s="114"/>
    </row>
    <row r="322" spans="6:19">
      <c r="F322" s="111" t="s">
        <v>747</v>
      </c>
      <c r="G322" s="136">
        <v>1.1842939E-3</v>
      </c>
      <c r="H322" s="103">
        <f>ROUND(+G322*Totals!$H$14,2)</f>
        <v>425.16</v>
      </c>
      <c r="I322" s="103">
        <f t="shared" si="11"/>
        <v>0</v>
      </c>
      <c r="J322" s="103">
        <f t="shared" si="12"/>
        <v>425.16</v>
      </c>
      <c r="K322" s="113"/>
      <c r="L322" s="113"/>
      <c r="N322" s="117"/>
      <c r="O322" s="113"/>
      <c r="P322" s="114"/>
      <c r="Q322" s="118"/>
      <c r="R322" s="116"/>
      <c r="S322" s="114"/>
    </row>
    <row r="323" spans="6:19">
      <c r="F323" s="111" t="s">
        <v>746</v>
      </c>
      <c r="G323" s="136">
        <v>1.3291910000000001E-4</v>
      </c>
      <c r="H323" s="103">
        <f>ROUND(+G323*Totals!$H$14,2)</f>
        <v>47.72</v>
      </c>
      <c r="I323" s="103">
        <f t="shared" si="11"/>
        <v>6.1727363184079609</v>
      </c>
      <c r="J323" s="103">
        <f t="shared" si="12"/>
        <v>41.547263681592035</v>
      </c>
      <c r="K323" s="113" t="s">
        <v>746</v>
      </c>
      <c r="L323" s="113" t="s">
        <v>41</v>
      </c>
      <c r="M323" s="138">
        <v>0.12935323383084579</v>
      </c>
      <c r="N323" s="117">
        <f>H323*M323</f>
        <v>6.1727363184079609</v>
      </c>
      <c r="O323" s="117" t="s">
        <v>1159</v>
      </c>
      <c r="P323" s="114"/>
      <c r="Q323" s="118"/>
      <c r="R323" s="116"/>
      <c r="S323" s="114"/>
    </row>
    <row r="324" spans="6:19">
      <c r="F324" s="111" t="s">
        <v>745</v>
      </c>
      <c r="G324" s="136">
        <v>1.8585490000000001E-4</v>
      </c>
      <c r="H324" s="103">
        <f>ROUND(+G324*Totals!$H$14,2)</f>
        <v>66.72</v>
      </c>
      <c r="I324" s="103">
        <f t="shared" si="11"/>
        <v>17.772576419213973</v>
      </c>
      <c r="J324" s="103">
        <f t="shared" si="12"/>
        <v>48.947423580786023</v>
      </c>
      <c r="K324" s="137" t="s">
        <v>745</v>
      </c>
      <c r="L324" s="137" t="s">
        <v>119</v>
      </c>
      <c r="M324" s="138">
        <v>0.26637554585152839</v>
      </c>
      <c r="N324" s="117">
        <f>H324*M324</f>
        <v>17.772576419213973</v>
      </c>
      <c r="O324" s="113"/>
      <c r="P324" s="114"/>
      <c r="Q324" s="118"/>
      <c r="R324" s="116"/>
      <c r="S324" s="114"/>
    </row>
    <row r="325" spans="6:19">
      <c r="F325" s="111" t="s">
        <v>744</v>
      </c>
      <c r="G325" s="136">
        <v>5.2549399999999995E-5</v>
      </c>
      <c r="H325" s="103">
        <f>ROUND(+G325*Totals!$H$14,2)</f>
        <v>18.87</v>
      </c>
      <c r="I325" s="103">
        <f t="shared" si="11"/>
        <v>7.2423591549295789</v>
      </c>
      <c r="J325" s="103">
        <f t="shared" si="12"/>
        <v>11.627640845070422</v>
      </c>
      <c r="K325" s="113" t="s">
        <v>744</v>
      </c>
      <c r="L325" s="113" t="s">
        <v>69</v>
      </c>
      <c r="M325" s="138">
        <v>0.38380281690140849</v>
      </c>
      <c r="N325" s="117">
        <f>H325*M325</f>
        <v>7.2423591549295789</v>
      </c>
      <c r="O325" s="117" t="s">
        <v>1159</v>
      </c>
      <c r="P325" s="114"/>
      <c r="Q325" s="118"/>
      <c r="R325" s="116"/>
      <c r="S325" s="114"/>
    </row>
    <row r="326" spans="6:19">
      <c r="F326" s="111" t="s">
        <v>743</v>
      </c>
      <c r="G326" s="136">
        <v>4.1614499999999998E-4</v>
      </c>
      <c r="H326" s="103">
        <f>ROUND(+G326*Totals!$H$14,2)</f>
        <v>149.4</v>
      </c>
      <c r="I326" s="103">
        <f t="shared" si="11"/>
        <v>0</v>
      </c>
      <c r="J326" s="103">
        <f t="shared" si="12"/>
        <v>149.4</v>
      </c>
      <c r="K326" s="113"/>
      <c r="L326" s="113"/>
      <c r="N326" s="117"/>
      <c r="O326" s="113"/>
      <c r="P326" s="114"/>
      <c r="Q326" s="118"/>
      <c r="R326" s="116"/>
      <c r="S326" s="114"/>
    </row>
    <row r="327" spans="6:19">
      <c r="F327" s="111" t="s">
        <v>742</v>
      </c>
      <c r="G327" s="136">
        <v>2.43427E-5</v>
      </c>
      <c r="H327" s="103">
        <f>ROUND(+G327*Totals!$H$14,2)</f>
        <v>8.74</v>
      </c>
      <c r="I327" s="103">
        <f t="shared" ref="I327:I390" si="13">+N327+Q327+T327</f>
        <v>4.1272222222222226</v>
      </c>
      <c r="J327" s="103">
        <f t="shared" ref="J327:J390" si="14">+H327-I327</f>
        <v>4.6127777777777776</v>
      </c>
      <c r="K327" s="113" t="s">
        <v>742</v>
      </c>
      <c r="L327" s="113" t="s">
        <v>88</v>
      </c>
      <c r="M327" s="138">
        <v>0.47222222222222221</v>
      </c>
      <c r="N327" s="117">
        <f>H327*M327</f>
        <v>4.1272222222222226</v>
      </c>
      <c r="O327" s="113" t="s">
        <v>1159</v>
      </c>
      <c r="P327" s="114"/>
      <c r="Q327" s="118"/>
      <c r="R327" s="116"/>
      <c r="S327" s="114"/>
    </row>
    <row r="328" spans="6:19">
      <c r="F328" s="111" t="s">
        <v>741</v>
      </c>
      <c r="G328" s="136">
        <v>4.6792170000000002E-4</v>
      </c>
      <c r="H328" s="103">
        <f>ROUND(+G328*Totals!$H$14,2)</f>
        <v>167.98</v>
      </c>
      <c r="I328" s="103">
        <f t="shared" si="13"/>
        <v>0</v>
      </c>
      <c r="J328" s="103">
        <f t="shared" si="14"/>
        <v>167.98</v>
      </c>
      <c r="K328" s="113"/>
      <c r="L328" s="113"/>
      <c r="N328" s="117"/>
      <c r="O328" s="117"/>
      <c r="P328" s="114"/>
      <c r="Q328" s="118"/>
      <c r="R328" s="116"/>
      <c r="S328" s="114"/>
    </row>
    <row r="329" spans="6:19">
      <c r="F329" s="111" t="s">
        <v>740</v>
      </c>
      <c r="G329" s="136">
        <v>3.0679589999999999E-4</v>
      </c>
      <c r="H329" s="103">
        <f>ROUND(+G329*Totals!$H$14,2)</f>
        <v>110.14</v>
      </c>
      <c r="I329" s="103">
        <f t="shared" si="13"/>
        <v>0</v>
      </c>
      <c r="J329" s="103">
        <f t="shared" si="14"/>
        <v>110.14</v>
      </c>
      <c r="K329" s="113"/>
      <c r="L329" s="113"/>
      <c r="N329" s="117"/>
      <c r="O329" s="113"/>
      <c r="P329" s="114"/>
      <c r="Q329" s="118"/>
      <c r="R329" s="116"/>
      <c r="S329" s="114"/>
    </row>
    <row r="330" spans="6:19">
      <c r="F330" s="111" t="s">
        <v>739</v>
      </c>
      <c r="G330" s="136">
        <v>1.1591800000000001E-5</v>
      </c>
      <c r="H330" s="103">
        <f>ROUND(+G330*Totals!$H$14,2)</f>
        <v>4.16</v>
      </c>
      <c r="I330" s="103">
        <f t="shared" si="13"/>
        <v>1.9113513513513514</v>
      </c>
      <c r="J330" s="103">
        <f t="shared" si="14"/>
        <v>2.2486486486486488</v>
      </c>
      <c r="K330" s="113" t="s">
        <v>739</v>
      </c>
      <c r="L330" s="113" t="s">
        <v>55</v>
      </c>
      <c r="M330" s="138">
        <v>0.45945945945945943</v>
      </c>
      <c r="N330" s="117">
        <f>H330*M330</f>
        <v>1.9113513513513514</v>
      </c>
      <c r="O330" s="113" t="s">
        <v>1159</v>
      </c>
      <c r="P330" s="114"/>
      <c r="Q330" s="118"/>
      <c r="R330" s="116"/>
      <c r="S330" s="114"/>
    </row>
    <row r="331" spans="6:19">
      <c r="F331" s="111" t="s">
        <v>738</v>
      </c>
      <c r="G331" s="136">
        <v>2.094249E-4</v>
      </c>
      <c r="H331" s="103">
        <f>ROUND(+G331*Totals!$H$14,2)</f>
        <v>75.180000000000007</v>
      </c>
      <c r="I331" s="103">
        <f t="shared" si="13"/>
        <v>0</v>
      </c>
      <c r="J331" s="103">
        <f t="shared" si="14"/>
        <v>75.180000000000007</v>
      </c>
      <c r="K331" s="113"/>
      <c r="L331" s="113"/>
      <c r="N331" s="117"/>
      <c r="O331" s="113"/>
      <c r="P331" s="114"/>
      <c r="Q331" s="118"/>
      <c r="R331" s="116"/>
      <c r="S331" s="114"/>
    </row>
    <row r="332" spans="6:19">
      <c r="F332" s="111" t="s">
        <v>737</v>
      </c>
      <c r="G332" s="136">
        <v>1.881733E-4</v>
      </c>
      <c r="H332" s="103">
        <f>ROUND(+G332*Totals!$H$14,2)</f>
        <v>67.55</v>
      </c>
      <c r="I332" s="103">
        <f t="shared" si="13"/>
        <v>8.7208971553610493</v>
      </c>
      <c r="J332" s="103">
        <f t="shared" si="14"/>
        <v>58.829102844638946</v>
      </c>
      <c r="K332" s="137" t="s">
        <v>737</v>
      </c>
      <c r="L332" s="137" t="s">
        <v>80</v>
      </c>
      <c r="M332" s="138">
        <v>5.142231947483588E-2</v>
      </c>
      <c r="N332" s="117">
        <f>H332*M332</f>
        <v>3.4735776805251635</v>
      </c>
      <c r="O332" s="137" t="s">
        <v>109</v>
      </c>
      <c r="P332" s="138">
        <v>7.7680525164113778E-2</v>
      </c>
      <c r="Q332" s="118">
        <f>H332*P332</f>
        <v>5.2473194748358853</v>
      </c>
      <c r="R332" s="116"/>
      <c r="S332" s="114"/>
    </row>
    <row r="333" spans="6:19">
      <c r="F333" s="111" t="s">
        <v>736</v>
      </c>
      <c r="G333" s="136">
        <v>3.0872780000000002E-4</v>
      </c>
      <c r="H333" s="103">
        <f>ROUND(+G333*Totals!$H$14,2)</f>
        <v>110.83</v>
      </c>
      <c r="I333" s="103">
        <f t="shared" si="13"/>
        <v>0</v>
      </c>
      <c r="J333" s="103">
        <f t="shared" si="14"/>
        <v>110.83</v>
      </c>
      <c r="K333" s="113"/>
      <c r="L333" s="113"/>
      <c r="N333" s="117"/>
      <c r="O333" s="113"/>
      <c r="P333" s="114"/>
      <c r="Q333" s="118"/>
      <c r="R333" s="116"/>
      <c r="S333" s="114"/>
    </row>
    <row r="334" spans="6:19">
      <c r="F334" s="111" t="s">
        <v>735</v>
      </c>
      <c r="G334" s="136">
        <v>1.9601706E-3</v>
      </c>
      <c r="H334" s="103">
        <f>ROUND(+G334*Totals!$H$14,2)</f>
        <v>703.7</v>
      </c>
      <c r="I334" s="103">
        <f t="shared" si="13"/>
        <v>0</v>
      </c>
      <c r="J334" s="103">
        <f t="shared" si="14"/>
        <v>703.7</v>
      </c>
      <c r="K334" s="113"/>
      <c r="L334" s="113"/>
      <c r="N334" s="117"/>
      <c r="O334" s="113"/>
      <c r="P334" s="114"/>
      <c r="Q334" s="118"/>
      <c r="R334" s="116"/>
      <c r="S334" s="114"/>
    </row>
    <row r="335" spans="6:19">
      <c r="F335" s="111" t="s">
        <v>734</v>
      </c>
      <c r="G335" s="136">
        <v>4.447381E-4</v>
      </c>
      <c r="H335" s="103">
        <f>ROUND(+G335*Totals!$H$14,2)</f>
        <v>159.66</v>
      </c>
      <c r="I335" s="103">
        <f t="shared" si="13"/>
        <v>0</v>
      </c>
      <c r="J335" s="103">
        <f t="shared" si="14"/>
        <v>159.66</v>
      </c>
      <c r="K335" s="113"/>
      <c r="L335" s="113"/>
      <c r="N335" s="117"/>
      <c r="O335" s="117"/>
      <c r="P335" s="114"/>
      <c r="Q335" s="118"/>
      <c r="R335" s="116"/>
      <c r="S335" s="114"/>
    </row>
    <row r="336" spans="6:19">
      <c r="F336" s="111" t="s">
        <v>733</v>
      </c>
      <c r="G336" s="136">
        <v>2.44973E-4</v>
      </c>
      <c r="H336" s="103">
        <f>ROUND(+G336*Totals!$H$14,2)</f>
        <v>87.95</v>
      </c>
      <c r="I336" s="103">
        <f t="shared" si="13"/>
        <v>0</v>
      </c>
      <c r="J336" s="103">
        <f t="shared" si="14"/>
        <v>87.95</v>
      </c>
      <c r="K336" s="113"/>
      <c r="L336" s="113"/>
      <c r="N336" s="117"/>
      <c r="O336" s="117"/>
      <c r="P336" s="114"/>
      <c r="Q336" s="118"/>
      <c r="R336" s="116"/>
      <c r="S336" s="114"/>
    </row>
    <row r="337" spans="6:19">
      <c r="F337" s="111" t="s">
        <v>732</v>
      </c>
      <c r="G337" s="136">
        <v>5.4095000000000003E-5</v>
      </c>
      <c r="H337" s="103">
        <f>ROUND(+G337*Totals!$H$14,2)</f>
        <v>19.420000000000002</v>
      </c>
      <c r="I337" s="103">
        <f t="shared" si="13"/>
        <v>5.1632539682539687</v>
      </c>
      <c r="J337" s="103">
        <f t="shared" si="14"/>
        <v>14.256746031746033</v>
      </c>
      <c r="K337" s="113" t="s">
        <v>732</v>
      </c>
      <c r="L337" s="113" t="s">
        <v>75</v>
      </c>
      <c r="M337" s="138">
        <v>0.26587301587301587</v>
      </c>
      <c r="N337" s="117">
        <f>H337*M337</f>
        <v>5.1632539682539687</v>
      </c>
      <c r="O337" s="113" t="s">
        <v>1159</v>
      </c>
      <c r="P337" s="114"/>
      <c r="Q337" s="118"/>
      <c r="R337" s="116"/>
      <c r="S337" s="114"/>
    </row>
    <row r="338" spans="6:19">
      <c r="F338" s="111" t="s">
        <v>731</v>
      </c>
      <c r="G338" s="136">
        <v>9.2347899999999997E-5</v>
      </c>
      <c r="H338" s="103">
        <f>ROUND(+G338*Totals!$H$14,2)</f>
        <v>33.15</v>
      </c>
      <c r="I338" s="103">
        <f t="shared" si="13"/>
        <v>9.7024390243902427</v>
      </c>
      <c r="J338" s="103">
        <f t="shared" si="14"/>
        <v>23.447560975609754</v>
      </c>
      <c r="K338" s="113" t="s">
        <v>731</v>
      </c>
      <c r="L338" s="113" t="s">
        <v>57</v>
      </c>
      <c r="M338" s="138">
        <v>0.29268292682926828</v>
      </c>
      <c r="N338" s="117">
        <f>H338*M338</f>
        <v>9.7024390243902427</v>
      </c>
      <c r="O338" s="113" t="s">
        <v>1159</v>
      </c>
      <c r="P338" s="114"/>
      <c r="Q338" s="118"/>
      <c r="R338" s="116"/>
      <c r="S338" s="114"/>
    </row>
    <row r="339" spans="6:19">
      <c r="F339" s="111" t="s">
        <v>730</v>
      </c>
      <c r="G339" s="136">
        <v>3.6784589999999998E-4</v>
      </c>
      <c r="H339" s="103">
        <f>ROUND(+G339*Totals!$H$14,2)</f>
        <v>132.06</v>
      </c>
      <c r="I339" s="103">
        <f t="shared" si="13"/>
        <v>0</v>
      </c>
      <c r="J339" s="103">
        <f t="shared" si="14"/>
        <v>132.06</v>
      </c>
      <c r="K339" s="113"/>
      <c r="L339" s="113"/>
      <c r="N339" s="117"/>
      <c r="O339" s="117"/>
      <c r="P339" s="114"/>
      <c r="Q339" s="118"/>
      <c r="R339" s="116"/>
      <c r="S339" s="114"/>
    </row>
    <row r="340" spans="6:19">
      <c r="F340" s="111" t="s">
        <v>729</v>
      </c>
      <c r="G340" s="136">
        <v>3.2147879999999999E-4</v>
      </c>
      <c r="H340" s="103">
        <f>ROUND(+G340*Totals!$H$14,2)</f>
        <v>115.41</v>
      </c>
      <c r="I340" s="103">
        <f t="shared" si="13"/>
        <v>0</v>
      </c>
      <c r="J340" s="103">
        <f t="shared" si="14"/>
        <v>115.41</v>
      </c>
      <c r="K340" s="113"/>
      <c r="L340" s="113"/>
      <c r="N340" s="117"/>
      <c r="O340" s="117"/>
      <c r="P340" s="114"/>
      <c r="Q340" s="118"/>
      <c r="R340" s="116"/>
      <c r="S340" s="114"/>
    </row>
    <row r="341" spans="6:19">
      <c r="F341" s="111" t="s">
        <v>728</v>
      </c>
      <c r="G341" s="136">
        <v>2.9365900000000003E-5</v>
      </c>
      <c r="H341" s="103">
        <f>ROUND(+G341*Totals!$H$14,2)</f>
        <v>10.54</v>
      </c>
      <c r="I341" s="103">
        <f t="shared" si="13"/>
        <v>5.6122077922077915</v>
      </c>
      <c r="J341" s="103">
        <f t="shared" si="14"/>
        <v>4.9277922077922076</v>
      </c>
      <c r="K341" s="113" t="s">
        <v>728</v>
      </c>
      <c r="L341" s="113" t="s">
        <v>65</v>
      </c>
      <c r="M341" s="138">
        <v>0.53246753246753242</v>
      </c>
      <c r="N341" s="117">
        <f>H341*M341</f>
        <v>5.6122077922077915</v>
      </c>
      <c r="O341" s="113" t="s">
        <v>1159</v>
      </c>
      <c r="P341" s="114"/>
      <c r="Q341" s="118"/>
      <c r="R341" s="116"/>
      <c r="S341" s="114"/>
    </row>
    <row r="342" spans="6:19">
      <c r="F342" s="111" t="s">
        <v>727</v>
      </c>
      <c r="G342" s="136">
        <v>8.3460800000000006E-5</v>
      </c>
      <c r="H342" s="103">
        <f>ROUND(+G342*Totals!$H$14,2)</f>
        <v>29.96</v>
      </c>
      <c r="I342" s="103">
        <f t="shared" si="13"/>
        <v>11.930179640718563</v>
      </c>
      <c r="J342" s="103">
        <f t="shared" si="14"/>
        <v>18.029820359281437</v>
      </c>
      <c r="K342" s="113" t="s">
        <v>727</v>
      </c>
      <c r="L342" s="113" t="s">
        <v>131</v>
      </c>
      <c r="M342" s="138">
        <v>0.39820359281437129</v>
      </c>
      <c r="N342" s="117">
        <f>H342*M342</f>
        <v>11.930179640718563</v>
      </c>
      <c r="O342" s="113" t="s">
        <v>1159</v>
      </c>
      <c r="P342" s="114"/>
      <c r="Q342" s="118"/>
      <c r="R342" s="116"/>
      <c r="S342" s="114"/>
    </row>
    <row r="343" spans="6:19" ht="37.5">
      <c r="F343" s="111" t="s">
        <v>726</v>
      </c>
      <c r="G343" s="136">
        <v>2.8013480000000003E-4</v>
      </c>
      <c r="H343" s="103">
        <f>ROUND(+G343*Totals!$H$14,2)</f>
        <v>100.57</v>
      </c>
      <c r="I343" s="103">
        <f t="shared" si="13"/>
        <v>0</v>
      </c>
      <c r="J343" s="103">
        <f t="shared" si="14"/>
        <v>100.57</v>
      </c>
      <c r="K343" s="113"/>
      <c r="L343" s="113"/>
      <c r="N343" s="117"/>
      <c r="O343" s="117"/>
      <c r="P343" s="114"/>
      <c r="Q343" s="118"/>
      <c r="R343" s="116"/>
      <c r="S343" s="114"/>
    </row>
    <row r="344" spans="6:19">
      <c r="F344" s="111" t="s">
        <v>725</v>
      </c>
      <c r="G344" s="136">
        <v>2.3763159999999999E-4</v>
      </c>
      <c r="H344" s="103">
        <f>ROUND(+G344*Totals!$H$14,2)</f>
        <v>85.31</v>
      </c>
      <c r="I344" s="103">
        <f t="shared" si="13"/>
        <v>0</v>
      </c>
      <c r="J344" s="103">
        <f t="shared" si="14"/>
        <v>85.31</v>
      </c>
      <c r="K344" s="113"/>
      <c r="L344" s="113"/>
      <c r="N344" s="117"/>
      <c r="O344" s="113"/>
      <c r="P344" s="114"/>
      <c r="Q344" s="118"/>
      <c r="R344" s="116"/>
      <c r="S344" s="114"/>
    </row>
    <row r="345" spans="6:19">
      <c r="F345" s="111" t="s">
        <v>724</v>
      </c>
      <c r="G345" s="136">
        <v>7.5733000000000001E-5</v>
      </c>
      <c r="H345" s="103">
        <f>ROUND(+G345*Totals!$H$14,2)</f>
        <v>27.19</v>
      </c>
      <c r="I345" s="103">
        <f t="shared" si="13"/>
        <v>5.0703962703962713</v>
      </c>
      <c r="J345" s="103">
        <f t="shared" si="14"/>
        <v>22.119603729603732</v>
      </c>
      <c r="K345" s="113" t="s">
        <v>724</v>
      </c>
      <c r="L345" s="113" t="s">
        <v>61</v>
      </c>
      <c r="M345" s="138">
        <v>0.18648018648018649</v>
      </c>
      <c r="N345" s="117">
        <f>H345*M345</f>
        <v>5.0703962703962713</v>
      </c>
      <c r="O345" s="113" t="s">
        <v>1159</v>
      </c>
      <c r="P345" s="114"/>
      <c r="Q345" s="118"/>
      <c r="R345" s="116"/>
      <c r="S345" s="114"/>
    </row>
    <row r="346" spans="6:19">
      <c r="F346" s="111" t="s">
        <v>723</v>
      </c>
      <c r="G346" s="136">
        <v>1.6885359999999999E-4</v>
      </c>
      <c r="H346" s="103">
        <f>ROUND(+G346*Totals!$H$14,2)</f>
        <v>60.62</v>
      </c>
      <c r="I346" s="103">
        <f t="shared" si="13"/>
        <v>8.2005835543766583</v>
      </c>
      <c r="J346" s="103">
        <f t="shared" si="14"/>
        <v>52.419416445623341</v>
      </c>
      <c r="K346" s="137" t="s">
        <v>723</v>
      </c>
      <c r="L346" s="137" t="s">
        <v>92</v>
      </c>
      <c r="M346" s="138">
        <v>0.13527851458885942</v>
      </c>
      <c r="N346" s="117">
        <f>H346*M346</f>
        <v>8.2005835543766583</v>
      </c>
      <c r="O346" s="117"/>
      <c r="P346" s="114"/>
      <c r="Q346" s="118"/>
      <c r="R346" s="116"/>
      <c r="S346" s="114"/>
    </row>
    <row r="347" spans="6:19">
      <c r="F347" s="111" t="s">
        <v>722</v>
      </c>
      <c r="G347" s="136">
        <v>6.3909369999999989E-4</v>
      </c>
      <c r="H347" s="103">
        <f>ROUND(+G347*Totals!$H$14,2)</f>
        <v>229.43</v>
      </c>
      <c r="I347" s="103">
        <f t="shared" si="13"/>
        <v>0</v>
      </c>
      <c r="J347" s="103">
        <f t="shared" si="14"/>
        <v>229.43</v>
      </c>
      <c r="K347" s="113"/>
      <c r="L347" s="113"/>
      <c r="N347" s="117"/>
      <c r="O347" s="117"/>
      <c r="P347" s="114"/>
      <c r="Q347" s="118"/>
      <c r="R347" s="116"/>
      <c r="S347" s="114"/>
    </row>
    <row r="348" spans="6:19">
      <c r="F348" s="111" t="s">
        <v>721</v>
      </c>
      <c r="G348" s="136">
        <v>3.3229799999999998E-5</v>
      </c>
      <c r="H348" s="103">
        <f>ROUND(+G348*Totals!$H$14,2)</f>
        <v>11.93</v>
      </c>
      <c r="I348" s="103">
        <f t="shared" si="13"/>
        <v>2.7052154195011333</v>
      </c>
      <c r="J348" s="103">
        <f t="shared" si="14"/>
        <v>9.2247845804988664</v>
      </c>
      <c r="K348" s="113" t="s">
        <v>721</v>
      </c>
      <c r="L348" s="113" t="s">
        <v>103</v>
      </c>
      <c r="M348" s="138">
        <v>0.22675736961451246</v>
      </c>
      <c r="N348" s="117">
        <f>H348*M348</f>
        <v>2.7052154195011333</v>
      </c>
      <c r="O348" s="117" t="s">
        <v>1159</v>
      </c>
      <c r="P348" s="114"/>
      <c r="Q348" s="118"/>
      <c r="R348" s="116"/>
      <c r="S348" s="114"/>
    </row>
    <row r="349" spans="6:19">
      <c r="F349" s="111" t="s">
        <v>720</v>
      </c>
      <c r="G349" s="136">
        <v>1.197818E-4</v>
      </c>
      <c r="H349" s="103">
        <f>ROUND(+G349*Totals!$H$14,2)</f>
        <v>43</v>
      </c>
      <c r="I349" s="103">
        <f t="shared" si="13"/>
        <v>0.46994535519125685</v>
      </c>
      <c r="J349" s="103">
        <f t="shared" si="14"/>
        <v>42.530054644808743</v>
      </c>
      <c r="K349" s="113" t="s">
        <v>720</v>
      </c>
      <c r="L349" s="113" t="s">
        <v>117</v>
      </c>
      <c r="M349" s="138">
        <v>1.092896174863388E-2</v>
      </c>
      <c r="N349" s="117">
        <f>H349*M349</f>
        <v>0.46994535519125685</v>
      </c>
      <c r="O349" s="117" t="s">
        <v>1159</v>
      </c>
      <c r="P349" s="114"/>
      <c r="Q349" s="118"/>
      <c r="R349" s="116"/>
      <c r="S349" s="114"/>
    </row>
    <row r="350" spans="6:19">
      <c r="F350" s="111" t="s">
        <v>719</v>
      </c>
      <c r="G350" s="136">
        <v>5.9504500000000006E-5</v>
      </c>
      <c r="H350" s="103">
        <f>ROUND(+G350*Totals!$H$14,2)</f>
        <v>21.36</v>
      </c>
      <c r="I350" s="103">
        <f t="shared" si="13"/>
        <v>4.7466666666666661</v>
      </c>
      <c r="J350" s="103">
        <f t="shared" si="14"/>
        <v>16.613333333333333</v>
      </c>
      <c r="K350" s="113" t="s">
        <v>719</v>
      </c>
      <c r="L350" s="113" t="s">
        <v>120</v>
      </c>
      <c r="M350" s="138">
        <v>0.22222222222222221</v>
      </c>
      <c r="N350" s="117">
        <f>H350*M350</f>
        <v>4.7466666666666661</v>
      </c>
      <c r="O350" s="113" t="s">
        <v>1159</v>
      </c>
      <c r="P350" s="114"/>
      <c r="Q350" s="118"/>
      <c r="R350" s="116"/>
      <c r="S350" s="114"/>
    </row>
    <row r="351" spans="6:19">
      <c r="F351" s="111" t="s">
        <v>718</v>
      </c>
      <c r="G351" s="136">
        <v>2.3570000000000003E-5</v>
      </c>
      <c r="H351" s="103">
        <f>ROUND(+G351*Totals!$H$14,2)</f>
        <v>8.4600000000000009</v>
      </c>
      <c r="I351" s="103">
        <f t="shared" si="13"/>
        <v>3.6480952380952383</v>
      </c>
      <c r="J351" s="103">
        <f t="shared" si="14"/>
        <v>4.8119047619047626</v>
      </c>
      <c r="K351" s="113" t="s">
        <v>718</v>
      </c>
      <c r="L351" s="113" t="s">
        <v>40</v>
      </c>
      <c r="M351" s="138">
        <v>0.43121693121693122</v>
      </c>
      <c r="N351" s="117">
        <f>H351*M351</f>
        <v>3.6480952380952383</v>
      </c>
      <c r="O351" s="113" t="s">
        <v>1159</v>
      </c>
      <c r="P351" s="114"/>
      <c r="Q351" s="118"/>
      <c r="R351" s="116"/>
      <c r="S351" s="114"/>
    </row>
    <row r="352" spans="6:19">
      <c r="F352" s="111" t="s">
        <v>717</v>
      </c>
      <c r="G352" s="136">
        <v>8.3847199999999999E-5</v>
      </c>
      <c r="H352" s="103">
        <f>ROUND(+G352*Totals!$H$14,2)</f>
        <v>30.1</v>
      </c>
      <c r="I352" s="103">
        <f t="shared" si="13"/>
        <v>0</v>
      </c>
      <c r="J352" s="103">
        <f t="shared" si="14"/>
        <v>30.1</v>
      </c>
      <c r="K352" s="113"/>
      <c r="L352" s="113"/>
      <c r="N352" s="117"/>
      <c r="O352" s="113"/>
      <c r="P352" s="114"/>
      <c r="Q352" s="118"/>
      <c r="R352" s="116"/>
      <c r="S352" s="114"/>
    </row>
    <row r="353" spans="6:19">
      <c r="F353" s="111" t="s">
        <v>71</v>
      </c>
      <c r="G353" s="136">
        <v>3.8252889999999996E-4</v>
      </c>
      <c r="H353" s="103">
        <f>ROUND(+G353*Totals!$H$14,2)</f>
        <v>137.33000000000001</v>
      </c>
      <c r="I353" s="103">
        <f t="shared" si="13"/>
        <v>0</v>
      </c>
      <c r="J353" s="103">
        <f t="shared" si="14"/>
        <v>137.33000000000001</v>
      </c>
      <c r="K353" s="113"/>
      <c r="L353" s="113"/>
      <c r="N353" s="117"/>
      <c r="O353" s="117"/>
      <c r="P353" s="114"/>
      <c r="Q353" s="118"/>
      <c r="R353" s="116"/>
      <c r="S353" s="114"/>
    </row>
    <row r="354" spans="6:19">
      <c r="F354" s="111" t="s">
        <v>716</v>
      </c>
      <c r="G354" s="136">
        <v>7.967419000000001E-4</v>
      </c>
      <c r="H354" s="103">
        <f>ROUND(+G354*Totals!$H$14,2)</f>
        <v>286.02999999999997</v>
      </c>
      <c r="I354" s="103">
        <f t="shared" si="13"/>
        <v>0</v>
      </c>
      <c r="J354" s="103">
        <f t="shared" si="14"/>
        <v>286.02999999999997</v>
      </c>
      <c r="K354" s="113"/>
      <c r="L354" s="113"/>
      <c r="N354" s="117"/>
      <c r="O354" s="113"/>
      <c r="P354" s="114"/>
      <c r="Q354" s="118"/>
      <c r="R354" s="116"/>
      <c r="S354" s="114"/>
    </row>
    <row r="355" spans="6:19">
      <c r="F355" s="111" t="s">
        <v>715</v>
      </c>
      <c r="G355" s="136">
        <v>2.7433900000000002E-5</v>
      </c>
      <c r="H355" s="103">
        <f>ROUND(+G355*Totals!$H$14,2)</f>
        <v>9.85</v>
      </c>
      <c r="I355" s="103">
        <f t="shared" si="13"/>
        <v>2.4884210526315789</v>
      </c>
      <c r="J355" s="103">
        <f>+H355-I355</f>
        <v>7.3615789473684208</v>
      </c>
      <c r="K355" s="113" t="s">
        <v>715</v>
      </c>
      <c r="L355" s="113" t="s">
        <v>55</v>
      </c>
      <c r="M355" s="138">
        <v>0.25263157894736843</v>
      </c>
      <c r="N355" s="117">
        <f>H355*M355</f>
        <v>2.4884210526315789</v>
      </c>
      <c r="O355" s="113"/>
      <c r="P355" s="114"/>
      <c r="Q355" s="118"/>
      <c r="R355" s="116"/>
      <c r="S355" s="114"/>
    </row>
    <row r="356" spans="6:19">
      <c r="F356" s="111" t="s">
        <v>714</v>
      </c>
      <c r="G356" s="136">
        <v>5.9500626000000001E-3</v>
      </c>
      <c r="H356" s="103">
        <f>ROUND(+G356*Totals!$H$14,2)</f>
        <v>2136.0700000000002</v>
      </c>
      <c r="I356" s="103">
        <f t="shared" si="13"/>
        <v>0</v>
      </c>
      <c r="J356" s="103">
        <f>+H356-I356</f>
        <v>2136.0700000000002</v>
      </c>
      <c r="K356" s="113"/>
      <c r="L356" s="113"/>
      <c r="N356" s="117"/>
      <c r="O356" s="113" t="s">
        <v>1159</v>
      </c>
      <c r="P356" s="114"/>
      <c r="Q356" s="118"/>
      <c r="R356" s="116"/>
      <c r="S356" s="114"/>
    </row>
    <row r="357" spans="6:19">
      <c r="F357" s="111" t="s">
        <v>713</v>
      </c>
      <c r="G357" s="136">
        <v>3.6954607E-3</v>
      </c>
      <c r="H357" s="103">
        <f>ROUND(+G357*Totals!$H$14,2)</f>
        <v>1326.67</v>
      </c>
      <c r="I357" s="103">
        <f t="shared" si="13"/>
        <v>0</v>
      </c>
      <c r="J357" s="103">
        <f t="shared" si="14"/>
        <v>1326.67</v>
      </c>
      <c r="K357" s="113"/>
      <c r="L357" s="113"/>
      <c r="N357" s="117"/>
      <c r="O357" s="113"/>
      <c r="P357" s="114"/>
      <c r="Q357" s="118"/>
      <c r="R357" s="116"/>
      <c r="S357" s="114"/>
    </row>
    <row r="358" spans="6:19">
      <c r="F358" s="111" t="s">
        <v>712</v>
      </c>
      <c r="G358" s="136">
        <v>3.8407440000000001E-4</v>
      </c>
      <c r="H358" s="103">
        <f>ROUND(+G358*Totals!$H$14,2)</f>
        <v>137.88</v>
      </c>
      <c r="I358" s="103">
        <f t="shared" si="13"/>
        <v>0</v>
      </c>
      <c r="J358" s="103">
        <f t="shared" si="14"/>
        <v>137.88</v>
      </c>
      <c r="K358" s="113"/>
      <c r="L358" s="113"/>
      <c r="N358" s="117"/>
      <c r="O358" s="117"/>
      <c r="P358" s="114"/>
      <c r="Q358" s="118"/>
      <c r="R358" s="116"/>
      <c r="S358" s="114"/>
    </row>
    <row r="359" spans="6:19">
      <c r="F359" s="111" t="s">
        <v>711</v>
      </c>
      <c r="G359" s="136">
        <v>1.0803542E-3</v>
      </c>
      <c r="H359" s="103">
        <f>ROUND(+G359*Totals!$H$14,2)</f>
        <v>387.85</v>
      </c>
      <c r="I359" s="103">
        <f t="shared" si="13"/>
        <v>0</v>
      </c>
      <c r="J359" s="103">
        <f t="shared" si="14"/>
        <v>387.85</v>
      </c>
      <c r="K359" s="113"/>
      <c r="L359" s="113"/>
      <c r="N359" s="117"/>
      <c r="O359" s="117"/>
      <c r="P359" s="114"/>
      <c r="Q359" s="118"/>
      <c r="R359" s="116"/>
      <c r="S359" s="114"/>
    </row>
    <row r="360" spans="6:19">
      <c r="F360" s="111" t="s">
        <v>710</v>
      </c>
      <c r="G360" s="136">
        <v>2.43427E-5</v>
      </c>
      <c r="H360" s="103">
        <f>ROUND(+G360*Totals!$H$14,2)</f>
        <v>8.74</v>
      </c>
      <c r="I360" s="103">
        <f t="shared" si="13"/>
        <v>0.41619047619047617</v>
      </c>
      <c r="J360" s="103">
        <f>+H360-I360</f>
        <v>8.3238095238095244</v>
      </c>
      <c r="K360" s="113" t="s">
        <v>710</v>
      </c>
      <c r="L360" s="113" t="s">
        <v>66</v>
      </c>
      <c r="M360" s="138">
        <v>4.7619047619047616E-2</v>
      </c>
      <c r="N360" s="117">
        <f>+H360*M360</f>
        <v>0.41619047619047617</v>
      </c>
      <c r="O360" s="113"/>
      <c r="P360" s="114"/>
      <c r="Q360" s="118"/>
      <c r="R360" s="116"/>
      <c r="S360" s="114"/>
    </row>
    <row r="361" spans="6:19">
      <c r="F361" s="111" t="s">
        <v>709</v>
      </c>
      <c r="G361" s="136">
        <v>2.43427E-5</v>
      </c>
      <c r="H361" s="103">
        <f>ROUND(+G361*Totals!$H$14,2)</f>
        <v>8.74</v>
      </c>
      <c r="I361" s="103">
        <f t="shared" si="13"/>
        <v>3.018129496402878</v>
      </c>
      <c r="J361" s="103">
        <f>+H361-I361</f>
        <v>5.7218705035971222</v>
      </c>
      <c r="K361" s="113" t="s">
        <v>709</v>
      </c>
      <c r="L361" s="113" t="s">
        <v>112</v>
      </c>
      <c r="M361" s="138">
        <v>0.34532374100719426</v>
      </c>
      <c r="N361" s="117">
        <f>+H361*M361</f>
        <v>3.018129496402878</v>
      </c>
      <c r="O361" s="113" t="s">
        <v>1159</v>
      </c>
      <c r="P361" s="114"/>
      <c r="Q361" s="118"/>
      <c r="R361" s="116"/>
      <c r="S361" s="114"/>
    </row>
    <row r="362" spans="6:19" ht="37.5">
      <c r="F362" s="111" t="s">
        <v>708</v>
      </c>
      <c r="G362" s="136">
        <v>6.155237E-4</v>
      </c>
      <c r="H362" s="103">
        <f>ROUND(+G362*Totals!$H$14,2)</f>
        <v>220.97</v>
      </c>
      <c r="I362" s="103">
        <f t="shared" si="13"/>
        <v>0</v>
      </c>
      <c r="J362" s="103">
        <f>+H362-I362</f>
        <v>220.97</v>
      </c>
      <c r="O362" s="117" t="s">
        <v>1159</v>
      </c>
      <c r="P362" s="114"/>
      <c r="Q362" s="118"/>
      <c r="R362" s="116"/>
      <c r="S362" s="114"/>
    </row>
    <row r="363" spans="6:19">
      <c r="F363" s="111" t="s">
        <v>707</v>
      </c>
      <c r="G363" s="136">
        <v>7.0207569999999994E-4</v>
      </c>
      <c r="H363" s="103">
        <f>ROUND(+G363*Totals!$H$14,2)</f>
        <v>252.04</v>
      </c>
      <c r="I363" s="103">
        <f t="shared" si="13"/>
        <v>0</v>
      </c>
      <c r="J363" s="103">
        <f>+H363-I363</f>
        <v>252.04</v>
      </c>
      <c r="K363" s="113"/>
      <c r="L363" s="113"/>
      <c r="N363" s="117"/>
      <c r="O363" s="113"/>
      <c r="P363" s="114"/>
      <c r="Q363" s="118"/>
      <c r="R363" s="116"/>
      <c r="S363" s="114"/>
    </row>
    <row r="364" spans="6:19">
      <c r="F364" s="111" t="s">
        <v>706</v>
      </c>
      <c r="G364" s="136">
        <v>9.3893399999999991E-5</v>
      </c>
      <c r="H364" s="103">
        <f>ROUND(+G364*Totals!$H$14,2)</f>
        <v>33.71</v>
      </c>
      <c r="I364" s="103">
        <f t="shared" si="13"/>
        <v>9.9705633802816909</v>
      </c>
      <c r="J364" s="103">
        <f t="shared" si="14"/>
        <v>23.739436619718312</v>
      </c>
      <c r="K364" s="113" t="s">
        <v>706</v>
      </c>
      <c r="L364" s="113" t="s">
        <v>48</v>
      </c>
      <c r="M364" s="138">
        <v>0.29577464788732394</v>
      </c>
      <c r="N364" s="117">
        <f>H364*M364</f>
        <v>9.9705633802816909</v>
      </c>
      <c r="O364" s="117"/>
      <c r="P364" s="114"/>
      <c r="Q364" s="118"/>
      <c r="R364" s="116"/>
      <c r="S364" s="114"/>
    </row>
    <row r="365" spans="6:19">
      <c r="F365" s="111" t="s">
        <v>705</v>
      </c>
      <c r="G365" s="136">
        <v>3.4388960000000004E-4</v>
      </c>
      <c r="H365" s="103">
        <f>ROUND(+G365*Totals!$H$14,2)</f>
        <v>123.46</v>
      </c>
      <c r="I365" s="103">
        <f t="shared" si="13"/>
        <v>0</v>
      </c>
      <c r="J365" s="103">
        <f t="shared" si="14"/>
        <v>123.46</v>
      </c>
      <c r="K365" s="113"/>
      <c r="L365" s="113"/>
      <c r="N365" s="117"/>
      <c r="O365" s="113" t="s">
        <v>1159</v>
      </c>
      <c r="P365" s="114"/>
      <c r="Q365" s="118"/>
      <c r="R365" s="116"/>
      <c r="S365" s="114"/>
    </row>
    <row r="366" spans="6:19">
      <c r="F366" s="111" t="s">
        <v>74</v>
      </c>
      <c r="G366" s="136">
        <v>4.5980699999999998E-5</v>
      </c>
      <c r="H366" s="103">
        <f>ROUND(+G366*Totals!$H$14,2)</f>
        <v>16.510000000000002</v>
      </c>
      <c r="I366" s="103">
        <f t="shared" si="13"/>
        <v>5.9479257641921395</v>
      </c>
      <c r="J366" s="103">
        <f t="shared" si="14"/>
        <v>10.562074235807863</v>
      </c>
      <c r="K366" s="113" t="s">
        <v>74</v>
      </c>
      <c r="L366" s="113" t="s">
        <v>97</v>
      </c>
      <c r="M366" s="138">
        <v>0.36026200873362441</v>
      </c>
      <c r="N366" s="117">
        <f>H366*M366</f>
        <v>5.9479257641921395</v>
      </c>
      <c r="O366" s="117"/>
      <c r="P366" s="114"/>
      <c r="Q366" s="118"/>
      <c r="R366" s="116"/>
      <c r="S366" s="114"/>
    </row>
    <row r="367" spans="6:19">
      <c r="F367" s="111" t="s">
        <v>704</v>
      </c>
      <c r="G367" s="136">
        <v>1.6757854999999999E-3</v>
      </c>
      <c r="H367" s="103">
        <f>ROUND(+G367*Totals!$H$14,2)</f>
        <v>601.61</v>
      </c>
      <c r="I367" s="103">
        <f t="shared" si="13"/>
        <v>0</v>
      </c>
      <c r="J367" s="103">
        <f t="shared" si="14"/>
        <v>601.61</v>
      </c>
      <c r="K367" s="113"/>
      <c r="L367" s="113"/>
      <c r="N367" s="117"/>
      <c r="O367" s="117" t="s">
        <v>1159</v>
      </c>
      <c r="P367" s="114"/>
      <c r="Q367" s="118"/>
      <c r="R367" s="116"/>
      <c r="S367" s="114"/>
    </row>
    <row r="368" spans="6:19">
      <c r="F368" s="111" t="s">
        <v>75</v>
      </c>
      <c r="G368" s="136">
        <v>7.7278600000000002E-5</v>
      </c>
      <c r="H368" s="103">
        <f>ROUND(+G368*Totals!$H$14,2)</f>
        <v>27.74</v>
      </c>
      <c r="I368" s="103">
        <f t="shared" si="13"/>
        <v>5.0329957805907162</v>
      </c>
      <c r="J368" s="103">
        <f t="shared" ref="J368:J373" si="15">+H368-I368</f>
        <v>22.707004219409281</v>
      </c>
      <c r="K368" s="113" t="s">
        <v>75</v>
      </c>
      <c r="L368" s="113" t="s">
        <v>111</v>
      </c>
      <c r="M368" s="138">
        <v>0.18143459915611812</v>
      </c>
      <c r="N368" s="117">
        <f>+H368*M368</f>
        <v>5.0329957805907162</v>
      </c>
      <c r="O368" s="117"/>
      <c r="P368" s="114"/>
      <c r="Q368" s="118"/>
      <c r="R368" s="116"/>
      <c r="S368" s="114"/>
    </row>
    <row r="369" spans="6:19">
      <c r="F369" s="111" t="s">
        <v>703</v>
      </c>
      <c r="G369" s="136">
        <v>7.9596899999999997E-5</v>
      </c>
      <c r="H369" s="103">
        <f>ROUND(+G369*Totals!$H$14,2)</f>
        <v>28.58</v>
      </c>
      <c r="I369" s="103">
        <f t="shared" si="13"/>
        <v>5.2012382739212004</v>
      </c>
      <c r="J369" s="103">
        <f t="shared" si="15"/>
        <v>23.3787617260788</v>
      </c>
      <c r="K369" s="113" t="s">
        <v>703</v>
      </c>
      <c r="L369" s="113" t="s">
        <v>131</v>
      </c>
      <c r="M369" s="138">
        <v>0.18198874296435272</v>
      </c>
      <c r="N369" s="117">
        <f>+H369*M369</f>
        <v>5.2012382739212004</v>
      </c>
      <c r="O369" s="117" t="s">
        <v>1159</v>
      </c>
      <c r="P369" s="114"/>
      <c r="Q369" s="118"/>
      <c r="R369" s="116"/>
      <c r="S369" s="114"/>
    </row>
    <row r="370" spans="6:19">
      <c r="F370" s="111" t="s">
        <v>702</v>
      </c>
      <c r="G370" s="136">
        <v>3.1684199999999997E-5</v>
      </c>
      <c r="H370" s="103">
        <f>ROUND(+G370*Totals!$H$14,2)</f>
        <v>11.37</v>
      </c>
      <c r="I370" s="103">
        <f t="shared" si="13"/>
        <v>6.6990810810810801</v>
      </c>
      <c r="J370" s="103">
        <f t="shared" si="15"/>
        <v>4.6709189189189191</v>
      </c>
      <c r="K370" s="113" t="s">
        <v>702</v>
      </c>
      <c r="L370" s="113" t="s">
        <v>69</v>
      </c>
      <c r="M370" s="138">
        <v>0.58918918918918917</v>
      </c>
      <c r="N370" s="117">
        <f>+H370*M370</f>
        <v>6.6990810810810801</v>
      </c>
      <c r="O370" s="117" t="s">
        <v>1159</v>
      </c>
      <c r="P370" s="114"/>
      <c r="Q370" s="118"/>
      <c r="R370" s="116"/>
      <c r="S370" s="114"/>
    </row>
    <row r="371" spans="6:19">
      <c r="F371" s="111" t="s">
        <v>701</v>
      </c>
      <c r="G371" s="136">
        <v>1.020077E-4</v>
      </c>
      <c r="H371" s="103">
        <f>ROUND(+G371*Totals!$H$14,2)</f>
        <v>36.619999999999997</v>
      </c>
      <c r="I371" s="103">
        <f t="shared" si="13"/>
        <v>3.4612476370510397</v>
      </c>
      <c r="J371" s="103">
        <f t="shared" si="15"/>
        <v>33.15875236294896</v>
      </c>
      <c r="K371" s="113" t="s">
        <v>701</v>
      </c>
      <c r="L371" s="113" t="s">
        <v>127</v>
      </c>
      <c r="M371" s="138">
        <v>9.4517958412098299E-2</v>
      </c>
      <c r="N371" s="117">
        <f>+H371*M371</f>
        <v>3.4612476370510397</v>
      </c>
      <c r="O371" s="113" t="s">
        <v>1159</v>
      </c>
      <c r="P371" s="114"/>
      <c r="Q371" s="118"/>
      <c r="R371" s="116"/>
      <c r="S371" s="114"/>
    </row>
    <row r="372" spans="6:19">
      <c r="F372" s="111" t="s">
        <v>700</v>
      </c>
      <c r="G372" s="136">
        <v>2.2024399999999999E-5</v>
      </c>
      <c r="H372" s="103">
        <f>ROUND(+G372*Totals!$H$14,2)</f>
        <v>7.91</v>
      </c>
      <c r="I372" s="103">
        <f t="shared" si="13"/>
        <v>3.9206086956521737</v>
      </c>
      <c r="J372" s="103">
        <f t="shared" si="15"/>
        <v>3.9893913043478264</v>
      </c>
      <c r="K372" s="113" t="s">
        <v>700</v>
      </c>
      <c r="L372" s="113" t="s">
        <v>80</v>
      </c>
      <c r="M372" s="138">
        <v>0.49565217391304345</v>
      </c>
      <c r="N372" s="117">
        <f>+H372*M372</f>
        <v>3.9206086956521737</v>
      </c>
      <c r="O372" s="117" t="s">
        <v>1159</v>
      </c>
      <c r="P372" s="114"/>
      <c r="Q372" s="118"/>
      <c r="R372" s="116"/>
      <c r="S372" s="114"/>
    </row>
    <row r="373" spans="6:19">
      <c r="F373" s="111" t="s">
        <v>699</v>
      </c>
      <c r="G373" s="136">
        <v>1.8906199000000002E-3</v>
      </c>
      <c r="H373" s="103">
        <f>ROUND(+G373*Totals!$H$14,2)</f>
        <v>678.73</v>
      </c>
      <c r="I373" s="103">
        <f t="shared" si="13"/>
        <v>0</v>
      </c>
      <c r="J373" s="103">
        <f t="shared" si="15"/>
        <v>678.73</v>
      </c>
      <c r="O373" s="117" t="s">
        <v>1159</v>
      </c>
      <c r="P373" s="114"/>
      <c r="Q373" s="118"/>
      <c r="R373" s="116"/>
      <c r="S373" s="114"/>
    </row>
    <row r="374" spans="6:19">
      <c r="F374" s="111" t="s">
        <v>698</v>
      </c>
      <c r="G374" s="136">
        <v>4.5594299999999998E-5</v>
      </c>
      <c r="H374" s="103">
        <f>ROUND(+G374*Totals!$H$14,2)</f>
        <v>16.37</v>
      </c>
      <c r="I374" s="103">
        <f t="shared" si="13"/>
        <v>4.8690256410256412</v>
      </c>
      <c r="J374" s="103">
        <f>+H374-I374</f>
        <v>11.500974358974361</v>
      </c>
      <c r="K374" s="113" t="s">
        <v>698</v>
      </c>
      <c r="L374" s="113" t="s">
        <v>88</v>
      </c>
      <c r="M374" s="138">
        <v>0.29743589743589743</v>
      </c>
      <c r="N374" s="117">
        <f>+H374*M374</f>
        <v>4.8690256410256412</v>
      </c>
      <c r="O374" s="117"/>
      <c r="P374" s="114"/>
      <c r="Q374" s="118"/>
      <c r="R374" s="116"/>
      <c r="S374" s="114"/>
    </row>
    <row r="375" spans="6:19">
      <c r="F375" s="111" t="s">
        <v>697</v>
      </c>
      <c r="G375" s="136">
        <v>1.0123490000000001E-4</v>
      </c>
      <c r="H375" s="103">
        <f>ROUND(+G375*Totals!$H$14,2)</f>
        <v>36.340000000000003</v>
      </c>
      <c r="I375" s="103">
        <f t="shared" si="13"/>
        <v>5.555483870967743</v>
      </c>
      <c r="J375" s="103">
        <f>+H375-I375</f>
        <v>30.784516129032262</v>
      </c>
      <c r="K375" s="113" t="s">
        <v>697</v>
      </c>
      <c r="L375" s="113" t="s">
        <v>38</v>
      </c>
      <c r="M375" s="138">
        <v>0.15287517531556805</v>
      </c>
      <c r="N375" s="117">
        <f>+H375*M375</f>
        <v>5.555483870967743</v>
      </c>
      <c r="O375" s="113" t="s">
        <v>1159</v>
      </c>
      <c r="P375" s="114"/>
      <c r="Q375" s="118"/>
      <c r="R375" s="116"/>
      <c r="S375" s="114"/>
    </row>
    <row r="376" spans="6:19">
      <c r="F376" s="111" t="s">
        <v>696</v>
      </c>
      <c r="G376" s="136">
        <v>5.8345299999999999E-5</v>
      </c>
      <c r="H376" s="103">
        <f>ROUND(+G376*Totals!$H$14,2)</f>
        <v>20.95</v>
      </c>
      <c r="I376" s="103">
        <f t="shared" si="13"/>
        <v>8.7128504672897193</v>
      </c>
      <c r="J376" s="103">
        <f>+H376-I376</f>
        <v>12.23714953271028</v>
      </c>
      <c r="K376" s="113" t="s">
        <v>696</v>
      </c>
      <c r="L376" s="113" t="s">
        <v>105</v>
      </c>
      <c r="M376" s="138">
        <v>0.41588785046728971</v>
      </c>
      <c r="N376" s="117">
        <f>+H376*M376</f>
        <v>8.7128504672897193</v>
      </c>
      <c r="O376" s="113" t="s">
        <v>1159</v>
      </c>
      <c r="P376" s="114"/>
      <c r="Q376" s="118"/>
      <c r="R376" s="116"/>
      <c r="S376" s="114"/>
    </row>
    <row r="377" spans="6:19">
      <c r="F377" s="111" t="s">
        <v>695</v>
      </c>
      <c r="G377" s="136">
        <v>2.8322589999999999E-4</v>
      </c>
      <c r="H377" s="103">
        <f>ROUND(+G377*Totals!$H$14,2)</f>
        <v>101.68</v>
      </c>
      <c r="I377" s="103">
        <f t="shared" si="13"/>
        <v>0</v>
      </c>
      <c r="J377" s="103">
        <f>+H377-I377</f>
        <v>101.68</v>
      </c>
      <c r="O377" s="117" t="s">
        <v>1159</v>
      </c>
      <c r="P377" s="114"/>
      <c r="Q377" s="118"/>
      <c r="R377" s="116"/>
      <c r="S377" s="114"/>
    </row>
    <row r="378" spans="6:19">
      <c r="F378" s="111" t="s">
        <v>694</v>
      </c>
      <c r="G378" s="136">
        <v>6.2016040000000005E-4</v>
      </c>
      <c r="H378" s="103">
        <f>ROUND(+G378*Totals!$H$14,2)</f>
        <v>222.64</v>
      </c>
      <c r="I378" s="103">
        <f t="shared" si="13"/>
        <v>0</v>
      </c>
      <c r="J378" s="103">
        <f t="shared" si="14"/>
        <v>222.64</v>
      </c>
      <c r="K378" s="113"/>
      <c r="L378" s="113"/>
      <c r="N378" s="117"/>
      <c r="O378" s="117"/>
      <c r="P378" s="114"/>
      <c r="Q378" s="118"/>
      <c r="R378" s="116"/>
      <c r="S378" s="114"/>
    </row>
    <row r="379" spans="6:19">
      <c r="F379" s="111" t="s">
        <v>693</v>
      </c>
      <c r="G379" s="136">
        <v>3.5548099999999999E-5</v>
      </c>
      <c r="H379" s="103">
        <f>ROUND(+G379*Totals!$H$14,2)</f>
        <v>12.76</v>
      </c>
      <c r="I379" s="103">
        <f t="shared" si="13"/>
        <v>4.2713559322033907</v>
      </c>
      <c r="J379" s="103">
        <f t="shared" ref="J379:J384" si="16">+H379-I379</f>
        <v>8.48864406779661</v>
      </c>
      <c r="K379" s="113" t="s">
        <v>693</v>
      </c>
      <c r="L379" s="113" t="s">
        <v>112</v>
      </c>
      <c r="M379" s="138">
        <v>0.33474576271186446</v>
      </c>
      <c r="N379" s="117">
        <f>+H379*M379</f>
        <v>4.2713559322033907</v>
      </c>
      <c r="O379" s="117"/>
      <c r="P379" s="114"/>
      <c r="Q379" s="118"/>
      <c r="R379" s="116"/>
      <c r="S379" s="114"/>
    </row>
    <row r="380" spans="6:19">
      <c r="F380" s="111" t="s">
        <v>692</v>
      </c>
      <c r="G380" s="136">
        <v>9.118869999999999E-5</v>
      </c>
      <c r="H380" s="103">
        <f>ROUND(+G380*Totals!$H$14,2)</f>
        <v>32.74</v>
      </c>
      <c r="I380" s="103">
        <f t="shared" si="13"/>
        <v>2.3703167420814482</v>
      </c>
      <c r="J380" s="103">
        <f t="shared" si="16"/>
        <v>30.369683257918552</v>
      </c>
      <c r="K380" s="113" t="s">
        <v>692</v>
      </c>
      <c r="L380" s="113" t="s">
        <v>97</v>
      </c>
      <c r="M380" s="138">
        <v>7.2398190045248875E-2</v>
      </c>
      <c r="N380" s="117">
        <f>+H380*M380</f>
        <v>2.3703167420814482</v>
      </c>
      <c r="O380" s="117" t="s">
        <v>1159</v>
      </c>
      <c r="P380" s="114"/>
      <c r="Q380" s="118"/>
      <c r="R380" s="116"/>
      <c r="S380" s="114"/>
    </row>
    <row r="381" spans="6:19">
      <c r="F381" s="111" t="s">
        <v>691</v>
      </c>
      <c r="G381" s="136">
        <v>5.8731699999999999E-5</v>
      </c>
      <c r="H381" s="103">
        <f>ROUND(+G381*Totals!$H$14,2)</f>
        <v>21.08</v>
      </c>
      <c r="I381" s="103">
        <f t="shared" si="13"/>
        <v>2.8241148325358858</v>
      </c>
      <c r="J381" s="103">
        <f t="shared" si="16"/>
        <v>18.255885167464111</v>
      </c>
      <c r="K381" s="113" t="s">
        <v>691</v>
      </c>
      <c r="L381" s="113" t="s">
        <v>99</v>
      </c>
      <c r="M381" s="138">
        <v>0.13397129186602874</v>
      </c>
      <c r="N381" s="117">
        <f>+H381*M381</f>
        <v>2.8241148325358858</v>
      </c>
      <c r="O381" s="117" t="s">
        <v>1159</v>
      </c>
      <c r="P381" s="114"/>
      <c r="Q381" s="118"/>
      <c r="R381" s="116"/>
      <c r="S381" s="114"/>
    </row>
    <row r="382" spans="6:19">
      <c r="F382" s="111" t="s">
        <v>690</v>
      </c>
      <c r="G382" s="136">
        <v>5.0231100000000001E-5</v>
      </c>
      <c r="H382" s="103">
        <f>ROUND(+G382*Totals!$H$14,2)</f>
        <v>18.03</v>
      </c>
      <c r="I382" s="103">
        <f t="shared" si="13"/>
        <v>3.1157834101382491</v>
      </c>
      <c r="J382" s="103">
        <f t="shared" si="16"/>
        <v>14.914216589861752</v>
      </c>
      <c r="K382" s="113" t="s">
        <v>690</v>
      </c>
      <c r="L382" s="113" t="s">
        <v>109</v>
      </c>
      <c r="M382" s="138">
        <v>0.1728110599078341</v>
      </c>
      <c r="N382" s="117">
        <f>+H382*M382</f>
        <v>3.1157834101382491</v>
      </c>
      <c r="O382" s="113" t="s">
        <v>1159</v>
      </c>
      <c r="P382" s="114"/>
      <c r="Q382" s="118"/>
      <c r="R382" s="116"/>
      <c r="S382" s="114"/>
    </row>
    <row r="383" spans="6:19">
      <c r="F383" s="111" t="s">
        <v>689</v>
      </c>
      <c r="G383" s="136">
        <v>6.3754800000000002E-5</v>
      </c>
      <c r="H383" s="103">
        <f>ROUND(+G383*Totals!$H$14,2)</f>
        <v>22.89</v>
      </c>
      <c r="I383" s="103">
        <f t="shared" si="13"/>
        <v>4.2490419161676654</v>
      </c>
      <c r="J383" s="103">
        <f t="shared" si="16"/>
        <v>18.640958083832334</v>
      </c>
      <c r="K383" s="113" t="s">
        <v>689</v>
      </c>
      <c r="L383" s="113" t="s">
        <v>98</v>
      </c>
      <c r="M383" s="138">
        <v>0.18562874251497008</v>
      </c>
      <c r="N383" s="117">
        <f>+H383*M383</f>
        <v>4.2490419161676654</v>
      </c>
      <c r="O383" s="117" t="s">
        <v>1159</v>
      </c>
      <c r="P383" s="114"/>
      <c r="Q383" s="118"/>
      <c r="R383" s="116"/>
      <c r="S383" s="114"/>
    </row>
    <row r="384" spans="6:19">
      <c r="F384" s="111" t="s">
        <v>688</v>
      </c>
      <c r="G384" s="136">
        <v>1.0432605E-3</v>
      </c>
      <c r="H384" s="103">
        <f>ROUND(+G384*Totals!$H$14,2)</f>
        <v>374.53</v>
      </c>
      <c r="I384" s="103">
        <f t="shared" si="13"/>
        <v>0</v>
      </c>
      <c r="J384" s="103">
        <f t="shared" si="16"/>
        <v>374.53</v>
      </c>
      <c r="O384" s="117" t="s">
        <v>1159</v>
      </c>
      <c r="P384" s="114"/>
      <c r="Q384" s="118"/>
      <c r="R384" s="116"/>
      <c r="S384" s="114"/>
    </row>
    <row r="385" spans="6:19">
      <c r="F385" s="111" t="s">
        <v>687</v>
      </c>
      <c r="G385" s="136">
        <v>1.6924000000000003E-4</v>
      </c>
      <c r="H385" s="103">
        <f>ROUND(+G385*Totals!$H$14,2)</f>
        <v>60.76</v>
      </c>
      <c r="I385" s="103">
        <f t="shared" si="13"/>
        <v>15.422896081771718</v>
      </c>
      <c r="J385" s="103">
        <f>+H385-I385</f>
        <v>45.33710391822828</v>
      </c>
      <c r="K385" s="113" t="s">
        <v>687</v>
      </c>
      <c r="L385" s="113" t="s">
        <v>67</v>
      </c>
      <c r="M385" s="138">
        <v>0.25383304940374785</v>
      </c>
      <c r="N385" s="117">
        <f>+H385*M385</f>
        <v>15.422896081771718</v>
      </c>
      <c r="O385" s="113"/>
      <c r="P385" s="114"/>
      <c r="Q385" s="118"/>
      <c r="R385" s="116"/>
      <c r="S385" s="114"/>
    </row>
    <row r="386" spans="6:19">
      <c r="F386" s="111" t="s">
        <v>686</v>
      </c>
      <c r="G386" s="136">
        <v>1.5842099999999999E-5</v>
      </c>
      <c r="H386" s="103">
        <f>ROUND(+G386*Totals!$H$14,2)</f>
        <v>5.69</v>
      </c>
      <c r="I386" s="103">
        <f t="shared" si="13"/>
        <v>1.9620689655172416</v>
      </c>
      <c r="J386" s="103">
        <f>+H386-I386</f>
        <v>3.7279310344827588</v>
      </c>
      <c r="K386" s="113" t="s">
        <v>686</v>
      </c>
      <c r="L386" s="113" t="s">
        <v>88</v>
      </c>
      <c r="M386" s="138">
        <v>0.34482758620689657</v>
      </c>
      <c r="N386" s="117">
        <f>+H386*M386</f>
        <v>1.9620689655172416</v>
      </c>
      <c r="O386" s="113" t="s">
        <v>1159</v>
      </c>
      <c r="P386" s="114"/>
      <c r="Q386" s="118"/>
      <c r="R386" s="116"/>
      <c r="S386" s="114"/>
    </row>
    <row r="387" spans="6:19">
      <c r="F387" s="111" t="s">
        <v>685</v>
      </c>
      <c r="G387" s="136">
        <v>2.7549810000000003E-4</v>
      </c>
      <c r="H387" s="103">
        <f>ROUND(+G387*Totals!$H$14,2)</f>
        <v>98.9</v>
      </c>
      <c r="I387" s="103">
        <f t="shared" si="13"/>
        <v>0</v>
      </c>
      <c r="J387" s="103">
        <f>+H387-I387</f>
        <v>98.9</v>
      </c>
      <c r="O387" s="117" t="s">
        <v>1159</v>
      </c>
      <c r="P387" s="114"/>
      <c r="Q387" s="118"/>
      <c r="R387" s="116"/>
      <c r="S387" s="114"/>
    </row>
    <row r="388" spans="6:19">
      <c r="F388" s="111" t="s">
        <v>684</v>
      </c>
      <c r="G388" s="136">
        <v>2.8129399999999997E-4</v>
      </c>
      <c r="H388" s="103">
        <f>ROUND(+G388*Totals!$H$14,2)</f>
        <v>100.98</v>
      </c>
      <c r="I388" s="103">
        <f t="shared" si="13"/>
        <v>0</v>
      </c>
      <c r="J388" s="103">
        <f t="shared" si="14"/>
        <v>100.98</v>
      </c>
      <c r="K388" s="113"/>
      <c r="L388" s="113"/>
      <c r="N388" s="117"/>
      <c r="O388" s="117"/>
      <c r="P388" s="114"/>
      <c r="Q388" s="118"/>
      <c r="R388" s="116"/>
      <c r="S388" s="114"/>
    </row>
    <row r="389" spans="6:19">
      <c r="F389" s="111" t="s">
        <v>683</v>
      </c>
      <c r="G389" s="136">
        <v>5.5640599999999997E-5</v>
      </c>
      <c r="H389" s="103">
        <f>ROUND(+G389*Totals!$H$14,2)</f>
        <v>19.97</v>
      </c>
      <c r="I389" s="103">
        <f t="shared" si="13"/>
        <v>4.6021399176954727</v>
      </c>
      <c r="J389" s="103">
        <f t="shared" si="14"/>
        <v>15.367860082304526</v>
      </c>
      <c r="K389" s="113" t="s">
        <v>683</v>
      </c>
      <c r="L389" s="113" t="s">
        <v>99</v>
      </c>
      <c r="M389" s="138">
        <v>0.23045267489711935</v>
      </c>
      <c r="N389" s="117">
        <f>H389*M389</f>
        <v>4.6021399176954727</v>
      </c>
      <c r="O389" s="113"/>
      <c r="P389" s="114"/>
      <c r="Q389" s="118"/>
      <c r="R389" s="116"/>
      <c r="S389" s="114"/>
    </row>
    <row r="390" spans="6:19">
      <c r="F390" s="111" t="s">
        <v>682</v>
      </c>
      <c r="G390" s="136">
        <v>0</v>
      </c>
      <c r="H390" s="103">
        <f>ROUND(+G390*Totals!$H$14,2)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ROUND(+G391*Totals!$H$14,2)</f>
        <v>996.39</v>
      </c>
      <c r="I391" s="103">
        <f t="shared" ref="I391:I454" si="17">+N391+Q391+T391</f>
        <v>0</v>
      </c>
      <c r="J391" s="103">
        <f t="shared" ref="J391:J454" si="18">+H391-I391</f>
        <v>996.39</v>
      </c>
      <c r="K391" s="113"/>
      <c r="L391" s="113"/>
      <c r="N391" s="117"/>
      <c r="O391" s="117" t="s">
        <v>1159</v>
      </c>
      <c r="P391" s="114"/>
      <c r="Q391" s="118"/>
      <c r="R391" s="116"/>
      <c r="S391" s="114"/>
    </row>
    <row r="392" spans="6:19">
      <c r="F392" s="111" t="s">
        <v>680</v>
      </c>
      <c r="G392" s="136">
        <v>3.33457E-4</v>
      </c>
      <c r="H392" s="103">
        <f>ROUND(+G392*Totals!$H$14,2)</f>
        <v>119.71</v>
      </c>
      <c r="I392" s="103">
        <f t="shared" si="17"/>
        <v>0</v>
      </c>
      <c r="J392" s="103">
        <f t="shared" si="18"/>
        <v>119.71</v>
      </c>
      <c r="K392" s="113"/>
      <c r="L392" s="113"/>
      <c r="N392" s="117"/>
      <c r="O392" s="113"/>
      <c r="P392" s="114"/>
      <c r="Q392" s="118"/>
      <c r="R392" s="116"/>
      <c r="S392" s="114"/>
    </row>
    <row r="393" spans="6:19">
      <c r="F393" s="111" t="s">
        <v>679</v>
      </c>
      <c r="G393" s="136">
        <v>6.2982000000000001E-5</v>
      </c>
      <c r="H393" s="103">
        <f>ROUND(+G393*Totals!$H$14,2)</f>
        <v>22.61</v>
      </c>
      <c r="I393" s="103">
        <f t="shared" si="17"/>
        <v>6.0825815217391295</v>
      </c>
      <c r="J393" s="103">
        <f t="shared" si="18"/>
        <v>16.52741847826087</v>
      </c>
      <c r="K393" s="113" t="s">
        <v>679</v>
      </c>
      <c r="L393" s="113" t="s">
        <v>78</v>
      </c>
      <c r="M393" s="138">
        <v>0.26902173913043476</v>
      </c>
      <c r="N393" s="117">
        <f>H393*M393</f>
        <v>6.0825815217391295</v>
      </c>
      <c r="O393" s="117"/>
      <c r="P393" s="114"/>
      <c r="Q393" s="118"/>
      <c r="R393" s="116"/>
      <c r="S393" s="114"/>
    </row>
    <row r="394" spans="6:19">
      <c r="F394" s="111" t="s">
        <v>678</v>
      </c>
      <c r="G394" s="136">
        <v>3.6127729999999996E-4</v>
      </c>
      <c r="H394" s="103">
        <f>ROUND(+G394*Totals!$H$14,2)</f>
        <v>129.69999999999999</v>
      </c>
      <c r="I394" s="103">
        <f t="shared" si="17"/>
        <v>0</v>
      </c>
      <c r="J394" s="103">
        <f t="shared" si="18"/>
        <v>129.69999999999999</v>
      </c>
      <c r="K394" s="113"/>
      <c r="L394" s="113"/>
      <c r="N394" s="117"/>
      <c r="O394" s="113" t="s">
        <v>1159</v>
      </c>
      <c r="P394" s="114"/>
      <c r="Q394" s="118"/>
      <c r="R394" s="116"/>
      <c r="S394" s="114"/>
    </row>
    <row r="395" spans="6:19">
      <c r="F395" s="111" t="s">
        <v>677</v>
      </c>
      <c r="G395" s="136">
        <v>1.039397E-4</v>
      </c>
      <c r="H395" s="103">
        <f>ROUND(+G395*Totals!$H$14,2)</f>
        <v>37.31</v>
      </c>
      <c r="I395" s="103">
        <f t="shared" si="17"/>
        <v>8.8233108108108116</v>
      </c>
      <c r="J395" s="103">
        <f t="shared" si="18"/>
        <v>28.486689189189192</v>
      </c>
      <c r="K395" s="113" t="s">
        <v>677</v>
      </c>
      <c r="L395" s="113" t="s">
        <v>72</v>
      </c>
      <c r="M395" s="138">
        <v>0.23648648648648649</v>
      </c>
      <c r="N395" s="117">
        <f>H395*M395</f>
        <v>8.8233108108108116</v>
      </c>
      <c r="O395" s="117"/>
      <c r="P395" s="114"/>
      <c r="Q395" s="118"/>
      <c r="R395" s="116"/>
      <c r="S395" s="114"/>
    </row>
    <row r="396" spans="6:19">
      <c r="F396" s="111" t="s">
        <v>676</v>
      </c>
      <c r="G396" s="136">
        <v>5.7997559999999992E-4</v>
      </c>
      <c r="H396" s="103">
        <f>ROUND(+G396*Totals!$H$14,2)</f>
        <v>208.21</v>
      </c>
      <c r="I396" s="103">
        <f t="shared" si="17"/>
        <v>0</v>
      </c>
      <c r="J396" s="103">
        <f t="shared" si="18"/>
        <v>208.21</v>
      </c>
      <c r="K396" s="113"/>
      <c r="L396" s="113"/>
      <c r="N396" s="117"/>
      <c r="O396" s="113" t="s">
        <v>1159</v>
      </c>
      <c r="P396" s="114"/>
      <c r="Q396" s="118"/>
      <c r="R396" s="116"/>
      <c r="S396" s="114"/>
    </row>
    <row r="397" spans="6:19">
      <c r="F397" s="111" t="s">
        <v>675</v>
      </c>
      <c r="G397" s="136">
        <v>1.3755580000000001E-4</v>
      </c>
      <c r="H397" s="103">
        <f>ROUND(+G397*Totals!$H$14,2)</f>
        <v>49.38</v>
      </c>
      <c r="I397" s="103">
        <f t="shared" si="17"/>
        <v>15.303719008264464</v>
      </c>
      <c r="J397" s="103">
        <f t="shared" si="18"/>
        <v>34.076280991735537</v>
      </c>
      <c r="K397" s="113" t="s">
        <v>675</v>
      </c>
      <c r="L397" s="113" t="s">
        <v>65</v>
      </c>
      <c r="M397" s="138">
        <v>0.30991735537190085</v>
      </c>
      <c r="N397" s="117">
        <f>H397*M397</f>
        <v>15.303719008264464</v>
      </c>
      <c r="O397" s="117"/>
      <c r="P397" s="114"/>
      <c r="Q397" s="118"/>
      <c r="R397" s="116"/>
      <c r="S397" s="114"/>
    </row>
    <row r="398" spans="6:19">
      <c r="F398" s="111" t="s">
        <v>674</v>
      </c>
      <c r="G398" s="136">
        <v>2.403363E-4</v>
      </c>
      <c r="H398" s="103">
        <f>ROUND(+G398*Totals!$H$14,2)</f>
        <v>86.28</v>
      </c>
      <c r="I398" s="103">
        <f t="shared" si="17"/>
        <v>0</v>
      </c>
      <c r="J398" s="103">
        <f t="shared" si="18"/>
        <v>86.28</v>
      </c>
      <c r="K398" s="113"/>
      <c r="L398" s="113"/>
      <c r="N398" s="117"/>
      <c r="O398" s="113" t="s">
        <v>1159</v>
      </c>
      <c r="P398" s="114"/>
      <c r="Q398" s="118"/>
      <c r="R398" s="116"/>
      <c r="S398" s="114"/>
    </row>
    <row r="399" spans="6:19">
      <c r="F399" s="111" t="s">
        <v>673</v>
      </c>
      <c r="G399" s="136">
        <v>9.8530200000000007E-5</v>
      </c>
      <c r="H399" s="103">
        <f>ROUND(+G399*Totals!$H$14,2)</f>
        <v>35.369999999999997</v>
      </c>
      <c r="I399" s="103">
        <f t="shared" si="17"/>
        <v>6.6383577712609965</v>
      </c>
      <c r="J399" s="103">
        <f t="shared" si="18"/>
        <v>28.731642228739002</v>
      </c>
      <c r="K399" s="113" t="s">
        <v>673</v>
      </c>
      <c r="L399" s="113" t="s">
        <v>130</v>
      </c>
      <c r="M399" s="138">
        <v>0.18768328445747801</v>
      </c>
      <c r="N399" s="117">
        <f>H399*M399</f>
        <v>6.6383577712609965</v>
      </c>
      <c r="O399" s="117"/>
      <c r="P399" s="114"/>
      <c r="Q399" s="118"/>
      <c r="R399" s="116"/>
      <c r="S399" s="114"/>
    </row>
    <row r="400" spans="6:19">
      <c r="F400" s="111" t="s">
        <v>672</v>
      </c>
      <c r="G400" s="136">
        <v>2.7897559999999998E-4</v>
      </c>
      <c r="H400" s="103">
        <f>ROUND(+G400*Totals!$H$14,2)</f>
        <v>100.15</v>
      </c>
      <c r="I400" s="103">
        <f t="shared" si="17"/>
        <v>0</v>
      </c>
      <c r="J400" s="103">
        <f t="shared" si="18"/>
        <v>100.15</v>
      </c>
      <c r="K400" s="113"/>
      <c r="L400" s="113"/>
      <c r="N400" s="117"/>
      <c r="O400" s="113" t="s">
        <v>1159</v>
      </c>
      <c r="P400" s="114"/>
      <c r="Q400" s="118"/>
      <c r="R400" s="116"/>
      <c r="S400" s="114"/>
    </row>
    <row r="401" spans="6:19">
      <c r="F401" s="111" t="s">
        <v>671</v>
      </c>
      <c r="G401" s="136">
        <v>5.4481399999999996E-5</v>
      </c>
      <c r="H401" s="103">
        <f>ROUND(+G401*Totals!$H$14,2)</f>
        <v>19.559999999999999</v>
      </c>
      <c r="I401" s="103">
        <f t="shared" si="17"/>
        <v>2.6155813953488374</v>
      </c>
      <c r="J401" s="103">
        <f t="shared" si="18"/>
        <v>16.944418604651162</v>
      </c>
      <c r="K401" s="113" t="s">
        <v>671</v>
      </c>
      <c r="L401" s="113" t="s">
        <v>90</v>
      </c>
      <c r="M401" s="138">
        <v>0.13372093023255816</v>
      </c>
      <c r="N401" s="117">
        <f>+H401*M401</f>
        <v>2.6155813953488374</v>
      </c>
      <c r="O401" s="113"/>
      <c r="P401" s="114"/>
      <c r="Q401" s="118"/>
      <c r="R401" s="116"/>
      <c r="S401" s="114"/>
    </row>
    <row r="402" spans="6:19">
      <c r="F402" s="111" t="s">
        <v>670</v>
      </c>
      <c r="G402" s="136">
        <v>3.3229780000000001E-4</v>
      </c>
      <c r="H402" s="103">
        <f>ROUND(+G402*Totals!$H$14,2)</f>
        <v>119.29</v>
      </c>
      <c r="I402" s="103">
        <f t="shared" si="17"/>
        <v>0</v>
      </c>
      <c r="J402" s="103">
        <f t="shared" si="18"/>
        <v>119.29</v>
      </c>
      <c r="K402" s="113"/>
      <c r="L402" s="113"/>
      <c r="N402" s="117"/>
      <c r="O402" s="113" t="s">
        <v>1159</v>
      </c>
      <c r="P402" s="114"/>
      <c r="Q402" s="118"/>
      <c r="R402" s="116"/>
      <c r="S402" s="114"/>
    </row>
    <row r="403" spans="6:19">
      <c r="F403" s="111" t="s">
        <v>669</v>
      </c>
      <c r="G403" s="136">
        <v>9.8452879999999998E-4</v>
      </c>
      <c r="H403" s="103">
        <f>ROUND(+G403*Totals!$H$14,2)</f>
        <v>353.45</v>
      </c>
      <c r="I403" s="103">
        <f t="shared" si="17"/>
        <v>0</v>
      </c>
      <c r="J403" s="103">
        <f t="shared" si="18"/>
        <v>353.45</v>
      </c>
      <c r="K403" s="113"/>
      <c r="L403" s="113"/>
      <c r="N403" s="117"/>
      <c r="O403" s="113"/>
      <c r="P403" s="114"/>
      <c r="Q403" s="118"/>
      <c r="R403" s="116"/>
      <c r="S403" s="114"/>
    </row>
    <row r="404" spans="6:19">
      <c r="F404" s="111" t="s">
        <v>668</v>
      </c>
      <c r="G404" s="136">
        <v>9.2347879999999999E-4</v>
      </c>
      <c r="H404" s="103">
        <f>ROUND(+G404*Totals!$H$14,2)</f>
        <v>331.53</v>
      </c>
      <c r="I404" s="103">
        <f t="shared" si="17"/>
        <v>0</v>
      </c>
      <c r="J404" s="103">
        <f t="shared" si="18"/>
        <v>331.53</v>
      </c>
      <c r="K404" s="113"/>
      <c r="L404" s="113"/>
      <c r="N404" s="117"/>
      <c r="O404" s="117"/>
      <c r="P404" s="114"/>
      <c r="Q404" s="118"/>
      <c r="R404" s="116"/>
      <c r="S404" s="114"/>
    </row>
    <row r="405" spans="6:19">
      <c r="F405" s="111" t="s">
        <v>80</v>
      </c>
      <c r="G405" s="136">
        <v>1.8515943000000001E-3</v>
      </c>
      <c r="H405" s="103">
        <f>ROUND(+G405*Totals!$H$14,2)</f>
        <v>664.72</v>
      </c>
      <c r="I405" s="103">
        <f t="shared" si="17"/>
        <v>0</v>
      </c>
      <c r="J405" s="103">
        <f t="shared" si="18"/>
        <v>664.72</v>
      </c>
      <c r="K405" s="113"/>
      <c r="L405" s="113"/>
      <c r="N405" s="117"/>
      <c r="O405" s="113"/>
      <c r="P405" s="114"/>
      <c r="Q405" s="118"/>
      <c r="R405" s="116"/>
      <c r="S405" s="114"/>
    </row>
    <row r="406" spans="6:19">
      <c r="F406" s="111" t="s">
        <v>667</v>
      </c>
      <c r="G406" s="136">
        <v>1.7967259999999998E-4</v>
      </c>
      <c r="H406" s="103">
        <f>ROUND(+G406*Totals!$H$14,2)</f>
        <v>64.5</v>
      </c>
      <c r="I406" s="103">
        <f t="shared" si="17"/>
        <v>5.9508928571428577</v>
      </c>
      <c r="J406" s="103">
        <f t="shared" si="18"/>
        <v>58.549107142857139</v>
      </c>
      <c r="K406" s="113" t="s">
        <v>667</v>
      </c>
      <c r="L406" s="113" t="s">
        <v>126</v>
      </c>
      <c r="M406" s="138">
        <v>9.2261904761904767E-2</v>
      </c>
      <c r="N406" s="117">
        <f>+H406*M406</f>
        <v>5.9508928571428577</v>
      </c>
      <c r="O406" s="113"/>
      <c r="P406" s="114"/>
      <c r="Q406" s="118"/>
      <c r="R406" s="116"/>
      <c r="S406" s="114"/>
    </row>
    <row r="407" spans="6:19">
      <c r="F407" s="111" t="s">
        <v>666</v>
      </c>
      <c r="G407" s="136">
        <v>1.6398509999999999E-3</v>
      </c>
      <c r="H407" s="103">
        <f>ROUND(+G407*Totals!$H$14,2)</f>
        <v>588.71</v>
      </c>
      <c r="I407" s="103">
        <f t="shared" si="17"/>
        <v>0</v>
      </c>
      <c r="J407" s="103">
        <f t="shared" si="18"/>
        <v>588.71</v>
      </c>
      <c r="K407" s="113"/>
      <c r="L407" s="113"/>
      <c r="N407" s="117"/>
      <c r="O407" s="117" t="s">
        <v>1159</v>
      </c>
      <c r="P407" s="114"/>
      <c r="Q407" s="118"/>
      <c r="R407" s="116"/>
      <c r="S407" s="114"/>
    </row>
    <row r="408" spans="6:19">
      <c r="F408" s="111" t="s">
        <v>665</v>
      </c>
      <c r="G408" s="136">
        <v>7.9249159999999997E-4</v>
      </c>
      <c r="H408" s="103">
        <f>ROUND(+G408*Totals!$H$14,2)</f>
        <v>284.5</v>
      </c>
      <c r="I408" s="103">
        <f t="shared" si="17"/>
        <v>0</v>
      </c>
      <c r="J408" s="103">
        <f t="shared" si="18"/>
        <v>284.5</v>
      </c>
      <c r="K408" s="113"/>
      <c r="L408" s="113"/>
      <c r="N408" s="117"/>
      <c r="O408" s="113"/>
      <c r="P408" s="114"/>
      <c r="Q408" s="118"/>
      <c r="R408" s="116"/>
      <c r="S408" s="114"/>
    </row>
    <row r="409" spans="6:19">
      <c r="F409" s="111" t="s">
        <v>664</v>
      </c>
      <c r="G409" s="136">
        <v>1.5069300000000002E-5</v>
      </c>
      <c r="H409" s="103">
        <f>ROUND(+G409*Totals!$H$14,2)</f>
        <v>5.41</v>
      </c>
      <c r="I409" s="103">
        <f t="shared" si="17"/>
        <v>1.4985446009389671</v>
      </c>
      <c r="J409" s="103">
        <f t="shared" si="18"/>
        <v>3.9114553990610332</v>
      </c>
      <c r="K409" s="113" t="s">
        <v>664</v>
      </c>
      <c r="L409" s="113" t="s">
        <v>70</v>
      </c>
      <c r="M409" s="138">
        <v>0.27699530516431925</v>
      </c>
      <c r="N409" s="117">
        <f>+H409*M409</f>
        <v>1.4985446009389671</v>
      </c>
      <c r="O409" s="113"/>
      <c r="P409" s="114"/>
      <c r="Q409" s="118"/>
      <c r="R409" s="116"/>
      <c r="S409" s="114"/>
    </row>
    <row r="410" spans="6:19">
      <c r="F410" s="111" t="s">
        <v>663</v>
      </c>
      <c r="G410" s="136">
        <v>2.3430859000000003E-3</v>
      </c>
      <c r="H410" s="103">
        <f>ROUND(+G410*Totals!$H$14,2)</f>
        <v>841.17</v>
      </c>
      <c r="I410" s="103">
        <f t="shared" si="17"/>
        <v>0</v>
      </c>
      <c r="J410" s="103">
        <f t="shared" si="18"/>
        <v>841.17</v>
      </c>
      <c r="K410" s="113"/>
      <c r="L410" s="113"/>
      <c r="N410" s="117"/>
      <c r="O410" s="113" t="s">
        <v>1159</v>
      </c>
      <c r="P410" s="114"/>
      <c r="Q410" s="118"/>
      <c r="R410" s="116"/>
      <c r="S410" s="114"/>
    </row>
    <row r="411" spans="6:19">
      <c r="F411" s="111" t="s">
        <v>662</v>
      </c>
      <c r="G411" s="136">
        <v>6.1177570999999993E-3</v>
      </c>
      <c r="H411" s="103">
        <f>ROUND(+G411*Totals!$H$14,2)</f>
        <v>2196.27</v>
      </c>
      <c r="I411" s="103">
        <f t="shared" si="17"/>
        <v>0</v>
      </c>
      <c r="J411" s="103">
        <f t="shared" si="18"/>
        <v>2196.27</v>
      </c>
      <c r="K411" s="113"/>
      <c r="L411" s="113"/>
      <c r="N411" s="117"/>
      <c r="O411" s="117"/>
      <c r="P411" s="114"/>
      <c r="Q411" s="118"/>
      <c r="R411" s="116"/>
      <c r="S411" s="114"/>
    </row>
    <row r="412" spans="6:19">
      <c r="F412" s="111" t="s">
        <v>661</v>
      </c>
      <c r="G412" s="136">
        <v>3.5857249999999999E-4</v>
      </c>
      <c r="H412" s="103">
        <f>ROUND(+G412*Totals!$H$14,2)</f>
        <v>128.72999999999999</v>
      </c>
      <c r="I412" s="103">
        <f t="shared" si="17"/>
        <v>0</v>
      </c>
      <c r="J412" s="103">
        <f t="shared" si="18"/>
        <v>128.72999999999999</v>
      </c>
      <c r="K412" s="113"/>
      <c r="L412" s="113"/>
      <c r="N412" s="117"/>
      <c r="O412" s="113"/>
      <c r="P412" s="114"/>
      <c r="Q412" s="118"/>
      <c r="R412" s="116"/>
      <c r="S412" s="114"/>
    </row>
    <row r="413" spans="6:19">
      <c r="F413" s="111" t="s">
        <v>660</v>
      </c>
      <c r="G413" s="136">
        <v>8.7324800000000008E-5</v>
      </c>
      <c r="H413" s="103">
        <f>ROUND(+G413*Totals!$H$14,2)</f>
        <v>31.35</v>
      </c>
      <c r="I413" s="103">
        <f t="shared" si="17"/>
        <v>12.057692307692308</v>
      </c>
      <c r="J413" s="103">
        <f t="shared" si="18"/>
        <v>19.292307692307695</v>
      </c>
      <c r="K413" s="113" t="s">
        <v>660</v>
      </c>
      <c r="L413" s="113" t="s">
        <v>53</v>
      </c>
      <c r="M413" s="138">
        <v>0.38461538461538464</v>
      </c>
      <c r="N413" s="117">
        <f>+H413*M413</f>
        <v>12.057692307692308</v>
      </c>
      <c r="O413" s="113"/>
      <c r="P413" s="114"/>
      <c r="Q413" s="118"/>
      <c r="R413" s="116"/>
      <c r="S413" s="114"/>
    </row>
    <row r="414" spans="6:19">
      <c r="F414" s="111" t="s">
        <v>659</v>
      </c>
      <c r="G414" s="136">
        <v>2.8912999799999999E-2</v>
      </c>
      <c r="H414" s="103">
        <f>ROUND(+G414*Totals!$H$14,2)</f>
        <v>10379.75</v>
      </c>
      <c r="I414" s="103">
        <f t="shared" si="17"/>
        <v>0</v>
      </c>
      <c r="J414" s="103">
        <f t="shared" si="18"/>
        <v>10379.75</v>
      </c>
      <c r="K414" s="113"/>
      <c r="L414" s="113"/>
      <c r="N414" s="117"/>
      <c r="O414" s="113" t="s">
        <v>1159</v>
      </c>
      <c r="P414" s="114"/>
      <c r="Q414" s="118"/>
      <c r="R414" s="116"/>
      <c r="S414" s="114"/>
    </row>
    <row r="415" spans="6:19">
      <c r="F415" s="111" t="s">
        <v>658</v>
      </c>
      <c r="G415" s="136">
        <v>1.9729216000000001E-3</v>
      </c>
      <c r="H415" s="103">
        <f>ROUND(+G415*Totals!$H$14,2)</f>
        <v>708.28</v>
      </c>
      <c r="I415" s="103">
        <f t="shared" si="17"/>
        <v>0</v>
      </c>
      <c r="J415" s="103">
        <f t="shared" si="18"/>
        <v>708.28</v>
      </c>
      <c r="K415" s="113"/>
      <c r="L415" s="113"/>
      <c r="N415" s="117"/>
      <c r="O415" s="117"/>
      <c r="P415" s="114"/>
      <c r="Q415" s="118"/>
      <c r="R415" s="116"/>
      <c r="S415" s="114"/>
    </row>
    <row r="416" spans="6:19">
      <c r="F416" s="111" t="s">
        <v>657</v>
      </c>
      <c r="G416" s="136">
        <v>2.2797169999999998E-4</v>
      </c>
      <c r="H416" s="103">
        <f>ROUND(+G416*Totals!$H$14,2)</f>
        <v>81.84</v>
      </c>
      <c r="I416" s="103">
        <f t="shared" si="17"/>
        <v>0</v>
      </c>
      <c r="J416" s="103">
        <f t="shared" si="18"/>
        <v>81.84</v>
      </c>
      <c r="K416" s="113"/>
      <c r="L416" s="113"/>
      <c r="N416" s="117"/>
      <c r="O416" s="117"/>
      <c r="P416" s="114"/>
      <c r="Q416" s="118"/>
      <c r="R416" s="116"/>
      <c r="S416" s="114"/>
    </row>
    <row r="417" spans="6:19">
      <c r="F417" s="111" t="s">
        <v>656</v>
      </c>
      <c r="G417" s="136">
        <v>1.2325930000000001E-4</v>
      </c>
      <c r="H417" s="103">
        <f>ROUND(+G417*Totals!$H$14,2)</f>
        <v>44.25</v>
      </c>
      <c r="I417" s="103">
        <f t="shared" si="17"/>
        <v>16.248845265588916</v>
      </c>
      <c r="J417" s="103">
        <f t="shared" si="18"/>
        <v>28.001154734411084</v>
      </c>
      <c r="K417" s="113" t="s">
        <v>656</v>
      </c>
      <c r="L417" s="113" t="s">
        <v>116</v>
      </c>
      <c r="M417" s="138">
        <v>0.3672055427251732</v>
      </c>
      <c r="N417" s="117">
        <f>+H417*M417</f>
        <v>16.248845265588916</v>
      </c>
      <c r="O417" s="117"/>
      <c r="P417" s="114"/>
      <c r="Q417" s="118"/>
      <c r="R417" s="116"/>
      <c r="S417" s="114"/>
    </row>
    <row r="418" spans="6:19" ht="19.5" customHeight="1">
      <c r="F418" s="111" t="s">
        <v>655</v>
      </c>
      <c r="G418" s="136">
        <v>1.4296499999999999E-5</v>
      </c>
      <c r="H418" s="103">
        <f>ROUND(+G418*Totals!$H$14,2)</f>
        <v>5.13</v>
      </c>
      <c r="I418" s="103">
        <f t="shared" si="17"/>
        <v>1.3716577540106953</v>
      </c>
      <c r="J418" s="103">
        <f t="shared" si="18"/>
        <v>3.7583422459893043</v>
      </c>
      <c r="K418" s="113" t="s">
        <v>655</v>
      </c>
      <c r="L418" s="113" t="s">
        <v>129</v>
      </c>
      <c r="M418" s="138">
        <v>0.26737967914438504</v>
      </c>
      <c r="N418" s="117">
        <f>+H418*M418</f>
        <v>1.3716577540106953</v>
      </c>
      <c r="O418" s="113" t="s">
        <v>1159</v>
      </c>
      <c r="P418" s="114"/>
      <c r="Q418" s="118"/>
      <c r="R418" s="116"/>
      <c r="S418" s="114"/>
    </row>
    <row r="419" spans="6:19">
      <c r="F419" s="111" t="s">
        <v>654</v>
      </c>
      <c r="G419" s="136">
        <v>7.5346600000000008E-5</v>
      </c>
      <c r="H419" s="103">
        <f>ROUND(+G419*Totals!$H$14,2)</f>
        <v>27.05</v>
      </c>
      <c r="I419" s="103">
        <f t="shared" si="17"/>
        <v>4.4034883720930234</v>
      </c>
      <c r="J419" s="103">
        <f t="shared" si="18"/>
        <v>22.646511627906978</v>
      </c>
      <c r="K419" s="113" t="s">
        <v>654</v>
      </c>
      <c r="L419" s="113" t="s">
        <v>73</v>
      </c>
      <c r="M419" s="138">
        <v>0.16279069767441859</v>
      </c>
      <c r="N419" s="117">
        <f>+H419*M419</f>
        <v>4.4034883720930234</v>
      </c>
      <c r="O419" s="113" t="s">
        <v>1159</v>
      </c>
      <c r="P419" s="114"/>
      <c r="Q419" s="118"/>
      <c r="R419" s="116"/>
      <c r="S419" s="114"/>
    </row>
    <row r="420" spans="6:19">
      <c r="F420" s="111" t="s">
        <v>653</v>
      </c>
      <c r="G420" s="136">
        <v>3.9953009999999997E-4</v>
      </c>
      <c r="H420" s="103">
        <f>ROUND(+G420*Totals!$H$14,2)</f>
        <v>143.43</v>
      </c>
      <c r="I420" s="103">
        <f t="shared" si="17"/>
        <v>0</v>
      </c>
      <c r="J420" s="103">
        <f t="shared" si="18"/>
        <v>143.43</v>
      </c>
      <c r="O420" s="113" t="s">
        <v>1159</v>
      </c>
      <c r="P420" s="114"/>
      <c r="Q420" s="118"/>
      <c r="R420" s="116"/>
      <c r="S420" s="114"/>
    </row>
    <row r="421" spans="6:19">
      <c r="F421" s="111" t="s">
        <v>85</v>
      </c>
      <c r="G421" s="136">
        <v>1.6158947000000001E-3</v>
      </c>
      <c r="H421" s="103">
        <f>ROUND(+G421*Totals!$H$14,2)</f>
        <v>580.11</v>
      </c>
      <c r="I421" s="103">
        <f t="shared" si="17"/>
        <v>0</v>
      </c>
      <c r="J421" s="103">
        <f t="shared" si="18"/>
        <v>580.11</v>
      </c>
      <c r="K421" s="113"/>
      <c r="L421" s="113"/>
      <c r="N421" s="117"/>
      <c r="O421" s="113"/>
      <c r="P421" s="114"/>
      <c r="Q421" s="118"/>
      <c r="R421" s="116"/>
      <c r="S421" s="114"/>
    </row>
    <row r="422" spans="6:19">
      <c r="F422" s="111" t="s">
        <v>652</v>
      </c>
      <c r="G422" s="136">
        <v>9.6907310000000002E-4</v>
      </c>
      <c r="H422" s="103">
        <f>ROUND(+G422*Totals!$H$14,2)</f>
        <v>347.9</v>
      </c>
      <c r="I422" s="103">
        <f t="shared" si="17"/>
        <v>0</v>
      </c>
      <c r="J422" s="103">
        <f t="shared" si="18"/>
        <v>347.9</v>
      </c>
      <c r="K422" s="113"/>
      <c r="L422" s="113"/>
      <c r="N422" s="117"/>
      <c r="O422" s="113"/>
      <c r="P422" s="114"/>
      <c r="Q422" s="118"/>
      <c r="R422" s="116"/>
      <c r="S422" s="114"/>
    </row>
    <row r="423" spans="6:19">
      <c r="F423" s="111" t="s">
        <v>651</v>
      </c>
      <c r="G423" s="136">
        <v>4.6985359999999999E-4</v>
      </c>
      <c r="H423" s="103">
        <f>ROUND(+G423*Totals!$H$14,2)</f>
        <v>168.68</v>
      </c>
      <c r="I423" s="103">
        <f t="shared" si="17"/>
        <v>0</v>
      </c>
      <c r="J423" s="103">
        <f t="shared" si="18"/>
        <v>168.68</v>
      </c>
      <c r="K423" s="113"/>
      <c r="L423" s="113"/>
      <c r="N423" s="117"/>
      <c r="O423" s="117"/>
      <c r="P423" s="114"/>
      <c r="Q423" s="118"/>
      <c r="R423" s="116"/>
      <c r="S423" s="114"/>
    </row>
    <row r="424" spans="6:19">
      <c r="F424" s="111" t="s">
        <v>650</v>
      </c>
      <c r="G424" s="136">
        <v>9.2981560999999997E-3</v>
      </c>
      <c r="H424" s="103">
        <f>ROUND(+G424*Totals!$H$14,2)</f>
        <v>3338.03</v>
      </c>
      <c r="I424" s="103">
        <f t="shared" si="17"/>
        <v>0</v>
      </c>
      <c r="J424" s="103">
        <f t="shared" si="18"/>
        <v>3338.03</v>
      </c>
      <c r="K424" s="113"/>
      <c r="L424" s="113"/>
      <c r="N424" s="117"/>
      <c r="O424" s="117"/>
      <c r="P424" s="114"/>
      <c r="Q424" s="118"/>
      <c r="R424" s="116"/>
      <c r="S424" s="114"/>
    </row>
    <row r="425" spans="6:19">
      <c r="F425" s="111" t="s">
        <v>649</v>
      </c>
      <c r="G425" s="136">
        <v>8.0369699999999997E-5</v>
      </c>
      <c r="H425" s="103">
        <f>ROUND(+G425*Totals!$H$14,2)</f>
        <v>28.85</v>
      </c>
      <c r="I425" s="103">
        <f t="shared" si="17"/>
        <v>13.285452793834297</v>
      </c>
      <c r="J425" s="103">
        <f t="shared" si="18"/>
        <v>15.564547206165704</v>
      </c>
      <c r="K425" s="113" t="s">
        <v>649</v>
      </c>
      <c r="L425" s="113" t="s">
        <v>131</v>
      </c>
      <c r="M425" s="138">
        <v>0.46050096339113678</v>
      </c>
      <c r="N425" s="117">
        <f>+H425*M425</f>
        <v>13.285452793834297</v>
      </c>
      <c r="O425" s="113" t="s">
        <v>1159</v>
      </c>
      <c r="P425" s="114"/>
      <c r="Q425" s="118"/>
      <c r="R425" s="116"/>
      <c r="S425" s="114"/>
    </row>
    <row r="426" spans="6:19">
      <c r="F426" s="111" t="s">
        <v>648</v>
      </c>
      <c r="G426" s="136">
        <v>1.0818999999999999E-5</v>
      </c>
      <c r="H426" s="103">
        <f>ROUND(+G426*Totals!$H$14,2)</f>
        <v>3.88</v>
      </c>
      <c r="I426" s="103">
        <f t="shared" si="17"/>
        <v>0.99136563876651973</v>
      </c>
      <c r="J426" s="103">
        <f t="shared" si="18"/>
        <v>2.8886343612334802</v>
      </c>
      <c r="K426" s="113" t="s">
        <v>648</v>
      </c>
      <c r="L426" s="113" t="s">
        <v>47</v>
      </c>
      <c r="M426" s="138">
        <v>0.25550660792951541</v>
      </c>
      <c r="N426" s="117">
        <f>+H426*M426</f>
        <v>0.99136563876651973</v>
      </c>
      <c r="O426" s="117" t="s">
        <v>1159</v>
      </c>
      <c r="P426" s="114"/>
      <c r="Q426" s="118"/>
      <c r="R426" s="116"/>
      <c r="S426" s="114"/>
    </row>
    <row r="427" spans="6:19">
      <c r="F427" s="111" t="s">
        <v>647</v>
      </c>
      <c r="G427" s="136">
        <v>1.016213E-3</v>
      </c>
      <c r="H427" s="103">
        <f>ROUND(+G427*Totals!$H$14,2)</f>
        <v>364.82</v>
      </c>
      <c r="I427" s="103">
        <f t="shared" si="17"/>
        <v>0</v>
      </c>
      <c r="J427" s="103">
        <f t="shared" si="18"/>
        <v>364.82</v>
      </c>
      <c r="K427" s="113"/>
      <c r="L427" s="113"/>
      <c r="N427" s="117"/>
      <c r="O427" s="113"/>
      <c r="P427" s="114"/>
      <c r="Q427" s="118"/>
      <c r="R427" s="116"/>
      <c r="S427" s="114"/>
    </row>
    <row r="428" spans="6:19">
      <c r="F428" s="111" t="s">
        <v>646</v>
      </c>
      <c r="G428" s="136">
        <v>6.9164299999999998E-5</v>
      </c>
      <c r="H428" s="103">
        <f>ROUND(+G428*Totals!$H$14,2)</f>
        <v>24.83</v>
      </c>
      <c r="I428" s="103">
        <f t="shared" si="17"/>
        <v>11.551925133689839</v>
      </c>
      <c r="J428" s="103">
        <f t="shared" si="18"/>
        <v>13.27807486631016</v>
      </c>
      <c r="K428" s="113" t="s">
        <v>646</v>
      </c>
      <c r="L428" s="113" t="s">
        <v>74</v>
      </c>
      <c r="M428" s="138">
        <v>0.46524064171122992</v>
      </c>
      <c r="N428" s="117">
        <f>+H428*M428</f>
        <v>11.551925133689839</v>
      </c>
      <c r="O428" s="117" t="s">
        <v>1159</v>
      </c>
      <c r="P428" s="114"/>
      <c r="Q428" s="118"/>
      <c r="R428" s="116"/>
      <c r="S428" s="114"/>
    </row>
    <row r="429" spans="6:19">
      <c r="F429" s="111" t="s">
        <v>645</v>
      </c>
      <c r="G429" s="136">
        <v>2.5424650000000003E-4</v>
      </c>
      <c r="H429" s="103">
        <f>ROUND(+G429*Totals!$H$14,2)</f>
        <v>91.27</v>
      </c>
      <c r="I429" s="103">
        <f t="shared" si="17"/>
        <v>0</v>
      </c>
      <c r="J429" s="103">
        <f t="shared" si="18"/>
        <v>91.27</v>
      </c>
      <c r="K429" s="113"/>
      <c r="L429" s="113"/>
      <c r="N429" s="117"/>
      <c r="O429" s="117"/>
      <c r="P429" s="114"/>
      <c r="Q429" s="118"/>
      <c r="R429" s="116"/>
      <c r="S429" s="114"/>
    </row>
    <row r="430" spans="6:19">
      <c r="F430" s="111" t="s">
        <v>644</v>
      </c>
      <c r="G430" s="136">
        <v>9.3893399999999991E-5</v>
      </c>
      <c r="H430" s="103">
        <f>ROUND(+G430*Totals!$H$14,2)</f>
        <v>33.71</v>
      </c>
      <c r="I430" s="103">
        <f t="shared" si="17"/>
        <v>9.3920933734939762</v>
      </c>
      <c r="J430" s="103">
        <f t="shared" si="18"/>
        <v>24.317906626506023</v>
      </c>
      <c r="K430" s="113" t="s">
        <v>644</v>
      </c>
      <c r="L430" s="113" t="s">
        <v>113</v>
      </c>
      <c r="M430" s="138">
        <v>0.27861445783132532</v>
      </c>
      <c r="N430" s="117">
        <f>+H430*M430</f>
        <v>9.3920933734939762</v>
      </c>
      <c r="O430" s="113" t="s">
        <v>1159</v>
      </c>
      <c r="P430" s="114"/>
      <c r="Q430" s="118"/>
      <c r="R430" s="116"/>
      <c r="S430" s="114"/>
    </row>
    <row r="431" spans="6:19">
      <c r="F431" s="111" t="s">
        <v>643</v>
      </c>
      <c r="G431" s="136">
        <v>1.174634E-4</v>
      </c>
      <c r="H431" s="103">
        <f>ROUND(+G431*Totals!$H$14,2)</f>
        <v>42.17</v>
      </c>
      <c r="I431" s="103">
        <f t="shared" si="17"/>
        <v>14.500094637223976</v>
      </c>
      <c r="J431" s="103">
        <f t="shared" si="18"/>
        <v>27.669905362776028</v>
      </c>
      <c r="K431" s="113" t="s">
        <v>643</v>
      </c>
      <c r="L431" s="113" t="s">
        <v>118</v>
      </c>
      <c r="M431" s="138">
        <v>0.34384858044164041</v>
      </c>
      <c r="N431" s="117">
        <f>+H431*M431</f>
        <v>14.500094637223976</v>
      </c>
      <c r="O431" s="117" t="s">
        <v>1159</v>
      </c>
      <c r="P431" s="114"/>
      <c r="Q431" s="118"/>
      <c r="R431" s="116"/>
      <c r="S431" s="114"/>
    </row>
    <row r="432" spans="6:19">
      <c r="F432" s="111" t="s">
        <v>642</v>
      </c>
      <c r="G432" s="136">
        <v>2.3415399999999998E-4</v>
      </c>
      <c r="H432" s="103">
        <f>ROUND(+G432*Totals!$H$14,2)</f>
        <v>84.06</v>
      </c>
      <c r="I432" s="103">
        <f t="shared" si="17"/>
        <v>0</v>
      </c>
      <c r="J432" s="103">
        <f t="shared" si="18"/>
        <v>84.06</v>
      </c>
      <c r="K432" s="113"/>
      <c r="L432" s="113"/>
      <c r="N432" s="117"/>
      <c r="O432" s="113"/>
      <c r="P432" s="114"/>
      <c r="Q432" s="118"/>
      <c r="R432" s="116"/>
      <c r="S432" s="114"/>
    </row>
    <row r="433" spans="6:19">
      <c r="F433" s="111" t="s">
        <v>641</v>
      </c>
      <c r="G433" s="136">
        <v>9.9302900000000001E-5</v>
      </c>
      <c r="H433" s="103">
        <f>ROUND(+G433*Totals!$H$14,2)</f>
        <v>35.65</v>
      </c>
      <c r="I433" s="103">
        <f t="shared" si="17"/>
        <v>6.6310313075506455</v>
      </c>
      <c r="J433" s="103">
        <f t="shared" si="18"/>
        <v>29.018968692449352</v>
      </c>
      <c r="K433" s="113" t="s">
        <v>641</v>
      </c>
      <c r="L433" s="113" t="s">
        <v>131</v>
      </c>
      <c r="M433" s="138">
        <v>0.18600368324125233</v>
      </c>
      <c r="N433" s="117">
        <f>+H433*M433</f>
        <v>6.6310313075506455</v>
      </c>
      <c r="O433" s="113" t="s">
        <v>1159</v>
      </c>
      <c r="P433" s="114"/>
      <c r="Q433" s="118"/>
      <c r="R433" s="116"/>
      <c r="S433" s="114"/>
    </row>
    <row r="434" spans="6:19">
      <c r="F434" s="111" t="s">
        <v>88</v>
      </c>
      <c r="G434" s="136">
        <v>3.8252886000000002E-3</v>
      </c>
      <c r="H434" s="103">
        <f>ROUND(+G434*Totals!$H$14,2)</f>
        <v>1373.28</v>
      </c>
      <c r="I434" s="103">
        <f t="shared" si="17"/>
        <v>0</v>
      </c>
      <c r="J434" s="103">
        <f t="shared" si="18"/>
        <v>1373.28</v>
      </c>
      <c r="K434" s="113"/>
      <c r="L434" s="113"/>
      <c r="N434" s="117"/>
      <c r="O434" s="113"/>
      <c r="P434" s="114"/>
      <c r="Q434" s="118"/>
      <c r="R434" s="116"/>
      <c r="S434" s="114"/>
    </row>
    <row r="435" spans="6:19">
      <c r="F435" s="111" t="s">
        <v>640</v>
      </c>
      <c r="G435" s="136">
        <v>4.2503200000000003E-5</v>
      </c>
      <c r="H435" s="103">
        <f>ROUND(+G435*Totals!$H$14,2)</f>
        <v>15.26</v>
      </c>
      <c r="I435" s="103">
        <f t="shared" si="17"/>
        <v>0</v>
      </c>
      <c r="J435" s="103">
        <f t="shared" si="18"/>
        <v>15.26</v>
      </c>
      <c r="K435" s="113"/>
      <c r="L435" s="113"/>
      <c r="N435" s="117"/>
      <c r="O435" s="113"/>
      <c r="P435" s="114"/>
      <c r="Q435" s="118"/>
      <c r="R435" s="116"/>
      <c r="S435" s="114"/>
    </row>
    <row r="436" spans="6:19">
      <c r="F436" s="111" t="s">
        <v>639</v>
      </c>
      <c r="G436" s="136">
        <v>3.6166370000000005E-4</v>
      </c>
      <c r="H436" s="103">
        <f>ROUND(+G436*Totals!$H$14,2)</f>
        <v>129.84</v>
      </c>
      <c r="I436" s="103">
        <f t="shared" si="17"/>
        <v>0</v>
      </c>
      <c r="J436" s="103">
        <f t="shared" si="18"/>
        <v>129.84</v>
      </c>
      <c r="K436" s="113"/>
      <c r="L436" s="113"/>
      <c r="N436" s="117"/>
      <c r="O436" s="117"/>
      <c r="P436" s="114"/>
      <c r="Q436" s="118"/>
      <c r="R436" s="116"/>
      <c r="S436" s="114"/>
    </row>
    <row r="437" spans="6:19">
      <c r="F437" s="111" t="s">
        <v>638</v>
      </c>
      <c r="G437" s="136">
        <v>3.4659429999999998E-4</v>
      </c>
      <c r="H437" s="103">
        <f>ROUND(+G437*Totals!$H$14,2)</f>
        <v>124.43</v>
      </c>
      <c r="I437" s="103">
        <f t="shared" si="17"/>
        <v>0</v>
      </c>
      <c r="J437" s="103">
        <f t="shared" si="18"/>
        <v>124.43</v>
      </c>
      <c r="K437" s="113"/>
      <c r="L437" s="113"/>
      <c r="N437" s="117"/>
      <c r="O437" s="113"/>
      <c r="P437" s="114"/>
      <c r="Q437" s="118"/>
      <c r="R437" s="116"/>
      <c r="S437" s="114"/>
    </row>
    <row r="438" spans="6:19">
      <c r="F438" s="111" t="s">
        <v>637</v>
      </c>
      <c r="G438" s="136">
        <v>9.3507100000000005E-5</v>
      </c>
      <c r="H438" s="103">
        <f>ROUND(+G438*Totals!$H$14,2)</f>
        <v>33.57</v>
      </c>
      <c r="I438" s="103">
        <f t="shared" si="17"/>
        <v>10.285757575757575</v>
      </c>
      <c r="J438" s="103">
        <f t="shared" si="18"/>
        <v>23.284242424242425</v>
      </c>
      <c r="K438" s="113" t="s">
        <v>637</v>
      </c>
      <c r="L438" s="113" t="s">
        <v>88</v>
      </c>
      <c r="M438" s="138">
        <v>0.30639730639730639</v>
      </c>
      <c r="N438" s="117">
        <f>+H438*M438</f>
        <v>10.285757575757575</v>
      </c>
      <c r="O438" s="117" t="s">
        <v>1159</v>
      </c>
      <c r="P438" s="114"/>
      <c r="Q438" s="118"/>
      <c r="R438" s="116"/>
      <c r="S438" s="114"/>
    </row>
    <row r="439" spans="6:19">
      <c r="F439" s="111" t="s">
        <v>636</v>
      </c>
      <c r="G439" s="136">
        <v>2.3144930000000002E-4</v>
      </c>
      <c r="H439" s="103">
        <f>ROUND(+G439*Totals!$H$14,2)</f>
        <v>83.09</v>
      </c>
      <c r="I439" s="103">
        <f t="shared" si="17"/>
        <v>0</v>
      </c>
      <c r="J439" s="103">
        <f t="shared" si="18"/>
        <v>83.09</v>
      </c>
      <c r="K439" s="113"/>
      <c r="L439" s="113"/>
      <c r="N439" s="117"/>
      <c r="O439" s="113"/>
      <c r="P439" s="114"/>
      <c r="Q439" s="118"/>
      <c r="R439" s="116"/>
      <c r="S439" s="114"/>
    </row>
    <row r="440" spans="6:19">
      <c r="F440" s="111" t="s">
        <v>635</v>
      </c>
      <c r="G440" s="136">
        <v>1.1244030000000001E-4</v>
      </c>
      <c r="H440" s="103">
        <f>ROUND(+G440*Totals!$H$14,2)</f>
        <v>40.369999999999997</v>
      </c>
      <c r="I440" s="103">
        <f t="shared" si="17"/>
        <v>3.8229166666666665</v>
      </c>
      <c r="J440" s="103">
        <f t="shared" si="18"/>
        <v>36.547083333333333</v>
      </c>
      <c r="K440" s="113" t="s">
        <v>635</v>
      </c>
      <c r="L440" s="113" t="s">
        <v>40</v>
      </c>
      <c r="M440" s="138">
        <v>9.4696969696969696E-2</v>
      </c>
      <c r="N440" s="117">
        <f>+H440*M440</f>
        <v>3.8229166666666665</v>
      </c>
      <c r="O440" s="117" t="s">
        <v>1159</v>
      </c>
      <c r="P440" s="114"/>
      <c r="Q440" s="118"/>
      <c r="R440" s="116"/>
      <c r="S440" s="114"/>
    </row>
    <row r="441" spans="6:19">
      <c r="F441" s="111" t="s">
        <v>634</v>
      </c>
      <c r="G441" s="136">
        <v>5.3940429999999994E-4</v>
      </c>
      <c r="H441" s="103">
        <f>ROUND(+G441*Totals!$H$14,2)</f>
        <v>193.65</v>
      </c>
      <c r="I441" s="103">
        <f t="shared" si="17"/>
        <v>0</v>
      </c>
      <c r="J441" s="103">
        <f t="shared" si="18"/>
        <v>193.65</v>
      </c>
      <c r="K441" s="113"/>
      <c r="L441" s="113"/>
      <c r="N441" s="117"/>
      <c r="O441" s="117"/>
      <c r="P441" s="114"/>
      <c r="Q441" s="118"/>
      <c r="R441" s="116"/>
      <c r="S441" s="114"/>
    </row>
    <row r="442" spans="6:19">
      <c r="F442" s="111" t="s">
        <v>633</v>
      </c>
      <c r="G442" s="136">
        <v>3.0911400000000004E-5</v>
      </c>
      <c r="H442" s="103">
        <f>ROUND(+G442*Totals!$H$14,2)</f>
        <v>11.1</v>
      </c>
      <c r="I442" s="103">
        <f t="shared" si="17"/>
        <v>2.9978102189781022</v>
      </c>
      <c r="J442" s="103">
        <f t="shared" si="18"/>
        <v>8.102189781021897</v>
      </c>
      <c r="K442" s="113" t="s">
        <v>633</v>
      </c>
      <c r="L442" s="113" t="s">
        <v>88</v>
      </c>
      <c r="M442" s="138">
        <v>0.27007299270072993</v>
      </c>
      <c r="N442" s="117">
        <f t="shared" ref="N442:N447" si="19">+H442*M442</f>
        <v>2.9978102189781022</v>
      </c>
      <c r="O442" s="117" t="s">
        <v>1159</v>
      </c>
      <c r="P442" s="114"/>
      <c r="Q442" s="118"/>
      <c r="R442" s="116"/>
      <c r="S442" s="114"/>
    </row>
    <row r="443" spans="6:19">
      <c r="F443" s="111" t="s">
        <v>632</v>
      </c>
      <c r="G443" s="136">
        <v>2.1637999999999998E-5</v>
      </c>
      <c r="H443" s="103">
        <f>ROUND(+G443*Totals!$H$14,2)</f>
        <v>7.77</v>
      </c>
      <c r="I443" s="103">
        <f t="shared" si="17"/>
        <v>3.8032105263157896</v>
      </c>
      <c r="J443" s="103">
        <f t="shared" si="18"/>
        <v>3.96678947368421</v>
      </c>
      <c r="K443" s="113" t="s">
        <v>632</v>
      </c>
      <c r="L443" s="113" t="s">
        <v>116</v>
      </c>
      <c r="M443" s="138">
        <v>0.48947368421052634</v>
      </c>
      <c r="N443" s="117">
        <f t="shared" si="19"/>
        <v>3.8032105263157896</v>
      </c>
      <c r="O443" s="117" t="s">
        <v>1159</v>
      </c>
      <c r="P443" s="114"/>
      <c r="Q443" s="118"/>
      <c r="R443" s="116"/>
      <c r="S443" s="114"/>
    </row>
    <row r="444" spans="6:19">
      <c r="F444" s="111" t="s">
        <v>631</v>
      </c>
      <c r="G444" s="136">
        <v>6.06637E-5</v>
      </c>
      <c r="H444" s="103">
        <f>ROUND(+G444*Totals!$H$14,2)</f>
        <v>21.78</v>
      </c>
      <c r="I444" s="103">
        <f t="shared" si="17"/>
        <v>8.1598309859154945</v>
      </c>
      <c r="J444" s="103">
        <f t="shared" si="18"/>
        <v>13.620169014084507</v>
      </c>
      <c r="K444" s="113" t="s">
        <v>631</v>
      </c>
      <c r="L444" s="113" t="s">
        <v>123</v>
      </c>
      <c r="M444" s="138">
        <v>0.37464788732394372</v>
      </c>
      <c r="N444" s="117">
        <f t="shared" si="19"/>
        <v>8.1598309859154945</v>
      </c>
      <c r="O444" s="113" t="s">
        <v>1159</v>
      </c>
      <c r="P444" s="114"/>
      <c r="Q444" s="118"/>
      <c r="R444" s="116"/>
      <c r="S444" s="114"/>
    </row>
    <row r="445" spans="6:19">
      <c r="F445" s="111" t="s">
        <v>630</v>
      </c>
      <c r="G445" s="136">
        <v>1.031669E-4</v>
      </c>
      <c r="H445" s="103">
        <f>ROUND(+G445*Totals!$H$14,2)</f>
        <v>37.04</v>
      </c>
      <c r="I445" s="103">
        <f t="shared" si="17"/>
        <v>6.8401393728222999</v>
      </c>
      <c r="J445" s="103">
        <f t="shared" si="18"/>
        <v>30.199860627177699</v>
      </c>
      <c r="K445" s="113" t="s">
        <v>630</v>
      </c>
      <c r="L445" s="113" t="s">
        <v>58</v>
      </c>
      <c r="M445" s="138">
        <v>0.18466898954703834</v>
      </c>
      <c r="N445" s="117">
        <f t="shared" si="19"/>
        <v>6.8401393728222999</v>
      </c>
      <c r="O445" s="117" t="s">
        <v>1159</v>
      </c>
      <c r="P445" s="114"/>
      <c r="Q445" s="118"/>
      <c r="R445" s="116"/>
      <c r="S445" s="114"/>
    </row>
    <row r="446" spans="6:19">
      <c r="F446" s="111" t="s">
        <v>629</v>
      </c>
      <c r="G446" s="136">
        <v>1.7039919999999999E-4</v>
      </c>
      <c r="H446" s="103">
        <f>ROUND(+G446*Totals!$H$14,2)</f>
        <v>61.17</v>
      </c>
      <c r="I446" s="103">
        <f t="shared" si="17"/>
        <v>11.417003424657537</v>
      </c>
      <c r="J446" s="103">
        <f t="shared" si="18"/>
        <v>49.752996575342465</v>
      </c>
      <c r="K446" s="137" t="s">
        <v>629</v>
      </c>
      <c r="L446" s="137" t="s">
        <v>75</v>
      </c>
      <c r="M446" s="138">
        <v>0.18664383561643838</v>
      </c>
      <c r="N446" s="117">
        <f t="shared" si="19"/>
        <v>11.417003424657537</v>
      </c>
      <c r="O446" s="113"/>
      <c r="P446" s="114"/>
      <c r="Q446" s="118"/>
      <c r="R446" s="116"/>
      <c r="S446" s="114"/>
    </row>
    <row r="447" spans="6:19">
      <c r="F447" s="111" t="s">
        <v>628</v>
      </c>
      <c r="G447" s="136">
        <v>2.0478800000000001E-5</v>
      </c>
      <c r="H447" s="103">
        <f>ROUND(+G447*Totals!$H$14,2)</f>
        <v>7.35</v>
      </c>
      <c r="I447" s="103">
        <f t="shared" si="17"/>
        <v>3.4766666666666666</v>
      </c>
      <c r="J447" s="103">
        <f t="shared" si="18"/>
        <v>3.8733333333333331</v>
      </c>
      <c r="K447" s="113" t="s">
        <v>628</v>
      </c>
      <c r="L447" s="113" t="s">
        <v>47</v>
      </c>
      <c r="M447" s="138">
        <v>0.473015873015873</v>
      </c>
      <c r="N447" s="117">
        <f t="shared" si="19"/>
        <v>3.4766666666666666</v>
      </c>
      <c r="O447" s="117" t="s">
        <v>1159</v>
      </c>
      <c r="P447" s="114"/>
      <c r="Q447" s="118"/>
      <c r="R447" s="116"/>
      <c r="S447" s="114"/>
    </row>
    <row r="448" spans="6:19">
      <c r="F448" s="111" t="s">
        <v>627</v>
      </c>
      <c r="G448" s="136">
        <v>2.9346533000000003E-3</v>
      </c>
      <c r="H448" s="103">
        <f>ROUND(+G448*Totals!$H$14,2)</f>
        <v>1053.54</v>
      </c>
      <c r="I448" s="103">
        <f t="shared" si="17"/>
        <v>0</v>
      </c>
      <c r="J448" s="103">
        <f t="shared" si="18"/>
        <v>1053.54</v>
      </c>
      <c r="K448" s="113"/>
      <c r="L448" s="113"/>
      <c r="N448" s="117"/>
      <c r="O448" s="113"/>
      <c r="P448" s="114"/>
      <c r="Q448" s="118"/>
      <c r="R448" s="116"/>
      <c r="S448" s="114"/>
    </row>
    <row r="449" spans="6:19">
      <c r="F449" s="111" t="s">
        <v>626</v>
      </c>
      <c r="G449" s="136">
        <v>9.157510000000001E-5</v>
      </c>
      <c r="H449" s="103">
        <f>ROUND(+G449*Totals!$H$14,2)</f>
        <v>32.880000000000003</v>
      </c>
      <c r="I449" s="103">
        <f t="shared" si="17"/>
        <v>20.923636363636362</v>
      </c>
      <c r="J449" s="103">
        <f t="shared" si="18"/>
        <v>11.956363636363641</v>
      </c>
      <c r="K449" s="113" t="s">
        <v>626</v>
      </c>
      <c r="L449" s="113" t="s">
        <v>83</v>
      </c>
      <c r="M449" s="138">
        <v>0.63636363636363624</v>
      </c>
      <c r="N449" s="117">
        <f>+H449*M449</f>
        <v>20.923636363636362</v>
      </c>
      <c r="O449" s="117" t="s">
        <v>1159</v>
      </c>
      <c r="P449" s="114"/>
      <c r="Q449" s="118"/>
      <c r="R449" s="116"/>
      <c r="S449" s="114"/>
    </row>
    <row r="450" spans="6:19">
      <c r="F450" s="111" t="s">
        <v>625</v>
      </c>
      <c r="G450" s="136">
        <v>8.8252109999999997E-4</v>
      </c>
      <c r="H450" s="103">
        <f>ROUND(+G450*Totals!$H$14,2)</f>
        <v>316.82</v>
      </c>
      <c r="I450" s="103">
        <f t="shared" si="17"/>
        <v>0</v>
      </c>
      <c r="J450" s="103">
        <f t="shared" si="18"/>
        <v>316.82</v>
      </c>
      <c r="K450" s="113"/>
      <c r="L450" s="113"/>
      <c r="N450" s="117"/>
      <c r="O450" s="117"/>
      <c r="P450" s="114"/>
      <c r="Q450" s="118"/>
      <c r="R450" s="116"/>
      <c r="S450" s="114"/>
    </row>
    <row r="451" spans="6:19">
      <c r="F451" s="111" t="s">
        <v>624</v>
      </c>
      <c r="G451" s="136">
        <v>1.3330549999999999E-4</v>
      </c>
      <c r="H451" s="103">
        <f>ROUND(+G451*Totals!$H$14,2)</f>
        <v>47.86</v>
      </c>
      <c r="I451" s="103">
        <f t="shared" si="17"/>
        <v>11.052206185567012</v>
      </c>
      <c r="J451" s="103">
        <f t="shared" si="18"/>
        <v>36.807793814432983</v>
      </c>
      <c r="K451" s="113" t="s">
        <v>624</v>
      </c>
      <c r="L451" s="113" t="s">
        <v>124</v>
      </c>
      <c r="M451" s="138">
        <v>0.23092783505154643</v>
      </c>
      <c r="N451" s="117">
        <f>+H451*M451</f>
        <v>11.052206185567012</v>
      </c>
      <c r="O451" s="113" t="s">
        <v>1159</v>
      </c>
      <c r="P451" s="114"/>
      <c r="Q451" s="118"/>
      <c r="R451" s="116"/>
      <c r="S451" s="114"/>
    </row>
    <row r="452" spans="6:19">
      <c r="F452" s="111" t="s">
        <v>623</v>
      </c>
      <c r="G452" s="136">
        <v>8.8483899999999995E-5</v>
      </c>
      <c r="H452" s="103">
        <f>ROUND(+G452*Totals!$H$14,2)</f>
        <v>31.77</v>
      </c>
      <c r="I452" s="103">
        <f t="shared" si="17"/>
        <v>6.483673469387754</v>
      </c>
      <c r="J452" s="103">
        <f t="shared" si="18"/>
        <v>25.286326530612246</v>
      </c>
      <c r="K452" s="113" t="s">
        <v>623</v>
      </c>
      <c r="L452" s="113" t="s">
        <v>82</v>
      </c>
      <c r="M452" s="138">
        <v>0.2040816326530612</v>
      </c>
      <c r="N452" s="117">
        <f>+H452*M452</f>
        <v>6.483673469387754</v>
      </c>
      <c r="O452" s="113"/>
      <c r="P452" s="114"/>
      <c r="Q452" s="118"/>
      <c r="R452" s="116"/>
      <c r="S452" s="114"/>
    </row>
    <row r="453" spans="6:19">
      <c r="F453" s="111" t="s">
        <v>622</v>
      </c>
      <c r="G453" s="136">
        <v>6.6884589999999992E-4</v>
      </c>
      <c r="H453" s="103">
        <f>ROUND(+G453*Totals!$H$14,2)</f>
        <v>240.12</v>
      </c>
      <c r="I453" s="103">
        <f t="shared" si="17"/>
        <v>0</v>
      </c>
      <c r="J453" s="103">
        <f t="shared" si="18"/>
        <v>240.12</v>
      </c>
      <c r="K453" s="113"/>
      <c r="L453" s="113"/>
      <c r="N453" s="117"/>
      <c r="O453" s="113"/>
      <c r="P453" s="114"/>
      <c r="Q453" s="118"/>
      <c r="R453" s="116"/>
      <c r="S453" s="114"/>
    </row>
    <row r="454" spans="6:19">
      <c r="F454" s="111" t="s">
        <v>621</v>
      </c>
      <c r="G454" s="136">
        <v>8.2803979999999998E-4</v>
      </c>
      <c r="H454" s="103">
        <f>ROUND(+G454*Totals!$H$14,2)</f>
        <v>297.27</v>
      </c>
      <c r="I454" s="103">
        <f t="shared" si="17"/>
        <v>0</v>
      </c>
      <c r="J454" s="103">
        <f t="shared" si="18"/>
        <v>297.27</v>
      </c>
      <c r="K454" s="113"/>
      <c r="L454" s="113"/>
      <c r="N454" s="117"/>
      <c r="O454" s="113"/>
      <c r="P454" s="114"/>
      <c r="Q454" s="118"/>
      <c r="R454" s="116"/>
      <c r="S454" s="114"/>
    </row>
    <row r="455" spans="6:19">
      <c r="F455" s="111" t="s">
        <v>620</v>
      </c>
      <c r="G455" s="136">
        <v>4.5092039999999997E-4</v>
      </c>
      <c r="H455" s="103">
        <f>ROUND(+G455*Totals!$H$14,2)</f>
        <v>161.88</v>
      </c>
      <c r="I455" s="103">
        <f t="shared" ref="I455:I518" si="20">+N455+Q455+T455</f>
        <v>0</v>
      </c>
      <c r="J455" s="103">
        <f t="shared" ref="J455:J518" si="21">+H455-I455</f>
        <v>161.88</v>
      </c>
      <c r="K455" s="113"/>
      <c r="L455" s="113"/>
      <c r="N455" s="117"/>
      <c r="O455" s="113"/>
      <c r="P455" s="114"/>
      <c r="Q455" s="118"/>
      <c r="R455" s="116"/>
      <c r="S455" s="114"/>
    </row>
    <row r="456" spans="6:19">
      <c r="F456" s="111" t="s">
        <v>619</v>
      </c>
      <c r="G456" s="136">
        <v>4.300552E-4</v>
      </c>
      <c r="H456" s="103">
        <f>ROUND(+G456*Totals!$H$14,2)</f>
        <v>154.38999999999999</v>
      </c>
      <c r="I456" s="103">
        <f t="shared" si="20"/>
        <v>0</v>
      </c>
      <c r="J456" s="103">
        <f t="shared" si="21"/>
        <v>154.38999999999999</v>
      </c>
      <c r="K456" s="113"/>
      <c r="L456" s="113"/>
      <c r="N456" s="117"/>
      <c r="O456" s="117"/>
      <c r="P456" s="114"/>
      <c r="Q456" s="118"/>
      <c r="R456" s="116"/>
      <c r="S456" s="114"/>
    </row>
    <row r="457" spans="6:19">
      <c r="F457" s="111" t="s">
        <v>618</v>
      </c>
      <c r="G457" s="136">
        <v>2.70475E-4</v>
      </c>
      <c r="H457" s="103">
        <f>ROUND(+G457*Totals!$H$14,2)</f>
        <v>97.1</v>
      </c>
      <c r="I457" s="103">
        <f t="shared" si="20"/>
        <v>5.8616797900262467</v>
      </c>
      <c r="J457" s="103">
        <f t="shared" si="21"/>
        <v>91.23832020997375</v>
      </c>
      <c r="K457" s="137" t="s">
        <v>618</v>
      </c>
      <c r="L457" s="137" t="s">
        <v>45</v>
      </c>
      <c r="M457" s="138">
        <v>6.0367454068241469E-2</v>
      </c>
      <c r="N457" s="117">
        <f>+H457*M457</f>
        <v>5.8616797900262467</v>
      </c>
      <c r="O457" s="117"/>
      <c r="P457" s="114"/>
      <c r="Q457" s="118"/>
      <c r="R457" s="116"/>
      <c r="S457" s="114"/>
    </row>
    <row r="458" spans="6:19">
      <c r="F458" s="111" t="s">
        <v>617</v>
      </c>
      <c r="G458" s="136">
        <v>1.031669E-4</v>
      </c>
      <c r="H458" s="103">
        <f>ROUND(+G458*Totals!$H$14,2)</f>
        <v>37.04</v>
      </c>
      <c r="I458" s="103">
        <f t="shared" si="20"/>
        <v>12.922677484787018</v>
      </c>
      <c r="J458" s="103">
        <f t="shared" si="21"/>
        <v>24.117322515212983</v>
      </c>
      <c r="K458" s="113" t="s">
        <v>617</v>
      </c>
      <c r="L458" s="113" t="s">
        <v>89</v>
      </c>
      <c r="M458" s="138">
        <v>0.34888438133874239</v>
      </c>
      <c r="N458" s="117">
        <f>+H458*M458</f>
        <v>12.922677484787018</v>
      </c>
      <c r="O458" s="113"/>
      <c r="P458" s="114"/>
      <c r="Q458" s="118"/>
      <c r="R458" s="116"/>
      <c r="S458" s="114"/>
    </row>
    <row r="459" spans="6:19">
      <c r="F459" s="111" t="s">
        <v>616</v>
      </c>
      <c r="G459" s="136">
        <v>6.7232300000000003E-5</v>
      </c>
      <c r="H459" s="103">
        <f>ROUND(+G459*Totals!$H$14,2)</f>
        <v>24.14</v>
      </c>
      <c r="I459" s="103">
        <f t="shared" si="20"/>
        <v>3.0175000000000001</v>
      </c>
      <c r="J459" s="103">
        <f t="shared" si="21"/>
        <v>21.122500000000002</v>
      </c>
      <c r="K459" s="113" t="s">
        <v>616</v>
      </c>
      <c r="L459" s="113" t="s">
        <v>84</v>
      </c>
      <c r="M459" s="138">
        <v>0.125</v>
      </c>
      <c r="N459" s="117">
        <f>+H459*M459</f>
        <v>3.0175000000000001</v>
      </c>
      <c r="O459" s="117"/>
      <c r="P459" s="114"/>
      <c r="Q459" s="118"/>
      <c r="R459" s="116"/>
      <c r="S459" s="114"/>
    </row>
    <row r="460" spans="6:19">
      <c r="F460" s="111" t="s">
        <v>615</v>
      </c>
      <c r="G460" s="136">
        <v>7.6080739999999998E-4</v>
      </c>
      <c r="H460" s="103">
        <f>ROUND(+G460*Totals!$H$14,2)</f>
        <v>273.13</v>
      </c>
      <c r="I460" s="103">
        <f t="shared" si="20"/>
        <v>0</v>
      </c>
      <c r="J460" s="103">
        <f t="shared" si="21"/>
        <v>273.13</v>
      </c>
      <c r="K460" s="113"/>
      <c r="L460" s="113"/>
      <c r="N460" s="117"/>
      <c r="O460" s="117"/>
      <c r="P460" s="114"/>
      <c r="Q460" s="118"/>
      <c r="R460" s="116"/>
      <c r="S460" s="114"/>
    </row>
    <row r="461" spans="6:19">
      <c r="F461" s="111" t="s">
        <v>614</v>
      </c>
      <c r="G461" s="136">
        <v>1.657625E-4</v>
      </c>
      <c r="H461" s="103">
        <f>ROUND(+G461*Totals!$H$14,2)</f>
        <v>59.51</v>
      </c>
      <c r="I461" s="103">
        <f t="shared" si="20"/>
        <v>4.0238078291814947</v>
      </c>
      <c r="J461" s="103">
        <f t="shared" si="21"/>
        <v>55.486192170818505</v>
      </c>
      <c r="K461" s="113" t="s">
        <v>614</v>
      </c>
      <c r="L461" s="113" t="s">
        <v>44</v>
      </c>
      <c r="M461" s="138">
        <v>6.7615658362989328E-2</v>
      </c>
      <c r="N461" s="117">
        <f>+H461*M461</f>
        <v>4.0238078291814947</v>
      </c>
      <c r="O461" s="113"/>
      <c r="P461" s="114"/>
      <c r="Q461" s="118"/>
      <c r="R461" s="116"/>
      <c r="S461" s="114"/>
    </row>
    <row r="462" spans="6:19">
      <c r="F462" s="111" t="s">
        <v>613</v>
      </c>
      <c r="G462" s="136">
        <v>4.5980699999999998E-5</v>
      </c>
      <c r="H462" s="103">
        <f>ROUND(+G462*Totals!$H$14,2)</f>
        <v>16.510000000000002</v>
      </c>
      <c r="I462" s="103">
        <f t="shared" si="20"/>
        <v>4.8985714285714295</v>
      </c>
      <c r="J462" s="103">
        <f t="shared" si="21"/>
        <v>11.611428571428572</v>
      </c>
      <c r="K462" s="113" t="s">
        <v>613</v>
      </c>
      <c r="L462" s="113" t="s">
        <v>48</v>
      </c>
      <c r="M462" s="138">
        <v>0.2967032967032967</v>
      </c>
      <c r="N462" s="117">
        <f>+H462*M462</f>
        <v>4.8985714285714295</v>
      </c>
      <c r="O462" s="113" t="s">
        <v>1159</v>
      </c>
      <c r="P462" s="114"/>
      <c r="Q462" s="118"/>
      <c r="R462" s="116"/>
      <c r="S462" s="114"/>
    </row>
    <row r="463" spans="6:19">
      <c r="F463" s="111" t="s">
        <v>612</v>
      </c>
      <c r="G463" s="136">
        <v>3.7402820000000006E-4</v>
      </c>
      <c r="H463" s="103">
        <f>ROUND(+G463*Totals!$H$14,2)</f>
        <v>134.28</v>
      </c>
      <c r="I463" s="103">
        <f t="shared" si="20"/>
        <v>0</v>
      </c>
      <c r="J463" s="103">
        <f t="shared" si="21"/>
        <v>134.28</v>
      </c>
      <c r="K463" s="113"/>
      <c r="L463" s="113"/>
      <c r="N463" s="117"/>
      <c r="O463" s="117"/>
      <c r="P463" s="114"/>
      <c r="Q463" s="118"/>
      <c r="R463" s="116"/>
      <c r="S463" s="114"/>
    </row>
    <row r="464" spans="6:19">
      <c r="F464" s="111" t="s">
        <v>611</v>
      </c>
      <c r="G464" s="136">
        <v>3.5779970000000003E-4</v>
      </c>
      <c r="H464" s="103">
        <f>ROUND(+G464*Totals!$H$14,2)</f>
        <v>128.44999999999999</v>
      </c>
      <c r="I464" s="103">
        <f t="shared" si="20"/>
        <v>0</v>
      </c>
      <c r="J464" s="103">
        <f t="shared" si="21"/>
        <v>128.44999999999999</v>
      </c>
      <c r="K464" s="113"/>
      <c r="L464" s="113"/>
      <c r="N464" s="117"/>
      <c r="O464" s="113"/>
      <c r="P464" s="114"/>
      <c r="Q464" s="118"/>
      <c r="R464" s="116"/>
      <c r="S464" s="114"/>
    </row>
    <row r="465" spans="6:19">
      <c r="F465" s="111" t="s">
        <v>610</v>
      </c>
      <c r="G465" s="136">
        <v>4.7526299999999999E-5</v>
      </c>
      <c r="H465" s="103">
        <f>ROUND(+G465*Totals!$H$14,2)</f>
        <v>17.059999999999999</v>
      </c>
      <c r="I465" s="103">
        <f t="shared" si="20"/>
        <v>0.98612716763005781</v>
      </c>
      <c r="J465" s="103">
        <f t="shared" si="21"/>
        <v>16.07387283236994</v>
      </c>
      <c r="K465" s="113" t="s">
        <v>610</v>
      </c>
      <c r="L465" s="113" t="s">
        <v>52</v>
      </c>
      <c r="M465" s="138">
        <v>5.7803468208092491E-2</v>
      </c>
      <c r="N465" s="117">
        <f>+H465*M465</f>
        <v>0.98612716763005781</v>
      </c>
      <c r="O465" s="117" t="s">
        <v>1159</v>
      </c>
      <c r="P465" s="114"/>
      <c r="Q465" s="118"/>
      <c r="R465" s="116"/>
      <c r="S465" s="114"/>
    </row>
    <row r="466" spans="6:19">
      <c r="F466" s="111" t="s">
        <v>609</v>
      </c>
      <c r="G466" s="136">
        <v>1.8430939999999999E-4</v>
      </c>
      <c r="H466" s="103">
        <f>ROUND(+G466*Totals!$H$14,2)</f>
        <v>66.17</v>
      </c>
      <c r="I466" s="103">
        <f t="shared" si="20"/>
        <v>22.927324561403513</v>
      </c>
      <c r="J466" s="103">
        <f t="shared" si="21"/>
        <v>43.242675438596493</v>
      </c>
      <c r="K466" s="137" t="s">
        <v>609</v>
      </c>
      <c r="L466" s="137" t="s">
        <v>69</v>
      </c>
      <c r="M466" s="138">
        <v>0.34649122807017546</v>
      </c>
      <c r="N466" s="117">
        <f>+H466*M466</f>
        <v>22.927324561403513</v>
      </c>
      <c r="O466" s="113"/>
      <c r="P466" s="114"/>
      <c r="Q466" s="118"/>
      <c r="R466" s="116"/>
      <c r="S466" s="114"/>
    </row>
    <row r="467" spans="6:19">
      <c r="F467" s="111" t="s">
        <v>608</v>
      </c>
      <c r="G467" s="136">
        <v>8.5006400000000007E-5</v>
      </c>
      <c r="H467" s="103">
        <f>ROUND(+G467*Totals!$H$14,2)</f>
        <v>30.52</v>
      </c>
      <c r="I467" s="103">
        <f t="shared" si="20"/>
        <v>6.0078740157480306</v>
      </c>
      <c r="J467" s="103">
        <f t="shared" si="21"/>
        <v>24.51212598425197</v>
      </c>
      <c r="K467" s="113" t="s">
        <v>608</v>
      </c>
      <c r="L467" s="113" t="s">
        <v>98</v>
      </c>
      <c r="M467" s="138">
        <v>0.19685039370078738</v>
      </c>
      <c r="N467" s="117">
        <f>+H467*M467</f>
        <v>6.0078740157480306</v>
      </c>
      <c r="O467" s="117" t="s">
        <v>1159</v>
      </c>
      <c r="P467" s="114"/>
      <c r="Q467" s="118"/>
      <c r="R467" s="116"/>
      <c r="S467" s="114"/>
    </row>
    <row r="468" spans="6:19">
      <c r="F468" s="111" t="s">
        <v>607</v>
      </c>
      <c r="G468" s="136">
        <v>4.8840050000000001E-4</v>
      </c>
      <c r="H468" s="103">
        <f>ROUND(+G468*Totals!$H$14,2)</f>
        <v>175.34</v>
      </c>
      <c r="I468" s="103">
        <f t="shared" si="20"/>
        <v>0</v>
      </c>
      <c r="J468" s="103">
        <f t="shared" si="21"/>
        <v>175.34</v>
      </c>
      <c r="K468" s="113"/>
      <c r="L468" s="113"/>
      <c r="N468" s="117"/>
      <c r="O468" s="113"/>
      <c r="P468" s="114"/>
      <c r="Q468" s="118"/>
      <c r="R468" s="116"/>
      <c r="S468" s="114"/>
    </row>
    <row r="469" spans="6:19">
      <c r="F469" s="111" t="s">
        <v>606</v>
      </c>
      <c r="G469" s="136">
        <v>1.5687550000000001E-4</v>
      </c>
      <c r="H469" s="103">
        <f>ROUND(+G469*Totals!$H$14,2)</f>
        <v>56.32</v>
      </c>
      <c r="I469" s="103">
        <f t="shared" si="20"/>
        <v>8.9618686131386873</v>
      </c>
      <c r="J469" s="103">
        <f t="shared" si="21"/>
        <v>47.358131386861317</v>
      </c>
      <c r="K469" s="113" t="s">
        <v>606</v>
      </c>
      <c r="L469" s="113" t="s">
        <v>53</v>
      </c>
      <c r="M469" s="138">
        <v>0.15912408759124089</v>
      </c>
      <c r="N469" s="117">
        <f>+H469*M469</f>
        <v>8.9618686131386873</v>
      </c>
      <c r="O469" s="113" t="s">
        <v>1159</v>
      </c>
      <c r="P469" s="114"/>
      <c r="Q469" s="118"/>
      <c r="R469" s="116"/>
      <c r="S469" s="114"/>
    </row>
    <row r="470" spans="6:19">
      <c r="F470" s="111" t="s">
        <v>605</v>
      </c>
      <c r="G470" s="136">
        <v>3.6436839999999998E-4</v>
      </c>
      <c r="H470" s="103">
        <f>ROUND(+G470*Totals!$H$14,2)</f>
        <v>130.81</v>
      </c>
      <c r="I470" s="103">
        <f t="shared" si="20"/>
        <v>0</v>
      </c>
      <c r="J470" s="103">
        <f t="shared" si="21"/>
        <v>130.81</v>
      </c>
      <c r="K470" s="113"/>
      <c r="L470" s="113"/>
      <c r="N470" s="117"/>
      <c r="O470" s="113"/>
      <c r="P470" s="114"/>
      <c r="Q470" s="118"/>
      <c r="R470" s="116"/>
      <c r="S470" s="114"/>
    </row>
    <row r="471" spans="6:19">
      <c r="F471" s="111" t="s">
        <v>604</v>
      </c>
      <c r="G471" s="136">
        <v>1.8199100000000001E-3</v>
      </c>
      <c r="H471" s="103">
        <f>ROUND(+G471*Totals!$H$14,2)</f>
        <v>653.35</v>
      </c>
      <c r="I471" s="103">
        <f t="shared" si="20"/>
        <v>0</v>
      </c>
      <c r="J471" s="103">
        <f t="shared" si="21"/>
        <v>653.35</v>
      </c>
      <c r="K471" s="113"/>
      <c r="L471" s="113"/>
      <c r="N471" s="117"/>
      <c r="O471" s="113"/>
      <c r="P471" s="114"/>
      <c r="Q471" s="118"/>
      <c r="R471" s="116"/>
      <c r="S471" s="114"/>
    </row>
    <row r="472" spans="6:19">
      <c r="F472" s="111" t="s">
        <v>603</v>
      </c>
      <c r="G472" s="136">
        <v>3.4968550000000003E-4</v>
      </c>
      <c r="H472" s="103">
        <f>ROUND(+G472*Totals!$H$14,2)</f>
        <v>125.54</v>
      </c>
      <c r="I472" s="103">
        <f t="shared" si="20"/>
        <v>0</v>
      </c>
      <c r="J472" s="103">
        <f t="shared" si="21"/>
        <v>125.54</v>
      </c>
      <c r="K472" s="113"/>
      <c r="L472" s="113"/>
      <c r="N472" s="117"/>
      <c r="O472" s="117"/>
      <c r="P472" s="114"/>
      <c r="Q472" s="118"/>
      <c r="R472" s="116"/>
      <c r="S472" s="114"/>
    </row>
    <row r="473" spans="6:19">
      <c r="F473" s="111" t="s">
        <v>602</v>
      </c>
      <c r="G473" s="136">
        <v>4.0845582000000004E-3</v>
      </c>
      <c r="H473" s="103">
        <f>ROUND(+G473*Totals!$H$14,2)</f>
        <v>1466.35</v>
      </c>
      <c r="I473" s="103">
        <f t="shared" si="20"/>
        <v>0</v>
      </c>
      <c r="J473" s="103">
        <f t="shared" si="21"/>
        <v>1466.35</v>
      </c>
      <c r="K473" s="113"/>
      <c r="L473" s="113"/>
      <c r="N473" s="117"/>
      <c r="O473" s="117"/>
      <c r="P473" s="114"/>
      <c r="Q473" s="118"/>
      <c r="R473" s="116"/>
      <c r="S473" s="114"/>
    </row>
    <row r="474" spans="6:19">
      <c r="F474" s="111" t="s">
        <v>601</v>
      </c>
      <c r="G474" s="136">
        <v>4.6753499999999999E-5</v>
      </c>
      <c r="H474" s="103">
        <f>ROUND(+G474*Totals!$H$14,2)</f>
        <v>16.78</v>
      </c>
      <c r="I474" s="103">
        <f t="shared" si="20"/>
        <v>4.5072491909385111</v>
      </c>
      <c r="J474" s="103">
        <f t="shared" si="21"/>
        <v>12.27275080906149</v>
      </c>
      <c r="K474" s="113" t="s">
        <v>601</v>
      </c>
      <c r="L474" s="113" t="s">
        <v>89</v>
      </c>
      <c r="M474" s="138">
        <v>0.26860841423948217</v>
      </c>
      <c r="N474" s="117">
        <f>+H474*M474</f>
        <v>4.5072491909385111</v>
      </c>
      <c r="O474" s="117" t="s">
        <v>1159</v>
      </c>
      <c r="P474" s="114"/>
      <c r="Q474" s="118"/>
      <c r="R474" s="116"/>
      <c r="S474" s="114"/>
    </row>
    <row r="475" spans="6:19">
      <c r="F475" s="111" t="s">
        <v>600</v>
      </c>
      <c r="G475" s="136">
        <v>1.526252E-4</v>
      </c>
      <c r="H475" s="103">
        <f>ROUND(+G475*Totals!$H$14,2)</f>
        <v>54.79</v>
      </c>
      <c r="I475" s="103">
        <f t="shared" si="20"/>
        <v>13.757002606429193</v>
      </c>
      <c r="J475" s="103">
        <f t="shared" si="21"/>
        <v>41.03299739357081</v>
      </c>
      <c r="K475" s="113" t="s">
        <v>600</v>
      </c>
      <c r="L475" s="113" t="s">
        <v>127</v>
      </c>
      <c r="M475" s="138">
        <v>0.25108601216333626</v>
      </c>
      <c r="N475" s="117">
        <f>+H475*M475</f>
        <v>13.757002606429193</v>
      </c>
      <c r="O475" s="117" t="s">
        <v>1159</v>
      </c>
      <c r="P475" s="114"/>
      <c r="Q475" s="118"/>
      <c r="R475" s="116"/>
      <c r="S475" s="114"/>
    </row>
    <row r="476" spans="6:19">
      <c r="F476" s="111" t="s">
        <v>599</v>
      </c>
      <c r="G476" s="136">
        <v>6.10501E-5</v>
      </c>
      <c r="H476" s="103">
        <f>ROUND(+G476*Totals!$H$14,2)</f>
        <v>21.92</v>
      </c>
      <c r="I476" s="103">
        <f t="shared" si="20"/>
        <v>7.7540136054421778</v>
      </c>
      <c r="J476" s="103">
        <f t="shared" si="21"/>
        <v>14.165986394557823</v>
      </c>
      <c r="K476" s="113" t="s">
        <v>599</v>
      </c>
      <c r="L476" s="113" t="s">
        <v>96</v>
      </c>
      <c r="M476" s="138">
        <v>0.35374149659863946</v>
      </c>
      <c r="N476" s="117">
        <f>+H476*M476</f>
        <v>7.7540136054421778</v>
      </c>
      <c r="O476" s="113" t="s">
        <v>1159</v>
      </c>
      <c r="P476" s="114"/>
      <c r="Q476" s="118"/>
      <c r="R476" s="116"/>
      <c r="S476" s="114"/>
    </row>
    <row r="477" spans="6:19">
      <c r="F477" s="111" t="s">
        <v>598</v>
      </c>
      <c r="G477" s="136">
        <v>9.6211800000000006E-5</v>
      </c>
      <c r="H477" s="103">
        <f>ROUND(+G477*Totals!$H$14,2)</f>
        <v>34.54</v>
      </c>
      <c r="I477" s="103">
        <f t="shared" si="20"/>
        <v>6.8937860082304514</v>
      </c>
      <c r="J477" s="103">
        <f t="shared" si="21"/>
        <v>27.64621399176955</v>
      </c>
      <c r="K477" s="113" t="s">
        <v>598</v>
      </c>
      <c r="L477" s="113" t="s">
        <v>128</v>
      </c>
      <c r="M477" s="138">
        <v>0.19958847736625512</v>
      </c>
      <c r="N477" s="117">
        <f>+H477*M477</f>
        <v>6.8937860082304514</v>
      </c>
      <c r="O477" s="113" t="s">
        <v>1159</v>
      </c>
      <c r="P477" s="114"/>
      <c r="Q477" s="118"/>
      <c r="R477" s="116"/>
      <c r="S477" s="114"/>
    </row>
    <row r="478" spans="6:19">
      <c r="F478" s="111" t="s">
        <v>597</v>
      </c>
      <c r="G478" s="136">
        <v>5.1737989999999998E-4</v>
      </c>
      <c r="H478" s="103">
        <f>ROUND(+G478*Totals!$H$14,2)</f>
        <v>185.74</v>
      </c>
      <c r="I478" s="103">
        <f t="shared" si="20"/>
        <v>0</v>
      </c>
      <c r="J478" s="103">
        <f t="shared" si="21"/>
        <v>185.74</v>
      </c>
      <c r="K478" s="113"/>
      <c r="L478" s="113"/>
      <c r="N478" s="117"/>
      <c r="O478" s="117"/>
      <c r="P478" s="114"/>
      <c r="Q478" s="118"/>
      <c r="R478" s="116"/>
      <c r="S478" s="114"/>
    </row>
    <row r="479" spans="6:19">
      <c r="F479" s="111" t="s">
        <v>596</v>
      </c>
      <c r="G479" s="136">
        <v>7.0400770000000001E-4</v>
      </c>
      <c r="H479" s="103">
        <f>ROUND(+G479*Totals!$H$14,2)</f>
        <v>252.74</v>
      </c>
      <c r="I479" s="103">
        <f t="shared" si="20"/>
        <v>0</v>
      </c>
      <c r="J479" s="103">
        <f t="shared" si="21"/>
        <v>252.74</v>
      </c>
      <c r="K479" s="113"/>
      <c r="L479" s="113"/>
      <c r="N479" s="117"/>
      <c r="O479" s="117"/>
      <c r="P479" s="114"/>
      <c r="Q479" s="118"/>
      <c r="R479" s="116"/>
      <c r="S479" s="114"/>
    </row>
    <row r="480" spans="6:19">
      <c r="F480" s="111" t="s">
        <v>595</v>
      </c>
      <c r="G480" s="136">
        <v>0</v>
      </c>
      <c r="H480" s="103">
        <f>ROUND(+G480*Totals!$H$14,2)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ROUND(+G481*Totals!$H$14,2)</f>
        <v>41.06</v>
      </c>
      <c r="I481" s="103">
        <f t="shared" si="20"/>
        <v>9.4633523809523812</v>
      </c>
      <c r="J481" s="103">
        <f t="shared" si="21"/>
        <v>31.596647619047623</v>
      </c>
      <c r="K481" s="113" t="s">
        <v>594</v>
      </c>
      <c r="L481" s="113" t="s">
        <v>94</v>
      </c>
      <c r="M481" s="138">
        <v>0.23047619047619047</v>
      </c>
      <c r="N481" s="117">
        <f>+H481*M481</f>
        <v>9.4633523809523812</v>
      </c>
      <c r="O481" s="117" t="s">
        <v>1159</v>
      </c>
      <c r="P481" s="114"/>
      <c r="Q481" s="118"/>
      <c r="R481" s="116"/>
      <c r="S481" s="114"/>
    </row>
    <row r="482" spans="6:19">
      <c r="F482" s="111" t="s">
        <v>593</v>
      </c>
      <c r="G482" s="136">
        <v>1.402606E-4</v>
      </c>
      <c r="H482" s="103">
        <f>ROUND(+G482*Totals!$H$14,2)</f>
        <v>50.35</v>
      </c>
      <c r="I482" s="103">
        <f t="shared" si="20"/>
        <v>16.24565217391304</v>
      </c>
      <c r="J482" s="103">
        <f t="shared" si="21"/>
        <v>34.104347826086965</v>
      </c>
      <c r="K482" s="113" t="s">
        <v>593</v>
      </c>
      <c r="L482" s="113" t="s">
        <v>92</v>
      </c>
      <c r="M482" s="138">
        <v>0.32265446224256289</v>
      </c>
      <c r="N482" s="117">
        <f t="shared" ref="N482:N521" si="22">+H482*M482</f>
        <v>16.24565217391304</v>
      </c>
      <c r="O482" s="117" t="s">
        <v>1159</v>
      </c>
      <c r="P482" s="114"/>
      <c r="Q482" s="118"/>
      <c r="R482" s="116"/>
      <c r="S482" s="114"/>
    </row>
    <row r="483" spans="6:19">
      <c r="F483" s="111" t="s">
        <v>592</v>
      </c>
      <c r="G483" s="136">
        <v>1.3794219999999999E-4</v>
      </c>
      <c r="H483" s="103">
        <f>ROUND(+G483*Totals!$H$14,2)</f>
        <v>49.52</v>
      </c>
      <c r="I483" s="103">
        <f t="shared" si="20"/>
        <v>5.716594516594518</v>
      </c>
      <c r="J483" s="103">
        <f t="shared" si="21"/>
        <v>43.803405483405484</v>
      </c>
      <c r="K483" s="113" t="s">
        <v>592</v>
      </c>
      <c r="L483" s="113" t="s">
        <v>49</v>
      </c>
      <c r="M483" s="138">
        <v>0.11544011544011545</v>
      </c>
      <c r="N483" s="117">
        <f t="shared" si="22"/>
        <v>5.716594516594518</v>
      </c>
      <c r="O483" s="117" t="s">
        <v>1159</v>
      </c>
      <c r="P483" s="114"/>
      <c r="Q483" s="118"/>
      <c r="R483" s="116"/>
      <c r="S483" s="114"/>
    </row>
    <row r="484" spans="6:19">
      <c r="F484" s="111" t="s">
        <v>591</v>
      </c>
      <c r="G484" s="136">
        <v>1.058716E-4</v>
      </c>
      <c r="H484" s="103">
        <f>ROUND(+G484*Totals!$H$14,2)</f>
        <v>38.01</v>
      </c>
      <c r="I484" s="103">
        <f t="shared" si="20"/>
        <v>17.527399463806969</v>
      </c>
      <c r="J484" s="103">
        <f t="shared" si="21"/>
        <v>20.482600536193029</v>
      </c>
      <c r="K484" s="113" t="s">
        <v>591</v>
      </c>
      <c r="L484" s="113" t="s">
        <v>85</v>
      </c>
      <c r="M484" s="138">
        <v>0.46112600536193027</v>
      </c>
      <c r="N484" s="117">
        <f t="shared" si="22"/>
        <v>17.527399463806969</v>
      </c>
      <c r="O484" s="117" t="s">
        <v>1159</v>
      </c>
      <c r="P484" s="114"/>
      <c r="Q484" s="118"/>
      <c r="R484" s="116"/>
      <c r="S484" s="114"/>
    </row>
    <row r="485" spans="6:19">
      <c r="F485" s="111" t="s">
        <v>590</v>
      </c>
      <c r="G485" s="136">
        <v>6.4141199999999995E-5</v>
      </c>
      <c r="H485" s="103">
        <f>ROUND(+G485*Totals!$H$14,2)</f>
        <v>23.03</v>
      </c>
      <c r="I485" s="103">
        <f t="shared" si="20"/>
        <v>10.269544592030362</v>
      </c>
      <c r="J485" s="103">
        <f t="shared" si="21"/>
        <v>12.760455407969639</v>
      </c>
      <c r="K485" s="113" t="s">
        <v>590</v>
      </c>
      <c r="L485" s="113" t="s">
        <v>48</v>
      </c>
      <c r="M485" s="138">
        <v>0.44592030360531315</v>
      </c>
      <c r="N485" s="117">
        <f t="shared" si="22"/>
        <v>10.269544592030362</v>
      </c>
      <c r="O485" s="117" t="s">
        <v>1159</v>
      </c>
      <c r="P485" s="114"/>
      <c r="Q485" s="118"/>
      <c r="R485" s="116"/>
      <c r="S485" s="114"/>
    </row>
    <row r="486" spans="6:19">
      <c r="F486" s="111" t="s">
        <v>589</v>
      </c>
      <c r="G486" s="136">
        <v>1.8276379999999999E-4</v>
      </c>
      <c r="H486" s="103">
        <f>ROUND(+G486*Totals!$H$14,2)</f>
        <v>65.61</v>
      </c>
      <c r="I486" s="103">
        <f t="shared" si="20"/>
        <v>20.458063186813188</v>
      </c>
      <c r="J486" s="103">
        <f t="shared" si="21"/>
        <v>45.151936813186808</v>
      </c>
      <c r="K486" s="113" t="s">
        <v>589</v>
      </c>
      <c r="L486" s="113" t="s">
        <v>79</v>
      </c>
      <c r="M486" s="138">
        <v>0.31181318681318682</v>
      </c>
      <c r="N486" s="117">
        <f t="shared" si="22"/>
        <v>20.458063186813188</v>
      </c>
      <c r="O486" s="117" t="s">
        <v>1159</v>
      </c>
      <c r="P486" s="114"/>
      <c r="Q486" s="118"/>
      <c r="R486" s="116"/>
      <c r="S486" s="114"/>
    </row>
    <row r="487" spans="6:19">
      <c r="F487" s="111" t="s">
        <v>588</v>
      </c>
      <c r="G487" s="136">
        <v>4.6753499999999999E-5</v>
      </c>
      <c r="H487" s="103">
        <f>ROUND(+G487*Totals!$H$14,2)</f>
        <v>16.78</v>
      </c>
      <c r="I487" s="103">
        <f t="shared" si="20"/>
        <v>3.8252279635258364</v>
      </c>
      <c r="J487" s="103">
        <f t="shared" si="21"/>
        <v>12.954772036474164</v>
      </c>
      <c r="K487" s="113" t="s">
        <v>588</v>
      </c>
      <c r="L487" s="113" t="s">
        <v>119</v>
      </c>
      <c r="M487" s="138">
        <v>0.22796352583586627</v>
      </c>
      <c r="N487" s="117">
        <f t="shared" si="22"/>
        <v>3.8252279635258364</v>
      </c>
      <c r="O487" s="117" t="s">
        <v>1159</v>
      </c>
      <c r="P487" s="114"/>
      <c r="Q487" s="118"/>
      <c r="R487" s="116"/>
      <c r="S487" s="114"/>
    </row>
    <row r="488" spans="6:19">
      <c r="F488" s="111" t="s">
        <v>587</v>
      </c>
      <c r="G488" s="136">
        <v>7.7278600000000002E-5</v>
      </c>
      <c r="H488" s="103">
        <f>ROUND(+G488*Totals!$H$14,2)</f>
        <v>27.74</v>
      </c>
      <c r="I488" s="103">
        <f t="shared" si="20"/>
        <v>13.717582417582417</v>
      </c>
      <c r="J488" s="103">
        <f t="shared" si="21"/>
        <v>14.022417582417582</v>
      </c>
      <c r="K488" s="113" t="s">
        <v>587</v>
      </c>
      <c r="L488" s="113" t="s">
        <v>59</v>
      </c>
      <c r="M488" s="138">
        <v>0.49450549450549453</v>
      </c>
      <c r="N488" s="117">
        <f t="shared" si="22"/>
        <v>13.717582417582417</v>
      </c>
      <c r="O488" s="117" t="s">
        <v>1159</v>
      </c>
      <c r="P488" s="114"/>
      <c r="Q488" s="118"/>
      <c r="R488" s="116"/>
      <c r="S488" s="114"/>
    </row>
    <row r="489" spans="6:19">
      <c r="F489" s="111" t="s">
        <v>586</v>
      </c>
      <c r="G489" s="136">
        <v>7.5346600000000008E-5</v>
      </c>
      <c r="H489" s="103">
        <f>ROUND(+G489*Totals!$H$14,2)</f>
        <v>27.05</v>
      </c>
      <c r="I489" s="103">
        <f t="shared" si="20"/>
        <v>4.7708047945205481</v>
      </c>
      <c r="J489" s="103">
        <f t="shared" si="21"/>
        <v>22.279195205479454</v>
      </c>
      <c r="K489" s="113" t="s">
        <v>586</v>
      </c>
      <c r="L489" s="113" t="s">
        <v>126</v>
      </c>
      <c r="M489" s="138">
        <v>0.17636986301369864</v>
      </c>
      <c r="N489" s="117">
        <f t="shared" si="22"/>
        <v>4.7708047945205481</v>
      </c>
      <c r="O489" s="113" t="s">
        <v>1159</v>
      </c>
      <c r="P489" s="114"/>
      <c r="Q489" s="118"/>
      <c r="R489" s="116"/>
      <c r="S489" s="114"/>
    </row>
    <row r="490" spans="6:19">
      <c r="F490" s="111" t="s">
        <v>585</v>
      </c>
      <c r="G490" s="136">
        <v>6.2982000000000001E-5</v>
      </c>
      <c r="H490" s="103">
        <f>ROUND(+G490*Totals!$H$14,2)</f>
        <v>22.61</v>
      </c>
      <c r="I490" s="103">
        <f t="shared" si="20"/>
        <v>3.787175</v>
      </c>
      <c r="J490" s="103">
        <f t="shared" si="21"/>
        <v>18.822824999999998</v>
      </c>
      <c r="K490" s="113" t="s">
        <v>585</v>
      </c>
      <c r="L490" s="113" t="s">
        <v>45</v>
      </c>
      <c r="M490" s="138">
        <v>0.16750000000000001</v>
      </c>
      <c r="N490" s="117">
        <f t="shared" si="22"/>
        <v>3.787175</v>
      </c>
      <c r="O490" s="117" t="s">
        <v>1159</v>
      </c>
      <c r="P490" s="114"/>
      <c r="Q490" s="118"/>
      <c r="R490" s="116"/>
      <c r="S490" s="114"/>
    </row>
    <row r="491" spans="6:19">
      <c r="F491" s="111" t="s">
        <v>584</v>
      </c>
      <c r="G491" s="136">
        <v>8.628151000000001E-4</v>
      </c>
      <c r="H491" s="103">
        <f>ROUND(+G491*Totals!$H$14,2)</f>
        <v>309.75</v>
      </c>
      <c r="I491" s="103">
        <f t="shared" si="20"/>
        <v>0</v>
      </c>
      <c r="J491" s="103">
        <f t="shared" si="21"/>
        <v>309.75</v>
      </c>
      <c r="K491" s="113"/>
      <c r="L491" s="113"/>
      <c r="N491" s="117"/>
      <c r="O491" s="117"/>
      <c r="P491" s="114"/>
      <c r="Q491" s="118"/>
      <c r="R491" s="116"/>
      <c r="S491" s="114"/>
    </row>
    <row r="492" spans="6:19">
      <c r="F492" s="111" t="s">
        <v>583</v>
      </c>
      <c r="G492" s="136">
        <v>1.1244030000000001E-4</v>
      </c>
      <c r="H492" s="103">
        <f>ROUND(+G492*Totals!$H$14,2)</f>
        <v>40.369999999999997</v>
      </c>
      <c r="I492" s="103">
        <f t="shared" si="20"/>
        <v>15.351971830985917</v>
      </c>
      <c r="J492" s="103">
        <f t="shared" si="21"/>
        <v>25.01802816901408</v>
      </c>
      <c r="K492" s="113" t="s">
        <v>583</v>
      </c>
      <c r="L492" s="113" t="s">
        <v>98</v>
      </c>
      <c r="M492" s="138">
        <v>0.38028169014084512</v>
      </c>
      <c r="N492" s="117">
        <f t="shared" si="22"/>
        <v>15.351971830985917</v>
      </c>
      <c r="O492" s="117" t="s">
        <v>1159</v>
      </c>
      <c r="P492" s="114"/>
      <c r="Q492" s="118"/>
      <c r="R492" s="116"/>
      <c r="S492" s="114"/>
    </row>
    <row r="493" spans="6:19">
      <c r="F493" s="111" t="s">
        <v>582</v>
      </c>
      <c r="G493" s="136">
        <v>1.6962640000000001E-4</v>
      </c>
      <c r="H493" s="103">
        <f>ROUND(+G493*Totals!$H$14,2)</f>
        <v>60.9</v>
      </c>
      <c r="I493" s="103">
        <f t="shared" si="20"/>
        <v>22.224170616113742</v>
      </c>
      <c r="J493" s="103">
        <f t="shared" si="21"/>
        <v>38.675829383886253</v>
      </c>
      <c r="K493" s="113" t="s">
        <v>582</v>
      </c>
      <c r="L493" s="113" t="s">
        <v>94</v>
      </c>
      <c r="M493" s="138">
        <v>0.36492890995260663</v>
      </c>
      <c r="N493" s="117">
        <f t="shared" si="22"/>
        <v>22.224170616113742</v>
      </c>
      <c r="O493" s="117" t="s">
        <v>1159</v>
      </c>
      <c r="P493" s="114"/>
      <c r="Q493" s="118"/>
      <c r="R493" s="116"/>
      <c r="S493" s="114"/>
    </row>
    <row r="494" spans="6:19">
      <c r="F494" s="111" t="s">
        <v>581</v>
      </c>
      <c r="G494" s="136">
        <v>6.4141199999999995E-5</v>
      </c>
      <c r="H494" s="103">
        <f>ROUND(+G494*Totals!$H$14,2)</f>
        <v>23.03</v>
      </c>
      <c r="I494" s="103">
        <f t="shared" si="20"/>
        <v>5.5002311248073958</v>
      </c>
      <c r="J494" s="103">
        <f t="shared" si="21"/>
        <v>17.529768875192605</v>
      </c>
      <c r="K494" s="113" t="s">
        <v>581</v>
      </c>
      <c r="L494" s="113" t="s">
        <v>77</v>
      </c>
      <c r="M494" s="138">
        <v>0.23882896764252695</v>
      </c>
      <c r="N494" s="117">
        <f t="shared" si="22"/>
        <v>5.5002311248073958</v>
      </c>
      <c r="O494" s="117" t="s">
        <v>1159</v>
      </c>
      <c r="P494" s="114"/>
      <c r="Q494" s="118"/>
      <c r="R494" s="116"/>
      <c r="S494" s="114"/>
    </row>
    <row r="495" spans="6:19">
      <c r="F495" s="111" t="s">
        <v>580</v>
      </c>
      <c r="G495" s="136">
        <v>1.4721569999999999E-4</v>
      </c>
      <c r="H495" s="103">
        <f>ROUND(+G495*Totals!$H$14,2)</f>
        <v>52.85</v>
      </c>
      <c r="I495" s="103">
        <f t="shared" si="20"/>
        <v>11.914653784219</v>
      </c>
      <c r="J495" s="103">
        <f t="shared" si="21"/>
        <v>40.935346215781003</v>
      </c>
      <c r="K495" s="113" t="s">
        <v>580</v>
      </c>
      <c r="L495" s="113" t="s">
        <v>80</v>
      </c>
      <c r="M495" s="138">
        <v>0.22544283413848629</v>
      </c>
      <c r="N495" s="117">
        <f t="shared" si="22"/>
        <v>11.914653784219</v>
      </c>
      <c r="O495" s="113" t="s">
        <v>1159</v>
      </c>
      <c r="P495" s="114"/>
      <c r="Q495" s="118"/>
      <c r="R495" s="116"/>
      <c r="S495" s="114"/>
    </row>
    <row r="496" spans="6:19">
      <c r="F496" s="111" t="s">
        <v>579</v>
      </c>
      <c r="G496" s="136">
        <v>9.4279800000000012E-5</v>
      </c>
      <c r="H496" s="103">
        <f>ROUND(+G496*Totals!$H$14,2)</f>
        <v>33.85</v>
      </c>
      <c r="I496" s="103">
        <f t="shared" si="20"/>
        <v>18.044552529182884</v>
      </c>
      <c r="J496" s="103">
        <f t="shared" si="21"/>
        <v>15.805447470817118</v>
      </c>
      <c r="K496" s="113" t="s">
        <v>579</v>
      </c>
      <c r="L496" s="113" t="s">
        <v>85</v>
      </c>
      <c r="M496" s="138">
        <v>0.5330739299610896</v>
      </c>
      <c r="N496" s="117">
        <f t="shared" si="22"/>
        <v>18.044552529182884</v>
      </c>
      <c r="O496" s="117" t="s">
        <v>1159</v>
      </c>
      <c r="P496" s="114"/>
      <c r="Q496" s="118"/>
      <c r="R496" s="116"/>
      <c r="S496" s="114"/>
    </row>
    <row r="497" spans="6:19">
      <c r="F497" s="111" t="s">
        <v>578</v>
      </c>
      <c r="G497" s="136">
        <v>5.3979069999999997E-4</v>
      </c>
      <c r="H497" s="103">
        <f>ROUND(+G497*Totals!$H$14,2)</f>
        <v>193.78</v>
      </c>
      <c r="I497" s="103">
        <f t="shared" si="20"/>
        <v>0</v>
      </c>
      <c r="J497" s="103">
        <f t="shared" si="21"/>
        <v>193.78</v>
      </c>
      <c r="K497" s="113"/>
      <c r="L497" s="113"/>
      <c r="N497" s="117"/>
      <c r="O497" s="117"/>
      <c r="P497" s="114"/>
      <c r="Q497" s="118"/>
      <c r="R497" s="116"/>
      <c r="S497" s="114"/>
    </row>
    <row r="498" spans="6:19">
      <c r="F498" s="111" t="s">
        <v>577</v>
      </c>
      <c r="G498" s="136">
        <v>1.4721569999999999E-4</v>
      </c>
      <c r="H498" s="103">
        <f>ROUND(+G498*Totals!$H$14,2)</f>
        <v>52.85</v>
      </c>
      <c r="I498" s="103">
        <f t="shared" si="20"/>
        <v>6.09</v>
      </c>
      <c r="J498" s="103">
        <f t="shared" si="21"/>
        <v>46.760000000000005</v>
      </c>
      <c r="K498" s="113" t="s">
        <v>577</v>
      </c>
      <c r="L498" s="113" t="s">
        <v>47</v>
      </c>
      <c r="M498" s="138">
        <v>0.1152317880794702</v>
      </c>
      <c r="N498" s="117">
        <f t="shared" si="22"/>
        <v>6.09</v>
      </c>
      <c r="O498" s="113" t="s">
        <v>1159</v>
      </c>
      <c r="P498" s="114"/>
      <c r="Q498" s="118"/>
      <c r="R498" s="116"/>
      <c r="S498" s="114"/>
    </row>
    <row r="499" spans="6:19">
      <c r="F499" s="111" t="s">
        <v>576</v>
      </c>
      <c r="G499" s="136">
        <v>5.6413299999999997E-5</v>
      </c>
      <c r="H499" s="103">
        <f>ROUND(+G499*Totals!$H$14,2)</f>
        <v>20.25</v>
      </c>
      <c r="I499" s="103">
        <f t="shared" si="20"/>
        <v>2.9471830985915495</v>
      </c>
      <c r="J499" s="103">
        <f t="shared" si="21"/>
        <v>17.302816901408452</v>
      </c>
      <c r="K499" s="113" t="s">
        <v>576</v>
      </c>
      <c r="L499" s="113" t="s">
        <v>89</v>
      </c>
      <c r="M499" s="138">
        <v>0.1455399061032864</v>
      </c>
      <c r="N499" s="117">
        <f t="shared" si="22"/>
        <v>2.9471830985915495</v>
      </c>
      <c r="O499" s="113" t="s">
        <v>1159</v>
      </c>
      <c r="P499" s="114"/>
      <c r="Q499" s="118"/>
      <c r="R499" s="116"/>
      <c r="S499" s="114"/>
    </row>
    <row r="500" spans="6:19">
      <c r="F500" s="111" t="s">
        <v>575</v>
      </c>
      <c r="G500" s="136">
        <v>5.2433500000000001E-4</v>
      </c>
      <c r="H500" s="103">
        <f>ROUND(+G500*Totals!$H$14,2)</f>
        <v>188.24</v>
      </c>
      <c r="I500" s="103">
        <f t="shared" si="20"/>
        <v>0</v>
      </c>
      <c r="J500" s="103">
        <f t="shared" si="21"/>
        <v>188.24</v>
      </c>
      <c r="K500" s="113"/>
      <c r="L500" s="113"/>
      <c r="N500" s="117"/>
      <c r="O500" s="117"/>
      <c r="P500" s="114"/>
      <c r="Q500" s="118"/>
      <c r="R500" s="116"/>
      <c r="S500" s="114"/>
    </row>
    <row r="501" spans="6:19">
      <c r="F501" s="111" t="s">
        <v>574</v>
      </c>
      <c r="G501" s="136">
        <v>3.2379720000000003E-4</v>
      </c>
      <c r="H501" s="103">
        <f>ROUND(+G501*Totals!$H$14,2)</f>
        <v>116.24</v>
      </c>
      <c r="I501" s="103">
        <f t="shared" si="20"/>
        <v>0</v>
      </c>
      <c r="J501" s="103">
        <f t="shared" si="21"/>
        <v>116.24</v>
      </c>
      <c r="K501" s="113"/>
      <c r="L501" s="113"/>
      <c r="N501" s="117"/>
      <c r="O501" s="117"/>
      <c r="P501" s="114"/>
      <c r="Q501" s="118"/>
      <c r="R501" s="116"/>
      <c r="S501" s="114"/>
    </row>
    <row r="502" spans="6:19">
      <c r="F502" s="111" t="s">
        <v>573</v>
      </c>
      <c r="G502" s="136">
        <v>1.4914760000000002E-4</v>
      </c>
      <c r="H502" s="103">
        <f>ROUND(+G502*Totals!$H$14,2)</f>
        <v>53.54</v>
      </c>
      <c r="I502" s="103">
        <f t="shared" si="20"/>
        <v>6.8029372937293733</v>
      </c>
      <c r="J502" s="103">
        <f t="shared" si="21"/>
        <v>46.737062706270628</v>
      </c>
      <c r="K502" s="113" t="s">
        <v>573</v>
      </c>
      <c r="L502" s="113" t="s">
        <v>121</v>
      </c>
      <c r="M502" s="138">
        <v>0.12706270627062707</v>
      </c>
      <c r="N502" s="117">
        <f t="shared" si="22"/>
        <v>6.8029372937293733</v>
      </c>
      <c r="O502" s="113" t="s">
        <v>1159</v>
      </c>
      <c r="P502" s="114"/>
      <c r="Q502" s="118"/>
      <c r="R502" s="116"/>
      <c r="S502" s="114"/>
    </row>
    <row r="503" spans="6:19">
      <c r="F503" s="111" t="s">
        <v>572</v>
      </c>
      <c r="G503" s="136">
        <v>1.6769450000000001E-4</v>
      </c>
      <c r="H503" s="103">
        <f>ROUND(+G503*Totals!$H$14,2)</f>
        <v>60.2</v>
      </c>
      <c r="I503" s="103">
        <f t="shared" si="20"/>
        <v>10.732377049180329</v>
      </c>
      <c r="J503" s="103">
        <f t="shared" si="21"/>
        <v>49.467622950819674</v>
      </c>
      <c r="K503" s="113" t="s">
        <v>572</v>
      </c>
      <c r="L503" s="113" t="s">
        <v>57</v>
      </c>
      <c r="M503" s="138">
        <v>0.17827868852459017</v>
      </c>
      <c r="N503" s="117">
        <f t="shared" si="22"/>
        <v>10.732377049180329</v>
      </c>
      <c r="O503" s="117" t="s">
        <v>1159</v>
      </c>
      <c r="P503" s="114"/>
      <c r="Q503" s="118"/>
      <c r="R503" s="116"/>
      <c r="S503" s="114"/>
    </row>
    <row r="504" spans="6:19">
      <c r="F504" s="111" t="s">
        <v>571</v>
      </c>
      <c r="G504" s="136">
        <v>1.8237739999999998E-4</v>
      </c>
      <c r="H504" s="103">
        <f>ROUND(+G504*Totals!$H$14,2)</f>
        <v>65.47</v>
      </c>
      <c r="I504" s="103">
        <f t="shared" si="20"/>
        <v>6.023634992458522</v>
      </c>
      <c r="J504" s="103">
        <f t="shared" si="21"/>
        <v>59.446365007541473</v>
      </c>
      <c r="K504" s="137" t="s">
        <v>571</v>
      </c>
      <c r="L504" s="137" t="s">
        <v>102</v>
      </c>
      <c r="M504" s="138">
        <v>9.2006033182503777E-2</v>
      </c>
      <c r="N504" s="117">
        <f t="shared" si="22"/>
        <v>6.023634992458522</v>
      </c>
      <c r="O504" s="113"/>
      <c r="P504" s="114"/>
      <c r="Q504" s="118"/>
      <c r="R504" s="116"/>
      <c r="S504" s="114"/>
    </row>
    <row r="505" spans="6:19">
      <c r="F505" s="111" t="s">
        <v>570</v>
      </c>
      <c r="G505" s="136">
        <v>9.65982E-5</v>
      </c>
      <c r="H505" s="103">
        <f>ROUND(+G505*Totals!$H$14,2)</f>
        <v>34.68</v>
      </c>
      <c r="I505" s="103">
        <f t="shared" si="20"/>
        <v>9.7040366972477052</v>
      </c>
      <c r="J505" s="103">
        <f t="shared" si="21"/>
        <v>24.975963302752294</v>
      </c>
      <c r="K505" s="113" t="s">
        <v>570</v>
      </c>
      <c r="L505" s="113" t="s">
        <v>57</v>
      </c>
      <c r="M505" s="138">
        <v>0.27981651376146788</v>
      </c>
      <c r="N505" s="117">
        <f t="shared" si="22"/>
        <v>9.7040366972477052</v>
      </c>
      <c r="O505" s="117" t="s">
        <v>1159</v>
      </c>
      <c r="P505" s="114"/>
      <c r="Q505" s="118"/>
      <c r="R505" s="116"/>
      <c r="S505" s="114"/>
    </row>
    <row r="506" spans="6:19">
      <c r="F506" s="111" t="s">
        <v>569</v>
      </c>
      <c r="G506" s="136">
        <v>3.1181899999999996E-4</v>
      </c>
      <c r="H506" s="103">
        <f>ROUND(+G506*Totals!$H$14,2)</f>
        <v>111.94</v>
      </c>
      <c r="I506" s="103">
        <f t="shared" si="20"/>
        <v>0</v>
      </c>
      <c r="J506" s="103">
        <f t="shared" si="21"/>
        <v>111.94</v>
      </c>
      <c r="K506" s="113"/>
      <c r="L506" s="113"/>
      <c r="N506" s="117"/>
      <c r="O506" s="117"/>
      <c r="P506" s="114"/>
      <c r="Q506" s="118"/>
      <c r="R506" s="116"/>
      <c r="S506" s="114"/>
    </row>
    <row r="507" spans="6:19">
      <c r="F507" s="111" t="s">
        <v>568</v>
      </c>
      <c r="G507" s="136">
        <v>1.163042E-4</v>
      </c>
      <c r="H507" s="103">
        <f>ROUND(+G507*Totals!$H$14,2)</f>
        <v>41.75</v>
      </c>
      <c r="I507" s="103">
        <f t="shared" si="20"/>
        <v>21.17505133470226</v>
      </c>
      <c r="J507" s="103">
        <f t="shared" si="21"/>
        <v>20.57494866529774</v>
      </c>
      <c r="K507" s="113" t="s">
        <v>568</v>
      </c>
      <c r="L507" s="113" t="s">
        <v>56</v>
      </c>
      <c r="M507" s="138">
        <v>0.50718685831622179</v>
      </c>
      <c r="N507" s="117">
        <f t="shared" si="22"/>
        <v>21.17505133470226</v>
      </c>
      <c r="O507" s="117" t="s">
        <v>1159</v>
      </c>
      <c r="P507" s="114"/>
      <c r="Q507" s="118"/>
      <c r="R507" s="116"/>
      <c r="S507" s="114"/>
    </row>
    <row r="508" spans="6:19">
      <c r="F508" s="111" t="s">
        <v>93</v>
      </c>
      <c r="G508" s="136">
        <v>6.6459599999999996E-5</v>
      </c>
      <c r="H508" s="103">
        <f>ROUND(+G508*Totals!$H$14,2)</f>
        <v>23.86</v>
      </c>
      <c r="I508" s="103">
        <f t="shared" si="20"/>
        <v>2.2604210526315787</v>
      </c>
      <c r="J508" s="103">
        <f t="shared" si="21"/>
        <v>21.599578947368421</v>
      </c>
      <c r="K508" s="113" t="s">
        <v>93</v>
      </c>
      <c r="L508" s="113" t="s">
        <v>93</v>
      </c>
      <c r="M508" s="138">
        <v>9.4736842105263147E-2</v>
      </c>
      <c r="N508" s="117">
        <f t="shared" si="22"/>
        <v>2.2604210526315787</v>
      </c>
      <c r="O508" s="117" t="s">
        <v>1159</v>
      </c>
      <c r="P508" s="114"/>
      <c r="Q508" s="118"/>
      <c r="R508" s="116"/>
      <c r="S508" s="114"/>
    </row>
    <row r="509" spans="6:19">
      <c r="F509" s="111" t="s">
        <v>567</v>
      </c>
      <c r="G509" s="136">
        <v>5.8731699999999999E-5</v>
      </c>
      <c r="H509" s="103">
        <f>ROUND(+G509*Totals!$H$14,2)</f>
        <v>21.08</v>
      </c>
      <c r="I509" s="103">
        <f t="shared" si="20"/>
        <v>5.7823611111111113</v>
      </c>
      <c r="J509" s="103">
        <f t="shared" si="21"/>
        <v>15.297638888888887</v>
      </c>
      <c r="K509" s="113" t="s">
        <v>567</v>
      </c>
      <c r="L509" s="113" t="s">
        <v>42</v>
      </c>
      <c r="M509" s="138">
        <v>0.27430555555555558</v>
      </c>
      <c r="N509" s="117">
        <f t="shared" si="22"/>
        <v>5.7823611111111113</v>
      </c>
      <c r="O509" s="113" t="s">
        <v>1159</v>
      </c>
      <c r="P509" s="114"/>
      <c r="Q509" s="118"/>
      <c r="R509" s="116"/>
      <c r="S509" s="114"/>
    </row>
    <row r="510" spans="6:19">
      <c r="F510" s="111" t="s">
        <v>566</v>
      </c>
      <c r="G510" s="136">
        <v>9.9689300000000008E-5</v>
      </c>
      <c r="H510" s="103">
        <f>ROUND(+G510*Totals!$H$14,2)</f>
        <v>35.79</v>
      </c>
      <c r="I510" s="103">
        <f t="shared" si="20"/>
        <v>9.0397422680412376</v>
      </c>
      <c r="J510" s="103">
        <f t="shared" si="21"/>
        <v>26.750257731958762</v>
      </c>
      <c r="K510" s="113" t="s">
        <v>566</v>
      </c>
      <c r="L510" s="113" t="s">
        <v>80</v>
      </c>
      <c r="M510" s="138">
        <v>7.3195876288659797E-2</v>
      </c>
      <c r="N510" s="117">
        <f t="shared" si="22"/>
        <v>2.6196804123711339</v>
      </c>
      <c r="O510" s="117" t="s">
        <v>89</v>
      </c>
      <c r="P510" s="138">
        <v>0.17938144329896907</v>
      </c>
      <c r="Q510" s="118">
        <f>H510*P510</f>
        <v>6.4200618556701032</v>
      </c>
      <c r="R510" s="116" t="s">
        <v>1159</v>
      </c>
      <c r="S510" s="114"/>
    </row>
    <row r="511" spans="6:19">
      <c r="F511" s="111" t="s">
        <v>565</v>
      </c>
      <c r="G511" s="136">
        <v>9.4666200000000005E-5</v>
      </c>
      <c r="H511" s="103">
        <f>ROUND(+G511*Totals!$H$14,2)</f>
        <v>33.99</v>
      </c>
      <c r="I511" s="103">
        <f t="shared" si="20"/>
        <v>0</v>
      </c>
      <c r="J511" s="103">
        <f t="shared" si="21"/>
        <v>33.99</v>
      </c>
      <c r="K511" s="113"/>
      <c r="L511" s="113"/>
      <c r="N511" s="117"/>
      <c r="O511" s="117"/>
      <c r="P511" s="114"/>
      <c r="Q511" s="118"/>
      <c r="R511" s="116"/>
      <c r="S511" s="114"/>
    </row>
    <row r="512" spans="6:19">
      <c r="F512" s="111" t="s">
        <v>564</v>
      </c>
      <c r="G512" s="136">
        <v>4.3275999999999997E-5</v>
      </c>
      <c r="H512" s="103">
        <f>ROUND(+G512*Totals!$H$14,2)</f>
        <v>15.54</v>
      </c>
      <c r="I512" s="103">
        <f t="shared" si="20"/>
        <v>5.5037500000000001</v>
      </c>
      <c r="J512" s="103">
        <f t="shared" si="21"/>
        <v>10.036249999999999</v>
      </c>
      <c r="K512" s="113" t="s">
        <v>564</v>
      </c>
      <c r="L512" s="113" t="s">
        <v>41</v>
      </c>
      <c r="M512" s="138">
        <v>0.35416666666666669</v>
      </c>
      <c r="N512" s="117">
        <f t="shared" si="22"/>
        <v>5.5037500000000001</v>
      </c>
      <c r="O512" s="117"/>
      <c r="P512" s="114"/>
      <c r="Q512" s="118"/>
      <c r="R512" s="116" t="s">
        <v>1159</v>
      </c>
      <c r="S512" s="114"/>
    </row>
    <row r="513" spans="6:19">
      <c r="F513" s="111" t="s">
        <v>563</v>
      </c>
      <c r="G513" s="136">
        <v>1.4682930000000001E-4</v>
      </c>
      <c r="H513" s="103">
        <f>ROUND(+G513*Totals!$H$14,2)</f>
        <v>52.71</v>
      </c>
      <c r="I513" s="103">
        <f t="shared" si="20"/>
        <v>15.128829981718466</v>
      </c>
      <c r="J513" s="103">
        <f t="shared" si="21"/>
        <v>37.581170018281533</v>
      </c>
      <c r="K513" s="113" t="s">
        <v>563</v>
      </c>
      <c r="L513" s="113" t="s">
        <v>84</v>
      </c>
      <c r="M513" s="138">
        <v>0.28702010968921393</v>
      </c>
      <c r="N513" s="117">
        <f t="shared" si="22"/>
        <v>15.128829981718466</v>
      </c>
      <c r="O513" s="117"/>
      <c r="P513" s="114"/>
      <c r="Q513" s="118"/>
      <c r="R513" s="116" t="s">
        <v>1159</v>
      </c>
      <c r="S513" s="114"/>
    </row>
    <row r="514" spans="6:19">
      <c r="F514" s="111" t="s">
        <v>562</v>
      </c>
      <c r="G514" s="136">
        <v>1.0896279999999999E-4</v>
      </c>
      <c r="H514" s="103">
        <f>ROUND(+G514*Totals!$H$14,2)</f>
        <v>39.119999999999997</v>
      </c>
      <c r="I514" s="103">
        <f t="shared" si="20"/>
        <v>9.9090237467018447</v>
      </c>
      <c r="J514" s="103">
        <f t="shared" si="21"/>
        <v>29.210976253298153</v>
      </c>
      <c r="K514" s="113" t="s">
        <v>562</v>
      </c>
      <c r="L514" s="113" t="s">
        <v>47</v>
      </c>
      <c r="M514" s="138">
        <v>6.5963060686015831E-2</v>
      </c>
      <c r="N514" s="117">
        <f t="shared" si="22"/>
        <v>2.5804749340369391</v>
      </c>
      <c r="O514" s="117" t="s">
        <v>114</v>
      </c>
      <c r="P514" s="138">
        <v>0.18733509234828494</v>
      </c>
      <c r="Q514" s="118">
        <f>H514*P514</f>
        <v>7.3285488126649065</v>
      </c>
      <c r="R514" s="116" t="s">
        <v>1159</v>
      </c>
      <c r="S514" s="114"/>
    </row>
    <row r="515" spans="6:19">
      <c r="F515" s="111" t="s">
        <v>561</v>
      </c>
      <c r="G515" s="136">
        <v>1.031669E-4</v>
      </c>
      <c r="H515" s="103">
        <f>ROUND(+G515*Totals!$H$14,2)</f>
        <v>37.04</v>
      </c>
      <c r="I515" s="103">
        <f t="shared" si="20"/>
        <v>8.179179810725552</v>
      </c>
      <c r="J515" s="103">
        <f t="shared" si="21"/>
        <v>28.860820189274449</v>
      </c>
      <c r="K515" s="113" t="s">
        <v>561</v>
      </c>
      <c r="L515" s="113" t="s">
        <v>111</v>
      </c>
      <c r="M515" s="138">
        <v>0.22082018927444794</v>
      </c>
      <c r="N515" s="117">
        <f t="shared" si="22"/>
        <v>8.179179810725552</v>
      </c>
      <c r="O515" s="113"/>
      <c r="P515" s="114"/>
      <c r="Q515" s="118"/>
      <c r="R515" s="116" t="s">
        <v>1159</v>
      </c>
      <c r="S515" s="114"/>
    </row>
    <row r="516" spans="6:19">
      <c r="F516" s="111" t="s">
        <v>560</v>
      </c>
      <c r="G516" s="136">
        <v>3.7480100000000001E-5</v>
      </c>
      <c r="H516" s="103">
        <f>ROUND(+G516*Totals!$H$14,2)</f>
        <v>13.46</v>
      </c>
      <c r="I516" s="103">
        <f t="shared" si="20"/>
        <v>4.5475440976933523</v>
      </c>
      <c r="J516" s="103">
        <f t="shared" si="21"/>
        <v>8.9124559023066485</v>
      </c>
      <c r="K516" s="113" t="s">
        <v>560</v>
      </c>
      <c r="L516" s="113" t="s">
        <v>95</v>
      </c>
      <c r="M516" s="138">
        <v>0.33785617367706922</v>
      </c>
      <c r="N516" s="117">
        <f t="shared" si="22"/>
        <v>4.5475440976933523</v>
      </c>
      <c r="O516" s="117" t="s">
        <v>1159</v>
      </c>
      <c r="P516" s="114"/>
      <c r="Q516" s="118"/>
      <c r="R516" s="116"/>
      <c r="S516" s="114"/>
    </row>
    <row r="517" spans="6:19">
      <c r="F517" s="111" t="s">
        <v>559</v>
      </c>
      <c r="G517" s="136">
        <v>1.0826726E-3</v>
      </c>
      <c r="H517" s="103">
        <f>ROUND(+G517*Totals!$H$14,2)</f>
        <v>388.68</v>
      </c>
      <c r="I517" s="103">
        <f t="shared" si="20"/>
        <v>0</v>
      </c>
      <c r="J517" s="103">
        <f t="shared" si="21"/>
        <v>388.68</v>
      </c>
      <c r="K517" s="113"/>
      <c r="L517" s="113"/>
      <c r="N517" s="117"/>
      <c r="O517" s="117" t="s">
        <v>1159</v>
      </c>
      <c r="P517" s="114"/>
      <c r="Q517" s="118"/>
      <c r="R517" s="116"/>
      <c r="S517" s="114"/>
    </row>
    <row r="518" spans="6:19">
      <c r="F518" s="111" t="s">
        <v>558</v>
      </c>
      <c r="G518" s="136">
        <v>7.34146E-5</v>
      </c>
      <c r="H518" s="103">
        <f>ROUND(+G518*Totals!$H$14,2)</f>
        <v>26.36</v>
      </c>
      <c r="I518" s="103">
        <f t="shared" si="20"/>
        <v>3.5146666666666664</v>
      </c>
      <c r="J518" s="103">
        <f t="shared" si="21"/>
        <v>22.845333333333333</v>
      </c>
      <c r="K518" s="113" t="s">
        <v>558</v>
      </c>
      <c r="L518" s="113" t="s">
        <v>77</v>
      </c>
      <c r="M518" s="138">
        <v>0.13333333333333333</v>
      </c>
      <c r="N518" s="117">
        <f t="shared" si="22"/>
        <v>3.5146666666666664</v>
      </c>
      <c r="O518" s="117"/>
      <c r="P518" s="114"/>
      <c r="Q518" s="118"/>
      <c r="R518" s="116"/>
      <c r="S518" s="114"/>
    </row>
    <row r="519" spans="6:19">
      <c r="F519" s="111" t="s">
        <v>557</v>
      </c>
      <c r="G519" s="136">
        <v>1.043261E-4</v>
      </c>
      <c r="H519" s="103">
        <f>ROUND(+G519*Totals!$H$14,2)</f>
        <v>37.450000000000003</v>
      </c>
      <c r="I519" s="103">
        <f t="shared" ref="I519:I582" si="23">+N519+Q519+T519</f>
        <v>5.5196828358208965</v>
      </c>
      <c r="J519" s="103">
        <f t="shared" ref="J519:J582" si="24">+H519-I519</f>
        <v>31.930317164179108</v>
      </c>
      <c r="K519" s="113" t="s">
        <v>557</v>
      </c>
      <c r="L519" s="113" t="s">
        <v>112</v>
      </c>
      <c r="M519" s="138">
        <v>0.14738805970149255</v>
      </c>
      <c r="N519" s="117">
        <f t="shared" si="22"/>
        <v>5.5196828358208965</v>
      </c>
      <c r="O519" s="117"/>
      <c r="P519" s="114"/>
      <c r="Q519" s="118"/>
      <c r="R519" s="116"/>
      <c r="S519" s="114"/>
    </row>
    <row r="520" spans="6:19">
      <c r="F520" s="111" t="s">
        <v>556</v>
      </c>
      <c r="G520" s="136">
        <v>9.9302900000000001E-5</v>
      </c>
      <c r="H520" s="103">
        <f>ROUND(+G520*Totals!$H$14,2)</f>
        <v>35.65</v>
      </c>
      <c r="I520" s="103">
        <f t="shared" si="23"/>
        <v>3.1596153846153845</v>
      </c>
      <c r="J520" s="103">
        <f t="shared" si="24"/>
        <v>32.490384615384613</v>
      </c>
      <c r="K520" s="113" t="s">
        <v>556</v>
      </c>
      <c r="L520" s="113" t="s">
        <v>107</v>
      </c>
      <c r="M520" s="138">
        <v>8.8628762541806017E-2</v>
      </c>
      <c r="N520" s="117">
        <f t="shared" si="22"/>
        <v>3.1596153846153845</v>
      </c>
      <c r="O520" s="113" t="s">
        <v>1159</v>
      </c>
      <c r="P520" s="114"/>
      <c r="Q520" s="118"/>
      <c r="R520" s="116"/>
      <c r="S520" s="114"/>
    </row>
    <row r="521" spans="6:19">
      <c r="F521" s="111" t="s">
        <v>555</v>
      </c>
      <c r="G521" s="136">
        <v>8.5005999999999996E-6</v>
      </c>
      <c r="H521" s="103">
        <f>ROUND(+G521*Totals!$H$14,2)</f>
        <v>3.05</v>
      </c>
      <c r="I521" s="103">
        <f t="shared" si="23"/>
        <v>1.0668161434977579</v>
      </c>
      <c r="J521" s="103">
        <f t="shared" si="24"/>
        <v>1.9831838565022419</v>
      </c>
      <c r="K521" s="113" t="s">
        <v>555</v>
      </c>
      <c r="L521" s="113" t="s">
        <v>113</v>
      </c>
      <c r="M521" s="138">
        <v>0.34977578475336324</v>
      </c>
      <c r="N521" s="117">
        <f t="shared" si="22"/>
        <v>1.0668161434977579</v>
      </c>
      <c r="O521" s="113" t="s">
        <v>1159</v>
      </c>
      <c r="P521" s="114"/>
      <c r="Q521" s="118"/>
      <c r="R521" s="116"/>
      <c r="S521" s="114"/>
    </row>
    <row r="522" spans="6:19">
      <c r="F522" s="111" t="s">
        <v>554</v>
      </c>
      <c r="G522" s="136">
        <v>4.041669E-4</v>
      </c>
      <c r="H522" s="103">
        <f>ROUND(+G522*Totals!$H$14,2)</f>
        <v>145.1</v>
      </c>
      <c r="I522" s="103">
        <f t="shared" si="23"/>
        <v>0</v>
      </c>
      <c r="J522" s="103">
        <f t="shared" si="24"/>
        <v>145.1</v>
      </c>
      <c r="K522" s="113"/>
      <c r="L522" s="113"/>
      <c r="N522" s="117"/>
      <c r="O522" s="113"/>
      <c r="P522" s="114"/>
      <c r="Q522" s="118"/>
      <c r="R522" s="116"/>
      <c r="S522" s="114"/>
    </row>
    <row r="523" spans="6:19">
      <c r="F523" s="111" t="s">
        <v>553</v>
      </c>
      <c r="G523" s="136">
        <v>1.9570794999999998E-3</v>
      </c>
      <c r="H523" s="103">
        <f>ROUND(+G523*Totals!$H$14,2)</f>
        <v>702.59</v>
      </c>
      <c r="I523" s="103">
        <f t="shared" si="23"/>
        <v>0</v>
      </c>
      <c r="J523" s="103">
        <f t="shared" si="24"/>
        <v>702.59</v>
      </c>
      <c r="K523" s="113"/>
      <c r="L523" s="113"/>
      <c r="N523" s="117"/>
      <c r="O523" s="113"/>
      <c r="P523" s="114"/>
      <c r="Q523" s="118"/>
      <c r="R523" s="116"/>
      <c r="S523" s="114"/>
    </row>
    <row r="524" spans="6:19">
      <c r="F524" s="111" t="s">
        <v>552</v>
      </c>
      <c r="G524" s="136">
        <v>2.9945440000000002E-4</v>
      </c>
      <c r="H524" s="103">
        <f>ROUND(+G524*Totals!$H$14,2)</f>
        <v>107.5</v>
      </c>
      <c r="I524" s="103">
        <f t="shared" si="23"/>
        <v>0</v>
      </c>
      <c r="J524" s="103">
        <f t="shared" si="24"/>
        <v>107.5</v>
      </c>
      <c r="K524" s="113"/>
      <c r="L524" s="113"/>
      <c r="N524" s="117"/>
      <c r="O524" s="113"/>
      <c r="P524" s="114"/>
      <c r="Q524" s="118"/>
      <c r="R524" s="116"/>
      <c r="S524" s="114"/>
    </row>
    <row r="525" spans="6:19">
      <c r="F525" s="111" t="s">
        <v>551</v>
      </c>
      <c r="G525" s="136">
        <v>4.8530930000000001E-4</v>
      </c>
      <c r="H525" s="103">
        <f>ROUND(+G525*Totals!$H$14,2)</f>
        <v>174.23</v>
      </c>
      <c r="I525" s="103">
        <f t="shared" si="23"/>
        <v>0</v>
      </c>
      <c r="J525" s="103">
        <f t="shared" si="24"/>
        <v>174.23</v>
      </c>
      <c r="K525" s="113"/>
      <c r="L525" s="113"/>
      <c r="N525" s="117"/>
      <c r="O525" s="113"/>
      <c r="P525" s="114"/>
      <c r="Q525" s="118"/>
      <c r="R525" s="116"/>
      <c r="S525" s="114"/>
    </row>
    <row r="526" spans="6:19">
      <c r="F526" s="111" t="s">
        <v>550</v>
      </c>
      <c r="G526" s="136">
        <v>5.6220150000000008E-4</v>
      </c>
      <c r="H526" s="103">
        <f>ROUND(+G526*Totals!$H$14,2)</f>
        <v>201.83</v>
      </c>
      <c r="I526" s="103">
        <f t="shared" si="23"/>
        <v>0</v>
      </c>
      <c r="J526" s="103">
        <f t="shared" si="24"/>
        <v>201.83</v>
      </c>
      <c r="K526" s="113"/>
      <c r="L526" s="113"/>
      <c r="N526" s="117"/>
      <c r="O526" s="113"/>
      <c r="P526" s="114"/>
      <c r="Q526" s="118"/>
      <c r="R526" s="116"/>
      <c r="S526" s="114"/>
    </row>
    <row r="527" spans="6:19">
      <c r="F527" s="111" t="s">
        <v>549</v>
      </c>
      <c r="G527" s="136">
        <v>6.6034529999999989E-4</v>
      </c>
      <c r="H527" s="103">
        <f>ROUND(+G527*Totals!$H$14,2)</f>
        <v>237.06</v>
      </c>
      <c r="I527" s="103">
        <f t="shared" si="23"/>
        <v>0</v>
      </c>
      <c r="J527" s="103">
        <f t="shared" si="24"/>
        <v>237.06</v>
      </c>
      <c r="K527" s="113"/>
      <c r="L527" s="113"/>
      <c r="N527" s="117"/>
      <c r="O527" s="113"/>
      <c r="P527" s="114"/>
      <c r="Q527" s="118"/>
      <c r="R527" s="116"/>
      <c r="S527" s="114"/>
    </row>
    <row r="528" spans="6:19">
      <c r="F528" s="111" t="s">
        <v>548</v>
      </c>
      <c r="G528" s="136">
        <v>4.5014760000000001E-4</v>
      </c>
      <c r="H528" s="103">
        <f>ROUND(+G528*Totals!$H$14,2)</f>
        <v>161.6</v>
      </c>
      <c r="I528" s="103">
        <f t="shared" si="23"/>
        <v>0</v>
      </c>
      <c r="J528" s="103">
        <f t="shared" si="24"/>
        <v>161.6</v>
      </c>
      <c r="K528" s="113"/>
      <c r="L528" s="113"/>
      <c r="N528" s="117"/>
      <c r="O528" s="117"/>
      <c r="P528" s="114"/>
      <c r="Q528" s="118"/>
      <c r="R528" s="116"/>
      <c r="S528" s="114"/>
    </row>
    <row r="529" spans="6:19">
      <c r="F529" s="111" t="s">
        <v>547</v>
      </c>
      <c r="G529" s="136">
        <v>2.3678150000000001E-3</v>
      </c>
      <c r="H529" s="103">
        <f>ROUND(+G529*Totals!$H$14,2)</f>
        <v>850.04</v>
      </c>
      <c r="I529" s="103">
        <f t="shared" si="23"/>
        <v>0</v>
      </c>
      <c r="J529" s="103">
        <f t="shared" si="24"/>
        <v>850.04</v>
      </c>
      <c r="K529" s="113"/>
      <c r="L529" s="113"/>
      <c r="N529" s="117"/>
      <c r="O529" s="117"/>
      <c r="P529" s="114"/>
      <c r="Q529" s="118"/>
      <c r="R529" s="116"/>
      <c r="S529" s="114"/>
    </row>
    <row r="530" spans="6:19">
      <c r="F530" s="111" t="s">
        <v>546</v>
      </c>
      <c r="G530" s="136">
        <v>8.8870300000000002E-5</v>
      </c>
      <c r="H530" s="103">
        <f>ROUND(+G530*Totals!$H$14,2)</f>
        <v>31.9</v>
      </c>
      <c r="I530" s="103">
        <f t="shared" si="23"/>
        <v>9.1443163097199331</v>
      </c>
      <c r="J530" s="103">
        <f t="shared" si="24"/>
        <v>22.755683690280065</v>
      </c>
      <c r="K530" s="113" t="s">
        <v>546</v>
      </c>
      <c r="L530" s="113" t="s">
        <v>45</v>
      </c>
      <c r="M530" s="138">
        <v>0.28665568369028005</v>
      </c>
      <c r="N530" s="117">
        <f>+H530*M530</f>
        <v>9.1443163097199331</v>
      </c>
      <c r="O530" s="113" t="s">
        <v>1159</v>
      </c>
      <c r="P530" s="114"/>
      <c r="Q530" s="118"/>
      <c r="R530" s="116"/>
      <c r="S530" s="114"/>
    </row>
    <row r="531" spans="6:19">
      <c r="F531" s="111" t="s">
        <v>545</v>
      </c>
      <c r="G531" s="136">
        <v>1.047124E-4</v>
      </c>
      <c r="H531" s="103">
        <f>ROUND(+G531*Totals!$H$14,2)</f>
        <v>37.590000000000003</v>
      </c>
      <c r="I531" s="103">
        <f t="shared" si="23"/>
        <v>11.618727272727275</v>
      </c>
      <c r="J531" s="103">
        <f t="shared" si="24"/>
        <v>25.971272727272726</v>
      </c>
      <c r="K531" s="113" t="s">
        <v>545</v>
      </c>
      <c r="L531" s="113" t="s">
        <v>68</v>
      </c>
      <c r="M531" s="138">
        <v>0.30909090909090914</v>
      </c>
      <c r="N531" s="117">
        <f>+H531*M531</f>
        <v>11.618727272727275</v>
      </c>
      <c r="O531" s="113" t="s">
        <v>1159</v>
      </c>
      <c r="P531" s="114"/>
      <c r="Q531" s="118"/>
      <c r="R531" s="116"/>
      <c r="S531" s="114"/>
    </row>
    <row r="532" spans="6:19">
      <c r="F532" s="111" t="s">
        <v>544</v>
      </c>
      <c r="G532" s="136">
        <v>4.1691779999999999E-4</v>
      </c>
      <c r="H532" s="103">
        <f>ROUND(+G532*Totals!$H$14,2)</f>
        <v>149.66999999999999</v>
      </c>
      <c r="I532" s="103">
        <f t="shared" si="23"/>
        <v>0</v>
      </c>
      <c r="J532" s="103">
        <f t="shared" si="24"/>
        <v>149.66999999999999</v>
      </c>
      <c r="K532" s="113"/>
      <c r="L532" s="113"/>
      <c r="N532" s="117"/>
      <c r="O532" s="113"/>
      <c r="P532" s="114"/>
      <c r="Q532" s="118"/>
      <c r="R532" s="116"/>
      <c r="S532" s="114"/>
    </row>
    <row r="533" spans="6:19">
      <c r="F533" s="111" t="s">
        <v>543</v>
      </c>
      <c r="G533" s="136">
        <v>9.4086639999999997E-4</v>
      </c>
      <c r="H533" s="103">
        <f>ROUND(+G533*Totals!$H$14,2)</f>
        <v>337.77</v>
      </c>
      <c r="I533" s="103">
        <f t="shared" si="23"/>
        <v>0</v>
      </c>
      <c r="J533" s="103">
        <f t="shared" si="24"/>
        <v>337.77</v>
      </c>
      <c r="K533" s="113"/>
      <c r="L533" s="113"/>
      <c r="N533" s="117"/>
      <c r="O533" s="117"/>
      <c r="P533" s="114"/>
      <c r="Q533" s="118"/>
      <c r="R533" s="116"/>
      <c r="S533" s="114"/>
    </row>
    <row r="534" spans="6:19">
      <c r="F534" s="111" t="s">
        <v>97</v>
      </c>
      <c r="G534" s="136">
        <v>1.6048824600000001E-2</v>
      </c>
      <c r="H534" s="103">
        <f>ROUND(+G534*Totals!$H$14,2)</f>
        <v>5761.52</v>
      </c>
      <c r="I534" s="103">
        <f t="shared" si="23"/>
        <v>0</v>
      </c>
      <c r="J534" s="103">
        <f t="shared" si="24"/>
        <v>5761.52</v>
      </c>
      <c r="K534" s="113"/>
      <c r="L534" s="113"/>
      <c r="N534" s="117"/>
      <c r="O534" s="117"/>
      <c r="P534" s="114"/>
      <c r="Q534" s="118"/>
      <c r="R534" s="116"/>
      <c r="S534" s="114"/>
    </row>
    <row r="535" spans="6:19">
      <c r="F535" s="111" t="s">
        <v>542</v>
      </c>
      <c r="G535" s="136">
        <v>4.2503200000000003E-5</v>
      </c>
      <c r="H535" s="103">
        <f>ROUND(+G535*Totals!$H$14,2)</f>
        <v>15.26</v>
      </c>
      <c r="I535" s="103">
        <f t="shared" si="23"/>
        <v>4.2472413793103447</v>
      </c>
      <c r="J535" s="103">
        <f t="shared" si="24"/>
        <v>11.012758620689656</v>
      </c>
      <c r="K535" s="113" t="s">
        <v>542</v>
      </c>
      <c r="L535" s="113" t="s">
        <v>49</v>
      </c>
      <c r="M535" s="138">
        <v>0.27832512315270935</v>
      </c>
      <c r="N535" s="117">
        <f t="shared" ref="N535:N594" si="25">+H535*M535</f>
        <v>4.2472413793103447</v>
      </c>
      <c r="O535" s="113" t="s">
        <v>1159</v>
      </c>
      <c r="P535" s="114"/>
      <c r="Q535" s="118"/>
      <c r="R535" s="116"/>
      <c r="S535" s="114"/>
    </row>
    <row r="536" spans="6:19">
      <c r="F536" s="111" t="s">
        <v>541</v>
      </c>
      <c r="G536" s="136">
        <v>1.657625E-4</v>
      </c>
      <c r="H536" s="103">
        <f>ROUND(+G536*Totals!$H$14,2)</f>
        <v>59.51</v>
      </c>
      <c r="I536" s="103">
        <f t="shared" si="23"/>
        <v>8.9826415094339609</v>
      </c>
      <c r="J536" s="103">
        <f t="shared" si="24"/>
        <v>50.527358490566037</v>
      </c>
      <c r="K536" s="113" t="s">
        <v>541</v>
      </c>
      <c r="L536" s="113" t="s">
        <v>56</v>
      </c>
      <c r="M536" s="138">
        <v>0.15094339622641509</v>
      </c>
      <c r="N536" s="117">
        <f t="shared" si="25"/>
        <v>8.9826415094339609</v>
      </c>
      <c r="O536" s="117" t="s">
        <v>1159</v>
      </c>
      <c r="P536" s="114"/>
      <c r="Q536" s="118"/>
      <c r="R536" s="116"/>
      <c r="S536" s="114"/>
    </row>
    <row r="537" spans="6:19" ht="37.5">
      <c r="F537" s="111" t="s">
        <v>540</v>
      </c>
      <c r="G537" s="136">
        <v>1.06617363E-2</v>
      </c>
      <c r="H537" s="103">
        <f>ROUND(+G537*Totals!$H$14,2)</f>
        <v>3827.56</v>
      </c>
      <c r="I537" s="103">
        <f t="shared" si="23"/>
        <v>0</v>
      </c>
      <c r="J537" s="103">
        <f t="shared" si="24"/>
        <v>3827.56</v>
      </c>
      <c r="K537" s="113"/>
      <c r="L537" s="113"/>
      <c r="N537" s="117"/>
      <c r="O537" s="113"/>
      <c r="P537" s="114"/>
      <c r="Q537" s="118"/>
      <c r="R537" s="116"/>
      <c r="S537" s="114"/>
    </row>
    <row r="538" spans="6:19">
      <c r="F538" s="111" t="s">
        <v>539</v>
      </c>
      <c r="G538" s="136">
        <v>9.6211800000000006E-5</v>
      </c>
      <c r="H538" s="103">
        <f>ROUND(+G538*Totals!$H$14,2)</f>
        <v>34.54</v>
      </c>
      <c r="I538" s="103">
        <f t="shared" si="23"/>
        <v>7.4429629629629623</v>
      </c>
      <c r="J538" s="103">
        <f t="shared" si="24"/>
        <v>27.097037037037037</v>
      </c>
      <c r="K538" s="113" t="s">
        <v>539</v>
      </c>
      <c r="L538" s="113" t="s">
        <v>87</v>
      </c>
      <c r="M538" s="138">
        <v>0.21548821548821548</v>
      </c>
      <c r="N538" s="117">
        <f t="shared" si="25"/>
        <v>7.4429629629629623</v>
      </c>
      <c r="O538" s="117" t="s">
        <v>1159</v>
      </c>
      <c r="P538" s="114"/>
      <c r="Q538" s="118"/>
      <c r="R538" s="116"/>
      <c r="S538" s="114"/>
    </row>
    <row r="539" spans="6:19">
      <c r="F539" s="111" t="s">
        <v>538</v>
      </c>
      <c r="G539" s="136">
        <v>1.626714E-4</v>
      </c>
      <c r="H539" s="103">
        <f>ROUND(+G539*Totals!$H$14,2)</f>
        <v>58.4</v>
      </c>
      <c r="I539" s="103">
        <f t="shared" si="23"/>
        <v>0</v>
      </c>
      <c r="J539" s="103">
        <f t="shared" si="24"/>
        <v>58.4</v>
      </c>
      <c r="K539" s="113"/>
      <c r="L539" s="113"/>
      <c r="N539" s="117"/>
      <c r="O539" s="117"/>
      <c r="P539" s="114"/>
      <c r="Q539" s="118"/>
      <c r="R539" s="116"/>
      <c r="S539" s="114"/>
    </row>
    <row r="540" spans="6:19">
      <c r="F540" s="111" t="s">
        <v>537</v>
      </c>
      <c r="G540" s="136">
        <v>4.2503200000000003E-5</v>
      </c>
      <c r="H540" s="103">
        <f>ROUND(+G540*Totals!$H$14,2)</f>
        <v>15.26</v>
      </c>
      <c r="I540" s="103">
        <f t="shared" si="23"/>
        <v>4.3406222222222217</v>
      </c>
      <c r="J540" s="103">
        <f t="shared" si="24"/>
        <v>10.919377777777779</v>
      </c>
      <c r="K540" s="113" t="s">
        <v>537</v>
      </c>
      <c r="L540" s="113" t="s">
        <v>88</v>
      </c>
      <c r="M540" s="138">
        <v>0.28444444444444444</v>
      </c>
      <c r="N540" s="117">
        <f t="shared" si="25"/>
        <v>4.3406222222222217</v>
      </c>
      <c r="O540" s="113" t="s">
        <v>1159</v>
      </c>
      <c r="P540" s="114"/>
      <c r="Q540" s="118"/>
      <c r="R540" s="116"/>
      <c r="S540" s="114"/>
    </row>
    <row r="541" spans="6:19">
      <c r="F541" s="111" t="s">
        <v>536</v>
      </c>
      <c r="G541" s="136">
        <v>1.7001299999999999E-5</v>
      </c>
      <c r="H541" s="103">
        <f>ROUND(+G541*Totals!$H$14,2)</f>
        <v>6.1</v>
      </c>
      <c r="I541" s="103">
        <f t="shared" si="23"/>
        <v>2.2511904761904762</v>
      </c>
      <c r="J541" s="103">
        <f t="shared" si="24"/>
        <v>3.8488095238095235</v>
      </c>
      <c r="K541" s="113" t="s">
        <v>536</v>
      </c>
      <c r="L541" s="113" t="s">
        <v>97</v>
      </c>
      <c r="M541" s="138">
        <v>0.36904761904761907</v>
      </c>
      <c r="N541" s="117">
        <f t="shared" si="25"/>
        <v>2.2511904761904762</v>
      </c>
      <c r="O541" s="117" t="s">
        <v>1159</v>
      </c>
      <c r="P541" s="114"/>
      <c r="Q541" s="118"/>
      <c r="R541" s="116"/>
      <c r="S541" s="114"/>
    </row>
    <row r="542" spans="6:19">
      <c r="F542" s="111" t="s">
        <v>535</v>
      </c>
      <c r="G542" s="136">
        <v>1.05632061E-2</v>
      </c>
      <c r="H542" s="103">
        <f>ROUND(+G542*Totals!$H$14,2)</f>
        <v>3792.19</v>
      </c>
      <c r="I542" s="103">
        <f t="shared" si="23"/>
        <v>0</v>
      </c>
      <c r="J542" s="103">
        <f t="shared" si="24"/>
        <v>3792.19</v>
      </c>
      <c r="K542" s="113"/>
      <c r="L542" s="113"/>
      <c r="N542" s="117"/>
      <c r="O542" s="117"/>
      <c r="P542" s="114"/>
      <c r="Q542" s="118"/>
      <c r="R542" s="116"/>
      <c r="S542" s="114"/>
    </row>
    <row r="543" spans="6:19">
      <c r="F543" s="111" t="s">
        <v>534</v>
      </c>
      <c r="G543" s="136">
        <v>3.8252900000000001E-5</v>
      </c>
      <c r="H543" s="103">
        <f>ROUND(+G543*Totals!$H$14,2)</f>
        <v>13.73</v>
      </c>
      <c r="I543" s="103">
        <f t="shared" si="23"/>
        <v>1.3915540540540541</v>
      </c>
      <c r="J543" s="103">
        <f t="shared" si="24"/>
        <v>12.338445945945946</v>
      </c>
      <c r="K543" s="113" t="s">
        <v>534</v>
      </c>
      <c r="L543" s="113" t="s">
        <v>62</v>
      </c>
      <c r="M543" s="138">
        <v>0.10135135135135134</v>
      </c>
      <c r="N543" s="117">
        <f t="shared" si="25"/>
        <v>1.3915540540540541</v>
      </c>
      <c r="O543" s="117" t="s">
        <v>1159</v>
      </c>
      <c r="P543" s="114"/>
      <c r="Q543" s="118"/>
      <c r="R543" s="116"/>
      <c r="S543" s="114"/>
    </row>
    <row r="544" spans="6:19">
      <c r="F544" s="111" t="s">
        <v>533</v>
      </c>
      <c r="G544" s="136">
        <v>1.38715E-4</v>
      </c>
      <c r="H544" s="103">
        <f>ROUND(+G544*Totals!$H$14,2)</f>
        <v>49.8</v>
      </c>
      <c r="I544" s="103">
        <f t="shared" si="23"/>
        <v>12.051599999999999</v>
      </c>
      <c r="J544" s="103">
        <f t="shared" si="24"/>
        <v>37.748399999999997</v>
      </c>
      <c r="K544" s="113" t="s">
        <v>533</v>
      </c>
      <c r="L544" s="113" t="s">
        <v>49</v>
      </c>
      <c r="M544" s="138">
        <v>0.24199999999999999</v>
      </c>
      <c r="N544" s="117">
        <f t="shared" si="25"/>
        <v>12.051599999999999</v>
      </c>
      <c r="O544" s="117" t="s">
        <v>1159</v>
      </c>
      <c r="P544" s="114"/>
      <c r="Q544" s="118"/>
      <c r="R544" s="116"/>
      <c r="S544" s="114"/>
    </row>
    <row r="545" spans="6:19">
      <c r="F545" s="111" t="s">
        <v>532</v>
      </c>
      <c r="G545" s="136">
        <v>2.8593099999999999E-5</v>
      </c>
      <c r="H545" s="103">
        <f>ROUND(+G545*Totals!$H$14,2)</f>
        <v>10.26</v>
      </c>
      <c r="I545" s="103">
        <f t="shared" si="23"/>
        <v>3.6456852791878167</v>
      </c>
      <c r="J545" s="103">
        <f t="shared" si="24"/>
        <v>6.6143147208121835</v>
      </c>
      <c r="K545" s="113" t="s">
        <v>532</v>
      </c>
      <c r="L545" s="113" t="s">
        <v>117</v>
      </c>
      <c r="M545" s="138">
        <v>0.35532994923857864</v>
      </c>
      <c r="N545" s="117">
        <f t="shared" si="25"/>
        <v>3.6456852791878167</v>
      </c>
      <c r="O545" s="113" t="s">
        <v>1159</v>
      </c>
      <c r="P545" s="114"/>
      <c r="Q545" s="118"/>
      <c r="R545" s="116"/>
      <c r="S545" s="114"/>
    </row>
    <row r="546" spans="6:19">
      <c r="F546" s="111" t="s">
        <v>531</v>
      </c>
      <c r="G546" s="136">
        <v>1.0239409999999999E-4</v>
      </c>
      <c r="H546" s="103">
        <f>ROUND(+G546*Totals!$H$14,2)</f>
        <v>36.76</v>
      </c>
      <c r="I546" s="103">
        <f t="shared" si="23"/>
        <v>7.142487046632124</v>
      </c>
      <c r="J546" s="103">
        <f t="shared" si="24"/>
        <v>29.617512953367875</v>
      </c>
      <c r="K546" s="113" t="s">
        <v>531</v>
      </c>
      <c r="L546" s="113" t="s">
        <v>117</v>
      </c>
      <c r="M546" s="138">
        <v>0.19430051813471502</v>
      </c>
      <c r="N546" s="117">
        <f t="shared" si="25"/>
        <v>7.142487046632124</v>
      </c>
      <c r="O546" s="113" t="s">
        <v>1159</v>
      </c>
      <c r="P546" s="114"/>
      <c r="Q546" s="118"/>
      <c r="R546" s="116"/>
      <c r="S546" s="114"/>
    </row>
    <row r="547" spans="6:19">
      <c r="F547" s="111" t="s">
        <v>530</v>
      </c>
      <c r="G547" s="136">
        <v>3.3191140000000003E-4</v>
      </c>
      <c r="H547" s="103">
        <f>ROUND(+G547*Totals!$H$14,2)</f>
        <v>119.16</v>
      </c>
      <c r="I547" s="103">
        <f t="shared" si="23"/>
        <v>0</v>
      </c>
      <c r="J547" s="103">
        <f t="shared" si="24"/>
        <v>119.16</v>
      </c>
      <c r="K547" s="113"/>
      <c r="L547" s="113"/>
      <c r="N547" s="117"/>
      <c r="O547" s="117"/>
      <c r="P547" s="114"/>
      <c r="Q547" s="118"/>
      <c r="R547" s="116"/>
      <c r="S547" s="114"/>
    </row>
    <row r="548" spans="6:19">
      <c r="F548" s="111" t="s">
        <v>529</v>
      </c>
      <c r="G548" s="136">
        <v>1.8392300000000001E-4</v>
      </c>
      <c r="H548" s="103">
        <f>ROUND(+G548*Totals!$H$14,2)</f>
        <v>66.03</v>
      </c>
      <c r="I548" s="103">
        <f t="shared" si="23"/>
        <v>6.2528409090909092</v>
      </c>
      <c r="J548" s="103">
        <f t="shared" si="24"/>
        <v>59.777159090909095</v>
      </c>
      <c r="K548" s="137" t="s">
        <v>529</v>
      </c>
      <c r="L548" s="137" t="s">
        <v>67</v>
      </c>
      <c r="M548" s="138">
        <v>9.4696969696969696E-2</v>
      </c>
      <c r="N548" s="117">
        <f t="shared" si="25"/>
        <v>6.2528409090909092</v>
      </c>
      <c r="O548" s="117"/>
      <c r="P548" s="114"/>
      <c r="Q548" s="118"/>
      <c r="R548" s="116"/>
      <c r="S548" s="114"/>
    </row>
    <row r="549" spans="6:19">
      <c r="F549" s="111" t="s">
        <v>528</v>
      </c>
      <c r="G549" s="136">
        <v>6.02773E-5</v>
      </c>
      <c r="H549" s="103">
        <f>ROUND(+G549*Totals!$H$14,2)</f>
        <v>21.64</v>
      </c>
      <c r="I549" s="103">
        <f t="shared" si="23"/>
        <v>4.9279207920792079</v>
      </c>
      <c r="J549" s="103">
        <f t="shared" si="24"/>
        <v>16.712079207920794</v>
      </c>
      <c r="K549" s="113" t="s">
        <v>528</v>
      </c>
      <c r="L549" s="113" t="s">
        <v>115</v>
      </c>
      <c r="M549" s="138">
        <v>0.22772277227722773</v>
      </c>
      <c r="N549" s="117">
        <f t="shared" si="25"/>
        <v>4.9279207920792079</v>
      </c>
      <c r="O549" s="117" t="s">
        <v>1159</v>
      </c>
      <c r="P549" s="114"/>
      <c r="Q549" s="118"/>
      <c r="R549" s="116"/>
      <c r="S549" s="114"/>
    </row>
    <row r="550" spans="6:19">
      <c r="F550" s="111" t="s">
        <v>527</v>
      </c>
      <c r="G550" s="136">
        <v>1.3639669999999999E-4</v>
      </c>
      <c r="H550" s="103">
        <f>ROUND(+G550*Totals!$H$14,2)</f>
        <v>48.97</v>
      </c>
      <c r="I550" s="103">
        <f t="shared" si="23"/>
        <v>13.438752598752599</v>
      </c>
      <c r="J550" s="103">
        <f t="shared" si="24"/>
        <v>35.531247401247398</v>
      </c>
      <c r="K550" s="113" t="s">
        <v>527</v>
      </c>
      <c r="L550" s="113" t="s">
        <v>118</v>
      </c>
      <c r="M550" s="138">
        <v>0.27442827442827444</v>
      </c>
      <c r="N550" s="117">
        <f t="shared" si="25"/>
        <v>13.438752598752599</v>
      </c>
      <c r="O550" s="117" t="s">
        <v>1159</v>
      </c>
      <c r="P550" s="114"/>
      <c r="Q550" s="118"/>
      <c r="R550" s="116"/>
      <c r="S550" s="114"/>
    </row>
    <row r="551" spans="6:19">
      <c r="F551" s="111" t="s">
        <v>526</v>
      </c>
      <c r="G551" s="136">
        <v>1.209409E-4</v>
      </c>
      <c r="H551" s="103">
        <f>ROUND(+G551*Totals!$H$14,2)</f>
        <v>43.42</v>
      </c>
      <c r="I551" s="103">
        <f t="shared" si="23"/>
        <v>18.689973753280839</v>
      </c>
      <c r="J551" s="103">
        <f t="shared" si="24"/>
        <v>24.730026246719163</v>
      </c>
      <c r="K551" s="113" t="s">
        <v>526</v>
      </c>
      <c r="L551" s="113" t="s">
        <v>115</v>
      </c>
      <c r="M551" s="138">
        <v>0.43044619422572178</v>
      </c>
      <c r="N551" s="117">
        <f t="shared" si="25"/>
        <v>18.689973753280839</v>
      </c>
      <c r="O551" s="113" t="s">
        <v>1159</v>
      </c>
      <c r="P551" s="114"/>
      <c r="Q551" s="118"/>
      <c r="R551" s="116"/>
      <c r="S551" s="114"/>
    </row>
    <row r="552" spans="6:19">
      <c r="F552" s="111" t="s">
        <v>525</v>
      </c>
      <c r="G552" s="136">
        <v>5.6413299999999997E-5</v>
      </c>
      <c r="H552" s="103">
        <f>ROUND(+G552*Totals!$H$14,2)</f>
        <v>20.25</v>
      </c>
      <c r="I552" s="103">
        <f t="shared" si="23"/>
        <v>6.4965870307167224</v>
      </c>
      <c r="J552" s="103">
        <f t="shared" si="24"/>
        <v>13.753412969283278</v>
      </c>
      <c r="K552" s="113" t="s">
        <v>525</v>
      </c>
      <c r="L552" s="113" t="s">
        <v>111</v>
      </c>
      <c r="M552" s="138">
        <v>0.32081911262798629</v>
      </c>
      <c r="N552" s="117">
        <f t="shared" si="25"/>
        <v>6.4965870307167224</v>
      </c>
      <c r="O552" s="117" t="s">
        <v>1159</v>
      </c>
      <c r="P552" s="114"/>
      <c r="Q552" s="118"/>
      <c r="R552" s="116"/>
      <c r="S552" s="114"/>
    </row>
    <row r="553" spans="6:19">
      <c r="F553" s="111" t="s">
        <v>524</v>
      </c>
      <c r="G553" s="136">
        <v>2.8670350000000003E-4</v>
      </c>
      <c r="H553" s="103">
        <f>ROUND(+G553*Totals!$H$14,2)</f>
        <v>102.93</v>
      </c>
      <c r="I553" s="103">
        <f t="shared" si="23"/>
        <v>0</v>
      </c>
      <c r="J553" s="103">
        <f t="shared" si="24"/>
        <v>102.93</v>
      </c>
      <c r="K553" s="113"/>
      <c r="L553" s="113"/>
      <c r="N553" s="117"/>
      <c r="O553" s="113"/>
      <c r="P553" s="114"/>
      <c r="Q553" s="118"/>
      <c r="R553" s="116"/>
      <c r="S553" s="114"/>
    </row>
    <row r="554" spans="6:19">
      <c r="F554" s="111" t="s">
        <v>523</v>
      </c>
      <c r="G554" s="136">
        <v>4.3662400000000004E-5</v>
      </c>
      <c r="H554" s="103">
        <f>ROUND(+G554*Totals!$H$14,2)</f>
        <v>15.67</v>
      </c>
      <c r="I554" s="103">
        <f t="shared" si="23"/>
        <v>5.120915032679739</v>
      </c>
      <c r="J554" s="103">
        <f t="shared" si="24"/>
        <v>10.549084967320262</v>
      </c>
      <c r="K554" s="113" t="s">
        <v>523</v>
      </c>
      <c r="L554" s="113" t="s">
        <v>100</v>
      </c>
      <c r="M554" s="138">
        <v>0.32679738562091504</v>
      </c>
      <c r="N554" s="117">
        <f t="shared" si="25"/>
        <v>5.120915032679739</v>
      </c>
      <c r="O554" s="113" t="s">
        <v>1159</v>
      </c>
      <c r="P554" s="114"/>
      <c r="Q554" s="118"/>
      <c r="R554" s="116"/>
      <c r="S554" s="114"/>
    </row>
    <row r="555" spans="6:19" ht="37.5">
      <c r="F555" s="111" t="s">
        <v>522</v>
      </c>
      <c r="G555" s="136">
        <v>3.9412059999999996E-4</v>
      </c>
      <c r="H555" s="103">
        <f>ROUND(+G555*Totals!$H$14,2)</f>
        <v>141.49</v>
      </c>
      <c r="I555" s="103">
        <f t="shared" si="23"/>
        <v>0</v>
      </c>
      <c r="J555" s="103">
        <f t="shared" si="24"/>
        <v>141.49</v>
      </c>
      <c r="K555" s="113"/>
      <c r="L555" s="113"/>
      <c r="N555" s="117"/>
      <c r="O555" s="113"/>
      <c r="P555" s="114"/>
      <c r="Q555" s="118"/>
      <c r="R555" s="116"/>
      <c r="S555" s="114"/>
    </row>
    <row r="556" spans="6:19">
      <c r="F556" s="111" t="s">
        <v>521</v>
      </c>
      <c r="G556" s="136">
        <v>6.5223100000000008E-4</v>
      </c>
      <c r="H556" s="103">
        <f>ROUND(+G556*Totals!$H$14,2)</f>
        <v>234.15</v>
      </c>
      <c r="I556" s="103">
        <f t="shared" si="23"/>
        <v>0</v>
      </c>
      <c r="J556" s="103">
        <f t="shared" si="24"/>
        <v>234.15</v>
      </c>
      <c r="K556" s="113"/>
      <c r="L556" s="113"/>
      <c r="N556" s="117"/>
      <c r="O556" s="113"/>
      <c r="P556" s="114"/>
      <c r="Q556" s="118"/>
      <c r="R556" s="116"/>
      <c r="S556" s="114"/>
    </row>
    <row r="557" spans="6:19">
      <c r="F557" s="111" t="s">
        <v>520</v>
      </c>
      <c r="G557" s="136">
        <v>3.0370469999999999E-4</v>
      </c>
      <c r="H557" s="103">
        <f>ROUND(+G557*Totals!$H$14,2)</f>
        <v>109.03</v>
      </c>
      <c r="I557" s="103">
        <f t="shared" si="23"/>
        <v>0</v>
      </c>
      <c r="J557" s="103">
        <f t="shared" si="24"/>
        <v>109.03</v>
      </c>
      <c r="K557" s="113"/>
      <c r="L557" s="113"/>
      <c r="N557" s="117"/>
      <c r="O557" s="117"/>
      <c r="P557" s="114"/>
      <c r="Q557" s="118"/>
      <c r="R557" s="116"/>
      <c r="S557" s="114"/>
    </row>
    <row r="558" spans="6:19" ht="37.5">
      <c r="F558" s="111" t="s">
        <v>519</v>
      </c>
      <c r="G558" s="136">
        <v>4.6173939999999999E-4</v>
      </c>
      <c r="H558" s="103">
        <f>ROUND(+G558*Totals!$H$14,2)</f>
        <v>165.76</v>
      </c>
      <c r="I558" s="103">
        <f t="shared" si="23"/>
        <v>0</v>
      </c>
      <c r="J558" s="103">
        <f t="shared" si="24"/>
        <v>165.76</v>
      </c>
      <c r="K558" s="113"/>
      <c r="L558" s="113"/>
      <c r="N558" s="117"/>
      <c r="O558" s="117"/>
      <c r="P558" s="114"/>
      <c r="Q558" s="118"/>
      <c r="R558" s="116"/>
      <c r="S558" s="114"/>
    </row>
    <row r="559" spans="6:19">
      <c r="F559" s="111" t="s">
        <v>518</v>
      </c>
      <c r="G559" s="136">
        <v>4.2503200000000003E-5</v>
      </c>
      <c r="H559" s="103">
        <f>ROUND(+G559*Totals!$H$14,2)</f>
        <v>15.26</v>
      </c>
      <c r="I559" s="103">
        <f t="shared" si="23"/>
        <v>4.9171111111111108</v>
      </c>
      <c r="J559" s="103">
        <f t="shared" si="24"/>
        <v>10.34288888888889</v>
      </c>
      <c r="K559" s="113" t="s">
        <v>518</v>
      </c>
      <c r="L559" s="113" t="s">
        <v>102</v>
      </c>
      <c r="M559" s="138">
        <v>0.32222222222222219</v>
      </c>
      <c r="N559" s="117">
        <f t="shared" si="25"/>
        <v>4.9171111111111108</v>
      </c>
      <c r="O559" s="113" t="s">
        <v>1159</v>
      </c>
      <c r="P559" s="114"/>
      <c r="Q559" s="118"/>
      <c r="R559" s="116"/>
      <c r="S559" s="114"/>
    </row>
    <row r="560" spans="6:19">
      <c r="F560" s="111" t="s">
        <v>517</v>
      </c>
      <c r="G560" s="136">
        <v>7.6892199999999995E-5</v>
      </c>
      <c r="H560" s="103">
        <f>ROUND(+G560*Totals!$H$14,2)</f>
        <v>27.6</v>
      </c>
      <c r="I560" s="103">
        <f t="shared" si="23"/>
        <v>8.0388349514563124</v>
      </c>
      <c r="J560" s="103">
        <f t="shared" si="24"/>
        <v>19.561165048543689</v>
      </c>
      <c r="K560" s="113" t="s">
        <v>517</v>
      </c>
      <c r="L560" s="113" t="s">
        <v>105</v>
      </c>
      <c r="M560" s="138">
        <v>0.29126213592233013</v>
      </c>
      <c r="N560" s="117">
        <f t="shared" si="25"/>
        <v>8.0388349514563124</v>
      </c>
      <c r="O560" s="113" t="s">
        <v>1159</v>
      </c>
      <c r="P560" s="114"/>
      <c r="Q560" s="118"/>
      <c r="R560" s="116"/>
      <c r="S560" s="114"/>
    </row>
    <row r="561" spans="6:19">
      <c r="F561" s="111" t="s">
        <v>516</v>
      </c>
      <c r="G561" s="136">
        <v>1.3330549999999999E-4</v>
      </c>
      <c r="H561" s="103">
        <f>ROUND(+G561*Totals!$H$14,2)</f>
        <v>47.86</v>
      </c>
      <c r="I561" s="103">
        <f t="shared" si="23"/>
        <v>5.4074536256323782</v>
      </c>
      <c r="J561" s="103">
        <f t="shared" si="24"/>
        <v>42.452546374367621</v>
      </c>
      <c r="K561" s="113" t="s">
        <v>516</v>
      </c>
      <c r="L561" s="113" t="s">
        <v>73</v>
      </c>
      <c r="M561" s="138">
        <v>0.11298482293423273</v>
      </c>
      <c r="N561" s="117">
        <f t="shared" si="25"/>
        <v>5.4074536256323782</v>
      </c>
      <c r="O561" s="113" t="s">
        <v>1159</v>
      </c>
      <c r="P561" s="114"/>
      <c r="Q561" s="118"/>
      <c r="R561" s="116"/>
      <c r="S561" s="114"/>
    </row>
    <row r="562" spans="6:19">
      <c r="F562" s="111" t="s">
        <v>515</v>
      </c>
      <c r="G562" s="136">
        <v>6.2209200000000001E-5</v>
      </c>
      <c r="H562" s="103">
        <f>ROUND(+G562*Totals!$H$14,2)</f>
        <v>22.33</v>
      </c>
      <c r="I562" s="103">
        <f t="shared" si="23"/>
        <v>0.17310077519379843</v>
      </c>
      <c r="J562" s="103">
        <f t="shared" si="24"/>
        <v>22.1568992248062</v>
      </c>
      <c r="K562" s="137" t="s">
        <v>515</v>
      </c>
      <c r="L562" s="137" t="s">
        <v>52</v>
      </c>
      <c r="M562" s="138">
        <v>7.7519379844961239E-3</v>
      </c>
      <c r="N562" s="117">
        <f t="shared" si="25"/>
        <v>0.17310077519379843</v>
      </c>
      <c r="O562" s="117"/>
      <c r="P562" s="114"/>
      <c r="Q562" s="118"/>
      <c r="R562" s="116"/>
      <c r="S562" s="114"/>
    </row>
    <row r="563" spans="6:19">
      <c r="F563" s="111" t="s">
        <v>514</v>
      </c>
      <c r="G563" s="136">
        <v>2.7704360000000003E-4</v>
      </c>
      <c r="H563" s="103">
        <f>ROUND(+G563*Totals!$H$14,2)</f>
        <v>99.46</v>
      </c>
      <c r="I563" s="103">
        <f t="shared" si="23"/>
        <v>0</v>
      </c>
      <c r="J563" s="103">
        <f t="shared" si="24"/>
        <v>99.46</v>
      </c>
      <c r="K563" s="113"/>
      <c r="L563" s="113"/>
      <c r="N563" s="117"/>
      <c r="O563" s="113"/>
      <c r="P563" s="114"/>
      <c r="Q563" s="118"/>
      <c r="R563" s="116"/>
      <c r="S563" s="114"/>
    </row>
    <row r="564" spans="6:19">
      <c r="F564" s="111" t="s">
        <v>513</v>
      </c>
      <c r="G564" s="136">
        <v>8.5779199999999993E-5</v>
      </c>
      <c r="H564" s="103">
        <f>ROUND(+G564*Totals!$H$14,2)</f>
        <v>30.79</v>
      </c>
      <c r="I564" s="103">
        <f t="shared" si="23"/>
        <v>6.5903253424657535</v>
      </c>
      <c r="J564" s="103">
        <f t="shared" si="24"/>
        <v>24.199674657534246</v>
      </c>
      <c r="K564" s="113" t="s">
        <v>513</v>
      </c>
      <c r="L564" s="113" t="s">
        <v>51</v>
      </c>
      <c r="M564" s="138">
        <v>0.21404109589041095</v>
      </c>
      <c r="N564" s="117">
        <f t="shared" si="25"/>
        <v>6.5903253424657535</v>
      </c>
      <c r="O564" s="117" t="s">
        <v>1159</v>
      </c>
      <c r="P564" s="114"/>
      <c r="Q564" s="118"/>
      <c r="R564" s="116"/>
      <c r="S564" s="114"/>
    </row>
    <row r="565" spans="6:19">
      <c r="F565" s="111" t="s">
        <v>512</v>
      </c>
      <c r="G565" s="136">
        <v>1.402606E-4</v>
      </c>
      <c r="H565" s="103">
        <f>ROUND(+G565*Totals!$H$14,2)</f>
        <v>50.35</v>
      </c>
      <c r="I565" s="103">
        <f t="shared" si="23"/>
        <v>9.8725490196078454</v>
      </c>
      <c r="J565" s="103">
        <f t="shared" si="24"/>
        <v>40.477450980392156</v>
      </c>
      <c r="K565" s="113" t="s">
        <v>512</v>
      </c>
      <c r="L565" s="113" t="s">
        <v>63</v>
      </c>
      <c r="M565" s="138">
        <v>0.19607843137254904</v>
      </c>
      <c r="N565" s="117">
        <f t="shared" si="25"/>
        <v>9.8725490196078454</v>
      </c>
      <c r="O565" s="113" t="s">
        <v>1159</v>
      </c>
      <c r="P565" s="114"/>
      <c r="Q565" s="118"/>
      <c r="R565" s="116"/>
      <c r="S565" s="114"/>
    </row>
    <row r="566" spans="6:19">
      <c r="F566" s="111" t="s">
        <v>511</v>
      </c>
      <c r="G566" s="136">
        <v>1.576483E-4</v>
      </c>
      <c r="H566" s="103">
        <f>ROUND(+G566*Totals!$H$14,2)</f>
        <v>56.6</v>
      </c>
      <c r="I566" s="103">
        <f t="shared" si="23"/>
        <v>19.624524312896401</v>
      </c>
      <c r="J566" s="103">
        <f t="shared" si="24"/>
        <v>36.975475687103597</v>
      </c>
      <c r="K566" s="113" t="s">
        <v>511</v>
      </c>
      <c r="L566" s="113" t="s">
        <v>83</v>
      </c>
      <c r="M566" s="138">
        <v>0.34672304439746293</v>
      </c>
      <c r="N566" s="117">
        <f t="shared" si="25"/>
        <v>19.624524312896401</v>
      </c>
      <c r="O566" s="117" t="s">
        <v>1159</v>
      </c>
      <c r="P566" s="114"/>
      <c r="Q566" s="118"/>
      <c r="R566" s="116"/>
      <c r="S566" s="114"/>
    </row>
    <row r="567" spans="6:19">
      <c r="F567" s="111" t="s">
        <v>510</v>
      </c>
      <c r="G567" s="136">
        <v>1.2832104999999999E-3</v>
      </c>
      <c r="H567" s="103">
        <f>ROUND(+G567*Totals!$H$14,2)</f>
        <v>460.67</v>
      </c>
      <c r="I567" s="103">
        <f t="shared" si="23"/>
        <v>0</v>
      </c>
      <c r="J567" s="103">
        <f t="shared" si="24"/>
        <v>460.67</v>
      </c>
      <c r="K567" s="113"/>
      <c r="L567" s="113"/>
      <c r="N567" s="117"/>
      <c r="O567" s="117"/>
      <c r="P567" s="114"/>
      <c r="Q567" s="118"/>
      <c r="R567" s="116"/>
      <c r="S567" s="114"/>
    </row>
    <row r="568" spans="6:19">
      <c r="F568" s="111" t="s">
        <v>509</v>
      </c>
      <c r="G568" s="136">
        <v>5.2163000000000002E-5</v>
      </c>
      <c r="H568" s="103">
        <f>ROUND(+G568*Totals!$H$14,2)</f>
        <v>18.73</v>
      </c>
      <c r="I568" s="103">
        <f t="shared" si="23"/>
        <v>4.882227488151659</v>
      </c>
      <c r="J568" s="103">
        <f t="shared" si="24"/>
        <v>13.847772511848341</v>
      </c>
      <c r="K568" s="113" t="s">
        <v>509</v>
      </c>
      <c r="L568" s="113" t="s">
        <v>82</v>
      </c>
      <c r="M568" s="138">
        <v>0.26066350710900477</v>
      </c>
      <c r="N568" s="117">
        <f t="shared" si="25"/>
        <v>4.882227488151659</v>
      </c>
      <c r="O568" s="117" t="s">
        <v>1159</v>
      </c>
      <c r="P568" s="114"/>
      <c r="Q568" s="118"/>
      <c r="R568" s="116"/>
      <c r="S568" s="114"/>
    </row>
    <row r="569" spans="6:19">
      <c r="F569" s="111" t="s">
        <v>508</v>
      </c>
      <c r="G569" s="136">
        <v>1.3910100000000001E-5</v>
      </c>
      <c r="H569" s="103">
        <f>ROUND(+G569*Totals!$H$14,2)</f>
        <v>4.99</v>
      </c>
      <c r="I569" s="103">
        <f t="shared" si="23"/>
        <v>1.324778761061947</v>
      </c>
      <c r="J569" s="103">
        <f t="shared" si="24"/>
        <v>3.6652212389380532</v>
      </c>
      <c r="K569" s="113" t="s">
        <v>508</v>
      </c>
      <c r="L569" s="113" t="s">
        <v>126</v>
      </c>
      <c r="M569" s="138">
        <v>0.26548672566371684</v>
      </c>
      <c r="N569" s="117">
        <f t="shared" si="25"/>
        <v>1.324778761061947</v>
      </c>
      <c r="O569" s="113" t="s">
        <v>1159</v>
      </c>
      <c r="P569" s="114"/>
      <c r="Q569" s="118"/>
      <c r="R569" s="116"/>
      <c r="S569" s="114"/>
    </row>
    <row r="570" spans="6:19">
      <c r="F570" s="111" t="s">
        <v>506</v>
      </c>
      <c r="G570" s="136">
        <v>3.0061359999999996E-4</v>
      </c>
      <c r="H570" s="103">
        <f>ROUND(+G570*Totals!$H$14,2)</f>
        <v>107.92</v>
      </c>
      <c r="I570" s="103">
        <f t="shared" si="23"/>
        <v>0</v>
      </c>
      <c r="J570" s="103">
        <f t="shared" si="24"/>
        <v>107.92</v>
      </c>
      <c r="K570" s="113"/>
      <c r="L570" s="113"/>
      <c r="N570" s="117"/>
      <c r="O570" s="117"/>
      <c r="P570" s="114"/>
      <c r="Q570" s="118"/>
      <c r="R570" s="116"/>
      <c r="S570" s="114"/>
    </row>
    <row r="571" spans="6:19">
      <c r="F571" s="111" t="s">
        <v>505</v>
      </c>
      <c r="G571" s="136">
        <v>1.4682930000000001E-4</v>
      </c>
      <c r="H571" s="103">
        <f>ROUND(+G571*Totals!$H$14,2)</f>
        <v>52.71</v>
      </c>
      <c r="I571" s="103">
        <f t="shared" si="23"/>
        <v>10.877315748642358</v>
      </c>
      <c r="J571" s="103">
        <f t="shared" si="24"/>
        <v>41.832684251357641</v>
      </c>
      <c r="K571" s="113" t="s">
        <v>505</v>
      </c>
      <c r="L571" s="113" t="s">
        <v>122</v>
      </c>
      <c r="M571" s="138">
        <v>0.20636152055857254</v>
      </c>
      <c r="N571" s="117">
        <f t="shared" si="25"/>
        <v>10.877315748642358</v>
      </c>
      <c r="O571" s="113" t="s">
        <v>1159</v>
      </c>
      <c r="P571" s="114"/>
      <c r="Q571" s="118"/>
      <c r="R571" s="116"/>
      <c r="S571" s="114"/>
    </row>
    <row r="572" spans="6:19">
      <c r="F572" s="111" t="s">
        <v>504</v>
      </c>
      <c r="G572" s="136">
        <v>1.255777E-4</v>
      </c>
      <c r="H572" s="103">
        <f>ROUND(+G572*Totals!$H$14,2)</f>
        <v>45.08</v>
      </c>
      <c r="I572" s="103">
        <f t="shared" si="23"/>
        <v>11.534830287206265</v>
      </c>
      <c r="J572" s="103">
        <f t="shared" si="24"/>
        <v>33.545169712793736</v>
      </c>
      <c r="K572" s="113" t="s">
        <v>504</v>
      </c>
      <c r="L572" s="113" t="s">
        <v>59</v>
      </c>
      <c r="M572" s="138">
        <v>0.25587467362924282</v>
      </c>
      <c r="N572" s="117">
        <f t="shared" si="25"/>
        <v>11.534830287206265</v>
      </c>
      <c r="O572" s="117" t="s">
        <v>1159</v>
      </c>
      <c r="P572" s="114"/>
      <c r="Q572" s="118"/>
      <c r="R572" s="116"/>
      <c r="S572" s="114"/>
    </row>
    <row r="573" spans="6:19">
      <c r="F573" s="111" t="s">
        <v>503</v>
      </c>
      <c r="G573" s="136">
        <v>2.318357E-4</v>
      </c>
      <c r="H573" s="103">
        <f>ROUND(+G573*Totals!$H$14,2)</f>
        <v>83.23</v>
      </c>
      <c r="I573" s="103">
        <f t="shared" si="23"/>
        <v>0</v>
      </c>
      <c r="J573" s="103">
        <f t="shared" si="24"/>
        <v>83.23</v>
      </c>
      <c r="K573" s="113"/>
      <c r="L573" s="113"/>
      <c r="N573" s="117"/>
      <c r="O573" s="113"/>
      <c r="P573" s="114"/>
      <c r="Q573" s="118"/>
      <c r="R573" s="116"/>
      <c r="S573" s="114"/>
    </row>
    <row r="574" spans="6:19">
      <c r="F574" s="111" t="s">
        <v>502</v>
      </c>
      <c r="G574" s="136">
        <v>1.166906E-4</v>
      </c>
      <c r="H574" s="103">
        <f>ROUND(+G574*Totals!$H$14,2)</f>
        <v>41.89</v>
      </c>
      <c r="I574" s="103">
        <f t="shared" si="23"/>
        <v>8.9604278074866315</v>
      </c>
      <c r="J574" s="103">
        <f t="shared" si="24"/>
        <v>32.929572192513369</v>
      </c>
      <c r="K574" s="113" t="s">
        <v>502</v>
      </c>
      <c r="L574" s="113" t="s">
        <v>84</v>
      </c>
      <c r="M574" s="138">
        <v>0.21390374331550802</v>
      </c>
      <c r="N574" s="117">
        <f t="shared" si="25"/>
        <v>8.9604278074866315</v>
      </c>
      <c r="O574" s="117" t="s">
        <v>1159</v>
      </c>
      <c r="P574" s="114"/>
      <c r="Q574" s="118"/>
      <c r="R574" s="116"/>
      <c r="S574" s="114"/>
    </row>
    <row r="575" spans="6:19" ht="37.5">
      <c r="F575" s="111" t="s">
        <v>501</v>
      </c>
      <c r="G575" s="136">
        <v>1.0347599E-3</v>
      </c>
      <c r="H575" s="103">
        <f>ROUND(+G575*Totals!$H$14,2)</f>
        <v>371.48</v>
      </c>
      <c r="I575" s="103">
        <f t="shared" si="23"/>
        <v>0</v>
      </c>
      <c r="J575" s="103">
        <f t="shared" si="24"/>
        <v>371.48</v>
      </c>
      <c r="K575" s="113"/>
      <c r="L575" s="113"/>
      <c r="N575" s="117"/>
      <c r="O575" s="113"/>
      <c r="P575" s="114"/>
      <c r="Q575" s="118"/>
      <c r="R575" s="116"/>
      <c r="S575" s="114"/>
    </row>
    <row r="576" spans="6:19">
      <c r="F576" s="111" t="s">
        <v>100</v>
      </c>
      <c r="G576" s="136">
        <v>4.79127E-5</v>
      </c>
      <c r="H576" s="103">
        <f>ROUND(+G576*Totals!$H$14,2)</f>
        <v>17.2</v>
      </c>
      <c r="I576" s="103">
        <f t="shared" si="23"/>
        <v>4.4487644151565071</v>
      </c>
      <c r="J576" s="103">
        <f t="shared" si="24"/>
        <v>12.751235584843492</v>
      </c>
      <c r="K576" s="113" t="s">
        <v>100</v>
      </c>
      <c r="L576" s="113" t="s">
        <v>100</v>
      </c>
      <c r="M576" s="138">
        <v>0.25864909390444812</v>
      </c>
      <c r="N576" s="117">
        <f t="shared" si="25"/>
        <v>4.4487644151565071</v>
      </c>
      <c r="O576" s="117" t="s">
        <v>1159</v>
      </c>
      <c r="P576" s="114"/>
      <c r="Q576" s="118"/>
      <c r="R576" s="116"/>
      <c r="S576" s="114"/>
    </row>
    <row r="577" spans="6:19">
      <c r="F577" s="111" t="s">
        <v>500</v>
      </c>
      <c r="G577" s="136">
        <v>9.6018610000000006E-4</v>
      </c>
      <c r="H577" s="103">
        <f>ROUND(+G577*Totals!$H$14,2)</f>
        <v>344.71</v>
      </c>
      <c r="I577" s="103">
        <f t="shared" si="23"/>
        <v>0</v>
      </c>
      <c r="J577" s="103">
        <f t="shared" si="24"/>
        <v>344.71</v>
      </c>
      <c r="K577" s="113"/>
      <c r="L577" s="113"/>
      <c r="N577" s="117"/>
      <c r="O577" s="113"/>
      <c r="P577" s="114"/>
      <c r="Q577" s="118"/>
      <c r="R577" s="116"/>
      <c r="S577" s="114"/>
    </row>
    <row r="578" spans="6:19">
      <c r="F578" s="111" t="s">
        <v>499</v>
      </c>
      <c r="G578" s="136">
        <v>1.0548520000000001E-4</v>
      </c>
      <c r="H578" s="103">
        <f>ROUND(+G578*Totals!$H$14,2)</f>
        <v>37.869999999999997</v>
      </c>
      <c r="I578" s="103">
        <f t="shared" si="23"/>
        <v>18.340627802690584</v>
      </c>
      <c r="J578" s="103">
        <f t="shared" si="24"/>
        <v>19.529372197309414</v>
      </c>
      <c r="K578" s="113" t="s">
        <v>499</v>
      </c>
      <c r="L578" s="113" t="s">
        <v>77</v>
      </c>
      <c r="M578" s="138">
        <v>0.48430493273542602</v>
      </c>
      <c r="N578" s="117">
        <f t="shared" si="25"/>
        <v>18.340627802690584</v>
      </c>
      <c r="O578" s="117" t="s">
        <v>1159</v>
      </c>
      <c r="P578" s="114"/>
      <c r="Q578" s="118"/>
      <c r="R578" s="116"/>
      <c r="S578" s="114"/>
    </row>
    <row r="579" spans="6:19">
      <c r="F579" s="111" t="s">
        <v>498</v>
      </c>
      <c r="G579" s="136">
        <v>1.3098719999999998E-4</v>
      </c>
      <c r="H579" s="103">
        <f>ROUND(+G579*Totals!$H$14,2)</f>
        <v>47.02</v>
      </c>
      <c r="I579" s="103">
        <f t="shared" si="23"/>
        <v>0</v>
      </c>
      <c r="J579" s="103">
        <f t="shared" si="24"/>
        <v>47.02</v>
      </c>
      <c r="K579" s="113"/>
      <c r="L579" s="113"/>
      <c r="N579" s="117"/>
      <c r="O579" s="113"/>
      <c r="P579" s="114"/>
      <c r="Q579" s="118"/>
      <c r="R579" s="116"/>
      <c r="S579" s="114"/>
    </row>
    <row r="580" spans="6:19">
      <c r="F580" s="111" t="s">
        <v>497</v>
      </c>
      <c r="G580" s="136">
        <v>4.9844700000000001E-5</v>
      </c>
      <c r="H580" s="103">
        <f>ROUND(+G580*Totals!$H$14,2)</f>
        <v>17.89</v>
      </c>
      <c r="I580" s="103">
        <f t="shared" si="23"/>
        <v>4.4725000000000001</v>
      </c>
      <c r="J580" s="103">
        <f t="shared" si="24"/>
        <v>13.4175</v>
      </c>
      <c r="K580" s="113" t="s">
        <v>497</v>
      </c>
      <c r="L580" s="113" t="s">
        <v>83</v>
      </c>
      <c r="M580" s="138">
        <v>0.25</v>
      </c>
      <c r="N580" s="117">
        <f t="shared" si="25"/>
        <v>4.4725000000000001</v>
      </c>
      <c r="O580" s="113" t="s">
        <v>1159</v>
      </c>
      <c r="P580" s="114"/>
      <c r="Q580" s="118"/>
      <c r="R580" s="116"/>
      <c r="S580" s="114"/>
    </row>
    <row r="581" spans="6:19">
      <c r="F581" s="111" t="s">
        <v>101</v>
      </c>
      <c r="G581" s="136">
        <v>5.6838380000000005E-4</v>
      </c>
      <c r="H581" s="103">
        <f>ROUND(+G581*Totals!$H$14,2)</f>
        <v>204.05</v>
      </c>
      <c r="I581" s="103">
        <f t="shared" si="23"/>
        <v>0</v>
      </c>
      <c r="J581" s="103">
        <f t="shared" si="24"/>
        <v>204.05</v>
      </c>
      <c r="K581" s="113"/>
      <c r="L581" s="113"/>
      <c r="N581" s="117"/>
      <c r="O581" s="113"/>
      <c r="P581" s="114"/>
      <c r="Q581" s="118"/>
      <c r="R581" s="116"/>
      <c r="S581" s="114"/>
    </row>
    <row r="582" spans="6:19">
      <c r="F582" s="111" t="s">
        <v>102</v>
      </c>
      <c r="G582" s="136">
        <v>7.6003459999999991E-4</v>
      </c>
      <c r="H582" s="103">
        <f>ROUND(+G582*Totals!$H$14,2)</f>
        <v>272.85000000000002</v>
      </c>
      <c r="I582" s="103">
        <f t="shared" si="23"/>
        <v>0</v>
      </c>
      <c r="J582" s="103">
        <f t="shared" si="24"/>
        <v>272.85000000000002</v>
      </c>
      <c r="K582" s="113"/>
      <c r="L582" s="113"/>
      <c r="N582" s="117"/>
      <c r="O582" s="113"/>
      <c r="P582" s="114"/>
      <c r="Q582" s="118"/>
      <c r="R582" s="116"/>
      <c r="S582" s="114"/>
    </row>
    <row r="583" spans="6:19">
      <c r="F583" s="111" t="s">
        <v>496</v>
      </c>
      <c r="G583" s="136">
        <v>5.571784E-4</v>
      </c>
      <c r="H583" s="103">
        <f>ROUND(+G583*Totals!$H$14,2)</f>
        <v>200.03</v>
      </c>
      <c r="I583" s="103">
        <f t="shared" ref="I583:I646" si="26">+N583+Q583+T583</f>
        <v>0</v>
      </c>
      <c r="J583" s="103">
        <f t="shared" ref="J583:J646" si="27">+H583-I583</f>
        <v>200.03</v>
      </c>
      <c r="K583" s="113"/>
      <c r="L583" s="113"/>
      <c r="N583" s="117"/>
      <c r="O583" s="117"/>
      <c r="P583" s="114"/>
      <c r="Q583" s="118"/>
      <c r="R583" s="116"/>
      <c r="S583" s="114"/>
    </row>
    <row r="584" spans="6:19">
      <c r="F584" s="111" t="s">
        <v>495</v>
      </c>
      <c r="G584" s="136">
        <v>1.5664364E-3</v>
      </c>
      <c r="H584" s="103">
        <f>ROUND(+G584*Totals!$H$14,2)</f>
        <v>562.35</v>
      </c>
      <c r="I584" s="103">
        <f t="shared" si="26"/>
        <v>0</v>
      </c>
      <c r="J584" s="103">
        <f t="shared" si="27"/>
        <v>562.35</v>
      </c>
      <c r="K584" s="113"/>
      <c r="L584" s="113"/>
      <c r="N584" s="117"/>
      <c r="O584" s="113"/>
      <c r="P584" s="114"/>
      <c r="Q584" s="118"/>
      <c r="R584" s="116"/>
      <c r="S584" s="114"/>
    </row>
    <row r="585" spans="6:19">
      <c r="F585" s="111" t="s">
        <v>494</v>
      </c>
      <c r="G585" s="136">
        <v>7.8437700000000003E-5</v>
      </c>
      <c r="H585" s="103">
        <f>ROUND(+G585*Totals!$H$14,2)</f>
        <v>28.16</v>
      </c>
      <c r="I585" s="103">
        <f t="shared" si="26"/>
        <v>7.9776744186046509</v>
      </c>
      <c r="J585" s="103">
        <f t="shared" si="27"/>
        <v>20.18232558139535</v>
      </c>
      <c r="K585" s="113" t="s">
        <v>494</v>
      </c>
      <c r="L585" s="113" t="s">
        <v>119</v>
      </c>
      <c r="M585" s="138">
        <v>0.28329809725158561</v>
      </c>
      <c r="N585" s="117">
        <f t="shared" si="25"/>
        <v>7.9776744186046509</v>
      </c>
      <c r="O585" s="117" t="s">
        <v>1159</v>
      </c>
      <c r="P585" s="114"/>
      <c r="Q585" s="118"/>
      <c r="R585" s="116"/>
      <c r="S585" s="114"/>
    </row>
    <row r="586" spans="6:19">
      <c r="F586" s="111" t="s">
        <v>493</v>
      </c>
      <c r="G586" s="136">
        <v>2.851579E-4</v>
      </c>
      <c r="H586" s="103">
        <f>ROUND(+G586*Totals!$H$14,2)</f>
        <v>102.37</v>
      </c>
      <c r="I586" s="103">
        <f t="shared" si="26"/>
        <v>0</v>
      </c>
      <c r="J586" s="103">
        <f t="shared" si="27"/>
        <v>102.37</v>
      </c>
      <c r="K586" s="113"/>
      <c r="L586" s="113"/>
      <c r="N586" s="117"/>
      <c r="O586" s="117"/>
      <c r="P586" s="114"/>
      <c r="Q586" s="118"/>
      <c r="R586" s="116"/>
      <c r="S586" s="114"/>
    </row>
    <row r="587" spans="6:19">
      <c r="F587" s="111" t="s">
        <v>492</v>
      </c>
      <c r="G587" s="136">
        <v>7.6892199999999995E-5</v>
      </c>
      <c r="H587" s="103">
        <f>ROUND(+G587*Totals!$H$14,2)</f>
        <v>27.6</v>
      </c>
      <c r="I587" s="103">
        <f t="shared" si="26"/>
        <v>2.1928767123287671</v>
      </c>
      <c r="J587" s="103">
        <f t="shared" si="27"/>
        <v>25.407123287671233</v>
      </c>
      <c r="K587" s="113" t="s">
        <v>492</v>
      </c>
      <c r="L587" s="113" t="s">
        <v>101</v>
      </c>
      <c r="M587" s="138">
        <v>7.9452054794520541E-2</v>
      </c>
      <c r="N587" s="117">
        <f t="shared" si="25"/>
        <v>2.1928767123287671</v>
      </c>
      <c r="O587" s="113" t="s">
        <v>1159</v>
      </c>
      <c r="P587" s="114"/>
      <c r="Q587" s="118"/>
      <c r="R587" s="116"/>
      <c r="S587" s="114"/>
    </row>
    <row r="588" spans="6:19">
      <c r="F588" s="111" t="s">
        <v>491</v>
      </c>
      <c r="G588" s="136">
        <v>6.4913999999999995E-5</v>
      </c>
      <c r="H588" s="103">
        <f>ROUND(+G588*Totals!$H$14,2)</f>
        <v>23.3</v>
      </c>
      <c r="I588" s="103">
        <f t="shared" si="26"/>
        <v>8.2998144712430424</v>
      </c>
      <c r="J588" s="103">
        <f t="shared" si="27"/>
        <v>15.000185528756958</v>
      </c>
      <c r="K588" s="113" t="s">
        <v>491</v>
      </c>
      <c r="L588" s="113" t="s">
        <v>127</v>
      </c>
      <c r="M588" s="138">
        <v>0.35621521335807049</v>
      </c>
      <c r="N588" s="117">
        <f t="shared" si="25"/>
        <v>8.2998144712430424</v>
      </c>
      <c r="O588" s="117" t="s">
        <v>1159</v>
      </c>
      <c r="P588" s="114"/>
      <c r="Q588" s="118"/>
      <c r="R588" s="116"/>
      <c r="S588" s="114"/>
    </row>
    <row r="589" spans="6:19">
      <c r="F589" s="111" t="s">
        <v>490</v>
      </c>
      <c r="G589" s="136">
        <v>2.4613219999999999E-4</v>
      </c>
      <c r="H589" s="103">
        <f>ROUND(+G589*Totals!$H$14,2)</f>
        <v>88.36</v>
      </c>
      <c r="I589" s="103">
        <f t="shared" si="26"/>
        <v>0</v>
      </c>
      <c r="J589" s="103">
        <f t="shared" si="27"/>
        <v>88.36</v>
      </c>
      <c r="K589" s="113"/>
      <c r="L589" s="113"/>
      <c r="N589" s="117"/>
      <c r="O589" s="113"/>
      <c r="P589" s="114"/>
      <c r="Q589" s="118"/>
      <c r="R589" s="116"/>
      <c r="S589" s="114"/>
    </row>
    <row r="590" spans="6:19">
      <c r="F590" s="111" t="s">
        <v>489</v>
      </c>
      <c r="G590" s="136">
        <v>3.70937E-5</v>
      </c>
      <c r="H590" s="103">
        <f>ROUND(+G590*Totals!$H$14,2)</f>
        <v>13.32</v>
      </c>
      <c r="I590" s="103">
        <f t="shared" si="26"/>
        <v>5.4847058823529418</v>
      </c>
      <c r="J590" s="103">
        <f t="shared" si="27"/>
        <v>7.8352941176470585</v>
      </c>
      <c r="K590" s="113" t="s">
        <v>489</v>
      </c>
      <c r="L590" s="113" t="s">
        <v>87</v>
      </c>
      <c r="M590" s="138">
        <v>0.41176470588235298</v>
      </c>
      <c r="N590" s="117">
        <f t="shared" si="25"/>
        <v>5.4847058823529418</v>
      </c>
      <c r="O590" s="117" t="s">
        <v>1159</v>
      </c>
      <c r="P590" s="114"/>
      <c r="Q590" s="118"/>
      <c r="R590" s="116"/>
      <c r="S590" s="114"/>
    </row>
    <row r="591" spans="6:19">
      <c r="F591" s="111" t="s">
        <v>488</v>
      </c>
      <c r="G591" s="136">
        <v>2.9056740000000001E-4</v>
      </c>
      <c r="H591" s="103">
        <f>ROUND(+G591*Totals!$H$14,2)</f>
        <v>104.31</v>
      </c>
      <c r="I591" s="103">
        <f t="shared" si="26"/>
        <v>0</v>
      </c>
      <c r="J591" s="103">
        <f t="shared" si="27"/>
        <v>104.31</v>
      </c>
      <c r="K591" s="113"/>
      <c r="L591" s="113"/>
      <c r="N591" s="117"/>
      <c r="O591" s="113"/>
      <c r="P591" s="114"/>
      <c r="Q591" s="118"/>
      <c r="R591" s="116"/>
      <c r="S591" s="114"/>
    </row>
    <row r="592" spans="6:19">
      <c r="F592" s="111" t="s">
        <v>487</v>
      </c>
      <c r="G592" s="136">
        <v>3.7866500000000001E-5</v>
      </c>
      <c r="H592" s="103">
        <f>ROUND(+G592*Totals!$H$14,2)</f>
        <v>13.59</v>
      </c>
      <c r="I592" s="103">
        <f t="shared" si="26"/>
        <v>0.42030927835051546</v>
      </c>
      <c r="J592" s="103">
        <f t="shared" si="27"/>
        <v>13.169690721649484</v>
      </c>
      <c r="K592" s="113" t="s">
        <v>487</v>
      </c>
      <c r="L592" s="113" t="s">
        <v>72</v>
      </c>
      <c r="M592" s="138">
        <v>3.0927835051546393E-2</v>
      </c>
      <c r="N592" s="117">
        <f t="shared" si="25"/>
        <v>0.42030927835051546</v>
      </c>
      <c r="O592" s="117" t="s">
        <v>1159</v>
      </c>
      <c r="P592" s="114"/>
      <c r="Q592" s="118"/>
      <c r="R592" s="116"/>
      <c r="S592" s="114"/>
    </row>
    <row r="593" spans="6:19">
      <c r="F593" s="111" t="s">
        <v>486</v>
      </c>
      <c r="G593" s="136">
        <v>2.3454039999999999E-4</v>
      </c>
      <c r="H593" s="103">
        <f>ROUND(+G593*Totals!$H$14,2)</f>
        <v>84.2</v>
      </c>
      <c r="I593" s="103">
        <f t="shared" si="26"/>
        <v>0</v>
      </c>
      <c r="J593" s="103">
        <f t="shared" si="27"/>
        <v>84.2</v>
      </c>
      <c r="K593" s="113"/>
      <c r="L593" s="113"/>
      <c r="N593" s="117"/>
      <c r="O593" s="113"/>
      <c r="P593" s="114"/>
      <c r="Q593" s="118"/>
      <c r="R593" s="116"/>
      <c r="S593" s="114"/>
    </row>
    <row r="594" spans="6:19" ht="37.5">
      <c r="F594" s="111" t="s">
        <v>485</v>
      </c>
      <c r="G594" s="136">
        <v>6.2595599999999994E-5</v>
      </c>
      <c r="H594" s="103">
        <f>ROUND(+G594*Totals!$H$14,2)</f>
        <v>22.47</v>
      </c>
      <c r="I594" s="103">
        <f t="shared" si="26"/>
        <v>8.4640358744394604</v>
      </c>
      <c r="J594" s="103">
        <f t="shared" si="27"/>
        <v>14.005964125560538</v>
      </c>
      <c r="K594" s="113" t="s">
        <v>485</v>
      </c>
      <c r="L594" s="113" t="s">
        <v>41</v>
      </c>
      <c r="M594" s="138">
        <v>0.37668161434977576</v>
      </c>
      <c r="N594" s="117">
        <f t="shared" si="25"/>
        <v>8.4640358744394604</v>
      </c>
      <c r="O594" s="113" t="s">
        <v>1159</v>
      </c>
      <c r="P594" s="114"/>
      <c r="Q594" s="118"/>
      <c r="R594" s="116"/>
      <c r="S594" s="114"/>
    </row>
    <row r="595" spans="6:19">
      <c r="F595" s="111" t="s">
        <v>484</v>
      </c>
      <c r="G595" s="136">
        <v>6.2711550000000009E-4</v>
      </c>
      <c r="H595" s="103">
        <f>ROUND(+G595*Totals!$H$14,2)</f>
        <v>225.13</v>
      </c>
      <c r="I595" s="103">
        <f t="shared" si="26"/>
        <v>0</v>
      </c>
      <c r="J595" s="103">
        <f t="shared" si="27"/>
        <v>225.13</v>
      </c>
      <c r="K595" s="113"/>
      <c r="L595" s="113"/>
      <c r="N595" s="117"/>
      <c r="O595" s="117"/>
      <c r="P595" s="114"/>
      <c r="Q595" s="118"/>
      <c r="R595" s="116"/>
      <c r="S595" s="114"/>
    </row>
    <row r="596" spans="6:19" ht="37.5">
      <c r="F596" s="111" t="s">
        <v>483</v>
      </c>
      <c r="G596" s="136">
        <v>3.5834066999999997E-3</v>
      </c>
      <c r="H596" s="103">
        <f>ROUND(+G596*Totals!$H$14,2)</f>
        <v>1286.44</v>
      </c>
      <c r="I596" s="103">
        <f t="shared" si="26"/>
        <v>0</v>
      </c>
      <c r="J596" s="103">
        <f t="shared" si="27"/>
        <v>1286.44</v>
      </c>
      <c r="K596" s="113"/>
      <c r="L596" s="113"/>
      <c r="N596" s="117"/>
      <c r="O596" s="113"/>
      <c r="P596" s="114"/>
      <c r="Q596" s="118"/>
      <c r="R596" s="116"/>
      <c r="S596" s="114"/>
    </row>
    <row r="597" spans="6:19">
      <c r="F597" s="111" t="s">
        <v>481</v>
      </c>
      <c r="G597" s="136">
        <v>0</v>
      </c>
      <c r="H597" s="103">
        <f>ROUND(+G597*Totals!$H$14,2)</f>
        <v>0</v>
      </c>
      <c r="I597" s="103">
        <f t="shared" si="26"/>
        <v>0</v>
      </c>
      <c r="J597" s="103">
        <f t="shared" si="27"/>
        <v>0</v>
      </c>
      <c r="K597" s="113"/>
      <c r="L597" s="113"/>
      <c r="N597" s="117"/>
      <c r="O597" s="113"/>
      <c r="P597" s="114"/>
      <c r="Q597" s="118"/>
      <c r="R597" s="116"/>
      <c r="S597" s="114"/>
    </row>
    <row r="598" spans="6:19" ht="37.5">
      <c r="F598" s="111" t="s">
        <v>480</v>
      </c>
      <c r="G598" s="136">
        <v>1.7492002000000001E-3</v>
      </c>
      <c r="H598" s="103">
        <f>ROUND(+G598*Totals!$H$14,2)</f>
        <v>627.96</v>
      </c>
      <c r="I598" s="103">
        <f t="shared" si="26"/>
        <v>0</v>
      </c>
      <c r="J598" s="103">
        <f t="shared" si="27"/>
        <v>627.96</v>
      </c>
      <c r="K598" s="113"/>
      <c r="L598" s="113"/>
      <c r="N598" s="117"/>
      <c r="O598" s="113"/>
      <c r="P598" s="114"/>
      <c r="Q598" s="118"/>
      <c r="R598" s="116"/>
      <c r="S598" s="114"/>
    </row>
    <row r="599" spans="6:19">
      <c r="F599" s="111" t="s">
        <v>479</v>
      </c>
      <c r="G599" s="136">
        <v>6.5184460000000004E-4</v>
      </c>
      <c r="H599" s="103">
        <f>ROUND(+G599*Totals!$H$14,2)</f>
        <v>234.01</v>
      </c>
      <c r="I599" s="103">
        <f t="shared" si="26"/>
        <v>0</v>
      </c>
      <c r="J599" s="103">
        <f t="shared" si="27"/>
        <v>234.01</v>
      </c>
      <c r="K599" s="113"/>
      <c r="L599" s="113"/>
      <c r="N599" s="117"/>
      <c r="O599" s="113"/>
      <c r="P599" s="114"/>
      <c r="Q599" s="118"/>
      <c r="R599" s="116"/>
      <c r="S599" s="114"/>
    </row>
    <row r="600" spans="6:19">
      <c r="F600" s="111" t="s">
        <v>478</v>
      </c>
      <c r="G600" s="136">
        <v>2.6429270000000003E-4</v>
      </c>
      <c r="H600" s="103">
        <f>ROUND(+G600*Totals!$H$14,2)</f>
        <v>94.88</v>
      </c>
      <c r="I600" s="103">
        <f t="shared" si="26"/>
        <v>0</v>
      </c>
      <c r="J600" s="103">
        <f t="shared" si="27"/>
        <v>94.88</v>
      </c>
      <c r="K600" s="113"/>
      <c r="L600" s="113"/>
      <c r="N600" s="117"/>
      <c r="O600" s="117"/>
      <c r="P600" s="114"/>
      <c r="Q600" s="118"/>
      <c r="R600" s="116"/>
      <c r="S600" s="114"/>
    </row>
    <row r="601" spans="6:19">
      <c r="F601" s="111" t="s">
        <v>104</v>
      </c>
      <c r="G601" s="136">
        <v>9.1949893000000012E-3</v>
      </c>
      <c r="H601" s="103">
        <f>ROUND(+G601*Totals!$H$14,2)</f>
        <v>3301</v>
      </c>
      <c r="I601" s="103">
        <f t="shared" si="26"/>
        <v>0</v>
      </c>
      <c r="J601" s="103">
        <f t="shared" si="27"/>
        <v>3301</v>
      </c>
      <c r="K601" s="113"/>
      <c r="L601" s="113"/>
      <c r="N601" s="117"/>
      <c r="O601" s="113"/>
      <c r="P601" s="114"/>
      <c r="Q601" s="118"/>
      <c r="R601" s="116"/>
      <c r="S601" s="114"/>
    </row>
    <row r="602" spans="6:19">
      <c r="F602" s="111" t="s">
        <v>477</v>
      </c>
      <c r="G602" s="136">
        <v>1.2441850000000001E-4</v>
      </c>
      <c r="H602" s="103">
        <f>ROUND(+G602*Totals!$H$14,2)</f>
        <v>44.67</v>
      </c>
      <c r="I602" s="103">
        <f t="shared" si="26"/>
        <v>11.539160063391442</v>
      </c>
      <c r="J602" s="103">
        <f t="shared" si="27"/>
        <v>33.13083993660856</v>
      </c>
      <c r="K602" s="113" t="s">
        <v>477</v>
      </c>
      <c r="L602" s="113" t="s">
        <v>39</v>
      </c>
      <c r="M602" s="138">
        <v>0.2583201267828843</v>
      </c>
      <c r="N602" s="117">
        <f>+H602*M602</f>
        <v>11.539160063391442</v>
      </c>
      <c r="O602" s="117" t="s">
        <v>1159</v>
      </c>
      <c r="P602" s="114"/>
      <c r="Q602" s="118"/>
      <c r="R602" s="116"/>
      <c r="S602" s="114"/>
    </row>
    <row r="603" spans="6:19">
      <c r="F603" s="111" t="s">
        <v>476</v>
      </c>
      <c r="G603" s="136">
        <v>5.9929519999999997E-4</v>
      </c>
      <c r="H603" s="103">
        <f>ROUND(+G603*Totals!$H$14,2)</f>
        <v>215.15</v>
      </c>
      <c r="I603" s="103">
        <f t="shared" si="26"/>
        <v>0</v>
      </c>
      <c r="J603" s="103">
        <f t="shared" si="27"/>
        <v>215.15</v>
      </c>
      <c r="K603" s="113"/>
      <c r="L603" s="113"/>
      <c r="N603" s="117"/>
      <c r="O603" s="113"/>
      <c r="P603" s="114"/>
      <c r="Q603" s="118"/>
      <c r="R603" s="116"/>
      <c r="S603" s="114"/>
    </row>
    <row r="604" spans="6:19">
      <c r="F604" s="111" t="s">
        <v>475</v>
      </c>
      <c r="G604" s="136">
        <v>2.5501900000000001E-5</v>
      </c>
      <c r="H604" s="103">
        <f>ROUND(+G604*Totals!$H$14,2)</f>
        <v>9.16</v>
      </c>
      <c r="I604" s="103">
        <f t="shared" si="26"/>
        <v>1.5807079646017701</v>
      </c>
      <c r="J604" s="103">
        <f t="shared" si="27"/>
        <v>7.5792920353982298</v>
      </c>
      <c r="K604" s="113" t="s">
        <v>475</v>
      </c>
      <c r="L604" s="113" t="s">
        <v>114</v>
      </c>
      <c r="M604" s="138">
        <v>0.17256637168141595</v>
      </c>
      <c r="N604" s="117">
        <f>+H604*M604</f>
        <v>1.5807079646017701</v>
      </c>
      <c r="O604" s="113" t="s">
        <v>1159</v>
      </c>
      <c r="P604" s="114"/>
      <c r="Q604" s="118"/>
      <c r="R604" s="116"/>
      <c r="S604" s="114"/>
    </row>
    <row r="605" spans="6:19">
      <c r="F605" s="111" t="s">
        <v>474</v>
      </c>
      <c r="G605" s="136">
        <v>3.5470860000000001E-4</v>
      </c>
      <c r="H605" s="103">
        <f>ROUND(+G605*Totals!$H$14,2)</f>
        <v>127.34</v>
      </c>
      <c r="I605" s="103">
        <f t="shared" si="26"/>
        <v>0</v>
      </c>
      <c r="J605" s="103">
        <f t="shared" si="27"/>
        <v>127.34</v>
      </c>
      <c r="K605" s="113"/>
      <c r="L605" s="113"/>
      <c r="N605" s="117"/>
      <c r="O605" s="113"/>
      <c r="P605" s="114"/>
      <c r="Q605" s="118"/>
      <c r="R605" s="116"/>
      <c r="S605" s="114"/>
    </row>
    <row r="606" spans="6:19">
      <c r="F606" s="111" t="s">
        <v>473</v>
      </c>
      <c r="G606" s="136">
        <v>2.6757701000000001E-3</v>
      </c>
      <c r="H606" s="103">
        <f>ROUND(+G606*Totals!$H$14,2)</f>
        <v>960.6</v>
      </c>
      <c r="I606" s="103">
        <f t="shared" si="26"/>
        <v>0</v>
      </c>
      <c r="J606" s="103">
        <f t="shared" si="27"/>
        <v>960.6</v>
      </c>
      <c r="K606" s="113"/>
      <c r="L606" s="113"/>
      <c r="N606" s="117"/>
      <c r="O606" s="113"/>
      <c r="P606" s="114"/>
      <c r="Q606" s="118"/>
      <c r="R606" s="116"/>
      <c r="S606" s="114"/>
    </row>
    <row r="607" spans="6:19">
      <c r="F607" s="111" t="s">
        <v>472</v>
      </c>
      <c r="G607" s="136">
        <v>1.6692169999999999E-4</v>
      </c>
      <c r="H607" s="103">
        <f>ROUND(+G607*Totals!$H$14,2)</f>
        <v>59.92</v>
      </c>
      <c r="I607" s="103">
        <f t="shared" si="26"/>
        <v>0</v>
      </c>
      <c r="J607" s="103">
        <f t="shared" si="27"/>
        <v>59.92</v>
      </c>
      <c r="K607" s="113"/>
      <c r="L607" s="113"/>
      <c r="N607" s="117"/>
      <c r="O607" s="113"/>
      <c r="P607" s="114"/>
      <c r="Q607" s="118"/>
      <c r="R607" s="116"/>
      <c r="S607" s="114"/>
    </row>
    <row r="608" spans="6:19">
      <c r="F608" s="111" t="s">
        <v>471</v>
      </c>
      <c r="G608" s="136">
        <v>1.3500564E-3</v>
      </c>
      <c r="H608" s="103">
        <f>ROUND(+G608*Totals!$H$14,2)</f>
        <v>484.67</v>
      </c>
      <c r="I608" s="103">
        <f t="shared" si="26"/>
        <v>0</v>
      </c>
      <c r="J608" s="103">
        <f t="shared" si="27"/>
        <v>484.67</v>
      </c>
      <c r="K608" s="113"/>
      <c r="L608" s="113"/>
      <c r="N608" s="117"/>
      <c r="O608" s="117"/>
      <c r="P608" s="114"/>
      <c r="Q608" s="118"/>
      <c r="R608" s="116"/>
      <c r="S608" s="114"/>
    </row>
    <row r="609" spans="6:19">
      <c r="F609" s="111" t="s">
        <v>470</v>
      </c>
      <c r="G609" s="136">
        <v>2.2024390000000002E-4</v>
      </c>
      <c r="H609" s="103">
        <f>ROUND(+G609*Totals!$H$14,2)</f>
        <v>79.069999999999993</v>
      </c>
      <c r="I609" s="103">
        <f t="shared" si="26"/>
        <v>0</v>
      </c>
      <c r="J609" s="103">
        <f t="shared" si="27"/>
        <v>79.069999999999993</v>
      </c>
      <c r="K609" s="113"/>
      <c r="L609" s="113"/>
      <c r="N609" s="117"/>
      <c r="O609" s="113"/>
      <c r="P609" s="114"/>
      <c r="Q609" s="118"/>
      <c r="R609" s="116"/>
      <c r="S609" s="114"/>
    </row>
    <row r="610" spans="6:19">
      <c r="F610" s="111" t="s">
        <v>469</v>
      </c>
      <c r="G610" s="136">
        <v>5.3322200000000003E-5</v>
      </c>
      <c r="H610" s="103">
        <f>ROUND(+G610*Totals!$H$14,2)</f>
        <v>19.14</v>
      </c>
      <c r="I610" s="103">
        <f t="shared" si="26"/>
        <v>1.2130985915492958</v>
      </c>
      <c r="J610" s="103">
        <f t="shared" si="27"/>
        <v>17.926901408450703</v>
      </c>
      <c r="K610" s="113" t="s">
        <v>469</v>
      </c>
      <c r="L610" s="113" t="s">
        <v>115</v>
      </c>
      <c r="M610" s="138">
        <v>6.3380281690140844E-2</v>
      </c>
      <c r="N610" s="117">
        <f>+H610*M610</f>
        <v>1.2130985915492958</v>
      </c>
      <c r="O610" s="117" t="s">
        <v>1159</v>
      </c>
      <c r="P610" s="114"/>
      <c r="Q610" s="118"/>
      <c r="R610" s="116"/>
      <c r="S610" s="114"/>
    </row>
    <row r="611" spans="6:19">
      <c r="F611" s="111" t="s">
        <v>468</v>
      </c>
      <c r="G611" s="136">
        <v>7.3801019999999995E-4</v>
      </c>
      <c r="H611" s="103">
        <f>ROUND(+G611*Totals!$H$14,2)</f>
        <v>264.95</v>
      </c>
      <c r="I611" s="103">
        <f t="shared" si="26"/>
        <v>0</v>
      </c>
      <c r="J611" s="103">
        <f t="shared" si="27"/>
        <v>264.95</v>
      </c>
      <c r="K611" s="113"/>
      <c r="L611" s="113"/>
      <c r="N611" s="117"/>
      <c r="O611" s="117"/>
      <c r="P611" s="114"/>
      <c r="Q611" s="118"/>
      <c r="R611" s="116"/>
      <c r="S611" s="114"/>
    </row>
    <row r="612" spans="6:19">
      <c r="F612" s="111" t="s">
        <v>467</v>
      </c>
      <c r="G612" s="136">
        <v>1.4876120000000001E-4</v>
      </c>
      <c r="H612" s="103">
        <f>ROUND(+G612*Totals!$H$14,2)</f>
        <v>53.41</v>
      </c>
      <c r="I612" s="103">
        <f t="shared" si="26"/>
        <v>7.8390410958904102</v>
      </c>
      <c r="J612" s="103">
        <f t="shared" si="27"/>
        <v>45.570958904109588</v>
      </c>
      <c r="K612" s="113" t="s">
        <v>467</v>
      </c>
      <c r="L612" s="113" t="s">
        <v>120</v>
      </c>
      <c r="M612" s="138">
        <v>0.14677103718199608</v>
      </c>
      <c r="N612" s="117">
        <f>+H612*M612</f>
        <v>7.8390410958904102</v>
      </c>
      <c r="O612" s="113" t="s">
        <v>1159</v>
      </c>
      <c r="P612" s="114"/>
      <c r="Q612" s="118"/>
      <c r="R612" s="116"/>
      <c r="S612" s="114"/>
    </row>
    <row r="613" spans="6:19" ht="37.5">
      <c r="F613" s="111" t="s">
        <v>466</v>
      </c>
      <c r="G613" s="136">
        <v>9.118869999999999E-5</v>
      </c>
      <c r="H613" s="103">
        <f>ROUND(+G613*Totals!$H$14,2)</f>
        <v>32.74</v>
      </c>
      <c r="I613" s="103">
        <f t="shared" si="26"/>
        <v>16.900698254364087</v>
      </c>
      <c r="J613" s="103">
        <f t="shared" si="27"/>
        <v>15.839301745635915</v>
      </c>
      <c r="K613" s="113" t="s">
        <v>466</v>
      </c>
      <c r="L613" s="113" t="s">
        <v>76</v>
      </c>
      <c r="M613" s="138">
        <v>0.51620947630922687</v>
      </c>
      <c r="N613" s="117">
        <f>+H613*M613</f>
        <v>16.900698254364087</v>
      </c>
      <c r="O613" s="117" t="s">
        <v>1159</v>
      </c>
      <c r="P613" s="114"/>
      <c r="Q613" s="118"/>
      <c r="R613" s="116"/>
      <c r="S613" s="114"/>
    </row>
    <row r="614" spans="6:19">
      <c r="F614" s="111" t="s">
        <v>465</v>
      </c>
      <c r="G614" s="136">
        <v>4.8762769999999999E-4</v>
      </c>
      <c r="H614" s="103">
        <f>ROUND(+G614*Totals!$H$14,2)</f>
        <v>175.06</v>
      </c>
      <c r="I614" s="103">
        <f t="shared" si="26"/>
        <v>0</v>
      </c>
      <c r="J614" s="103">
        <f t="shared" si="27"/>
        <v>175.06</v>
      </c>
      <c r="K614" s="113"/>
      <c r="L614" s="113"/>
      <c r="N614" s="117"/>
      <c r="O614" s="117"/>
      <c r="P614" s="114"/>
      <c r="Q614" s="118"/>
      <c r="R614" s="116"/>
      <c r="S614" s="114"/>
    </row>
    <row r="615" spans="6:19">
      <c r="F615" s="111" t="s">
        <v>464</v>
      </c>
      <c r="G615" s="136">
        <v>1.4760199999999999E-4</v>
      </c>
      <c r="H615" s="103">
        <f>ROUND(+G615*Totals!$H$14,2)</f>
        <v>52.99</v>
      </c>
      <c r="I615" s="103">
        <f t="shared" si="26"/>
        <v>8.5093430656934306</v>
      </c>
      <c r="J615" s="103">
        <f t="shared" si="27"/>
        <v>44.480656934306573</v>
      </c>
      <c r="K615" s="113" t="s">
        <v>464</v>
      </c>
      <c r="L615" s="113" t="s">
        <v>65</v>
      </c>
      <c r="M615" s="138">
        <v>0.16058394160583941</v>
      </c>
      <c r="N615" s="117">
        <f>+H615*M615</f>
        <v>8.5093430656934306</v>
      </c>
      <c r="O615" s="113" t="s">
        <v>1159</v>
      </c>
      <c r="P615" s="114"/>
      <c r="Q615" s="118"/>
      <c r="R615" s="116"/>
      <c r="S615" s="114"/>
    </row>
    <row r="616" spans="6:19">
      <c r="F616" s="111" t="s">
        <v>463</v>
      </c>
      <c r="G616" s="136">
        <v>1.9242360000000001E-4</v>
      </c>
      <c r="H616" s="103">
        <f>ROUND(+G616*Totals!$H$14,2)</f>
        <v>69.08</v>
      </c>
      <c r="I616" s="103">
        <f t="shared" si="26"/>
        <v>17.914937759336098</v>
      </c>
      <c r="J616" s="103">
        <f t="shared" si="27"/>
        <v>51.1650622406639</v>
      </c>
      <c r="K616" s="113" t="s">
        <v>463</v>
      </c>
      <c r="L616" s="113" t="s">
        <v>124</v>
      </c>
      <c r="M616" s="138">
        <v>0.25933609958506221</v>
      </c>
      <c r="N616" s="117">
        <f>+H616*M616</f>
        <v>17.914937759336098</v>
      </c>
      <c r="O616" s="113" t="s">
        <v>1159</v>
      </c>
      <c r="P616" s="114"/>
      <c r="Q616" s="118"/>
      <c r="R616" s="116"/>
      <c r="S616" s="114"/>
    </row>
    <row r="617" spans="6:19">
      <c r="F617" s="111" t="s">
        <v>462</v>
      </c>
      <c r="G617" s="136">
        <v>3.5007190000000001E-4</v>
      </c>
      <c r="H617" s="103">
        <f>ROUND(+G617*Totals!$H$14,2)</f>
        <v>125.68</v>
      </c>
      <c r="I617" s="103">
        <f t="shared" si="26"/>
        <v>0</v>
      </c>
      <c r="J617" s="103">
        <f t="shared" si="27"/>
        <v>125.68</v>
      </c>
      <c r="K617" s="113"/>
      <c r="L617" s="113"/>
      <c r="N617" s="117"/>
      <c r="O617" s="113"/>
      <c r="P617" s="114"/>
      <c r="Q617" s="118"/>
      <c r="R617" s="116"/>
      <c r="S617" s="114"/>
    </row>
    <row r="618" spans="6:19">
      <c r="F618" s="111" t="s">
        <v>461</v>
      </c>
      <c r="G618" s="136">
        <v>3.3848009999999998E-4</v>
      </c>
      <c r="H618" s="103">
        <f>ROUND(+G618*Totals!$H$14,2)</f>
        <v>121.51</v>
      </c>
      <c r="I618" s="103">
        <f t="shared" si="26"/>
        <v>0</v>
      </c>
      <c r="J618" s="103">
        <f t="shared" si="27"/>
        <v>121.51</v>
      </c>
      <c r="K618" s="113"/>
      <c r="L618" s="113"/>
      <c r="N618" s="117"/>
      <c r="O618" s="113"/>
      <c r="P618" s="114"/>
      <c r="Q618" s="118"/>
      <c r="R618" s="116"/>
      <c r="S618" s="114"/>
    </row>
    <row r="619" spans="6:19">
      <c r="F619" s="111" t="s">
        <v>460</v>
      </c>
      <c r="G619" s="136">
        <v>6.0895504000000001E-3</v>
      </c>
      <c r="H619" s="103">
        <f>ROUND(+G619*Totals!$H$14,2)</f>
        <v>2186.15</v>
      </c>
      <c r="I619" s="103">
        <f t="shared" si="26"/>
        <v>0</v>
      </c>
      <c r="J619" s="103">
        <f t="shared" si="27"/>
        <v>2186.15</v>
      </c>
      <c r="K619" s="113"/>
      <c r="L619" s="113"/>
      <c r="N619" s="117"/>
      <c r="O619" s="117"/>
      <c r="P619" s="114"/>
      <c r="Q619" s="118"/>
      <c r="R619" s="116"/>
      <c r="S619" s="114"/>
    </row>
    <row r="620" spans="6:19">
      <c r="F620" s="111" t="s">
        <v>459</v>
      </c>
      <c r="G620" s="136">
        <v>1.3137350000000001E-4</v>
      </c>
      <c r="H620" s="103">
        <f>ROUND(+G620*Totals!$H$14,2)</f>
        <v>47.16</v>
      </c>
      <c r="I620" s="103">
        <f t="shared" si="26"/>
        <v>0</v>
      </c>
      <c r="J620" s="103">
        <f t="shared" si="27"/>
        <v>47.16</v>
      </c>
      <c r="K620" s="113"/>
      <c r="L620" s="113"/>
      <c r="N620" s="117"/>
      <c r="O620" s="113"/>
      <c r="P620" s="114"/>
      <c r="Q620" s="118"/>
      <c r="R620" s="116"/>
      <c r="S620" s="114"/>
    </row>
    <row r="621" spans="6:19">
      <c r="F621" s="111" t="s">
        <v>458</v>
      </c>
      <c r="G621" s="136">
        <v>2.8593099999999999E-5</v>
      </c>
      <c r="H621" s="103">
        <f>ROUND(+G621*Totals!$H$14,2)</f>
        <v>10.26</v>
      </c>
      <c r="I621" s="103">
        <f t="shared" si="26"/>
        <v>2.6307692307692303</v>
      </c>
      <c r="J621" s="103">
        <f t="shared" si="27"/>
        <v>7.6292307692307695</v>
      </c>
      <c r="K621" s="113" t="s">
        <v>458</v>
      </c>
      <c r="L621" s="113" t="s">
        <v>37</v>
      </c>
      <c r="M621" s="138">
        <v>0.25641025641025639</v>
      </c>
      <c r="N621" s="117">
        <f>+H621*M621</f>
        <v>2.6307692307692303</v>
      </c>
      <c r="O621" s="117" t="s">
        <v>1159</v>
      </c>
      <c r="P621" s="114"/>
      <c r="Q621" s="118"/>
      <c r="R621" s="116"/>
      <c r="S621" s="114"/>
    </row>
    <row r="622" spans="6:19">
      <c r="F622" s="111" t="s">
        <v>457</v>
      </c>
      <c r="G622" s="136">
        <v>5.2897169999999996E-4</v>
      </c>
      <c r="H622" s="103">
        <f>ROUND(+G622*Totals!$H$14,2)</f>
        <v>189.9</v>
      </c>
      <c r="I622" s="103">
        <f t="shared" si="26"/>
        <v>0</v>
      </c>
      <c r="J622" s="103">
        <f t="shared" si="27"/>
        <v>189.9</v>
      </c>
      <c r="K622" s="113"/>
      <c r="L622" s="113"/>
      <c r="N622" s="117"/>
      <c r="O622" s="113"/>
      <c r="P622" s="114"/>
      <c r="Q622" s="118"/>
      <c r="R622" s="116"/>
      <c r="S622" s="114"/>
    </row>
    <row r="623" spans="6:19" ht="37.5">
      <c r="F623" s="111" t="s">
        <v>456</v>
      </c>
      <c r="G623" s="136">
        <v>4.2116799999999996E-5</v>
      </c>
      <c r="H623" s="103">
        <f>ROUND(+G623*Totals!$H$14,2)</f>
        <v>15.12</v>
      </c>
      <c r="I623" s="103">
        <f t="shared" si="26"/>
        <v>5.2896594427244574</v>
      </c>
      <c r="J623" s="103">
        <f t="shared" si="27"/>
        <v>9.8303405572755409</v>
      </c>
      <c r="K623" s="113" t="s">
        <v>456</v>
      </c>
      <c r="L623" s="113" t="s">
        <v>56</v>
      </c>
      <c r="M623" s="138">
        <v>0.34984520123839008</v>
      </c>
      <c r="N623" s="117">
        <f>+H623*M623</f>
        <v>5.2896594427244574</v>
      </c>
      <c r="O623" s="113" t="s">
        <v>1159</v>
      </c>
      <c r="P623" s="114"/>
      <c r="Q623" s="118"/>
      <c r="R623" s="116"/>
      <c r="S623" s="114"/>
    </row>
    <row r="624" spans="6:19">
      <c r="F624" s="111" t="s">
        <v>455</v>
      </c>
      <c r="G624" s="136">
        <v>4.1150829999999998E-4</v>
      </c>
      <c r="H624" s="103">
        <f>ROUND(+G624*Totals!$H$14,2)</f>
        <v>147.72999999999999</v>
      </c>
      <c r="I624" s="103">
        <f t="shared" si="26"/>
        <v>0</v>
      </c>
      <c r="J624" s="103">
        <f t="shared" si="27"/>
        <v>147.72999999999999</v>
      </c>
      <c r="K624" s="113"/>
      <c r="L624" s="113"/>
      <c r="N624" s="117"/>
      <c r="O624" s="117"/>
      <c r="P624" s="114"/>
      <c r="Q624" s="118"/>
      <c r="R624" s="116"/>
      <c r="S624" s="114"/>
    </row>
    <row r="625" spans="6:19">
      <c r="F625" s="111" t="s">
        <v>454</v>
      </c>
      <c r="G625" s="136">
        <v>7.9129380000000013E-3</v>
      </c>
      <c r="H625" s="103">
        <f>ROUND(+G625*Totals!$H$14,2)</f>
        <v>2840.74</v>
      </c>
      <c r="I625" s="103">
        <f t="shared" si="26"/>
        <v>0</v>
      </c>
      <c r="J625" s="103">
        <f t="shared" si="27"/>
        <v>2840.74</v>
      </c>
      <c r="K625" s="113"/>
      <c r="L625" s="113"/>
      <c r="N625" s="117"/>
      <c r="O625" s="117"/>
      <c r="P625" s="114"/>
      <c r="Q625" s="118"/>
      <c r="R625" s="116"/>
      <c r="S625" s="114"/>
    </row>
    <row r="626" spans="6:19" ht="37.5">
      <c r="F626" s="111" t="s">
        <v>453</v>
      </c>
      <c r="G626" s="136">
        <v>4.3275999999999997E-5</v>
      </c>
      <c r="H626" s="103">
        <f>ROUND(+G626*Totals!$H$14,2)</f>
        <v>15.54</v>
      </c>
      <c r="I626" s="103">
        <f t="shared" si="26"/>
        <v>8.0206451612903216</v>
      </c>
      <c r="J626" s="103">
        <f t="shared" si="27"/>
        <v>7.5193548387096776</v>
      </c>
      <c r="K626" s="113" t="s">
        <v>453</v>
      </c>
      <c r="L626" s="113" t="s">
        <v>53</v>
      </c>
      <c r="M626" s="138">
        <v>0.5161290322580645</v>
      </c>
      <c r="N626" s="117">
        <f>+H626*M626</f>
        <v>8.0206451612903216</v>
      </c>
      <c r="O626" s="113"/>
      <c r="P626" s="114"/>
      <c r="Q626" s="118"/>
      <c r="R626" s="116"/>
      <c r="S626" s="114"/>
    </row>
    <row r="627" spans="6:19">
      <c r="F627" s="111" t="s">
        <v>452</v>
      </c>
      <c r="G627" s="136">
        <v>2.0092399999999998E-5</v>
      </c>
      <c r="H627" s="103">
        <f>ROUND(+G627*Totals!$H$14,2)</f>
        <v>7.21</v>
      </c>
      <c r="I627" s="103">
        <f t="shared" si="26"/>
        <v>1.8232183908045978</v>
      </c>
      <c r="J627" s="103">
        <f t="shared" si="27"/>
        <v>5.3867816091954026</v>
      </c>
      <c r="K627" s="113" t="s">
        <v>452</v>
      </c>
      <c r="L627" s="113" t="s">
        <v>106</v>
      </c>
      <c r="M627" s="138">
        <v>0.25287356321839083</v>
      </c>
      <c r="N627" s="117">
        <f>+H627*M627</f>
        <v>1.8232183908045978</v>
      </c>
      <c r="O627" s="113"/>
      <c r="P627" s="114"/>
      <c r="Q627" s="118"/>
      <c r="R627" s="116"/>
      <c r="S627" s="114"/>
    </row>
    <row r="628" spans="6:19">
      <c r="F628" s="111" t="s">
        <v>451</v>
      </c>
      <c r="G628" s="136">
        <v>8.006059E-4</v>
      </c>
      <c r="H628" s="103">
        <f>ROUND(+G628*Totals!$H$14,2)</f>
        <v>287.42</v>
      </c>
      <c r="I628" s="103">
        <f t="shared" si="26"/>
        <v>0</v>
      </c>
      <c r="J628" s="103">
        <f t="shared" si="27"/>
        <v>287.42</v>
      </c>
      <c r="K628" s="113"/>
      <c r="L628" s="113"/>
      <c r="N628" s="117"/>
      <c r="O628" s="113"/>
      <c r="P628" s="114"/>
      <c r="Q628" s="118"/>
      <c r="R628" s="116"/>
      <c r="S628" s="114"/>
    </row>
    <row r="629" spans="6:19">
      <c r="F629" s="111" t="s">
        <v>450</v>
      </c>
      <c r="G629" s="136">
        <v>5.5385543000000008E-3</v>
      </c>
      <c r="H629" s="103">
        <f>ROUND(+G629*Totals!$H$14,2)</f>
        <v>1988.34</v>
      </c>
      <c r="I629" s="103">
        <f t="shared" si="26"/>
        <v>0</v>
      </c>
      <c r="J629" s="103">
        <f t="shared" si="27"/>
        <v>1988.34</v>
      </c>
      <c r="K629" s="113"/>
      <c r="L629" s="113"/>
      <c r="N629" s="117"/>
      <c r="O629" s="117"/>
      <c r="P629" s="114"/>
      <c r="Q629" s="118"/>
      <c r="R629" s="116"/>
      <c r="S629" s="114"/>
    </row>
    <row r="630" spans="6:19">
      <c r="F630" s="111" t="s">
        <v>449</v>
      </c>
      <c r="G630" s="136">
        <v>1.8005899999999999E-4</v>
      </c>
      <c r="H630" s="103">
        <f>ROUND(+G630*Totals!$H$14,2)</f>
        <v>64.64</v>
      </c>
      <c r="I630" s="103">
        <f t="shared" si="26"/>
        <v>13.745940246045693</v>
      </c>
      <c r="J630" s="103">
        <f t="shared" si="27"/>
        <v>50.894059753954309</v>
      </c>
      <c r="K630" s="137" t="s">
        <v>449</v>
      </c>
      <c r="L630" s="137" t="s">
        <v>41</v>
      </c>
      <c r="M630" s="138">
        <v>0.21265377855887521</v>
      </c>
      <c r="N630" s="117">
        <f>+H630*M630</f>
        <v>13.745940246045693</v>
      </c>
      <c r="O630" s="113"/>
      <c r="P630" s="114"/>
      <c r="Q630" s="118"/>
      <c r="R630" s="116"/>
      <c r="S630" s="114"/>
    </row>
    <row r="631" spans="6:19">
      <c r="F631" s="111" t="s">
        <v>448</v>
      </c>
      <c r="G631" s="136">
        <v>2.6274699999999998E-5</v>
      </c>
      <c r="H631" s="103">
        <f>ROUND(+G631*Totals!$H$14,2)</f>
        <v>9.43</v>
      </c>
      <c r="I631" s="103">
        <f t="shared" si="26"/>
        <v>3.0040166204986152</v>
      </c>
      <c r="J631" s="103">
        <f t="shared" si="27"/>
        <v>6.4259833795013845</v>
      </c>
      <c r="K631" s="113" t="s">
        <v>448</v>
      </c>
      <c r="L631" s="113" t="s">
        <v>39</v>
      </c>
      <c r="M631" s="138">
        <v>0.31855955678670361</v>
      </c>
      <c r="N631" s="117">
        <f>+H631*M631</f>
        <v>3.0040166204986152</v>
      </c>
      <c r="O631" s="113"/>
      <c r="P631" s="114"/>
      <c r="Q631" s="118"/>
      <c r="R631" s="116"/>
      <c r="S631" s="114"/>
    </row>
    <row r="632" spans="6:19">
      <c r="F632" s="111" t="s">
        <v>447</v>
      </c>
      <c r="G632" s="136">
        <v>5.8886259999999999E-4</v>
      </c>
      <c r="H632" s="103">
        <f>ROUND(+G632*Totals!$H$14,2)</f>
        <v>211.4</v>
      </c>
      <c r="I632" s="103">
        <f t="shared" si="26"/>
        <v>0</v>
      </c>
      <c r="J632" s="103">
        <f t="shared" si="27"/>
        <v>211.4</v>
      </c>
      <c r="K632" s="113"/>
      <c r="L632" s="113"/>
      <c r="N632" s="117"/>
      <c r="O632" s="117"/>
      <c r="P632" s="114"/>
      <c r="Q632" s="118"/>
      <c r="R632" s="116"/>
      <c r="S632" s="114"/>
    </row>
    <row r="633" spans="6:19">
      <c r="F633" s="111" t="s">
        <v>446</v>
      </c>
      <c r="G633" s="136">
        <v>6.8005100000000004E-5</v>
      </c>
      <c r="H633" s="103">
        <f>ROUND(+G633*Totals!$H$14,2)</f>
        <v>24.41</v>
      </c>
      <c r="I633" s="103">
        <f t="shared" si="26"/>
        <v>0</v>
      </c>
      <c r="J633" s="103">
        <f t="shared" si="27"/>
        <v>24.41</v>
      </c>
      <c r="K633" s="113"/>
      <c r="L633" s="113"/>
      <c r="N633" s="117"/>
      <c r="O633" s="117"/>
      <c r="P633" s="114"/>
      <c r="Q633" s="118"/>
      <c r="R633" s="116"/>
      <c r="S633" s="114"/>
    </row>
    <row r="634" spans="6:19">
      <c r="F634" s="111" t="s">
        <v>445</v>
      </c>
      <c r="G634" s="136">
        <v>7.7278600000000002E-5</v>
      </c>
      <c r="H634" s="103">
        <f>ROUND(+G634*Totals!$H$14,2)</f>
        <v>27.74</v>
      </c>
      <c r="I634" s="103">
        <f t="shared" si="26"/>
        <v>6.6153507014028046</v>
      </c>
      <c r="J634" s="103">
        <f t="shared" si="27"/>
        <v>21.124649298597195</v>
      </c>
      <c r="K634" s="113" t="s">
        <v>445</v>
      </c>
      <c r="L634" s="113" t="s">
        <v>92</v>
      </c>
      <c r="M634" s="138">
        <v>0.23847695390781562</v>
      </c>
      <c r="N634" s="117">
        <f>+H634*M634</f>
        <v>6.6153507014028046</v>
      </c>
      <c r="O634" s="113"/>
      <c r="P634" s="114"/>
      <c r="Q634" s="118"/>
      <c r="R634" s="116"/>
      <c r="S634" s="114"/>
    </row>
    <row r="635" spans="6:19">
      <c r="F635" s="111" t="s">
        <v>444</v>
      </c>
      <c r="G635" s="136">
        <v>1.6962640000000001E-4</v>
      </c>
      <c r="H635" s="103">
        <f>ROUND(+G635*Totals!$H$14,2)</f>
        <v>60.9</v>
      </c>
      <c r="I635" s="103">
        <f t="shared" si="26"/>
        <v>7.8493333333333331</v>
      </c>
      <c r="J635" s="103">
        <f t="shared" si="27"/>
        <v>53.050666666666665</v>
      </c>
      <c r="K635" s="113" t="s">
        <v>444</v>
      </c>
      <c r="L635" s="113" t="s">
        <v>105</v>
      </c>
      <c r="M635" s="138">
        <v>0.12888888888888889</v>
      </c>
      <c r="N635" s="117">
        <f>+H635*M635</f>
        <v>7.8493333333333331</v>
      </c>
      <c r="O635" s="113"/>
      <c r="P635" s="114"/>
      <c r="Q635" s="118"/>
      <c r="R635" s="116"/>
      <c r="S635" s="114"/>
    </row>
    <row r="636" spans="6:19">
      <c r="F636" s="111" t="s">
        <v>443</v>
      </c>
      <c r="G636" s="136">
        <v>3.8407440000000001E-4</v>
      </c>
      <c r="H636" s="103">
        <f>ROUND(+G636*Totals!$H$14,2)</f>
        <v>137.88</v>
      </c>
      <c r="I636" s="103">
        <f t="shared" si="26"/>
        <v>0</v>
      </c>
      <c r="J636" s="103">
        <f t="shared" si="27"/>
        <v>137.88</v>
      </c>
      <c r="K636" s="113"/>
      <c r="L636" s="113"/>
      <c r="N636" s="117"/>
      <c r="O636" s="113"/>
      <c r="P636" s="114"/>
      <c r="Q636" s="118"/>
      <c r="R636" s="116"/>
      <c r="S636" s="114"/>
    </row>
    <row r="637" spans="6:19">
      <c r="F637" s="111" t="s">
        <v>442</v>
      </c>
      <c r="G637" s="136">
        <v>2.2874453E-3</v>
      </c>
      <c r="H637" s="103">
        <f>ROUND(+G637*Totals!$H$14,2)</f>
        <v>821.19</v>
      </c>
      <c r="I637" s="103">
        <f t="shared" si="26"/>
        <v>0</v>
      </c>
      <c r="J637" s="103">
        <f t="shared" si="27"/>
        <v>821.19</v>
      </c>
      <c r="K637" s="113"/>
      <c r="L637" s="113"/>
      <c r="N637" s="117"/>
      <c r="O637" s="113"/>
      <c r="P637" s="114"/>
      <c r="Q637" s="118"/>
      <c r="R637" s="116"/>
      <c r="S637" s="114"/>
    </row>
    <row r="638" spans="6:19">
      <c r="F638" s="111" t="s">
        <v>441</v>
      </c>
      <c r="G638" s="136">
        <v>7.7549030000000009E-4</v>
      </c>
      <c r="H638" s="103">
        <f>ROUND(+G638*Totals!$H$14,2)</f>
        <v>278.39999999999998</v>
      </c>
      <c r="I638" s="103">
        <f t="shared" si="26"/>
        <v>0</v>
      </c>
      <c r="J638" s="103">
        <f t="shared" si="27"/>
        <v>278.39999999999998</v>
      </c>
      <c r="K638" s="113"/>
      <c r="L638" s="113"/>
      <c r="N638" s="117"/>
      <c r="O638" s="113"/>
      <c r="P638" s="114"/>
      <c r="Q638" s="118"/>
      <c r="R638" s="116"/>
      <c r="S638" s="114"/>
    </row>
    <row r="639" spans="6:19">
      <c r="F639" s="111" t="s">
        <v>440</v>
      </c>
      <c r="G639" s="136">
        <v>2.9674969999999998E-4</v>
      </c>
      <c r="H639" s="103">
        <f>ROUND(+G639*Totals!$H$14,2)</f>
        <v>106.53</v>
      </c>
      <c r="I639" s="103">
        <f t="shared" si="26"/>
        <v>0</v>
      </c>
      <c r="J639" s="103">
        <f t="shared" si="27"/>
        <v>106.53</v>
      </c>
      <c r="K639" s="113"/>
      <c r="L639" s="113"/>
      <c r="N639" s="117"/>
      <c r="O639" s="113"/>
      <c r="P639" s="114"/>
      <c r="Q639" s="118"/>
      <c r="R639" s="116"/>
      <c r="S639" s="114"/>
    </row>
    <row r="640" spans="6:19">
      <c r="F640" s="111" t="s">
        <v>439</v>
      </c>
      <c r="G640" s="136">
        <v>7.4187400000000001E-5</v>
      </c>
      <c r="H640" s="103">
        <f>ROUND(+G640*Totals!$H$14,2)</f>
        <v>26.63</v>
      </c>
      <c r="I640" s="103">
        <f t="shared" si="26"/>
        <v>0</v>
      </c>
      <c r="J640" s="103">
        <f t="shared" si="27"/>
        <v>26.63</v>
      </c>
      <c r="K640" s="113"/>
      <c r="L640" s="113"/>
      <c r="N640" s="117"/>
      <c r="O640" s="117"/>
      <c r="P640" s="114"/>
      <c r="Q640" s="118"/>
      <c r="R640" s="116"/>
      <c r="S640" s="114"/>
    </row>
    <row r="641" spans="6:19">
      <c r="F641" s="111" t="s">
        <v>438</v>
      </c>
      <c r="G641" s="136">
        <v>2.515417E-4</v>
      </c>
      <c r="H641" s="103">
        <f>ROUND(+G641*Totals!$H$14,2)</f>
        <v>90.3</v>
      </c>
      <c r="I641" s="103">
        <f t="shared" si="26"/>
        <v>0</v>
      </c>
      <c r="J641" s="103">
        <f t="shared" si="27"/>
        <v>90.3</v>
      </c>
      <c r="K641" s="113"/>
      <c r="L641" s="113"/>
      <c r="N641" s="117"/>
      <c r="O641" s="113"/>
      <c r="P641" s="114"/>
      <c r="Q641" s="118"/>
      <c r="R641" s="116"/>
      <c r="S641" s="114"/>
    </row>
    <row r="642" spans="6:19">
      <c r="F642" s="111" t="s">
        <v>437</v>
      </c>
      <c r="G642" s="136">
        <v>7.7664999999999996E-5</v>
      </c>
      <c r="H642" s="103">
        <f>ROUND(+G642*Totals!$H$14,2)</f>
        <v>27.88</v>
      </c>
      <c r="I642" s="103">
        <f t="shared" si="26"/>
        <v>10.678566037735848</v>
      </c>
      <c r="J642" s="103">
        <f t="shared" si="27"/>
        <v>17.201433962264151</v>
      </c>
      <c r="K642" s="113" t="s">
        <v>437</v>
      </c>
      <c r="L642" s="113" t="s">
        <v>88</v>
      </c>
      <c r="M642" s="138">
        <v>0.38301886792452827</v>
      </c>
      <c r="N642" s="117">
        <f>+H642*M642</f>
        <v>10.678566037735848</v>
      </c>
      <c r="O642" s="117" t="s">
        <v>1159</v>
      </c>
      <c r="P642" s="114"/>
      <c r="Q642" s="118"/>
      <c r="R642" s="116"/>
      <c r="S642" s="114"/>
    </row>
    <row r="643" spans="6:19">
      <c r="F643" s="111" t="s">
        <v>436</v>
      </c>
      <c r="G643" s="136">
        <v>1.1228575000000001E-3</v>
      </c>
      <c r="H643" s="103">
        <f>ROUND(+G643*Totals!$H$14,2)</f>
        <v>403.11</v>
      </c>
      <c r="I643" s="103">
        <f t="shared" si="26"/>
        <v>0</v>
      </c>
      <c r="J643" s="103">
        <f t="shared" si="27"/>
        <v>403.11</v>
      </c>
      <c r="K643" s="113"/>
      <c r="L643" s="113"/>
      <c r="N643" s="117"/>
      <c r="O643" s="113"/>
      <c r="P643" s="114"/>
      <c r="Q643" s="118"/>
      <c r="R643" s="116"/>
      <c r="S643" s="114"/>
    </row>
    <row r="644" spans="6:19">
      <c r="F644" s="111" t="s">
        <v>435</v>
      </c>
      <c r="G644" s="136">
        <v>7.7664999999999996E-5</v>
      </c>
      <c r="H644" s="103">
        <f>ROUND(+G644*Totals!$H$14,2)</f>
        <v>27.88</v>
      </c>
      <c r="I644" s="103">
        <f t="shared" si="26"/>
        <v>4.5210810810810802</v>
      </c>
      <c r="J644" s="103">
        <f t="shared" si="27"/>
        <v>23.358918918918917</v>
      </c>
      <c r="K644" s="113" t="s">
        <v>435</v>
      </c>
      <c r="L644" s="113" t="s">
        <v>87</v>
      </c>
      <c r="M644" s="138">
        <v>0.16216216216216214</v>
      </c>
      <c r="N644" s="117">
        <f>+H644*M644</f>
        <v>4.5210810810810802</v>
      </c>
      <c r="O644" s="117" t="s">
        <v>1159</v>
      </c>
      <c r="P644" s="114"/>
      <c r="Q644" s="118"/>
      <c r="R644" s="116"/>
      <c r="S644" s="114"/>
    </row>
    <row r="645" spans="6:19">
      <c r="F645" s="111" t="s">
        <v>434</v>
      </c>
      <c r="G645" s="136">
        <v>2.4261603000000002E-3</v>
      </c>
      <c r="H645" s="103">
        <f>ROUND(+G645*Totals!$H$14,2)</f>
        <v>870.99</v>
      </c>
      <c r="I645" s="103">
        <f t="shared" si="26"/>
        <v>0</v>
      </c>
      <c r="J645" s="103">
        <f t="shared" si="27"/>
        <v>870.99</v>
      </c>
      <c r="K645" s="113"/>
      <c r="L645" s="113"/>
      <c r="N645" s="117"/>
      <c r="O645" s="117"/>
      <c r="P645" s="114"/>
      <c r="Q645" s="118"/>
      <c r="R645" s="116"/>
      <c r="S645" s="114"/>
    </row>
    <row r="646" spans="6:19">
      <c r="F646" s="111" t="s">
        <v>433</v>
      </c>
      <c r="G646" s="136">
        <v>2.6274699999999998E-5</v>
      </c>
      <c r="H646" s="103">
        <f>ROUND(+G646*Totals!$H$14,2)</f>
        <v>9.43</v>
      </c>
      <c r="I646" s="103">
        <f t="shared" si="26"/>
        <v>3.5533333333333337</v>
      </c>
      <c r="J646" s="103">
        <f t="shared" si="27"/>
        <v>5.876666666666666</v>
      </c>
      <c r="K646" s="113" t="s">
        <v>433</v>
      </c>
      <c r="L646" s="113" t="s">
        <v>100</v>
      </c>
      <c r="M646" s="138">
        <v>0.37681159420289861</v>
      </c>
      <c r="N646" s="117">
        <f>+H646*M646</f>
        <v>3.5533333333333337</v>
      </c>
      <c r="O646" s="113" t="s">
        <v>1159</v>
      </c>
      <c r="P646" s="114"/>
      <c r="Q646" s="118"/>
      <c r="R646" s="116"/>
      <c r="S646" s="114"/>
    </row>
    <row r="647" spans="6:19">
      <c r="F647" s="111" t="s">
        <v>432</v>
      </c>
      <c r="G647" s="136">
        <v>1.421925E-4</v>
      </c>
      <c r="H647" s="103">
        <f>ROUND(+G647*Totals!$H$14,2)</f>
        <v>51.05</v>
      </c>
      <c r="I647" s="103">
        <f t="shared" ref="I647:I710" si="28">+N647+Q647+T647</f>
        <v>8.5410576923076906</v>
      </c>
      <c r="J647" s="103">
        <f t="shared" ref="J647:J710" si="29">+H647-I647</f>
        <v>42.508942307692308</v>
      </c>
      <c r="K647" s="113" t="s">
        <v>432</v>
      </c>
      <c r="L647" s="113" t="s">
        <v>36</v>
      </c>
      <c r="M647" s="138">
        <v>0.1673076923076923</v>
      </c>
      <c r="N647" s="117">
        <f>+H647*M647</f>
        <v>8.5410576923076906</v>
      </c>
      <c r="O647" s="113" t="s">
        <v>1159</v>
      </c>
      <c r="P647" s="114"/>
      <c r="Q647" s="118"/>
      <c r="R647" s="116"/>
      <c r="S647" s="114"/>
    </row>
    <row r="648" spans="6:19">
      <c r="F648" s="111" t="s">
        <v>431</v>
      </c>
      <c r="G648" s="136">
        <v>2.013106E-4</v>
      </c>
      <c r="H648" s="103">
        <f>ROUND(+G648*Totals!$H$14,2)</f>
        <v>72.27</v>
      </c>
      <c r="I648" s="103">
        <f t="shared" si="28"/>
        <v>0</v>
      </c>
      <c r="J648" s="103">
        <f t="shared" si="29"/>
        <v>72.27</v>
      </c>
      <c r="K648" s="113"/>
      <c r="L648" s="113"/>
      <c r="N648" s="117"/>
      <c r="O648" s="113"/>
      <c r="P648" s="114"/>
      <c r="Q648" s="118"/>
      <c r="R648" s="116"/>
      <c r="S648" s="114"/>
    </row>
    <row r="649" spans="6:19">
      <c r="F649" s="111" t="s">
        <v>430</v>
      </c>
      <c r="G649" s="136">
        <v>1.4014467E-3</v>
      </c>
      <c r="H649" s="103">
        <f>ROUND(+G649*Totals!$H$14,2)</f>
        <v>503.12</v>
      </c>
      <c r="I649" s="103">
        <f t="shared" si="28"/>
        <v>0</v>
      </c>
      <c r="J649" s="103">
        <f t="shared" si="29"/>
        <v>503.12</v>
      </c>
      <c r="K649" s="113"/>
      <c r="L649" s="113"/>
      <c r="N649" s="117"/>
      <c r="O649" s="113"/>
      <c r="P649" s="114"/>
      <c r="Q649" s="118"/>
      <c r="R649" s="116"/>
      <c r="S649" s="114"/>
    </row>
    <row r="650" spans="6:19">
      <c r="F650" s="111" t="s">
        <v>105</v>
      </c>
      <c r="G650" s="136">
        <v>2.0923169999999998E-3</v>
      </c>
      <c r="H650" s="103">
        <f>ROUND(+G650*Totals!$H$14,2)</f>
        <v>751.14</v>
      </c>
      <c r="I650" s="103">
        <f t="shared" si="28"/>
        <v>0</v>
      </c>
      <c r="J650" s="103">
        <f t="shared" si="29"/>
        <v>751.14</v>
      </c>
      <c r="K650" s="113"/>
      <c r="L650" s="113"/>
      <c r="N650" s="117"/>
      <c r="O650" s="113"/>
      <c r="P650" s="114"/>
      <c r="Q650" s="118"/>
      <c r="R650" s="116"/>
      <c r="S650" s="114"/>
    </row>
    <row r="651" spans="6:19">
      <c r="F651" s="111" t="s">
        <v>429</v>
      </c>
      <c r="G651" s="136">
        <v>4.4659279000000005E-3</v>
      </c>
      <c r="H651" s="103">
        <f>ROUND(+G651*Totals!$H$14,2)</f>
        <v>1603.27</v>
      </c>
      <c r="I651" s="103">
        <f t="shared" si="28"/>
        <v>0</v>
      </c>
      <c r="J651" s="103">
        <f t="shared" si="29"/>
        <v>1603.27</v>
      </c>
      <c r="K651" s="113"/>
      <c r="L651" s="113"/>
      <c r="N651" s="117"/>
      <c r="O651" s="117"/>
      <c r="P651" s="114"/>
      <c r="Q651" s="118"/>
      <c r="R651" s="116"/>
      <c r="S651" s="114"/>
    </row>
    <row r="652" spans="6:19">
      <c r="F652" s="111" t="s">
        <v>428</v>
      </c>
      <c r="G652" s="136">
        <v>3.0988700000000001E-4</v>
      </c>
      <c r="H652" s="103">
        <f>ROUND(+G652*Totals!$H$14,2)</f>
        <v>111.25</v>
      </c>
      <c r="I652" s="103">
        <f t="shared" si="28"/>
        <v>0</v>
      </c>
      <c r="J652" s="103">
        <f t="shared" si="29"/>
        <v>111.25</v>
      </c>
      <c r="K652" s="113"/>
      <c r="L652" s="113"/>
      <c r="N652" s="117"/>
      <c r="O652" s="113"/>
      <c r="P652" s="114"/>
      <c r="Q652" s="118"/>
      <c r="R652" s="116"/>
      <c r="S652" s="114"/>
    </row>
    <row r="653" spans="6:19">
      <c r="F653" s="111" t="s">
        <v>427</v>
      </c>
      <c r="G653" s="136">
        <v>1.6614899999999999E-5</v>
      </c>
      <c r="H653" s="103">
        <f>ROUND(+G653*Totals!$H$14,2)</f>
        <v>5.96</v>
      </c>
      <c r="I653" s="103">
        <f t="shared" si="28"/>
        <v>3.7954228855721399</v>
      </c>
      <c r="J653" s="103">
        <f t="shared" si="29"/>
        <v>2.16457711442786</v>
      </c>
      <c r="K653" s="113" t="s">
        <v>427</v>
      </c>
      <c r="L653" s="113" t="s">
        <v>56</v>
      </c>
      <c r="M653" s="138">
        <v>0.63681592039801005</v>
      </c>
      <c r="N653" s="117">
        <f>+H653*M653</f>
        <v>3.7954228855721399</v>
      </c>
      <c r="O653" s="117" t="s">
        <v>1159</v>
      </c>
      <c r="P653" s="114"/>
      <c r="Q653" s="118"/>
      <c r="R653" s="116"/>
      <c r="S653" s="114"/>
    </row>
    <row r="654" spans="6:19">
      <c r="F654" s="111" t="s">
        <v>426</v>
      </c>
      <c r="G654" s="136">
        <v>1.657625E-4</v>
      </c>
      <c r="H654" s="103">
        <f>ROUND(+G654*Totals!$H$14,2)</f>
        <v>59.51</v>
      </c>
      <c r="I654" s="103">
        <f t="shared" si="28"/>
        <v>20.520689655172415</v>
      </c>
      <c r="J654" s="103">
        <f t="shared" si="29"/>
        <v>38.989310344827587</v>
      </c>
      <c r="K654" s="137" t="s">
        <v>426</v>
      </c>
      <c r="L654" s="137" t="s">
        <v>127</v>
      </c>
      <c r="M654" s="138">
        <v>0.34482758620689657</v>
      </c>
      <c r="N654" s="117">
        <f>+H654*M654</f>
        <v>20.520689655172415</v>
      </c>
      <c r="O654" s="117"/>
      <c r="P654" s="114"/>
      <c r="Q654" s="118"/>
      <c r="R654" s="116"/>
      <c r="S654" s="114"/>
    </row>
    <row r="655" spans="6:19">
      <c r="F655" s="111" t="s">
        <v>425</v>
      </c>
      <c r="G655" s="136">
        <v>2.7820299999999999E-5</v>
      </c>
      <c r="H655" s="103">
        <f>ROUND(+G655*Totals!$H$14,2)</f>
        <v>9.99</v>
      </c>
      <c r="I655" s="103">
        <f t="shared" si="28"/>
        <v>0.75786206896551722</v>
      </c>
      <c r="J655" s="103">
        <f t="shared" si="29"/>
        <v>9.2321379310344831</v>
      </c>
      <c r="K655" s="113" t="s">
        <v>425</v>
      </c>
      <c r="L655" s="113" t="s">
        <v>130</v>
      </c>
      <c r="M655" s="138">
        <v>7.586206896551724E-2</v>
      </c>
      <c r="N655" s="117">
        <f>+H655*M655</f>
        <v>0.75786206896551722</v>
      </c>
      <c r="O655" s="113" t="s">
        <v>1159</v>
      </c>
      <c r="P655" s="114"/>
      <c r="Q655" s="118"/>
      <c r="R655" s="116"/>
      <c r="S655" s="114"/>
    </row>
    <row r="656" spans="6:19">
      <c r="F656" s="111" t="s">
        <v>424</v>
      </c>
      <c r="G656" s="136">
        <v>1.5455700000000002E-5</v>
      </c>
      <c r="H656" s="103">
        <f>ROUND(+G656*Totals!$H$14,2)</f>
        <v>5.55</v>
      </c>
      <c r="I656" s="103">
        <f t="shared" si="28"/>
        <v>2.1573089700996677</v>
      </c>
      <c r="J656" s="103">
        <f t="shared" si="29"/>
        <v>3.3926910299003321</v>
      </c>
      <c r="K656" s="113" t="s">
        <v>424</v>
      </c>
      <c r="L656" s="113" t="s">
        <v>80</v>
      </c>
      <c r="M656" s="138">
        <v>0.38870431893687707</v>
      </c>
      <c r="N656" s="117">
        <f>+H656*M656</f>
        <v>2.1573089700996677</v>
      </c>
      <c r="O656" s="117" t="s">
        <v>1159</v>
      </c>
      <c r="P656" s="114"/>
      <c r="Q656" s="118"/>
      <c r="R656" s="116"/>
      <c r="S656" s="114"/>
    </row>
    <row r="657" spans="6:19">
      <c r="F657" s="111" t="s">
        <v>423</v>
      </c>
      <c r="G657" s="136">
        <v>9.8642216000000005E-3</v>
      </c>
      <c r="H657" s="103">
        <f>ROUND(+G657*Totals!$H$14,2)</f>
        <v>3541.25</v>
      </c>
      <c r="I657" s="103">
        <f t="shared" si="28"/>
        <v>0</v>
      </c>
      <c r="J657" s="103">
        <f t="shared" si="29"/>
        <v>3541.25</v>
      </c>
      <c r="K657" s="113"/>
      <c r="L657" s="113"/>
      <c r="N657" s="117"/>
      <c r="O657" s="113"/>
      <c r="P657" s="114"/>
      <c r="Q657" s="118"/>
      <c r="R657" s="116"/>
      <c r="S657" s="114"/>
    </row>
    <row r="658" spans="6:19">
      <c r="F658" s="111" t="s">
        <v>422</v>
      </c>
      <c r="G658" s="136">
        <v>1.3137400000000001E-5</v>
      </c>
      <c r="H658" s="103">
        <f>ROUND(+G658*Totals!$H$14,2)</f>
        <v>4.72</v>
      </c>
      <c r="I658" s="103">
        <f t="shared" si="28"/>
        <v>2.6339285714285707</v>
      </c>
      <c r="J658" s="103">
        <f t="shared" si="29"/>
        <v>2.086071428571429</v>
      </c>
      <c r="K658" s="113" t="s">
        <v>422</v>
      </c>
      <c r="L658" s="113" t="s">
        <v>76</v>
      </c>
      <c r="M658" s="138">
        <v>0.55803571428571419</v>
      </c>
      <c r="N658" s="117">
        <f>+H658*M658</f>
        <v>2.6339285714285707</v>
      </c>
      <c r="O658" s="117" t="s">
        <v>1159</v>
      </c>
      <c r="P658" s="114"/>
      <c r="Q658" s="118"/>
      <c r="R658" s="116"/>
      <c r="S658" s="114"/>
    </row>
    <row r="659" spans="6:19">
      <c r="F659" s="111" t="s">
        <v>421</v>
      </c>
      <c r="G659" s="136">
        <v>2.7897559999999998E-4</v>
      </c>
      <c r="H659" s="103">
        <f>ROUND(+G659*Totals!$H$14,2)</f>
        <v>100.15</v>
      </c>
      <c r="I659" s="103">
        <f t="shared" si="28"/>
        <v>0</v>
      </c>
      <c r="J659" s="103">
        <f t="shared" si="29"/>
        <v>100.15</v>
      </c>
      <c r="K659" s="113"/>
      <c r="L659" s="113"/>
      <c r="N659" s="117"/>
      <c r="O659" s="117"/>
      <c r="P659" s="114"/>
      <c r="Q659" s="118"/>
      <c r="R659" s="116"/>
      <c r="S659" s="114"/>
    </row>
    <row r="660" spans="6:19" ht="19.5" customHeight="1">
      <c r="F660" s="111" t="s">
        <v>420</v>
      </c>
      <c r="G660" s="136">
        <v>1.6383049999999999E-4</v>
      </c>
      <c r="H660" s="103">
        <f>ROUND(+G660*Totals!$H$14,2)</f>
        <v>58.82</v>
      </c>
      <c r="I660" s="103">
        <f t="shared" si="28"/>
        <v>4.7166981132075474</v>
      </c>
      <c r="J660" s="103">
        <f t="shared" si="29"/>
        <v>54.103301886792451</v>
      </c>
      <c r="K660" s="113" t="s">
        <v>420</v>
      </c>
      <c r="L660" s="113" t="s">
        <v>87</v>
      </c>
      <c r="M660" s="138">
        <v>8.0188679245283015E-2</v>
      </c>
      <c r="N660" s="117">
        <f>+H660*M660</f>
        <v>4.7166981132075474</v>
      </c>
      <c r="O660" s="117" t="s">
        <v>1159</v>
      </c>
      <c r="P660" s="114"/>
      <c r="Q660" s="118"/>
      <c r="R660" s="116"/>
      <c r="S660" s="114"/>
    </row>
    <row r="661" spans="6:19">
      <c r="F661" s="111" t="s">
        <v>419</v>
      </c>
      <c r="G661" s="136">
        <v>3.5548099999999999E-5</v>
      </c>
      <c r="H661" s="103">
        <f>ROUND(+G661*Totals!$H$14,2)</f>
        <v>12.76</v>
      </c>
      <c r="I661" s="103">
        <f t="shared" si="28"/>
        <v>2.3924999999999996</v>
      </c>
      <c r="J661" s="103">
        <f t="shared" si="29"/>
        <v>10.3675</v>
      </c>
      <c r="K661" s="113" t="s">
        <v>419</v>
      </c>
      <c r="L661" s="113" t="s">
        <v>108</v>
      </c>
      <c r="M661" s="138">
        <v>0.18749999999999997</v>
      </c>
      <c r="N661" s="117">
        <f>+H661*M661</f>
        <v>2.3924999999999996</v>
      </c>
      <c r="O661" s="117" t="s">
        <v>1159</v>
      </c>
      <c r="P661" s="114"/>
      <c r="Q661" s="118"/>
      <c r="R661" s="116"/>
      <c r="S661" s="114"/>
    </row>
    <row r="662" spans="6:19" ht="37.5">
      <c r="F662" s="111" t="s">
        <v>418</v>
      </c>
      <c r="G662" s="136">
        <v>3.70937E-5</v>
      </c>
      <c r="H662" s="103">
        <f>ROUND(+G662*Totals!$H$14,2)</f>
        <v>13.32</v>
      </c>
      <c r="I662" s="103">
        <f t="shared" si="28"/>
        <v>2.7183673469387757</v>
      </c>
      <c r="J662" s="103">
        <f t="shared" si="29"/>
        <v>10.601632653061225</v>
      </c>
      <c r="K662" s="113" t="s">
        <v>418</v>
      </c>
      <c r="L662" s="113" t="s">
        <v>99</v>
      </c>
      <c r="M662" s="138">
        <v>0.20408163265306123</v>
      </c>
      <c r="N662" s="117">
        <f>+H662*M662</f>
        <v>2.7183673469387757</v>
      </c>
      <c r="O662" s="117" t="s">
        <v>1159</v>
      </c>
      <c r="P662" s="114"/>
      <c r="Q662" s="118"/>
      <c r="R662" s="116"/>
      <c r="S662" s="114"/>
    </row>
    <row r="663" spans="6:19">
      <c r="F663" s="111" t="s">
        <v>417</v>
      </c>
      <c r="G663" s="136">
        <v>7.0709899999999999E-5</v>
      </c>
      <c r="H663" s="103">
        <f>ROUND(+G663*Totals!$H$14,2)</f>
        <v>25.38</v>
      </c>
      <c r="I663" s="103">
        <f t="shared" si="28"/>
        <v>8.8149650349650344</v>
      </c>
      <c r="J663" s="103">
        <f t="shared" si="29"/>
        <v>16.565034965034965</v>
      </c>
      <c r="K663" s="113" t="s">
        <v>417</v>
      </c>
      <c r="L663" s="113" t="s">
        <v>85</v>
      </c>
      <c r="M663" s="138">
        <v>0.34731934731934733</v>
      </c>
      <c r="N663" s="117">
        <f>+H663*M663</f>
        <v>8.8149650349650344</v>
      </c>
      <c r="O663" s="113" t="s">
        <v>1159</v>
      </c>
      <c r="P663" s="114"/>
      <c r="Q663" s="118"/>
      <c r="R663" s="116"/>
      <c r="S663" s="114"/>
    </row>
    <row r="664" spans="6:19">
      <c r="F664" s="111" t="s">
        <v>416</v>
      </c>
      <c r="G664" s="136">
        <v>5.3322200000000003E-5</v>
      </c>
      <c r="H664" s="103">
        <f>ROUND(+G664*Totals!$H$14,2)</f>
        <v>19.14</v>
      </c>
      <c r="I664" s="103">
        <f t="shared" si="28"/>
        <v>8.2203846153846154</v>
      </c>
      <c r="J664" s="103">
        <f t="shared" si="29"/>
        <v>10.919615384615385</v>
      </c>
      <c r="K664" s="113" t="s">
        <v>416</v>
      </c>
      <c r="L664" s="113" t="s">
        <v>109</v>
      </c>
      <c r="M664" s="138">
        <v>0.42948717948717952</v>
      </c>
      <c r="N664" s="117">
        <f>+H664*M664</f>
        <v>8.2203846153846154</v>
      </c>
      <c r="O664" s="113" t="s">
        <v>1159</v>
      </c>
      <c r="P664" s="114"/>
      <c r="Q664" s="118"/>
      <c r="R664" s="116"/>
      <c r="S664" s="114"/>
    </row>
    <row r="665" spans="6:19">
      <c r="F665" s="111" t="s">
        <v>415</v>
      </c>
      <c r="G665" s="136">
        <v>5.4365469999999999E-4</v>
      </c>
      <c r="H665" s="103">
        <f>ROUND(+G665*Totals!$H$14,2)</f>
        <v>195.17</v>
      </c>
      <c r="I665" s="103">
        <f t="shared" si="28"/>
        <v>0</v>
      </c>
      <c r="J665" s="103">
        <f t="shared" si="29"/>
        <v>195.17</v>
      </c>
      <c r="K665" s="113"/>
      <c r="L665" s="113"/>
      <c r="N665" s="117"/>
      <c r="O665" s="113"/>
      <c r="P665" s="114"/>
      <c r="Q665" s="118"/>
      <c r="R665" s="116"/>
      <c r="S665" s="114"/>
    </row>
    <row r="666" spans="6:19">
      <c r="F666" s="111" t="s">
        <v>414</v>
      </c>
      <c r="G666" s="136">
        <v>9.0802299999999996E-5</v>
      </c>
      <c r="H666" s="103">
        <f>ROUND(+G666*Totals!$H$14,2)</f>
        <v>32.6</v>
      </c>
      <c r="I666" s="103">
        <f t="shared" si="28"/>
        <v>0</v>
      </c>
      <c r="J666" s="103">
        <f t="shared" si="29"/>
        <v>32.6</v>
      </c>
      <c r="K666" s="113"/>
      <c r="L666" s="113"/>
      <c r="N666" s="117"/>
      <c r="O666" s="113"/>
      <c r="P666" s="114"/>
      <c r="Q666" s="118"/>
      <c r="R666" s="116"/>
      <c r="S666" s="114"/>
    </row>
    <row r="667" spans="6:19">
      <c r="F667" s="111" t="s">
        <v>413</v>
      </c>
      <c r="G667" s="136">
        <v>4.2155449999999999E-4</v>
      </c>
      <c r="H667" s="103">
        <f>ROUND(+G667*Totals!$H$14,2)</f>
        <v>151.34</v>
      </c>
      <c r="I667" s="103">
        <f t="shared" si="28"/>
        <v>0</v>
      </c>
      <c r="J667" s="103">
        <f t="shared" si="29"/>
        <v>151.34</v>
      </c>
      <c r="K667" s="113"/>
      <c r="L667" s="113"/>
      <c r="N667" s="117"/>
      <c r="O667" s="113"/>
      <c r="P667" s="114"/>
      <c r="Q667" s="118"/>
      <c r="R667" s="116"/>
      <c r="S667" s="114"/>
    </row>
    <row r="668" spans="6:19" ht="37.5">
      <c r="F668" s="111" t="s">
        <v>412</v>
      </c>
      <c r="G668" s="136">
        <v>5.3708599999999996E-5</v>
      </c>
      <c r="H668" s="103">
        <f>ROUND(+G668*Totals!$H$14,2)</f>
        <v>19.28</v>
      </c>
      <c r="I668" s="103">
        <f t="shared" si="28"/>
        <v>0</v>
      </c>
      <c r="J668" s="103">
        <f t="shared" si="29"/>
        <v>19.28</v>
      </c>
      <c r="K668" s="113"/>
      <c r="L668" s="113"/>
      <c r="N668" s="117"/>
      <c r="O668" s="117"/>
      <c r="P668" s="114"/>
      <c r="Q668" s="118"/>
      <c r="R668" s="116"/>
      <c r="S668" s="114"/>
    </row>
    <row r="669" spans="6:19">
      <c r="F669" s="111" t="s">
        <v>411</v>
      </c>
      <c r="G669" s="136">
        <v>7.7858150000000004E-4</v>
      </c>
      <c r="H669" s="103">
        <f>ROUND(+G669*Totals!$H$14,2)</f>
        <v>279.51</v>
      </c>
      <c r="I669" s="103">
        <f t="shared" si="28"/>
        <v>0</v>
      </c>
      <c r="J669" s="103">
        <f t="shared" si="29"/>
        <v>279.51</v>
      </c>
      <c r="K669" s="113"/>
      <c r="L669" s="113"/>
      <c r="N669" s="117"/>
      <c r="O669" s="117"/>
      <c r="P669" s="114"/>
      <c r="Q669" s="118"/>
      <c r="R669" s="116"/>
      <c r="S669" s="114"/>
    </row>
    <row r="670" spans="6:19">
      <c r="F670" s="111" t="s">
        <v>410</v>
      </c>
      <c r="G670" s="136">
        <v>7.4960200000000001E-5</v>
      </c>
      <c r="H670" s="103">
        <f>ROUND(+G670*Totals!$H$14,2)</f>
        <v>26.91</v>
      </c>
      <c r="I670" s="103">
        <f t="shared" si="28"/>
        <v>4.2489473684210521</v>
      </c>
      <c r="J670" s="103">
        <f t="shared" si="29"/>
        <v>22.661052631578947</v>
      </c>
      <c r="K670" s="113" t="s">
        <v>410</v>
      </c>
      <c r="L670" s="113" t="s">
        <v>82</v>
      </c>
      <c r="M670" s="138">
        <v>0.15789473684210525</v>
      </c>
      <c r="N670" s="117">
        <f>+H670*M670</f>
        <v>4.2489473684210521</v>
      </c>
      <c r="O670" s="117" t="s">
        <v>1159</v>
      </c>
      <c r="P670" s="114"/>
      <c r="Q670" s="118"/>
      <c r="R670" s="116"/>
      <c r="S670" s="114"/>
    </row>
    <row r="671" spans="6:19">
      <c r="F671" s="111" t="s">
        <v>409</v>
      </c>
      <c r="G671" s="136">
        <v>8.53928E-5</v>
      </c>
      <c r="H671" s="103">
        <f>ROUND(+G671*Totals!$H$14,2)</f>
        <v>30.66</v>
      </c>
      <c r="I671" s="103">
        <f t="shared" si="28"/>
        <v>6.5218092909535459</v>
      </c>
      <c r="J671" s="103">
        <f t="shared" si="29"/>
        <v>24.138190709046455</v>
      </c>
      <c r="K671" s="113" t="s">
        <v>409</v>
      </c>
      <c r="L671" s="113" t="s">
        <v>71</v>
      </c>
      <c r="M671" s="138">
        <v>0.21271393643031786</v>
      </c>
      <c r="N671" s="117">
        <f>+H671*M671</f>
        <v>6.5218092909535459</v>
      </c>
      <c r="O671" s="113" t="s">
        <v>1159</v>
      </c>
      <c r="P671" s="114"/>
      <c r="Q671" s="118"/>
      <c r="R671" s="116"/>
      <c r="S671" s="114"/>
    </row>
    <row r="672" spans="6:19">
      <c r="F672" s="111" t="s">
        <v>408</v>
      </c>
      <c r="G672" s="136">
        <v>6.8005100000000004E-5</v>
      </c>
      <c r="H672" s="103">
        <f>ROUND(+G672*Totals!$H$14,2)</f>
        <v>24.41</v>
      </c>
      <c r="I672" s="103">
        <f t="shared" si="28"/>
        <v>5.2888333333333337</v>
      </c>
      <c r="J672" s="103">
        <f t="shared" si="29"/>
        <v>19.121166666666667</v>
      </c>
      <c r="K672" s="113" t="s">
        <v>408</v>
      </c>
      <c r="L672" s="113" t="s">
        <v>95</v>
      </c>
      <c r="M672" s="138">
        <v>0.21666666666666667</v>
      </c>
      <c r="N672" s="117">
        <f>+H672*M672</f>
        <v>5.2888333333333337</v>
      </c>
      <c r="O672" s="113" t="s">
        <v>1159</v>
      </c>
      <c r="P672" s="114"/>
      <c r="Q672" s="118"/>
      <c r="R672" s="116"/>
      <c r="S672" s="114"/>
    </row>
    <row r="673" spans="6:19">
      <c r="F673" s="111" t="s">
        <v>407</v>
      </c>
      <c r="G673" s="136">
        <v>3.7943770000000001E-4</v>
      </c>
      <c r="H673" s="103">
        <f>ROUND(+G673*Totals!$H$14,2)</f>
        <v>136.22</v>
      </c>
      <c r="I673" s="103">
        <f t="shared" si="28"/>
        <v>0</v>
      </c>
      <c r="J673" s="103">
        <f t="shared" si="29"/>
        <v>136.22</v>
      </c>
      <c r="K673" s="113"/>
      <c r="L673" s="113"/>
      <c r="N673" s="117"/>
      <c r="O673" s="113"/>
      <c r="P673" s="114"/>
      <c r="Q673" s="118"/>
      <c r="R673" s="116"/>
      <c r="S673" s="114"/>
    </row>
    <row r="674" spans="6:19">
      <c r="F674" s="111" t="s">
        <v>406</v>
      </c>
      <c r="G674" s="136">
        <v>4.0432141999999999E-3</v>
      </c>
      <c r="H674" s="103">
        <f>ROUND(+G674*Totals!$H$14,2)</f>
        <v>1451.51</v>
      </c>
      <c r="I674" s="103">
        <f t="shared" si="28"/>
        <v>0</v>
      </c>
      <c r="J674" s="103">
        <f t="shared" si="29"/>
        <v>1451.51</v>
      </c>
      <c r="K674" s="113"/>
      <c r="L674" s="113"/>
      <c r="N674" s="117"/>
      <c r="O674" s="113"/>
      <c r="P674" s="114"/>
      <c r="Q674" s="118"/>
      <c r="R674" s="116"/>
      <c r="S674" s="114"/>
    </row>
    <row r="675" spans="6:19">
      <c r="F675" s="111" t="s">
        <v>405</v>
      </c>
      <c r="G675" s="136">
        <v>7.3723739999999999E-4</v>
      </c>
      <c r="H675" s="103">
        <f>ROUND(+G675*Totals!$H$14,2)</f>
        <v>264.67</v>
      </c>
      <c r="I675" s="103">
        <f t="shared" si="28"/>
        <v>0</v>
      </c>
      <c r="J675" s="103">
        <f t="shared" si="29"/>
        <v>264.67</v>
      </c>
      <c r="K675" s="113"/>
      <c r="L675" s="113"/>
      <c r="N675" s="117"/>
      <c r="O675" s="117"/>
      <c r="P675" s="114"/>
      <c r="Q675" s="118"/>
      <c r="R675" s="116"/>
      <c r="S675" s="114"/>
    </row>
    <row r="676" spans="6:19">
      <c r="F676" s="111" t="s">
        <v>404</v>
      </c>
      <c r="G676" s="136">
        <v>3.0281603000000003E-3</v>
      </c>
      <c r="H676" s="103">
        <f>ROUND(+G676*Totals!$H$14,2)</f>
        <v>1087.1099999999999</v>
      </c>
      <c r="I676" s="103">
        <f t="shared" si="28"/>
        <v>0</v>
      </c>
      <c r="J676" s="103">
        <f t="shared" si="29"/>
        <v>1087.1099999999999</v>
      </c>
      <c r="K676" s="113"/>
      <c r="L676" s="113"/>
      <c r="N676" s="117"/>
      <c r="O676" s="117"/>
      <c r="P676" s="114"/>
      <c r="Q676" s="118"/>
      <c r="R676" s="116"/>
      <c r="S676" s="114"/>
    </row>
    <row r="677" spans="6:19">
      <c r="F677" s="111" t="s">
        <v>403</v>
      </c>
      <c r="G677" s="136">
        <v>1.1475870000000001E-4</v>
      </c>
      <c r="H677" s="103">
        <f>ROUND(+G677*Totals!$H$14,2)</f>
        <v>41.2</v>
      </c>
      <c r="I677" s="103">
        <f t="shared" si="28"/>
        <v>7.3058139534883733</v>
      </c>
      <c r="J677" s="103">
        <f t="shared" si="29"/>
        <v>33.894186046511628</v>
      </c>
      <c r="K677" s="113" t="s">
        <v>403</v>
      </c>
      <c r="L677" s="113" t="s">
        <v>77</v>
      </c>
      <c r="M677" s="138">
        <v>0.17732558139534885</v>
      </c>
      <c r="N677" s="117">
        <f>+H677*M677</f>
        <v>7.3058139534883733</v>
      </c>
      <c r="O677" s="117" t="s">
        <v>1159</v>
      </c>
      <c r="P677" s="114"/>
      <c r="Q677" s="118"/>
      <c r="R677" s="116"/>
      <c r="S677" s="114"/>
    </row>
    <row r="678" spans="6:19">
      <c r="F678" s="111" t="s">
        <v>402</v>
      </c>
      <c r="G678" s="136">
        <v>1.2441850000000001E-4</v>
      </c>
      <c r="H678" s="103">
        <f>ROUND(+G678*Totals!$H$14,2)</f>
        <v>44.67</v>
      </c>
      <c r="I678" s="103">
        <f t="shared" si="28"/>
        <v>5.4783962264150947</v>
      </c>
      <c r="J678" s="103">
        <f t="shared" si="29"/>
        <v>39.191603773584909</v>
      </c>
      <c r="K678" s="113" t="s">
        <v>402</v>
      </c>
      <c r="L678" s="113" t="s">
        <v>55</v>
      </c>
      <c r="M678" s="138">
        <v>0.12264150943396226</v>
      </c>
      <c r="N678" s="117">
        <f>+H678*M678</f>
        <v>5.4783962264150947</v>
      </c>
      <c r="O678" s="117" t="s">
        <v>1159</v>
      </c>
      <c r="P678" s="114"/>
      <c r="Q678" s="118"/>
      <c r="R678" s="116"/>
      <c r="S678" s="114"/>
    </row>
    <row r="679" spans="6:19">
      <c r="F679" s="111" t="s">
        <v>401</v>
      </c>
      <c r="G679" s="136">
        <v>1.302144E-4</v>
      </c>
      <c r="H679" s="103">
        <f>ROUND(+G679*Totals!$H$14,2)</f>
        <v>46.75</v>
      </c>
      <c r="I679" s="103">
        <f t="shared" si="28"/>
        <v>11.980734767025089</v>
      </c>
      <c r="J679" s="103">
        <f t="shared" si="29"/>
        <v>34.769265232974909</v>
      </c>
      <c r="K679" s="113" t="s">
        <v>401</v>
      </c>
      <c r="L679" s="113" t="s">
        <v>130</v>
      </c>
      <c r="M679" s="138">
        <v>0.25627240143369173</v>
      </c>
      <c r="N679" s="117">
        <f>+H679*M679</f>
        <v>11.980734767025089</v>
      </c>
      <c r="O679" s="113" t="s">
        <v>1159</v>
      </c>
      <c r="P679" s="114"/>
      <c r="Q679" s="118"/>
      <c r="R679" s="116"/>
      <c r="S679" s="114"/>
    </row>
    <row r="680" spans="6:19">
      <c r="F680" s="111" t="s">
        <v>400</v>
      </c>
      <c r="G680" s="136">
        <v>6.2982000000000001E-5</v>
      </c>
      <c r="H680" s="103">
        <f>ROUND(+G680*Totals!$H$14,2)</f>
        <v>22.61</v>
      </c>
      <c r="I680" s="103">
        <f t="shared" si="28"/>
        <v>7.9825381679389311</v>
      </c>
      <c r="J680" s="103">
        <f t="shared" si="29"/>
        <v>14.627461832061069</v>
      </c>
      <c r="K680" s="113" t="s">
        <v>400</v>
      </c>
      <c r="L680" s="113" t="s">
        <v>42</v>
      </c>
      <c r="M680" s="138">
        <v>0.35305343511450382</v>
      </c>
      <c r="N680" s="117">
        <f>+H680*M680</f>
        <v>7.9825381679389311</v>
      </c>
      <c r="O680" s="117" t="s">
        <v>1159</v>
      </c>
      <c r="P680" s="114"/>
      <c r="Q680" s="118"/>
      <c r="R680" s="116"/>
      <c r="S680" s="114"/>
    </row>
    <row r="681" spans="6:19">
      <c r="F681" s="111" t="s">
        <v>399</v>
      </c>
      <c r="G681" s="136">
        <v>0</v>
      </c>
      <c r="H681" s="103">
        <f>ROUND(+G681*Totals!$H$14,2)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ROUND(+G682*Totals!$H$14,2)</f>
        <v>34.54</v>
      </c>
      <c r="I682" s="103">
        <f t="shared" si="28"/>
        <v>6.7708684863523567</v>
      </c>
      <c r="J682" s="103">
        <f t="shared" si="29"/>
        <v>27.769131513647643</v>
      </c>
      <c r="K682" s="113" t="s">
        <v>398</v>
      </c>
      <c r="L682" s="113" t="s">
        <v>77</v>
      </c>
      <c r="M682" s="138">
        <v>0.19602977667493796</v>
      </c>
      <c r="N682" s="117">
        <f>+H682*M682</f>
        <v>6.7708684863523567</v>
      </c>
      <c r="O682" s="117" t="s">
        <v>1159</v>
      </c>
      <c r="P682" s="114"/>
      <c r="Q682" s="118"/>
      <c r="R682" s="116"/>
      <c r="S682" s="114"/>
    </row>
    <row r="683" spans="6:19">
      <c r="F683" s="111" t="s">
        <v>397</v>
      </c>
      <c r="G683" s="136">
        <v>1.5185239999999998E-4</v>
      </c>
      <c r="H683" s="103">
        <f>ROUND(+G683*Totals!$H$14,2)</f>
        <v>54.51</v>
      </c>
      <c r="I683" s="103">
        <f t="shared" si="28"/>
        <v>0</v>
      </c>
      <c r="J683" s="103">
        <f t="shared" si="29"/>
        <v>54.51</v>
      </c>
      <c r="K683" s="113"/>
      <c r="L683" s="113"/>
      <c r="N683" s="117"/>
      <c r="O683" s="113"/>
      <c r="P683" s="114"/>
      <c r="Q683" s="118"/>
      <c r="R683" s="116"/>
      <c r="S683" s="114"/>
    </row>
    <row r="684" spans="6:19">
      <c r="F684" s="111" t="s">
        <v>396</v>
      </c>
      <c r="G684" s="136">
        <v>2.2797199999999999E-5</v>
      </c>
      <c r="H684" s="103">
        <f>ROUND(+G684*Totals!$H$14,2)</f>
        <v>8.18</v>
      </c>
      <c r="I684" s="103">
        <f t="shared" si="28"/>
        <v>2.1870138888888886</v>
      </c>
      <c r="J684" s="103">
        <f t="shared" si="29"/>
        <v>5.9929861111111116</v>
      </c>
      <c r="K684" s="113" t="s">
        <v>396</v>
      </c>
      <c r="L684" s="113" t="s">
        <v>39</v>
      </c>
      <c r="M684" s="138">
        <v>0.2673611111111111</v>
      </c>
      <c r="N684" s="117">
        <f>+H684*M684</f>
        <v>2.1870138888888886</v>
      </c>
      <c r="O684" s="117" t="s">
        <v>1159</v>
      </c>
      <c r="P684" s="114"/>
      <c r="Q684" s="118"/>
      <c r="R684" s="116"/>
      <c r="S684" s="114"/>
    </row>
    <row r="685" spans="6:19">
      <c r="F685" s="111" t="s">
        <v>395</v>
      </c>
      <c r="G685" s="136">
        <v>4.2808456999999999E-3</v>
      </c>
      <c r="H685" s="103">
        <f>ROUND(+G685*Totals!$H$14,2)</f>
        <v>1536.82</v>
      </c>
      <c r="I685" s="103">
        <f t="shared" si="28"/>
        <v>0</v>
      </c>
      <c r="J685" s="103">
        <f t="shared" si="29"/>
        <v>1536.82</v>
      </c>
      <c r="K685" s="113"/>
      <c r="L685" s="113"/>
      <c r="N685" s="117"/>
      <c r="O685" s="117" t="s">
        <v>1159</v>
      </c>
      <c r="P685" s="114"/>
      <c r="Q685" s="118"/>
      <c r="R685" s="116"/>
      <c r="S685" s="114"/>
    </row>
    <row r="686" spans="6:19">
      <c r="F686" s="111" t="s">
        <v>394</v>
      </c>
      <c r="G686" s="136">
        <v>3.2456999999999998E-5</v>
      </c>
      <c r="H686" s="103">
        <f>ROUND(+G686*Totals!$H$14,2)</f>
        <v>11.65</v>
      </c>
      <c r="I686" s="103">
        <f t="shared" si="28"/>
        <v>4.7943339960238562</v>
      </c>
      <c r="J686" s="103">
        <f t="shared" si="29"/>
        <v>6.8556660039761441</v>
      </c>
      <c r="K686" s="113" t="s">
        <v>394</v>
      </c>
      <c r="L686" s="113" t="s">
        <v>85</v>
      </c>
      <c r="M686" s="138">
        <v>0.41153081510934386</v>
      </c>
      <c r="N686" s="117">
        <f>+H686*M686</f>
        <v>4.7943339960238562</v>
      </c>
      <c r="O686" s="113"/>
      <c r="P686" s="114"/>
      <c r="Q686" s="118"/>
      <c r="R686" s="116"/>
      <c r="S686" s="114"/>
    </row>
    <row r="687" spans="6:19">
      <c r="F687" s="111" t="s">
        <v>393</v>
      </c>
      <c r="G687" s="136">
        <v>1.23646E-5</v>
      </c>
      <c r="H687" s="103">
        <f>ROUND(+G687*Totals!$H$14,2)</f>
        <v>4.4400000000000004</v>
      </c>
      <c r="I687" s="103">
        <f t="shared" si="28"/>
        <v>1.6419622641509437</v>
      </c>
      <c r="J687" s="103">
        <f t="shared" si="29"/>
        <v>2.7980377358490567</v>
      </c>
      <c r="K687" s="113" t="s">
        <v>393</v>
      </c>
      <c r="L687" s="113" t="s">
        <v>61</v>
      </c>
      <c r="M687" s="138">
        <v>0.36981132075471701</v>
      </c>
      <c r="N687" s="117">
        <f>+H687*M687</f>
        <v>1.6419622641509437</v>
      </c>
      <c r="O687" s="117" t="s">
        <v>1159</v>
      </c>
      <c r="P687" s="114"/>
      <c r="Q687" s="118"/>
      <c r="R687" s="116"/>
      <c r="S687" s="114"/>
    </row>
    <row r="688" spans="6:19">
      <c r="F688" s="111" t="s">
        <v>392</v>
      </c>
      <c r="G688" s="136">
        <v>6.4759430000000003E-4</v>
      </c>
      <c r="H688" s="103">
        <f>ROUND(+G688*Totals!$H$14,2)</f>
        <v>232.49</v>
      </c>
      <c r="I688" s="103">
        <f t="shared" si="28"/>
        <v>0</v>
      </c>
      <c r="J688" s="103">
        <f t="shared" si="29"/>
        <v>232.49</v>
      </c>
      <c r="K688" s="113"/>
      <c r="L688" s="113"/>
      <c r="N688" s="117"/>
      <c r="O688" s="117"/>
      <c r="P688" s="114"/>
      <c r="Q688" s="118"/>
      <c r="R688" s="116"/>
      <c r="S688" s="114"/>
    </row>
    <row r="689" spans="6:19">
      <c r="F689" s="111" t="s">
        <v>391</v>
      </c>
      <c r="G689" s="136">
        <v>1.93196E-5</v>
      </c>
      <c r="H689" s="103">
        <f>ROUND(+G689*Totals!$H$14,2)</f>
        <v>6.94</v>
      </c>
      <c r="I689" s="103">
        <f t="shared" si="28"/>
        <v>3.8499270072992702</v>
      </c>
      <c r="J689" s="103">
        <f t="shared" si="29"/>
        <v>3.0900729927007302</v>
      </c>
      <c r="K689" s="113" t="s">
        <v>391</v>
      </c>
      <c r="L689" s="113" t="s">
        <v>109</v>
      </c>
      <c r="M689" s="138">
        <v>0.55474452554744524</v>
      </c>
      <c r="N689" s="117">
        <f>+H689*M689</f>
        <v>3.8499270072992702</v>
      </c>
      <c r="O689" s="113" t="s">
        <v>1159</v>
      </c>
      <c r="P689" s="114"/>
      <c r="Q689" s="118"/>
      <c r="R689" s="116"/>
      <c r="S689" s="114"/>
    </row>
    <row r="690" spans="6:19">
      <c r="F690" s="111" t="s">
        <v>108</v>
      </c>
      <c r="G690" s="136">
        <v>1.448973E-4</v>
      </c>
      <c r="H690" s="103">
        <f>ROUND(+G690*Totals!$H$14,2)</f>
        <v>52.02</v>
      </c>
      <c r="I690" s="103">
        <f t="shared" si="28"/>
        <v>16.584357798165136</v>
      </c>
      <c r="J690" s="103">
        <f t="shared" si="29"/>
        <v>35.435642201834867</v>
      </c>
      <c r="K690" s="113" t="s">
        <v>108</v>
      </c>
      <c r="L690" s="113" t="s">
        <v>51</v>
      </c>
      <c r="M690" s="138">
        <v>0.31880733944954126</v>
      </c>
      <c r="N690" s="117">
        <f>+H690*M690</f>
        <v>16.584357798165136</v>
      </c>
      <c r="O690" s="113" t="s">
        <v>1159</v>
      </c>
      <c r="P690" s="114"/>
      <c r="Q690" s="118"/>
      <c r="R690" s="116"/>
      <c r="S690" s="114"/>
    </row>
    <row r="691" spans="6:19">
      <c r="F691" s="111" t="s">
        <v>109</v>
      </c>
      <c r="G691" s="136">
        <v>7.2139529999999989E-4</v>
      </c>
      <c r="H691" s="103">
        <f>ROUND(+G691*Totals!$H$14,2)</f>
        <v>258.98</v>
      </c>
      <c r="I691" s="103">
        <f t="shared" si="28"/>
        <v>0</v>
      </c>
      <c r="J691" s="103">
        <f t="shared" si="29"/>
        <v>258.98</v>
      </c>
      <c r="K691" s="113"/>
      <c r="L691" s="113"/>
      <c r="N691" s="117"/>
      <c r="O691" s="113"/>
      <c r="P691" s="114"/>
      <c r="Q691" s="118"/>
      <c r="R691" s="116"/>
      <c r="S691" s="114"/>
    </row>
    <row r="692" spans="6:19">
      <c r="F692" s="111" t="s">
        <v>390</v>
      </c>
      <c r="G692" s="136">
        <v>2.5243040999999998E-3</v>
      </c>
      <c r="H692" s="103">
        <f>ROUND(+G692*Totals!$H$14,2)</f>
        <v>906.22</v>
      </c>
      <c r="I692" s="103">
        <f t="shared" si="28"/>
        <v>0</v>
      </c>
      <c r="J692" s="103">
        <f t="shared" si="29"/>
        <v>906.22</v>
      </c>
      <c r="K692" s="113"/>
      <c r="L692" s="113"/>
      <c r="N692" s="117"/>
      <c r="O692" s="117"/>
      <c r="P692" s="114"/>
      <c r="Q692" s="118"/>
      <c r="R692" s="116"/>
      <c r="S692" s="114"/>
    </row>
    <row r="693" spans="6:19">
      <c r="F693" s="111" t="s">
        <v>389</v>
      </c>
      <c r="G693" s="136">
        <v>2.032426E-4</v>
      </c>
      <c r="H693" s="103">
        <f>ROUND(+G693*Totals!$H$14,2)</f>
        <v>72.959999999999994</v>
      </c>
      <c r="I693" s="103">
        <f t="shared" si="28"/>
        <v>0</v>
      </c>
      <c r="J693" s="103">
        <f t="shared" si="29"/>
        <v>72.959999999999994</v>
      </c>
      <c r="O693" s="117" t="s">
        <v>1159</v>
      </c>
      <c r="P693" s="114"/>
      <c r="Q693" s="118"/>
      <c r="R693" s="116"/>
      <c r="S693" s="114"/>
    </row>
    <row r="694" spans="6:19">
      <c r="F694" s="111" t="s">
        <v>388</v>
      </c>
      <c r="G694" s="136">
        <v>2.9752200000000003E-5</v>
      </c>
      <c r="H694" s="103">
        <f>ROUND(+G694*Totals!$H$14,2)</f>
        <v>10.68</v>
      </c>
      <c r="I694" s="103">
        <f t="shared" si="28"/>
        <v>4.0175548589341696</v>
      </c>
      <c r="J694" s="103">
        <f t="shared" ref="J694:J700" si="30">+H694-I694</f>
        <v>6.6624451410658301</v>
      </c>
      <c r="K694" s="113" t="s">
        <v>388</v>
      </c>
      <c r="L694" s="113" t="s">
        <v>69</v>
      </c>
      <c r="M694" s="138">
        <v>0.37617554858934171</v>
      </c>
      <c r="N694" s="117">
        <f>+H694*M694</f>
        <v>4.0175548589341696</v>
      </c>
      <c r="O694" s="113" t="s">
        <v>1159</v>
      </c>
      <c r="P694" s="114"/>
      <c r="Q694" s="118"/>
      <c r="R694" s="116"/>
      <c r="S694" s="114"/>
    </row>
    <row r="695" spans="6:19">
      <c r="F695" s="111" t="s">
        <v>387</v>
      </c>
      <c r="G695" s="136">
        <v>7.0323499999999992E-5</v>
      </c>
      <c r="H695" s="103">
        <f>ROUND(+G695*Totals!$H$14,2)</f>
        <v>25.25</v>
      </c>
      <c r="I695" s="103">
        <f t="shared" si="28"/>
        <v>5.3644688644688641</v>
      </c>
      <c r="J695" s="103">
        <f t="shared" si="30"/>
        <v>19.885531135531135</v>
      </c>
      <c r="K695" s="113" t="s">
        <v>387</v>
      </c>
      <c r="L695" s="113" t="s">
        <v>116</v>
      </c>
      <c r="M695" s="138">
        <v>0.21245421245421245</v>
      </c>
      <c r="N695" s="117">
        <f>+H695*M695</f>
        <v>5.3644688644688641</v>
      </c>
      <c r="O695" s="113"/>
      <c r="P695" s="114"/>
      <c r="Q695" s="118"/>
      <c r="R695" s="116"/>
      <c r="S695" s="114"/>
    </row>
    <row r="696" spans="6:19">
      <c r="F696" s="111" t="s">
        <v>386</v>
      </c>
      <c r="G696" s="136">
        <v>9.6714119999999999E-4</v>
      </c>
      <c r="H696" s="103">
        <f>ROUND(+G696*Totals!$H$14,2)</f>
        <v>347.2</v>
      </c>
      <c r="I696" s="103">
        <f t="shared" si="28"/>
        <v>0</v>
      </c>
      <c r="J696" s="103">
        <f t="shared" si="30"/>
        <v>347.2</v>
      </c>
      <c r="K696" s="113"/>
      <c r="L696" s="113"/>
      <c r="N696" s="117"/>
      <c r="O696" s="117"/>
      <c r="P696" s="114"/>
      <c r="Q696" s="118"/>
      <c r="R696" s="116"/>
      <c r="S696" s="114"/>
    </row>
    <row r="697" spans="6:19">
      <c r="F697" s="111" t="s">
        <v>385</v>
      </c>
      <c r="G697" s="136">
        <v>6.5686770000000002E-4</v>
      </c>
      <c r="H697" s="103">
        <f>ROUND(+G697*Totals!$H$14,2)</f>
        <v>235.82</v>
      </c>
      <c r="I697" s="103">
        <f t="shared" si="28"/>
        <v>0</v>
      </c>
      <c r="J697" s="103">
        <f t="shared" si="30"/>
        <v>235.82</v>
      </c>
      <c r="O697" s="117" t="s">
        <v>1159</v>
      </c>
      <c r="P697" s="114"/>
      <c r="Q697" s="118"/>
      <c r="R697" s="116"/>
      <c r="S697" s="114"/>
    </row>
    <row r="698" spans="6:19">
      <c r="F698" s="111" t="s">
        <v>384</v>
      </c>
      <c r="G698" s="136">
        <v>6.1822800000000007E-5</v>
      </c>
      <c r="H698" s="103">
        <f>ROUND(+G698*Totals!$H$14,2)</f>
        <v>22.19</v>
      </c>
      <c r="I698" s="103">
        <f t="shared" si="28"/>
        <v>7.718260869565218</v>
      </c>
      <c r="J698" s="103">
        <f t="shared" si="30"/>
        <v>14.471739130434784</v>
      </c>
      <c r="K698" s="113" t="s">
        <v>384</v>
      </c>
      <c r="L698" s="113" t="s">
        <v>91</v>
      </c>
      <c r="M698" s="138">
        <v>0.34782608695652173</v>
      </c>
      <c r="N698" s="117">
        <f>+H698*M698</f>
        <v>7.718260869565218</v>
      </c>
      <c r="O698" s="113" t="s">
        <v>1159</v>
      </c>
      <c r="P698" s="114"/>
      <c r="Q698" s="118"/>
      <c r="R698" s="116"/>
      <c r="S698" s="114"/>
    </row>
    <row r="699" spans="6:19">
      <c r="F699" s="111" t="s">
        <v>383</v>
      </c>
      <c r="G699" s="136">
        <v>7.3800999999999994E-5</v>
      </c>
      <c r="H699" s="103">
        <f>ROUND(+G699*Totals!$H$14,2)</f>
        <v>26.49</v>
      </c>
      <c r="I699" s="103">
        <f t="shared" si="28"/>
        <v>2.9840513833992093</v>
      </c>
      <c r="J699" s="103">
        <f t="shared" si="30"/>
        <v>23.50594861660079</v>
      </c>
      <c r="K699" s="113" t="s">
        <v>383</v>
      </c>
      <c r="L699" s="113" t="s">
        <v>37</v>
      </c>
      <c r="M699" s="138">
        <v>0.11264822134387352</v>
      </c>
      <c r="N699" s="117">
        <f>+H699*M699</f>
        <v>2.9840513833992093</v>
      </c>
      <c r="O699" s="113"/>
      <c r="P699" s="114"/>
      <c r="Q699" s="118"/>
      <c r="R699" s="116"/>
      <c r="S699" s="114"/>
    </row>
    <row r="700" spans="6:19">
      <c r="F700" s="111" t="s">
        <v>382</v>
      </c>
      <c r="G700" s="136">
        <v>3.6668680000000002E-4</v>
      </c>
      <c r="H700" s="103">
        <f>ROUND(+G700*Totals!$H$14,2)</f>
        <v>131.63999999999999</v>
      </c>
      <c r="I700" s="103">
        <f t="shared" si="28"/>
        <v>0</v>
      </c>
      <c r="J700" s="103">
        <f t="shared" si="30"/>
        <v>131.63999999999999</v>
      </c>
      <c r="K700" s="113"/>
      <c r="L700" s="113"/>
      <c r="N700" s="117"/>
      <c r="O700" s="113"/>
      <c r="P700" s="114"/>
      <c r="Q700" s="118"/>
      <c r="R700" s="116"/>
      <c r="S700" s="114"/>
    </row>
    <row r="701" spans="6:19">
      <c r="F701" s="111" t="s">
        <v>381</v>
      </c>
      <c r="G701" s="136">
        <v>3.462079E-4</v>
      </c>
      <c r="H701" s="103">
        <f>ROUND(+G701*Totals!$H$14,2)</f>
        <v>124.29</v>
      </c>
      <c r="I701" s="103">
        <f t="shared" si="28"/>
        <v>0</v>
      </c>
      <c r="J701" s="103">
        <f t="shared" si="29"/>
        <v>124.29</v>
      </c>
      <c r="K701" s="113"/>
      <c r="L701" s="113"/>
      <c r="N701" s="117"/>
      <c r="O701" s="117"/>
      <c r="P701" s="114"/>
      <c r="Q701" s="118"/>
      <c r="R701" s="116"/>
      <c r="S701" s="114"/>
    </row>
    <row r="702" spans="6:19">
      <c r="F702" s="111" t="s">
        <v>380</v>
      </c>
      <c r="G702" s="136">
        <v>3.5664050000000004E-4</v>
      </c>
      <c r="H702" s="103">
        <f>ROUND(+G702*Totals!$H$14,2)</f>
        <v>128.03</v>
      </c>
      <c r="I702" s="103">
        <f t="shared" si="28"/>
        <v>0</v>
      </c>
      <c r="J702" s="103">
        <f t="shared" si="29"/>
        <v>128.03</v>
      </c>
      <c r="K702" s="113"/>
      <c r="L702" s="113"/>
      <c r="N702" s="117"/>
      <c r="O702" s="117"/>
      <c r="P702" s="114"/>
      <c r="Q702" s="118"/>
      <c r="R702" s="116"/>
      <c r="S702" s="114"/>
    </row>
    <row r="703" spans="6:19">
      <c r="F703" s="111" t="s">
        <v>379</v>
      </c>
      <c r="G703" s="136">
        <v>3.4002599999999999E-5</v>
      </c>
      <c r="H703" s="103">
        <f>ROUND(+G703*Totals!$H$14,2)</f>
        <v>12.21</v>
      </c>
      <c r="I703" s="103">
        <f t="shared" si="28"/>
        <v>0.755257731958763</v>
      </c>
      <c r="J703" s="103">
        <f t="shared" si="29"/>
        <v>11.454742268041239</v>
      </c>
      <c r="K703" s="113" t="s">
        <v>379</v>
      </c>
      <c r="L703" s="113" t="s">
        <v>126</v>
      </c>
      <c r="M703" s="138">
        <v>6.1855670103092786E-2</v>
      </c>
      <c r="N703" s="117">
        <f>+H703*M703</f>
        <v>0.755257731958763</v>
      </c>
      <c r="O703" s="117" t="s">
        <v>1159</v>
      </c>
      <c r="P703" s="114"/>
      <c r="Q703" s="118"/>
      <c r="R703" s="116" t="s">
        <v>1159</v>
      </c>
      <c r="S703" s="114"/>
    </row>
    <row r="704" spans="6:19">
      <c r="F704" s="111" t="s">
        <v>378</v>
      </c>
      <c r="G704" s="136">
        <v>1.039397E-4</v>
      </c>
      <c r="H704" s="103">
        <f>ROUND(+G704*Totals!$H$14,2)</f>
        <v>37.31</v>
      </c>
      <c r="I704" s="103">
        <f t="shared" si="28"/>
        <v>11.092162162162161</v>
      </c>
      <c r="J704" s="103">
        <f t="shared" si="29"/>
        <v>26.217837837837841</v>
      </c>
      <c r="K704" s="113" t="s">
        <v>378</v>
      </c>
      <c r="L704" s="113" t="s">
        <v>53</v>
      </c>
      <c r="M704" s="138">
        <v>6.7567567567567557E-2</v>
      </c>
      <c r="N704" s="117">
        <f>+H704*M704</f>
        <v>2.5209459459459458</v>
      </c>
      <c r="O704" s="113" t="s">
        <v>79</v>
      </c>
      <c r="P704" s="138">
        <v>0.22972972972972971</v>
      </c>
      <c r="Q704" s="118">
        <f>H704*P704</f>
        <v>8.5712162162162162</v>
      </c>
      <c r="R704" s="116" t="s">
        <v>1159</v>
      </c>
      <c r="S704" s="114"/>
    </row>
    <row r="705" spans="6:19">
      <c r="F705" s="111" t="s">
        <v>377</v>
      </c>
      <c r="G705" s="136">
        <v>1.020077E-4</v>
      </c>
      <c r="H705" s="103">
        <f>ROUND(+G705*Totals!$H$14,2)</f>
        <v>36.619999999999997</v>
      </c>
      <c r="I705" s="103">
        <f t="shared" si="28"/>
        <v>10.706179401993356</v>
      </c>
      <c r="J705" s="103">
        <f t="shared" si="29"/>
        <v>25.913820598006641</v>
      </c>
      <c r="K705" s="113" t="s">
        <v>377</v>
      </c>
      <c r="L705" s="113" t="s">
        <v>60</v>
      </c>
      <c r="M705" s="138">
        <v>0.29235880398671099</v>
      </c>
      <c r="N705" s="117">
        <f>+H705*M705</f>
        <v>10.706179401993356</v>
      </c>
      <c r="O705" s="117" t="s">
        <v>1159</v>
      </c>
      <c r="P705" s="114"/>
      <c r="Q705" s="118"/>
      <c r="R705" s="116" t="s">
        <v>1159</v>
      </c>
      <c r="S705" s="114"/>
    </row>
    <row r="706" spans="6:19">
      <c r="F706" s="111" t="s">
        <v>376</v>
      </c>
      <c r="G706" s="136">
        <v>2.2024390000000002E-4</v>
      </c>
      <c r="H706" s="103">
        <f>ROUND(+G706*Totals!$H$14,2)</f>
        <v>79.069999999999993</v>
      </c>
      <c r="I706" s="103">
        <f t="shared" si="28"/>
        <v>0</v>
      </c>
      <c r="J706" s="103">
        <f t="shared" si="29"/>
        <v>79.069999999999993</v>
      </c>
      <c r="K706" s="113"/>
      <c r="L706" s="113"/>
      <c r="N706" s="117"/>
      <c r="O706" s="113"/>
      <c r="P706" s="114"/>
      <c r="Q706" s="118"/>
      <c r="R706" s="116"/>
      <c r="S706" s="114"/>
    </row>
    <row r="707" spans="6:19">
      <c r="F707" s="111" t="s">
        <v>375</v>
      </c>
      <c r="G707" s="136">
        <v>9.6211800000000006E-5</v>
      </c>
      <c r="H707" s="103">
        <f>ROUND(+G707*Totals!$H$14,2)</f>
        <v>34.54</v>
      </c>
      <c r="I707" s="103">
        <f t="shared" si="28"/>
        <v>5.7048048048048043</v>
      </c>
      <c r="J707" s="103">
        <f t="shared" si="29"/>
        <v>28.835195195195194</v>
      </c>
      <c r="K707" s="113" t="s">
        <v>375</v>
      </c>
      <c r="L707" s="113" t="s">
        <v>52</v>
      </c>
      <c r="M707" s="138">
        <v>0.16516516516516516</v>
      </c>
      <c r="N707" s="117">
        <f>+H707*M707</f>
        <v>5.7048048048048043</v>
      </c>
      <c r="O707" s="117"/>
      <c r="P707" s="114"/>
      <c r="Q707" s="118"/>
      <c r="R707" s="116" t="s">
        <v>1159</v>
      </c>
      <c r="S707" s="114"/>
    </row>
    <row r="708" spans="6:19">
      <c r="F708" s="111" t="s">
        <v>374</v>
      </c>
      <c r="G708" s="136">
        <v>2.14448E-4</v>
      </c>
      <c r="H708" s="103">
        <f>ROUND(+G708*Totals!$H$14,2)</f>
        <v>76.989999999999995</v>
      </c>
      <c r="I708" s="103">
        <f t="shared" si="28"/>
        <v>0</v>
      </c>
      <c r="J708" s="103">
        <f t="shared" si="29"/>
        <v>76.989999999999995</v>
      </c>
      <c r="K708" s="113"/>
      <c r="L708" s="113"/>
      <c r="N708" s="117"/>
      <c r="O708" s="113"/>
      <c r="P708" s="114"/>
      <c r="Q708" s="118"/>
      <c r="R708" s="116"/>
      <c r="S708" s="114"/>
    </row>
    <row r="709" spans="6:19">
      <c r="F709" s="111" t="s">
        <v>373</v>
      </c>
      <c r="G709" s="136">
        <v>7.1869100000000006E-5</v>
      </c>
      <c r="H709" s="103">
        <f>ROUND(+G709*Totals!$H$14,2)</f>
        <v>25.8</v>
      </c>
      <c r="I709" s="103">
        <f t="shared" si="28"/>
        <v>9.8589353612167301</v>
      </c>
      <c r="J709" s="103">
        <f t="shared" si="29"/>
        <v>15.941064638783271</v>
      </c>
      <c r="K709" s="113" t="s">
        <v>373</v>
      </c>
      <c r="L709" s="113" t="s">
        <v>128</v>
      </c>
      <c r="M709" s="138">
        <v>0.38212927756653992</v>
      </c>
      <c r="N709" s="117">
        <f t="shared" ref="N709:N714" si="31">+H709*M709</f>
        <v>9.8589353612167301</v>
      </c>
      <c r="O709" s="117" t="s">
        <v>1159</v>
      </c>
      <c r="P709" s="114"/>
      <c r="Q709" s="118"/>
      <c r="R709" s="116" t="s">
        <v>1159</v>
      </c>
      <c r="S709" s="114"/>
    </row>
    <row r="710" spans="6:19">
      <c r="F710" s="111" t="s">
        <v>372</v>
      </c>
      <c r="G710" s="136">
        <v>3.1297799999999997E-5</v>
      </c>
      <c r="H710" s="103">
        <f>ROUND(+G710*Totals!$H$14,2)</f>
        <v>11.24</v>
      </c>
      <c r="I710" s="103">
        <f t="shared" si="28"/>
        <v>7.7501612903225805</v>
      </c>
      <c r="J710" s="103">
        <f t="shared" si="29"/>
        <v>3.4898387096774197</v>
      </c>
      <c r="K710" s="113" t="s">
        <v>372</v>
      </c>
      <c r="L710" s="113" t="s">
        <v>48</v>
      </c>
      <c r="M710" s="138">
        <v>0.49193548387096775</v>
      </c>
      <c r="N710" s="117">
        <f t="shared" si="31"/>
        <v>5.5293548387096774</v>
      </c>
      <c r="O710" s="117" t="s">
        <v>71</v>
      </c>
      <c r="P710" s="138">
        <v>0.19758064516129031</v>
      </c>
      <c r="Q710" s="118">
        <f>H710*P710</f>
        <v>2.2208064516129031</v>
      </c>
      <c r="R710" s="116" t="s">
        <v>1159</v>
      </c>
      <c r="S710" s="114"/>
    </row>
    <row r="711" spans="6:19">
      <c r="F711" s="111" t="s">
        <v>371</v>
      </c>
      <c r="G711" s="136">
        <v>0</v>
      </c>
      <c r="H711" s="103">
        <f>ROUND(+G711*Totals!$H$14,2)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ROUND(+G712*Totals!$H$14,2)</f>
        <v>21.36</v>
      </c>
      <c r="I712" s="103">
        <f t="shared" si="32"/>
        <v>11.84593886462882</v>
      </c>
      <c r="J712" s="103">
        <f t="shared" si="33"/>
        <v>9.514061135371179</v>
      </c>
      <c r="K712" s="113" t="s">
        <v>370</v>
      </c>
      <c r="L712" s="113" t="s">
        <v>74</v>
      </c>
      <c r="M712" s="138">
        <v>0.55458515283842791</v>
      </c>
      <c r="N712" s="117">
        <f t="shared" si="31"/>
        <v>11.84593886462882</v>
      </c>
      <c r="O712" s="117" t="s">
        <v>1159</v>
      </c>
      <c r="P712" s="114"/>
      <c r="Q712" s="118"/>
      <c r="R712" s="116"/>
      <c r="S712" s="114"/>
    </row>
    <row r="713" spans="6:19">
      <c r="F713" s="111" t="s">
        <v>369</v>
      </c>
      <c r="G713" s="136">
        <v>7.3028199999999993E-5</v>
      </c>
      <c r="H713" s="103">
        <f>ROUND(+G713*Totals!$H$14,2)</f>
        <v>26.22</v>
      </c>
      <c r="I713" s="103">
        <f t="shared" si="32"/>
        <v>5.5593037974683543</v>
      </c>
      <c r="J713" s="103">
        <f t="shared" si="33"/>
        <v>20.660696202531646</v>
      </c>
      <c r="K713" s="113" t="s">
        <v>369</v>
      </c>
      <c r="L713" s="113" t="s">
        <v>70</v>
      </c>
      <c r="M713" s="138">
        <v>0.21202531645569619</v>
      </c>
      <c r="N713" s="117">
        <f t="shared" si="31"/>
        <v>5.5593037974683543</v>
      </c>
      <c r="O713" s="113"/>
      <c r="P713" s="114"/>
      <c r="Q713" s="118"/>
      <c r="R713" s="116"/>
      <c r="S713" s="114"/>
    </row>
    <row r="714" spans="6:19">
      <c r="F714" s="111" t="s">
        <v>368</v>
      </c>
      <c r="G714" s="136">
        <v>1.6614899999999999E-5</v>
      </c>
      <c r="H714" s="103">
        <f>ROUND(+G714*Totals!$H$14,2)</f>
        <v>5.96</v>
      </c>
      <c r="I714" s="103">
        <f t="shared" si="32"/>
        <v>1.9267241379310345</v>
      </c>
      <c r="J714" s="103">
        <f t="shared" si="33"/>
        <v>4.0332758620689653</v>
      </c>
      <c r="K714" s="113" t="s">
        <v>368</v>
      </c>
      <c r="L714" s="113" t="s">
        <v>39</v>
      </c>
      <c r="M714" s="138">
        <v>0.32327586206896552</v>
      </c>
      <c r="N714" s="117">
        <f t="shared" si="31"/>
        <v>1.9267241379310345</v>
      </c>
      <c r="O714" s="113"/>
      <c r="P714" s="114"/>
      <c r="Q714" s="118"/>
      <c r="R714" s="116"/>
      <c r="S714" s="114"/>
    </row>
    <row r="715" spans="6:19">
      <c r="F715" s="111" t="s">
        <v>367</v>
      </c>
      <c r="G715" s="136">
        <v>2.932721E-4</v>
      </c>
      <c r="H715" s="103">
        <f>ROUND(+G715*Totals!$H$14,2)</f>
        <v>105.28</v>
      </c>
      <c r="I715" s="103">
        <f t="shared" si="32"/>
        <v>0</v>
      </c>
      <c r="J715" s="103">
        <f t="shared" si="33"/>
        <v>105.28</v>
      </c>
      <c r="K715" s="113"/>
      <c r="L715" s="113"/>
      <c r="N715" s="117"/>
      <c r="O715" s="117"/>
      <c r="P715" s="114"/>
      <c r="Q715" s="118"/>
      <c r="R715" s="116"/>
      <c r="S715" s="114"/>
    </row>
    <row r="716" spans="6:19">
      <c r="F716" s="111" t="s">
        <v>366</v>
      </c>
      <c r="G716" s="136">
        <v>3.2650190000000002E-4</v>
      </c>
      <c r="H716" s="103">
        <f>ROUND(+G716*Totals!$H$14,2)</f>
        <v>117.21</v>
      </c>
      <c r="I716" s="103">
        <f t="shared" si="32"/>
        <v>0</v>
      </c>
      <c r="J716" s="103">
        <f t="shared" si="33"/>
        <v>117.21</v>
      </c>
      <c r="K716" s="113"/>
      <c r="L716" s="113"/>
      <c r="N716" s="117"/>
      <c r="O716" s="113"/>
      <c r="P716" s="114"/>
      <c r="Q716" s="118"/>
      <c r="R716" s="116"/>
      <c r="S716" s="114"/>
    </row>
    <row r="717" spans="6:19">
      <c r="F717" s="111" t="s">
        <v>365</v>
      </c>
      <c r="G717" s="136">
        <v>5.8731699999999999E-5</v>
      </c>
      <c r="H717" s="103">
        <f>ROUND(+G717*Totals!$H$14,2)</f>
        <v>21.08</v>
      </c>
      <c r="I717" s="103">
        <f t="shared" si="32"/>
        <v>11.059577464788733</v>
      </c>
      <c r="J717" s="103">
        <f t="shared" si="33"/>
        <v>10.020422535211265</v>
      </c>
      <c r="K717" s="113" t="s">
        <v>365</v>
      </c>
      <c r="L717" s="113" t="s">
        <v>84</v>
      </c>
      <c r="M717" s="138">
        <v>0.52464788732394374</v>
      </c>
      <c r="N717" s="117">
        <f>+H717*M717</f>
        <v>11.059577464788733</v>
      </c>
      <c r="O717" s="117" t="s">
        <v>1159</v>
      </c>
      <c r="P717" s="114"/>
      <c r="Q717" s="118"/>
      <c r="R717" s="116"/>
      <c r="S717" s="114"/>
    </row>
    <row r="718" spans="6:19">
      <c r="F718" s="111" t="s">
        <v>364</v>
      </c>
      <c r="G718" s="136">
        <v>2.1622541000000002E-3</v>
      </c>
      <c r="H718" s="103">
        <f>ROUND(+G718*Totals!$H$14,2)</f>
        <v>776.25</v>
      </c>
      <c r="I718" s="103">
        <f t="shared" si="32"/>
        <v>0</v>
      </c>
      <c r="J718" s="103">
        <f t="shared" si="33"/>
        <v>776.25</v>
      </c>
      <c r="K718" s="113"/>
      <c r="L718" s="113"/>
      <c r="N718" s="117"/>
      <c r="O718" s="113"/>
      <c r="P718" s="114"/>
      <c r="Q718" s="118"/>
      <c r="R718" s="116"/>
      <c r="S718" s="114"/>
    </row>
    <row r="719" spans="6:19">
      <c r="F719" s="111" t="s">
        <v>363</v>
      </c>
      <c r="G719" s="136">
        <v>2.43427E-5</v>
      </c>
      <c r="H719" s="103">
        <f>ROUND(+G719*Totals!$H$14,2)</f>
        <v>8.74</v>
      </c>
      <c r="I719" s="103">
        <f t="shared" si="32"/>
        <v>1.9000000000000001</v>
      </c>
      <c r="J719" s="103">
        <f t="shared" si="33"/>
        <v>6.84</v>
      </c>
      <c r="K719" s="113" t="s">
        <v>363</v>
      </c>
      <c r="L719" s="113" t="s">
        <v>113</v>
      </c>
      <c r="M719" s="138">
        <v>0.21739130434782611</v>
      </c>
      <c r="N719" s="117">
        <f>+H719*M719</f>
        <v>1.9000000000000001</v>
      </c>
      <c r="O719" s="113"/>
      <c r="P719" s="114"/>
      <c r="Q719" s="118"/>
      <c r="R719" s="116"/>
      <c r="S719" s="114"/>
    </row>
    <row r="720" spans="6:19">
      <c r="F720" s="111" t="s">
        <v>362</v>
      </c>
      <c r="G720" s="136">
        <v>2.8245309999999998E-4</v>
      </c>
      <c r="H720" s="103">
        <f>ROUND(+G720*Totals!$H$14,2)</f>
        <v>101.4</v>
      </c>
      <c r="I720" s="103">
        <f t="shared" si="32"/>
        <v>0</v>
      </c>
      <c r="J720" s="103">
        <f t="shared" si="33"/>
        <v>101.4</v>
      </c>
      <c r="K720" s="113"/>
      <c r="L720" s="113"/>
      <c r="N720" s="117"/>
      <c r="O720" s="117"/>
      <c r="P720" s="114"/>
      <c r="Q720" s="118"/>
      <c r="R720" s="116"/>
      <c r="S720" s="114"/>
    </row>
    <row r="721" spans="6:19">
      <c r="F721" s="111" t="s">
        <v>361</v>
      </c>
      <c r="G721" s="136">
        <v>6.4218479999999991E-4</v>
      </c>
      <c r="H721" s="103">
        <f>ROUND(+G721*Totals!$H$14,2)</f>
        <v>230.54</v>
      </c>
      <c r="I721" s="103">
        <f t="shared" si="32"/>
        <v>0</v>
      </c>
      <c r="J721" s="103">
        <f t="shared" si="33"/>
        <v>230.54</v>
      </c>
      <c r="K721" s="113"/>
      <c r="L721" s="113"/>
      <c r="N721" s="117"/>
      <c r="O721" s="113"/>
      <c r="P721" s="114"/>
      <c r="Q721" s="118"/>
      <c r="R721" s="116"/>
      <c r="S721" s="114"/>
    </row>
    <row r="722" spans="6:19">
      <c r="F722" s="111" t="s">
        <v>360</v>
      </c>
      <c r="G722" s="136">
        <v>8.0756100000000004E-5</v>
      </c>
      <c r="H722" s="103">
        <f>ROUND(+G722*Totals!$H$14,2)</f>
        <v>28.99</v>
      </c>
      <c r="I722" s="103">
        <f t="shared" si="32"/>
        <v>5.4634999999999998</v>
      </c>
      <c r="J722" s="103">
        <f t="shared" si="33"/>
        <v>23.526499999999999</v>
      </c>
      <c r="K722" s="113" t="s">
        <v>360</v>
      </c>
      <c r="L722" s="113" t="s">
        <v>45</v>
      </c>
      <c r="M722" s="138">
        <v>0.18846153846153846</v>
      </c>
      <c r="N722" s="117">
        <f>+H722*M722</f>
        <v>5.4634999999999998</v>
      </c>
      <c r="O722" s="117"/>
      <c r="P722" s="114"/>
      <c r="Q722" s="118"/>
      <c r="R722" s="116"/>
      <c r="S722" s="114"/>
    </row>
    <row r="723" spans="6:19">
      <c r="F723" s="111" t="s">
        <v>359</v>
      </c>
      <c r="G723" s="136">
        <v>6.483671000000001E-4</v>
      </c>
      <c r="H723" s="103">
        <f>ROUND(+G723*Totals!$H$14,2)</f>
        <v>232.76</v>
      </c>
      <c r="I723" s="103">
        <f t="shared" si="32"/>
        <v>0</v>
      </c>
      <c r="J723" s="103">
        <f t="shared" si="33"/>
        <v>232.76</v>
      </c>
      <c r="K723" s="113"/>
      <c r="L723" s="113"/>
      <c r="N723" s="117"/>
      <c r="O723" s="117"/>
      <c r="P723" s="114"/>
      <c r="Q723" s="118"/>
      <c r="R723" s="116"/>
      <c r="S723" s="114"/>
    </row>
    <row r="724" spans="6:19">
      <c r="F724" s="111" t="s">
        <v>358</v>
      </c>
      <c r="G724" s="136">
        <v>9.0415900000000003E-5</v>
      </c>
      <c r="H724" s="103">
        <f>ROUND(+G724*Totals!$H$14,2)</f>
        <v>32.46</v>
      </c>
      <c r="I724" s="103">
        <f t="shared" si="32"/>
        <v>6.007207792207792</v>
      </c>
      <c r="J724" s="103">
        <f t="shared" si="33"/>
        <v>26.452792207792207</v>
      </c>
      <c r="K724" s="113" t="s">
        <v>358</v>
      </c>
      <c r="L724" s="113" t="s">
        <v>80</v>
      </c>
      <c r="M724" s="138">
        <v>0.18506493506493504</v>
      </c>
      <c r="N724" s="117">
        <f>+H724*M724</f>
        <v>6.007207792207792</v>
      </c>
      <c r="O724" s="113"/>
      <c r="P724" s="114"/>
      <c r="Q724" s="118"/>
      <c r="R724" s="116"/>
      <c r="S724" s="114"/>
    </row>
    <row r="725" spans="6:19">
      <c r="F725" s="111" t="s">
        <v>357</v>
      </c>
      <c r="G725" s="136">
        <v>1.047124E-4</v>
      </c>
      <c r="H725" s="103">
        <f>ROUND(+G725*Totals!$H$14,2)</f>
        <v>37.590000000000003</v>
      </c>
      <c r="I725" s="103">
        <f t="shared" si="32"/>
        <v>10.441666666666668</v>
      </c>
      <c r="J725" s="103">
        <f t="shared" si="33"/>
        <v>27.148333333333333</v>
      </c>
      <c r="K725" s="113" t="s">
        <v>357</v>
      </c>
      <c r="L725" s="113" t="s">
        <v>98</v>
      </c>
      <c r="M725" s="138">
        <v>0.27777777777777779</v>
      </c>
      <c r="N725" s="117">
        <f>+H725*M725</f>
        <v>10.441666666666668</v>
      </c>
      <c r="O725" s="113" t="s">
        <v>1159</v>
      </c>
      <c r="P725" s="114"/>
      <c r="Q725" s="118"/>
      <c r="R725" s="116"/>
      <c r="S725" s="114"/>
    </row>
    <row r="726" spans="6:19">
      <c r="F726" s="111" t="s">
        <v>356</v>
      </c>
      <c r="G726" s="136">
        <v>3.1143259999999998E-4</v>
      </c>
      <c r="H726" s="103">
        <f>ROUND(+G726*Totals!$H$14,2)</f>
        <v>111.8</v>
      </c>
      <c r="I726" s="103">
        <f t="shared" si="32"/>
        <v>0</v>
      </c>
      <c r="J726" s="103">
        <f t="shared" si="33"/>
        <v>111.8</v>
      </c>
      <c r="K726" s="113"/>
      <c r="L726" s="113"/>
      <c r="N726" s="117"/>
      <c r="O726" s="117"/>
      <c r="P726" s="114"/>
      <c r="Q726" s="118"/>
      <c r="R726" s="116"/>
      <c r="S726" s="114"/>
    </row>
    <row r="727" spans="6:19">
      <c r="F727" s="111" t="s">
        <v>355</v>
      </c>
      <c r="G727" s="136">
        <v>2.094249E-4</v>
      </c>
      <c r="H727" s="103">
        <f>ROUND(+G727*Totals!$H$14,2)</f>
        <v>75.180000000000007</v>
      </c>
      <c r="I727" s="103">
        <f t="shared" si="32"/>
        <v>0</v>
      </c>
      <c r="J727" s="103">
        <f t="shared" si="33"/>
        <v>75.180000000000007</v>
      </c>
      <c r="K727" s="113"/>
      <c r="L727" s="113"/>
      <c r="N727" s="117"/>
      <c r="O727" s="117"/>
      <c r="P727" s="114"/>
      <c r="Q727" s="118"/>
      <c r="R727" s="116"/>
      <c r="S727" s="114"/>
    </row>
    <row r="728" spans="6:19">
      <c r="F728" s="111" t="s">
        <v>354</v>
      </c>
      <c r="G728" s="136">
        <v>7.8051300000000009E-5</v>
      </c>
      <c r="H728" s="103">
        <f>ROUND(+G728*Totals!$H$14,2)</f>
        <v>28.02</v>
      </c>
      <c r="I728" s="103">
        <f t="shared" si="32"/>
        <v>3.172075471698113</v>
      </c>
      <c r="J728" s="103">
        <f t="shared" si="33"/>
        <v>24.847924528301888</v>
      </c>
      <c r="K728" s="113" t="s">
        <v>354</v>
      </c>
      <c r="L728" s="113" t="s">
        <v>65</v>
      </c>
      <c r="M728" s="138">
        <v>0.11320754716981131</v>
      </c>
      <c r="N728" s="117">
        <f t="shared" ref="N728:N787" si="34">+H728*M728</f>
        <v>3.172075471698113</v>
      </c>
      <c r="O728" s="117" t="s">
        <v>1159</v>
      </c>
      <c r="P728" s="114"/>
      <c r="Q728" s="118"/>
      <c r="R728" s="116"/>
      <c r="S728" s="114"/>
    </row>
    <row r="729" spans="6:19">
      <c r="F729" s="111" t="s">
        <v>353</v>
      </c>
      <c r="G729" s="136">
        <v>4.2116799999999996E-5</v>
      </c>
      <c r="H729" s="103">
        <f>ROUND(+G729*Totals!$H$14,2)</f>
        <v>15.12</v>
      </c>
      <c r="I729" s="103">
        <f t="shared" si="32"/>
        <v>5.3436144578313245</v>
      </c>
      <c r="J729" s="103">
        <f t="shared" si="33"/>
        <v>9.7763855421686756</v>
      </c>
      <c r="K729" s="113" t="s">
        <v>353</v>
      </c>
      <c r="L729" s="113" t="s">
        <v>58</v>
      </c>
      <c r="M729" s="138">
        <v>0.35341365461847385</v>
      </c>
      <c r="N729" s="117">
        <f t="shared" si="34"/>
        <v>5.3436144578313245</v>
      </c>
      <c r="O729" s="117" t="s">
        <v>1159</v>
      </c>
      <c r="P729" s="114"/>
      <c r="Q729" s="118"/>
      <c r="R729" s="116"/>
      <c r="S729" s="114"/>
    </row>
    <row r="730" spans="6:19">
      <c r="F730" s="111" t="s">
        <v>352</v>
      </c>
      <c r="G730" s="136">
        <v>1.06258E-4</v>
      </c>
      <c r="H730" s="103">
        <f>ROUND(+G730*Totals!$H$14,2)</f>
        <v>38.15</v>
      </c>
      <c r="I730" s="103">
        <f t="shared" si="32"/>
        <v>16.10577830188679</v>
      </c>
      <c r="J730" s="103">
        <f t="shared" si="33"/>
        <v>22.044221698113208</v>
      </c>
      <c r="K730" s="113" t="s">
        <v>352</v>
      </c>
      <c r="L730" s="113" t="s">
        <v>129</v>
      </c>
      <c r="M730" s="138">
        <v>0.42216981132075471</v>
      </c>
      <c r="N730" s="117">
        <f t="shared" si="34"/>
        <v>16.10577830188679</v>
      </c>
      <c r="O730" s="117" t="s">
        <v>1159</v>
      </c>
      <c r="P730" s="114"/>
      <c r="Q730" s="118"/>
      <c r="R730" s="116"/>
      <c r="S730" s="114"/>
    </row>
    <row r="731" spans="6:19">
      <c r="F731" s="111" t="s">
        <v>351</v>
      </c>
      <c r="G731" s="136">
        <v>1.46829E-5</v>
      </c>
      <c r="H731" s="103">
        <f>ROUND(+G731*Totals!$H$14,2)</f>
        <v>5.27</v>
      </c>
      <c r="I731" s="103">
        <f t="shared" si="32"/>
        <v>2.5095238095238095</v>
      </c>
      <c r="J731" s="103">
        <f t="shared" si="33"/>
        <v>2.7604761904761901</v>
      </c>
      <c r="K731" s="113" t="s">
        <v>351</v>
      </c>
      <c r="L731" s="113" t="s">
        <v>47</v>
      </c>
      <c r="M731" s="138">
        <v>0.47619047619047622</v>
      </c>
      <c r="N731" s="117">
        <f t="shared" si="34"/>
        <v>2.5095238095238095</v>
      </c>
      <c r="O731" s="117" t="s">
        <v>1159</v>
      </c>
      <c r="P731" s="114"/>
      <c r="Q731" s="118"/>
      <c r="R731" s="116"/>
      <c r="S731" s="114"/>
    </row>
    <row r="732" spans="6:19">
      <c r="F732" s="111" t="s">
        <v>350</v>
      </c>
      <c r="G732" s="136">
        <v>1.4103340000000002E-4</v>
      </c>
      <c r="H732" s="103">
        <f>ROUND(+G732*Totals!$H$14,2)</f>
        <v>50.63</v>
      </c>
      <c r="I732" s="103">
        <f t="shared" si="32"/>
        <v>6.8604336043360448</v>
      </c>
      <c r="J732" s="103">
        <f t="shared" si="33"/>
        <v>43.769566395663958</v>
      </c>
      <c r="K732" s="113" t="s">
        <v>350</v>
      </c>
      <c r="L732" s="113" t="s">
        <v>66</v>
      </c>
      <c r="M732" s="138">
        <v>0.13550135501355015</v>
      </c>
      <c r="N732" s="117">
        <f t="shared" si="34"/>
        <v>6.8604336043360448</v>
      </c>
      <c r="O732" s="113" t="s">
        <v>1159</v>
      </c>
      <c r="P732" s="114"/>
      <c r="Q732" s="118"/>
      <c r="R732" s="116"/>
      <c r="S732" s="114"/>
    </row>
    <row r="733" spans="6:19">
      <c r="F733" s="111" t="s">
        <v>349</v>
      </c>
      <c r="G733" s="136">
        <v>8.5006400000000007E-5</v>
      </c>
      <c r="H733" s="103">
        <f>ROUND(+G733*Totals!$H$14,2)</f>
        <v>30.52</v>
      </c>
      <c r="I733" s="103">
        <f t="shared" si="32"/>
        <v>12.663900414937759</v>
      </c>
      <c r="J733" s="103">
        <f t="shared" si="33"/>
        <v>17.856099585062239</v>
      </c>
      <c r="K733" s="113" t="s">
        <v>349</v>
      </c>
      <c r="L733" s="113" t="s">
        <v>71</v>
      </c>
      <c r="M733" s="138">
        <v>0.41493775933609955</v>
      </c>
      <c r="N733" s="117">
        <f t="shared" si="34"/>
        <v>12.663900414937759</v>
      </c>
      <c r="O733" s="113" t="s">
        <v>1159</v>
      </c>
      <c r="P733" s="114"/>
      <c r="Q733" s="118"/>
      <c r="R733" s="116"/>
      <c r="S733" s="114"/>
    </row>
    <row r="734" spans="6:19">
      <c r="F734" s="111" t="s">
        <v>348</v>
      </c>
      <c r="G734" s="136">
        <v>1.464429E-4</v>
      </c>
      <c r="H734" s="103">
        <f>ROUND(+G734*Totals!$H$14,2)</f>
        <v>52.57</v>
      </c>
      <c r="I734" s="103">
        <f t="shared" si="32"/>
        <v>0</v>
      </c>
      <c r="J734" s="103">
        <f t="shared" si="33"/>
        <v>52.57</v>
      </c>
      <c r="K734" s="113"/>
      <c r="L734" s="113"/>
      <c r="N734" s="117"/>
      <c r="O734" s="117"/>
      <c r="P734" s="114"/>
      <c r="Q734" s="118"/>
      <c r="R734" s="116"/>
      <c r="S734" s="114"/>
    </row>
    <row r="735" spans="6:19">
      <c r="F735" s="111" t="s">
        <v>347</v>
      </c>
      <c r="G735" s="136">
        <v>4.0957639999999996E-4</v>
      </c>
      <c r="H735" s="103">
        <f>ROUND(+G735*Totals!$H$14,2)</f>
        <v>147.04</v>
      </c>
      <c r="I735" s="103">
        <f t="shared" si="32"/>
        <v>0</v>
      </c>
      <c r="J735" s="103">
        <f t="shared" si="33"/>
        <v>147.04</v>
      </c>
      <c r="K735" s="113"/>
      <c r="L735" s="113"/>
      <c r="N735" s="117"/>
      <c r="O735" s="113"/>
      <c r="P735" s="114"/>
      <c r="Q735" s="118"/>
      <c r="R735" s="116"/>
      <c r="S735" s="114"/>
    </row>
    <row r="736" spans="6:19">
      <c r="F736" s="111" t="s">
        <v>346</v>
      </c>
      <c r="G736" s="136">
        <v>9.4666200000000005E-5</v>
      </c>
      <c r="H736" s="103">
        <f>ROUND(+G736*Totals!$H$14,2)</f>
        <v>33.99</v>
      </c>
      <c r="I736" s="103">
        <f t="shared" si="32"/>
        <v>3.2137052810902897</v>
      </c>
      <c r="J736" s="103">
        <f t="shared" si="33"/>
        <v>30.77629471890971</v>
      </c>
      <c r="K736" s="113" t="s">
        <v>346</v>
      </c>
      <c r="L736" s="113" t="s">
        <v>70</v>
      </c>
      <c r="M736" s="138">
        <v>9.4548551959114144E-2</v>
      </c>
      <c r="N736" s="117">
        <f t="shared" si="34"/>
        <v>3.2137052810902897</v>
      </c>
      <c r="O736" s="117" t="s">
        <v>1159</v>
      </c>
      <c r="P736" s="114"/>
      <c r="Q736" s="118"/>
      <c r="R736" s="116"/>
      <c r="S736" s="114"/>
    </row>
    <row r="737" spans="6:19">
      <c r="F737" s="111" t="s">
        <v>345</v>
      </c>
      <c r="G737" s="136">
        <v>1.295575E-3</v>
      </c>
      <c r="H737" s="103">
        <f>ROUND(+G737*Totals!$H$14,2)</f>
        <v>465.11</v>
      </c>
      <c r="I737" s="103">
        <f t="shared" si="32"/>
        <v>0</v>
      </c>
      <c r="J737" s="103">
        <f t="shared" si="33"/>
        <v>465.11</v>
      </c>
      <c r="K737" s="113"/>
      <c r="L737" s="113"/>
      <c r="N737" s="117"/>
      <c r="O737" s="113"/>
      <c r="P737" s="114"/>
      <c r="Q737" s="118"/>
      <c r="R737" s="116"/>
      <c r="S737" s="114"/>
    </row>
    <row r="738" spans="6:19">
      <c r="F738" s="111" t="s">
        <v>344</v>
      </c>
      <c r="G738" s="136">
        <v>5.7958899999999998E-5</v>
      </c>
      <c r="H738" s="103">
        <f>ROUND(+G738*Totals!$H$14,2)</f>
        <v>20.81</v>
      </c>
      <c r="I738" s="103">
        <f t="shared" si="32"/>
        <v>10.233016528925619</v>
      </c>
      <c r="J738" s="103">
        <f t="shared" si="33"/>
        <v>10.57698347107438</v>
      </c>
      <c r="K738" s="113" t="s">
        <v>344</v>
      </c>
      <c r="L738" s="113" t="s">
        <v>51</v>
      </c>
      <c r="M738" s="138">
        <v>0.49173553719008262</v>
      </c>
      <c r="N738" s="117">
        <f t="shared" si="34"/>
        <v>10.233016528925619</v>
      </c>
      <c r="O738" s="113" t="s">
        <v>1159</v>
      </c>
      <c r="P738" s="114"/>
      <c r="Q738" s="118"/>
      <c r="R738" s="116"/>
      <c r="S738" s="114"/>
    </row>
    <row r="739" spans="6:19">
      <c r="F739" s="111" t="s">
        <v>343</v>
      </c>
      <c r="G739" s="136">
        <v>1.0088715999999999E-3</v>
      </c>
      <c r="H739" s="103">
        <f>ROUND(+G739*Totals!$H$14,2)</f>
        <v>362.18</v>
      </c>
      <c r="I739" s="103">
        <f t="shared" si="32"/>
        <v>0</v>
      </c>
      <c r="J739" s="103">
        <f t="shared" si="33"/>
        <v>362.18</v>
      </c>
      <c r="K739" s="113"/>
      <c r="L739" s="113"/>
      <c r="N739" s="117"/>
      <c r="O739" s="113"/>
      <c r="P739" s="114"/>
      <c r="Q739" s="118"/>
      <c r="R739" s="116"/>
      <c r="S739" s="114"/>
    </row>
    <row r="740" spans="6:19">
      <c r="F740" s="111" t="s">
        <v>342</v>
      </c>
      <c r="G740" s="136">
        <v>1.5683683000000002E-3</v>
      </c>
      <c r="H740" s="103">
        <f>ROUND(+G740*Totals!$H$14,2)</f>
        <v>563.04</v>
      </c>
      <c r="I740" s="103">
        <f t="shared" si="32"/>
        <v>0</v>
      </c>
      <c r="J740" s="103">
        <f t="shared" si="33"/>
        <v>563.04</v>
      </c>
      <c r="K740" s="113"/>
      <c r="L740" s="113"/>
      <c r="N740" s="117"/>
      <c r="O740" s="113"/>
      <c r="P740" s="114"/>
      <c r="Q740" s="118"/>
      <c r="R740" s="116"/>
      <c r="S740" s="114"/>
    </row>
    <row r="741" spans="6:19">
      <c r="F741" s="111" t="s">
        <v>341</v>
      </c>
      <c r="G741" s="136">
        <v>2.9288570000000002E-4</v>
      </c>
      <c r="H741" s="103">
        <f>ROUND(+G741*Totals!$H$14,2)</f>
        <v>105.15</v>
      </c>
      <c r="I741" s="103">
        <f t="shared" si="32"/>
        <v>0</v>
      </c>
      <c r="J741" s="103">
        <f t="shared" si="33"/>
        <v>105.15</v>
      </c>
      <c r="K741" s="113"/>
      <c r="L741" s="113"/>
      <c r="N741" s="117"/>
      <c r="O741" s="113"/>
      <c r="P741" s="114"/>
      <c r="Q741" s="118"/>
      <c r="R741" s="116"/>
      <c r="S741" s="114"/>
    </row>
    <row r="742" spans="6:19">
      <c r="F742" s="111" t="s">
        <v>340</v>
      </c>
      <c r="G742" s="136">
        <v>4.1382670000000003E-4</v>
      </c>
      <c r="H742" s="103">
        <f>ROUND(+G742*Totals!$H$14,2)</f>
        <v>148.56</v>
      </c>
      <c r="I742" s="103">
        <f t="shared" si="32"/>
        <v>0</v>
      </c>
      <c r="J742" s="103">
        <f t="shared" si="33"/>
        <v>148.56</v>
      </c>
      <c r="K742" s="113"/>
      <c r="L742" s="113"/>
      <c r="N742" s="117"/>
      <c r="O742" s="117"/>
      <c r="P742" s="114"/>
      <c r="Q742" s="118"/>
      <c r="R742" s="116"/>
      <c r="S742" s="114"/>
    </row>
    <row r="743" spans="6:19">
      <c r="F743" s="111" t="s">
        <v>339</v>
      </c>
      <c r="G743" s="136">
        <v>8.6551989999999991E-4</v>
      </c>
      <c r="H743" s="103">
        <f>ROUND(+G743*Totals!$H$14,2)</f>
        <v>310.72000000000003</v>
      </c>
      <c r="I743" s="103">
        <f t="shared" si="32"/>
        <v>0</v>
      </c>
      <c r="J743" s="103">
        <f t="shared" si="33"/>
        <v>310.72000000000003</v>
      </c>
      <c r="K743" s="113"/>
      <c r="L743" s="113"/>
      <c r="N743" s="117"/>
      <c r="O743" s="117"/>
      <c r="P743" s="114"/>
      <c r="Q743" s="118"/>
      <c r="R743" s="116"/>
      <c r="S743" s="114"/>
    </row>
    <row r="744" spans="6:19">
      <c r="F744" s="111" t="s">
        <v>338</v>
      </c>
      <c r="G744" s="136">
        <v>1.19782E-5</v>
      </c>
      <c r="H744" s="103">
        <f>ROUND(+G744*Totals!$H$14,2)</f>
        <v>4.3</v>
      </c>
      <c r="I744" s="103">
        <f t="shared" si="32"/>
        <v>2.0806451612903225</v>
      </c>
      <c r="J744" s="103">
        <f t="shared" si="33"/>
        <v>2.2193548387096773</v>
      </c>
      <c r="K744" s="113" t="s">
        <v>338</v>
      </c>
      <c r="L744" s="113" t="s">
        <v>107</v>
      </c>
      <c r="M744" s="138">
        <v>0.48387096774193544</v>
      </c>
      <c r="N744" s="117">
        <f t="shared" si="34"/>
        <v>2.0806451612903225</v>
      </c>
      <c r="O744" s="113" t="s">
        <v>1159</v>
      </c>
      <c r="P744" s="114"/>
      <c r="Q744" s="118"/>
      <c r="R744" s="116"/>
      <c r="S744" s="114"/>
    </row>
    <row r="745" spans="6:19">
      <c r="F745" s="111" t="s">
        <v>337</v>
      </c>
      <c r="G745" s="136">
        <v>1.73877E-5</v>
      </c>
      <c r="H745" s="103">
        <f>ROUND(+G745*Totals!$H$14,2)</f>
        <v>6.24</v>
      </c>
      <c r="I745" s="103">
        <f t="shared" si="32"/>
        <v>3.12</v>
      </c>
      <c r="J745" s="103">
        <f t="shared" si="33"/>
        <v>3.12</v>
      </c>
      <c r="K745" s="113" t="s">
        <v>337</v>
      </c>
      <c r="L745" s="113" t="s">
        <v>101</v>
      </c>
      <c r="M745" s="138">
        <v>0.5</v>
      </c>
      <c r="N745" s="117">
        <f t="shared" si="34"/>
        <v>3.12</v>
      </c>
      <c r="O745" s="113" t="s">
        <v>1159</v>
      </c>
      <c r="P745" s="114"/>
      <c r="Q745" s="118"/>
      <c r="R745" s="116"/>
      <c r="S745" s="114"/>
    </row>
    <row r="746" spans="6:19">
      <c r="F746" s="111" t="s">
        <v>336</v>
      </c>
      <c r="G746" s="136">
        <v>5.2626699999999997E-4</v>
      </c>
      <c r="H746" s="103">
        <f>ROUND(+G746*Totals!$H$14,2)</f>
        <v>188.93</v>
      </c>
      <c r="I746" s="103">
        <f t="shared" si="32"/>
        <v>0</v>
      </c>
      <c r="J746" s="103">
        <f t="shared" si="33"/>
        <v>188.93</v>
      </c>
      <c r="K746" s="113"/>
      <c r="L746" s="113"/>
      <c r="N746" s="117"/>
      <c r="O746" s="117"/>
      <c r="P746" s="114"/>
      <c r="Q746" s="118"/>
      <c r="R746" s="116"/>
      <c r="S746" s="114"/>
    </row>
    <row r="747" spans="6:19">
      <c r="F747" s="111" t="s">
        <v>335</v>
      </c>
      <c r="G747" s="136">
        <v>1.966739E-4</v>
      </c>
      <c r="H747" s="103">
        <f>ROUND(+G747*Totals!$H$14,2)</f>
        <v>70.61</v>
      </c>
      <c r="I747" s="103">
        <f t="shared" si="32"/>
        <v>0</v>
      </c>
      <c r="J747" s="103">
        <f t="shared" si="33"/>
        <v>70.61</v>
      </c>
      <c r="K747" s="113"/>
      <c r="L747" s="113"/>
      <c r="N747" s="117"/>
      <c r="O747" s="117"/>
      <c r="P747" s="114"/>
      <c r="Q747" s="118"/>
      <c r="R747" s="116"/>
      <c r="S747" s="114"/>
    </row>
    <row r="748" spans="6:19">
      <c r="F748" s="111" t="s">
        <v>334</v>
      </c>
      <c r="G748" s="136">
        <v>4.4048799999999997E-5</v>
      </c>
      <c r="H748" s="103">
        <f>ROUND(+G748*Totals!$H$14,2)</f>
        <v>15.81</v>
      </c>
      <c r="I748" s="103">
        <f t="shared" si="32"/>
        <v>5.2164974619289337</v>
      </c>
      <c r="J748" s="103">
        <f t="shared" si="33"/>
        <v>10.593502538071068</v>
      </c>
      <c r="K748" s="113" t="s">
        <v>334</v>
      </c>
      <c r="L748" s="113" t="s">
        <v>78</v>
      </c>
      <c r="M748" s="138">
        <v>0.32994923857868019</v>
      </c>
      <c r="N748" s="117">
        <f t="shared" si="34"/>
        <v>5.2164974619289337</v>
      </c>
      <c r="O748" s="117"/>
      <c r="P748" s="114"/>
      <c r="Q748" s="118"/>
      <c r="R748" s="116"/>
      <c r="S748" s="114"/>
    </row>
    <row r="749" spans="6:19">
      <c r="F749" s="111" t="s">
        <v>333</v>
      </c>
      <c r="G749" s="136">
        <v>6.06637E-5</v>
      </c>
      <c r="H749" s="103">
        <f>ROUND(+G749*Totals!$H$14,2)</f>
        <v>21.78</v>
      </c>
      <c r="I749" s="103">
        <f t="shared" si="32"/>
        <v>4.3239705882352943</v>
      </c>
      <c r="J749" s="103">
        <f t="shared" si="33"/>
        <v>17.456029411764707</v>
      </c>
      <c r="K749" s="113" t="s">
        <v>333</v>
      </c>
      <c r="L749" s="113" t="s">
        <v>96</v>
      </c>
      <c r="M749" s="138">
        <v>0.19852941176470587</v>
      </c>
      <c r="N749" s="117">
        <f t="shared" si="34"/>
        <v>4.3239705882352943</v>
      </c>
      <c r="O749" s="117" t="s">
        <v>1159</v>
      </c>
      <c r="P749" s="114"/>
      <c r="Q749" s="118"/>
      <c r="R749" s="116"/>
      <c r="S749" s="114"/>
    </row>
    <row r="750" spans="6:19">
      <c r="F750" s="111" t="s">
        <v>332</v>
      </c>
      <c r="G750" s="136">
        <v>1.89332E-5</v>
      </c>
      <c r="H750" s="103">
        <f>ROUND(+G750*Totals!$H$14,2)</f>
        <v>6.8</v>
      </c>
      <c r="I750" s="103">
        <f t="shared" si="32"/>
        <v>2.3181818181818179</v>
      </c>
      <c r="J750" s="103">
        <f t="shared" si="33"/>
        <v>4.4818181818181824</v>
      </c>
      <c r="K750" s="113" t="s">
        <v>332</v>
      </c>
      <c r="L750" s="113" t="s">
        <v>55</v>
      </c>
      <c r="M750" s="138">
        <v>0.34090909090909088</v>
      </c>
      <c r="N750" s="117">
        <f t="shared" si="34"/>
        <v>2.3181818181818179</v>
      </c>
      <c r="O750" s="117" t="s">
        <v>1159</v>
      </c>
      <c r="P750" s="114"/>
      <c r="Q750" s="118"/>
      <c r="R750" s="116"/>
      <c r="S750" s="114"/>
    </row>
    <row r="751" spans="6:19">
      <c r="F751" s="111" t="s">
        <v>331</v>
      </c>
      <c r="G751" s="136">
        <v>4.7526299999999999E-5</v>
      </c>
      <c r="H751" s="103">
        <f>ROUND(+G751*Totals!$H$14,2)</f>
        <v>17.059999999999999</v>
      </c>
      <c r="I751" s="103">
        <f t="shared" si="32"/>
        <v>2.7860850111856821</v>
      </c>
      <c r="J751" s="103">
        <f t="shared" si="33"/>
        <v>14.273914988814317</v>
      </c>
      <c r="K751" s="113" t="s">
        <v>331</v>
      </c>
      <c r="L751" s="113" t="s">
        <v>132</v>
      </c>
      <c r="M751" s="138">
        <v>0.16331096196868009</v>
      </c>
      <c r="N751" s="117">
        <f t="shared" si="34"/>
        <v>2.7860850111856821</v>
      </c>
      <c r="O751" s="117" t="s">
        <v>1159</v>
      </c>
      <c r="P751" s="114"/>
      <c r="Q751" s="118"/>
      <c r="R751" s="116"/>
      <c r="S751" s="114"/>
    </row>
    <row r="752" spans="6:19">
      <c r="F752" s="111" t="s">
        <v>330</v>
      </c>
      <c r="G752" s="136">
        <v>1.043261E-4</v>
      </c>
      <c r="H752" s="103">
        <f>ROUND(+G752*Totals!$H$14,2)</f>
        <v>37.450000000000003</v>
      </c>
      <c r="I752" s="103">
        <f t="shared" si="32"/>
        <v>10.683588957055216</v>
      </c>
      <c r="J752" s="103">
        <f t="shared" si="33"/>
        <v>26.766411042944789</v>
      </c>
      <c r="K752" s="113" t="s">
        <v>330</v>
      </c>
      <c r="L752" s="113" t="s">
        <v>44</v>
      </c>
      <c r="M752" s="138">
        <v>0.28527607361963192</v>
      </c>
      <c r="N752" s="117">
        <f t="shared" si="34"/>
        <v>10.683588957055216</v>
      </c>
      <c r="O752" s="117" t="s">
        <v>1159</v>
      </c>
      <c r="P752" s="114"/>
      <c r="Q752" s="118"/>
      <c r="R752" s="116"/>
      <c r="S752" s="114"/>
    </row>
    <row r="753" spans="6:19">
      <c r="F753" s="111" t="s">
        <v>329</v>
      </c>
      <c r="G753" s="136">
        <v>1.464429E-4</v>
      </c>
      <c r="H753" s="103">
        <f>ROUND(+G753*Totals!$H$14,2)</f>
        <v>52.57</v>
      </c>
      <c r="I753" s="103">
        <f t="shared" si="32"/>
        <v>9.3209219858156036</v>
      </c>
      <c r="J753" s="103">
        <f t="shared" si="33"/>
        <v>43.249078014184398</v>
      </c>
      <c r="K753" s="113" t="s">
        <v>329</v>
      </c>
      <c r="L753" s="113" t="s">
        <v>55</v>
      </c>
      <c r="M753" s="138">
        <v>0.1773049645390071</v>
      </c>
      <c r="N753" s="117">
        <f t="shared" si="34"/>
        <v>9.3209219858156036</v>
      </c>
      <c r="O753" s="113" t="s">
        <v>1159</v>
      </c>
      <c r="P753" s="114"/>
      <c r="Q753" s="118"/>
      <c r="R753" s="116"/>
      <c r="S753" s="114"/>
    </row>
    <row r="754" spans="6:19">
      <c r="F754" s="111" t="s">
        <v>328</v>
      </c>
      <c r="G754" s="136">
        <v>1.383286E-4</v>
      </c>
      <c r="H754" s="103">
        <f>ROUND(+G754*Totals!$H$14,2)</f>
        <v>49.66</v>
      </c>
      <c r="I754" s="103">
        <f t="shared" si="32"/>
        <v>14.930996677740865</v>
      </c>
      <c r="J754" s="103">
        <f t="shared" si="33"/>
        <v>34.729003322259132</v>
      </c>
      <c r="K754" s="113" t="s">
        <v>328</v>
      </c>
      <c r="L754" s="113" t="s">
        <v>68</v>
      </c>
      <c r="M754" s="138">
        <v>0.30066445182724255</v>
      </c>
      <c r="N754" s="117">
        <f t="shared" si="34"/>
        <v>14.930996677740865</v>
      </c>
      <c r="O754" s="113" t="s">
        <v>1159</v>
      </c>
      <c r="P754" s="114"/>
      <c r="Q754" s="118"/>
      <c r="R754" s="116"/>
      <c r="S754" s="114"/>
    </row>
    <row r="755" spans="6:19">
      <c r="F755" s="111" t="s">
        <v>327</v>
      </c>
      <c r="G755" s="136">
        <v>1.7658150000000002E-4</v>
      </c>
      <c r="H755" s="103">
        <f>ROUND(+G755*Totals!$H$14,2)</f>
        <v>63.39</v>
      </c>
      <c r="I755" s="103">
        <f t="shared" si="32"/>
        <v>0</v>
      </c>
      <c r="J755" s="103">
        <f t="shared" si="33"/>
        <v>63.39</v>
      </c>
      <c r="K755" s="113"/>
      <c r="L755" s="113"/>
      <c r="N755" s="117"/>
      <c r="O755" s="113"/>
      <c r="P755" s="114"/>
      <c r="Q755" s="118"/>
      <c r="R755" s="116"/>
      <c r="S755" s="114"/>
    </row>
    <row r="756" spans="6:19">
      <c r="F756" s="111" t="s">
        <v>326</v>
      </c>
      <c r="G756" s="136">
        <v>1.8237739999999998E-4</v>
      </c>
      <c r="H756" s="103">
        <f>ROUND(+G756*Totals!$H$14,2)</f>
        <v>65.47</v>
      </c>
      <c r="I756" s="103">
        <f t="shared" si="32"/>
        <v>17.381951896392227</v>
      </c>
      <c r="J756" s="103">
        <f t="shared" si="33"/>
        <v>48.088048103607775</v>
      </c>
      <c r="K756" s="137" t="s">
        <v>326</v>
      </c>
      <c r="L756" s="137" t="s">
        <v>93</v>
      </c>
      <c r="M756" s="138">
        <v>0.26549491211840887</v>
      </c>
      <c r="N756" s="117">
        <f t="shared" si="34"/>
        <v>17.381951896392227</v>
      </c>
      <c r="O756" s="117"/>
      <c r="P756" s="114"/>
      <c r="Q756" s="118"/>
      <c r="R756" s="116"/>
      <c r="S756" s="114"/>
    </row>
    <row r="757" spans="6:19">
      <c r="F757" s="111" t="s">
        <v>325</v>
      </c>
      <c r="G757" s="136">
        <v>2.8245309999999998E-4</v>
      </c>
      <c r="H757" s="103">
        <f>ROUND(+G757*Totals!$H$14,2)</f>
        <v>101.4</v>
      </c>
      <c r="I757" s="103">
        <f t="shared" si="32"/>
        <v>0</v>
      </c>
      <c r="J757" s="103">
        <f t="shared" si="33"/>
        <v>101.4</v>
      </c>
      <c r="K757" s="113"/>
      <c r="L757" s="113"/>
      <c r="N757" s="117"/>
      <c r="O757" s="117"/>
      <c r="P757" s="114"/>
      <c r="Q757" s="118"/>
      <c r="R757" s="116"/>
      <c r="S757" s="114"/>
    </row>
    <row r="758" spans="6:19">
      <c r="F758" s="111" t="s">
        <v>324</v>
      </c>
      <c r="G758" s="136">
        <v>4.3662400000000004E-5</v>
      </c>
      <c r="H758" s="103">
        <f>ROUND(+G758*Totals!$H$14,2)</f>
        <v>15.67</v>
      </c>
      <c r="I758" s="103">
        <f t="shared" si="32"/>
        <v>7.1986548223350262</v>
      </c>
      <c r="J758" s="103">
        <f t="shared" si="33"/>
        <v>8.4713451776649737</v>
      </c>
      <c r="K758" s="113" t="s">
        <v>324</v>
      </c>
      <c r="L758" s="113" t="s">
        <v>80</v>
      </c>
      <c r="M758" s="138">
        <v>0.45939086294416248</v>
      </c>
      <c r="N758" s="117">
        <f t="shared" si="34"/>
        <v>7.1986548223350262</v>
      </c>
      <c r="O758" s="113" t="s">
        <v>1159</v>
      </c>
      <c r="P758" s="114"/>
      <c r="Q758" s="118"/>
      <c r="R758" s="116"/>
      <c r="S758" s="114"/>
    </row>
    <row r="759" spans="6:19">
      <c r="F759" s="111" t="s">
        <v>323</v>
      </c>
      <c r="G759" s="136">
        <v>1.352375E-4</v>
      </c>
      <c r="H759" s="103">
        <f>ROUND(+G759*Totals!$H$14,2)</f>
        <v>48.55</v>
      </c>
      <c r="I759" s="103">
        <f t="shared" si="32"/>
        <v>9.4402777777777764</v>
      </c>
      <c r="J759" s="103">
        <f t="shared" si="33"/>
        <v>39.109722222222217</v>
      </c>
      <c r="K759" s="113" t="s">
        <v>323</v>
      </c>
      <c r="L759" s="113" t="s">
        <v>62</v>
      </c>
      <c r="M759" s="138">
        <v>0.19444444444444442</v>
      </c>
      <c r="N759" s="117">
        <f t="shared" si="34"/>
        <v>9.4402777777777764</v>
      </c>
      <c r="O759" s="113" t="s">
        <v>1159</v>
      </c>
      <c r="P759" s="114"/>
      <c r="Q759" s="118"/>
      <c r="R759" s="116"/>
      <c r="S759" s="114"/>
    </row>
    <row r="760" spans="6:19">
      <c r="F760" s="111" t="s">
        <v>322</v>
      </c>
      <c r="G760" s="136">
        <v>1.9551479999999999E-4</v>
      </c>
      <c r="H760" s="103">
        <f>ROUND(+G760*Totals!$H$14,2)</f>
        <v>70.19</v>
      </c>
      <c r="I760" s="103">
        <f t="shared" si="32"/>
        <v>0</v>
      </c>
      <c r="J760" s="103">
        <f t="shared" si="33"/>
        <v>70.19</v>
      </c>
      <c r="K760" s="113"/>
      <c r="L760" s="113"/>
      <c r="N760" s="117"/>
      <c r="O760" s="117"/>
      <c r="P760" s="114"/>
      <c r="Q760" s="118"/>
      <c r="R760" s="116"/>
      <c r="S760" s="114"/>
    </row>
    <row r="761" spans="6:19">
      <c r="F761" s="111" t="s">
        <v>321</v>
      </c>
      <c r="G761" s="136">
        <v>7.9712830000000002E-4</v>
      </c>
      <c r="H761" s="103">
        <f>ROUND(+G761*Totals!$H$14,2)</f>
        <v>286.17</v>
      </c>
      <c r="I761" s="103">
        <f t="shared" si="32"/>
        <v>0</v>
      </c>
      <c r="J761" s="103">
        <f t="shared" si="33"/>
        <v>286.17</v>
      </c>
      <c r="K761" s="113"/>
      <c r="L761" s="113"/>
      <c r="N761" s="117"/>
      <c r="O761" s="113"/>
      <c r="P761" s="114"/>
      <c r="Q761" s="118"/>
      <c r="R761" s="116"/>
      <c r="S761" s="114"/>
    </row>
    <row r="762" spans="6:19">
      <c r="F762" s="111" t="s">
        <v>320</v>
      </c>
      <c r="G762" s="136">
        <v>3.67073E-5</v>
      </c>
      <c r="H762" s="103">
        <f>ROUND(+G762*Totals!$H$14,2)</f>
        <v>13.18</v>
      </c>
      <c r="I762" s="103">
        <f t="shared" si="32"/>
        <v>10.583939393939394</v>
      </c>
      <c r="J762" s="103">
        <f t="shared" si="33"/>
        <v>2.5960606060606057</v>
      </c>
      <c r="K762" s="113" t="s">
        <v>320</v>
      </c>
      <c r="L762" s="113" t="s">
        <v>65</v>
      </c>
      <c r="M762" s="138">
        <v>0.80303030303030309</v>
      </c>
      <c r="N762" s="117">
        <f t="shared" si="34"/>
        <v>10.583939393939394</v>
      </c>
      <c r="O762" s="117" t="s">
        <v>1159</v>
      </c>
      <c r="P762" s="114"/>
      <c r="Q762" s="118"/>
      <c r="R762" s="116"/>
      <c r="S762" s="114"/>
    </row>
    <row r="763" spans="6:19">
      <c r="F763" s="111" t="s">
        <v>319</v>
      </c>
      <c r="G763" s="136">
        <v>4.4821560000000006E-4</v>
      </c>
      <c r="H763" s="103">
        <f>ROUND(+G763*Totals!$H$14,2)</f>
        <v>160.91</v>
      </c>
      <c r="I763" s="103">
        <f t="shared" si="32"/>
        <v>0</v>
      </c>
      <c r="J763" s="103">
        <f t="shared" si="33"/>
        <v>160.91</v>
      </c>
      <c r="K763" s="113"/>
      <c r="L763" s="113"/>
      <c r="N763" s="117"/>
      <c r="O763" s="113"/>
      <c r="P763" s="114"/>
      <c r="Q763" s="118"/>
      <c r="R763" s="116"/>
      <c r="S763" s="114"/>
    </row>
    <row r="764" spans="6:19">
      <c r="F764" s="111" t="s">
        <v>318</v>
      </c>
      <c r="G764" s="136">
        <v>2.9365900000000003E-5</v>
      </c>
      <c r="H764" s="103">
        <f>ROUND(+G764*Totals!$H$14,2)</f>
        <v>10.54</v>
      </c>
      <c r="I764" s="103">
        <f t="shared" si="32"/>
        <v>5.2368553459119491</v>
      </c>
      <c r="J764" s="103">
        <f t="shared" si="33"/>
        <v>5.30314465408805</v>
      </c>
      <c r="K764" s="113" t="s">
        <v>318</v>
      </c>
      <c r="L764" s="113" t="s">
        <v>98</v>
      </c>
      <c r="M764" s="138">
        <v>0.49685534591194969</v>
      </c>
      <c r="N764" s="117">
        <f t="shared" si="34"/>
        <v>5.2368553459119491</v>
      </c>
      <c r="O764" s="117" t="s">
        <v>1159</v>
      </c>
      <c r="P764" s="114"/>
      <c r="Q764" s="118"/>
      <c r="R764" s="116"/>
      <c r="S764" s="114"/>
    </row>
    <row r="765" spans="6:19">
      <c r="F765" s="111" t="s">
        <v>317</v>
      </c>
      <c r="G765" s="136">
        <v>2.4729139999999999E-4</v>
      </c>
      <c r="H765" s="103">
        <f>ROUND(+G765*Totals!$H$14,2)</f>
        <v>88.78</v>
      </c>
      <c r="I765" s="103">
        <f t="shared" si="32"/>
        <v>0</v>
      </c>
      <c r="J765" s="103">
        <f t="shared" si="33"/>
        <v>88.78</v>
      </c>
      <c r="K765" s="113"/>
      <c r="L765" s="113"/>
      <c r="N765" s="117"/>
      <c r="O765" s="117"/>
      <c r="P765" s="114"/>
      <c r="Q765" s="118"/>
      <c r="R765" s="116"/>
      <c r="S765" s="114"/>
    </row>
    <row r="766" spans="6:19">
      <c r="F766" s="111" t="s">
        <v>316</v>
      </c>
      <c r="G766" s="136">
        <v>4.6367099999999999E-5</v>
      </c>
      <c r="H766" s="103">
        <f>ROUND(+G766*Totals!$H$14,2)</f>
        <v>16.649999999999999</v>
      </c>
      <c r="I766" s="103">
        <f t="shared" si="32"/>
        <v>4.7791666666666659</v>
      </c>
      <c r="J766" s="103">
        <f t="shared" si="33"/>
        <v>11.870833333333334</v>
      </c>
      <c r="K766" s="113" t="s">
        <v>316</v>
      </c>
      <c r="L766" s="113" t="s">
        <v>83</v>
      </c>
      <c r="M766" s="138">
        <v>0.28703703703703703</v>
      </c>
      <c r="N766" s="117">
        <f t="shared" si="34"/>
        <v>4.7791666666666659</v>
      </c>
      <c r="O766" s="117" t="s">
        <v>1159</v>
      </c>
      <c r="P766" s="114"/>
      <c r="Q766" s="118"/>
      <c r="R766" s="116"/>
      <c r="S766" s="114"/>
    </row>
    <row r="767" spans="6:19">
      <c r="F767" s="111" t="s">
        <v>315</v>
      </c>
      <c r="G767" s="136">
        <v>6.4527600000000002E-5</v>
      </c>
      <c r="H767" s="103">
        <f>ROUND(+G767*Totals!$H$14,2)</f>
        <v>23.17</v>
      </c>
      <c r="I767" s="103">
        <f t="shared" si="32"/>
        <v>11.159862385321102</v>
      </c>
      <c r="J767" s="103">
        <f t="shared" si="33"/>
        <v>12.0101376146789</v>
      </c>
      <c r="K767" s="113" t="s">
        <v>315</v>
      </c>
      <c r="L767" s="113" t="s">
        <v>67</v>
      </c>
      <c r="M767" s="138">
        <v>0.48165137614678899</v>
      </c>
      <c r="N767" s="117">
        <f t="shared" si="34"/>
        <v>11.159862385321102</v>
      </c>
      <c r="O767" s="117" t="s">
        <v>1159</v>
      </c>
      <c r="P767" s="114"/>
      <c r="Q767" s="118"/>
      <c r="R767" s="116"/>
      <c r="S767" s="114"/>
    </row>
    <row r="768" spans="6:19">
      <c r="F768" s="111" t="s">
        <v>314</v>
      </c>
      <c r="G768" s="136">
        <v>4.1730400000000003E-5</v>
      </c>
      <c r="H768" s="103">
        <f>ROUND(+G768*Totals!$H$14,2)</f>
        <v>14.98</v>
      </c>
      <c r="I768" s="103">
        <f t="shared" si="32"/>
        <v>4.5701694915254238</v>
      </c>
      <c r="J768" s="103">
        <f t="shared" si="33"/>
        <v>10.409830508474577</v>
      </c>
      <c r="K768" s="113" t="s">
        <v>314</v>
      </c>
      <c r="L768" s="113" t="s">
        <v>124</v>
      </c>
      <c r="M768" s="138">
        <v>0.30508474576271188</v>
      </c>
      <c r="N768" s="117">
        <f t="shared" si="34"/>
        <v>4.5701694915254238</v>
      </c>
      <c r="O768" s="117" t="s">
        <v>1159</v>
      </c>
      <c r="P768" s="114"/>
      <c r="Q768" s="118"/>
      <c r="R768" s="116"/>
      <c r="S768" s="114"/>
    </row>
    <row r="769" spans="6:19">
      <c r="F769" s="111" t="s">
        <v>313</v>
      </c>
      <c r="G769" s="136">
        <v>4.0957600000000002E-5</v>
      </c>
      <c r="H769" s="103">
        <f>ROUND(+G769*Totals!$H$14,2)</f>
        <v>14.7</v>
      </c>
      <c r="I769" s="103">
        <f t="shared" si="32"/>
        <v>10.553846153846154</v>
      </c>
      <c r="J769" s="103">
        <f t="shared" si="33"/>
        <v>4.1461538461538456</v>
      </c>
      <c r="K769" s="113" t="s">
        <v>313</v>
      </c>
      <c r="L769" s="113" t="s">
        <v>56</v>
      </c>
      <c r="M769" s="138">
        <v>0.71794871794871795</v>
      </c>
      <c r="N769" s="117">
        <f t="shared" si="34"/>
        <v>10.553846153846154</v>
      </c>
      <c r="O769" s="117" t="s">
        <v>1159</v>
      </c>
      <c r="P769" s="114"/>
      <c r="Q769" s="118"/>
      <c r="R769" s="116"/>
      <c r="S769" s="114"/>
    </row>
    <row r="770" spans="6:19">
      <c r="F770" s="111" t="s">
        <v>312</v>
      </c>
      <c r="G770" s="136">
        <v>4.2116799999999996E-5</v>
      </c>
      <c r="H770" s="103">
        <f>ROUND(+G770*Totals!$H$14,2)</f>
        <v>15.12</v>
      </c>
      <c r="I770" s="103">
        <f t="shared" si="32"/>
        <v>11.568322147651005</v>
      </c>
      <c r="J770" s="103">
        <f t="shared" si="33"/>
        <v>3.5516778523489947</v>
      </c>
      <c r="K770" s="113" t="s">
        <v>312</v>
      </c>
      <c r="L770" s="113" t="s">
        <v>90</v>
      </c>
      <c r="M770" s="138">
        <v>0.76510067114093949</v>
      </c>
      <c r="N770" s="117">
        <f t="shared" si="34"/>
        <v>11.568322147651005</v>
      </c>
      <c r="O770" s="117" t="s">
        <v>1159</v>
      </c>
      <c r="P770" s="114"/>
      <c r="Q770" s="118"/>
      <c r="R770" s="116"/>
      <c r="S770" s="114"/>
    </row>
    <row r="771" spans="6:19">
      <c r="F771" s="111" t="s">
        <v>311</v>
      </c>
      <c r="G771" s="136">
        <v>1.5223880000000002E-4</v>
      </c>
      <c r="H771" s="103">
        <f>ROUND(+G771*Totals!$H$14,2)</f>
        <v>54.65</v>
      </c>
      <c r="I771" s="103">
        <f t="shared" si="32"/>
        <v>15.349228395061726</v>
      </c>
      <c r="J771" s="103">
        <f t="shared" si="33"/>
        <v>39.300771604938276</v>
      </c>
      <c r="K771" s="113" t="s">
        <v>311</v>
      </c>
      <c r="L771" s="113" t="s">
        <v>78</v>
      </c>
      <c r="M771" s="138">
        <v>0.28086419753086417</v>
      </c>
      <c r="N771" s="117">
        <f t="shared" si="34"/>
        <v>15.349228395061726</v>
      </c>
      <c r="O771" s="113" t="s">
        <v>1159</v>
      </c>
      <c r="P771" s="114"/>
      <c r="Q771" s="118"/>
      <c r="R771" s="116"/>
      <c r="S771" s="114"/>
    </row>
    <row r="772" spans="6:19">
      <c r="F772" s="111" t="s">
        <v>310</v>
      </c>
      <c r="G772" s="136">
        <v>1.139859E-4</v>
      </c>
      <c r="H772" s="103">
        <f>ROUND(+G772*Totals!$H$14,2)</f>
        <v>40.92</v>
      </c>
      <c r="I772" s="103">
        <f t="shared" si="32"/>
        <v>9.9233787465940058</v>
      </c>
      <c r="J772" s="103">
        <f t="shared" si="33"/>
        <v>30.996621253405998</v>
      </c>
      <c r="K772" s="113" t="s">
        <v>310</v>
      </c>
      <c r="L772" s="113" t="s">
        <v>130</v>
      </c>
      <c r="M772" s="138">
        <v>0.24250681198910082</v>
      </c>
      <c r="N772" s="117">
        <f t="shared" si="34"/>
        <v>9.9233787465940058</v>
      </c>
      <c r="O772" s="117" t="s">
        <v>1159</v>
      </c>
      <c r="P772" s="114"/>
      <c r="Q772" s="118"/>
      <c r="R772" s="116"/>
      <c r="S772" s="114"/>
    </row>
    <row r="773" spans="6:19">
      <c r="F773" s="111" t="s">
        <v>309</v>
      </c>
      <c r="G773" s="136">
        <v>5.3785880000000006E-4</v>
      </c>
      <c r="H773" s="103">
        <f>ROUND(+G773*Totals!$H$14,2)</f>
        <v>193.09</v>
      </c>
      <c r="I773" s="103">
        <f t="shared" si="32"/>
        <v>0</v>
      </c>
      <c r="J773" s="103">
        <f t="shared" si="33"/>
        <v>193.09</v>
      </c>
      <c r="K773" s="113"/>
      <c r="L773" s="113"/>
      <c r="N773" s="117"/>
      <c r="O773" s="117"/>
      <c r="P773" s="114"/>
      <c r="Q773" s="118"/>
      <c r="R773" s="116"/>
      <c r="S773" s="114"/>
    </row>
    <row r="774" spans="6:19">
      <c r="F774" s="111" t="s">
        <v>308</v>
      </c>
      <c r="G774" s="136">
        <v>2.2410799999999999E-5</v>
      </c>
      <c r="H774" s="103">
        <f>ROUND(+G774*Totals!$H$14,2)</f>
        <v>8.0500000000000007</v>
      </c>
      <c r="I774" s="103">
        <f t="shared" si="32"/>
        <v>1.9166666666666667</v>
      </c>
      <c r="J774" s="103">
        <f t="shared" si="33"/>
        <v>6.1333333333333337</v>
      </c>
      <c r="K774" s="113" t="s">
        <v>308</v>
      </c>
      <c r="L774" s="113" t="s">
        <v>124</v>
      </c>
      <c r="M774" s="138">
        <v>0.23809523809523808</v>
      </c>
      <c r="N774" s="117">
        <f t="shared" si="34"/>
        <v>1.9166666666666667</v>
      </c>
      <c r="O774" s="113" t="s">
        <v>1159</v>
      </c>
      <c r="P774" s="114"/>
      <c r="Q774" s="118"/>
      <c r="R774" s="116"/>
      <c r="S774" s="114"/>
    </row>
    <row r="775" spans="6:19">
      <c r="F775" s="111" t="s">
        <v>307</v>
      </c>
      <c r="G775" s="136">
        <v>2.8593099999999999E-5</v>
      </c>
      <c r="H775" s="103">
        <f>ROUND(+G775*Totals!$H$14,2)</f>
        <v>10.26</v>
      </c>
      <c r="I775" s="103">
        <f t="shared" ref="I775:I838" si="35">+N775+Q775+T775</f>
        <v>4.1263043478260863</v>
      </c>
      <c r="J775" s="103">
        <f t="shared" ref="J775:J838" si="36">+H775-I775</f>
        <v>6.1336956521739134</v>
      </c>
      <c r="K775" s="113" t="s">
        <v>307</v>
      </c>
      <c r="L775" s="113" t="s">
        <v>128</v>
      </c>
      <c r="M775" s="138">
        <v>0.40217391304347822</v>
      </c>
      <c r="N775" s="117">
        <f t="shared" si="34"/>
        <v>4.1263043478260863</v>
      </c>
      <c r="O775" s="113" t="s">
        <v>1159</v>
      </c>
      <c r="P775" s="114"/>
      <c r="Q775" s="118"/>
      <c r="R775" s="116"/>
      <c r="S775" s="114"/>
    </row>
    <row r="776" spans="6:19">
      <c r="F776" s="111" t="s">
        <v>306</v>
      </c>
      <c r="G776" s="136">
        <v>2.8168030000000002E-4</v>
      </c>
      <c r="H776" s="103">
        <f>ROUND(+G776*Totals!$H$14,2)</f>
        <v>101.12</v>
      </c>
      <c r="I776" s="103">
        <f t="shared" si="35"/>
        <v>0</v>
      </c>
      <c r="J776" s="103">
        <f t="shared" si="36"/>
        <v>101.12</v>
      </c>
      <c r="K776" s="113"/>
      <c r="L776" s="113"/>
      <c r="N776" s="117"/>
      <c r="O776" s="113"/>
      <c r="P776" s="114"/>
      <c r="Q776" s="118"/>
      <c r="R776" s="116"/>
      <c r="S776" s="114"/>
    </row>
    <row r="777" spans="6:19">
      <c r="F777" s="111" t="s">
        <v>305</v>
      </c>
      <c r="G777" s="136">
        <v>3.2070599999999998E-4</v>
      </c>
      <c r="H777" s="103">
        <f>ROUND(+G777*Totals!$H$14,2)</f>
        <v>115.13</v>
      </c>
      <c r="I777" s="103">
        <f t="shared" si="35"/>
        <v>0</v>
      </c>
      <c r="J777" s="103">
        <f t="shared" si="36"/>
        <v>115.13</v>
      </c>
      <c r="K777" s="113"/>
      <c r="L777" s="113"/>
      <c r="N777" s="117"/>
      <c r="O777" s="113"/>
      <c r="P777" s="114"/>
      <c r="Q777" s="118"/>
      <c r="R777" s="116"/>
      <c r="S777" s="114"/>
    </row>
    <row r="778" spans="6:19">
      <c r="F778" s="111" t="s">
        <v>304</v>
      </c>
      <c r="G778" s="136">
        <v>1.9744669999999999E-4</v>
      </c>
      <c r="H778" s="103">
        <f>ROUND(+G778*Totals!$H$14,2)</f>
        <v>70.88</v>
      </c>
      <c r="I778" s="103">
        <f t="shared" si="35"/>
        <v>0</v>
      </c>
      <c r="J778" s="103">
        <f t="shared" si="36"/>
        <v>70.88</v>
      </c>
      <c r="K778" s="113"/>
      <c r="L778" s="113"/>
      <c r="N778" s="117"/>
      <c r="O778" s="113"/>
      <c r="P778" s="114"/>
      <c r="Q778" s="118"/>
      <c r="R778" s="116"/>
      <c r="S778" s="114"/>
    </row>
    <row r="779" spans="6:19">
      <c r="F779" s="111" t="s">
        <v>303</v>
      </c>
      <c r="G779" s="136">
        <v>4.9844700000000001E-5</v>
      </c>
      <c r="H779" s="103">
        <f>ROUND(+G779*Totals!$H$14,2)</f>
        <v>17.89</v>
      </c>
      <c r="I779" s="103">
        <f t="shared" si="35"/>
        <v>0.88345679012345679</v>
      </c>
      <c r="J779" s="103">
        <f t="shared" si="36"/>
        <v>17.006543209876543</v>
      </c>
      <c r="K779" s="113" t="s">
        <v>303</v>
      </c>
      <c r="L779" s="113" t="s">
        <v>112</v>
      </c>
      <c r="M779" s="138">
        <v>4.9382716049382713E-2</v>
      </c>
      <c r="N779" s="117">
        <f>+H779*M779</f>
        <v>0.88345679012345679</v>
      </c>
      <c r="O779" s="113"/>
      <c r="P779" s="114"/>
      <c r="Q779" s="118"/>
      <c r="R779" s="116"/>
      <c r="S779" s="114"/>
    </row>
    <row r="780" spans="6:19" ht="37.5">
      <c r="F780" s="111" t="s">
        <v>302</v>
      </c>
      <c r="G780" s="136">
        <v>1.9377597999999999E-3</v>
      </c>
      <c r="H780" s="103">
        <f>ROUND(+G780*Totals!$H$14,2)</f>
        <v>695.65</v>
      </c>
      <c r="I780" s="103">
        <f t="shared" si="35"/>
        <v>0</v>
      </c>
      <c r="J780" s="103">
        <f t="shared" si="36"/>
        <v>695.65</v>
      </c>
      <c r="K780" s="113"/>
      <c r="L780" s="113"/>
      <c r="N780" s="117"/>
      <c r="O780" s="117" t="s">
        <v>1159</v>
      </c>
      <c r="P780" s="114"/>
      <c r="Q780" s="118"/>
      <c r="R780" s="116"/>
      <c r="S780" s="114"/>
    </row>
    <row r="781" spans="6:19">
      <c r="F781" s="111" t="s">
        <v>301</v>
      </c>
      <c r="G781" s="136">
        <v>2.44973E-4</v>
      </c>
      <c r="H781" s="103">
        <f>ROUND(+G781*Totals!$H$14,2)</f>
        <v>87.95</v>
      </c>
      <c r="I781" s="103">
        <f t="shared" si="35"/>
        <v>0</v>
      </c>
      <c r="J781" s="103">
        <f t="shared" si="36"/>
        <v>87.95</v>
      </c>
      <c r="K781" s="113"/>
      <c r="L781" s="113"/>
      <c r="N781" s="117"/>
      <c r="O781" s="113"/>
      <c r="P781" s="114"/>
      <c r="Q781" s="118"/>
      <c r="R781" s="116"/>
      <c r="S781" s="114"/>
    </row>
    <row r="782" spans="6:19">
      <c r="F782" s="111" t="s">
        <v>300</v>
      </c>
      <c r="G782" s="136">
        <v>6.1436499999999994E-5</v>
      </c>
      <c r="H782" s="103">
        <f>ROUND(+G782*Totals!$H$14,2)</f>
        <v>22.06</v>
      </c>
      <c r="I782" s="103">
        <f t="shared" si="35"/>
        <v>0.33864035087719302</v>
      </c>
      <c r="J782" s="103">
        <f t="shared" si="36"/>
        <v>21.721359649122807</v>
      </c>
      <c r="K782" s="113" t="s">
        <v>300</v>
      </c>
      <c r="L782" s="113" t="s">
        <v>106</v>
      </c>
      <c r="M782" s="138">
        <v>1.5350877192982459E-2</v>
      </c>
      <c r="N782" s="117">
        <f t="shared" si="34"/>
        <v>0.33864035087719302</v>
      </c>
      <c r="O782" s="117" t="s">
        <v>1159</v>
      </c>
      <c r="P782" s="114"/>
      <c r="Q782" s="118"/>
      <c r="R782" s="116"/>
      <c r="S782" s="114"/>
    </row>
    <row r="783" spans="6:19">
      <c r="F783" s="111" t="s">
        <v>299</v>
      </c>
      <c r="G783" s="136">
        <v>2.8206699999999999E-5</v>
      </c>
      <c r="H783" s="103">
        <f>ROUND(+G783*Totals!$H$14,2)</f>
        <v>10.130000000000001</v>
      </c>
      <c r="I783" s="103">
        <f t="shared" si="35"/>
        <v>3.1402999999999999</v>
      </c>
      <c r="J783" s="103">
        <f t="shared" si="36"/>
        <v>6.9897000000000009</v>
      </c>
      <c r="K783" s="113" t="s">
        <v>299</v>
      </c>
      <c r="L783" s="113" t="s">
        <v>113</v>
      </c>
      <c r="M783" s="138">
        <v>0.19666666666666666</v>
      </c>
      <c r="N783" s="117">
        <f t="shared" si="34"/>
        <v>1.9922333333333333</v>
      </c>
      <c r="O783" s="113" t="s">
        <v>121</v>
      </c>
      <c r="P783" s="138">
        <v>0.11333333333333334</v>
      </c>
      <c r="Q783" s="118">
        <f>H783*P783</f>
        <v>1.1480666666666668</v>
      </c>
      <c r="R783" s="116" t="s">
        <v>1159</v>
      </c>
      <c r="S783" s="114"/>
    </row>
    <row r="784" spans="6:19">
      <c r="F784" s="111" t="s">
        <v>298</v>
      </c>
      <c r="G784" s="136">
        <v>2.7820299999999999E-5</v>
      </c>
      <c r="H784" s="103">
        <f>ROUND(+G784*Totals!$H$14,2)</f>
        <v>9.99</v>
      </c>
      <c r="I784" s="103">
        <f t="shared" si="35"/>
        <v>3.6478008298755187</v>
      </c>
      <c r="J784" s="103">
        <f t="shared" si="36"/>
        <v>6.3421991701244815</v>
      </c>
      <c r="K784" s="113" t="s">
        <v>298</v>
      </c>
      <c r="L784" s="113" t="s">
        <v>120</v>
      </c>
      <c r="M784" s="138">
        <v>0.36514522821576761</v>
      </c>
      <c r="N784" s="117">
        <f t="shared" si="34"/>
        <v>3.6478008298755187</v>
      </c>
      <c r="O784" s="113"/>
      <c r="P784" s="114"/>
      <c r="Q784" s="118"/>
      <c r="R784" s="116"/>
      <c r="S784" s="114"/>
    </row>
    <row r="785" spans="6:20">
      <c r="F785" s="111" t="s">
        <v>297</v>
      </c>
      <c r="G785" s="136">
        <v>4.3662390000000001E-4</v>
      </c>
      <c r="H785" s="103">
        <f>ROUND(+G785*Totals!$H$14,2)</f>
        <v>156.75</v>
      </c>
      <c r="I785" s="103">
        <f t="shared" si="35"/>
        <v>0</v>
      </c>
      <c r="J785" s="103">
        <f t="shared" si="36"/>
        <v>156.75</v>
      </c>
      <c r="K785" s="113"/>
      <c r="L785" s="113"/>
      <c r="N785" s="117"/>
      <c r="O785" s="113"/>
      <c r="P785" s="114"/>
      <c r="Q785" s="116"/>
      <c r="R785" s="118"/>
      <c r="S785" s="114"/>
    </row>
    <row r="786" spans="6:20">
      <c r="F786" s="111" t="s">
        <v>116</v>
      </c>
      <c r="G786" s="136">
        <v>2.8090759999999999E-4</v>
      </c>
      <c r="H786" s="103">
        <f>ROUND(+G786*Totals!$H$14,2)</f>
        <v>100.85</v>
      </c>
      <c r="I786" s="103">
        <f t="shared" si="35"/>
        <v>0</v>
      </c>
      <c r="J786" s="103">
        <f t="shared" si="36"/>
        <v>100.85</v>
      </c>
      <c r="K786" s="113"/>
      <c r="L786" s="113"/>
      <c r="N786" s="117"/>
      <c r="O786" s="113" t="s">
        <v>1159</v>
      </c>
      <c r="P786" s="114"/>
      <c r="Q786" s="116"/>
      <c r="R786" s="116"/>
      <c r="S786" s="114"/>
    </row>
    <row r="787" spans="6:20">
      <c r="F787" s="111" t="s">
        <v>296</v>
      </c>
      <c r="G787" s="136">
        <v>1.1475870000000001E-4</v>
      </c>
      <c r="H787" s="103">
        <f>ROUND(+G787*Totals!$H$14,2)</f>
        <v>41.2</v>
      </c>
      <c r="I787" s="103">
        <f t="shared" si="35"/>
        <v>12.963793103448277</v>
      </c>
      <c r="J787" s="103">
        <f t="shared" si="36"/>
        <v>28.236206896551728</v>
      </c>
      <c r="K787" s="113" t="s">
        <v>296</v>
      </c>
      <c r="L787" s="113" t="s">
        <v>42</v>
      </c>
      <c r="M787" s="138">
        <v>5.387931034482759E-2</v>
      </c>
      <c r="N787" s="117">
        <f t="shared" si="34"/>
        <v>2.2198275862068968</v>
      </c>
      <c r="O787" s="113" t="s">
        <v>110</v>
      </c>
      <c r="P787" s="138">
        <v>0.15086206896551724</v>
      </c>
      <c r="Q787" s="118">
        <f>H787*P787</f>
        <v>6.2155172413793105</v>
      </c>
      <c r="R787" s="116" t="s">
        <v>118</v>
      </c>
      <c r="S787" s="138">
        <v>0.10991379310344829</v>
      </c>
      <c r="T787" s="103">
        <f>H787*S787</f>
        <v>4.5284482758620701</v>
      </c>
    </row>
    <row r="788" spans="6:20">
      <c r="F788" s="111" t="s">
        <v>295</v>
      </c>
      <c r="G788" s="136">
        <v>2.1297970999999997E-3</v>
      </c>
      <c r="H788" s="103">
        <f>ROUND(+G788*Totals!$H$14,2)</f>
        <v>764.6</v>
      </c>
      <c r="I788" s="103">
        <f t="shared" si="35"/>
        <v>0</v>
      </c>
      <c r="J788" s="103">
        <f t="shared" si="36"/>
        <v>764.6</v>
      </c>
      <c r="K788" s="113"/>
      <c r="L788" s="113"/>
      <c r="N788" s="117"/>
      <c r="O788" s="113"/>
      <c r="P788" s="114"/>
      <c r="Q788" s="116"/>
      <c r="R788" s="116"/>
      <c r="S788" s="114"/>
    </row>
    <row r="789" spans="6:20">
      <c r="F789" s="111" t="s">
        <v>294</v>
      </c>
      <c r="G789" s="136">
        <v>4.8994610000000004E-4</v>
      </c>
      <c r="H789" s="103">
        <f>ROUND(+G789*Totals!$H$14,2)</f>
        <v>175.89</v>
      </c>
      <c r="I789" s="103">
        <f t="shared" si="35"/>
        <v>0</v>
      </c>
      <c r="J789" s="103">
        <f t="shared" si="36"/>
        <v>175.89</v>
      </c>
      <c r="K789" s="113"/>
      <c r="L789" s="113"/>
      <c r="N789" s="117"/>
      <c r="O789" s="113"/>
      <c r="P789" s="114"/>
      <c r="Q789" s="116"/>
      <c r="R789" s="116"/>
      <c r="S789" s="114"/>
    </row>
    <row r="790" spans="6:20">
      <c r="F790" s="111" t="s">
        <v>293</v>
      </c>
      <c r="G790" s="136">
        <v>3.7132350000000002E-4</v>
      </c>
      <c r="H790" s="103">
        <f>ROUND(+G790*Totals!$H$14,2)</f>
        <v>133.30000000000001</v>
      </c>
      <c r="I790" s="103">
        <f t="shared" si="35"/>
        <v>0</v>
      </c>
      <c r="J790" s="103">
        <f t="shared" si="36"/>
        <v>133.30000000000001</v>
      </c>
      <c r="K790" s="113"/>
      <c r="L790" s="113"/>
      <c r="N790" s="117"/>
      <c r="O790" s="117"/>
      <c r="P790" s="114"/>
      <c r="Q790" s="118"/>
      <c r="R790" s="116"/>
      <c r="S790" s="114"/>
    </row>
    <row r="791" spans="6:20">
      <c r="F791" s="111" t="s">
        <v>292</v>
      </c>
      <c r="G791" s="136">
        <v>1.9029845000000001E-3</v>
      </c>
      <c r="H791" s="103">
        <f>ROUND(+G791*Totals!$H$14,2)</f>
        <v>683.17</v>
      </c>
      <c r="I791" s="103">
        <f t="shared" si="35"/>
        <v>0</v>
      </c>
      <c r="J791" s="103">
        <f t="shared" si="36"/>
        <v>683.17</v>
      </c>
      <c r="K791" s="113"/>
      <c r="L791" s="113"/>
      <c r="N791" s="117"/>
      <c r="O791" s="117"/>
      <c r="P791" s="114"/>
      <c r="Q791" s="118"/>
      <c r="R791" s="116"/>
      <c r="S791" s="114"/>
    </row>
    <row r="792" spans="6:20">
      <c r="F792" s="111" t="s">
        <v>1048</v>
      </c>
      <c r="G792" s="136">
        <v>7.3028199999999993E-5</v>
      </c>
      <c r="H792" s="103">
        <f>ROUND(+G792*Totals!$H$14,2)</f>
        <v>26.22</v>
      </c>
      <c r="I792" s="103">
        <f t="shared" si="35"/>
        <v>0</v>
      </c>
      <c r="J792" s="103">
        <f t="shared" si="36"/>
        <v>26.22</v>
      </c>
      <c r="K792" s="113"/>
      <c r="L792" s="113"/>
      <c r="N792" s="117"/>
      <c r="O792" s="113" t="s">
        <v>1159</v>
      </c>
      <c r="P792" s="114"/>
      <c r="Q792" s="118"/>
      <c r="R792" s="116"/>
      <c r="S792" s="114"/>
    </row>
    <row r="793" spans="6:20">
      <c r="F793" s="111" t="s">
        <v>291</v>
      </c>
      <c r="G793" s="136">
        <v>2.8245309999999998E-4</v>
      </c>
      <c r="H793" s="103">
        <f>ROUND(+G793*Totals!$H$14,2)</f>
        <v>101.4</v>
      </c>
      <c r="I793" s="103">
        <f t="shared" si="35"/>
        <v>50.891320754716986</v>
      </c>
      <c r="J793" s="103">
        <f t="shared" si="36"/>
        <v>50.50867924528302</v>
      </c>
      <c r="K793" s="113" t="s">
        <v>291</v>
      </c>
      <c r="L793" s="113" t="s">
        <v>86</v>
      </c>
      <c r="M793" s="138">
        <v>0.50188679245283019</v>
      </c>
      <c r="N793" s="117">
        <f>+H793*M793</f>
        <v>50.891320754716986</v>
      </c>
      <c r="O793" s="113" t="s">
        <v>1159</v>
      </c>
      <c r="P793" s="114"/>
      <c r="Q793" s="118"/>
      <c r="R793" s="116"/>
      <c r="S793" s="114"/>
    </row>
    <row r="794" spans="6:20">
      <c r="F794" s="111" t="s">
        <v>290</v>
      </c>
      <c r="G794" s="136">
        <v>1.1050833999999999E-3</v>
      </c>
      <c r="H794" s="103">
        <f>ROUND(+G794*Totals!$H$14,2)</f>
        <v>396.72</v>
      </c>
      <c r="I794" s="103">
        <f t="shared" si="35"/>
        <v>0</v>
      </c>
      <c r="J794" s="103">
        <f t="shared" si="36"/>
        <v>396.72</v>
      </c>
      <c r="K794" s="113"/>
      <c r="L794" s="113"/>
      <c r="N794" s="117"/>
      <c r="O794" s="113"/>
      <c r="P794" s="114"/>
      <c r="Q794" s="118"/>
      <c r="R794" s="116"/>
      <c r="S794" s="114"/>
    </row>
    <row r="795" spans="6:20">
      <c r="F795" s="111" t="s">
        <v>289</v>
      </c>
      <c r="G795" s="136">
        <v>4.1344029999999999E-4</v>
      </c>
      <c r="H795" s="103">
        <f>ROUND(+G795*Totals!$H$14,2)</f>
        <v>148.41999999999999</v>
      </c>
      <c r="I795" s="103">
        <f t="shared" si="35"/>
        <v>0</v>
      </c>
      <c r="J795" s="103">
        <f t="shared" si="36"/>
        <v>148.41999999999999</v>
      </c>
      <c r="K795" s="113"/>
      <c r="L795" s="113"/>
      <c r="N795" s="117"/>
      <c r="O795" s="117"/>
      <c r="P795" s="114"/>
      <c r="Q795" s="118"/>
      <c r="R795" s="116"/>
      <c r="S795" s="114"/>
    </row>
    <row r="796" spans="6:20">
      <c r="F796" s="111" t="s">
        <v>288</v>
      </c>
      <c r="G796" s="136">
        <v>7.7433119999999992E-4</v>
      </c>
      <c r="H796" s="103">
        <f>ROUND(+G796*Totals!$H$14,2)</f>
        <v>277.98</v>
      </c>
      <c r="I796" s="103">
        <f t="shared" si="35"/>
        <v>0</v>
      </c>
      <c r="J796" s="103">
        <f t="shared" si="36"/>
        <v>277.98</v>
      </c>
      <c r="K796" s="113"/>
      <c r="L796" s="113"/>
      <c r="N796" s="117"/>
      <c r="O796" s="113"/>
      <c r="P796" s="114"/>
      <c r="Q796" s="118"/>
      <c r="R796" s="116"/>
      <c r="S796" s="114"/>
    </row>
    <row r="797" spans="6:20">
      <c r="F797" s="111" t="s">
        <v>287</v>
      </c>
      <c r="G797" s="136">
        <v>9.4666200000000005E-5</v>
      </c>
      <c r="H797" s="103">
        <f>ROUND(+G797*Totals!$H$14,2)</f>
        <v>33.99</v>
      </c>
      <c r="I797" s="103">
        <f t="shared" si="35"/>
        <v>6.6783870967741938</v>
      </c>
      <c r="J797" s="103">
        <f t="shared" si="36"/>
        <v>27.311612903225807</v>
      </c>
      <c r="K797" s="113" t="s">
        <v>287</v>
      </c>
      <c r="L797" s="113" t="s">
        <v>99</v>
      </c>
      <c r="M797" s="138">
        <v>0.19648093841642228</v>
      </c>
      <c r="N797" s="117">
        <f>+H797*M797</f>
        <v>6.6783870967741938</v>
      </c>
      <c r="O797" s="113" t="s">
        <v>1159</v>
      </c>
      <c r="P797" s="114"/>
      <c r="Q797" s="118"/>
      <c r="R797" s="116"/>
      <c r="S797" s="114"/>
    </row>
    <row r="798" spans="6:20">
      <c r="F798" s="111" t="s">
        <v>286</v>
      </c>
      <c r="G798" s="136">
        <v>3.1796263000000002E-3</v>
      </c>
      <c r="H798" s="103">
        <f>ROUND(+G798*Totals!$H$14,2)</f>
        <v>1141.48</v>
      </c>
      <c r="I798" s="103">
        <f t="shared" si="35"/>
        <v>0</v>
      </c>
      <c r="J798" s="103">
        <f t="shared" si="36"/>
        <v>1141.48</v>
      </c>
      <c r="K798" s="113"/>
      <c r="L798" s="113"/>
      <c r="N798" s="117"/>
      <c r="O798" s="113"/>
      <c r="P798" s="114"/>
      <c r="Q798" s="118"/>
      <c r="R798" s="116"/>
      <c r="S798" s="114"/>
    </row>
    <row r="799" spans="6:20">
      <c r="F799" s="111" t="s">
        <v>285</v>
      </c>
      <c r="G799" s="136">
        <v>3.3151342299999997E-2</v>
      </c>
      <c r="H799" s="103">
        <f>ROUND(+G799*Totals!$H$14,2)</f>
        <v>11901.31</v>
      </c>
      <c r="I799" s="103">
        <f t="shared" si="35"/>
        <v>0</v>
      </c>
      <c r="J799" s="103">
        <f t="shared" si="36"/>
        <v>11901.31</v>
      </c>
      <c r="K799" s="113"/>
      <c r="L799" s="113"/>
      <c r="N799" s="117"/>
      <c r="O799" s="113"/>
      <c r="P799" s="114"/>
      <c r="Q799" s="118"/>
      <c r="R799" s="116"/>
      <c r="S799" s="114"/>
    </row>
    <row r="800" spans="6:20">
      <c r="F800" s="111" t="s">
        <v>284</v>
      </c>
      <c r="G800" s="136">
        <v>2.8902179999999998E-4</v>
      </c>
      <c r="H800" s="103">
        <f>ROUND(+G800*Totals!$H$14,2)</f>
        <v>103.76</v>
      </c>
      <c r="I800" s="103">
        <f t="shared" si="35"/>
        <v>0</v>
      </c>
      <c r="J800" s="103">
        <f t="shared" si="36"/>
        <v>103.76</v>
      </c>
      <c r="K800" s="113"/>
      <c r="L800" s="113"/>
      <c r="N800" s="117"/>
      <c r="O800" s="113"/>
      <c r="P800" s="114"/>
      <c r="Q800" s="118"/>
      <c r="R800" s="116"/>
      <c r="S800" s="114"/>
    </row>
    <row r="801" spans="6:19">
      <c r="F801" s="111" t="s">
        <v>283</v>
      </c>
      <c r="G801" s="136">
        <v>5.9620409999999995E-4</v>
      </c>
      <c r="H801" s="103">
        <f>ROUND(+G801*Totals!$H$14,2)</f>
        <v>214.04</v>
      </c>
      <c r="I801" s="103">
        <f t="shared" si="35"/>
        <v>0</v>
      </c>
      <c r="J801" s="103">
        <f t="shared" si="36"/>
        <v>214.04</v>
      </c>
      <c r="K801" s="113"/>
      <c r="L801" s="113"/>
      <c r="N801" s="117"/>
      <c r="O801" s="117"/>
      <c r="P801" s="114"/>
      <c r="Q801" s="118"/>
      <c r="R801" s="116"/>
      <c r="S801" s="114"/>
    </row>
    <row r="802" spans="6:19">
      <c r="F802" s="111" t="s">
        <v>282</v>
      </c>
      <c r="G802" s="136">
        <v>4.0262130000000003E-4</v>
      </c>
      <c r="H802" s="103">
        <f>ROUND(+G802*Totals!$H$14,2)</f>
        <v>144.54</v>
      </c>
      <c r="I802" s="103">
        <f t="shared" si="35"/>
        <v>0</v>
      </c>
      <c r="J802" s="103">
        <f t="shared" si="36"/>
        <v>144.54</v>
      </c>
      <c r="K802" s="113"/>
      <c r="L802" s="113"/>
      <c r="N802" s="117"/>
      <c r="O802" s="113"/>
      <c r="P802" s="114"/>
      <c r="Q802" s="118"/>
      <c r="R802" s="116"/>
      <c r="S802" s="114"/>
    </row>
    <row r="803" spans="6:19">
      <c r="F803" s="111" t="s">
        <v>281</v>
      </c>
      <c r="G803" s="136">
        <v>6.9937099999999998E-5</v>
      </c>
      <c r="H803" s="103">
        <f>ROUND(+G803*Totals!$H$14,2)</f>
        <v>25.11</v>
      </c>
      <c r="I803" s="103">
        <f t="shared" si="35"/>
        <v>3.645</v>
      </c>
      <c r="J803" s="103">
        <f t="shared" si="36"/>
        <v>21.465</v>
      </c>
      <c r="K803" s="113" t="s">
        <v>281</v>
      </c>
      <c r="L803" s="113" t="s">
        <v>130</v>
      </c>
      <c r="M803" s="138">
        <v>0.14516129032258066</v>
      </c>
      <c r="N803" s="117">
        <f>+H803*M803</f>
        <v>3.645</v>
      </c>
      <c r="O803" s="113" t="s">
        <v>1159</v>
      </c>
      <c r="P803" s="114"/>
      <c r="Q803" s="118"/>
      <c r="R803" s="116"/>
      <c r="S803" s="114"/>
    </row>
    <row r="804" spans="6:19">
      <c r="F804" s="111" t="s">
        <v>280</v>
      </c>
      <c r="G804" s="136">
        <v>7.1096299999999992E-5</v>
      </c>
      <c r="H804" s="103">
        <f>ROUND(+G804*Totals!$H$14,2)</f>
        <v>25.52</v>
      </c>
      <c r="I804" s="103">
        <f t="shared" si="35"/>
        <v>0</v>
      </c>
      <c r="J804" s="103">
        <f t="shared" si="36"/>
        <v>25.52</v>
      </c>
      <c r="K804" s="113"/>
      <c r="L804" s="113"/>
      <c r="N804" s="117"/>
      <c r="O804" s="117"/>
      <c r="P804" s="114"/>
      <c r="Q804" s="118"/>
      <c r="R804" s="116"/>
      <c r="S804" s="114"/>
    </row>
    <row r="805" spans="6:19">
      <c r="F805" s="111" t="s">
        <v>279</v>
      </c>
      <c r="G805" s="136">
        <v>1.1661333999999999E-3</v>
      </c>
      <c r="H805" s="103">
        <f>ROUND(+G805*Totals!$H$14,2)</f>
        <v>418.64</v>
      </c>
      <c r="I805" s="103">
        <f t="shared" si="35"/>
        <v>0</v>
      </c>
      <c r="J805" s="103">
        <f t="shared" si="36"/>
        <v>418.64</v>
      </c>
      <c r="K805" s="113"/>
      <c r="L805" s="113"/>
      <c r="N805" s="117"/>
      <c r="O805" s="117"/>
      <c r="P805" s="114"/>
      <c r="Q805" s="118"/>
      <c r="R805" s="116"/>
      <c r="S805" s="114"/>
    </row>
    <row r="806" spans="6:19">
      <c r="F806" s="111" t="s">
        <v>278</v>
      </c>
      <c r="G806" s="136">
        <v>4.94583E-5</v>
      </c>
      <c r="H806" s="103">
        <f>ROUND(+G806*Totals!$H$14,2)</f>
        <v>17.760000000000002</v>
      </c>
      <c r="I806" s="103">
        <f t="shared" si="35"/>
        <v>5.5562011173184365</v>
      </c>
      <c r="J806" s="103">
        <f t="shared" si="36"/>
        <v>12.203798882681564</v>
      </c>
      <c r="K806" s="113" t="s">
        <v>278</v>
      </c>
      <c r="L806" s="113" t="s">
        <v>47</v>
      </c>
      <c r="M806" s="138">
        <v>0.31284916201117319</v>
      </c>
      <c r="N806" s="117">
        <f>+H806*M806</f>
        <v>5.5562011173184365</v>
      </c>
      <c r="O806" s="113" t="s">
        <v>1159</v>
      </c>
      <c r="P806" s="114"/>
      <c r="Q806" s="118"/>
      <c r="R806" s="116"/>
      <c r="S806" s="114"/>
    </row>
    <row r="807" spans="6:19">
      <c r="F807" s="111" t="s">
        <v>277</v>
      </c>
      <c r="G807" s="136">
        <v>7.8051300000000009E-5</v>
      </c>
      <c r="H807" s="103">
        <f>ROUND(+G807*Totals!$H$14,2)</f>
        <v>28.02</v>
      </c>
      <c r="I807" s="103">
        <f t="shared" si="35"/>
        <v>2.8923870967741934</v>
      </c>
      <c r="J807" s="103">
        <f t="shared" si="36"/>
        <v>25.127612903225806</v>
      </c>
      <c r="K807" s="113" t="s">
        <v>277</v>
      </c>
      <c r="L807" s="113" t="s">
        <v>88</v>
      </c>
      <c r="M807" s="138">
        <v>0.1032258064516129</v>
      </c>
      <c r="N807" s="117">
        <f>+H807*M807</f>
        <v>2.8923870967741934</v>
      </c>
      <c r="O807" s="117" t="s">
        <v>1159</v>
      </c>
      <c r="P807" s="114"/>
      <c r="Q807" s="118"/>
      <c r="R807" s="116"/>
      <c r="S807" s="114"/>
    </row>
    <row r="808" spans="6:19">
      <c r="F808" s="111" t="s">
        <v>276</v>
      </c>
      <c r="G808" s="136">
        <v>4.3758983999999997E-3</v>
      </c>
      <c r="H808" s="103">
        <f>ROUND(+G808*Totals!$H$14,2)</f>
        <v>1570.95</v>
      </c>
      <c r="I808" s="103">
        <f t="shared" si="35"/>
        <v>0</v>
      </c>
      <c r="J808" s="103">
        <f t="shared" si="36"/>
        <v>1570.95</v>
      </c>
      <c r="K808" s="113"/>
      <c r="L808" s="113"/>
      <c r="N808" s="117"/>
      <c r="O808" s="113"/>
      <c r="P808" s="114"/>
      <c r="Q808" s="118"/>
      <c r="R808" s="116"/>
      <c r="S808" s="114"/>
    </row>
    <row r="809" spans="6:19">
      <c r="F809" s="111" t="s">
        <v>275</v>
      </c>
      <c r="G809" s="136">
        <v>1.4876120000000001E-4</v>
      </c>
      <c r="H809" s="103">
        <f>ROUND(+G809*Totals!$H$14,2)</f>
        <v>53.41</v>
      </c>
      <c r="I809" s="103">
        <f t="shared" si="35"/>
        <v>22.425352564102564</v>
      </c>
      <c r="J809" s="103">
        <f t="shared" si="36"/>
        <v>30.984647435897433</v>
      </c>
      <c r="K809" s="113" t="s">
        <v>275</v>
      </c>
      <c r="L809" s="113" t="s">
        <v>129</v>
      </c>
      <c r="M809" s="138">
        <v>0.41987179487179488</v>
      </c>
      <c r="N809" s="117">
        <f>+H809*M809</f>
        <v>22.425352564102564</v>
      </c>
      <c r="O809" s="117" t="s">
        <v>1159</v>
      </c>
      <c r="P809" s="114"/>
      <c r="Q809" s="118"/>
      <c r="R809" s="116"/>
      <c r="S809" s="114"/>
    </row>
    <row r="810" spans="6:19">
      <c r="F810" s="111" t="s">
        <v>274</v>
      </c>
      <c r="G810" s="136">
        <v>2.1015904000000001E-3</v>
      </c>
      <c r="H810" s="103">
        <f>ROUND(+G810*Totals!$H$14,2)</f>
        <v>754.47</v>
      </c>
      <c r="I810" s="103">
        <f t="shared" si="35"/>
        <v>0</v>
      </c>
      <c r="J810" s="103">
        <f t="shared" si="36"/>
        <v>754.47</v>
      </c>
      <c r="K810" s="113"/>
      <c r="L810" s="113"/>
      <c r="N810" s="117"/>
      <c r="O810" s="117"/>
      <c r="P810" s="114"/>
      <c r="Q810" s="118"/>
      <c r="R810" s="116"/>
      <c r="S810" s="114"/>
    </row>
    <row r="811" spans="6:19">
      <c r="F811" s="111" t="s">
        <v>1049</v>
      </c>
      <c r="G811" s="136">
        <v>3.5548099999999999E-5</v>
      </c>
      <c r="H811" s="103">
        <f>ROUND(+G811*Totals!$H$14,2)</f>
        <v>12.76</v>
      </c>
      <c r="I811" s="103">
        <f t="shared" si="35"/>
        <v>0</v>
      </c>
      <c r="J811" s="103">
        <f t="shared" si="36"/>
        <v>12.76</v>
      </c>
      <c r="K811" s="113"/>
      <c r="L811" s="113"/>
      <c r="N811" s="117"/>
      <c r="O811" s="117" t="s">
        <v>1159</v>
      </c>
      <c r="P811" s="114"/>
      <c r="Q811" s="118"/>
      <c r="R811" s="116"/>
      <c r="S811" s="114"/>
    </row>
    <row r="812" spans="6:19">
      <c r="F812" s="111" t="s">
        <v>272</v>
      </c>
      <c r="G812" s="136">
        <v>5.5254199999999997E-5</v>
      </c>
      <c r="H812" s="103">
        <f>ROUND(+G812*Totals!$H$14,2)</f>
        <v>19.84</v>
      </c>
      <c r="I812" s="103">
        <f t="shared" si="35"/>
        <v>1.4696296296296296</v>
      </c>
      <c r="J812" s="103">
        <f t="shared" si="36"/>
        <v>18.37037037037037</v>
      </c>
      <c r="K812" s="113" t="s">
        <v>272</v>
      </c>
      <c r="L812" s="113" t="s">
        <v>124</v>
      </c>
      <c r="M812" s="138">
        <v>7.407407407407407E-2</v>
      </c>
      <c r="N812" s="117">
        <f>+H812*M812</f>
        <v>1.4696296296296296</v>
      </c>
      <c r="O812" s="113" t="s">
        <v>1159</v>
      </c>
      <c r="P812" s="114"/>
      <c r="Q812" s="118"/>
      <c r="R812" s="116"/>
      <c r="S812" s="114"/>
    </row>
    <row r="813" spans="6:19">
      <c r="F813" s="111" t="s">
        <v>273</v>
      </c>
      <c r="G813" s="136">
        <v>2.6274699999999998E-5</v>
      </c>
      <c r="H813" s="103">
        <f>ROUND(+G813*Totals!$H$14,2)</f>
        <v>9.43</v>
      </c>
      <c r="I813" s="103">
        <f t="shared" si="35"/>
        <v>7.182663551401868</v>
      </c>
      <c r="J813" s="103">
        <f t="shared" si="36"/>
        <v>2.2473364485981318</v>
      </c>
      <c r="K813" s="113" t="s">
        <v>273</v>
      </c>
      <c r="L813" s="113" t="s">
        <v>83</v>
      </c>
      <c r="M813" s="138">
        <v>0.76168224299065412</v>
      </c>
      <c r="N813" s="117">
        <f>+H813*M813</f>
        <v>7.182663551401868</v>
      </c>
      <c r="O813" s="117" t="s">
        <v>1159</v>
      </c>
      <c r="P813" s="114"/>
      <c r="Q813" s="118"/>
      <c r="R813" s="116"/>
      <c r="S813" s="114"/>
    </row>
    <row r="814" spans="6:19">
      <c r="F814" s="111" t="s">
        <v>271</v>
      </c>
      <c r="G814" s="136">
        <v>4.458973E-4</v>
      </c>
      <c r="H814" s="103">
        <f>ROUND(+G814*Totals!$H$14,2)</f>
        <v>160.08000000000001</v>
      </c>
      <c r="I814" s="103">
        <f t="shared" si="35"/>
        <v>0</v>
      </c>
      <c r="J814" s="103">
        <f t="shared" si="36"/>
        <v>160.08000000000001</v>
      </c>
      <c r="K814" s="113"/>
      <c r="L814" s="113"/>
      <c r="N814" s="117"/>
      <c r="O814" s="113"/>
      <c r="P814" s="114"/>
      <c r="Q814" s="118"/>
      <c r="R814" s="116"/>
      <c r="S814" s="114"/>
    </row>
    <row r="815" spans="6:19">
      <c r="F815" s="111" t="s">
        <v>270</v>
      </c>
      <c r="G815" s="136">
        <v>1.769679E-4</v>
      </c>
      <c r="H815" s="103">
        <f>ROUND(+G815*Totals!$H$14,2)</f>
        <v>63.53</v>
      </c>
      <c r="I815" s="103">
        <f t="shared" si="35"/>
        <v>12.561408250355619</v>
      </c>
      <c r="J815" s="103">
        <f t="shared" si="36"/>
        <v>50.968591749644382</v>
      </c>
      <c r="K815" s="113" t="s">
        <v>270</v>
      </c>
      <c r="L815" s="113" t="s">
        <v>100</v>
      </c>
      <c r="M815" s="138">
        <v>0.19772403982930298</v>
      </c>
      <c r="N815" s="117">
        <f>+H815*M815</f>
        <v>12.561408250355619</v>
      </c>
      <c r="O815" s="113" t="s">
        <v>1159</v>
      </c>
      <c r="P815" s="114"/>
      <c r="Q815" s="118"/>
      <c r="R815" s="116"/>
      <c r="S815" s="114"/>
    </row>
    <row r="816" spans="6:19">
      <c r="F816" s="111" t="s">
        <v>269</v>
      </c>
      <c r="G816" s="136">
        <v>1.4064699999999998E-4</v>
      </c>
      <c r="H816" s="103">
        <f>ROUND(+G816*Totals!$H$14,2)</f>
        <v>50.49</v>
      </c>
      <c r="I816" s="103">
        <f t="shared" si="35"/>
        <v>0</v>
      </c>
      <c r="J816" s="103">
        <f t="shared" si="36"/>
        <v>50.49</v>
      </c>
      <c r="K816" s="113"/>
      <c r="L816" s="113"/>
      <c r="N816" s="117"/>
      <c r="O816" s="113"/>
      <c r="P816" s="114"/>
      <c r="Q816" s="118"/>
      <c r="R816" s="116"/>
      <c r="S816" s="114"/>
    </row>
    <row r="817" spans="6:19">
      <c r="F817" s="111" t="s">
        <v>268</v>
      </c>
      <c r="G817" s="136">
        <v>3.1297799999999997E-5</v>
      </c>
      <c r="H817" s="103">
        <f>ROUND(+G817*Totals!$H$14,2)</f>
        <v>11.24</v>
      </c>
      <c r="I817" s="103">
        <f t="shared" si="35"/>
        <v>4.7156321839080464</v>
      </c>
      <c r="J817" s="103">
        <f t="shared" si="36"/>
        <v>6.5243678160919538</v>
      </c>
      <c r="K817" s="113" t="s">
        <v>268</v>
      </c>
      <c r="L817" s="113" t="s">
        <v>44</v>
      </c>
      <c r="M817" s="138">
        <v>0.27011494252873564</v>
      </c>
      <c r="N817" s="117">
        <f>+H817*M817</f>
        <v>3.0360919540229885</v>
      </c>
      <c r="O817" s="113" t="s">
        <v>67</v>
      </c>
      <c r="P817" s="138">
        <v>0.14942528735632185</v>
      </c>
      <c r="Q817" s="118">
        <f>H817*P817</f>
        <v>1.6795402298850577</v>
      </c>
      <c r="R817" s="116" t="s">
        <v>1159</v>
      </c>
      <c r="S817" s="114"/>
    </row>
    <row r="818" spans="6:19">
      <c r="F818" s="111" t="s">
        <v>267</v>
      </c>
      <c r="G818" s="136">
        <v>2.6197429999999999E-4</v>
      </c>
      <c r="H818" s="103">
        <f>ROUND(+G818*Totals!$H$14,2)</f>
        <v>94.05</v>
      </c>
      <c r="I818" s="103">
        <f t="shared" si="35"/>
        <v>0</v>
      </c>
      <c r="J818" s="103">
        <f t="shared" si="36"/>
        <v>94.05</v>
      </c>
      <c r="K818" s="113"/>
      <c r="L818" s="113"/>
      <c r="N818" s="117"/>
      <c r="O818" s="113"/>
      <c r="P818" s="114"/>
      <c r="Q818" s="118"/>
      <c r="R818" s="116"/>
      <c r="S818" s="114"/>
    </row>
    <row r="819" spans="6:19">
      <c r="F819" s="111" t="s">
        <v>266</v>
      </c>
      <c r="G819" s="136">
        <v>2.4613219999999999E-4</v>
      </c>
      <c r="H819" s="103">
        <f>ROUND(+G819*Totals!$H$14,2)</f>
        <v>88.36</v>
      </c>
      <c r="I819" s="103">
        <f t="shared" si="35"/>
        <v>0</v>
      </c>
      <c r="J819" s="103">
        <f t="shared" si="36"/>
        <v>88.36</v>
      </c>
      <c r="K819" s="113"/>
      <c r="L819" s="113"/>
      <c r="N819" s="117"/>
      <c r="O819" s="117"/>
      <c r="P819" s="114"/>
      <c r="Q819" s="118"/>
      <c r="R819" s="116"/>
      <c r="S819" s="114"/>
    </row>
    <row r="820" spans="6:19">
      <c r="F820" s="111" t="s">
        <v>265</v>
      </c>
      <c r="G820" s="136">
        <v>5.3747240000000002E-4</v>
      </c>
      <c r="H820" s="103">
        <f>ROUND(+G820*Totals!$H$14,2)</f>
        <v>192.95</v>
      </c>
      <c r="I820" s="103">
        <f t="shared" si="35"/>
        <v>0</v>
      </c>
      <c r="J820" s="103">
        <f t="shared" si="36"/>
        <v>192.95</v>
      </c>
      <c r="K820" s="113"/>
      <c r="L820" s="113"/>
      <c r="N820" s="117"/>
      <c r="O820" s="117"/>
      <c r="P820" s="114"/>
      <c r="Q820" s="118"/>
      <c r="R820" s="116"/>
      <c r="S820" s="114"/>
    </row>
    <row r="821" spans="6:19" ht="37.5">
      <c r="F821" s="111" t="s">
        <v>264</v>
      </c>
      <c r="G821" s="136">
        <v>1.020077E-4</v>
      </c>
      <c r="H821" s="103">
        <f>ROUND(+G821*Totals!$H$14,2)</f>
        <v>36.619999999999997</v>
      </c>
      <c r="I821" s="103">
        <f t="shared" si="35"/>
        <v>13.536321428571428</v>
      </c>
      <c r="J821" s="103">
        <f t="shared" si="36"/>
        <v>23.083678571428571</v>
      </c>
      <c r="K821" s="113" t="s">
        <v>264</v>
      </c>
      <c r="L821" s="113" t="s">
        <v>76</v>
      </c>
      <c r="M821" s="138">
        <v>0.36964285714285716</v>
      </c>
      <c r="N821" s="117">
        <f>+H821*M821</f>
        <v>13.536321428571428</v>
      </c>
      <c r="O821" s="117" t="s">
        <v>1159</v>
      </c>
      <c r="P821" s="114"/>
      <c r="Q821" s="118"/>
      <c r="R821" s="116"/>
      <c r="S821" s="114"/>
    </row>
    <row r="822" spans="6:19">
      <c r="F822" s="111" t="s">
        <v>263</v>
      </c>
      <c r="G822" s="136">
        <v>1.0509879999999999E-4</v>
      </c>
      <c r="H822" s="103">
        <f>ROUND(+G822*Totals!$H$14,2)</f>
        <v>37.729999999999997</v>
      </c>
      <c r="I822" s="103">
        <f t="shared" si="35"/>
        <v>15.315134408602148</v>
      </c>
      <c r="J822" s="103">
        <f t="shared" si="36"/>
        <v>22.414865591397849</v>
      </c>
      <c r="K822" s="113" t="s">
        <v>263</v>
      </c>
      <c r="L822" s="113" t="s">
        <v>122</v>
      </c>
      <c r="M822" s="138">
        <v>0.40591397849462363</v>
      </c>
      <c r="N822" s="117">
        <f>+H822*M822</f>
        <v>15.315134408602148</v>
      </c>
      <c r="O822" s="113" t="s">
        <v>1159</v>
      </c>
      <c r="P822" s="114"/>
      <c r="Q822" s="118"/>
      <c r="R822" s="116"/>
      <c r="S822" s="114"/>
    </row>
    <row r="823" spans="6:19">
      <c r="F823" s="111" t="s">
        <v>262</v>
      </c>
      <c r="G823" s="136">
        <v>6.8005100000000004E-5</v>
      </c>
      <c r="H823" s="103">
        <f>ROUND(+G823*Totals!$H$14,2)</f>
        <v>24.41</v>
      </c>
      <c r="I823" s="103">
        <f t="shared" si="35"/>
        <v>6.2645132743362835</v>
      </c>
      <c r="J823" s="103">
        <f t="shared" si="36"/>
        <v>18.145486725663716</v>
      </c>
      <c r="K823" s="113" t="s">
        <v>262</v>
      </c>
      <c r="L823" s="113" t="s">
        <v>104</v>
      </c>
      <c r="M823" s="138">
        <v>0.25663716814159293</v>
      </c>
      <c r="N823" s="117">
        <f>+H823*M823</f>
        <v>6.2645132743362835</v>
      </c>
      <c r="O823" s="113" t="s">
        <v>1159</v>
      </c>
      <c r="P823" s="114"/>
      <c r="Q823" s="118"/>
      <c r="R823" s="116"/>
      <c r="S823" s="114"/>
    </row>
    <row r="824" spans="6:19">
      <c r="F824" s="111" t="s">
        <v>261</v>
      </c>
      <c r="G824" s="136">
        <v>4.3542604000000006E-3</v>
      </c>
      <c r="H824" s="103">
        <f>ROUND(+G824*Totals!$H$14,2)</f>
        <v>1563.18</v>
      </c>
      <c r="I824" s="103">
        <f t="shared" si="35"/>
        <v>0</v>
      </c>
      <c r="J824" s="103">
        <f t="shared" si="36"/>
        <v>1563.18</v>
      </c>
      <c r="K824" s="113"/>
      <c r="L824" s="113"/>
      <c r="N824" s="117"/>
      <c r="O824" s="117"/>
      <c r="P824" s="114"/>
      <c r="Q824" s="118"/>
      <c r="R824" s="116"/>
      <c r="S824" s="114"/>
    </row>
    <row r="825" spans="6:19">
      <c r="F825" s="111" t="s">
        <v>260</v>
      </c>
      <c r="G825" s="136">
        <v>1.2951886000000001E-3</v>
      </c>
      <c r="H825" s="103">
        <f>ROUND(+G825*Totals!$H$14,2)</f>
        <v>464.97</v>
      </c>
      <c r="I825" s="103">
        <f t="shared" si="35"/>
        <v>0</v>
      </c>
      <c r="J825" s="103">
        <f t="shared" si="36"/>
        <v>464.97</v>
      </c>
      <c r="K825" s="113"/>
      <c r="L825" s="113"/>
      <c r="N825" s="117"/>
      <c r="O825" s="113"/>
      <c r="P825" s="114"/>
      <c r="Q825" s="118"/>
      <c r="R825" s="116"/>
      <c r="S825" s="114"/>
    </row>
    <row r="826" spans="6:19">
      <c r="F826" s="111" t="s">
        <v>259</v>
      </c>
      <c r="G826" s="136">
        <v>7.3800999999999994E-5</v>
      </c>
      <c r="H826" s="103">
        <f>ROUND(+G826*Totals!$H$14,2)</f>
        <v>26.49</v>
      </c>
      <c r="I826" s="103">
        <f t="shared" si="35"/>
        <v>10.21436440677966</v>
      </c>
      <c r="J826" s="103">
        <f t="shared" si="36"/>
        <v>16.275635593220336</v>
      </c>
      <c r="K826" s="113" t="s">
        <v>259</v>
      </c>
      <c r="L826" s="113" t="s">
        <v>72</v>
      </c>
      <c r="M826" s="138">
        <v>0.38559322033898308</v>
      </c>
      <c r="N826" s="117">
        <f>+H826*M826</f>
        <v>10.21436440677966</v>
      </c>
      <c r="O826" s="113" t="s">
        <v>1159</v>
      </c>
      <c r="P826" s="114"/>
      <c r="Q826" s="118"/>
      <c r="R826" s="116"/>
      <c r="S826" s="114"/>
    </row>
    <row r="827" spans="6:19">
      <c r="F827" s="111" t="s">
        <v>258</v>
      </c>
      <c r="G827" s="136">
        <v>2.7317969999999999E-4</v>
      </c>
      <c r="H827" s="103">
        <f>ROUND(+G827*Totals!$H$14,2)</f>
        <v>98.07</v>
      </c>
      <c r="I827" s="103">
        <f t="shared" si="35"/>
        <v>0</v>
      </c>
      <c r="J827" s="103">
        <f t="shared" si="36"/>
        <v>98.07</v>
      </c>
      <c r="K827" s="113"/>
      <c r="L827" s="113"/>
      <c r="N827" s="117"/>
      <c r="O827" s="117"/>
      <c r="P827" s="114"/>
      <c r="Q827" s="118"/>
      <c r="R827" s="116"/>
      <c r="S827" s="114"/>
    </row>
    <row r="828" spans="6:19" ht="37.5">
      <c r="F828" s="111" t="s">
        <v>257</v>
      </c>
      <c r="G828" s="136">
        <v>4.4628370000000003E-4</v>
      </c>
      <c r="H828" s="103">
        <f>ROUND(+G828*Totals!$H$14,2)</f>
        <v>160.22</v>
      </c>
      <c r="I828" s="103">
        <f t="shared" si="35"/>
        <v>0</v>
      </c>
      <c r="J828" s="103">
        <f t="shared" si="36"/>
        <v>160.22</v>
      </c>
      <c r="K828" s="113"/>
      <c r="L828" s="113"/>
      <c r="N828" s="117"/>
      <c r="O828" s="113"/>
      <c r="P828" s="114"/>
      <c r="Q828" s="118"/>
      <c r="R828" s="116"/>
      <c r="S828" s="114"/>
    </row>
    <row r="829" spans="6:19">
      <c r="F829" s="111" t="s">
        <v>256</v>
      </c>
      <c r="G829" s="136">
        <v>2.5888299999999997E-5</v>
      </c>
      <c r="H829" s="103">
        <f>ROUND(+G829*Totals!$H$14,2)</f>
        <v>9.2899999999999991</v>
      </c>
      <c r="I829" s="103">
        <f t="shared" si="35"/>
        <v>2.8323170731707314</v>
      </c>
      <c r="J829" s="103">
        <f t="shared" si="36"/>
        <v>6.4576829268292677</v>
      </c>
      <c r="K829" s="113" t="s">
        <v>256</v>
      </c>
      <c r="L829" s="113" t="s">
        <v>108</v>
      </c>
      <c r="M829" s="138">
        <v>0.3048780487804878</v>
      </c>
      <c r="N829" s="117">
        <f>+H829*M829</f>
        <v>2.8323170731707314</v>
      </c>
      <c r="O829" s="113" t="s">
        <v>1159</v>
      </c>
      <c r="P829" s="114"/>
      <c r="Q829" s="118"/>
      <c r="R829" s="116"/>
      <c r="S829" s="114"/>
    </row>
    <row r="830" spans="6:19">
      <c r="F830" s="111" t="s">
        <v>255</v>
      </c>
      <c r="G830" s="136">
        <v>6.8855200000000004E-4</v>
      </c>
      <c r="H830" s="103">
        <f>ROUND(+G830*Totals!$H$14,2)</f>
        <v>247.19</v>
      </c>
      <c r="I830" s="103">
        <f t="shared" si="35"/>
        <v>0</v>
      </c>
      <c r="J830" s="103">
        <f t="shared" si="36"/>
        <v>247.19</v>
      </c>
      <c r="K830" s="113"/>
      <c r="L830" s="113"/>
      <c r="N830" s="117"/>
      <c r="O830" s="113"/>
      <c r="P830" s="114"/>
      <c r="Q830" s="118"/>
      <c r="R830" s="116"/>
      <c r="S830" s="114"/>
    </row>
    <row r="831" spans="6:19">
      <c r="F831" s="111" t="s">
        <v>254</v>
      </c>
      <c r="G831" s="136">
        <v>3.4041200000000001E-4</v>
      </c>
      <c r="H831" s="103">
        <f>ROUND(+G831*Totals!$H$14,2)</f>
        <v>122.21</v>
      </c>
      <c r="I831" s="103">
        <f t="shared" si="35"/>
        <v>0</v>
      </c>
      <c r="J831" s="103">
        <f t="shared" si="36"/>
        <v>122.21</v>
      </c>
      <c r="K831" s="113"/>
      <c r="L831" s="113"/>
      <c r="N831" s="117"/>
      <c r="O831" s="117"/>
      <c r="P831" s="114"/>
      <c r="Q831" s="118"/>
      <c r="R831" s="116"/>
      <c r="S831" s="114"/>
    </row>
    <row r="832" spans="6:19">
      <c r="F832" s="111" t="s">
        <v>253</v>
      </c>
      <c r="G832" s="136">
        <v>7.8437740000000008E-4</v>
      </c>
      <c r="H832" s="103">
        <f>ROUND(+G832*Totals!$H$14,2)</f>
        <v>281.58999999999997</v>
      </c>
      <c r="I832" s="103">
        <f t="shared" si="35"/>
        <v>0</v>
      </c>
      <c r="J832" s="103">
        <f t="shared" si="36"/>
        <v>281.58999999999997</v>
      </c>
      <c r="K832" s="113"/>
      <c r="L832" s="113"/>
      <c r="N832" s="117"/>
      <c r="O832" s="113"/>
      <c r="P832" s="114"/>
      <c r="Q832" s="118"/>
      <c r="R832" s="116"/>
      <c r="S832" s="114"/>
    </row>
    <row r="833" spans="6:19">
      <c r="F833" s="111" t="s">
        <v>252</v>
      </c>
      <c r="G833" s="136">
        <v>5.1003800000000001E-5</v>
      </c>
      <c r="H833" s="103">
        <f>ROUND(+G833*Totals!$H$14,2)</f>
        <v>18.309999999999999</v>
      </c>
      <c r="I833" s="103">
        <f t="shared" si="35"/>
        <v>1.6465827338129497</v>
      </c>
      <c r="J833" s="103">
        <f t="shared" si="36"/>
        <v>16.66341726618705</v>
      </c>
      <c r="K833" s="113" t="s">
        <v>252</v>
      </c>
      <c r="L833" s="113" t="s">
        <v>64</v>
      </c>
      <c r="M833" s="138">
        <v>8.9928057553956844E-2</v>
      </c>
      <c r="N833" s="117">
        <f>+H833*M833</f>
        <v>1.6465827338129497</v>
      </c>
      <c r="O833" s="117" t="s">
        <v>1159</v>
      </c>
      <c r="P833" s="114"/>
      <c r="Q833" s="118"/>
      <c r="R833" s="116"/>
      <c r="S833" s="114"/>
    </row>
    <row r="834" spans="6:19">
      <c r="F834" s="111" t="s">
        <v>251</v>
      </c>
      <c r="G834" s="136">
        <v>2.430411E-4</v>
      </c>
      <c r="H834" s="103">
        <f>ROUND(+G834*Totals!$H$14,2)</f>
        <v>87.25</v>
      </c>
      <c r="I834" s="103">
        <f t="shared" si="35"/>
        <v>0</v>
      </c>
      <c r="J834" s="103">
        <f t="shared" si="36"/>
        <v>87.25</v>
      </c>
      <c r="K834" s="113"/>
      <c r="L834" s="113"/>
      <c r="N834" s="117"/>
      <c r="O834" s="117"/>
      <c r="P834" s="114"/>
      <c r="Q834" s="118"/>
      <c r="R834" s="116"/>
      <c r="S834" s="114"/>
    </row>
    <row r="835" spans="6:19">
      <c r="F835" s="111" t="s">
        <v>250</v>
      </c>
      <c r="G835" s="136">
        <v>5.5640599999999997E-5</v>
      </c>
      <c r="H835" s="103">
        <f>ROUND(+G835*Totals!$H$14,2)</f>
        <v>19.97</v>
      </c>
      <c r="I835" s="103">
        <f t="shared" si="35"/>
        <v>3.0628834355828221</v>
      </c>
      <c r="J835" s="103">
        <f t="shared" si="36"/>
        <v>16.907116564417176</v>
      </c>
      <c r="K835" s="113" t="s">
        <v>250</v>
      </c>
      <c r="L835" s="113" t="s">
        <v>51</v>
      </c>
      <c r="M835" s="138">
        <v>0.15337423312883436</v>
      </c>
      <c r="N835" s="117">
        <f>+H835*M835</f>
        <v>3.0628834355828221</v>
      </c>
      <c r="O835" s="113" t="s">
        <v>1159</v>
      </c>
      <c r="P835" s="114"/>
      <c r="Q835" s="118"/>
      <c r="R835" s="116"/>
      <c r="S835" s="114"/>
    </row>
    <row r="836" spans="6:19">
      <c r="F836" s="111" t="s">
        <v>249</v>
      </c>
      <c r="G836" s="136">
        <v>2.9365900000000003E-5</v>
      </c>
      <c r="H836" s="103">
        <f>ROUND(+G836*Totals!$H$14,2)</f>
        <v>10.54</v>
      </c>
      <c r="I836" s="103">
        <f t="shared" si="35"/>
        <v>1.160366972477064</v>
      </c>
      <c r="J836" s="103">
        <f t="shared" si="36"/>
        <v>9.3796330275229352</v>
      </c>
      <c r="K836" s="113" t="s">
        <v>249</v>
      </c>
      <c r="L836" s="113" t="s">
        <v>97</v>
      </c>
      <c r="M836" s="138">
        <v>0.11009174311926605</v>
      </c>
      <c r="N836" s="117">
        <f>+H836*M836</f>
        <v>1.160366972477064</v>
      </c>
      <c r="O836" s="113" t="s">
        <v>1159</v>
      </c>
      <c r="P836" s="114"/>
      <c r="Q836" s="118"/>
      <c r="R836" s="116"/>
      <c r="S836" s="114"/>
    </row>
    <row r="837" spans="6:19">
      <c r="F837" s="111" t="s">
        <v>248</v>
      </c>
      <c r="G837" s="136">
        <v>2.1869829999999999E-4</v>
      </c>
      <c r="H837" s="103">
        <f>ROUND(+G837*Totals!$H$14,2)</f>
        <v>78.510000000000005</v>
      </c>
      <c r="I837" s="103">
        <f t="shared" si="35"/>
        <v>0</v>
      </c>
      <c r="J837" s="103">
        <f t="shared" si="36"/>
        <v>78.510000000000005</v>
      </c>
      <c r="K837" s="113"/>
      <c r="L837" s="113"/>
      <c r="N837" s="117"/>
      <c r="O837" s="113"/>
      <c r="P837" s="114"/>
      <c r="Q837" s="118"/>
      <c r="R837" s="116"/>
      <c r="S837" s="114"/>
    </row>
    <row r="838" spans="6:19">
      <c r="F838" s="111" t="s">
        <v>247</v>
      </c>
      <c r="G838" s="136">
        <v>3.5432220000000003E-4</v>
      </c>
      <c r="H838" s="103">
        <f>ROUND(+G838*Totals!$H$14,2)</f>
        <v>127.2</v>
      </c>
      <c r="I838" s="103">
        <f t="shared" si="35"/>
        <v>0</v>
      </c>
      <c r="J838" s="103">
        <f t="shared" si="36"/>
        <v>127.2</v>
      </c>
      <c r="K838" s="113"/>
      <c r="L838" s="113"/>
      <c r="N838" s="117"/>
      <c r="O838" s="113"/>
      <c r="P838" s="114"/>
      <c r="Q838" s="118"/>
      <c r="R838" s="116"/>
      <c r="S838" s="114"/>
    </row>
    <row r="839" spans="6:19">
      <c r="F839" s="111" t="s">
        <v>246</v>
      </c>
      <c r="G839" s="136">
        <v>3.9180230000000001E-4</v>
      </c>
      <c r="H839" s="103">
        <f>ROUND(+G839*Totals!$H$14,2)</f>
        <v>140.66</v>
      </c>
      <c r="I839" s="103">
        <f t="shared" ref="I839:I902" si="37">+N839+Q839+T839</f>
        <v>0</v>
      </c>
      <c r="J839" s="103">
        <f t="shared" ref="J839:J902" si="38">+H839-I839</f>
        <v>140.66</v>
      </c>
      <c r="K839" s="113"/>
      <c r="L839" s="113"/>
      <c r="N839" s="117"/>
      <c r="O839" s="117"/>
      <c r="P839" s="114"/>
      <c r="Q839" s="118"/>
      <c r="R839" s="116"/>
      <c r="S839" s="114"/>
    </row>
    <row r="840" spans="6:19">
      <c r="F840" s="111" t="s">
        <v>119</v>
      </c>
      <c r="G840" s="136">
        <v>1.2094094E-3</v>
      </c>
      <c r="H840" s="103">
        <f>ROUND(+G840*Totals!$H$14,2)</f>
        <v>434.18</v>
      </c>
      <c r="I840" s="103">
        <f t="shared" si="37"/>
        <v>0</v>
      </c>
      <c r="J840" s="103">
        <f t="shared" si="38"/>
        <v>434.18</v>
      </c>
      <c r="K840" s="113"/>
      <c r="L840" s="113"/>
      <c r="N840" s="117"/>
      <c r="O840" s="117"/>
      <c r="P840" s="114"/>
      <c r="Q840" s="118"/>
      <c r="R840" s="116"/>
      <c r="S840" s="114"/>
    </row>
    <row r="841" spans="6:19">
      <c r="F841" s="111" t="s">
        <v>245</v>
      </c>
      <c r="G841" s="136">
        <v>1.3601029999999999E-4</v>
      </c>
      <c r="H841" s="103">
        <f>ROUND(+G841*Totals!$H$14,2)</f>
        <v>48.83</v>
      </c>
      <c r="I841" s="103">
        <f t="shared" si="37"/>
        <v>11.861187943262413</v>
      </c>
      <c r="J841" s="103">
        <f t="shared" si="38"/>
        <v>36.968812056737583</v>
      </c>
      <c r="K841" s="113" t="s">
        <v>245</v>
      </c>
      <c r="L841" s="113" t="s">
        <v>48</v>
      </c>
      <c r="M841" s="138">
        <v>0.24290780141843976</v>
      </c>
      <c r="N841" s="117">
        <f>+H841*M841</f>
        <v>11.861187943262413</v>
      </c>
      <c r="O841" s="117" t="s">
        <v>1159</v>
      </c>
      <c r="P841" s="114"/>
      <c r="Q841" s="118"/>
      <c r="R841" s="116"/>
      <c r="S841" s="114"/>
    </row>
    <row r="842" spans="6:19">
      <c r="F842" s="111" t="s">
        <v>244</v>
      </c>
      <c r="G842" s="136">
        <v>3.0138600000000003E-5</v>
      </c>
      <c r="H842" s="103">
        <f>ROUND(+G842*Totals!$H$14,2)</f>
        <v>10.82</v>
      </c>
      <c r="I842" s="103">
        <f t="shared" si="37"/>
        <v>3.9486781609195405</v>
      </c>
      <c r="J842" s="103">
        <f t="shared" si="38"/>
        <v>6.8713218390804602</v>
      </c>
      <c r="K842" s="113" t="s">
        <v>244</v>
      </c>
      <c r="L842" s="113" t="s">
        <v>116</v>
      </c>
      <c r="M842" s="138">
        <v>0.36494252873563221</v>
      </c>
      <c r="N842" s="117">
        <f>+H842*M842</f>
        <v>3.9486781609195405</v>
      </c>
      <c r="O842" s="117" t="s">
        <v>1159</v>
      </c>
      <c r="P842" s="114"/>
      <c r="Q842" s="118"/>
      <c r="R842" s="116"/>
      <c r="S842" s="114"/>
    </row>
    <row r="843" spans="6:19">
      <c r="F843" s="111" t="s">
        <v>243</v>
      </c>
      <c r="G843" s="136">
        <v>1.290552E-4</v>
      </c>
      <c r="H843" s="103">
        <f>ROUND(+G843*Totals!$H$14,2)</f>
        <v>46.33</v>
      </c>
      <c r="I843" s="103">
        <f t="shared" si="37"/>
        <v>7.842949389179755</v>
      </c>
      <c r="J843" s="103">
        <f t="shared" si="38"/>
        <v>38.487050610820241</v>
      </c>
      <c r="K843" s="113" t="s">
        <v>243</v>
      </c>
      <c r="L843" s="113" t="s">
        <v>64</v>
      </c>
      <c r="M843" s="138">
        <v>0.16928446771378708</v>
      </c>
      <c r="N843" s="117">
        <f>+H843*M843</f>
        <v>7.842949389179755</v>
      </c>
      <c r="O843" s="113" t="s">
        <v>1159</v>
      </c>
      <c r="P843" s="114"/>
      <c r="Q843" s="118"/>
      <c r="R843" s="116"/>
      <c r="S843" s="114"/>
    </row>
    <row r="844" spans="6:19">
      <c r="F844" s="111" t="s">
        <v>242</v>
      </c>
      <c r="G844" s="136">
        <v>1.9705999999999997E-5</v>
      </c>
      <c r="H844" s="103">
        <f>ROUND(+G844*Totals!$H$14,2)</f>
        <v>7.07</v>
      </c>
      <c r="I844" s="103">
        <f t="shared" si="37"/>
        <v>1.8537195121951222</v>
      </c>
      <c r="J844" s="103">
        <f t="shared" si="38"/>
        <v>5.2162804878048785</v>
      </c>
      <c r="K844" s="113" t="s">
        <v>242</v>
      </c>
      <c r="L844" s="113" t="s">
        <v>121</v>
      </c>
      <c r="M844" s="138">
        <v>0.26219512195121952</v>
      </c>
      <c r="N844" s="117">
        <f>+H844*M844</f>
        <v>1.8537195121951222</v>
      </c>
      <c r="O844" s="117" t="s">
        <v>1159</v>
      </c>
      <c r="P844" s="114"/>
      <c r="Q844" s="118"/>
      <c r="R844" s="116"/>
      <c r="S844" s="114"/>
    </row>
    <row r="845" spans="6:19">
      <c r="F845" s="111" t="s">
        <v>241</v>
      </c>
      <c r="G845" s="136">
        <v>1.9126440000000002E-4</v>
      </c>
      <c r="H845" s="103">
        <f>ROUND(+G845*Totals!$H$14,2)</f>
        <v>68.66</v>
      </c>
      <c r="I845" s="103">
        <f t="shared" si="37"/>
        <v>0</v>
      </c>
      <c r="J845" s="103">
        <f t="shared" si="38"/>
        <v>68.66</v>
      </c>
      <c r="K845" s="137" t="s">
        <v>241</v>
      </c>
      <c r="L845" s="137" t="s">
        <v>128</v>
      </c>
      <c r="M845" s="138">
        <v>0.14307692307692307</v>
      </c>
      <c r="N845" s="117"/>
      <c r="O845" s="113"/>
      <c r="P845" s="114"/>
      <c r="Q845" s="118"/>
      <c r="R845" s="116"/>
      <c r="S845" s="114"/>
    </row>
    <row r="846" spans="6:19">
      <c r="F846" s="111" t="s">
        <v>240</v>
      </c>
      <c r="G846" s="136">
        <v>6.9937099999999998E-5</v>
      </c>
      <c r="H846" s="103">
        <f>ROUND(+G846*Totals!$H$14,2)</f>
        <v>25.11</v>
      </c>
      <c r="I846" s="103">
        <f t="shared" si="37"/>
        <v>15.812943037974682</v>
      </c>
      <c r="J846" s="103">
        <f t="shared" si="38"/>
        <v>9.2970569620253176</v>
      </c>
      <c r="K846" s="113" t="s">
        <v>240</v>
      </c>
      <c r="L846" s="113" t="s">
        <v>80</v>
      </c>
      <c r="M846" s="138">
        <v>0.62974683544303789</v>
      </c>
      <c r="N846" s="117">
        <f>+H846*M846</f>
        <v>15.812943037974682</v>
      </c>
      <c r="O846" s="117" t="s">
        <v>1159</v>
      </c>
      <c r="P846" s="114"/>
      <c r="Q846" s="118"/>
      <c r="R846" s="116"/>
      <c r="S846" s="114"/>
    </row>
    <row r="847" spans="6:19">
      <c r="F847" s="111" t="s">
        <v>239</v>
      </c>
      <c r="G847" s="136">
        <v>1.73877E-5</v>
      </c>
      <c r="H847" s="103">
        <f>ROUND(+G847*Totals!$H$14,2)</f>
        <v>6.24</v>
      </c>
      <c r="I847" s="103">
        <f t="shared" si="37"/>
        <v>0</v>
      </c>
      <c r="J847" s="103">
        <f t="shared" si="38"/>
        <v>6.24</v>
      </c>
      <c r="K847" s="113"/>
      <c r="L847" s="113"/>
      <c r="N847" s="117"/>
      <c r="O847" s="117"/>
      <c r="P847" s="114"/>
      <c r="Q847" s="118"/>
      <c r="R847" s="116"/>
      <c r="S847" s="114"/>
    </row>
    <row r="848" spans="6:19">
      <c r="F848" s="111" t="s">
        <v>238</v>
      </c>
      <c r="G848" s="136">
        <v>1.545571E-4</v>
      </c>
      <c r="H848" s="103">
        <f>ROUND(+G848*Totals!$H$14,2)</f>
        <v>55.49</v>
      </c>
      <c r="I848" s="103">
        <f t="shared" si="37"/>
        <v>16.406373193166885</v>
      </c>
      <c r="J848" s="103">
        <f t="shared" si="38"/>
        <v>39.083626806833117</v>
      </c>
      <c r="K848" s="113" t="s">
        <v>238</v>
      </c>
      <c r="L848" s="113" t="s">
        <v>51</v>
      </c>
      <c r="M848" s="138">
        <v>0.29566360052562418</v>
      </c>
      <c r="N848" s="117">
        <f>+H848*M848</f>
        <v>16.406373193166885</v>
      </c>
      <c r="O848" s="113" t="s">
        <v>1159</v>
      </c>
      <c r="P848" s="114"/>
      <c r="Q848" s="118"/>
      <c r="R848" s="116"/>
      <c r="S848" s="114"/>
    </row>
    <row r="849" spans="6:19">
      <c r="F849" s="111" t="s">
        <v>237</v>
      </c>
      <c r="G849" s="136">
        <v>6.4527600000000002E-5</v>
      </c>
      <c r="H849" s="103">
        <f>ROUND(+G849*Totals!$H$14,2)</f>
        <v>23.17</v>
      </c>
      <c r="I849" s="103">
        <f t="shared" si="37"/>
        <v>8.0058943089430894</v>
      </c>
      <c r="J849" s="103">
        <f t="shared" si="38"/>
        <v>15.164105691056912</v>
      </c>
      <c r="K849" s="113" t="s">
        <v>237</v>
      </c>
      <c r="L849" s="113" t="s">
        <v>70</v>
      </c>
      <c r="M849" s="138">
        <v>0.34552845528455284</v>
      </c>
      <c r="N849" s="117">
        <f>+H849*M849</f>
        <v>8.0058943089430894</v>
      </c>
      <c r="O849" s="117" t="s">
        <v>1159</v>
      </c>
      <c r="P849" s="114"/>
      <c r="Q849" s="118"/>
      <c r="R849" s="116"/>
      <c r="S849" s="114"/>
    </row>
    <row r="850" spans="6:19">
      <c r="F850" s="111" t="s">
        <v>236</v>
      </c>
      <c r="G850" s="136">
        <v>1.7434042999999999E-3</v>
      </c>
      <c r="H850" s="103">
        <f>ROUND(+G850*Totals!$H$14,2)</f>
        <v>625.88</v>
      </c>
      <c r="I850" s="103">
        <f t="shared" si="37"/>
        <v>0</v>
      </c>
      <c r="J850" s="103">
        <f t="shared" si="38"/>
        <v>625.88</v>
      </c>
      <c r="K850" s="113"/>
      <c r="L850" s="113"/>
      <c r="N850" s="117"/>
      <c r="O850" s="113"/>
      <c r="P850" s="114"/>
      <c r="Q850" s="118"/>
      <c r="R850" s="116"/>
      <c r="S850" s="114"/>
    </row>
    <row r="851" spans="6:19">
      <c r="F851" s="111" t="s">
        <v>235</v>
      </c>
      <c r="G851" s="136">
        <v>5.2549399999999995E-5</v>
      </c>
      <c r="H851" s="103">
        <f>ROUND(+G851*Totals!$H$14,2)</f>
        <v>18.87</v>
      </c>
      <c r="I851" s="103">
        <f t="shared" si="37"/>
        <v>3.972631578947369</v>
      </c>
      <c r="J851" s="103">
        <f t="shared" si="38"/>
        <v>14.897368421052633</v>
      </c>
      <c r="K851" s="113" t="s">
        <v>235</v>
      </c>
      <c r="L851" s="113" t="s">
        <v>113</v>
      </c>
      <c r="M851" s="138">
        <v>0.2105263157894737</v>
      </c>
      <c r="N851" s="117">
        <f>+H851*M851</f>
        <v>3.972631578947369</v>
      </c>
      <c r="O851" s="117" t="s">
        <v>1159</v>
      </c>
      <c r="P851" s="114"/>
      <c r="Q851" s="118"/>
      <c r="R851" s="116"/>
      <c r="S851" s="114"/>
    </row>
    <row r="852" spans="6:19">
      <c r="F852" s="111" t="s">
        <v>234</v>
      </c>
      <c r="G852" s="136">
        <v>1.2167509E-3</v>
      </c>
      <c r="H852" s="103">
        <f>ROUND(+G852*Totals!$H$14,2)</f>
        <v>436.81</v>
      </c>
      <c r="I852" s="103">
        <f t="shared" si="37"/>
        <v>0</v>
      </c>
      <c r="J852" s="103">
        <f t="shared" si="38"/>
        <v>436.81</v>
      </c>
      <c r="K852" s="113"/>
      <c r="L852" s="113"/>
      <c r="N852" s="117"/>
      <c r="O852" s="113"/>
      <c r="P852" s="114"/>
      <c r="Q852" s="118"/>
      <c r="R852" s="116"/>
      <c r="S852" s="114"/>
    </row>
    <row r="853" spans="6:19">
      <c r="F853" s="111" t="s">
        <v>233</v>
      </c>
      <c r="G853" s="136">
        <v>1.9744669999999999E-4</v>
      </c>
      <c r="H853" s="103">
        <f>ROUND(+G853*Totals!$H$14,2)</f>
        <v>70.88</v>
      </c>
      <c r="I853" s="103">
        <f t="shared" si="37"/>
        <v>9.1389505247376324</v>
      </c>
      <c r="J853" s="103">
        <f t="shared" si="38"/>
        <v>61.741049475262365</v>
      </c>
      <c r="K853" s="113" t="s">
        <v>233</v>
      </c>
      <c r="L853" s="113" t="s">
        <v>89</v>
      </c>
      <c r="M853" s="138">
        <v>0.12893553223388307</v>
      </c>
      <c r="N853" s="117">
        <f>+H853*M853</f>
        <v>9.1389505247376324</v>
      </c>
      <c r="O853" s="117" t="s">
        <v>1159</v>
      </c>
      <c r="P853" s="114"/>
      <c r="Q853" s="118"/>
      <c r="R853" s="116"/>
      <c r="S853" s="114"/>
    </row>
    <row r="854" spans="6:19">
      <c r="F854" s="111" t="s">
        <v>232</v>
      </c>
      <c r="G854" s="136">
        <v>9.1536450000000006E-4</v>
      </c>
      <c r="H854" s="103">
        <f>ROUND(+G854*Totals!$H$14,2)</f>
        <v>328.62</v>
      </c>
      <c r="I854" s="103">
        <f t="shared" si="37"/>
        <v>0</v>
      </c>
      <c r="J854" s="103">
        <f t="shared" si="38"/>
        <v>328.62</v>
      </c>
      <c r="K854" s="113"/>
      <c r="L854" s="113"/>
      <c r="N854" s="117"/>
      <c r="O854" s="113"/>
      <c r="P854" s="114"/>
      <c r="Q854" s="118"/>
      <c r="R854" s="116"/>
      <c r="S854" s="114"/>
    </row>
    <row r="855" spans="6:19">
      <c r="F855" s="111" t="s">
        <v>231</v>
      </c>
      <c r="G855" s="136">
        <v>3.9412099999999995E-5</v>
      </c>
      <c r="H855" s="103">
        <f>ROUND(+G855*Totals!$H$14,2)</f>
        <v>14.15</v>
      </c>
      <c r="I855" s="103">
        <f t="shared" si="37"/>
        <v>3.6661363636363631</v>
      </c>
      <c r="J855" s="103">
        <f t="shared" si="38"/>
        <v>10.483863636363637</v>
      </c>
      <c r="K855" s="113" t="s">
        <v>231</v>
      </c>
      <c r="L855" s="113" t="s">
        <v>57</v>
      </c>
      <c r="M855" s="138">
        <v>0.25909090909090904</v>
      </c>
      <c r="N855" s="117">
        <f>+H855*M855</f>
        <v>3.6661363636363631</v>
      </c>
      <c r="O855" s="113" t="s">
        <v>1159</v>
      </c>
      <c r="P855" s="114"/>
      <c r="Q855" s="118"/>
      <c r="R855" s="116"/>
      <c r="S855" s="114"/>
    </row>
    <row r="856" spans="6:19">
      <c r="F856" s="111" t="s">
        <v>230</v>
      </c>
      <c r="G856" s="136">
        <v>6.1165980000000002E-4</v>
      </c>
      <c r="H856" s="103">
        <f>ROUND(+G856*Totals!$H$14,2)</f>
        <v>219.59</v>
      </c>
      <c r="I856" s="103">
        <f t="shared" si="37"/>
        <v>0</v>
      </c>
      <c r="J856" s="103">
        <f t="shared" si="38"/>
        <v>219.59</v>
      </c>
      <c r="K856" s="113"/>
      <c r="L856" s="113"/>
      <c r="N856" s="117"/>
      <c r="O856" s="113"/>
      <c r="P856" s="114"/>
      <c r="Q856" s="118"/>
      <c r="R856" s="116"/>
      <c r="S856" s="114"/>
    </row>
    <row r="857" spans="6:19">
      <c r="F857" s="111" t="s">
        <v>229</v>
      </c>
      <c r="G857" s="136">
        <v>3.9875739999999999E-4</v>
      </c>
      <c r="H857" s="103">
        <f>ROUND(+G857*Totals!$H$14,2)</f>
        <v>143.15</v>
      </c>
      <c r="I857" s="103">
        <f t="shared" si="37"/>
        <v>0</v>
      </c>
      <c r="J857" s="103">
        <f t="shared" si="38"/>
        <v>143.15</v>
      </c>
      <c r="K857" s="113"/>
      <c r="L857" s="113"/>
      <c r="N857" s="117"/>
      <c r="O857" s="117"/>
      <c r="P857" s="114"/>
      <c r="Q857" s="118"/>
      <c r="R857" s="116"/>
      <c r="S857" s="114"/>
    </row>
    <row r="858" spans="6:19">
      <c r="F858" s="111" t="s">
        <v>228</v>
      </c>
      <c r="G858" s="136">
        <v>4.6019379999999996E-4</v>
      </c>
      <c r="H858" s="103">
        <f>ROUND(+G858*Totals!$H$14,2)</f>
        <v>165.21</v>
      </c>
      <c r="I858" s="103">
        <f t="shared" si="37"/>
        <v>0</v>
      </c>
      <c r="J858" s="103">
        <f t="shared" si="38"/>
        <v>165.21</v>
      </c>
      <c r="K858" s="113"/>
      <c r="L858" s="113"/>
      <c r="N858" s="117"/>
      <c r="O858" s="117"/>
      <c r="P858" s="114"/>
      <c r="Q858" s="118"/>
      <c r="R858" s="116"/>
      <c r="S858" s="114"/>
    </row>
    <row r="859" spans="6:19">
      <c r="F859" s="111" t="s">
        <v>227</v>
      </c>
      <c r="G859" s="136">
        <v>2.6661100000000001E-5</v>
      </c>
      <c r="H859" s="103">
        <f>ROUND(+G859*Totals!$H$14,2)</f>
        <v>9.57</v>
      </c>
      <c r="I859" s="103">
        <f t="shared" si="37"/>
        <v>3.2578723404255321</v>
      </c>
      <c r="J859" s="103">
        <f t="shared" si="38"/>
        <v>6.3121276595744682</v>
      </c>
      <c r="K859" s="113" t="s">
        <v>227</v>
      </c>
      <c r="L859" s="113" t="s">
        <v>45</v>
      </c>
      <c r="M859" s="138">
        <v>0.34042553191489361</v>
      </c>
      <c r="N859" s="117">
        <f>+H859*M859</f>
        <v>3.2578723404255321</v>
      </c>
      <c r="O859" s="117" t="s">
        <v>1159</v>
      </c>
      <c r="P859" s="114"/>
      <c r="Q859" s="118"/>
      <c r="R859" s="116"/>
      <c r="S859" s="114"/>
    </row>
    <row r="860" spans="6:19">
      <c r="F860" s="111" t="s">
        <v>226</v>
      </c>
      <c r="G860" s="136">
        <v>1.966739E-4</v>
      </c>
      <c r="H860" s="103">
        <f>ROUND(+G860*Totals!$H$14,2)</f>
        <v>70.61</v>
      </c>
      <c r="I860" s="103">
        <f t="shared" si="37"/>
        <v>21.068271787296897</v>
      </c>
      <c r="J860" s="103">
        <f t="shared" si="38"/>
        <v>49.541728212703106</v>
      </c>
      <c r="K860" s="113" t="s">
        <v>226</v>
      </c>
      <c r="L860" s="113" t="s">
        <v>95</v>
      </c>
      <c r="M860" s="138">
        <v>0.2983751846381093</v>
      </c>
      <c r="N860" s="117">
        <f>+H860*M860</f>
        <v>21.068271787296897</v>
      </c>
      <c r="O860" s="117" t="s">
        <v>1159</v>
      </c>
      <c r="P860" s="114"/>
      <c r="Q860" s="118"/>
      <c r="R860" s="116"/>
      <c r="S860" s="114"/>
    </row>
    <row r="861" spans="6:19">
      <c r="F861" s="111" t="s">
        <v>225</v>
      </c>
      <c r="G861" s="136">
        <v>2.7820299999999999E-5</v>
      </c>
      <c r="H861" s="103">
        <f>ROUND(+G861*Totals!$H$14,2)</f>
        <v>9.99</v>
      </c>
      <c r="I861" s="103">
        <f t="shared" si="37"/>
        <v>2.6060869565217391</v>
      </c>
      <c r="J861" s="103">
        <f t="shared" si="38"/>
        <v>7.3839130434782607</v>
      </c>
      <c r="K861" s="113" t="s">
        <v>225</v>
      </c>
      <c r="L861" s="113" t="s">
        <v>101</v>
      </c>
      <c r="M861" s="138">
        <v>0.2608695652173913</v>
      </c>
      <c r="N861" s="117">
        <f>+H861*M861</f>
        <v>2.6060869565217391</v>
      </c>
      <c r="O861" s="113" t="s">
        <v>1159</v>
      </c>
      <c r="P861" s="114"/>
      <c r="Q861" s="118"/>
      <c r="R861" s="116"/>
      <c r="S861" s="114"/>
    </row>
    <row r="862" spans="6:19">
      <c r="F862" s="111" t="s">
        <v>224</v>
      </c>
      <c r="G862" s="136">
        <v>1.0818999999999999E-5</v>
      </c>
      <c r="H862" s="103">
        <f>ROUND(+G862*Totals!$H$14,2)</f>
        <v>3.88</v>
      </c>
      <c r="I862" s="103">
        <f t="shared" si="37"/>
        <v>0.34519572953736655</v>
      </c>
      <c r="J862" s="103">
        <f t="shared" si="38"/>
        <v>3.5348042704626335</v>
      </c>
      <c r="K862" s="113" t="s">
        <v>224</v>
      </c>
      <c r="L862" s="113" t="s">
        <v>39</v>
      </c>
      <c r="M862" s="138">
        <v>8.8967971530249115E-2</v>
      </c>
      <c r="N862" s="117">
        <f>+H862*M862</f>
        <v>0.34519572953736655</v>
      </c>
      <c r="O862" s="117" t="s">
        <v>1159</v>
      </c>
      <c r="P862" s="114"/>
      <c r="Q862" s="118"/>
      <c r="R862" s="116"/>
      <c r="S862" s="114"/>
    </row>
    <row r="863" spans="6:19">
      <c r="F863" s="111" t="s">
        <v>223</v>
      </c>
      <c r="G863" s="136">
        <v>3.6861869999999999E-4</v>
      </c>
      <c r="H863" s="103">
        <f>ROUND(+G863*Totals!$H$14,2)</f>
        <v>132.33000000000001</v>
      </c>
      <c r="I863" s="103">
        <f t="shared" si="37"/>
        <v>0</v>
      </c>
      <c r="J863" s="103">
        <f t="shared" si="38"/>
        <v>132.33000000000001</v>
      </c>
      <c r="K863" s="113"/>
      <c r="L863" s="113"/>
      <c r="N863" s="117"/>
      <c r="O863" s="117"/>
      <c r="P863" s="114"/>
      <c r="Q863" s="118"/>
      <c r="R863" s="116"/>
      <c r="S863" s="114"/>
    </row>
    <row r="864" spans="6:19">
      <c r="F864" s="111" t="s">
        <v>121</v>
      </c>
      <c r="G864" s="136">
        <v>1.5417069999999999E-4</v>
      </c>
      <c r="H864" s="103">
        <f>ROUND(+G864*Totals!$H$14,2)</f>
        <v>55.35</v>
      </c>
      <c r="I864" s="103">
        <f t="shared" si="37"/>
        <v>10.838772845953002</v>
      </c>
      <c r="J864" s="103">
        <f t="shared" si="38"/>
        <v>44.511227154046999</v>
      </c>
      <c r="K864" s="113" t="s">
        <v>121</v>
      </c>
      <c r="L864" s="113" t="s">
        <v>76</v>
      </c>
      <c r="M864" s="138">
        <v>0.195822454308094</v>
      </c>
      <c r="N864" s="117">
        <f>+H864*M864</f>
        <v>10.838772845953002</v>
      </c>
      <c r="O864" s="113"/>
      <c r="P864" s="114"/>
      <c r="Q864" s="118"/>
      <c r="R864" s="116"/>
      <c r="S864" s="114"/>
    </row>
    <row r="865" spans="6:19">
      <c r="F865" s="111" t="s">
        <v>222</v>
      </c>
      <c r="G865" s="136">
        <v>2.8979499999999999E-5</v>
      </c>
      <c r="H865" s="103">
        <f>ROUND(+G865*Totals!$H$14,2)</f>
        <v>10.4</v>
      </c>
      <c r="I865" s="103">
        <f t="shared" si="37"/>
        <v>7.0019801980198029</v>
      </c>
      <c r="J865" s="103">
        <f t="shared" si="38"/>
        <v>3.3980198019801975</v>
      </c>
      <c r="K865" s="113" t="s">
        <v>222</v>
      </c>
      <c r="L865" s="113" t="s">
        <v>39</v>
      </c>
      <c r="M865" s="138">
        <v>0.67326732673267331</v>
      </c>
      <c r="N865" s="117">
        <f>+H865*M865</f>
        <v>7.0019801980198029</v>
      </c>
      <c r="O865" s="117"/>
      <c r="P865" s="114"/>
      <c r="Q865" s="118"/>
      <c r="R865" s="116"/>
      <c r="S865" s="114"/>
    </row>
    <row r="866" spans="6:19" ht="37.5">
      <c r="F866" s="111" t="s">
        <v>221</v>
      </c>
      <c r="G866" s="136">
        <v>4.7449030000000004E-4</v>
      </c>
      <c r="H866" s="103">
        <f>ROUND(+G866*Totals!$H$14,2)</f>
        <v>170.34</v>
      </c>
      <c r="I866" s="103">
        <f t="shared" si="37"/>
        <v>0</v>
      </c>
      <c r="J866" s="103">
        <f t="shared" si="38"/>
        <v>170.34</v>
      </c>
      <c r="K866" s="113"/>
      <c r="L866" s="113"/>
      <c r="N866" s="117"/>
      <c r="O866" s="113"/>
      <c r="P866" s="114"/>
      <c r="Q866" s="118"/>
      <c r="R866" s="116"/>
      <c r="S866" s="114"/>
    </row>
    <row r="867" spans="6:19" ht="37.5">
      <c r="F867" s="111" t="s">
        <v>220</v>
      </c>
      <c r="G867" s="136">
        <v>1.881733E-4</v>
      </c>
      <c r="H867" s="103">
        <f>ROUND(+G867*Totals!$H$14,2)</f>
        <v>67.55</v>
      </c>
      <c r="I867" s="103">
        <f t="shared" si="37"/>
        <v>13.820971867007671</v>
      </c>
      <c r="J867" s="103">
        <f t="shared" si="38"/>
        <v>53.729028132992326</v>
      </c>
      <c r="K867" s="113" t="s">
        <v>220</v>
      </c>
      <c r="L867" s="113" t="s">
        <v>96</v>
      </c>
      <c r="M867" s="138">
        <v>0.20460358056265984</v>
      </c>
      <c r="N867" s="117">
        <f>+H867*M867</f>
        <v>13.820971867007671</v>
      </c>
      <c r="O867" s="113"/>
      <c r="P867" s="114"/>
      <c r="Q867" s="118"/>
      <c r="R867" s="116"/>
      <c r="S867" s="114"/>
    </row>
    <row r="868" spans="6:19">
      <c r="F868" s="111" t="s">
        <v>219</v>
      </c>
      <c r="G868" s="136">
        <v>6.0045439999999997E-4</v>
      </c>
      <c r="H868" s="103">
        <f>ROUND(+G868*Totals!$H$14,2)</f>
        <v>215.56</v>
      </c>
      <c r="I868" s="103">
        <f t="shared" si="37"/>
        <v>0</v>
      </c>
      <c r="J868" s="103">
        <f t="shared" si="38"/>
        <v>215.56</v>
      </c>
      <c r="K868" s="113"/>
      <c r="L868" s="113"/>
      <c r="N868" s="117"/>
      <c r="O868" s="113"/>
      <c r="P868" s="114"/>
      <c r="Q868" s="118"/>
      <c r="R868" s="116"/>
      <c r="S868" s="114"/>
    </row>
    <row r="869" spans="6:19">
      <c r="F869" s="111" t="s">
        <v>218</v>
      </c>
      <c r="G869" s="136">
        <v>1.7611783400000001E-2</v>
      </c>
      <c r="H869" s="103">
        <f>ROUND(+G869*Totals!$H$14,2)</f>
        <v>6322.62</v>
      </c>
      <c r="I869" s="103">
        <f t="shared" si="37"/>
        <v>0</v>
      </c>
      <c r="J869" s="103">
        <f t="shared" si="38"/>
        <v>6322.62</v>
      </c>
      <c r="K869" s="113"/>
      <c r="L869" s="113"/>
      <c r="N869" s="117"/>
      <c r="O869" s="117"/>
      <c r="P869" s="114"/>
      <c r="Q869" s="118"/>
      <c r="R869" s="116"/>
      <c r="S869" s="114"/>
    </row>
    <row r="870" spans="6:19">
      <c r="F870" s="111" t="s">
        <v>217</v>
      </c>
      <c r="G870" s="136">
        <v>1.306008E-4</v>
      </c>
      <c r="H870" s="103">
        <f>ROUND(+G870*Totals!$H$14,2)</f>
        <v>46.89</v>
      </c>
      <c r="I870" s="103">
        <f t="shared" si="37"/>
        <v>0</v>
      </c>
      <c r="J870" s="103">
        <f t="shared" si="38"/>
        <v>46.89</v>
      </c>
      <c r="K870" s="113"/>
      <c r="L870" s="113"/>
      <c r="N870" s="117"/>
      <c r="O870" s="117"/>
      <c r="P870" s="114"/>
      <c r="Q870" s="118"/>
      <c r="R870" s="116"/>
      <c r="S870" s="114"/>
    </row>
    <row r="871" spans="6:19">
      <c r="F871" s="111" t="s">
        <v>216</v>
      </c>
      <c r="G871" s="136">
        <v>1.530115E-4</v>
      </c>
      <c r="H871" s="103">
        <f>ROUND(+G871*Totals!$H$14,2)</f>
        <v>54.93</v>
      </c>
      <c r="I871" s="103">
        <f t="shared" si="37"/>
        <v>13.18716606498195</v>
      </c>
      <c r="J871" s="103">
        <f t="shared" si="38"/>
        <v>41.742833935018048</v>
      </c>
      <c r="K871" s="113" t="s">
        <v>216</v>
      </c>
      <c r="L871" s="113" t="s">
        <v>58</v>
      </c>
      <c r="M871" s="138">
        <v>0.24007220216606498</v>
      </c>
      <c r="N871" s="117">
        <f>+H871*M871</f>
        <v>13.18716606498195</v>
      </c>
      <c r="O871" s="113"/>
      <c r="P871" s="114"/>
      <c r="Q871" s="118"/>
      <c r="R871" s="116"/>
      <c r="S871" s="114"/>
    </row>
    <row r="872" spans="6:19">
      <c r="F872" s="111" t="s">
        <v>215</v>
      </c>
      <c r="G872" s="136">
        <v>1.5069300000000002E-5</v>
      </c>
      <c r="H872" s="103">
        <f>ROUND(+G872*Totals!$H$14,2)</f>
        <v>5.41</v>
      </c>
      <c r="I872" s="103">
        <f t="shared" si="37"/>
        <v>0.41088607594936705</v>
      </c>
      <c r="J872" s="103">
        <f t="shared" si="38"/>
        <v>4.9991139240506328</v>
      </c>
      <c r="K872" s="113" t="s">
        <v>215</v>
      </c>
      <c r="L872" s="113" t="s">
        <v>84</v>
      </c>
      <c r="M872" s="138">
        <v>7.5949367088607583E-2</v>
      </c>
      <c r="N872" s="117">
        <f>+H872*M872</f>
        <v>0.41088607594936705</v>
      </c>
      <c r="O872" s="113"/>
      <c r="P872" s="114"/>
      <c r="Q872" s="118"/>
      <c r="R872" s="116"/>
      <c r="S872" s="114"/>
    </row>
    <row r="873" spans="6:19">
      <c r="F873" s="111" t="s">
        <v>214</v>
      </c>
      <c r="G873" s="136">
        <v>2.9906799999999999E-4</v>
      </c>
      <c r="H873" s="103">
        <f>ROUND(+G873*Totals!$H$14,2)</f>
        <v>107.37</v>
      </c>
      <c r="I873" s="103">
        <f t="shared" si="37"/>
        <v>0</v>
      </c>
      <c r="J873" s="103">
        <f t="shared" si="38"/>
        <v>107.37</v>
      </c>
      <c r="K873" s="113"/>
      <c r="L873" s="113"/>
      <c r="N873" s="117"/>
      <c r="O873" s="117"/>
      <c r="P873" s="114"/>
      <c r="Q873" s="118"/>
      <c r="R873" s="116"/>
      <c r="S873" s="114"/>
    </row>
    <row r="874" spans="6:19">
      <c r="F874" s="111" t="s">
        <v>213</v>
      </c>
      <c r="G874" s="136">
        <v>5.7340690000000003E-4</v>
      </c>
      <c r="H874" s="103">
        <f>ROUND(+G874*Totals!$H$14,2)</f>
        <v>205.85</v>
      </c>
      <c r="I874" s="103">
        <f t="shared" si="37"/>
        <v>0</v>
      </c>
      <c r="J874" s="103">
        <f t="shared" si="38"/>
        <v>205.85</v>
      </c>
      <c r="K874" s="113"/>
      <c r="L874" s="113"/>
      <c r="N874" s="117"/>
      <c r="O874" s="117"/>
      <c r="P874" s="114"/>
      <c r="Q874" s="118"/>
      <c r="R874" s="116"/>
      <c r="S874" s="114"/>
    </row>
    <row r="875" spans="6:19">
      <c r="F875" s="111" t="s">
        <v>212</v>
      </c>
      <c r="G875" s="136">
        <v>6.8777900000000004E-5</v>
      </c>
      <c r="H875" s="103">
        <f>ROUND(+G875*Totals!$H$14,2)</f>
        <v>24.69</v>
      </c>
      <c r="I875" s="103">
        <f t="shared" si="37"/>
        <v>4.0255434782608708</v>
      </c>
      <c r="J875" s="103">
        <f t="shared" si="38"/>
        <v>20.66445652173913</v>
      </c>
      <c r="K875" s="113" t="s">
        <v>212</v>
      </c>
      <c r="L875" s="113" t="s">
        <v>61</v>
      </c>
      <c r="M875" s="138">
        <v>0.1630434782608696</v>
      </c>
      <c r="N875" s="117">
        <f>+H875*M875</f>
        <v>4.0255434782608708</v>
      </c>
      <c r="O875" s="117"/>
      <c r="P875" s="114"/>
      <c r="Q875" s="118"/>
      <c r="R875" s="116"/>
      <c r="S875" s="114"/>
    </row>
    <row r="876" spans="6:19">
      <c r="F876" s="111" t="s">
        <v>211</v>
      </c>
      <c r="G876" s="136">
        <v>2.6274699999999998E-5</v>
      </c>
      <c r="H876" s="103">
        <f>ROUND(+G876*Totals!$H$14,2)</f>
        <v>9.43</v>
      </c>
      <c r="I876" s="103">
        <f t="shared" si="37"/>
        <v>1.4605387205387204</v>
      </c>
      <c r="J876" s="103">
        <f t="shared" si="38"/>
        <v>7.9694612794612798</v>
      </c>
      <c r="K876" s="113" t="s">
        <v>211</v>
      </c>
      <c r="L876" s="113" t="s">
        <v>109</v>
      </c>
      <c r="M876" s="138">
        <v>0.15488215488215487</v>
      </c>
      <c r="N876" s="117">
        <f>+H876*M876</f>
        <v>1.4605387205387204</v>
      </c>
      <c r="O876" s="113"/>
      <c r="P876" s="114"/>
      <c r="Q876" s="118"/>
      <c r="R876" s="116"/>
      <c r="S876" s="114"/>
    </row>
    <row r="877" spans="6:19">
      <c r="F877" s="111" t="s">
        <v>210</v>
      </c>
      <c r="G877" s="136">
        <v>1.070308E-4</v>
      </c>
      <c r="H877" s="103">
        <f>ROUND(+G877*Totals!$H$14,2)</f>
        <v>38.42</v>
      </c>
      <c r="I877" s="103">
        <f t="shared" si="37"/>
        <v>5.3836942675159234</v>
      </c>
      <c r="J877" s="103">
        <f t="shared" si="38"/>
        <v>33.036305732484081</v>
      </c>
      <c r="K877" s="137" t="s">
        <v>210</v>
      </c>
      <c r="L877" s="137" t="s">
        <v>85</v>
      </c>
      <c r="M877" s="138">
        <v>0.14012738853503184</v>
      </c>
      <c r="N877" s="117">
        <f>+H877*M877</f>
        <v>5.3836942675159234</v>
      </c>
      <c r="O877" s="113"/>
      <c r="P877" s="114"/>
      <c r="Q877" s="118"/>
      <c r="R877" s="116"/>
      <c r="S877" s="114"/>
    </row>
    <row r="878" spans="6:19">
      <c r="F878" s="111" t="s">
        <v>209</v>
      </c>
      <c r="G878" s="136">
        <v>2.7472529999999996E-4</v>
      </c>
      <c r="H878" s="103">
        <f>ROUND(+G878*Totals!$H$14,2)</f>
        <v>98.63</v>
      </c>
      <c r="I878" s="103">
        <f t="shared" si="37"/>
        <v>0</v>
      </c>
      <c r="J878" s="103">
        <f t="shared" si="38"/>
        <v>98.63</v>
      </c>
      <c r="K878" s="113"/>
      <c r="L878" s="113"/>
      <c r="N878" s="117"/>
      <c r="O878" s="113"/>
      <c r="P878" s="114"/>
      <c r="Q878" s="118"/>
      <c r="R878" s="116"/>
      <c r="S878" s="114"/>
    </row>
    <row r="879" spans="6:19">
      <c r="F879" s="111" t="s">
        <v>208</v>
      </c>
      <c r="G879" s="136">
        <v>3.380937E-4</v>
      </c>
      <c r="H879" s="103">
        <f>ROUND(+G879*Totals!$H$14,2)</f>
        <v>121.38</v>
      </c>
      <c r="I879" s="103">
        <f t="shared" si="37"/>
        <v>0</v>
      </c>
      <c r="J879" s="103">
        <f t="shared" si="38"/>
        <v>121.38</v>
      </c>
      <c r="K879" s="113"/>
      <c r="L879" s="113"/>
      <c r="N879" s="117"/>
      <c r="O879" s="117"/>
      <c r="P879" s="114"/>
      <c r="Q879" s="118"/>
      <c r="R879" s="116"/>
      <c r="S879" s="114"/>
    </row>
    <row r="880" spans="6:19">
      <c r="F880" s="111" t="s">
        <v>207</v>
      </c>
      <c r="G880" s="136">
        <v>4.3739659999999999E-4</v>
      </c>
      <c r="H880" s="103">
        <f>ROUND(+G880*Totals!$H$14,2)</f>
        <v>157.03</v>
      </c>
      <c r="I880" s="103">
        <f t="shared" si="37"/>
        <v>0</v>
      </c>
      <c r="J880" s="103">
        <f t="shared" si="38"/>
        <v>157.03</v>
      </c>
      <c r="K880" s="113"/>
      <c r="L880" s="113"/>
      <c r="N880" s="117"/>
      <c r="O880" s="117"/>
      <c r="P880" s="114"/>
      <c r="Q880" s="118"/>
      <c r="R880" s="116"/>
      <c r="S880" s="114"/>
    </row>
    <row r="881" spans="6:19">
      <c r="F881" s="111" t="s">
        <v>206</v>
      </c>
      <c r="G881" s="136">
        <v>5.0231100000000001E-5</v>
      </c>
      <c r="H881" s="103">
        <f>ROUND(+G881*Totals!$H$14,2)</f>
        <v>18.03</v>
      </c>
      <c r="I881" s="103">
        <f t="shared" si="37"/>
        <v>4.8947422680412371</v>
      </c>
      <c r="J881" s="103">
        <f t="shared" si="38"/>
        <v>13.135257731958763</v>
      </c>
      <c r="K881" s="113" t="s">
        <v>206</v>
      </c>
      <c r="L881" s="113" t="s">
        <v>127</v>
      </c>
      <c r="M881" s="138">
        <v>0.27147766323024053</v>
      </c>
      <c r="N881" s="117">
        <f>+H881*M881</f>
        <v>4.8947422680412371</v>
      </c>
      <c r="O881" s="113"/>
      <c r="P881" s="114"/>
      <c r="Q881" s="118"/>
      <c r="R881" s="116"/>
      <c r="S881" s="114"/>
    </row>
    <row r="882" spans="6:19">
      <c r="F882" s="111" t="s">
        <v>205</v>
      </c>
      <c r="G882" s="136">
        <v>2.0865200000000001E-5</v>
      </c>
      <c r="H882" s="103">
        <f>ROUND(+G882*Totals!$H$14,2)</f>
        <v>7.49</v>
      </c>
      <c r="I882" s="103">
        <f t="shared" si="37"/>
        <v>3.2947814207650272</v>
      </c>
      <c r="J882" s="103">
        <f t="shared" si="38"/>
        <v>4.1952185792349734</v>
      </c>
      <c r="K882" s="113" t="s">
        <v>205</v>
      </c>
      <c r="L882" s="113" t="s">
        <v>119</v>
      </c>
      <c r="M882" s="138">
        <v>0.43989071038251365</v>
      </c>
      <c r="N882" s="117">
        <f>+H882*M882</f>
        <v>3.2947814207650272</v>
      </c>
      <c r="O882" s="117"/>
      <c r="P882" s="114"/>
      <c r="Q882" s="118"/>
      <c r="R882" s="116"/>
      <c r="S882" s="114"/>
    </row>
    <row r="883" spans="6:19">
      <c r="F883" s="111" t="s">
        <v>204</v>
      </c>
      <c r="G883" s="136">
        <v>1.9080076000000002E-3</v>
      </c>
      <c r="H883" s="103">
        <f>ROUND(+G883*Totals!$H$14,2)</f>
        <v>684.97</v>
      </c>
      <c r="I883" s="103">
        <f t="shared" si="37"/>
        <v>0</v>
      </c>
      <c r="J883" s="103">
        <f t="shared" si="38"/>
        <v>684.97</v>
      </c>
      <c r="K883" s="113"/>
      <c r="L883" s="113"/>
      <c r="N883" s="117"/>
      <c r="O883" s="117"/>
      <c r="P883" s="114"/>
      <c r="Q883" s="118"/>
      <c r="R883" s="116"/>
      <c r="S883" s="114"/>
    </row>
    <row r="884" spans="6:19">
      <c r="F884" s="111" t="s">
        <v>203</v>
      </c>
      <c r="G884" s="136">
        <v>7.8437700000000003E-5</v>
      </c>
      <c r="H884" s="103">
        <f>ROUND(+G884*Totals!$H$14,2)</f>
        <v>28.16</v>
      </c>
      <c r="I884" s="103">
        <f t="shared" si="37"/>
        <v>8.8361290322580643</v>
      </c>
      <c r="J884" s="103">
        <f t="shared" si="38"/>
        <v>19.323870967741936</v>
      </c>
      <c r="K884" s="113" t="s">
        <v>203</v>
      </c>
      <c r="L884" s="113" t="s">
        <v>56</v>
      </c>
      <c r="M884" s="138">
        <v>0.31378299120234604</v>
      </c>
      <c r="N884" s="117">
        <f>+H884*M884</f>
        <v>8.8361290322580643</v>
      </c>
      <c r="O884" s="117"/>
      <c r="P884" s="114"/>
      <c r="Q884" s="118"/>
      <c r="R884" s="116"/>
      <c r="S884" s="114"/>
    </row>
    <row r="885" spans="6:19">
      <c r="F885" s="111" t="s">
        <v>202</v>
      </c>
      <c r="G885" s="136">
        <v>8.0756100000000004E-5</v>
      </c>
      <c r="H885" s="103">
        <f>ROUND(+G885*Totals!$H$14,2)</f>
        <v>28.99</v>
      </c>
      <c r="I885" s="103">
        <f t="shared" si="37"/>
        <v>11.486603773584903</v>
      </c>
      <c r="J885" s="103">
        <f t="shared" si="38"/>
        <v>17.503396226415095</v>
      </c>
      <c r="K885" s="113" t="s">
        <v>202</v>
      </c>
      <c r="L885" s="113" t="s">
        <v>67</v>
      </c>
      <c r="M885" s="138">
        <v>0.39622641509433959</v>
      </c>
      <c r="N885" s="117">
        <f>+H885*M885</f>
        <v>11.486603773584903</v>
      </c>
      <c r="O885" s="113"/>
      <c r="P885" s="114"/>
      <c r="Q885" s="118"/>
      <c r="R885" s="116"/>
      <c r="S885" s="114"/>
    </row>
    <row r="886" spans="6:19">
      <c r="F886" s="111" t="s">
        <v>201</v>
      </c>
      <c r="G886" s="136">
        <v>1.3330549999999999E-4</v>
      </c>
      <c r="H886" s="103">
        <f>ROUND(+G886*Totals!$H$14,2)</f>
        <v>47.86</v>
      </c>
      <c r="I886" s="103">
        <f t="shared" si="37"/>
        <v>0.36494553376906325</v>
      </c>
      <c r="J886" s="103">
        <f t="shared" si="38"/>
        <v>47.49505446623094</v>
      </c>
      <c r="K886" s="113" t="s">
        <v>201</v>
      </c>
      <c r="L886" s="113" t="s">
        <v>64</v>
      </c>
      <c r="M886" s="138">
        <v>7.6252723311546851E-3</v>
      </c>
      <c r="N886" s="117">
        <f>+H886*M886</f>
        <v>0.36494553376906325</v>
      </c>
      <c r="O886" s="113"/>
      <c r="P886" s="114"/>
      <c r="Q886" s="118"/>
      <c r="R886" s="116"/>
      <c r="S886" s="114"/>
    </row>
    <row r="887" spans="6:19">
      <c r="F887" s="111" t="s">
        <v>200</v>
      </c>
      <c r="G887" s="136">
        <v>5.9929519999999997E-4</v>
      </c>
      <c r="H887" s="103">
        <f>ROUND(+G887*Totals!$H$14,2)</f>
        <v>215.15</v>
      </c>
      <c r="I887" s="103">
        <f t="shared" si="37"/>
        <v>0</v>
      </c>
      <c r="J887" s="103">
        <f t="shared" si="38"/>
        <v>215.15</v>
      </c>
      <c r="K887" s="113"/>
      <c r="L887" s="113"/>
      <c r="N887" s="117"/>
      <c r="O887" s="113"/>
      <c r="P887" s="114"/>
      <c r="Q887" s="118"/>
      <c r="R887" s="116"/>
      <c r="S887" s="114"/>
    </row>
    <row r="888" spans="6:19">
      <c r="F888" s="111" t="s">
        <v>199</v>
      </c>
      <c r="G888" s="136">
        <v>5.278126E-4</v>
      </c>
      <c r="H888" s="103">
        <f>ROUND(+G888*Totals!$H$14,2)</f>
        <v>189.48</v>
      </c>
      <c r="I888" s="103">
        <f t="shared" si="37"/>
        <v>0</v>
      </c>
      <c r="J888" s="103">
        <f t="shared" si="38"/>
        <v>189.48</v>
      </c>
      <c r="K888" s="113"/>
      <c r="L888" s="113"/>
      <c r="N888" s="117"/>
      <c r="O888" s="113"/>
      <c r="P888" s="114"/>
      <c r="Q888" s="118"/>
      <c r="R888" s="116"/>
      <c r="S888" s="114"/>
    </row>
    <row r="889" spans="6:19">
      <c r="F889" s="111" t="s">
        <v>198</v>
      </c>
      <c r="G889" s="136">
        <v>2.6583820000000003E-4</v>
      </c>
      <c r="H889" s="103">
        <f>ROUND(+G889*Totals!$H$14,2)</f>
        <v>95.44</v>
      </c>
      <c r="I889" s="103">
        <f t="shared" si="37"/>
        <v>0</v>
      </c>
      <c r="J889" s="103">
        <f t="shared" si="38"/>
        <v>95.44</v>
      </c>
      <c r="K889" s="113"/>
      <c r="L889" s="113"/>
      <c r="N889" s="117"/>
      <c r="O889" s="117"/>
      <c r="P889" s="114"/>
      <c r="Q889" s="118"/>
      <c r="R889" s="116"/>
      <c r="S889" s="114"/>
    </row>
    <row r="890" spans="6:19">
      <c r="F890" s="111" t="s">
        <v>197</v>
      </c>
      <c r="G890" s="136">
        <v>2.9172660000000001E-4</v>
      </c>
      <c r="H890" s="103">
        <f>ROUND(+G890*Totals!$H$14,2)</f>
        <v>104.73</v>
      </c>
      <c r="I890" s="103">
        <f t="shared" si="37"/>
        <v>0</v>
      </c>
      <c r="J890" s="103">
        <f t="shared" si="38"/>
        <v>104.73</v>
      </c>
      <c r="K890" s="113"/>
      <c r="L890" s="113"/>
      <c r="N890" s="117"/>
      <c r="O890" s="113"/>
      <c r="P890" s="114"/>
      <c r="Q890" s="118"/>
      <c r="R890" s="116"/>
      <c r="S890" s="114"/>
    </row>
    <row r="891" spans="6:19">
      <c r="F891" s="111" t="s">
        <v>196</v>
      </c>
      <c r="G891" s="136">
        <v>6.3754800000000002E-5</v>
      </c>
      <c r="H891" s="103">
        <f>ROUND(+G891*Totals!$H$14,2)</f>
        <v>22.89</v>
      </c>
      <c r="I891" s="103">
        <f t="shared" si="37"/>
        <v>9.2688380281690144</v>
      </c>
      <c r="J891" s="103">
        <f t="shared" si="38"/>
        <v>13.621161971830986</v>
      </c>
      <c r="K891" s="113" t="s">
        <v>196</v>
      </c>
      <c r="L891" s="113" t="s">
        <v>66</v>
      </c>
      <c r="M891" s="138">
        <v>0.40492957746478875</v>
      </c>
      <c r="N891" s="117">
        <f>+H891*M891</f>
        <v>9.2688380281690144</v>
      </c>
      <c r="O891" s="113"/>
      <c r="P891" s="114"/>
      <c r="Q891" s="118"/>
      <c r="R891" s="116"/>
      <c r="S891" s="114"/>
    </row>
    <row r="892" spans="6:19">
      <c r="F892" s="111" t="s">
        <v>195</v>
      </c>
      <c r="G892" s="136">
        <v>2.886354E-4</v>
      </c>
      <c r="H892" s="103">
        <f>ROUND(+G892*Totals!$H$14,2)</f>
        <v>103.62</v>
      </c>
      <c r="I892" s="103">
        <f t="shared" si="37"/>
        <v>0</v>
      </c>
      <c r="J892" s="103">
        <f t="shared" si="38"/>
        <v>103.62</v>
      </c>
      <c r="K892" s="113"/>
      <c r="L892" s="113"/>
      <c r="N892" s="117"/>
      <c r="O892" s="113"/>
      <c r="P892" s="114"/>
      <c r="Q892" s="118"/>
      <c r="R892" s="116"/>
      <c r="S892" s="114"/>
    </row>
    <row r="893" spans="6:19">
      <c r="F893" s="111" t="s">
        <v>123</v>
      </c>
      <c r="G893" s="136">
        <v>8.0524260000000005E-4</v>
      </c>
      <c r="H893" s="103">
        <f>ROUND(+G893*Totals!$H$14,2)</f>
        <v>289.08</v>
      </c>
      <c r="I893" s="103">
        <f t="shared" si="37"/>
        <v>0</v>
      </c>
      <c r="J893" s="103">
        <f t="shared" si="38"/>
        <v>289.08</v>
      </c>
      <c r="K893" s="113"/>
      <c r="L893" s="113"/>
      <c r="N893" s="117"/>
      <c r="O893" s="117"/>
      <c r="P893" s="114"/>
      <c r="Q893" s="118"/>
      <c r="R893" s="116"/>
      <c r="S893" s="114"/>
    </row>
    <row r="894" spans="6:19">
      <c r="F894" s="111" t="s">
        <v>125</v>
      </c>
      <c r="G894" s="136">
        <v>2.8407598000000003E-3</v>
      </c>
      <c r="H894" s="103">
        <f>ROUND(+G894*Totals!$H$14,2)</f>
        <v>1019.83</v>
      </c>
      <c r="I894" s="103">
        <f t="shared" si="37"/>
        <v>0</v>
      </c>
      <c r="J894" s="103">
        <f t="shared" si="38"/>
        <v>1019.83</v>
      </c>
      <c r="K894" s="113"/>
      <c r="L894" s="113"/>
      <c r="N894" s="117"/>
      <c r="O894" s="113"/>
      <c r="P894" s="114"/>
      <c r="Q894" s="118"/>
      <c r="R894" s="116"/>
      <c r="S894" s="114"/>
    </row>
    <row r="895" spans="6:19">
      <c r="F895" s="111" t="s">
        <v>194</v>
      </c>
      <c r="G895" s="136">
        <v>8.0756100000000004E-5</v>
      </c>
      <c r="H895" s="103">
        <f>ROUND(+G895*Totals!$H$14,2)</f>
        <v>28.99</v>
      </c>
      <c r="I895" s="103">
        <f t="shared" si="37"/>
        <v>8.6074821852731578</v>
      </c>
      <c r="J895" s="103">
        <f t="shared" si="38"/>
        <v>20.382517814726839</v>
      </c>
      <c r="K895" s="113" t="s">
        <v>194</v>
      </c>
      <c r="L895" s="113" t="s">
        <v>52</v>
      </c>
      <c r="M895" s="138">
        <v>0.29691211401425177</v>
      </c>
      <c r="N895" s="117">
        <f>+H895*M895</f>
        <v>8.6074821852731578</v>
      </c>
      <c r="O895" s="117"/>
      <c r="P895" s="114"/>
      <c r="Q895" s="118"/>
      <c r="R895" s="116"/>
      <c r="S895" s="114"/>
    </row>
    <row r="896" spans="6:19">
      <c r="F896" s="111" t="s">
        <v>193</v>
      </c>
      <c r="G896" s="136">
        <v>2.6003075699999999E-2</v>
      </c>
      <c r="H896" s="103">
        <f>ROUND(+G896*Totals!$H$14,2)</f>
        <v>9335.09</v>
      </c>
      <c r="I896" s="103">
        <f t="shared" si="37"/>
        <v>0</v>
      </c>
      <c r="J896" s="103">
        <f t="shared" si="38"/>
        <v>9335.09</v>
      </c>
      <c r="K896" s="113"/>
      <c r="L896" s="113"/>
      <c r="N896" s="117"/>
      <c r="O896" s="117"/>
      <c r="P896" s="114"/>
      <c r="Q896" s="118"/>
      <c r="R896" s="116"/>
      <c r="S896" s="114"/>
    </row>
    <row r="897" spans="6:19">
      <c r="F897" s="111" t="s">
        <v>192</v>
      </c>
      <c r="G897" s="136">
        <v>4.2116799999999996E-5</v>
      </c>
      <c r="H897" s="103">
        <f>ROUND(+G897*Totals!$H$14,2)</f>
        <v>15.12</v>
      </c>
      <c r="I897" s="103">
        <f t="shared" si="37"/>
        <v>4.8691525423728814</v>
      </c>
      <c r="J897" s="103">
        <f t="shared" si="38"/>
        <v>10.250847457627117</v>
      </c>
      <c r="K897" s="113" t="s">
        <v>192</v>
      </c>
      <c r="L897" s="113" t="s">
        <v>38</v>
      </c>
      <c r="M897" s="138">
        <v>0.32203389830508478</v>
      </c>
      <c r="N897" s="117">
        <f>+H897*M897</f>
        <v>4.8691525423728814</v>
      </c>
      <c r="O897" s="113"/>
      <c r="P897" s="114"/>
      <c r="Q897" s="118"/>
      <c r="R897" s="116"/>
      <c r="S897" s="114"/>
    </row>
    <row r="898" spans="6:19">
      <c r="F898" s="111" t="s">
        <v>191</v>
      </c>
      <c r="G898" s="136">
        <v>8.8483899999999995E-5</v>
      </c>
      <c r="H898" s="103">
        <f>ROUND(+G898*Totals!$H$14,2)</f>
        <v>31.77</v>
      </c>
      <c r="I898" s="103">
        <f t="shared" si="37"/>
        <v>8.8144311377245508</v>
      </c>
      <c r="J898" s="103">
        <f t="shared" si="38"/>
        <v>22.955568862275449</v>
      </c>
      <c r="K898" s="113" t="s">
        <v>191</v>
      </c>
      <c r="L898" s="113" t="s">
        <v>67</v>
      </c>
      <c r="M898" s="138">
        <v>0.27744510978043913</v>
      </c>
      <c r="N898" s="117">
        <f>+H898*M898</f>
        <v>8.8144311377245508</v>
      </c>
      <c r="O898" s="113"/>
      <c r="P898" s="114"/>
      <c r="Q898" s="118"/>
      <c r="R898" s="116"/>
      <c r="S898" s="114"/>
    </row>
    <row r="899" spans="6:19">
      <c r="F899" s="111" t="s">
        <v>190</v>
      </c>
      <c r="G899" s="136">
        <v>1.22961778E-2</v>
      </c>
      <c r="H899" s="103">
        <f>ROUND(+G899*Totals!$H$14,2)</f>
        <v>4414.32</v>
      </c>
      <c r="I899" s="103">
        <f t="shared" si="37"/>
        <v>0</v>
      </c>
      <c r="J899" s="103">
        <f t="shared" si="38"/>
        <v>4414.32</v>
      </c>
      <c r="K899" s="113"/>
      <c r="L899" s="113"/>
      <c r="N899" s="117"/>
      <c r="O899" s="113"/>
      <c r="P899" s="114"/>
      <c r="Q899" s="118"/>
      <c r="R899" s="116"/>
      <c r="S899" s="114"/>
    </row>
    <row r="900" spans="6:19">
      <c r="F900" s="111" t="s">
        <v>189</v>
      </c>
      <c r="G900" s="136">
        <v>1.4787252E-3</v>
      </c>
      <c r="H900" s="103">
        <f>ROUND(+G900*Totals!$H$14,2)</f>
        <v>530.86</v>
      </c>
      <c r="I900" s="103">
        <f t="shared" si="37"/>
        <v>0</v>
      </c>
      <c r="J900" s="103">
        <f t="shared" si="38"/>
        <v>530.86</v>
      </c>
      <c r="K900" s="113"/>
      <c r="L900" s="113"/>
      <c r="N900" s="117"/>
      <c r="O900" s="113"/>
      <c r="P900" s="114"/>
      <c r="Q900" s="118"/>
      <c r="R900" s="116"/>
      <c r="S900" s="114"/>
    </row>
    <row r="901" spans="6:19">
      <c r="F901" s="111" t="s">
        <v>188</v>
      </c>
      <c r="G901" s="136">
        <v>4.0161667000000005E-3</v>
      </c>
      <c r="H901" s="103">
        <f>ROUND(+G901*Totals!$H$14,2)</f>
        <v>1441.8</v>
      </c>
      <c r="I901" s="103">
        <f t="shared" si="37"/>
        <v>0</v>
      </c>
      <c r="J901" s="103">
        <f t="shared" si="38"/>
        <v>1441.8</v>
      </c>
      <c r="K901" s="113"/>
      <c r="L901" s="113"/>
      <c r="N901" s="117"/>
      <c r="O901" s="117"/>
      <c r="P901" s="114"/>
      <c r="Q901" s="118"/>
      <c r="R901" s="116"/>
      <c r="S901" s="114"/>
    </row>
    <row r="902" spans="6:19">
      <c r="F902" s="111" t="s">
        <v>187</v>
      </c>
      <c r="G902" s="136">
        <v>3.7325539999999999E-4</v>
      </c>
      <c r="H902" s="103">
        <f>ROUND(+G902*Totals!$H$14,2)</f>
        <v>134</v>
      </c>
      <c r="I902" s="103">
        <f t="shared" si="37"/>
        <v>0</v>
      </c>
      <c r="J902" s="103">
        <f t="shared" si="38"/>
        <v>134</v>
      </c>
      <c r="K902" s="113"/>
      <c r="L902" s="113"/>
      <c r="N902" s="117"/>
      <c r="O902" s="113"/>
      <c r="P902" s="114"/>
      <c r="Q902" s="118"/>
      <c r="R902" s="116"/>
      <c r="S902" s="114"/>
    </row>
    <row r="903" spans="6:19">
      <c r="F903" s="111" t="s">
        <v>186</v>
      </c>
      <c r="G903" s="136">
        <v>5.3322200000000003E-5</v>
      </c>
      <c r="H903" s="103">
        <f>ROUND(+G903*Totals!$H$14,2)</f>
        <v>19.14</v>
      </c>
      <c r="I903" s="103">
        <f t="shared" ref="I903:I951" si="39">+N903+Q903+T903</f>
        <v>5.9849535603715172</v>
      </c>
      <c r="J903" s="103">
        <f t="shared" ref="J903:J951" si="40">+H903-I903</f>
        <v>13.155046439628483</v>
      </c>
      <c r="K903" s="113" t="s">
        <v>186</v>
      </c>
      <c r="L903" s="113" t="s">
        <v>55</v>
      </c>
      <c r="M903" s="138">
        <v>0.31269349845201239</v>
      </c>
      <c r="N903" s="117">
        <f>+H903*M903</f>
        <v>5.9849535603715172</v>
      </c>
      <c r="O903" s="117"/>
      <c r="P903" s="114"/>
      <c r="Q903" s="118"/>
      <c r="R903" s="116"/>
      <c r="S903" s="114"/>
    </row>
    <row r="904" spans="6:19">
      <c r="F904" s="111" t="s">
        <v>127</v>
      </c>
      <c r="G904" s="136">
        <v>3.63209E-5</v>
      </c>
      <c r="H904" s="103">
        <f>ROUND(+G904*Totals!$H$14,2)</f>
        <v>13.04</v>
      </c>
      <c r="I904" s="103">
        <f t="shared" si="39"/>
        <v>2.0928395061728393</v>
      </c>
      <c r="J904" s="103">
        <f t="shared" si="40"/>
        <v>10.947160493827159</v>
      </c>
      <c r="K904" s="113" t="s">
        <v>127</v>
      </c>
      <c r="L904" s="113" t="s">
        <v>88</v>
      </c>
      <c r="M904" s="138">
        <v>0.16049382716049382</v>
      </c>
      <c r="N904" s="117">
        <f>+H904*M904</f>
        <v>2.0928395061728393</v>
      </c>
      <c r="O904" s="117"/>
      <c r="P904" s="114"/>
      <c r="Q904" s="118"/>
      <c r="R904" s="116"/>
      <c r="S904" s="114"/>
    </row>
    <row r="905" spans="6:19">
      <c r="F905" s="111" t="s">
        <v>185</v>
      </c>
      <c r="G905" s="136">
        <v>3.0235236E-3</v>
      </c>
      <c r="H905" s="103">
        <f>ROUND(+G905*Totals!$H$14,2)</f>
        <v>1085.44</v>
      </c>
      <c r="I905" s="103">
        <f t="shared" si="39"/>
        <v>0</v>
      </c>
      <c r="J905" s="103">
        <f t="shared" si="40"/>
        <v>1085.44</v>
      </c>
      <c r="K905" s="113"/>
      <c r="L905" s="113"/>
      <c r="N905" s="117"/>
      <c r="O905" s="113"/>
      <c r="P905" s="114"/>
      <c r="Q905" s="118"/>
      <c r="R905" s="116"/>
      <c r="S905" s="114"/>
    </row>
    <row r="906" spans="6:19">
      <c r="F906" s="111" t="s">
        <v>184</v>
      </c>
      <c r="G906" s="136">
        <v>5.2549399999999995E-5</v>
      </c>
      <c r="H906" s="103">
        <f>ROUND(+G906*Totals!$H$14,2)</f>
        <v>18.87</v>
      </c>
      <c r="I906" s="103">
        <f t="shared" si="39"/>
        <v>2.7614634146341466</v>
      </c>
      <c r="J906" s="103">
        <f t="shared" si="40"/>
        <v>16.108536585365854</v>
      </c>
      <c r="K906" s="143" t="s">
        <v>184</v>
      </c>
      <c r="L906" s="143" t="s">
        <v>54</v>
      </c>
      <c r="M906" s="140">
        <v>4.3360433604336043E-2</v>
      </c>
      <c r="N906" s="144">
        <f>+H906*M906</f>
        <v>0.81821138211382116</v>
      </c>
      <c r="O906" s="142" t="s">
        <v>61</v>
      </c>
      <c r="P906" s="140">
        <v>0.10298102981029811</v>
      </c>
      <c r="Q906" s="118">
        <f>H906*P906</f>
        <v>1.9432520325203253</v>
      </c>
      <c r="R906" s="116"/>
      <c r="S906" s="114"/>
    </row>
    <row r="907" spans="6:19">
      <c r="F907" s="111" t="s">
        <v>183</v>
      </c>
      <c r="G907" s="136">
        <v>5.8886259999999999E-4</v>
      </c>
      <c r="H907" s="103">
        <f>ROUND(+G907*Totals!$H$14,2)</f>
        <v>211.4</v>
      </c>
      <c r="I907" s="103">
        <f t="shared" si="39"/>
        <v>0</v>
      </c>
      <c r="J907" s="103">
        <f t="shared" si="40"/>
        <v>211.4</v>
      </c>
      <c r="K907" s="113"/>
      <c r="L907" s="113"/>
      <c r="N907" s="117"/>
      <c r="O907" s="117"/>
      <c r="P907" s="114"/>
      <c r="Q907" s="118"/>
      <c r="R907" s="116"/>
      <c r="S907" s="114"/>
    </row>
    <row r="908" spans="6:19">
      <c r="F908" s="111" t="s">
        <v>182</v>
      </c>
      <c r="G908" s="136">
        <v>2.7820280000000002E-4</v>
      </c>
      <c r="H908" s="103">
        <f>ROUND(+G908*Totals!$H$14,2)</f>
        <v>99.87</v>
      </c>
      <c r="I908" s="103">
        <f t="shared" si="39"/>
        <v>0</v>
      </c>
      <c r="J908" s="103">
        <f t="shared" si="40"/>
        <v>99.87</v>
      </c>
      <c r="K908" s="113"/>
      <c r="L908" s="113"/>
      <c r="N908" s="117"/>
      <c r="O908" s="117"/>
      <c r="P908" s="114"/>
      <c r="Q908" s="118"/>
      <c r="R908" s="116"/>
      <c r="S908" s="114"/>
    </row>
    <row r="909" spans="6:19">
      <c r="F909" s="111" t="s">
        <v>181</v>
      </c>
      <c r="G909" s="136">
        <v>4.6753499999999999E-5</v>
      </c>
      <c r="H909" s="103">
        <f>ROUND(+G909*Totals!$H$14,2)</f>
        <v>16.78</v>
      </c>
      <c r="I909" s="103">
        <f t="shared" si="39"/>
        <v>1.0082403433476397</v>
      </c>
      <c r="J909" s="103">
        <f t="shared" si="40"/>
        <v>15.771759656652362</v>
      </c>
      <c r="K909" s="113" t="s">
        <v>181</v>
      </c>
      <c r="L909" s="113" t="s">
        <v>57</v>
      </c>
      <c r="M909" s="138">
        <v>6.0085836909871251E-2</v>
      </c>
      <c r="N909" s="117">
        <f>+H909*M909</f>
        <v>1.0082403433476397</v>
      </c>
      <c r="O909" s="113"/>
      <c r="P909" s="114"/>
      <c r="Q909" s="118"/>
      <c r="R909" s="116"/>
      <c r="S909" s="114"/>
    </row>
    <row r="910" spans="6:19">
      <c r="F910" s="111" t="s">
        <v>180</v>
      </c>
      <c r="G910" s="136">
        <v>1.510796E-4</v>
      </c>
      <c r="H910" s="103">
        <f>ROUND(+G910*Totals!$H$14,2)</f>
        <v>54.24</v>
      </c>
      <c r="I910" s="103">
        <f t="shared" si="39"/>
        <v>5.2762645914396886</v>
      </c>
      <c r="J910" s="103">
        <f t="shared" si="40"/>
        <v>48.963735408560311</v>
      </c>
      <c r="K910" s="113" t="s">
        <v>180</v>
      </c>
      <c r="L910" s="113" t="s">
        <v>89</v>
      </c>
      <c r="M910" s="138">
        <v>9.727626459143969E-2</v>
      </c>
      <c r="N910" s="117">
        <f>+H910*M910</f>
        <v>5.2762645914396886</v>
      </c>
      <c r="O910" s="113"/>
      <c r="P910" s="114"/>
      <c r="Q910" s="118"/>
      <c r="R910" s="116"/>
      <c r="S910" s="114"/>
    </row>
    <row r="911" spans="6:19">
      <c r="F911" s="111" t="s">
        <v>179</v>
      </c>
      <c r="G911" s="136">
        <v>3.0563669999999999E-4</v>
      </c>
      <c r="H911" s="103">
        <f>ROUND(+G911*Totals!$H$14,2)</f>
        <v>109.72</v>
      </c>
      <c r="I911" s="103">
        <f t="shared" si="39"/>
        <v>0</v>
      </c>
      <c r="J911" s="103">
        <f t="shared" si="40"/>
        <v>109.72</v>
      </c>
      <c r="K911" s="113"/>
      <c r="L911" s="113"/>
      <c r="N911" s="117"/>
      <c r="O911" s="113"/>
      <c r="P911" s="114"/>
      <c r="Q911" s="118"/>
      <c r="R911" s="116"/>
      <c r="S911" s="114"/>
    </row>
    <row r="912" spans="6:19">
      <c r="F912" s="111" t="s">
        <v>178</v>
      </c>
      <c r="G912" s="136">
        <v>9.6945950000000005E-4</v>
      </c>
      <c r="H912" s="103">
        <f>ROUND(+G912*Totals!$H$14,2)</f>
        <v>348.04</v>
      </c>
      <c r="I912" s="103">
        <f t="shared" si="39"/>
        <v>0</v>
      </c>
      <c r="J912" s="103">
        <f t="shared" si="40"/>
        <v>348.04</v>
      </c>
      <c r="K912" s="113"/>
      <c r="L912" s="113"/>
      <c r="N912" s="117"/>
      <c r="O912" s="117"/>
      <c r="P912" s="114"/>
      <c r="Q912" s="118"/>
      <c r="R912" s="116"/>
      <c r="S912" s="114"/>
    </row>
    <row r="913" spans="6:19" ht="19.5" customHeight="1">
      <c r="F913" s="111" t="s">
        <v>177</v>
      </c>
      <c r="G913" s="136">
        <v>1.2352978000000001E-3</v>
      </c>
      <c r="H913" s="103">
        <f>ROUND(+G913*Totals!$H$14,2)</f>
        <v>443.47</v>
      </c>
      <c r="I913" s="103">
        <f t="shared" si="39"/>
        <v>0</v>
      </c>
      <c r="J913" s="103">
        <f t="shared" si="40"/>
        <v>443.47</v>
      </c>
      <c r="K913" s="113"/>
      <c r="L913" s="113"/>
      <c r="N913" s="117"/>
      <c r="O913" s="113"/>
      <c r="P913" s="114"/>
      <c r="Q913" s="118"/>
      <c r="R913" s="116"/>
      <c r="S913" s="114"/>
    </row>
    <row r="914" spans="6:19">
      <c r="F914" s="111" t="s">
        <v>176</v>
      </c>
      <c r="G914" s="136">
        <v>5.5640599999999997E-5</v>
      </c>
      <c r="H914" s="103">
        <f>ROUND(+G914*Totals!$H$14,2)</f>
        <v>19.97</v>
      </c>
      <c r="I914" s="103">
        <f t="shared" si="39"/>
        <v>4.4575892857142856</v>
      </c>
      <c r="J914" s="103">
        <f t="shared" si="40"/>
        <v>15.512410714285714</v>
      </c>
      <c r="K914" s="113" t="s">
        <v>176</v>
      </c>
      <c r="L914" s="113" t="s">
        <v>125</v>
      </c>
      <c r="M914" s="138">
        <v>0.2232142857142857</v>
      </c>
      <c r="N914" s="117">
        <f>+H914*M914</f>
        <v>4.4575892857142856</v>
      </c>
      <c r="O914" s="113"/>
      <c r="P914" s="114"/>
      <c r="Q914" s="118"/>
      <c r="R914" s="116"/>
      <c r="S914" s="114"/>
    </row>
    <row r="915" spans="6:19" ht="37.5">
      <c r="F915" s="111" t="s">
        <v>175</v>
      </c>
      <c r="G915" s="136">
        <v>2.6554071800000002E-2</v>
      </c>
      <c r="H915" s="103">
        <f>ROUND(+G915*Totals!$H$14,2)</f>
        <v>9532.9</v>
      </c>
      <c r="I915" s="103">
        <f t="shared" si="39"/>
        <v>0</v>
      </c>
      <c r="J915" s="103">
        <f t="shared" si="40"/>
        <v>9532.9</v>
      </c>
      <c r="K915" s="113"/>
      <c r="L915" s="113"/>
      <c r="N915" s="117"/>
      <c r="O915" s="113"/>
      <c r="P915" s="114"/>
      <c r="Q915" s="118"/>
      <c r="R915" s="116"/>
      <c r="S915" s="114"/>
    </row>
    <row r="916" spans="6:19">
      <c r="F916" s="111" t="s">
        <v>174</v>
      </c>
      <c r="G916" s="136">
        <v>1.4907034E-3</v>
      </c>
      <c r="H916" s="103">
        <f>ROUND(+G916*Totals!$H$14,2)</f>
        <v>535.16</v>
      </c>
      <c r="I916" s="103">
        <f t="shared" si="39"/>
        <v>0</v>
      </c>
      <c r="J916" s="103">
        <f t="shared" si="40"/>
        <v>535.16</v>
      </c>
      <c r="K916" s="113"/>
      <c r="L916" s="113"/>
      <c r="N916" s="117"/>
      <c r="O916" s="113"/>
      <c r="P916" s="114"/>
      <c r="Q916" s="118"/>
      <c r="R916" s="116"/>
      <c r="S916" s="114"/>
    </row>
    <row r="917" spans="6:19">
      <c r="F917" s="111" t="s">
        <v>173</v>
      </c>
      <c r="G917" s="136">
        <v>1.1900900000000001E-4</v>
      </c>
      <c r="H917" s="103">
        <f>ROUND(+G917*Totals!$H$14,2)</f>
        <v>42.72</v>
      </c>
      <c r="I917" s="103">
        <f t="shared" si="39"/>
        <v>0</v>
      </c>
      <c r="J917" s="103">
        <f t="shared" si="40"/>
        <v>42.72</v>
      </c>
      <c r="K917" s="113"/>
      <c r="L917" s="113"/>
      <c r="N917" s="117"/>
      <c r="O917" s="113"/>
      <c r="P917" s="114"/>
      <c r="Q917" s="118"/>
      <c r="R917" s="116"/>
      <c r="S917" s="114"/>
    </row>
    <row r="918" spans="6:19">
      <c r="F918" s="111" t="s">
        <v>172</v>
      </c>
      <c r="G918" s="136">
        <v>3.558678E-4</v>
      </c>
      <c r="H918" s="103">
        <f>ROUND(+G918*Totals!$H$14,2)</f>
        <v>127.76</v>
      </c>
      <c r="I918" s="103">
        <f t="shared" si="39"/>
        <v>0</v>
      </c>
      <c r="J918" s="103">
        <f t="shared" si="40"/>
        <v>127.76</v>
      </c>
      <c r="K918" s="113"/>
      <c r="L918" s="113"/>
      <c r="N918" s="117"/>
      <c r="O918" s="113"/>
      <c r="P918" s="114"/>
      <c r="Q918" s="118"/>
      <c r="R918" s="116"/>
      <c r="S918" s="114"/>
    </row>
    <row r="919" spans="6:19">
      <c r="F919" s="111" t="s">
        <v>171</v>
      </c>
      <c r="G919" s="136">
        <v>9.621180999999999E-4</v>
      </c>
      <c r="H919" s="103">
        <f>ROUND(+G919*Totals!$H$14,2)</f>
        <v>345.4</v>
      </c>
      <c r="I919" s="103">
        <f t="shared" si="39"/>
        <v>0</v>
      </c>
      <c r="J919" s="103">
        <f t="shared" si="40"/>
        <v>345.4</v>
      </c>
      <c r="K919" s="113"/>
      <c r="L919" s="113"/>
      <c r="N919" s="117"/>
      <c r="O919" s="117"/>
      <c r="P919" s="114"/>
      <c r="Q919" s="118"/>
      <c r="R919" s="116"/>
      <c r="S919" s="114"/>
    </row>
    <row r="920" spans="6:19">
      <c r="F920" s="111" t="s">
        <v>170</v>
      </c>
      <c r="G920" s="136">
        <v>4.7526299999999999E-5</v>
      </c>
      <c r="H920" s="103">
        <f>ROUND(+G920*Totals!$H$14,2)</f>
        <v>17.059999999999999</v>
      </c>
      <c r="I920" s="103">
        <f t="shared" si="39"/>
        <v>0</v>
      </c>
      <c r="J920" s="103">
        <f t="shared" si="40"/>
        <v>17.059999999999999</v>
      </c>
      <c r="K920" s="113"/>
      <c r="L920" s="113"/>
      <c r="N920" s="117"/>
      <c r="O920" s="117"/>
      <c r="P920" s="114"/>
      <c r="Q920" s="118"/>
      <c r="R920" s="116"/>
      <c r="S920" s="114"/>
    </row>
    <row r="921" spans="6:19">
      <c r="F921" s="111" t="s">
        <v>169</v>
      </c>
      <c r="G921" s="136">
        <v>7.4187400000000001E-5</v>
      </c>
      <c r="H921" s="103">
        <f>ROUND(+G921*Totals!$H$14,2)</f>
        <v>26.63</v>
      </c>
      <c r="I921" s="103">
        <f t="shared" si="39"/>
        <v>6.5924429967426716</v>
      </c>
      <c r="J921" s="103">
        <f t="shared" si="40"/>
        <v>20.037557003257326</v>
      </c>
      <c r="K921" s="113" t="s">
        <v>169</v>
      </c>
      <c r="L921" s="113" t="s">
        <v>67</v>
      </c>
      <c r="M921" s="138">
        <v>0.24755700325732902</v>
      </c>
      <c r="N921" s="117">
        <f>+H921*M921</f>
        <v>6.5924429967426716</v>
      </c>
      <c r="O921" s="117"/>
      <c r="P921" s="114"/>
      <c r="Q921" s="118"/>
      <c r="R921" s="116"/>
      <c r="S921" s="114"/>
    </row>
    <row r="922" spans="6:19">
      <c r="F922" s="111" t="s">
        <v>168</v>
      </c>
      <c r="G922" s="136">
        <v>4.86855E-5</v>
      </c>
      <c r="H922" s="103">
        <f>ROUND(+G922*Totals!$H$14,2)</f>
        <v>17.48</v>
      </c>
      <c r="I922" s="103">
        <f t="shared" si="39"/>
        <v>3.7155555555555559</v>
      </c>
      <c r="J922" s="103">
        <f t="shared" si="40"/>
        <v>13.764444444444445</v>
      </c>
      <c r="K922" s="113" t="s">
        <v>168</v>
      </c>
      <c r="L922" s="113" t="s">
        <v>116</v>
      </c>
      <c r="M922" s="138">
        <v>0.21256038647342998</v>
      </c>
      <c r="N922" s="117">
        <f>+H922*M922</f>
        <v>3.7155555555555559</v>
      </c>
      <c r="O922" s="113"/>
      <c r="P922" s="114"/>
      <c r="Q922" s="118"/>
      <c r="R922" s="116"/>
      <c r="S922" s="114"/>
    </row>
    <row r="923" spans="6:19">
      <c r="F923" s="111" t="s">
        <v>167</v>
      </c>
      <c r="G923" s="136">
        <v>1.1012189999999999E-4</v>
      </c>
      <c r="H923" s="103">
        <f>ROUND(+G923*Totals!$H$14,2)</f>
        <v>39.53</v>
      </c>
      <c r="I923" s="103">
        <f t="shared" si="39"/>
        <v>11.028746081504702</v>
      </c>
      <c r="J923" s="103">
        <f t="shared" si="40"/>
        <v>28.501253918495301</v>
      </c>
      <c r="K923" s="143" t="s">
        <v>167</v>
      </c>
      <c r="L923" s="143" t="s">
        <v>48</v>
      </c>
      <c r="M923" s="140">
        <v>5.7993730407523508E-2</v>
      </c>
      <c r="N923" s="144">
        <f>+H923*M923</f>
        <v>2.2924921630094044</v>
      </c>
      <c r="O923" s="142" t="s">
        <v>58</v>
      </c>
      <c r="P923" s="140">
        <v>0.22100313479623823</v>
      </c>
      <c r="Q923" s="118">
        <f>H923*P923</f>
        <v>8.7362539184952972</v>
      </c>
      <c r="R923" s="116"/>
      <c r="S923" s="114"/>
    </row>
    <row r="924" spans="6:19">
      <c r="F924" s="111" t="s">
        <v>166</v>
      </c>
      <c r="G924" s="136">
        <v>3.9025700000000001E-5</v>
      </c>
      <c r="H924" s="103">
        <f>ROUND(+G924*Totals!$H$14,2)</f>
        <v>14.01</v>
      </c>
      <c r="I924" s="103">
        <f t="shared" si="39"/>
        <v>0</v>
      </c>
      <c r="J924" s="103">
        <f t="shared" si="40"/>
        <v>14.01</v>
      </c>
      <c r="K924" s="143"/>
      <c r="L924" s="143"/>
      <c r="M924" s="140"/>
      <c r="N924" s="144"/>
      <c r="O924" s="143"/>
      <c r="P924" s="146"/>
      <c r="Q924" s="145"/>
      <c r="R924" s="116"/>
      <c r="S924" s="114"/>
    </row>
    <row r="925" spans="6:19">
      <c r="F925" s="111" t="s">
        <v>165</v>
      </c>
      <c r="G925" s="136">
        <v>2.3454039999999999E-4</v>
      </c>
      <c r="H925" s="103">
        <f>ROUND(+G925*Totals!$H$14,2)</f>
        <v>84.2</v>
      </c>
      <c r="I925" s="103">
        <f t="shared" si="39"/>
        <v>0</v>
      </c>
      <c r="J925" s="103">
        <f t="shared" si="40"/>
        <v>84.2</v>
      </c>
      <c r="K925" s="113"/>
      <c r="L925" s="113"/>
      <c r="N925" s="117"/>
      <c r="O925" s="113"/>
      <c r="P925" s="114"/>
      <c r="Q925" s="118"/>
      <c r="R925" s="116"/>
      <c r="S925" s="114"/>
    </row>
    <row r="926" spans="6:19">
      <c r="F926" s="111" t="s">
        <v>164</v>
      </c>
      <c r="G926" s="136">
        <v>2.9945440000000002E-4</v>
      </c>
      <c r="H926" s="103">
        <f>ROUND(+G926*Totals!$H$14,2)</f>
        <v>107.5</v>
      </c>
      <c r="I926" s="103">
        <f t="shared" si="39"/>
        <v>0</v>
      </c>
      <c r="J926" s="103">
        <f t="shared" si="40"/>
        <v>107.5</v>
      </c>
      <c r="K926" s="113"/>
      <c r="L926" s="113"/>
      <c r="N926" s="117"/>
      <c r="O926" s="113"/>
      <c r="P926" s="114"/>
      <c r="Q926" s="118"/>
      <c r="R926" s="116"/>
      <c r="S926" s="114"/>
    </row>
    <row r="927" spans="6:19">
      <c r="F927" s="111" t="s">
        <v>163</v>
      </c>
      <c r="G927" s="136">
        <v>2.8786259999999999E-4</v>
      </c>
      <c r="H927" s="103">
        <f>ROUND(+G927*Totals!$H$14,2)</f>
        <v>103.34</v>
      </c>
      <c r="I927" s="103">
        <f t="shared" si="39"/>
        <v>0</v>
      </c>
      <c r="J927" s="103">
        <f t="shared" si="40"/>
        <v>103.34</v>
      </c>
      <c r="K927" s="113"/>
      <c r="L927" s="113"/>
      <c r="N927" s="117"/>
      <c r="O927" s="117"/>
      <c r="P927" s="114"/>
      <c r="Q927" s="118"/>
      <c r="R927" s="116"/>
      <c r="S927" s="114"/>
    </row>
    <row r="928" spans="6:19">
      <c r="F928" s="111" t="s">
        <v>162</v>
      </c>
      <c r="G928" s="136">
        <v>1.9203720000000001E-4</v>
      </c>
      <c r="H928" s="103">
        <f>ROUND(+G928*Totals!$H$14,2)</f>
        <v>68.94</v>
      </c>
      <c r="I928" s="103">
        <f t="shared" si="39"/>
        <v>0</v>
      </c>
      <c r="J928" s="103">
        <f t="shared" si="40"/>
        <v>68.94</v>
      </c>
      <c r="K928" s="137" t="s">
        <v>162</v>
      </c>
      <c r="L928" s="137" t="s">
        <v>89</v>
      </c>
      <c r="M928" s="138">
        <v>0.14613778705636743</v>
      </c>
      <c r="N928" s="117"/>
      <c r="O928" s="117"/>
      <c r="P928" s="114"/>
      <c r="Q928" s="118"/>
      <c r="R928" s="116"/>
      <c r="S928" s="114"/>
    </row>
    <row r="929" spans="6:19">
      <c r="F929" s="111" t="s">
        <v>161</v>
      </c>
      <c r="G929" s="136">
        <v>3.8639300000000001E-5</v>
      </c>
      <c r="H929" s="103">
        <f>ROUND(+G929*Totals!$H$14,2)</f>
        <v>13.87</v>
      </c>
      <c r="I929" s="103">
        <f t="shared" si="39"/>
        <v>4.712586872586872</v>
      </c>
      <c r="J929" s="103">
        <f t="shared" si="40"/>
        <v>9.1574131274131272</v>
      </c>
      <c r="K929" s="143" t="s">
        <v>161</v>
      </c>
      <c r="L929" s="143" t="s">
        <v>72</v>
      </c>
      <c r="M929" s="140">
        <v>7.3359073359073365E-2</v>
      </c>
      <c r="N929" s="144">
        <f>+H929*M929</f>
        <v>1.0174903474903476</v>
      </c>
      <c r="O929" s="142" t="s">
        <v>76</v>
      </c>
      <c r="P929" s="149">
        <v>0.26640926640926638</v>
      </c>
      <c r="Q929" s="118">
        <f>H929*P929</f>
        <v>3.6950965250965244</v>
      </c>
      <c r="R929" s="116"/>
      <c r="S929" s="114"/>
    </row>
    <row r="930" spans="6:19">
      <c r="F930" s="111" t="s">
        <v>160</v>
      </c>
      <c r="G930" s="136">
        <v>2.8206699999999999E-5</v>
      </c>
      <c r="H930" s="103">
        <f>ROUND(+G930*Totals!$H$14,2)</f>
        <v>10.130000000000001</v>
      </c>
      <c r="I930" s="103">
        <f t="shared" si="39"/>
        <v>5.0650000000000004</v>
      </c>
      <c r="J930" s="103">
        <f t="shared" si="40"/>
        <v>5.0650000000000004</v>
      </c>
      <c r="K930" s="143" t="s">
        <v>160</v>
      </c>
      <c r="L930" s="143" t="s">
        <v>48</v>
      </c>
      <c r="M930" s="140">
        <v>0.5</v>
      </c>
      <c r="N930" s="144">
        <f>+H930*M930</f>
        <v>5.0650000000000004</v>
      </c>
      <c r="O930" s="143"/>
      <c r="P930" s="146"/>
      <c r="Q930" s="145"/>
      <c r="R930" s="116"/>
      <c r="S930" s="114"/>
    </row>
    <row r="931" spans="6:19">
      <c r="F931" s="111" t="s">
        <v>159</v>
      </c>
      <c r="G931" s="136">
        <v>1.1862259999999999E-4</v>
      </c>
      <c r="H931" s="103">
        <f>ROUND(+G931*Totals!$H$14,2)</f>
        <v>42.59</v>
      </c>
      <c r="I931" s="103">
        <f t="shared" si="39"/>
        <v>6.0477800000000004</v>
      </c>
      <c r="J931" s="103">
        <f t="shared" si="40"/>
        <v>36.54222</v>
      </c>
      <c r="K931" s="113" t="s">
        <v>159</v>
      </c>
      <c r="L931" s="113" t="s">
        <v>74</v>
      </c>
      <c r="M931" s="138">
        <v>0.14199999999999999</v>
      </c>
      <c r="N931" s="117">
        <f>+H931*M931</f>
        <v>6.0477800000000004</v>
      </c>
      <c r="O931" s="117"/>
      <c r="P931" s="114"/>
      <c r="Q931" s="118"/>
      <c r="R931" s="116"/>
      <c r="S931" s="114"/>
    </row>
    <row r="932" spans="6:19">
      <c r="F932" s="111" t="s">
        <v>158</v>
      </c>
      <c r="G932" s="136">
        <v>1.2928702999999999E-3</v>
      </c>
      <c r="H932" s="103">
        <f>ROUND(+G932*Totals!$H$14,2)</f>
        <v>464.14</v>
      </c>
      <c r="I932" s="103">
        <f t="shared" si="39"/>
        <v>0</v>
      </c>
      <c r="J932" s="103">
        <f t="shared" si="40"/>
        <v>464.14</v>
      </c>
      <c r="K932" s="113"/>
      <c r="L932" s="113"/>
      <c r="N932" s="117"/>
      <c r="O932" s="113"/>
      <c r="P932" s="114"/>
      <c r="Q932" s="118"/>
      <c r="R932" s="116"/>
      <c r="S932" s="114"/>
    </row>
    <row r="933" spans="6:19">
      <c r="F933" s="111" t="s">
        <v>157</v>
      </c>
      <c r="G933" s="136">
        <v>4.6367099999999999E-5</v>
      </c>
      <c r="H933" s="103">
        <f>ROUND(+G933*Totals!$H$14,2)</f>
        <v>16.649999999999999</v>
      </c>
      <c r="I933" s="103">
        <f t="shared" si="39"/>
        <v>3.3838337182448033</v>
      </c>
      <c r="J933" s="103">
        <f t="shared" si="40"/>
        <v>13.266166281755195</v>
      </c>
      <c r="K933" s="113" t="s">
        <v>157</v>
      </c>
      <c r="L933" s="113" t="s">
        <v>93</v>
      </c>
      <c r="M933" s="138">
        <v>0.20323325635103925</v>
      </c>
      <c r="N933" s="117">
        <f>+H933*M933</f>
        <v>3.3838337182448033</v>
      </c>
      <c r="O933" s="113"/>
      <c r="P933" s="114"/>
      <c r="Q933" s="118"/>
      <c r="R933" s="116"/>
      <c r="S933" s="114"/>
    </row>
    <row r="934" spans="6:19">
      <c r="F934" s="111" t="s">
        <v>156</v>
      </c>
      <c r="G934" s="136">
        <v>1.1298125E-3</v>
      </c>
      <c r="H934" s="103">
        <f>ROUND(+G934*Totals!$H$14,2)</f>
        <v>405.6</v>
      </c>
      <c r="I934" s="103">
        <f t="shared" si="39"/>
        <v>0</v>
      </c>
      <c r="J934" s="103">
        <f t="shared" si="40"/>
        <v>405.6</v>
      </c>
      <c r="K934" s="113"/>
      <c r="L934" s="113"/>
      <c r="N934" s="117"/>
      <c r="O934" s="113"/>
      <c r="P934" s="114"/>
      <c r="Q934" s="118"/>
      <c r="R934" s="116"/>
      <c r="S934" s="114"/>
    </row>
    <row r="935" spans="6:19" ht="19.5" customHeight="1">
      <c r="F935" s="111" t="s">
        <v>155</v>
      </c>
      <c r="G935" s="136">
        <v>2.0293349000000001E-3</v>
      </c>
      <c r="H935" s="103">
        <f>ROUND(+G935*Totals!$H$14,2)</f>
        <v>728.53</v>
      </c>
      <c r="I935" s="103">
        <f t="shared" si="39"/>
        <v>0</v>
      </c>
      <c r="J935" s="103">
        <f t="shared" si="40"/>
        <v>728.53</v>
      </c>
      <c r="K935" s="113"/>
      <c r="L935" s="113"/>
      <c r="N935" s="117"/>
      <c r="O935" s="113"/>
      <c r="P935" s="114"/>
      <c r="Q935" s="118"/>
      <c r="R935" s="116"/>
      <c r="S935" s="114"/>
    </row>
    <row r="936" spans="6:19">
      <c r="F936" s="111" t="s">
        <v>154</v>
      </c>
      <c r="G936" s="136">
        <v>3.9914379999999997E-4</v>
      </c>
      <c r="H936" s="103">
        <f>ROUND(+G936*Totals!$H$14,2)</f>
        <v>143.29</v>
      </c>
      <c r="I936" s="103">
        <f t="shared" si="39"/>
        <v>0</v>
      </c>
      <c r="J936" s="103">
        <f t="shared" si="40"/>
        <v>143.29</v>
      </c>
      <c r="K936" s="113"/>
      <c r="L936" s="113"/>
      <c r="N936" s="117"/>
      <c r="O936" s="113"/>
      <c r="P936" s="114"/>
      <c r="Q936" s="118"/>
      <c r="R936" s="116"/>
      <c r="S936" s="114"/>
    </row>
    <row r="937" spans="6:19">
      <c r="F937" s="111" t="s">
        <v>153</v>
      </c>
      <c r="G937" s="136">
        <v>2.0683605999999998E-3</v>
      </c>
      <c r="H937" s="103">
        <f>ROUND(+G937*Totals!$H$14,2)</f>
        <v>742.54</v>
      </c>
      <c r="I937" s="103">
        <f t="shared" si="39"/>
        <v>0</v>
      </c>
      <c r="J937" s="103">
        <f t="shared" si="40"/>
        <v>742.54</v>
      </c>
      <c r="K937" s="113"/>
      <c r="L937" s="113"/>
      <c r="N937" s="117"/>
      <c r="O937" s="113"/>
      <c r="P937" s="114"/>
      <c r="Q937" s="118"/>
      <c r="R937" s="116"/>
      <c r="S937" s="114"/>
    </row>
    <row r="938" spans="6:19">
      <c r="F938" s="111" t="s">
        <v>152</v>
      </c>
      <c r="G938" s="136">
        <v>3.1800130000000004E-4</v>
      </c>
      <c r="H938" s="103">
        <f>ROUND(+G938*Totals!$H$14,2)</f>
        <v>114.16</v>
      </c>
      <c r="I938" s="103">
        <f t="shared" si="39"/>
        <v>0</v>
      </c>
      <c r="J938" s="103">
        <f t="shared" si="40"/>
        <v>114.16</v>
      </c>
      <c r="K938" s="113"/>
      <c r="L938" s="113"/>
      <c r="N938" s="117"/>
      <c r="O938" s="117"/>
      <c r="P938" s="114"/>
      <c r="Q938" s="118"/>
      <c r="R938" s="116"/>
      <c r="S938" s="114"/>
    </row>
    <row r="939" spans="6:19">
      <c r="F939" s="111" t="s">
        <v>151</v>
      </c>
      <c r="G939" s="136">
        <v>3.5161699999999999E-5</v>
      </c>
      <c r="H939" s="103">
        <f>ROUND(+G939*Totals!$H$14,2)</f>
        <v>12.62</v>
      </c>
      <c r="I939" s="103">
        <f t="shared" si="39"/>
        <v>0</v>
      </c>
      <c r="J939" s="103">
        <f t="shared" si="40"/>
        <v>12.62</v>
      </c>
      <c r="N939" s="117"/>
      <c r="Q939" s="112"/>
      <c r="R939" s="112"/>
    </row>
    <row r="940" spans="6:19">
      <c r="F940" s="111" t="s">
        <v>150</v>
      </c>
      <c r="G940" s="136">
        <v>7.26418E-5</v>
      </c>
      <c r="H940" s="103">
        <f>ROUND(+G940*Totals!$H$14,2)</f>
        <v>26.08</v>
      </c>
      <c r="I940" s="103">
        <f t="shared" si="39"/>
        <v>5.7664321608040199</v>
      </c>
      <c r="J940" s="103">
        <f t="shared" si="40"/>
        <v>20.313567839195979</v>
      </c>
      <c r="K940" s="113" t="s">
        <v>150</v>
      </c>
      <c r="L940" s="113" t="s">
        <v>75</v>
      </c>
      <c r="M940" s="138">
        <v>0.22110552763819097</v>
      </c>
      <c r="N940" s="117">
        <f>+H940*M940</f>
        <v>5.7664321608040199</v>
      </c>
      <c r="O940" s="117"/>
      <c r="P940" s="114"/>
      <c r="Q940" s="118"/>
      <c r="R940" s="116"/>
      <c r="S940" s="114"/>
    </row>
    <row r="941" spans="6:19">
      <c r="F941" s="111" t="s">
        <v>149</v>
      </c>
      <c r="G941" s="136">
        <v>6.2788830000000005E-4</v>
      </c>
      <c r="H941" s="103">
        <f>ROUND(+G941*Totals!$H$14,2)</f>
        <v>225.41</v>
      </c>
      <c r="I941" s="103">
        <f t="shared" si="39"/>
        <v>0</v>
      </c>
      <c r="J941" s="103">
        <f t="shared" si="40"/>
        <v>225.41</v>
      </c>
      <c r="N941" s="117"/>
      <c r="Q941" s="112"/>
      <c r="R941" s="112"/>
    </row>
    <row r="942" spans="6:19">
      <c r="F942" s="111" t="s">
        <v>148</v>
      </c>
      <c r="G942" s="136">
        <v>5.6413299999999997E-5</v>
      </c>
      <c r="H942" s="103">
        <f>ROUND(+G942*Totals!$H$14,2)</f>
        <v>20.25</v>
      </c>
      <c r="I942" s="103">
        <f t="shared" si="39"/>
        <v>4.164893617021276</v>
      </c>
      <c r="J942" s="103">
        <f t="shared" si="40"/>
        <v>16.085106382978722</v>
      </c>
      <c r="K942" s="113" t="s">
        <v>148</v>
      </c>
      <c r="L942" s="113" t="s">
        <v>54</v>
      </c>
      <c r="M942" s="138">
        <v>0.20567375886524822</v>
      </c>
      <c r="N942" s="117">
        <f>+H942*M942</f>
        <v>4.164893617021276</v>
      </c>
      <c r="O942" s="117"/>
      <c r="P942" s="114"/>
      <c r="Q942" s="118"/>
      <c r="R942" s="116"/>
      <c r="S942" s="114"/>
    </row>
    <row r="943" spans="6:19">
      <c r="F943" s="111" t="s">
        <v>147</v>
      </c>
      <c r="G943" s="136">
        <v>5.200847E-4</v>
      </c>
      <c r="H943" s="103">
        <f>ROUND(+G943*Totals!$H$14,2)</f>
        <v>186.71</v>
      </c>
      <c r="I943" s="103">
        <f t="shared" si="39"/>
        <v>0</v>
      </c>
      <c r="J943" s="103">
        <f t="shared" si="40"/>
        <v>186.71</v>
      </c>
      <c r="K943" s="113"/>
      <c r="L943" s="113"/>
      <c r="N943" s="117"/>
      <c r="O943" s="117"/>
      <c r="P943" s="114"/>
      <c r="Q943" s="118"/>
      <c r="R943" s="116"/>
      <c r="S943" s="114"/>
    </row>
    <row r="944" spans="6:19">
      <c r="F944" s="111" t="s">
        <v>146</v>
      </c>
      <c r="G944" s="136">
        <v>5.5640599999999997E-5</v>
      </c>
      <c r="H944" s="103">
        <f>ROUND(+G944*Totals!$H$14,2)</f>
        <v>19.97</v>
      </c>
      <c r="I944" s="103">
        <f t="shared" si="39"/>
        <v>3.4554831460674151</v>
      </c>
      <c r="J944" s="103">
        <f t="shared" si="40"/>
        <v>16.514516853932584</v>
      </c>
      <c r="K944" s="103" t="s">
        <v>146</v>
      </c>
      <c r="L944" s="103" t="s">
        <v>132</v>
      </c>
      <c r="M944" s="138">
        <v>0.17303370786516853</v>
      </c>
      <c r="N944" s="117">
        <f>+H944*M944</f>
        <v>3.4554831460674151</v>
      </c>
      <c r="Q944" s="112"/>
      <c r="R944" s="112"/>
    </row>
    <row r="945" spans="6:20">
      <c r="F945" s="111" t="s">
        <v>145</v>
      </c>
      <c r="G945" s="136">
        <v>1.4760199999999999E-4</v>
      </c>
      <c r="H945" s="103">
        <f>ROUND(+G945*Totals!$H$14,2)</f>
        <v>52.99</v>
      </c>
      <c r="I945" s="103">
        <f t="shared" si="39"/>
        <v>15.878536585365854</v>
      </c>
      <c r="J945" s="103">
        <f t="shared" si="40"/>
        <v>37.111463414634144</v>
      </c>
      <c r="K945" s="113" t="s">
        <v>145</v>
      </c>
      <c r="L945" s="113" t="s">
        <v>65</v>
      </c>
      <c r="M945" s="138">
        <v>0.29965156794425085</v>
      </c>
      <c r="N945" s="117">
        <f>+H945*M945</f>
        <v>15.878536585365854</v>
      </c>
      <c r="O945" s="117"/>
      <c r="P945" s="114"/>
      <c r="Q945" s="118"/>
      <c r="R945" s="116"/>
      <c r="S945" s="114"/>
    </row>
    <row r="946" spans="6:20">
      <c r="F946" s="111" t="s">
        <v>144</v>
      </c>
      <c r="G946" s="136">
        <v>2.0208340000000001E-4</v>
      </c>
      <c r="H946" s="103">
        <f>ROUND(+G946*Totals!$H$14,2)</f>
        <v>72.55</v>
      </c>
      <c r="I946" s="103">
        <f t="shared" si="39"/>
        <v>0</v>
      </c>
      <c r="J946" s="103">
        <f t="shared" si="40"/>
        <v>72.55</v>
      </c>
      <c r="K946" s="113"/>
      <c r="L946" s="113"/>
      <c r="N946" s="117"/>
      <c r="O946" s="117"/>
      <c r="P946" s="114"/>
      <c r="Q946" s="118"/>
      <c r="R946" s="116"/>
      <c r="S946" s="114"/>
    </row>
    <row r="947" spans="6:20">
      <c r="F947" s="111" t="s">
        <v>143</v>
      </c>
      <c r="G947" s="136">
        <v>1.031669E-4</v>
      </c>
      <c r="H947" s="103">
        <f>ROUND(+G947*Totals!$H$14,2)</f>
        <v>37.04</v>
      </c>
      <c r="I947" s="103">
        <f t="shared" si="39"/>
        <v>5.3665909090909096</v>
      </c>
      <c r="J947" s="103">
        <f t="shared" si="40"/>
        <v>31.67340909090909</v>
      </c>
      <c r="K947" s="113" t="s">
        <v>143</v>
      </c>
      <c r="L947" s="113" t="s">
        <v>73</v>
      </c>
      <c r="M947" s="138">
        <v>0.14488636363636365</v>
      </c>
      <c r="N947" s="117">
        <f>+H947*M947</f>
        <v>5.3665909090909096</v>
      </c>
      <c r="O947" s="117"/>
      <c r="P947" s="114"/>
      <c r="Q947" s="118"/>
      <c r="R947" s="116"/>
      <c r="S947" s="114"/>
    </row>
    <row r="948" spans="6:20">
      <c r="F948" s="111" t="s">
        <v>142</v>
      </c>
      <c r="G948" s="136">
        <v>7.3415000000000008E-6</v>
      </c>
      <c r="H948" s="103">
        <f>ROUND(+G948*Totals!$H$14,2)</f>
        <v>2.64</v>
      </c>
      <c r="I948" s="103">
        <f t="shared" si="39"/>
        <v>0.80256000000000005</v>
      </c>
      <c r="J948" s="103">
        <f t="shared" si="40"/>
        <v>1.83744</v>
      </c>
      <c r="K948" s="103" t="s">
        <v>142</v>
      </c>
      <c r="L948" s="103" t="s">
        <v>47</v>
      </c>
      <c r="M948" s="138">
        <v>0.30399999999999999</v>
      </c>
      <c r="N948" s="117">
        <f>+H948*M948</f>
        <v>0.80256000000000005</v>
      </c>
      <c r="Q948" s="112"/>
      <c r="R948" s="112"/>
    </row>
    <row r="949" spans="6:20">
      <c r="F949" s="111" t="s">
        <v>141</v>
      </c>
      <c r="G949" s="136">
        <v>2.3183600000000003E-5</v>
      </c>
      <c r="H949" s="103">
        <f>ROUND(+G949*Totals!$H$14,2)</f>
        <v>8.32</v>
      </c>
      <c r="I949" s="103">
        <f t="shared" si="39"/>
        <v>2.1072489082969432</v>
      </c>
      <c r="J949" s="103">
        <f t="shared" si="40"/>
        <v>6.2127510917030566</v>
      </c>
      <c r="K949" s="113" t="s">
        <v>141</v>
      </c>
      <c r="L949" s="113" t="s">
        <v>106</v>
      </c>
      <c r="M949" s="138">
        <v>0.25327510917030566</v>
      </c>
      <c r="N949" s="117">
        <f>+H949*M949</f>
        <v>2.1072489082969432</v>
      </c>
      <c r="O949" s="113"/>
      <c r="P949" s="114"/>
      <c r="Q949" s="118"/>
      <c r="R949" s="116"/>
      <c r="S949" s="114"/>
    </row>
    <row r="950" spans="6:20">
      <c r="F950" s="111" t="s">
        <v>140</v>
      </c>
      <c r="G950" s="136">
        <v>2.0401539999999999E-4</v>
      </c>
      <c r="H950" s="103">
        <f>ROUND(+G950*Totals!$H$14,2)</f>
        <v>73.239999999999995</v>
      </c>
      <c r="I950" s="103">
        <f t="shared" si="39"/>
        <v>0</v>
      </c>
      <c r="J950" s="103">
        <f t="shared" si="40"/>
        <v>73.239999999999995</v>
      </c>
      <c r="N950" s="117"/>
      <c r="Q950" s="120"/>
      <c r="R950" s="112"/>
    </row>
    <row r="951" spans="6:20">
      <c r="F951" s="111" t="s">
        <v>139</v>
      </c>
      <c r="G951" s="136">
        <v>3.2456999999999998E-5</v>
      </c>
      <c r="H951" s="103">
        <f>ROUND(+G951*Totals!$H$14,2)</f>
        <v>11.65</v>
      </c>
      <c r="I951" s="103">
        <f t="shared" si="39"/>
        <v>3.0511904761904765</v>
      </c>
      <c r="J951" s="103">
        <f t="shared" si="40"/>
        <v>8.5988095238095248</v>
      </c>
      <c r="K951" s="103" t="s">
        <v>139</v>
      </c>
      <c r="L951" s="103" t="s">
        <v>65</v>
      </c>
      <c r="M951" s="138">
        <v>0.11111111111111112</v>
      </c>
      <c r="N951" s="117">
        <f>+H951*M951</f>
        <v>1.2944444444444445</v>
      </c>
      <c r="O951" s="103" t="s">
        <v>83</v>
      </c>
      <c r="P951" s="138">
        <v>0.15079365079365079</v>
      </c>
      <c r="Q951" s="118">
        <f>H951*P951</f>
        <v>1.7567460317460317</v>
      </c>
      <c r="R951" s="112"/>
    </row>
    <row r="952" spans="6:20">
      <c r="F952" s="103" t="s">
        <v>36</v>
      </c>
      <c r="J952" s="121">
        <f>+N952+Q952+T952</f>
        <v>16.422759280262206</v>
      </c>
      <c r="N952" s="120">
        <f t="shared" ref="N952:N983" si="41">SUMIF(L$7:L$951,$F952,N$7:N$951)</f>
        <v>16.422759280262206</v>
      </c>
      <c r="Q952" s="120">
        <f t="shared" ref="Q952:Q983" si="42">SUMIF(O$7:O$951,$F952,Q$7:Q$951)</f>
        <v>0</v>
      </c>
      <c r="R952" s="112"/>
      <c r="T952" s="120">
        <f t="shared" ref="T952:T983" si="43">SUMIF(R$7:R$951,$F952,T$7:T$951)</f>
        <v>0</v>
      </c>
    </row>
    <row r="953" spans="6:20">
      <c r="F953" s="103" t="s">
        <v>37</v>
      </c>
      <c r="J953" s="121">
        <f t="shared" ref="J953:J1016" si="44">+N953+Q953+T953</f>
        <v>7.6978022655445866</v>
      </c>
      <c r="N953" s="120">
        <f t="shared" si="41"/>
        <v>7.6978022655445866</v>
      </c>
      <c r="Q953" s="120">
        <f t="shared" si="42"/>
        <v>0</v>
      </c>
      <c r="R953" s="112"/>
      <c r="T953" s="120">
        <f t="shared" si="43"/>
        <v>0</v>
      </c>
    </row>
    <row r="954" spans="6:20">
      <c r="F954" s="103" t="s">
        <v>38</v>
      </c>
      <c r="J954" s="121">
        <f t="shared" si="44"/>
        <v>10.424636413340625</v>
      </c>
      <c r="N954" s="120">
        <f t="shared" si="41"/>
        <v>10.424636413340625</v>
      </c>
      <c r="Q954" s="120">
        <f t="shared" si="42"/>
        <v>0</v>
      </c>
      <c r="R954" s="112"/>
      <c r="T954" s="120">
        <f t="shared" si="43"/>
        <v>0</v>
      </c>
    </row>
    <row r="955" spans="6:20">
      <c r="F955" s="103" t="s">
        <v>39</v>
      </c>
      <c r="J955" s="121">
        <f t="shared" si="44"/>
        <v>45.935507667540293</v>
      </c>
      <c r="N955" s="120">
        <f t="shared" si="41"/>
        <v>45.935507667540293</v>
      </c>
      <c r="Q955" s="120">
        <f t="shared" si="42"/>
        <v>0</v>
      </c>
      <c r="R955" s="112"/>
      <c r="T955" s="120">
        <f t="shared" si="43"/>
        <v>0</v>
      </c>
    </row>
    <row r="956" spans="6:20">
      <c r="F956" s="103" t="s">
        <v>40</v>
      </c>
      <c r="J956" s="121">
        <f t="shared" si="44"/>
        <v>15.651485838411196</v>
      </c>
      <c r="N956" s="120">
        <f t="shared" si="41"/>
        <v>15.651485838411196</v>
      </c>
      <c r="Q956" s="120">
        <f t="shared" si="42"/>
        <v>0</v>
      </c>
      <c r="R956" s="112"/>
      <c r="T956" s="120">
        <f t="shared" si="43"/>
        <v>0</v>
      </c>
    </row>
    <row r="957" spans="6:20">
      <c r="F957" s="103" t="s">
        <v>41</v>
      </c>
      <c r="J957" s="121">
        <f t="shared" si="44"/>
        <v>33.886462438893112</v>
      </c>
      <c r="N957" s="120">
        <f t="shared" si="41"/>
        <v>33.886462438893112</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27.397897864711759</v>
      </c>
      <c r="N959" s="120">
        <f t="shared" si="41"/>
        <v>27.397897864711759</v>
      </c>
      <c r="Q959" s="120">
        <f t="shared" si="42"/>
        <v>0</v>
      </c>
      <c r="R959" s="112"/>
      <c r="T959" s="120">
        <f t="shared" si="43"/>
        <v>0</v>
      </c>
    </row>
    <row r="960" spans="6:20">
      <c r="F960" s="103" t="s">
        <v>43</v>
      </c>
      <c r="J960" s="121">
        <f t="shared" si="44"/>
        <v>7.8095628415300542</v>
      </c>
      <c r="N960" s="120">
        <f t="shared" si="41"/>
        <v>7.8095628415300542</v>
      </c>
      <c r="Q960" s="120">
        <f t="shared" si="42"/>
        <v>0</v>
      </c>
      <c r="R960" s="112"/>
      <c r="T960" s="120">
        <f t="shared" si="43"/>
        <v>0</v>
      </c>
    </row>
    <row r="961" spans="6:20">
      <c r="F961" s="103" t="s">
        <v>44</v>
      </c>
      <c r="J961" s="121">
        <f t="shared" si="44"/>
        <v>38.730329115274913</v>
      </c>
      <c r="N961" s="120">
        <f t="shared" si="41"/>
        <v>38.730329115274913</v>
      </c>
      <c r="Q961" s="120">
        <f t="shared" si="42"/>
        <v>0</v>
      </c>
      <c r="R961" s="112"/>
      <c r="T961" s="120">
        <f t="shared" si="43"/>
        <v>0</v>
      </c>
    </row>
    <row r="962" spans="6:20">
      <c r="F962" s="103" t="s">
        <v>45</v>
      </c>
      <c r="J962" s="121">
        <f t="shared" si="44"/>
        <v>27.514543440171714</v>
      </c>
      <c r="N962" s="120">
        <f t="shared" si="41"/>
        <v>27.514543440171714</v>
      </c>
      <c r="Q962" s="120">
        <f t="shared" si="42"/>
        <v>0</v>
      </c>
      <c r="R962" s="112"/>
      <c r="T962" s="120">
        <f t="shared" si="43"/>
        <v>0</v>
      </c>
    </row>
    <row r="963" spans="6:20">
      <c r="F963" s="103" t="s">
        <v>46</v>
      </c>
      <c r="J963" s="121">
        <f t="shared" si="44"/>
        <v>11.731708478561631</v>
      </c>
      <c r="N963" s="120">
        <f t="shared" si="41"/>
        <v>11.731708478561631</v>
      </c>
      <c r="Q963" s="120">
        <f t="shared" si="42"/>
        <v>0</v>
      </c>
      <c r="R963" s="112"/>
      <c r="T963" s="120">
        <f t="shared" si="43"/>
        <v>0</v>
      </c>
    </row>
    <row r="964" spans="6:20">
      <c r="F964" s="103" t="s">
        <v>47</v>
      </c>
      <c r="J964" s="121">
        <f t="shared" si="44"/>
        <v>30.217792166312375</v>
      </c>
      <c r="N964" s="120">
        <f t="shared" si="41"/>
        <v>30.217792166312375</v>
      </c>
      <c r="Q964" s="120">
        <f t="shared" si="42"/>
        <v>0</v>
      </c>
      <c r="R964" s="112"/>
      <c r="T964" s="120">
        <f t="shared" si="43"/>
        <v>0</v>
      </c>
    </row>
    <row r="965" spans="6:20">
      <c r="F965" s="103" t="s">
        <v>48</v>
      </c>
      <c r="J965" s="121">
        <f t="shared" si="44"/>
        <v>87.808716180461843</v>
      </c>
      <c r="N965" s="120">
        <f t="shared" si="41"/>
        <v>87.808716180461843</v>
      </c>
      <c r="Q965" s="120">
        <f t="shared" si="42"/>
        <v>0</v>
      </c>
      <c r="R965" s="112"/>
      <c r="T965" s="120">
        <f t="shared" si="43"/>
        <v>0</v>
      </c>
    </row>
    <row r="966" spans="6:20">
      <c r="F966" s="103" t="s">
        <v>49</v>
      </c>
      <c r="J966" s="121">
        <f t="shared" si="44"/>
        <v>29.205644712610201</v>
      </c>
      <c r="N966" s="120">
        <f t="shared" si="41"/>
        <v>29.205644712610201</v>
      </c>
      <c r="Q966" s="120">
        <f t="shared" si="42"/>
        <v>0</v>
      </c>
      <c r="R966" s="112"/>
      <c r="T966" s="120">
        <f t="shared" si="43"/>
        <v>0</v>
      </c>
    </row>
    <row r="967" spans="6:20">
      <c r="F967" s="103" t="s">
        <v>50</v>
      </c>
      <c r="J967" s="121">
        <f t="shared" si="44"/>
        <v>6.4960736196319022</v>
      </c>
      <c r="N967" s="120">
        <f t="shared" si="41"/>
        <v>6.4960736196319022</v>
      </c>
      <c r="Q967" s="120">
        <f t="shared" si="42"/>
        <v>0</v>
      </c>
      <c r="R967" s="112"/>
      <c r="T967" s="120">
        <f t="shared" si="43"/>
        <v>0</v>
      </c>
    </row>
    <row r="968" spans="6:20">
      <c r="F968" s="103" t="s">
        <v>51</v>
      </c>
      <c r="J968" s="121">
        <f t="shared" si="44"/>
        <v>57.546372105866347</v>
      </c>
      <c r="N968" s="120">
        <f t="shared" si="41"/>
        <v>57.546372105866347</v>
      </c>
      <c r="Q968" s="120">
        <f t="shared" si="42"/>
        <v>0</v>
      </c>
      <c r="R968" s="112"/>
      <c r="T968" s="120">
        <f t="shared" si="43"/>
        <v>0</v>
      </c>
    </row>
    <row r="969" spans="6:20">
      <c r="F969" s="103" t="s">
        <v>52</v>
      </c>
      <c r="J969" s="121">
        <f t="shared" si="44"/>
        <v>16.392582126577707</v>
      </c>
      <c r="N969" s="120">
        <f t="shared" si="41"/>
        <v>16.392582126577707</v>
      </c>
      <c r="Q969" s="120">
        <f t="shared" si="42"/>
        <v>0</v>
      </c>
      <c r="R969" s="112"/>
      <c r="T969" s="120">
        <f t="shared" si="43"/>
        <v>0</v>
      </c>
    </row>
    <row r="970" spans="6:20">
      <c r="F970" s="103" t="s">
        <v>53</v>
      </c>
      <c r="J970" s="121">
        <f t="shared" si="44"/>
        <v>49.594816800794526</v>
      </c>
      <c r="N970" s="120">
        <f t="shared" si="41"/>
        <v>49.594816800794526</v>
      </c>
      <c r="Q970" s="120">
        <f t="shared" si="42"/>
        <v>0</v>
      </c>
      <c r="R970" s="112"/>
      <c r="T970" s="120">
        <f t="shared" si="43"/>
        <v>0</v>
      </c>
    </row>
    <row r="971" spans="6:20">
      <c r="F971" s="103" t="s">
        <v>54</v>
      </c>
      <c r="J971" s="121">
        <f t="shared" si="44"/>
        <v>4.9831049991350973</v>
      </c>
      <c r="N971" s="120">
        <f t="shared" si="41"/>
        <v>4.9831049991350973</v>
      </c>
      <c r="Q971" s="120">
        <f t="shared" si="42"/>
        <v>0</v>
      </c>
      <c r="R971" s="112"/>
      <c r="T971" s="120">
        <f t="shared" si="43"/>
        <v>0</v>
      </c>
    </row>
    <row r="972" spans="6:20">
      <c r="F972" s="103" t="s">
        <v>55</v>
      </c>
      <c r="J972" s="121">
        <f t="shared" si="44"/>
        <v>40.073415926117079</v>
      </c>
      <c r="N972" s="120">
        <f t="shared" si="41"/>
        <v>40.073415926117079</v>
      </c>
      <c r="Q972" s="120">
        <f t="shared" si="42"/>
        <v>0</v>
      </c>
      <c r="R972" s="112"/>
      <c r="T972" s="120">
        <f t="shared" si="43"/>
        <v>0</v>
      </c>
    </row>
    <row r="973" spans="6:20">
      <c r="F973" s="103" t="s">
        <v>56</v>
      </c>
      <c r="J973" s="121">
        <f t="shared" si="44"/>
        <v>79.418270040896914</v>
      </c>
      <c r="N973" s="120">
        <f t="shared" si="41"/>
        <v>79.418270040896914</v>
      </c>
      <c r="Q973" s="120">
        <f t="shared" si="42"/>
        <v>0</v>
      </c>
      <c r="R973" s="112"/>
      <c r="T973" s="120">
        <f t="shared" si="43"/>
        <v>0</v>
      </c>
    </row>
    <row r="974" spans="6:20">
      <c r="F974" s="103" t="s">
        <v>57</v>
      </c>
      <c r="J974" s="121">
        <f t="shared" si="44"/>
        <v>71.642740116100157</v>
      </c>
      <c r="N974" s="120">
        <f t="shared" si="41"/>
        <v>71.642740116100157</v>
      </c>
      <c r="Q974" s="120">
        <f t="shared" si="42"/>
        <v>0</v>
      </c>
      <c r="R974" s="112"/>
      <c r="T974" s="120">
        <f t="shared" si="43"/>
        <v>0</v>
      </c>
    </row>
    <row r="975" spans="6:20">
      <c r="F975" s="103" t="s">
        <v>58</v>
      </c>
      <c r="J975" s="121">
        <f t="shared" si="44"/>
        <v>60.207825256042497</v>
      </c>
      <c r="N975" s="120">
        <f t="shared" si="41"/>
        <v>51.471571337547196</v>
      </c>
      <c r="Q975" s="120">
        <f t="shared" si="42"/>
        <v>8.7362539184952972</v>
      </c>
      <c r="R975" s="112"/>
      <c r="T975" s="120">
        <f t="shared" si="43"/>
        <v>0</v>
      </c>
    </row>
    <row r="976" spans="6:20">
      <c r="F976" s="103" t="s">
        <v>59</v>
      </c>
      <c r="J976" s="121">
        <f t="shared" si="44"/>
        <v>36.890404309910622</v>
      </c>
      <c r="N976" s="120">
        <f t="shared" si="41"/>
        <v>36.890404309910622</v>
      </c>
      <c r="Q976" s="120">
        <f t="shared" si="42"/>
        <v>0</v>
      </c>
      <c r="R976" s="112"/>
      <c r="T976" s="120">
        <f t="shared" si="43"/>
        <v>0</v>
      </c>
    </row>
    <row r="977" spans="6:20">
      <c r="F977" s="103" t="s">
        <v>60</v>
      </c>
      <c r="J977" s="121">
        <f t="shared" si="44"/>
        <v>24.353438248651287</v>
      </c>
      <c r="N977" s="120">
        <f t="shared" si="41"/>
        <v>24.353438248651287</v>
      </c>
      <c r="Q977" s="120">
        <f t="shared" si="42"/>
        <v>0</v>
      </c>
      <c r="R977" s="112"/>
      <c r="T977" s="120">
        <f t="shared" si="43"/>
        <v>0</v>
      </c>
    </row>
    <row r="978" spans="6:20">
      <c r="F978" s="103" t="s">
        <v>61</v>
      </c>
      <c r="J978" s="121">
        <f t="shared" si="44"/>
        <v>26.410705631123747</v>
      </c>
      <c r="N978" s="120">
        <f t="shared" si="41"/>
        <v>24.467453598603424</v>
      </c>
      <c r="Q978" s="120">
        <f t="shared" si="42"/>
        <v>1.9432520325203253</v>
      </c>
      <c r="R978" s="112"/>
      <c r="T978" s="120">
        <f t="shared" si="43"/>
        <v>0</v>
      </c>
    </row>
    <row r="979" spans="6:20">
      <c r="F979" s="103" t="s">
        <v>62</v>
      </c>
      <c r="J979" s="121">
        <f t="shared" si="44"/>
        <v>48.135871024523823</v>
      </c>
      <c r="N979" s="120">
        <f t="shared" si="41"/>
        <v>34.893264641545102</v>
      </c>
      <c r="Q979" s="120">
        <f t="shared" si="42"/>
        <v>13.242606382978725</v>
      </c>
      <c r="R979" s="112"/>
      <c r="T979" s="120">
        <f t="shared" si="43"/>
        <v>0</v>
      </c>
    </row>
    <row r="980" spans="6:20">
      <c r="F980" s="103" t="s">
        <v>63</v>
      </c>
      <c r="J980" s="121">
        <f t="shared" si="44"/>
        <v>9.8725490196078454</v>
      </c>
      <c r="N980" s="120">
        <f t="shared" si="41"/>
        <v>9.8725490196078454</v>
      </c>
      <c r="Q980" s="120">
        <f t="shared" si="42"/>
        <v>0</v>
      </c>
      <c r="R980" s="112"/>
      <c r="T980" s="120">
        <f t="shared" si="43"/>
        <v>0</v>
      </c>
    </row>
    <row r="981" spans="6:20">
      <c r="F981" s="103" t="s">
        <v>64</v>
      </c>
      <c r="J981" s="121">
        <f t="shared" si="44"/>
        <v>9.8544776567617678</v>
      </c>
      <c r="N981" s="120">
        <f t="shared" si="41"/>
        <v>9.8544776567617678</v>
      </c>
      <c r="Q981" s="120">
        <f t="shared" si="42"/>
        <v>0</v>
      </c>
      <c r="R981" s="112"/>
      <c r="T981" s="120">
        <f t="shared" si="43"/>
        <v>0</v>
      </c>
    </row>
    <row r="982" spans="6:20">
      <c r="F982" s="103" t="s">
        <v>65</v>
      </c>
      <c r="J982" s="121">
        <f t="shared" si="44"/>
        <v>84.485074476842001</v>
      </c>
      <c r="N982" s="120">
        <f t="shared" si="41"/>
        <v>84.485074476842001</v>
      </c>
      <c r="Q982" s="120">
        <f t="shared" si="42"/>
        <v>0</v>
      </c>
      <c r="R982" s="112"/>
      <c r="T982" s="120">
        <f t="shared" si="43"/>
        <v>0</v>
      </c>
    </row>
    <row r="983" spans="6:20">
      <c r="F983" s="103" t="s">
        <v>66</v>
      </c>
      <c r="J983" s="121">
        <f t="shared" si="44"/>
        <v>19.641309566322654</v>
      </c>
      <c r="N983" s="120">
        <f t="shared" si="41"/>
        <v>19.641309566322654</v>
      </c>
      <c r="Q983" s="120">
        <f t="shared" si="42"/>
        <v>0</v>
      </c>
      <c r="R983" s="112"/>
      <c r="T983" s="120">
        <f t="shared" si="43"/>
        <v>0</v>
      </c>
    </row>
    <row r="984" spans="6:20">
      <c r="F984" s="103" t="s">
        <v>67</v>
      </c>
      <c r="J984" s="121">
        <f t="shared" si="44"/>
        <v>75.009241539081927</v>
      </c>
      <c r="N984" s="120">
        <f t="shared" ref="N984:N1015" si="45">SUMIF(L$7:L$951,$F984,N$7:N$951)</f>
        <v>73.329701309196864</v>
      </c>
      <c r="Q984" s="120">
        <f t="shared" ref="Q984:Q1015" si="46">SUMIF(O$7:O$951,$F984,Q$7:Q$951)</f>
        <v>1.6795402298850577</v>
      </c>
      <c r="R984" s="112"/>
      <c r="T984" s="120">
        <f t="shared" ref="T984:T1015" si="47">SUMIF(R$7:R$951,$F984,T$7:T$951)</f>
        <v>0</v>
      </c>
    </row>
    <row r="985" spans="6:20">
      <c r="F985" s="103" t="s">
        <v>68</v>
      </c>
      <c r="J985" s="121">
        <f t="shared" si="44"/>
        <v>36.292120502192276</v>
      </c>
      <c r="N985" s="120">
        <f t="shared" si="45"/>
        <v>36.292120502192276</v>
      </c>
      <c r="Q985" s="120">
        <f t="shared" si="46"/>
        <v>0</v>
      </c>
      <c r="R985" s="112"/>
      <c r="T985" s="120">
        <f t="shared" si="47"/>
        <v>0</v>
      </c>
    </row>
    <row r="986" spans="6:20">
      <c r="F986" s="103" t="s">
        <v>69</v>
      </c>
      <c r="J986" s="121">
        <f t="shared" si="44"/>
        <v>61.070023314484821</v>
      </c>
      <c r="N986" s="120">
        <f t="shared" si="45"/>
        <v>61.070023314484821</v>
      </c>
      <c r="Q986" s="120">
        <f t="shared" si="46"/>
        <v>0</v>
      </c>
      <c r="R986" s="112"/>
      <c r="T986" s="120">
        <f t="shared" si="47"/>
        <v>0</v>
      </c>
    </row>
    <row r="987" spans="6:20">
      <c r="F987" s="103" t="s">
        <v>70</v>
      </c>
      <c r="J987" s="121">
        <f t="shared" si="44"/>
        <v>31.571855701939327</v>
      </c>
      <c r="N987" s="120">
        <f t="shared" si="45"/>
        <v>31.571855701939327</v>
      </c>
      <c r="Q987" s="120">
        <f t="shared" si="46"/>
        <v>0</v>
      </c>
      <c r="R987" s="112"/>
      <c r="T987" s="120">
        <f t="shared" si="47"/>
        <v>0</v>
      </c>
    </row>
    <row r="988" spans="6:20">
      <c r="F988" s="103" t="s">
        <v>71</v>
      </c>
      <c r="J988" s="121">
        <f t="shared" si="44"/>
        <v>35.720385157415151</v>
      </c>
      <c r="N988" s="120">
        <f t="shared" si="45"/>
        <v>33.49957870580225</v>
      </c>
      <c r="Q988" s="120">
        <f t="shared" si="46"/>
        <v>2.2208064516129031</v>
      </c>
      <c r="R988" s="112"/>
      <c r="T988" s="120">
        <f t="shared" si="47"/>
        <v>0</v>
      </c>
    </row>
    <row r="989" spans="6:20">
      <c r="F989" s="103" t="s">
        <v>72</v>
      </c>
      <c r="J989" s="121">
        <f t="shared" si="44"/>
        <v>23.081815537437645</v>
      </c>
      <c r="N989" s="120">
        <f t="shared" si="45"/>
        <v>23.081815537437645</v>
      </c>
      <c r="Q989" s="120">
        <f t="shared" si="46"/>
        <v>0</v>
      </c>
      <c r="R989" s="112"/>
      <c r="T989" s="120">
        <f t="shared" si="47"/>
        <v>0</v>
      </c>
    </row>
    <row r="990" spans="6:20">
      <c r="F990" s="103" t="s">
        <v>73</v>
      </c>
      <c r="J990" s="121">
        <f t="shared" si="44"/>
        <v>24.46978304293313</v>
      </c>
      <c r="N990" s="120">
        <f t="shared" si="45"/>
        <v>18.579708229965547</v>
      </c>
      <c r="Q990" s="120">
        <f t="shared" si="46"/>
        <v>5.8900748129675815</v>
      </c>
      <c r="R990" s="112"/>
      <c r="T990" s="120">
        <f t="shared" si="47"/>
        <v>0</v>
      </c>
    </row>
    <row r="991" spans="6:20">
      <c r="F991" s="103" t="s">
        <v>74</v>
      </c>
      <c r="J991" s="121">
        <f t="shared" si="44"/>
        <v>32.683044528822641</v>
      </c>
      <c r="N991" s="120">
        <f t="shared" si="45"/>
        <v>32.683044528822641</v>
      </c>
      <c r="Q991" s="120">
        <f t="shared" si="46"/>
        <v>0</v>
      </c>
      <c r="R991" s="112"/>
      <c r="T991" s="120">
        <f t="shared" si="47"/>
        <v>0</v>
      </c>
    </row>
    <row r="992" spans="6:20">
      <c r="F992" s="103" t="s">
        <v>75</v>
      </c>
      <c r="J992" s="121">
        <f t="shared" si="44"/>
        <v>47.734776617708938</v>
      </c>
      <c r="N992" s="120">
        <f t="shared" si="45"/>
        <v>47.734776617708938</v>
      </c>
      <c r="Q992" s="120">
        <f t="shared" si="46"/>
        <v>0</v>
      </c>
      <c r="R992" s="112"/>
      <c r="T992" s="120">
        <f t="shared" si="47"/>
        <v>0</v>
      </c>
    </row>
    <row r="993" spans="6:20">
      <c r="F993" s="103" t="s">
        <v>76</v>
      </c>
      <c r="J993" s="121">
        <f t="shared" si="44"/>
        <v>53.423616645021454</v>
      </c>
      <c r="N993" s="120">
        <f t="shared" si="45"/>
        <v>49.72852011992493</v>
      </c>
      <c r="Q993" s="120">
        <f t="shared" si="46"/>
        <v>3.6950965250965244</v>
      </c>
      <c r="R993" s="112"/>
      <c r="T993" s="120">
        <f t="shared" si="47"/>
        <v>0</v>
      </c>
    </row>
    <row r="994" spans="6:20">
      <c r="F994" s="103" t="s">
        <v>77</v>
      </c>
      <c r="J994" s="121">
        <f t="shared" si="44"/>
        <v>41.432208034005377</v>
      </c>
      <c r="N994" s="120">
        <f t="shared" si="45"/>
        <v>41.432208034005377</v>
      </c>
      <c r="Q994" s="120">
        <f t="shared" si="46"/>
        <v>0</v>
      </c>
      <c r="R994" s="112"/>
      <c r="T994" s="120">
        <f t="shared" si="47"/>
        <v>0</v>
      </c>
    </row>
    <row r="995" spans="6:20">
      <c r="F995" s="103" t="s">
        <v>78</v>
      </c>
      <c r="J995" s="121">
        <f t="shared" si="44"/>
        <v>27.343883136305546</v>
      </c>
      <c r="N995" s="120">
        <f t="shared" si="45"/>
        <v>27.343883136305546</v>
      </c>
      <c r="Q995" s="120">
        <f t="shared" si="46"/>
        <v>0</v>
      </c>
      <c r="R995" s="112"/>
      <c r="T995" s="120">
        <f t="shared" si="47"/>
        <v>0</v>
      </c>
    </row>
    <row r="996" spans="6:20">
      <c r="F996" s="103" t="s">
        <v>79</v>
      </c>
      <c r="J996" s="121">
        <f t="shared" si="44"/>
        <v>37.257050103666344</v>
      </c>
      <c r="N996" s="120">
        <f t="shared" si="45"/>
        <v>28.68583388745013</v>
      </c>
      <c r="Q996" s="120">
        <f t="shared" si="46"/>
        <v>8.5712162162162162</v>
      </c>
      <c r="R996" s="112"/>
      <c r="T996" s="120">
        <f t="shared" si="47"/>
        <v>0</v>
      </c>
    </row>
    <row r="997" spans="6:20">
      <c r="F997" s="103" t="s">
        <v>80</v>
      </c>
      <c r="J997" s="121">
        <f t="shared" si="44"/>
        <v>69.201020666103688</v>
      </c>
      <c r="N997" s="120">
        <f t="shared" si="45"/>
        <v>69.201020666103688</v>
      </c>
      <c r="Q997" s="120">
        <f t="shared" si="46"/>
        <v>0</v>
      </c>
      <c r="R997" s="112"/>
      <c r="T997" s="120">
        <f t="shared" si="47"/>
        <v>0</v>
      </c>
    </row>
    <row r="998" spans="6:20">
      <c r="F998" s="103" t="s">
        <v>81</v>
      </c>
      <c r="J998" s="121">
        <f t="shared" si="44"/>
        <v>19.992611854228258</v>
      </c>
      <c r="N998" s="120">
        <f t="shared" si="45"/>
        <v>19.992611854228258</v>
      </c>
      <c r="Q998" s="120">
        <f t="shared" si="46"/>
        <v>0</v>
      </c>
      <c r="R998" s="112"/>
      <c r="T998" s="120">
        <f t="shared" si="47"/>
        <v>0</v>
      </c>
    </row>
    <row r="999" spans="6:20">
      <c r="F999" s="103" t="s">
        <v>82</v>
      </c>
      <c r="J999" s="121">
        <f t="shared" si="44"/>
        <v>15.614848325960466</v>
      </c>
      <c r="N999" s="120">
        <f t="shared" si="45"/>
        <v>15.614848325960466</v>
      </c>
      <c r="Q999" s="120">
        <f t="shared" si="46"/>
        <v>0</v>
      </c>
      <c r="R999" s="112"/>
      <c r="T999" s="120">
        <f t="shared" si="47"/>
        <v>0</v>
      </c>
    </row>
    <row r="1000" spans="6:20">
      <c r="F1000" s="103" t="s">
        <v>83</v>
      </c>
      <c r="J1000" s="121">
        <f t="shared" si="44"/>
        <v>67.838501068116202</v>
      </c>
      <c r="N1000" s="120">
        <f t="shared" si="45"/>
        <v>66.081755036370168</v>
      </c>
      <c r="Q1000" s="120">
        <f t="shared" si="46"/>
        <v>1.7567460317460317</v>
      </c>
      <c r="R1000" s="112"/>
      <c r="T1000" s="120">
        <f t="shared" si="47"/>
        <v>0</v>
      </c>
    </row>
    <row r="1001" spans="6:20">
      <c r="F1001" s="103" t="s">
        <v>84</v>
      </c>
      <c r="J1001" s="121">
        <f t="shared" si="44"/>
        <v>38.577221329943193</v>
      </c>
      <c r="N1001" s="120">
        <f t="shared" si="45"/>
        <v>38.577221329943193</v>
      </c>
      <c r="Q1001" s="120">
        <f t="shared" si="46"/>
        <v>0</v>
      </c>
      <c r="R1001" s="112"/>
      <c r="T1001" s="120">
        <f t="shared" si="47"/>
        <v>0</v>
      </c>
    </row>
    <row r="1002" spans="6:20">
      <c r="F1002" s="103" t="s">
        <v>85</v>
      </c>
      <c r="J1002" s="121">
        <f t="shared" si="44"/>
        <v>67.460204457107807</v>
      </c>
      <c r="N1002" s="120">
        <f t="shared" si="45"/>
        <v>67.460204457107807</v>
      </c>
      <c r="Q1002" s="120">
        <f t="shared" si="46"/>
        <v>0</v>
      </c>
      <c r="R1002" s="112"/>
      <c r="T1002" s="120">
        <f t="shared" si="47"/>
        <v>0</v>
      </c>
    </row>
    <row r="1003" spans="6:20">
      <c r="F1003" s="103" t="s">
        <v>86</v>
      </c>
      <c r="J1003" s="121">
        <f t="shared" si="44"/>
        <v>50.891320754716986</v>
      </c>
      <c r="N1003" s="120">
        <f t="shared" si="45"/>
        <v>50.891320754716986</v>
      </c>
      <c r="Q1003" s="120">
        <f t="shared" si="46"/>
        <v>0</v>
      </c>
      <c r="R1003" s="112"/>
      <c r="T1003" s="120">
        <f t="shared" si="47"/>
        <v>0</v>
      </c>
    </row>
    <row r="1004" spans="6:20">
      <c r="F1004" s="103" t="s">
        <v>87</v>
      </c>
      <c r="J1004" s="121">
        <f t="shared" si="44"/>
        <v>22.165448039604534</v>
      </c>
      <c r="N1004" s="120">
        <f t="shared" si="45"/>
        <v>22.165448039604534</v>
      </c>
      <c r="Q1004" s="120">
        <f t="shared" si="46"/>
        <v>0</v>
      </c>
      <c r="R1004" s="112"/>
      <c r="T1004" s="120">
        <f t="shared" si="47"/>
        <v>0</v>
      </c>
    </row>
    <row r="1005" spans="6:20">
      <c r="F1005" s="103" t="s">
        <v>88</v>
      </c>
      <c r="J1005" s="121">
        <f t="shared" si="44"/>
        <v>54.129538122769517</v>
      </c>
      <c r="N1005" s="120">
        <f t="shared" si="45"/>
        <v>54.129538122769517</v>
      </c>
      <c r="Q1005" s="120">
        <f t="shared" si="46"/>
        <v>0</v>
      </c>
      <c r="R1005" s="112"/>
      <c r="T1005" s="120">
        <f t="shared" si="47"/>
        <v>0</v>
      </c>
    </row>
    <row r="1006" spans="6:20">
      <c r="F1006" s="103" t="s">
        <v>89</v>
      </c>
      <c r="J1006" s="121">
        <f t="shared" si="44"/>
        <v>51.702079053856814</v>
      </c>
      <c r="N1006" s="120">
        <f t="shared" si="45"/>
        <v>45.282017198186708</v>
      </c>
      <c r="Q1006" s="120">
        <f t="shared" si="46"/>
        <v>6.4200618556701032</v>
      </c>
      <c r="R1006" s="112"/>
      <c r="T1006" s="120">
        <f t="shared" si="47"/>
        <v>0</v>
      </c>
    </row>
    <row r="1007" spans="6:20">
      <c r="F1007" s="103" t="s">
        <v>90</v>
      </c>
      <c r="J1007" s="121">
        <f t="shared" si="44"/>
        <v>17.028701522797824</v>
      </c>
      <c r="N1007" s="120">
        <f t="shared" si="45"/>
        <v>17.028701522797824</v>
      </c>
      <c r="Q1007" s="120">
        <f t="shared" si="46"/>
        <v>0</v>
      </c>
      <c r="R1007" s="112"/>
      <c r="T1007" s="120">
        <f t="shared" si="47"/>
        <v>0</v>
      </c>
    </row>
    <row r="1008" spans="6:20">
      <c r="F1008" s="103" t="s">
        <v>91</v>
      </c>
      <c r="J1008" s="121">
        <f t="shared" si="44"/>
        <v>7.718260869565218</v>
      </c>
      <c r="N1008" s="120">
        <f t="shared" si="45"/>
        <v>7.718260869565218</v>
      </c>
      <c r="Q1008" s="120">
        <f t="shared" si="46"/>
        <v>0</v>
      </c>
      <c r="R1008" s="112"/>
      <c r="T1008" s="120">
        <f t="shared" si="47"/>
        <v>0</v>
      </c>
    </row>
    <row r="1009" spans="6:20">
      <c r="F1009" s="103" t="s">
        <v>92</v>
      </c>
      <c r="J1009" s="121">
        <f t="shared" si="44"/>
        <v>49.707873605659287</v>
      </c>
      <c r="N1009" s="120">
        <f t="shared" si="45"/>
        <v>49.707873605659287</v>
      </c>
      <c r="Q1009" s="120">
        <f t="shared" si="46"/>
        <v>0</v>
      </c>
      <c r="R1009" s="112"/>
      <c r="T1009" s="120">
        <f t="shared" si="47"/>
        <v>0</v>
      </c>
    </row>
    <row r="1010" spans="6:20">
      <c r="F1010" s="103" t="s">
        <v>93</v>
      </c>
      <c r="J1010" s="121">
        <f t="shared" si="44"/>
        <v>25.216206667268608</v>
      </c>
      <c r="N1010" s="120">
        <f t="shared" si="45"/>
        <v>25.216206667268608</v>
      </c>
      <c r="Q1010" s="120">
        <f t="shared" si="46"/>
        <v>0</v>
      </c>
      <c r="R1010" s="112"/>
      <c r="T1010" s="120">
        <f t="shared" si="47"/>
        <v>0</v>
      </c>
    </row>
    <row r="1011" spans="6:20">
      <c r="F1011" s="103" t="s">
        <v>94</v>
      </c>
      <c r="J1011" s="121">
        <f t="shared" si="44"/>
        <v>37.26238719459699</v>
      </c>
      <c r="N1011" s="120">
        <f t="shared" si="45"/>
        <v>37.26238719459699</v>
      </c>
      <c r="Q1011" s="120">
        <f t="shared" si="46"/>
        <v>0</v>
      </c>
      <c r="R1011" s="112"/>
      <c r="T1011" s="120">
        <f t="shared" si="47"/>
        <v>0</v>
      </c>
    </row>
    <row r="1012" spans="6:20">
      <c r="F1012" s="103" t="s">
        <v>95</v>
      </c>
      <c r="J1012" s="121">
        <f t="shared" si="44"/>
        <v>43.705037827196946</v>
      </c>
      <c r="N1012" s="120">
        <f t="shared" si="45"/>
        <v>43.705037827196946</v>
      </c>
      <c r="Q1012" s="120">
        <f t="shared" si="46"/>
        <v>0</v>
      </c>
      <c r="R1012" s="112"/>
      <c r="T1012" s="120">
        <f t="shared" si="47"/>
        <v>0</v>
      </c>
    </row>
    <row r="1013" spans="6:20">
      <c r="F1013" s="103" t="s">
        <v>96</v>
      </c>
      <c r="J1013" s="121">
        <f t="shared" si="44"/>
        <v>52.052935191119929</v>
      </c>
      <c r="N1013" s="120">
        <f t="shared" si="45"/>
        <v>52.052935191119929</v>
      </c>
      <c r="Q1013" s="120">
        <f t="shared" si="46"/>
        <v>0</v>
      </c>
      <c r="R1013" s="112"/>
      <c r="T1013" s="120">
        <f t="shared" si="47"/>
        <v>0</v>
      </c>
    </row>
    <row r="1014" spans="6:20">
      <c r="F1014" s="103" t="s">
        <v>97</v>
      </c>
      <c r="J1014" s="121">
        <f t="shared" si="44"/>
        <v>22.201466621607796</v>
      </c>
      <c r="N1014" s="120">
        <f t="shared" si="45"/>
        <v>22.201466621607796</v>
      </c>
      <c r="Q1014" s="120">
        <f t="shared" si="46"/>
        <v>0</v>
      </c>
      <c r="R1014" s="112"/>
      <c r="T1014" s="120">
        <f t="shared" si="47"/>
        <v>0</v>
      </c>
    </row>
    <row r="1015" spans="6:20">
      <c r="F1015" s="103" t="s">
        <v>98</v>
      </c>
      <c r="J1015" s="121">
        <f t="shared" si="44"/>
        <v>50.344637688972917</v>
      </c>
      <c r="N1015" s="120">
        <f t="shared" si="45"/>
        <v>50.344637688972917</v>
      </c>
      <c r="Q1015" s="120">
        <f t="shared" si="46"/>
        <v>0</v>
      </c>
      <c r="R1015" s="112"/>
      <c r="T1015" s="120">
        <f t="shared" si="47"/>
        <v>0</v>
      </c>
    </row>
    <row r="1016" spans="6:20">
      <c r="F1016" s="103" t="s">
        <v>99</v>
      </c>
      <c r="J1016" s="121">
        <f t="shared" si="44"/>
        <v>23.281574930996122</v>
      </c>
      <c r="N1016" s="120">
        <f t="shared" ref="N1016:N1050" si="48">SUMIF(L$7:L$951,$F1016,N$7:N$951)</f>
        <v>23.281574930996122</v>
      </c>
      <c r="Q1016" s="120">
        <f t="shared" ref="Q1016:Q1050" si="49">SUMIF(O$7:O$951,$F1016,Q$7:Q$951)</f>
        <v>0</v>
      </c>
      <c r="R1016" s="112"/>
      <c r="T1016" s="120">
        <f t="shared" ref="T1016:T1050" si="50">SUMIF(R$7:R$951,$F1016,T$7:T$951)</f>
        <v>0</v>
      </c>
    </row>
    <row r="1017" spans="6:20">
      <c r="F1017" s="103" t="s">
        <v>100</v>
      </c>
      <c r="J1017" s="121">
        <f t="shared" ref="J1017:J1050" si="51">+N1017+Q1017+T1017</f>
        <v>29.778650106415068</v>
      </c>
      <c r="N1017" s="120">
        <f t="shared" si="48"/>
        <v>29.778650106415068</v>
      </c>
      <c r="Q1017" s="120">
        <f t="shared" si="49"/>
        <v>0</v>
      </c>
      <c r="R1017" s="112"/>
      <c r="T1017" s="120">
        <f t="shared" si="50"/>
        <v>0</v>
      </c>
    </row>
    <row r="1018" spans="6:20">
      <c r="F1018" s="103" t="s">
        <v>101</v>
      </c>
      <c r="J1018" s="121">
        <f t="shared" si="51"/>
        <v>19.016975902897109</v>
      </c>
      <c r="N1018" s="120">
        <f t="shared" si="48"/>
        <v>19.016975902897109</v>
      </c>
      <c r="Q1018" s="120">
        <f t="shared" si="49"/>
        <v>0</v>
      </c>
      <c r="R1018" s="112"/>
      <c r="T1018" s="120">
        <f t="shared" si="50"/>
        <v>0</v>
      </c>
    </row>
    <row r="1019" spans="6:20">
      <c r="F1019" s="103" t="s">
        <v>102</v>
      </c>
      <c r="J1019" s="121">
        <f t="shared" si="51"/>
        <v>11.185971910021244</v>
      </c>
      <c r="N1019" s="120">
        <f t="shared" si="48"/>
        <v>11.185971910021244</v>
      </c>
      <c r="Q1019" s="120">
        <f t="shared" si="49"/>
        <v>0</v>
      </c>
      <c r="R1019" s="112"/>
      <c r="T1019" s="120">
        <f t="shared" si="50"/>
        <v>0</v>
      </c>
    </row>
    <row r="1020" spans="6:20">
      <c r="F1020" s="103" t="s">
        <v>103</v>
      </c>
      <c r="J1020" s="121">
        <f t="shared" si="51"/>
        <v>8.3810548931853432</v>
      </c>
      <c r="N1020" s="120">
        <f t="shared" si="48"/>
        <v>8.3810548931853432</v>
      </c>
      <c r="Q1020" s="120">
        <f t="shared" si="49"/>
        <v>0</v>
      </c>
      <c r="R1020" s="112"/>
      <c r="T1020" s="120">
        <f t="shared" si="50"/>
        <v>0</v>
      </c>
    </row>
    <row r="1021" spans="6:20">
      <c r="F1021" s="103" t="s">
        <v>104</v>
      </c>
      <c r="J1021" s="121">
        <f t="shared" si="51"/>
        <v>13.151314426680567</v>
      </c>
      <c r="N1021" s="120">
        <f t="shared" si="48"/>
        <v>13.151314426680567</v>
      </c>
      <c r="Q1021" s="120">
        <f t="shared" si="49"/>
        <v>0</v>
      </c>
      <c r="R1021" s="112"/>
      <c r="T1021" s="120">
        <f t="shared" si="50"/>
        <v>0</v>
      </c>
    </row>
    <row r="1022" spans="6:20">
      <c r="F1022" s="103" t="s">
        <v>138</v>
      </c>
      <c r="J1022" s="121">
        <f t="shared" si="51"/>
        <v>6.0587745208932553</v>
      </c>
      <c r="N1022" s="120">
        <f t="shared" si="48"/>
        <v>6.0587745208932553</v>
      </c>
      <c r="Q1022" s="120">
        <f t="shared" si="49"/>
        <v>0</v>
      </c>
      <c r="R1022" s="112"/>
      <c r="T1022" s="120">
        <f t="shared" si="50"/>
        <v>0</v>
      </c>
    </row>
    <row r="1023" spans="6:20">
      <c r="F1023" s="103" t="s">
        <v>105</v>
      </c>
      <c r="J1023" s="121">
        <f t="shared" si="51"/>
        <v>38.470492436289888</v>
      </c>
      <c r="N1023" s="120">
        <f t="shared" si="48"/>
        <v>38.470492436289888</v>
      </c>
      <c r="Q1023" s="120">
        <f t="shared" si="49"/>
        <v>0</v>
      </c>
      <c r="R1023" s="112"/>
      <c r="T1023" s="120">
        <f t="shared" si="50"/>
        <v>0</v>
      </c>
    </row>
    <row r="1024" spans="6:20">
      <c r="F1024" s="103" t="s">
        <v>106</v>
      </c>
      <c r="J1024" s="121">
        <f t="shared" si="51"/>
        <v>20.837996808839069</v>
      </c>
      <c r="N1024" s="120">
        <f t="shared" si="48"/>
        <v>20.837996808839069</v>
      </c>
      <c r="Q1024" s="120">
        <f t="shared" si="49"/>
        <v>0</v>
      </c>
      <c r="R1024" s="112"/>
      <c r="T1024" s="120">
        <f t="shared" si="50"/>
        <v>0</v>
      </c>
    </row>
    <row r="1025" spans="6:20">
      <c r="F1025" s="103" t="s">
        <v>107</v>
      </c>
      <c r="J1025" s="121">
        <f t="shared" si="51"/>
        <v>14.757819200754506</v>
      </c>
      <c r="N1025" s="120">
        <f t="shared" si="48"/>
        <v>14.757819200754506</v>
      </c>
      <c r="Q1025" s="120">
        <f t="shared" si="49"/>
        <v>0</v>
      </c>
      <c r="R1025" s="112"/>
      <c r="T1025" s="120">
        <f t="shared" si="50"/>
        <v>0</v>
      </c>
    </row>
    <row r="1026" spans="6:20">
      <c r="F1026" s="103" t="s">
        <v>108</v>
      </c>
      <c r="J1026" s="121">
        <f t="shared" si="51"/>
        <v>8.2532381258023104</v>
      </c>
      <c r="N1026" s="120">
        <f t="shared" si="48"/>
        <v>8.2532381258023104</v>
      </c>
      <c r="Q1026" s="120">
        <f t="shared" si="49"/>
        <v>0</v>
      </c>
      <c r="R1026" s="112"/>
      <c r="T1026" s="120">
        <f t="shared" si="50"/>
        <v>0</v>
      </c>
    </row>
    <row r="1027" spans="6:20">
      <c r="F1027" s="103" t="s">
        <v>109</v>
      </c>
      <c r="J1027" s="121">
        <f t="shared" si="51"/>
        <v>21.893953228196743</v>
      </c>
      <c r="N1027" s="120">
        <f t="shared" si="48"/>
        <v>16.646633753360856</v>
      </c>
      <c r="Q1027" s="120">
        <f t="shared" si="49"/>
        <v>5.2473194748358853</v>
      </c>
      <c r="R1027" s="112"/>
      <c r="T1027" s="120">
        <f t="shared" si="50"/>
        <v>0</v>
      </c>
    </row>
    <row r="1028" spans="6:20">
      <c r="F1028" s="103" t="s">
        <v>110</v>
      </c>
      <c r="J1028" s="121">
        <f t="shared" si="51"/>
        <v>37.024887192914044</v>
      </c>
      <c r="N1028" s="120">
        <f t="shared" si="48"/>
        <v>30.809369951534734</v>
      </c>
      <c r="Q1028" s="120">
        <f t="shared" si="49"/>
        <v>6.2155172413793105</v>
      </c>
      <c r="R1028" s="112"/>
      <c r="T1028" s="120">
        <f t="shared" si="50"/>
        <v>0</v>
      </c>
    </row>
    <row r="1029" spans="6:20">
      <c r="F1029" s="103" t="s">
        <v>111</v>
      </c>
      <c r="J1029" s="121">
        <f t="shared" si="51"/>
        <v>19.708762622032989</v>
      </c>
      <c r="N1029" s="120">
        <f t="shared" si="48"/>
        <v>19.708762622032989</v>
      </c>
      <c r="Q1029" s="120">
        <f t="shared" si="49"/>
        <v>0</v>
      </c>
      <c r="R1029" s="112"/>
      <c r="T1029" s="120">
        <f t="shared" si="50"/>
        <v>0</v>
      </c>
    </row>
    <row r="1030" spans="6:20">
      <c r="F1030" s="103" t="s">
        <v>112</v>
      </c>
      <c r="J1030" s="121">
        <f t="shared" si="51"/>
        <v>17.881498955895911</v>
      </c>
      <c r="N1030" s="120">
        <f t="shared" si="48"/>
        <v>16.712938955895911</v>
      </c>
      <c r="Q1030" s="120">
        <f t="shared" si="49"/>
        <v>1.1685600000000003</v>
      </c>
      <c r="R1030" s="112"/>
      <c r="T1030" s="120">
        <f t="shared" si="50"/>
        <v>0</v>
      </c>
    </row>
    <row r="1031" spans="6:20">
      <c r="F1031" s="103" t="s">
        <v>113</v>
      </c>
      <c r="J1031" s="121">
        <f t="shared" si="51"/>
        <v>31.692321642212189</v>
      </c>
      <c r="N1031" s="120">
        <f t="shared" si="48"/>
        <v>31.692321642212189</v>
      </c>
      <c r="Q1031" s="120">
        <f t="shared" si="49"/>
        <v>0</v>
      </c>
      <c r="R1031" s="112"/>
      <c r="T1031" s="120">
        <f t="shared" si="50"/>
        <v>0</v>
      </c>
    </row>
    <row r="1032" spans="6:20">
      <c r="F1032" s="103" t="s">
        <v>114</v>
      </c>
      <c r="J1032" s="121">
        <f t="shared" si="51"/>
        <v>8.9092567772666769</v>
      </c>
      <c r="N1032" s="120">
        <f t="shared" si="48"/>
        <v>1.5807079646017701</v>
      </c>
      <c r="Q1032" s="120">
        <f t="shared" si="49"/>
        <v>7.3285488126649065</v>
      </c>
      <c r="R1032" s="112"/>
      <c r="T1032" s="120">
        <f t="shared" si="50"/>
        <v>0</v>
      </c>
    </row>
    <row r="1033" spans="6:20">
      <c r="F1033" s="103" t="s">
        <v>115</v>
      </c>
      <c r="J1033" s="121">
        <f t="shared" si="51"/>
        <v>54.282046324313335</v>
      </c>
      <c r="N1033" s="120">
        <f t="shared" si="48"/>
        <v>54.282046324313335</v>
      </c>
      <c r="Q1033" s="120">
        <f t="shared" si="49"/>
        <v>0</v>
      </c>
      <c r="R1033" s="112"/>
      <c r="T1033" s="120">
        <f t="shared" si="50"/>
        <v>0</v>
      </c>
    </row>
    <row r="1034" spans="6:20">
      <c r="F1034" s="103" t="s">
        <v>116</v>
      </c>
      <c r="J1034" s="121">
        <f t="shared" si="51"/>
        <v>46.005147745739329</v>
      </c>
      <c r="N1034" s="120">
        <f t="shared" si="48"/>
        <v>46.005147745739329</v>
      </c>
      <c r="Q1034" s="120">
        <f t="shared" si="49"/>
        <v>0</v>
      </c>
      <c r="R1034" s="112"/>
      <c r="T1034" s="120">
        <f t="shared" si="50"/>
        <v>0</v>
      </c>
    </row>
    <row r="1035" spans="6:20">
      <c r="F1035" s="103" t="s">
        <v>117</v>
      </c>
      <c r="J1035" s="121">
        <f t="shared" si="51"/>
        <v>12.004109242192632</v>
      </c>
      <c r="N1035" s="120">
        <f t="shared" si="48"/>
        <v>12.004109242192632</v>
      </c>
      <c r="Q1035" s="120">
        <f t="shared" si="49"/>
        <v>0</v>
      </c>
      <c r="R1035" s="112"/>
      <c r="T1035" s="120">
        <f t="shared" si="50"/>
        <v>0</v>
      </c>
    </row>
    <row r="1036" spans="6:20">
      <c r="F1036" s="103" t="s">
        <v>118</v>
      </c>
      <c r="J1036" s="121">
        <f t="shared" si="51"/>
        <v>36.726600722756757</v>
      </c>
      <c r="N1036" s="120">
        <f t="shared" si="48"/>
        <v>32.198152446894689</v>
      </c>
      <c r="Q1036" s="120">
        <f t="shared" si="49"/>
        <v>0</v>
      </c>
      <c r="R1036" s="112"/>
      <c r="T1036" s="120">
        <f t="shared" si="50"/>
        <v>4.5284482758620701</v>
      </c>
    </row>
    <row r="1037" spans="6:20">
      <c r="F1037" s="103" t="s">
        <v>119</v>
      </c>
      <c r="J1037" s="121">
        <f t="shared" si="51"/>
        <v>61.576263011879952</v>
      </c>
      <c r="N1037" s="120">
        <f t="shared" si="48"/>
        <v>61.576263011879952</v>
      </c>
      <c r="Q1037" s="120">
        <f t="shared" si="49"/>
        <v>0</v>
      </c>
      <c r="R1037" s="112"/>
      <c r="T1037" s="120">
        <f t="shared" si="50"/>
        <v>0</v>
      </c>
    </row>
    <row r="1038" spans="6:20">
      <c r="F1038" s="103" t="s">
        <v>120</v>
      </c>
      <c r="J1038" s="121">
        <f t="shared" si="51"/>
        <v>25.324804892755029</v>
      </c>
      <c r="N1038" s="120">
        <f t="shared" si="48"/>
        <v>22.957666734860293</v>
      </c>
      <c r="Q1038" s="120">
        <f t="shared" si="49"/>
        <v>2.3671381578947366</v>
      </c>
      <c r="R1038" s="112"/>
      <c r="T1038" s="120">
        <f t="shared" si="50"/>
        <v>0</v>
      </c>
    </row>
    <row r="1039" spans="6:20">
      <c r="F1039" s="103" t="s">
        <v>121</v>
      </c>
      <c r="J1039" s="121">
        <f t="shared" si="51"/>
        <v>18.558426324240173</v>
      </c>
      <c r="N1039" s="120">
        <f t="shared" si="48"/>
        <v>17.410359657573508</v>
      </c>
      <c r="Q1039" s="120">
        <f t="shared" si="49"/>
        <v>1.1480666666666668</v>
      </c>
      <c r="R1039" s="112"/>
      <c r="T1039" s="120">
        <f t="shared" si="50"/>
        <v>0</v>
      </c>
    </row>
    <row r="1040" spans="6:20">
      <c r="F1040" s="103" t="s">
        <v>122</v>
      </c>
      <c r="J1040" s="121">
        <f t="shared" si="51"/>
        <v>59.31636674210101</v>
      </c>
      <c r="N1040" s="120">
        <f t="shared" si="48"/>
        <v>59.31636674210101</v>
      </c>
      <c r="Q1040" s="120">
        <f t="shared" si="49"/>
        <v>0</v>
      </c>
      <c r="R1040" s="112"/>
      <c r="T1040" s="120">
        <f t="shared" si="50"/>
        <v>0</v>
      </c>
    </row>
    <row r="1041" spans="6:20">
      <c r="F1041" s="103" t="s">
        <v>123</v>
      </c>
      <c r="J1041" s="121">
        <f t="shared" si="51"/>
        <v>25.586268871982753</v>
      </c>
      <c r="N1041" s="120">
        <f t="shared" si="48"/>
        <v>14.551107581660174</v>
      </c>
      <c r="Q1041" s="120">
        <f t="shared" si="49"/>
        <v>11.035161290322581</v>
      </c>
      <c r="R1041" s="112"/>
      <c r="T1041" s="120">
        <f t="shared" si="50"/>
        <v>0</v>
      </c>
    </row>
    <row r="1042" spans="6:20">
      <c r="F1042" s="103" t="s">
        <v>124</v>
      </c>
      <c r="J1042" s="121">
        <f t="shared" si="51"/>
        <v>56.763157048466411</v>
      </c>
      <c r="N1042" s="120">
        <f t="shared" si="48"/>
        <v>36.923609732724827</v>
      </c>
      <c r="Q1042" s="120">
        <f t="shared" si="49"/>
        <v>19.839547315741584</v>
      </c>
      <c r="R1042" s="112"/>
      <c r="T1042" s="120">
        <f t="shared" si="50"/>
        <v>0</v>
      </c>
    </row>
    <row r="1043" spans="6:20">
      <c r="F1043" s="103" t="s">
        <v>125</v>
      </c>
      <c r="J1043" s="121">
        <f t="shared" si="51"/>
        <v>19.863892316017317</v>
      </c>
      <c r="N1043" s="120">
        <f t="shared" si="48"/>
        <v>19.077589285714286</v>
      </c>
      <c r="Q1043" s="120">
        <f t="shared" si="49"/>
        <v>0.78630303030303039</v>
      </c>
      <c r="R1043" s="112"/>
      <c r="T1043" s="120">
        <f t="shared" si="50"/>
        <v>0</v>
      </c>
    </row>
    <row r="1044" spans="6:20">
      <c r="F1044" s="103" t="s">
        <v>126</v>
      </c>
      <c r="J1044" s="121">
        <f t="shared" si="51"/>
        <v>25.118843289226888</v>
      </c>
      <c r="N1044" s="120">
        <f t="shared" si="48"/>
        <v>25.118843289226888</v>
      </c>
      <c r="Q1044" s="120">
        <f t="shared" si="49"/>
        <v>0</v>
      </c>
      <c r="R1044" s="112"/>
      <c r="T1044" s="120">
        <f t="shared" si="50"/>
        <v>0</v>
      </c>
    </row>
    <row r="1045" spans="6:20">
      <c r="F1045" s="103" t="s">
        <v>127</v>
      </c>
      <c r="J1045" s="121">
        <f t="shared" si="51"/>
        <v>89.788965996851076</v>
      </c>
      <c r="N1045" s="120">
        <f t="shared" si="48"/>
        <v>89.547465996851074</v>
      </c>
      <c r="Q1045" s="120">
        <f t="shared" si="49"/>
        <v>0.24149999999999999</v>
      </c>
      <c r="R1045" s="112"/>
      <c r="T1045" s="120">
        <f t="shared" si="50"/>
        <v>0</v>
      </c>
    </row>
    <row r="1046" spans="6:20">
      <c r="F1046" s="103" t="s">
        <v>128</v>
      </c>
      <c r="J1046" s="121">
        <f t="shared" si="51"/>
        <v>20.879025717273265</v>
      </c>
      <c r="N1046" s="120">
        <f t="shared" si="48"/>
        <v>20.879025717273265</v>
      </c>
      <c r="Q1046" s="120">
        <f t="shared" si="49"/>
        <v>0</v>
      </c>
      <c r="R1046" s="112"/>
      <c r="T1046" s="120">
        <f t="shared" si="50"/>
        <v>0</v>
      </c>
    </row>
    <row r="1047" spans="6:20">
      <c r="F1047" s="103" t="s">
        <v>129</v>
      </c>
      <c r="J1047" s="121">
        <f t="shared" si="51"/>
        <v>53.03190611347263</v>
      </c>
      <c r="N1047" s="120">
        <f t="shared" si="48"/>
        <v>53.03190611347263</v>
      </c>
      <c r="Q1047" s="120">
        <f t="shared" si="49"/>
        <v>0</v>
      </c>
      <c r="T1047" s="120">
        <f t="shared" si="50"/>
        <v>0</v>
      </c>
    </row>
    <row r="1048" spans="6:20">
      <c r="F1048" s="103" t="s">
        <v>130</v>
      </c>
      <c r="J1048" s="121">
        <f t="shared" si="51"/>
        <v>62.969196471705772</v>
      </c>
      <c r="N1048" s="120">
        <f t="shared" si="48"/>
        <v>62.969196471705772</v>
      </c>
      <c r="Q1048" s="120">
        <f t="shared" si="49"/>
        <v>0</v>
      </c>
      <c r="T1048" s="120">
        <f t="shared" si="50"/>
        <v>0</v>
      </c>
    </row>
    <row r="1049" spans="6:20">
      <c r="F1049" s="103" t="s">
        <v>131</v>
      </c>
      <c r="J1049" s="121">
        <f t="shared" si="51"/>
        <v>57.390649430569212</v>
      </c>
      <c r="N1049" s="120">
        <f t="shared" si="48"/>
        <v>57.071618593564807</v>
      </c>
      <c r="Q1049" s="120">
        <f t="shared" si="49"/>
        <v>0.31903083700440527</v>
      </c>
      <c r="T1049" s="120">
        <f t="shared" si="50"/>
        <v>0</v>
      </c>
    </row>
    <row r="1050" spans="6:20">
      <c r="F1050" s="103" t="s">
        <v>132</v>
      </c>
      <c r="J1050" s="121">
        <f t="shared" si="51"/>
        <v>7.1686074321775681</v>
      </c>
      <c r="N1050" s="120">
        <f t="shared" si="48"/>
        <v>7.1686074321775681</v>
      </c>
      <c r="Q1050" s="120">
        <f t="shared" si="49"/>
        <v>0</v>
      </c>
      <c r="T1050" s="120">
        <f t="shared" si="50"/>
        <v>0</v>
      </c>
    </row>
    <row r="1051" spans="6:20">
      <c r="H1051" s="103">
        <f>SUM(H7:H951)</f>
        <v>358999.42999999982</v>
      </c>
      <c r="I1051" s="103">
        <f>SUM(I7:I951)</f>
        <v>3388.9728057257539</v>
      </c>
      <c r="J1051" s="120">
        <f>SUM(J7:J1050)</f>
        <v>358999.4300000004</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609D-4905-4635-967B-97E18EF1F7BB}">
  <dimension ref="A1:T1051"/>
  <sheetViews>
    <sheetView zoomScale="60" zoomScaleNormal="60" workbookViewId="0">
      <selection activeCell="C7" sqref="C7:C104"/>
    </sheetView>
  </sheetViews>
  <sheetFormatPr defaultColWidth="8.88671875" defaultRowHeight="18.75"/>
  <cols>
    <col min="1" max="1" width="5.44140625" style="107" customWidth="1"/>
    <col min="2" max="2" width="16" style="103" bestFit="1" customWidth="1"/>
    <col min="3" max="3" width="15.21875" style="106" bestFit="1" customWidth="1"/>
    <col min="4" max="4" width="13.6640625" style="103" customWidth="1"/>
    <col min="5" max="5" width="5.44140625" style="103" customWidth="1"/>
    <col min="6" max="6" width="16" style="103" bestFit="1" customWidth="1"/>
    <col min="7" max="7" width="14.21875" style="106" bestFit="1" customWidth="1"/>
    <col min="8" max="8" width="12.109375" style="103" bestFit="1" customWidth="1"/>
    <col min="9" max="9" width="11" style="103" bestFit="1" customWidth="1"/>
    <col min="10" max="10" width="12.109375" style="103" bestFit="1" customWidth="1"/>
    <col min="11" max="11" width="20.109375" style="103" bestFit="1" customWidth="1"/>
    <col min="12" max="12" width="16" style="103" bestFit="1"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6.77734375"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1173</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+C7*Totals!$G$16</f>
        <v>3449.8272074000215</v>
      </c>
      <c r="E7" s="107"/>
      <c r="F7" s="111" t="s">
        <v>1046</v>
      </c>
      <c r="G7" s="136">
        <v>6.1784209999999999E-4</v>
      </c>
      <c r="H7" s="103">
        <f>ROUND(+G7*Totals!$H$16,2)</f>
        <v>231.16</v>
      </c>
      <c r="I7" s="103">
        <f t="shared" ref="I7:I70" si="0">+N7+Q7+T7</f>
        <v>0</v>
      </c>
      <c r="J7" s="103">
        <f t="shared" ref="J7:J70" si="1">+H7-I7</f>
        <v>231.16</v>
      </c>
      <c r="Q7" s="112"/>
      <c r="R7" s="112"/>
    </row>
    <row r="8" spans="1:18">
      <c r="A8" s="107">
        <v>2</v>
      </c>
      <c r="B8" s="110" t="s">
        <v>37</v>
      </c>
      <c r="C8" s="141">
        <v>6.6297112999999996E-3</v>
      </c>
      <c r="D8" s="103">
        <f>+C8*Totals!$G$16</f>
        <v>2480.3957799757127</v>
      </c>
      <c r="E8" s="107"/>
      <c r="F8" s="111" t="s">
        <v>1045</v>
      </c>
      <c r="G8" s="136">
        <v>4.4435200000000004E-5</v>
      </c>
      <c r="H8" s="103">
        <f>ROUND(+G8*Totals!$H$16,2)</f>
        <v>16.62</v>
      </c>
      <c r="I8" s="103">
        <f t="shared" si="0"/>
        <v>0</v>
      </c>
      <c r="J8" s="103">
        <f t="shared" si="1"/>
        <v>16.62</v>
      </c>
      <c r="Q8" s="112"/>
      <c r="R8" s="112"/>
    </row>
    <row r="9" spans="1:18">
      <c r="A9" s="107">
        <v>3</v>
      </c>
      <c r="B9" s="110" t="s">
        <v>38</v>
      </c>
      <c r="C9" s="141">
        <v>1.0103484899999999E-2</v>
      </c>
      <c r="D9" s="103">
        <f>+C9*Totals!$G$16</f>
        <v>3780.0501673441399</v>
      </c>
      <c r="E9" s="107"/>
      <c r="F9" s="111" t="s">
        <v>36</v>
      </c>
      <c r="G9" s="136">
        <v>3.0563669999999999E-4</v>
      </c>
      <c r="H9" s="103">
        <f>ROUND(+G9*Totals!$H$16,2)</f>
        <v>114.35</v>
      </c>
      <c r="I9" s="103">
        <f t="shared" si="0"/>
        <v>0</v>
      </c>
      <c r="J9" s="103">
        <f t="shared" si="1"/>
        <v>114.35</v>
      </c>
      <c r="Q9" s="112"/>
      <c r="R9" s="112"/>
    </row>
    <row r="10" spans="1:18">
      <c r="A10" s="107">
        <v>4</v>
      </c>
      <c r="B10" s="110" t="s">
        <v>39</v>
      </c>
      <c r="C10" s="141">
        <v>8.045389699999999E-3</v>
      </c>
      <c r="D10" s="103">
        <f>+C10*Totals!$G$16</f>
        <v>3010.0482143377894</v>
      </c>
      <c r="E10" s="107"/>
      <c r="F10" s="111" t="s">
        <v>1044</v>
      </c>
      <c r="G10" s="136">
        <v>2.3774747999999999E-3</v>
      </c>
      <c r="H10" s="103">
        <f>ROUND(+G10*Totals!$H$16,2)</f>
        <v>889.49</v>
      </c>
      <c r="I10" s="103">
        <f t="shared" si="0"/>
        <v>0</v>
      </c>
      <c r="J10" s="103">
        <f t="shared" si="1"/>
        <v>889.49</v>
      </c>
      <c r="Q10" s="112"/>
      <c r="R10" s="112"/>
    </row>
    <row r="11" spans="1:18">
      <c r="A11" s="107">
        <v>5</v>
      </c>
      <c r="B11" s="110" t="s">
        <v>40</v>
      </c>
      <c r="C11" s="141">
        <v>7.1203205999999996E-3</v>
      </c>
      <c r="D11" s="103">
        <f>+C11*Totals!$G$16</f>
        <v>2663.9490573766211</v>
      </c>
      <c r="E11" s="107"/>
      <c r="F11" s="111" t="s">
        <v>1043</v>
      </c>
      <c r="G11" s="136">
        <v>3.3770729999999996E-4</v>
      </c>
      <c r="H11" s="103">
        <f>ROUND(+G11*Totals!$H$16,2)</f>
        <v>126.35</v>
      </c>
      <c r="I11" s="103">
        <f t="shared" si="0"/>
        <v>0</v>
      </c>
      <c r="J11" s="103">
        <f t="shared" si="1"/>
        <v>126.35</v>
      </c>
      <c r="Q11" s="112"/>
      <c r="R11" s="112"/>
    </row>
    <row r="12" spans="1:18">
      <c r="A12" s="107">
        <v>6</v>
      </c>
      <c r="B12" s="110" t="s">
        <v>41</v>
      </c>
      <c r="C12" s="141">
        <v>1.37704321E-2</v>
      </c>
      <c r="D12" s="103">
        <f>+C12*Totals!$G$16</f>
        <v>5151.977231539795</v>
      </c>
      <c r="E12" s="107"/>
      <c r="F12" s="111" t="s">
        <v>1042</v>
      </c>
      <c r="G12" s="136">
        <v>2.3956350000000002E-4</v>
      </c>
      <c r="H12" s="103">
        <f>ROUND(+G12*Totals!$H$16,2)</f>
        <v>89.63</v>
      </c>
      <c r="I12" s="103">
        <f t="shared" si="0"/>
        <v>0</v>
      </c>
      <c r="J12" s="103">
        <f t="shared" si="1"/>
        <v>89.63</v>
      </c>
      <c r="Q12" s="112"/>
      <c r="R12" s="112"/>
    </row>
    <row r="13" spans="1:18">
      <c r="A13" s="107">
        <v>7</v>
      </c>
      <c r="B13" s="110" t="s">
        <v>1158</v>
      </c>
      <c r="C13" s="141">
        <v>1.20666082E-2</v>
      </c>
      <c r="D13" s="103">
        <f>+C13*Totals!$G$16</f>
        <v>4514.519969806277</v>
      </c>
      <c r="E13" s="107"/>
      <c r="F13" s="111" t="s">
        <v>1041</v>
      </c>
      <c r="G13" s="136">
        <v>1.9744669999999999E-4</v>
      </c>
      <c r="H13" s="103">
        <f>ROUND(+G13*Totals!$H$16,2)</f>
        <v>73.87</v>
      </c>
      <c r="I13" s="103">
        <f t="shared" si="0"/>
        <v>0</v>
      </c>
      <c r="J13" s="103">
        <f t="shared" si="1"/>
        <v>73.87</v>
      </c>
      <c r="Q13" s="112"/>
      <c r="R13" s="112"/>
    </row>
    <row r="14" spans="1:18">
      <c r="A14" s="107">
        <v>8</v>
      </c>
      <c r="B14" s="110" t="s">
        <v>42</v>
      </c>
      <c r="C14" s="141">
        <v>1.05818493E-2</v>
      </c>
      <c r="D14" s="103">
        <f>+C14*Totals!$G$16</f>
        <v>3959.0222198753886</v>
      </c>
      <c r="E14" s="107"/>
      <c r="F14" s="111" t="s">
        <v>1040</v>
      </c>
      <c r="G14" s="136">
        <v>6.02E-4</v>
      </c>
      <c r="H14" s="103">
        <f>ROUND(+G14*Totals!$H$16,2)</f>
        <v>225.23</v>
      </c>
      <c r="I14" s="103">
        <f t="shared" si="0"/>
        <v>0</v>
      </c>
      <c r="J14" s="103">
        <f t="shared" si="1"/>
        <v>225.23</v>
      </c>
      <c r="Q14" s="112"/>
      <c r="R14" s="112"/>
    </row>
    <row r="15" spans="1:18">
      <c r="A15" s="107">
        <v>9</v>
      </c>
      <c r="B15" s="110" t="s">
        <v>43</v>
      </c>
      <c r="C15" s="141">
        <v>8.8938986999999997E-3</v>
      </c>
      <c r="D15" s="103">
        <f>+C15*Totals!$G$16</f>
        <v>3327.5036882845075</v>
      </c>
      <c r="E15" s="107"/>
      <c r="F15" s="111" t="s">
        <v>1039</v>
      </c>
      <c r="G15" s="136">
        <v>2.6158790000000001E-4</v>
      </c>
      <c r="H15" s="103">
        <f>ROUND(+G15*Totals!$H$16,2)</f>
        <v>97.87</v>
      </c>
      <c r="I15" s="103">
        <f t="shared" si="0"/>
        <v>0</v>
      </c>
      <c r="J15" s="103">
        <f t="shared" si="1"/>
        <v>97.87</v>
      </c>
      <c r="Q15" s="112"/>
      <c r="R15" s="112"/>
    </row>
    <row r="16" spans="1:18">
      <c r="A16" s="107">
        <v>10</v>
      </c>
      <c r="B16" s="110" t="s">
        <v>44</v>
      </c>
      <c r="C16" s="141">
        <v>1.1664171699999998E-2</v>
      </c>
      <c r="D16" s="103">
        <f>+C16*Totals!$G$16</f>
        <v>4363.9550732159532</v>
      </c>
      <c r="E16" s="107"/>
      <c r="F16" s="111" t="s">
        <v>1038</v>
      </c>
      <c r="G16" s="136">
        <v>1.4377675999999999E-3</v>
      </c>
      <c r="H16" s="103">
        <f>ROUND(+G16*Totals!$H$16,2)</f>
        <v>537.91999999999996</v>
      </c>
      <c r="I16" s="103">
        <f t="shared" si="0"/>
        <v>0</v>
      </c>
      <c r="J16" s="103">
        <f t="shared" si="1"/>
        <v>537.91999999999996</v>
      </c>
      <c r="Q16" s="112"/>
      <c r="R16" s="112"/>
    </row>
    <row r="17" spans="1:19">
      <c r="A17" s="107">
        <v>11</v>
      </c>
      <c r="B17" s="110" t="s">
        <v>45</v>
      </c>
      <c r="C17" s="141">
        <v>9.6119438999999994E-3</v>
      </c>
      <c r="D17" s="103">
        <f>+C17*Totals!$G$16</f>
        <v>3596.1483099457578</v>
      </c>
      <c r="E17" s="107"/>
      <c r="F17" s="111" t="s">
        <v>1037</v>
      </c>
      <c r="G17" s="136">
        <v>3.4543520000000002E-4</v>
      </c>
      <c r="H17" s="103">
        <f>ROUND(+G17*Totals!$H$16,2)</f>
        <v>129.24</v>
      </c>
      <c r="I17" s="103">
        <f t="shared" si="0"/>
        <v>0</v>
      </c>
      <c r="J17" s="103">
        <f t="shared" si="1"/>
        <v>129.24</v>
      </c>
      <c r="K17" s="113"/>
      <c r="L17" s="113"/>
      <c r="N17" s="117"/>
      <c r="Q17" s="112"/>
      <c r="R17" s="112"/>
    </row>
    <row r="18" spans="1:19">
      <c r="A18" s="107">
        <v>12</v>
      </c>
      <c r="B18" s="110" t="s">
        <v>46</v>
      </c>
      <c r="C18" s="141">
        <v>1.0738150799999999E-2</v>
      </c>
      <c r="D18" s="103">
        <f>+C18*Totals!$G$16</f>
        <v>4017.4998161779413</v>
      </c>
      <c r="E18" s="107"/>
      <c r="F18" s="111" t="s">
        <v>1036</v>
      </c>
      <c r="G18" s="136">
        <v>2.608151E-4</v>
      </c>
      <c r="H18" s="103">
        <f>ROUND(+G18*Totals!$H$16,2)</f>
        <v>97.58</v>
      </c>
      <c r="I18" s="103">
        <f t="shared" si="0"/>
        <v>0</v>
      </c>
      <c r="J18" s="103">
        <f t="shared" si="1"/>
        <v>97.58</v>
      </c>
      <c r="Q18" s="112"/>
      <c r="R18" s="112"/>
    </row>
    <row r="19" spans="1:19">
      <c r="A19" s="107">
        <v>13</v>
      </c>
      <c r="B19" s="110" t="s">
        <v>47</v>
      </c>
      <c r="C19" s="141">
        <v>9.4141681000000001E-3</v>
      </c>
      <c r="D19" s="103">
        <f>+C19*Totals!$G$16</f>
        <v>3522.1537968360667</v>
      </c>
      <c r="E19" s="107"/>
      <c r="F19" s="111" t="s">
        <v>1035</v>
      </c>
      <c r="G19" s="136">
        <v>2.9481770000000003E-4</v>
      </c>
      <c r="H19" s="103">
        <f>ROUND(+G19*Totals!$H$16,2)</f>
        <v>110.3</v>
      </c>
      <c r="I19" s="103">
        <f t="shared" si="0"/>
        <v>0</v>
      </c>
      <c r="J19" s="103">
        <f t="shared" si="1"/>
        <v>110.3</v>
      </c>
      <c r="K19" s="113"/>
      <c r="L19" s="113"/>
      <c r="N19" s="117"/>
      <c r="O19" s="115"/>
      <c r="P19" s="114"/>
      <c r="Q19" s="116"/>
      <c r="R19" s="116"/>
      <c r="S19" s="114"/>
    </row>
    <row r="20" spans="1:19">
      <c r="A20" s="107">
        <v>14</v>
      </c>
      <c r="B20" s="110" t="s">
        <v>48</v>
      </c>
      <c r="C20" s="141">
        <v>1.01526181E-2</v>
      </c>
      <c r="D20" s="103">
        <f>+C20*Totals!$G$16</f>
        <v>3798.4325336979664</v>
      </c>
      <c r="E20" s="107"/>
      <c r="F20" s="111" t="s">
        <v>1034</v>
      </c>
      <c r="G20" s="136">
        <v>6.3368399999999995E-5</v>
      </c>
      <c r="H20" s="103">
        <f>ROUND(+G20*Totals!$H$16,2)</f>
        <v>23.71</v>
      </c>
      <c r="I20" s="103">
        <f t="shared" si="0"/>
        <v>11.76950721153846</v>
      </c>
      <c r="J20" s="103">
        <f t="shared" si="1"/>
        <v>11.94049278846154</v>
      </c>
      <c r="K20" s="113" t="s">
        <v>1034</v>
      </c>
      <c r="L20" s="113" t="s">
        <v>69</v>
      </c>
      <c r="M20" s="138">
        <v>0.49639423076923073</v>
      </c>
      <c r="N20" s="117">
        <f>H20*M20</f>
        <v>11.76950721153846</v>
      </c>
      <c r="O20" s="117" t="s">
        <v>1159</v>
      </c>
      <c r="P20" s="114"/>
      <c r="Q20" s="118"/>
      <c r="R20" s="116"/>
      <c r="S20" s="114"/>
    </row>
    <row r="21" spans="1:19">
      <c r="A21" s="107">
        <v>15</v>
      </c>
      <c r="B21" s="110" t="s">
        <v>49</v>
      </c>
      <c r="C21" s="141">
        <v>8.8385312000000011E-3</v>
      </c>
      <c r="D21" s="103">
        <f>+C21*Totals!$G$16</f>
        <v>3306.7888626860231</v>
      </c>
      <c r="E21" s="107"/>
      <c r="F21" s="111" t="s">
        <v>1033</v>
      </c>
      <c r="G21" s="136">
        <v>2.1201371999999999E-3</v>
      </c>
      <c r="H21" s="103">
        <f>ROUND(+G21*Totals!$H$16,2)</f>
        <v>793.21</v>
      </c>
      <c r="I21" s="103">
        <f t="shared" si="0"/>
        <v>0</v>
      </c>
      <c r="J21" s="103">
        <f t="shared" si="1"/>
        <v>793.21</v>
      </c>
      <c r="K21" s="113"/>
      <c r="L21" s="113"/>
      <c r="N21" s="117"/>
      <c r="O21" s="117" t="s">
        <v>1159</v>
      </c>
      <c r="P21" s="114"/>
      <c r="Q21" s="118"/>
      <c r="R21" s="116"/>
      <c r="S21" s="114"/>
    </row>
    <row r="22" spans="1:19">
      <c r="A22" s="107">
        <v>16</v>
      </c>
      <c r="B22" s="110" t="s">
        <v>50</v>
      </c>
      <c r="C22" s="141">
        <v>1.0843522100000001E-2</v>
      </c>
      <c r="D22" s="103">
        <f>+C22*Totals!$G$16</f>
        <v>4056.9227285829747</v>
      </c>
      <c r="E22" s="107"/>
      <c r="F22" s="111" t="s">
        <v>1032</v>
      </c>
      <c r="G22" s="136">
        <v>1.6344419999999999E-4</v>
      </c>
      <c r="H22" s="103">
        <f>ROUND(+G22*Totals!$H$16,2)</f>
        <v>61.15</v>
      </c>
      <c r="I22" s="103">
        <f t="shared" si="0"/>
        <v>32.106219709208396</v>
      </c>
      <c r="J22" s="103">
        <f t="shared" si="1"/>
        <v>29.043780290791602</v>
      </c>
      <c r="K22" s="113" t="s">
        <v>1032</v>
      </c>
      <c r="L22" s="113" t="s">
        <v>110</v>
      </c>
      <c r="M22" s="138">
        <v>0.52504038772213246</v>
      </c>
      <c r="N22" s="117">
        <f>H22*M22</f>
        <v>32.106219709208396</v>
      </c>
      <c r="O22" s="117" t="s">
        <v>1159</v>
      </c>
      <c r="P22" s="114"/>
      <c r="Q22" s="118"/>
      <c r="R22" s="116"/>
      <c r="S22" s="114"/>
    </row>
    <row r="23" spans="1:19">
      <c r="A23" s="107">
        <v>17</v>
      </c>
      <c r="B23" s="110" t="s">
        <v>51</v>
      </c>
      <c r="C23" s="141">
        <v>1.0624188999999999E-2</v>
      </c>
      <c r="D23" s="103">
        <f>+C23*Totals!$G$16</f>
        <v>3974.862911642078</v>
      </c>
      <c r="E23" s="107"/>
      <c r="F23" s="111" t="s">
        <v>1031</v>
      </c>
      <c r="G23" s="136">
        <v>1.661489E-4</v>
      </c>
      <c r="H23" s="103">
        <f>ROUND(+G23*Totals!$H$16,2)</f>
        <v>62.16</v>
      </c>
      <c r="I23" s="103">
        <f t="shared" si="0"/>
        <v>12.835398230088495</v>
      </c>
      <c r="J23" s="103">
        <f t="shared" si="1"/>
        <v>49.324601769911503</v>
      </c>
      <c r="K23" s="137" t="s">
        <v>1031</v>
      </c>
      <c r="L23" s="137" t="s">
        <v>126</v>
      </c>
      <c r="M23" s="138">
        <v>0.20648967551622419</v>
      </c>
      <c r="N23" s="117">
        <f>H23*M23</f>
        <v>12.835398230088495</v>
      </c>
      <c r="O23" s="113" t="s">
        <v>1159</v>
      </c>
      <c r="P23" s="114"/>
      <c r="Q23" s="118"/>
      <c r="R23" s="116"/>
      <c r="S23" s="114"/>
    </row>
    <row r="24" spans="1:19">
      <c r="A24" s="107">
        <v>18</v>
      </c>
      <c r="B24" s="110" t="s">
        <v>52</v>
      </c>
      <c r="C24" s="141">
        <v>9.766703199999999E-3</v>
      </c>
      <c r="D24" s="103">
        <f>+C24*Totals!$G$16</f>
        <v>3654.0489178699663</v>
      </c>
      <c r="E24" s="107"/>
      <c r="F24" s="111" t="s">
        <v>1030</v>
      </c>
      <c r="G24" s="136">
        <v>3.7325539999999999E-4</v>
      </c>
      <c r="H24" s="103">
        <f>ROUND(+G24*Totals!$H$16,2)</f>
        <v>139.65</v>
      </c>
      <c r="I24" s="103">
        <f t="shared" si="0"/>
        <v>0</v>
      </c>
      <c r="J24" s="103">
        <f t="shared" si="1"/>
        <v>139.65</v>
      </c>
      <c r="K24" s="113"/>
      <c r="L24" s="113"/>
      <c r="N24" s="117"/>
      <c r="O24" s="113"/>
      <c r="P24" s="114"/>
      <c r="Q24" s="118"/>
      <c r="R24" s="116"/>
      <c r="S24" s="114"/>
    </row>
    <row r="25" spans="1:19">
      <c r="A25" s="107">
        <v>19</v>
      </c>
      <c r="B25" s="110" t="s">
        <v>53</v>
      </c>
      <c r="C25" s="141">
        <v>9.3544664000000007E-3</v>
      </c>
      <c r="D25" s="103">
        <f>+C25*Totals!$G$16</f>
        <v>3499.8174026800534</v>
      </c>
      <c r="E25" s="107"/>
      <c r="F25" s="111" t="s">
        <v>1029</v>
      </c>
      <c r="G25" s="136">
        <v>8.0640180000000005E-4</v>
      </c>
      <c r="H25" s="103">
        <f>ROUND(+G25*Totals!$H$16,2)</f>
        <v>301.7</v>
      </c>
      <c r="I25" s="103">
        <f t="shared" si="0"/>
        <v>0</v>
      </c>
      <c r="J25" s="103">
        <f t="shared" si="1"/>
        <v>301.7</v>
      </c>
      <c r="K25" s="113"/>
      <c r="L25" s="113"/>
      <c r="N25" s="117">
        <v>0</v>
      </c>
      <c r="O25" s="113" t="s">
        <v>1159</v>
      </c>
      <c r="P25" s="114"/>
      <c r="Q25" s="118"/>
      <c r="R25" s="116"/>
      <c r="S25" s="114"/>
    </row>
    <row r="26" spans="1:19">
      <c r="A26" s="107">
        <v>20</v>
      </c>
      <c r="B26" s="110" t="s">
        <v>54</v>
      </c>
      <c r="C26" s="141">
        <v>6.2624808000000002E-3</v>
      </c>
      <c r="D26" s="103">
        <f>+C26*Totals!$G$16</f>
        <v>2343.002620415602</v>
      </c>
      <c r="E26" s="107"/>
      <c r="F26" s="111" t="s">
        <v>1028</v>
      </c>
      <c r="G26" s="136">
        <v>8.7711200000000001E-5</v>
      </c>
      <c r="H26" s="103">
        <f>ROUND(+G26*Totals!$H$16,2)</f>
        <v>32.82</v>
      </c>
      <c r="I26" s="103">
        <f t="shared" si="0"/>
        <v>15.384375</v>
      </c>
      <c r="J26" s="103">
        <f t="shared" si="1"/>
        <v>17.435625000000002</v>
      </c>
      <c r="K26" s="113" t="s">
        <v>1028</v>
      </c>
      <c r="L26" s="113" t="s">
        <v>53</v>
      </c>
      <c r="M26" s="138">
        <v>0.46875</v>
      </c>
      <c r="N26" s="117">
        <f>H26*M26</f>
        <v>15.384375</v>
      </c>
      <c r="O26" s="117" t="s">
        <v>1159</v>
      </c>
      <c r="P26" s="114"/>
      <c r="Q26" s="118"/>
      <c r="R26" s="116"/>
      <c r="S26" s="114"/>
    </row>
    <row r="27" spans="1:19">
      <c r="A27" s="107">
        <v>21</v>
      </c>
      <c r="B27" s="110" t="s">
        <v>55</v>
      </c>
      <c r="C27" s="141">
        <v>9.8328212999999991E-3</v>
      </c>
      <c r="D27" s="103">
        <f>+C27*Totals!$G$16</f>
        <v>3678.7859009449326</v>
      </c>
      <c r="E27" s="107"/>
      <c r="F27" s="111" t="s">
        <v>1027</v>
      </c>
      <c r="G27" s="136">
        <v>4.8221819999999998E-4</v>
      </c>
      <c r="H27" s="103">
        <f>ROUND(+G27*Totals!$H$16,2)</f>
        <v>180.41</v>
      </c>
      <c r="I27" s="103">
        <f t="shared" si="0"/>
        <v>0</v>
      </c>
      <c r="J27" s="103">
        <f t="shared" si="1"/>
        <v>180.41</v>
      </c>
      <c r="K27" s="113"/>
      <c r="L27" s="113"/>
      <c r="N27" s="117">
        <v>0</v>
      </c>
      <c r="O27" s="113" t="s">
        <v>1159</v>
      </c>
      <c r="P27" s="114"/>
      <c r="Q27" s="118"/>
      <c r="R27" s="116"/>
      <c r="S27" s="114"/>
    </row>
    <row r="28" spans="1:19" ht="19.5" customHeight="1">
      <c r="A28" s="107">
        <v>22</v>
      </c>
      <c r="B28" s="110" t="s">
        <v>56</v>
      </c>
      <c r="C28" s="141">
        <v>1.2209533E-2</v>
      </c>
      <c r="D28" s="103">
        <f>+C28*Totals!$G$16</f>
        <v>4567.9928971679665</v>
      </c>
      <c r="E28" s="107"/>
      <c r="F28" s="111" t="s">
        <v>1026</v>
      </c>
      <c r="G28" s="136">
        <v>7.5744579000000005E-3</v>
      </c>
      <c r="H28" s="103">
        <f>ROUND(+G28*Totals!$H$16,2)</f>
        <v>2833.86</v>
      </c>
      <c r="I28" s="103">
        <f t="shared" si="0"/>
        <v>0</v>
      </c>
      <c r="J28" s="103">
        <f t="shared" si="1"/>
        <v>2833.86</v>
      </c>
      <c r="K28" s="113"/>
      <c r="L28" s="113"/>
      <c r="N28" s="117">
        <v>0</v>
      </c>
      <c r="O28" s="113" t="s">
        <v>1159</v>
      </c>
      <c r="P28" s="114"/>
      <c r="Q28" s="118"/>
      <c r="R28" s="116"/>
      <c r="S28" s="114"/>
    </row>
    <row r="29" spans="1:19">
      <c r="A29" s="107">
        <v>23</v>
      </c>
      <c r="B29" s="110" t="s">
        <v>57</v>
      </c>
      <c r="C29" s="141">
        <v>1.2359282100000001E-2</v>
      </c>
      <c r="D29" s="103">
        <f>+C29*Totals!$G$16</f>
        <v>4624.0190224224943</v>
      </c>
      <c r="E29" s="107"/>
      <c r="F29" s="111" t="s">
        <v>1025</v>
      </c>
      <c r="G29" s="136">
        <v>7.9596899999999997E-5</v>
      </c>
      <c r="H29" s="103">
        <f>ROUND(+G29*Totals!$H$16,2)</f>
        <v>29.78</v>
      </c>
      <c r="I29" s="103">
        <f t="shared" si="0"/>
        <v>5.8089382716049389</v>
      </c>
      <c r="J29" s="103">
        <f t="shared" si="1"/>
        <v>23.971061728395064</v>
      </c>
      <c r="K29" s="113" t="s">
        <v>1025</v>
      </c>
      <c r="L29" s="113" t="s">
        <v>94</v>
      </c>
      <c r="M29" s="138">
        <v>0.19506172839506175</v>
      </c>
      <c r="N29" s="117">
        <f>H29*M29</f>
        <v>5.8089382716049389</v>
      </c>
      <c r="O29" s="117" t="s">
        <v>1159</v>
      </c>
      <c r="P29" s="114"/>
      <c r="Q29" s="118"/>
      <c r="R29" s="116"/>
      <c r="S29" s="114"/>
    </row>
    <row r="30" spans="1:19" ht="19.5" customHeight="1">
      <c r="A30" s="107">
        <v>24</v>
      </c>
      <c r="B30" s="110" t="s">
        <v>58</v>
      </c>
      <c r="C30" s="141">
        <v>1.10073033E-2</v>
      </c>
      <c r="D30" s="103">
        <f>+C30*Totals!$G$16</f>
        <v>4118.1987297444966</v>
      </c>
      <c r="E30" s="107"/>
      <c r="F30" s="111" t="s">
        <v>1024</v>
      </c>
      <c r="G30" s="136">
        <v>5.9813599999999998E-4</v>
      </c>
      <c r="H30" s="103">
        <f>ROUND(+G30*Totals!$H$16,2)</f>
        <v>223.78</v>
      </c>
      <c r="I30" s="103">
        <f t="shared" si="0"/>
        <v>0</v>
      </c>
      <c r="J30" s="103">
        <f t="shared" si="1"/>
        <v>223.78</v>
      </c>
      <c r="K30" s="113"/>
      <c r="L30" s="113"/>
      <c r="N30" s="117">
        <v>0</v>
      </c>
      <c r="O30" s="113" t="s">
        <v>1159</v>
      </c>
      <c r="P30" s="114"/>
      <c r="Q30" s="118"/>
      <c r="R30" s="116"/>
      <c r="S30" s="114"/>
    </row>
    <row r="31" spans="1:19">
      <c r="A31" s="107">
        <v>25</v>
      </c>
      <c r="B31" s="110" t="s">
        <v>59</v>
      </c>
      <c r="C31" s="141">
        <v>1.1376687000000002E-2</v>
      </c>
      <c r="D31" s="103">
        <f>+C31*Totals!$G$16</f>
        <v>4256.3974731304752</v>
      </c>
      <c r="E31" s="107"/>
      <c r="F31" s="111" t="s">
        <v>1023</v>
      </c>
      <c r="G31" s="136">
        <v>2.5673868999999998E-2</v>
      </c>
      <c r="H31" s="103">
        <f>ROUND(+G31*Totals!$H$16,2)</f>
        <v>9605.4500000000007</v>
      </c>
      <c r="I31" s="103">
        <f t="shared" si="0"/>
        <v>0</v>
      </c>
      <c r="J31" s="103">
        <f t="shared" si="1"/>
        <v>9605.4500000000007</v>
      </c>
      <c r="K31" s="113"/>
      <c r="L31" s="113"/>
      <c r="N31" s="117">
        <v>0</v>
      </c>
      <c r="O31" s="113" t="s">
        <v>1159</v>
      </c>
      <c r="P31" s="114"/>
      <c r="Q31" s="118"/>
      <c r="R31" s="116"/>
      <c r="S31" s="114"/>
    </row>
    <row r="32" spans="1:19">
      <c r="A32" s="107">
        <v>26</v>
      </c>
      <c r="B32" s="110" t="s">
        <v>60</v>
      </c>
      <c r="C32" s="141">
        <v>8.2024656000000001E-3</v>
      </c>
      <c r="D32" s="103">
        <f>+C32*Totals!$G$16</f>
        <v>3068.8155394694113</v>
      </c>
      <c r="E32" s="107"/>
      <c r="F32" s="111" t="s">
        <v>1022</v>
      </c>
      <c r="G32" s="136">
        <v>2.1058407000000001E-3</v>
      </c>
      <c r="H32" s="103">
        <f>ROUND(+G32*Totals!$H$16,2)</f>
        <v>787.87</v>
      </c>
      <c r="I32" s="103">
        <f t="shared" si="0"/>
        <v>0</v>
      </c>
      <c r="J32" s="103">
        <f t="shared" si="1"/>
        <v>787.87</v>
      </c>
      <c r="K32" s="113"/>
      <c r="L32" s="113"/>
      <c r="N32" s="117">
        <v>0</v>
      </c>
      <c r="O32" s="113" t="s">
        <v>1159</v>
      </c>
      <c r="P32" s="114"/>
      <c r="Q32" s="118"/>
      <c r="R32" s="116"/>
      <c r="S32" s="114"/>
    </row>
    <row r="33" spans="1:19">
      <c r="A33" s="107">
        <v>27</v>
      </c>
      <c r="B33" s="110" t="s">
        <v>61</v>
      </c>
      <c r="C33" s="141">
        <v>7.9155505999999997E-3</v>
      </c>
      <c r="D33" s="103">
        <f>+C33*Totals!$G$16</f>
        <v>2961.4710831260813</v>
      </c>
      <c r="E33" s="107"/>
      <c r="F33" s="111" t="s">
        <v>1021</v>
      </c>
      <c r="G33" s="136">
        <v>4.2116799999999996E-5</v>
      </c>
      <c r="H33" s="103">
        <f>ROUND(+G33*Totals!$H$16,2)</f>
        <v>15.76</v>
      </c>
      <c r="I33" s="103">
        <f t="shared" si="0"/>
        <v>7.0919999999999996</v>
      </c>
      <c r="J33" s="103">
        <f t="shared" si="1"/>
        <v>8.6679999999999993</v>
      </c>
      <c r="K33" s="113" t="s">
        <v>1021</v>
      </c>
      <c r="L33" s="113" t="s">
        <v>57</v>
      </c>
      <c r="M33" s="138">
        <v>0.45</v>
      </c>
      <c r="N33" s="117">
        <f>H33*M33</f>
        <v>7.0919999999999996</v>
      </c>
      <c r="O33" s="117" t="s">
        <v>1159</v>
      </c>
      <c r="P33" s="114"/>
      <c r="Q33" s="118"/>
      <c r="R33" s="116"/>
      <c r="S33" s="114"/>
    </row>
    <row r="34" spans="1:19">
      <c r="A34" s="107">
        <v>28</v>
      </c>
      <c r="B34" s="110" t="s">
        <v>62</v>
      </c>
      <c r="C34" s="141">
        <v>1.1337944900000001E-2</v>
      </c>
      <c r="D34" s="103">
        <f>+C34*Totals!$G$16</f>
        <v>4241.9027633310607</v>
      </c>
      <c r="E34" s="107"/>
      <c r="F34" s="111" t="s">
        <v>1020</v>
      </c>
      <c r="G34" s="136">
        <v>1.4682930000000001E-4</v>
      </c>
      <c r="H34" s="103">
        <f>ROUND(+G34*Totals!$H$16,2)</f>
        <v>54.93</v>
      </c>
      <c r="I34" s="103">
        <f t="shared" si="0"/>
        <v>5.172780269058296</v>
      </c>
      <c r="J34" s="103">
        <f t="shared" si="1"/>
        <v>49.757219730941706</v>
      </c>
      <c r="K34" s="113" t="s">
        <v>1020</v>
      </c>
      <c r="L34" s="113" t="s">
        <v>83</v>
      </c>
      <c r="M34" s="138">
        <v>9.417040358744394E-2</v>
      </c>
      <c r="N34" s="117">
        <f>H34*M34</f>
        <v>5.172780269058296</v>
      </c>
      <c r="O34" s="117" t="s">
        <v>1159</v>
      </c>
      <c r="P34" s="114"/>
      <c r="Q34" s="118"/>
      <c r="R34" s="116"/>
      <c r="S34" s="114"/>
    </row>
    <row r="35" spans="1:19">
      <c r="A35" s="107">
        <v>29</v>
      </c>
      <c r="B35" s="110" t="s">
        <v>63</v>
      </c>
      <c r="C35" s="141">
        <v>8.0837596000000005E-3</v>
      </c>
      <c r="D35" s="103">
        <f>+C35*Totals!$G$16</f>
        <v>3024.4036717221998</v>
      </c>
      <c r="E35" s="107"/>
      <c r="F35" s="111" t="s">
        <v>1019</v>
      </c>
      <c r="G35" s="136">
        <v>3.7209630000000003E-4</v>
      </c>
      <c r="H35" s="103">
        <f>ROUND(+G35*Totals!$H$16,2)</f>
        <v>139.21</v>
      </c>
      <c r="I35" s="103">
        <f t="shared" si="0"/>
        <v>0</v>
      </c>
      <c r="J35" s="103">
        <f t="shared" si="1"/>
        <v>139.21</v>
      </c>
      <c r="K35" s="113"/>
      <c r="L35" s="113"/>
      <c r="N35" s="117">
        <v>0</v>
      </c>
      <c r="O35" s="113" t="s">
        <v>1159</v>
      </c>
      <c r="P35" s="114"/>
      <c r="Q35" s="118"/>
      <c r="R35" s="116"/>
      <c r="S35" s="114"/>
    </row>
    <row r="36" spans="1:19">
      <c r="A36" s="107">
        <v>30</v>
      </c>
      <c r="B36" s="110" t="s">
        <v>64</v>
      </c>
      <c r="C36" s="141">
        <v>7.2857872999999998E-3</v>
      </c>
      <c r="D36" s="103">
        <f>+C36*Totals!$G$16</f>
        <v>2725.8556602186645</v>
      </c>
      <c r="E36" s="107"/>
      <c r="F36" s="111" t="s">
        <v>1018</v>
      </c>
      <c r="G36" s="136">
        <v>2.94462219E-2</v>
      </c>
      <c r="H36" s="103">
        <f>ROUND(+G36*Totals!$H$16,2)</f>
        <v>11016.81</v>
      </c>
      <c r="I36" s="103">
        <f t="shared" si="0"/>
        <v>0</v>
      </c>
      <c r="J36" s="103">
        <f t="shared" si="1"/>
        <v>11016.81</v>
      </c>
      <c r="K36" s="113"/>
      <c r="L36" s="113"/>
      <c r="N36" s="117">
        <v>0</v>
      </c>
      <c r="O36" s="113" t="s">
        <v>1159</v>
      </c>
      <c r="P36" s="114"/>
      <c r="Q36" s="118"/>
      <c r="R36" s="116"/>
      <c r="S36" s="114"/>
    </row>
    <row r="37" spans="1:19">
      <c r="A37" s="107">
        <v>31</v>
      </c>
      <c r="B37" s="110" t="s">
        <v>65</v>
      </c>
      <c r="C37" s="141">
        <v>1.4244237200000001E-2</v>
      </c>
      <c r="D37" s="103">
        <f>+C37*Totals!$G$16</f>
        <v>5329.2434981072347</v>
      </c>
      <c r="E37" s="107"/>
      <c r="F37" s="111" t="s">
        <v>1017</v>
      </c>
      <c r="G37" s="136">
        <v>2.105841E-4</v>
      </c>
      <c r="H37" s="103">
        <f>ROUND(+G37*Totals!$H$16,2)</f>
        <v>78.790000000000006</v>
      </c>
      <c r="I37" s="103">
        <f t="shared" si="0"/>
        <v>0</v>
      </c>
      <c r="J37" s="103">
        <f t="shared" si="1"/>
        <v>78.790000000000006</v>
      </c>
      <c r="K37" s="113"/>
      <c r="L37" s="113"/>
      <c r="N37" s="117">
        <v>0</v>
      </c>
      <c r="O37" s="113" t="s">
        <v>1159</v>
      </c>
      <c r="P37" s="114"/>
      <c r="Q37" s="118"/>
      <c r="R37" s="116"/>
      <c r="S37" s="114"/>
    </row>
    <row r="38" spans="1:19">
      <c r="A38" s="107">
        <v>32</v>
      </c>
      <c r="B38" s="110" t="s">
        <v>66</v>
      </c>
      <c r="C38" s="141">
        <v>6.1797747000000005E-3</v>
      </c>
      <c r="D38" s="103">
        <f>+C38*Totals!$G$16</f>
        <v>2312.0595141270596</v>
      </c>
      <c r="E38" s="107"/>
      <c r="F38" s="111" t="s">
        <v>1016</v>
      </c>
      <c r="G38" s="136">
        <v>4.312144E-4</v>
      </c>
      <c r="H38" s="103">
        <f>ROUND(+G38*Totals!$H$16,2)</f>
        <v>161.33000000000001</v>
      </c>
      <c r="I38" s="103">
        <f t="shared" si="0"/>
        <v>0</v>
      </c>
      <c r="J38" s="103">
        <f t="shared" si="1"/>
        <v>161.33000000000001</v>
      </c>
      <c r="K38" s="113"/>
      <c r="L38" s="113"/>
      <c r="N38" s="117">
        <v>0</v>
      </c>
      <c r="O38" s="113" t="s">
        <v>1159</v>
      </c>
      <c r="P38" s="114"/>
      <c r="Q38" s="118"/>
      <c r="R38" s="116"/>
      <c r="S38" s="114"/>
    </row>
    <row r="39" spans="1:19">
      <c r="A39" s="107">
        <v>33</v>
      </c>
      <c r="B39" s="110" t="s">
        <v>67</v>
      </c>
      <c r="C39" s="141">
        <v>1.24803651E-2</v>
      </c>
      <c r="D39" s="103">
        <f>+C39*Totals!$G$16</f>
        <v>4669.3202050285608</v>
      </c>
      <c r="E39" s="107"/>
      <c r="F39" s="111" t="s">
        <v>1015</v>
      </c>
      <c r="G39" s="136">
        <v>2.028562E-4</v>
      </c>
      <c r="H39" s="103">
        <f>ROUND(+G39*Totals!$H$16,2)</f>
        <v>75.900000000000006</v>
      </c>
      <c r="I39" s="103">
        <f t="shared" si="0"/>
        <v>15.487554269175108</v>
      </c>
      <c r="J39" s="103">
        <f t="shared" si="1"/>
        <v>60.412445730824899</v>
      </c>
      <c r="K39" s="113" t="s">
        <v>1015</v>
      </c>
      <c r="L39" s="113" t="s">
        <v>48</v>
      </c>
      <c r="M39" s="138">
        <v>0.20405209840810418</v>
      </c>
      <c r="N39" s="117">
        <f t="shared" ref="N39:N44" si="2">H39*M39</f>
        <v>15.487554269175108</v>
      </c>
      <c r="O39" s="117" t="s">
        <v>1159</v>
      </c>
      <c r="P39" s="114"/>
      <c r="Q39" s="118"/>
      <c r="R39" s="116"/>
      <c r="S39" s="114"/>
    </row>
    <row r="40" spans="1:19">
      <c r="A40" s="107">
        <v>34</v>
      </c>
      <c r="B40" s="110" t="s">
        <v>68</v>
      </c>
      <c r="C40" s="141">
        <v>9.3760053999999999E-3</v>
      </c>
      <c r="D40" s="103">
        <f>+C40*Totals!$G$16</f>
        <v>3507.8758598718309</v>
      </c>
      <c r="E40" s="107"/>
      <c r="F40" s="111" t="s">
        <v>1014</v>
      </c>
      <c r="G40" s="136">
        <v>4.5208000000000005E-5</v>
      </c>
      <c r="H40" s="103">
        <f>ROUND(+G40*Totals!$H$16,2)</f>
        <v>16.91</v>
      </c>
      <c r="I40" s="103">
        <f t="shared" si="0"/>
        <v>3.137938144329897</v>
      </c>
      <c r="J40" s="103">
        <f t="shared" si="1"/>
        <v>13.772061855670103</v>
      </c>
      <c r="K40" s="113" t="s">
        <v>1014</v>
      </c>
      <c r="L40" s="113" t="s">
        <v>138</v>
      </c>
      <c r="M40" s="138">
        <v>0.18556701030927836</v>
      </c>
      <c r="N40" s="117">
        <f t="shared" si="2"/>
        <v>3.137938144329897</v>
      </c>
      <c r="O40" s="117" t="s">
        <v>1159</v>
      </c>
      <c r="P40" s="114"/>
      <c r="Q40" s="118"/>
      <c r="R40" s="116"/>
      <c r="S40" s="114"/>
    </row>
    <row r="41" spans="1:19">
      <c r="A41" s="107">
        <v>35</v>
      </c>
      <c r="B41" s="110" t="s">
        <v>69</v>
      </c>
      <c r="C41" s="141">
        <v>9.852182499999999E-3</v>
      </c>
      <c r="D41" s="103">
        <f>+C41*Totals!$G$16</f>
        <v>3686.0295706316147</v>
      </c>
      <c r="E41" s="107"/>
      <c r="F41" s="111" t="s">
        <v>1013</v>
      </c>
      <c r="G41" s="136">
        <v>2.39564E-5</v>
      </c>
      <c r="H41" s="103">
        <f>ROUND(+G41*Totals!$H$16,2)</f>
        <v>8.9600000000000009</v>
      </c>
      <c r="I41" s="103">
        <f t="shared" si="0"/>
        <v>3.9444897959183676</v>
      </c>
      <c r="J41" s="103">
        <f t="shared" si="1"/>
        <v>5.0155102040816333</v>
      </c>
      <c r="K41" s="113" t="s">
        <v>1013</v>
      </c>
      <c r="L41" s="113" t="s">
        <v>46</v>
      </c>
      <c r="M41" s="138">
        <v>0.44023323615160348</v>
      </c>
      <c r="N41" s="117">
        <f t="shared" si="2"/>
        <v>3.9444897959183676</v>
      </c>
      <c r="O41" s="117" t="s">
        <v>1159</v>
      </c>
      <c r="P41" s="114"/>
      <c r="Q41" s="118"/>
      <c r="R41" s="116"/>
      <c r="S41" s="114"/>
    </row>
    <row r="42" spans="1:19">
      <c r="A42" s="107">
        <v>36</v>
      </c>
      <c r="B42" s="110" t="s">
        <v>70</v>
      </c>
      <c r="C42" s="141">
        <v>7.9343492000000012E-3</v>
      </c>
      <c r="D42" s="103">
        <f>+C42*Totals!$G$16</f>
        <v>2968.5042654170588</v>
      </c>
      <c r="E42" s="107"/>
      <c r="F42" s="111" t="s">
        <v>1012</v>
      </c>
      <c r="G42" s="136">
        <v>3.7480100000000001E-5</v>
      </c>
      <c r="H42" s="103">
        <f>ROUND(+G42*Totals!$H$16,2)</f>
        <v>14.02</v>
      </c>
      <c r="I42" s="103">
        <f t="shared" si="0"/>
        <v>1.6324657534246576</v>
      </c>
      <c r="J42" s="103">
        <f t="shared" si="1"/>
        <v>12.387534246575342</v>
      </c>
      <c r="K42" s="113" t="s">
        <v>1012</v>
      </c>
      <c r="L42" s="113" t="s">
        <v>58</v>
      </c>
      <c r="M42" s="138">
        <v>0.11643835616438357</v>
      </c>
      <c r="N42" s="117">
        <f t="shared" si="2"/>
        <v>1.6324657534246576</v>
      </c>
      <c r="O42" s="117"/>
      <c r="P42" s="114"/>
      <c r="Q42" s="118"/>
      <c r="R42" s="116"/>
      <c r="S42" s="114"/>
    </row>
    <row r="43" spans="1:19">
      <c r="A43" s="107">
        <v>37</v>
      </c>
      <c r="B43" s="110" t="s">
        <v>71</v>
      </c>
      <c r="C43" s="141">
        <v>9.0753230999999993E-3</v>
      </c>
      <c r="D43" s="103">
        <f>+C43*Totals!$G$16</f>
        <v>3395.3805981198761</v>
      </c>
      <c r="E43" s="107"/>
      <c r="F43" s="111" t="s">
        <v>1011</v>
      </c>
      <c r="G43" s="136">
        <v>3.70937E-5</v>
      </c>
      <c r="H43" s="103">
        <f>ROUND(+G43*Totals!$H$16,2)</f>
        <v>13.88</v>
      </c>
      <c r="I43" s="103">
        <f t="shared" si="0"/>
        <v>4.9066242038216572</v>
      </c>
      <c r="J43" s="103">
        <f t="shared" si="1"/>
        <v>8.9733757961783436</v>
      </c>
      <c r="K43" s="113" t="s">
        <v>1011</v>
      </c>
      <c r="L43" s="113" t="s">
        <v>121</v>
      </c>
      <c r="M43" s="138">
        <v>0.35350318471337583</v>
      </c>
      <c r="N43" s="117">
        <f t="shared" si="2"/>
        <v>4.9066242038216572</v>
      </c>
      <c r="O43" s="117" t="s">
        <v>1159</v>
      </c>
      <c r="P43" s="114"/>
      <c r="Q43" s="118"/>
      <c r="R43" s="116"/>
      <c r="S43" s="114"/>
    </row>
    <row r="44" spans="1:19">
      <c r="A44" s="107">
        <v>38</v>
      </c>
      <c r="B44" s="110" t="s">
        <v>72</v>
      </c>
      <c r="C44" s="141">
        <v>9.2893613E-3</v>
      </c>
      <c r="D44" s="103">
        <f>+C44*Totals!$G$16</f>
        <v>3475.4594166400129</v>
      </c>
      <c r="E44" s="107"/>
      <c r="F44" s="111" t="s">
        <v>1010</v>
      </c>
      <c r="G44" s="136">
        <v>1.6189860000000002E-4</v>
      </c>
      <c r="H44" s="103">
        <f>ROUND(+G44*Totals!$H$16,2)</f>
        <v>60.57</v>
      </c>
      <c r="I44" s="103">
        <f t="shared" si="0"/>
        <v>14.173946957878314</v>
      </c>
      <c r="J44" s="103">
        <f t="shared" si="1"/>
        <v>46.396053042121686</v>
      </c>
      <c r="K44" s="113" t="s">
        <v>1010</v>
      </c>
      <c r="L44" s="113" t="s">
        <v>67</v>
      </c>
      <c r="M44" s="138">
        <v>0.23400936037441497</v>
      </c>
      <c r="N44" s="117">
        <f t="shared" si="2"/>
        <v>14.173946957878314</v>
      </c>
      <c r="O44" s="117" t="s">
        <v>1159</v>
      </c>
      <c r="P44" s="114"/>
      <c r="Q44" s="118"/>
      <c r="R44" s="116"/>
      <c r="S44" s="114"/>
    </row>
    <row r="45" spans="1:19">
      <c r="A45" s="107">
        <v>39</v>
      </c>
      <c r="B45" s="110" t="s">
        <v>73</v>
      </c>
      <c r="C45" s="141">
        <v>9.9508109000000008E-3</v>
      </c>
      <c r="D45" s="103">
        <f>+C45*Totals!$G$16</f>
        <v>3722.9297395945923</v>
      </c>
      <c r="E45" s="107"/>
      <c r="F45" s="111" t="s">
        <v>1009</v>
      </c>
      <c r="G45" s="136">
        <v>3.380937E-4</v>
      </c>
      <c r="H45" s="103">
        <f>ROUND(+G45*Totals!$H$16,2)</f>
        <v>126.49</v>
      </c>
      <c r="I45" s="103">
        <f t="shared" si="0"/>
        <v>0</v>
      </c>
      <c r="J45" s="103">
        <f t="shared" si="1"/>
        <v>126.49</v>
      </c>
      <c r="K45" s="113"/>
      <c r="L45" s="113"/>
      <c r="N45" s="117">
        <v>0</v>
      </c>
      <c r="O45" s="113" t="s">
        <v>1159</v>
      </c>
      <c r="P45" s="114"/>
      <c r="Q45" s="118"/>
      <c r="R45" s="116"/>
      <c r="S45" s="114"/>
    </row>
    <row r="46" spans="1:19">
      <c r="A46" s="107">
        <v>40</v>
      </c>
      <c r="B46" s="110" t="s">
        <v>74</v>
      </c>
      <c r="C46" s="141">
        <v>9.1626846999999997E-3</v>
      </c>
      <c r="D46" s="103">
        <f>+C46*Totals!$G$16</f>
        <v>3428.0654819958795</v>
      </c>
      <c r="E46" s="107"/>
      <c r="F46" s="111" t="s">
        <v>1008</v>
      </c>
      <c r="G46" s="136">
        <v>4.2966879999999997E-4</v>
      </c>
      <c r="H46" s="103">
        <f>ROUND(+G46*Totals!$H$16,2)</f>
        <v>160.75</v>
      </c>
      <c r="I46" s="103">
        <f t="shared" si="0"/>
        <v>0</v>
      </c>
      <c r="J46" s="103">
        <f t="shared" si="1"/>
        <v>160.75</v>
      </c>
      <c r="K46" s="113"/>
      <c r="L46" s="113"/>
      <c r="N46" s="117">
        <v>0</v>
      </c>
      <c r="O46" s="113" t="s">
        <v>1159</v>
      </c>
      <c r="P46" s="114"/>
      <c r="Q46" s="118"/>
      <c r="R46" s="116"/>
      <c r="S46" s="114"/>
    </row>
    <row r="47" spans="1:19">
      <c r="A47" s="107">
        <v>41</v>
      </c>
      <c r="B47" s="110" t="s">
        <v>75</v>
      </c>
      <c r="C47" s="141">
        <v>9.6567214000000002E-3</v>
      </c>
      <c r="D47" s="103">
        <f>+C47*Totals!$G$16</f>
        <v>3612.9010638760633</v>
      </c>
      <c r="E47" s="107"/>
      <c r="F47" s="111" t="s">
        <v>1007</v>
      </c>
      <c r="G47" s="136">
        <v>8.5779199999999993E-5</v>
      </c>
      <c r="H47" s="103">
        <f>ROUND(+G47*Totals!$H$16,2)</f>
        <v>32.090000000000003</v>
      </c>
      <c r="I47" s="103">
        <f t="shared" si="0"/>
        <v>4.2609128630705397</v>
      </c>
      <c r="J47" s="103">
        <f t="shared" si="1"/>
        <v>27.829087136929463</v>
      </c>
      <c r="K47" s="113" t="s">
        <v>1007</v>
      </c>
      <c r="L47" s="113" t="s">
        <v>81</v>
      </c>
      <c r="M47" s="138">
        <v>0.13278008298755187</v>
      </c>
      <c r="N47" s="117">
        <f>H47*M47</f>
        <v>4.2609128630705397</v>
      </c>
      <c r="O47" s="117" t="s">
        <v>1159</v>
      </c>
      <c r="P47" s="114"/>
      <c r="Q47" s="118"/>
      <c r="R47" s="116"/>
      <c r="S47" s="114"/>
    </row>
    <row r="48" spans="1:19">
      <c r="A48" s="107">
        <v>42</v>
      </c>
      <c r="B48" s="110" t="s">
        <v>76</v>
      </c>
      <c r="C48" s="141">
        <v>1.02657766E-2</v>
      </c>
      <c r="D48" s="103">
        <f>+C48*Totals!$G$16</f>
        <v>3840.7688969523333</v>
      </c>
      <c r="E48" s="107"/>
      <c r="F48" s="111" t="s">
        <v>1006</v>
      </c>
      <c r="G48" s="136">
        <v>2.2963324E-3</v>
      </c>
      <c r="H48" s="103">
        <f>ROUND(+G48*Totals!$H$16,2)</f>
        <v>859.13</v>
      </c>
      <c r="I48" s="103">
        <f t="shared" si="0"/>
        <v>0</v>
      </c>
      <c r="J48" s="103">
        <f t="shared" si="1"/>
        <v>859.13</v>
      </c>
      <c r="K48" s="113"/>
      <c r="L48" s="113"/>
      <c r="N48" s="117">
        <v>0</v>
      </c>
      <c r="O48" s="113" t="s">
        <v>1159</v>
      </c>
      <c r="P48" s="114"/>
      <c r="Q48" s="118"/>
      <c r="R48" s="116"/>
      <c r="S48" s="114"/>
    </row>
    <row r="49" spans="1:19">
      <c r="A49" s="107">
        <v>43</v>
      </c>
      <c r="B49" s="110" t="s">
        <v>77</v>
      </c>
      <c r="C49" s="141">
        <v>1.07585545E-2</v>
      </c>
      <c r="D49" s="103">
        <f>+C49*Totals!$G$16</f>
        <v>4025.1335198319593</v>
      </c>
      <c r="E49" s="107"/>
      <c r="F49" s="111" t="s">
        <v>1005</v>
      </c>
      <c r="G49" s="136">
        <v>1.6846730000000002E-4</v>
      </c>
      <c r="H49" s="103">
        <f>ROUND(+G49*Totals!$H$16,2)</f>
        <v>63.03</v>
      </c>
      <c r="I49" s="103">
        <f t="shared" si="0"/>
        <v>14.45424812030075</v>
      </c>
      <c r="J49" s="103">
        <f t="shared" si="1"/>
        <v>48.575751879699254</v>
      </c>
      <c r="K49" s="113" t="s">
        <v>1005</v>
      </c>
      <c r="L49" s="113" t="s">
        <v>105</v>
      </c>
      <c r="M49" s="138">
        <v>0.22932330827067668</v>
      </c>
      <c r="N49" s="117">
        <f>H49*M49</f>
        <v>14.45424812030075</v>
      </c>
      <c r="O49" s="117" t="s">
        <v>1159</v>
      </c>
      <c r="P49" s="114"/>
      <c r="Q49" s="118"/>
      <c r="R49" s="116"/>
      <c r="S49" s="114"/>
    </row>
    <row r="50" spans="1:19">
      <c r="A50" s="107">
        <v>44</v>
      </c>
      <c r="B50" s="110" t="s">
        <v>78</v>
      </c>
      <c r="C50" s="141">
        <v>8.4083179999999997E-3</v>
      </c>
      <c r="D50" s="103">
        <f>+C50*Totals!$G$16</f>
        <v>3145.8317776060362</v>
      </c>
      <c r="E50" s="107"/>
      <c r="F50" s="111" t="s">
        <v>1004</v>
      </c>
      <c r="G50" s="136">
        <v>1.2750999999999999E-5</v>
      </c>
      <c r="H50" s="103">
        <f>ROUND(+G50*Totals!$H$16,2)</f>
        <v>4.7699999999999996</v>
      </c>
      <c r="I50" s="103">
        <f t="shared" si="0"/>
        <v>0.50744680851063828</v>
      </c>
      <c r="J50" s="103">
        <f t="shared" si="1"/>
        <v>4.2625531914893617</v>
      </c>
      <c r="K50" s="113" t="s">
        <v>1004</v>
      </c>
      <c r="L50" s="113" t="s">
        <v>58</v>
      </c>
      <c r="M50" s="138">
        <v>0.10638297872340426</v>
      </c>
      <c r="N50" s="117">
        <f>H50*M50</f>
        <v>0.50744680851063828</v>
      </c>
      <c r="O50" s="117" t="s">
        <v>1159</v>
      </c>
      <c r="P50" s="114"/>
      <c r="Q50" s="118"/>
      <c r="R50" s="116"/>
      <c r="S50" s="114"/>
    </row>
    <row r="51" spans="1:19">
      <c r="A51" s="107">
        <v>45</v>
      </c>
      <c r="B51" s="110" t="s">
        <v>79</v>
      </c>
      <c r="C51" s="141">
        <v>7.9642476999999996E-3</v>
      </c>
      <c r="D51" s="103">
        <f>+C51*Totals!$G$16</f>
        <v>2979.6902899469055</v>
      </c>
      <c r="E51" s="107"/>
      <c r="F51" s="111" t="s">
        <v>1003</v>
      </c>
      <c r="G51" s="136">
        <v>1.143723E-4</v>
      </c>
      <c r="H51" s="103">
        <f>ROUND(+G51*Totals!$H$16,2)</f>
        <v>42.79</v>
      </c>
      <c r="I51" s="103">
        <f t="shared" si="0"/>
        <v>4.7848242811501596</v>
      </c>
      <c r="J51" s="103">
        <f t="shared" si="1"/>
        <v>38.005175718849841</v>
      </c>
      <c r="K51" s="113" t="s">
        <v>1003</v>
      </c>
      <c r="L51" s="113" t="s">
        <v>104</v>
      </c>
      <c r="M51" s="138">
        <v>0.11182108626198083</v>
      </c>
      <c r="N51" s="117">
        <f>H51*M51</f>
        <v>4.7848242811501596</v>
      </c>
      <c r="O51" s="117" t="s">
        <v>1159</v>
      </c>
      <c r="P51" s="114"/>
      <c r="Q51" s="118"/>
      <c r="R51" s="116"/>
      <c r="S51" s="114"/>
    </row>
    <row r="52" spans="1:19">
      <c r="A52" s="107">
        <v>46</v>
      </c>
      <c r="B52" s="110" t="s">
        <v>80</v>
      </c>
      <c r="C52" s="141">
        <v>6.9277330999999998E-3</v>
      </c>
      <c r="D52" s="103">
        <f>+C52*Totals!$G$16</f>
        <v>2591.8956600776964</v>
      </c>
      <c r="E52" s="107"/>
      <c r="F52" s="111" t="s">
        <v>1002</v>
      </c>
      <c r="G52" s="136">
        <v>7.9442360000000004E-4</v>
      </c>
      <c r="H52" s="103">
        <f>ROUND(+G52*Totals!$H$16,2)</f>
        <v>297.22000000000003</v>
      </c>
      <c r="I52" s="103">
        <f t="shared" si="0"/>
        <v>0</v>
      </c>
      <c r="J52" s="103">
        <f t="shared" si="1"/>
        <v>297.22000000000003</v>
      </c>
      <c r="K52" s="113"/>
      <c r="L52" s="113"/>
      <c r="N52" s="117">
        <v>0</v>
      </c>
      <c r="O52" s="113"/>
      <c r="P52" s="114"/>
      <c r="Q52" s="118"/>
      <c r="R52" s="116"/>
      <c r="S52" s="114"/>
    </row>
    <row r="53" spans="1:19">
      <c r="A53" s="107">
        <v>47</v>
      </c>
      <c r="B53" s="110" t="s">
        <v>81</v>
      </c>
      <c r="C53" s="141">
        <v>6.7044050000000001E-3</v>
      </c>
      <c r="D53" s="103">
        <f>+C53*Totals!$G$16</f>
        <v>2508.3411805953101</v>
      </c>
      <c r="E53" s="107"/>
      <c r="F53" s="111" t="s">
        <v>1001</v>
      </c>
      <c r="G53" s="136">
        <v>2.6243798000000003E-3</v>
      </c>
      <c r="H53" s="103">
        <f>ROUND(+G53*Totals!$H$16,2)</f>
        <v>981.87</v>
      </c>
      <c r="I53" s="103">
        <f t="shared" si="0"/>
        <v>0</v>
      </c>
      <c r="J53" s="103">
        <f t="shared" si="1"/>
        <v>981.87</v>
      </c>
      <c r="K53" s="113"/>
      <c r="L53" s="113"/>
      <c r="N53" s="117">
        <v>0</v>
      </c>
      <c r="O53" s="113" t="s">
        <v>1159</v>
      </c>
      <c r="P53" s="114"/>
      <c r="Q53" s="118"/>
      <c r="R53" s="116"/>
      <c r="S53" s="114"/>
    </row>
    <row r="54" spans="1:19">
      <c r="A54" s="107">
        <v>48</v>
      </c>
      <c r="B54" s="110" t="s">
        <v>82</v>
      </c>
      <c r="C54" s="141">
        <v>1.0239309299999999E-2</v>
      </c>
      <c r="D54" s="103">
        <f>+C54*Totals!$G$16</f>
        <v>3830.8665986083083</v>
      </c>
      <c r="E54" s="107"/>
      <c r="F54" s="111" t="s">
        <v>1000</v>
      </c>
      <c r="G54" s="136">
        <v>1.0239409999999999E-4</v>
      </c>
      <c r="H54" s="103">
        <f>ROUND(+G54*Totals!$H$16,2)</f>
        <v>38.31</v>
      </c>
      <c r="I54" s="103">
        <f t="shared" si="0"/>
        <v>0</v>
      </c>
      <c r="J54" s="103">
        <f t="shared" si="1"/>
        <v>38.31</v>
      </c>
      <c r="K54" s="113"/>
      <c r="L54" s="113"/>
      <c r="N54" s="117">
        <v>0</v>
      </c>
      <c r="O54" s="113" t="s">
        <v>1159</v>
      </c>
      <c r="P54" s="114"/>
      <c r="Q54" s="118"/>
      <c r="R54" s="116"/>
      <c r="S54" s="114"/>
    </row>
    <row r="55" spans="1:19">
      <c r="A55" s="107">
        <v>49</v>
      </c>
      <c r="B55" s="110" t="s">
        <v>83</v>
      </c>
      <c r="C55" s="141">
        <v>1.0588107899999999E-2</v>
      </c>
      <c r="D55" s="103">
        <f>+C55*Totals!$G$16</f>
        <v>3961.363770559286</v>
      </c>
      <c r="E55" s="107"/>
      <c r="F55" s="111" t="s">
        <v>40</v>
      </c>
      <c r="G55" s="136">
        <v>7.9326439999999993E-4</v>
      </c>
      <c r="H55" s="103">
        <f>ROUND(+G55*Totals!$H$16,2)</f>
        <v>296.79000000000002</v>
      </c>
      <c r="I55" s="103">
        <f t="shared" si="0"/>
        <v>0</v>
      </c>
      <c r="J55" s="103">
        <f t="shared" si="1"/>
        <v>296.79000000000002</v>
      </c>
      <c r="K55" s="113"/>
      <c r="L55" s="113"/>
      <c r="N55" s="117">
        <v>0</v>
      </c>
      <c r="O55" s="113" t="s">
        <v>1159</v>
      </c>
      <c r="P55" s="114"/>
      <c r="Q55" s="118"/>
      <c r="R55" s="116"/>
      <c r="S55" s="114"/>
    </row>
    <row r="56" spans="1:19">
      <c r="A56" s="107">
        <v>50</v>
      </c>
      <c r="B56" s="110" t="s">
        <v>84</v>
      </c>
      <c r="C56" s="141">
        <v>1.4496311900000001E-2</v>
      </c>
      <c r="D56" s="103">
        <f>+C56*Totals!$G$16</f>
        <v>5423.5530379688944</v>
      </c>
      <c r="E56" s="107"/>
      <c r="F56" s="111" t="s">
        <v>999</v>
      </c>
      <c r="G56" s="136">
        <v>3.7402820000000006E-4</v>
      </c>
      <c r="H56" s="103">
        <f>ROUND(+G56*Totals!$H$16,2)</f>
        <v>139.94</v>
      </c>
      <c r="I56" s="103">
        <f t="shared" si="0"/>
        <v>0</v>
      </c>
      <c r="J56" s="103">
        <f t="shared" si="1"/>
        <v>139.94</v>
      </c>
      <c r="K56" s="113"/>
      <c r="L56" s="113"/>
      <c r="N56" s="117">
        <v>0</v>
      </c>
      <c r="O56" s="113" t="s">
        <v>1159</v>
      </c>
      <c r="P56" s="114"/>
      <c r="Q56" s="118"/>
      <c r="R56" s="116"/>
      <c r="S56" s="114"/>
    </row>
    <row r="57" spans="1:19">
      <c r="A57" s="107">
        <v>51</v>
      </c>
      <c r="B57" s="110" t="s">
        <v>85</v>
      </c>
      <c r="C57" s="141">
        <v>7.7042261000000003E-3</v>
      </c>
      <c r="D57" s="103">
        <f>+C57*Totals!$G$16</f>
        <v>2882.4075501475827</v>
      </c>
      <c r="E57" s="107"/>
      <c r="F57" s="111" t="s">
        <v>998</v>
      </c>
      <c r="G57" s="136">
        <v>6.5300400000000002E-5</v>
      </c>
      <c r="H57" s="103">
        <f>ROUND(+G57*Totals!$H$16,2)</f>
        <v>24.43</v>
      </c>
      <c r="I57" s="103">
        <f t="shared" si="0"/>
        <v>9.8714244186046507</v>
      </c>
      <c r="J57" s="103">
        <f t="shared" si="1"/>
        <v>14.558575581395349</v>
      </c>
      <c r="K57" s="113" t="s">
        <v>998</v>
      </c>
      <c r="L57" s="113" t="s">
        <v>44</v>
      </c>
      <c r="M57" s="138">
        <v>0.40406976744186046</v>
      </c>
      <c r="N57" s="117">
        <f>H57*M57</f>
        <v>9.8714244186046507</v>
      </c>
      <c r="O57" s="117" t="s">
        <v>1159</v>
      </c>
      <c r="P57" s="114"/>
      <c r="Q57" s="118"/>
      <c r="R57" s="116"/>
      <c r="S57" s="114"/>
    </row>
    <row r="58" spans="1:19">
      <c r="A58" s="107">
        <v>52</v>
      </c>
      <c r="B58" s="110" t="s">
        <v>86</v>
      </c>
      <c r="C58" s="141">
        <v>1.58861873E-2</v>
      </c>
      <c r="D58" s="103">
        <f>+C58*Totals!$G$16</f>
        <v>5943.5517107394653</v>
      </c>
      <c r="E58" s="107"/>
      <c r="F58" s="111" t="s">
        <v>997</v>
      </c>
      <c r="G58" s="136">
        <v>6.5029909999999994E-4</v>
      </c>
      <c r="H58" s="103">
        <f>ROUND(+G58*Totals!$H$16,2)</f>
        <v>243.3</v>
      </c>
      <c r="I58" s="103">
        <f t="shared" si="0"/>
        <v>0</v>
      </c>
      <c r="J58" s="103">
        <f t="shared" si="1"/>
        <v>243.3</v>
      </c>
      <c r="K58" s="113"/>
      <c r="L58" s="113"/>
      <c r="N58" s="117">
        <v>0</v>
      </c>
      <c r="O58" s="117"/>
      <c r="P58" s="114"/>
      <c r="Q58" s="118"/>
      <c r="R58" s="116"/>
      <c r="S58" s="114"/>
    </row>
    <row r="59" spans="1:19">
      <c r="A59" s="107">
        <v>53</v>
      </c>
      <c r="B59" s="110" t="s">
        <v>87</v>
      </c>
      <c r="C59" s="141">
        <v>9.8871332000000003E-3</v>
      </c>
      <c r="D59" s="103">
        <f>+C59*Totals!$G$16</f>
        <v>3699.1057914298267</v>
      </c>
      <c r="E59" s="107"/>
      <c r="F59" s="111" t="s">
        <v>996</v>
      </c>
      <c r="G59" s="136">
        <v>5.1390200000000001E-5</v>
      </c>
      <c r="H59" s="103">
        <f>ROUND(+G59*Totals!$H$16,2)</f>
        <v>19.23</v>
      </c>
      <c r="I59" s="103">
        <f t="shared" si="0"/>
        <v>6.524464285714286</v>
      </c>
      <c r="J59" s="103">
        <f t="shared" si="1"/>
        <v>12.705535714285714</v>
      </c>
      <c r="K59" s="113" t="s">
        <v>996</v>
      </c>
      <c r="L59" s="113" t="s">
        <v>107</v>
      </c>
      <c r="M59" s="138">
        <v>0.3392857142857143</v>
      </c>
      <c r="N59" s="117">
        <f>H59*M59</f>
        <v>6.524464285714286</v>
      </c>
      <c r="O59" s="113" t="s">
        <v>1159</v>
      </c>
      <c r="P59" s="114"/>
      <c r="Q59" s="118"/>
      <c r="R59" s="116"/>
      <c r="S59" s="114"/>
    </row>
    <row r="60" spans="1:19">
      <c r="A60" s="107">
        <v>54</v>
      </c>
      <c r="B60" s="110" t="s">
        <v>88</v>
      </c>
      <c r="C60" s="141">
        <v>8.5957672999999995E-3</v>
      </c>
      <c r="D60" s="103">
        <f>+C60*Totals!$G$16</f>
        <v>3215.9628031726247</v>
      </c>
      <c r="E60" s="107"/>
      <c r="F60" s="111" t="s">
        <v>995</v>
      </c>
      <c r="G60" s="136">
        <v>2.0169699999999998E-4</v>
      </c>
      <c r="H60" s="103">
        <f>ROUND(+G60*Totals!$H$16,2)</f>
        <v>75.459999999999994</v>
      </c>
      <c r="I60" s="103">
        <f t="shared" si="0"/>
        <v>0</v>
      </c>
      <c r="J60" s="103">
        <f t="shared" si="1"/>
        <v>75.459999999999994</v>
      </c>
      <c r="K60" s="113"/>
      <c r="L60" s="113"/>
      <c r="N60" s="117">
        <v>0</v>
      </c>
      <c r="O60" s="113" t="s">
        <v>1159</v>
      </c>
      <c r="P60" s="114"/>
      <c r="Q60" s="118"/>
      <c r="R60" s="116"/>
      <c r="S60" s="114"/>
    </row>
    <row r="61" spans="1:19">
      <c r="A61" s="107">
        <v>55</v>
      </c>
      <c r="B61" s="110" t="s">
        <v>89</v>
      </c>
      <c r="C61" s="141">
        <v>1.6672009099999999E-2</v>
      </c>
      <c r="D61" s="103">
        <f>+C61*Totals!$G$16</f>
        <v>6237.5538155570484</v>
      </c>
      <c r="E61" s="107"/>
      <c r="F61" s="111" t="s">
        <v>994</v>
      </c>
      <c r="G61" s="136">
        <v>9.0029499999999996E-5</v>
      </c>
      <c r="H61" s="103">
        <f>ROUND(+G61*Totals!$H$16,2)</f>
        <v>33.68</v>
      </c>
      <c r="I61" s="103">
        <f t="shared" si="0"/>
        <v>2.7308108108108105</v>
      </c>
      <c r="J61" s="103">
        <f>+H61-I61</f>
        <v>30.949189189189191</v>
      </c>
      <c r="K61" s="113" t="s">
        <v>994</v>
      </c>
      <c r="L61" s="113" t="s">
        <v>73</v>
      </c>
      <c r="M61" s="138">
        <v>8.1081081081081072E-2</v>
      </c>
      <c r="N61" s="117">
        <f>H61*M61</f>
        <v>2.7308108108108105</v>
      </c>
      <c r="O61" s="117" t="s">
        <v>1159</v>
      </c>
      <c r="P61" s="114"/>
      <c r="Q61" s="118"/>
      <c r="R61" s="116"/>
      <c r="S61" s="114"/>
    </row>
    <row r="62" spans="1:19">
      <c r="A62" s="107">
        <v>56</v>
      </c>
      <c r="B62" s="110" t="s">
        <v>90</v>
      </c>
      <c r="C62" s="141">
        <v>1.0170492200000001E-2</v>
      </c>
      <c r="D62" s="103">
        <f>+C62*Totals!$G$16</f>
        <v>3805.1198297512451</v>
      </c>
      <c r="E62" s="107"/>
      <c r="F62" s="111" t="s">
        <v>993</v>
      </c>
      <c r="G62" s="136">
        <v>3.8252900000000001E-5</v>
      </c>
      <c r="H62" s="103">
        <f>ROUND(+G62*Totals!$H$16,2)</f>
        <v>14.31</v>
      </c>
      <c r="I62" s="103">
        <f t="shared" si="0"/>
        <v>4.3102409638554224</v>
      </c>
      <c r="J62" s="103">
        <f t="shared" si="1"/>
        <v>9.9997590361445781</v>
      </c>
      <c r="K62" s="113" t="s">
        <v>993</v>
      </c>
      <c r="L62" s="113" t="s">
        <v>83</v>
      </c>
      <c r="M62" s="138">
        <v>0.30120481927710846</v>
      </c>
      <c r="N62" s="117">
        <f>H62*M62</f>
        <v>4.3102409638554224</v>
      </c>
      <c r="O62" s="117" t="s">
        <v>1159</v>
      </c>
      <c r="P62" s="114"/>
      <c r="Q62" s="118"/>
      <c r="R62" s="116"/>
      <c r="S62" s="114"/>
    </row>
    <row r="63" spans="1:19">
      <c r="A63" s="107">
        <v>57</v>
      </c>
      <c r="B63" s="110" t="s">
        <v>91</v>
      </c>
      <c r="C63" s="141">
        <v>1.8388178799999998E-2</v>
      </c>
      <c r="D63" s="103">
        <f>+C63*Totals!$G$16</f>
        <v>6879.6300522103975</v>
      </c>
      <c r="E63" s="107"/>
      <c r="F63" s="111" t="s">
        <v>992</v>
      </c>
      <c r="G63" s="136">
        <v>3.0525000000000003E-5</v>
      </c>
      <c r="H63" s="103">
        <f>ROUND(+G63*Totals!$H$16,2)</f>
        <v>11.42</v>
      </c>
      <c r="I63" s="103">
        <f t="shared" si="0"/>
        <v>6.5257142857142849</v>
      </c>
      <c r="J63" s="103">
        <f t="shared" si="1"/>
        <v>4.894285714285715</v>
      </c>
      <c r="K63" s="113" t="s">
        <v>992</v>
      </c>
      <c r="L63" s="113" t="s">
        <v>65</v>
      </c>
      <c r="M63" s="138">
        <v>0.5714285714285714</v>
      </c>
      <c r="N63" s="117">
        <f>H63*M63</f>
        <v>6.5257142857142849</v>
      </c>
      <c r="O63" s="113" t="s">
        <v>1159</v>
      </c>
      <c r="P63" s="114"/>
      <c r="Q63" s="118"/>
      <c r="R63" s="116"/>
      <c r="S63" s="114"/>
    </row>
    <row r="64" spans="1:19">
      <c r="A64" s="107">
        <v>58</v>
      </c>
      <c r="B64" s="110" t="s">
        <v>92</v>
      </c>
      <c r="C64" s="141">
        <v>7.0157882999999999E-3</v>
      </c>
      <c r="D64" s="103">
        <f>+C64*Totals!$G$16</f>
        <v>2624.8400428119667</v>
      </c>
      <c r="E64" s="107"/>
      <c r="F64" s="111" t="s">
        <v>991</v>
      </c>
      <c r="G64" s="136">
        <v>2.7008859999999997E-4</v>
      </c>
      <c r="H64" s="103">
        <f>ROUND(+G64*Totals!$H$16,2)</f>
        <v>101.05</v>
      </c>
      <c r="I64" s="103">
        <f t="shared" si="0"/>
        <v>0</v>
      </c>
      <c r="J64" s="103">
        <f t="shared" si="1"/>
        <v>101.05</v>
      </c>
      <c r="K64" s="113"/>
      <c r="L64" s="113"/>
      <c r="N64" s="117">
        <v>0</v>
      </c>
      <c r="O64" s="117" t="s">
        <v>1159</v>
      </c>
      <c r="P64" s="114"/>
      <c r="Q64" s="118"/>
      <c r="R64" s="116"/>
      <c r="S64" s="114"/>
    </row>
    <row r="65" spans="1:19">
      <c r="A65" s="107">
        <v>59</v>
      </c>
      <c r="B65" s="110" t="s">
        <v>93</v>
      </c>
      <c r="C65" s="141">
        <v>6.5145689E-3</v>
      </c>
      <c r="D65" s="103">
        <f>+C65*Totals!$G$16</f>
        <v>2437.3171736635081</v>
      </c>
      <c r="E65" s="107"/>
      <c r="F65" s="111" t="s">
        <v>990</v>
      </c>
      <c r="G65" s="136">
        <v>8.8869999999999998E-6</v>
      </c>
      <c r="H65" s="103">
        <f>ROUND(+G65*Totals!$H$16,2)</f>
        <v>3.32</v>
      </c>
      <c r="I65" s="103">
        <f t="shared" si="0"/>
        <v>1.7829629629629626</v>
      </c>
      <c r="J65" s="103">
        <f t="shared" si="1"/>
        <v>1.5370370370370372</v>
      </c>
      <c r="K65" s="113" t="s">
        <v>990</v>
      </c>
      <c r="L65" s="113" t="s">
        <v>65</v>
      </c>
      <c r="M65" s="138">
        <v>0.53703703703703698</v>
      </c>
      <c r="N65" s="117">
        <f>H65*M65</f>
        <v>1.7829629629629626</v>
      </c>
      <c r="O65" s="117" t="s">
        <v>1159</v>
      </c>
      <c r="P65" s="114"/>
      <c r="Q65" s="118"/>
      <c r="R65" s="116"/>
      <c r="S65" s="114"/>
    </row>
    <row r="66" spans="1:19">
      <c r="A66" s="107">
        <v>60</v>
      </c>
      <c r="B66" s="110" t="s">
        <v>94</v>
      </c>
      <c r="C66" s="141">
        <v>1.1208698999999999E-2</v>
      </c>
      <c r="D66" s="103">
        <f>+C66*Totals!$G$16</f>
        <v>4193.5475679940982</v>
      </c>
      <c r="E66" s="107"/>
      <c r="F66" s="111" t="s">
        <v>989</v>
      </c>
      <c r="G66" s="136">
        <v>6.02773E-5</v>
      </c>
      <c r="H66" s="103">
        <f>ROUND(+G66*Totals!$H$16,2)</f>
        <v>22.55</v>
      </c>
      <c r="I66" s="103">
        <f t="shared" si="0"/>
        <v>7.2160000000000011</v>
      </c>
      <c r="J66" s="103">
        <f t="shared" si="1"/>
        <v>15.334</v>
      </c>
      <c r="K66" s="113" t="s">
        <v>989</v>
      </c>
      <c r="L66" s="113" t="s">
        <v>96</v>
      </c>
      <c r="M66" s="138">
        <v>0.26600000000000001</v>
      </c>
      <c r="N66" s="117">
        <f>H66*M66</f>
        <v>5.9983000000000004</v>
      </c>
      <c r="O66" s="113" t="s">
        <v>112</v>
      </c>
      <c r="P66" s="136">
        <v>5.4000000000000006E-2</v>
      </c>
      <c r="Q66" s="118">
        <f>H66*P66</f>
        <v>1.2177000000000002</v>
      </c>
      <c r="R66" s="116" t="s">
        <v>1159</v>
      </c>
      <c r="S66" s="114"/>
    </row>
    <row r="67" spans="1:19">
      <c r="A67" s="107">
        <v>61</v>
      </c>
      <c r="B67" s="110" t="s">
        <v>95</v>
      </c>
      <c r="C67" s="141">
        <v>1.0273724E-2</v>
      </c>
      <c r="D67" s="103">
        <f>+C67*Totals!$G$16</f>
        <v>3843.742283956648</v>
      </c>
      <c r="E67" s="107"/>
      <c r="F67" s="111" t="s">
        <v>988</v>
      </c>
      <c r="G67" s="136">
        <v>6.7618699999999997E-5</v>
      </c>
      <c r="H67" s="103">
        <f>ROUND(+G67*Totals!$H$16,2)</f>
        <v>25.3</v>
      </c>
      <c r="I67" s="103">
        <f t="shared" si="0"/>
        <v>0</v>
      </c>
      <c r="J67" s="103">
        <f t="shared" si="1"/>
        <v>25.3</v>
      </c>
      <c r="K67" s="113"/>
      <c r="L67" s="113"/>
      <c r="N67" s="117">
        <v>0</v>
      </c>
      <c r="O67" s="117" t="s">
        <v>1159</v>
      </c>
      <c r="P67" s="114"/>
      <c r="Q67" s="118"/>
      <c r="R67" s="116"/>
      <c r="S67" s="114"/>
    </row>
    <row r="68" spans="1:19">
      <c r="A68" s="107">
        <v>62</v>
      </c>
      <c r="B68" s="110" t="s">
        <v>96</v>
      </c>
      <c r="C68" s="141">
        <v>1.00433489E-2</v>
      </c>
      <c r="D68" s="103">
        <f>+C68*Totals!$G$16</f>
        <v>3757.5512870950683</v>
      </c>
      <c r="E68" s="107"/>
      <c r="F68" s="111" t="s">
        <v>987</v>
      </c>
      <c r="G68" s="136">
        <v>1.73877E-5</v>
      </c>
      <c r="H68" s="103">
        <f>ROUND(+G68*Totals!$H$16,2)</f>
        <v>6.51</v>
      </c>
      <c r="I68" s="103">
        <f t="shared" si="0"/>
        <v>3.4143356643356642</v>
      </c>
      <c r="J68" s="103">
        <f t="shared" si="1"/>
        <v>3.0956643356643356</v>
      </c>
      <c r="K68" s="113" t="s">
        <v>987</v>
      </c>
      <c r="L68" s="113" t="s">
        <v>53</v>
      </c>
      <c r="M68" s="138">
        <v>0.52447552447552448</v>
      </c>
      <c r="N68" s="117">
        <f>H68*M68</f>
        <v>3.4143356643356642</v>
      </c>
      <c r="O68" s="117" t="s">
        <v>1159</v>
      </c>
      <c r="P68" s="114"/>
      <c r="Q68" s="118"/>
      <c r="R68" s="116"/>
      <c r="S68" s="114"/>
    </row>
    <row r="69" spans="1:19">
      <c r="A69" s="107">
        <v>63</v>
      </c>
      <c r="B69" s="110" t="s">
        <v>97</v>
      </c>
      <c r="C69" s="141">
        <v>1.1477196700000001E-2</v>
      </c>
      <c r="D69" s="103">
        <f>+C69*Totals!$G$16</f>
        <v>4294.001499074504</v>
      </c>
      <c r="E69" s="107"/>
      <c r="F69" s="111" t="s">
        <v>986</v>
      </c>
      <c r="G69" s="136">
        <v>1.661489E-4</v>
      </c>
      <c r="H69" s="103">
        <f>ROUND(+G69*Totals!$H$16,2)</f>
        <v>62.16</v>
      </c>
      <c r="I69" s="103">
        <f t="shared" si="0"/>
        <v>13.437876106194688</v>
      </c>
      <c r="J69" s="103">
        <f t="shared" si="1"/>
        <v>48.722123893805311</v>
      </c>
      <c r="K69" s="113" t="s">
        <v>986</v>
      </c>
      <c r="L69" s="113" t="s">
        <v>85</v>
      </c>
      <c r="M69" s="138">
        <v>0.2161820480404551</v>
      </c>
      <c r="N69" s="117">
        <f>H69*M69</f>
        <v>13.437876106194688</v>
      </c>
      <c r="O69" s="113" t="s">
        <v>1159</v>
      </c>
      <c r="P69" s="114"/>
      <c r="Q69" s="118"/>
      <c r="R69" s="116"/>
      <c r="S69" s="114"/>
    </row>
    <row r="70" spans="1:19">
      <c r="A70" s="107">
        <v>64</v>
      </c>
      <c r="B70" s="110" t="s">
        <v>98</v>
      </c>
      <c r="C70" s="141">
        <v>1.0926811199999999E-2</v>
      </c>
      <c r="D70" s="103">
        <f>+C70*Totals!$G$16</f>
        <v>4088.0839545865824</v>
      </c>
      <c r="E70" s="107"/>
      <c r="F70" s="111" t="s">
        <v>985</v>
      </c>
      <c r="G70" s="136">
        <v>2.70475E-4</v>
      </c>
      <c r="H70" s="103">
        <f>ROUND(+G70*Totals!$H$16,2)</f>
        <v>101.19</v>
      </c>
      <c r="I70" s="103">
        <f t="shared" si="0"/>
        <v>0</v>
      </c>
      <c r="J70" s="103">
        <f t="shared" si="1"/>
        <v>101.19</v>
      </c>
      <c r="K70" s="113"/>
      <c r="L70" s="113"/>
      <c r="N70" s="117">
        <v>0</v>
      </c>
      <c r="O70" s="113" t="s">
        <v>1159</v>
      </c>
      <c r="P70" s="114"/>
      <c r="Q70" s="118"/>
      <c r="R70" s="116"/>
      <c r="S70" s="114"/>
    </row>
    <row r="71" spans="1:19">
      <c r="A71" s="107">
        <v>65</v>
      </c>
      <c r="B71" s="110" t="s">
        <v>99</v>
      </c>
      <c r="C71" s="141">
        <v>8.5481417000000011E-3</v>
      </c>
      <c r="D71" s="103">
        <f>+C71*Totals!$G$16</f>
        <v>3198.1444801848938</v>
      </c>
      <c r="E71" s="107"/>
      <c r="F71" s="111" t="s">
        <v>984</v>
      </c>
      <c r="G71" s="136">
        <v>3.717099E-4</v>
      </c>
      <c r="H71" s="103">
        <f>ROUND(+G71*Totals!$H$16,2)</f>
        <v>139.07</v>
      </c>
      <c r="I71" s="103">
        <f t="shared" ref="I71:I134" si="3">+N71+Q71+T71</f>
        <v>0</v>
      </c>
      <c r="J71" s="103">
        <f t="shared" ref="J71:J134" si="4">+H71-I71</f>
        <v>139.07</v>
      </c>
      <c r="K71" s="113"/>
      <c r="L71" s="113"/>
      <c r="N71" s="117">
        <v>0</v>
      </c>
      <c r="O71" s="117" t="s">
        <v>1159</v>
      </c>
      <c r="P71" s="114"/>
      <c r="Q71" s="118"/>
      <c r="R71" s="116"/>
      <c r="S71" s="114"/>
    </row>
    <row r="72" spans="1:19">
      <c r="A72" s="107">
        <v>66</v>
      </c>
      <c r="B72" s="110" t="s">
        <v>100</v>
      </c>
      <c r="C72" s="141">
        <v>8.3837931999999997E-3</v>
      </c>
      <c r="D72" s="103">
        <f>+C72*Totals!$G$16</f>
        <v>3136.6562332011463</v>
      </c>
      <c r="E72" s="107"/>
      <c r="F72" s="111" t="s">
        <v>983</v>
      </c>
      <c r="G72" s="136">
        <v>1.5648909999999998E-4</v>
      </c>
      <c r="H72" s="103">
        <f>ROUND(+G72*Totals!$H$16,2)</f>
        <v>58.55</v>
      </c>
      <c r="I72" s="103">
        <f t="shared" si="3"/>
        <v>0.81460869565217386</v>
      </c>
      <c r="J72" s="103">
        <f t="shared" si="4"/>
        <v>57.735391304347822</v>
      </c>
      <c r="K72" s="113" t="s">
        <v>983</v>
      </c>
      <c r="L72" s="113" t="s">
        <v>73</v>
      </c>
      <c r="M72" s="138">
        <v>1.391304347826087E-2</v>
      </c>
      <c r="N72" s="117">
        <f>H72*M72</f>
        <v>0.81460869565217386</v>
      </c>
      <c r="O72" s="117" t="s">
        <v>1159</v>
      </c>
      <c r="P72" s="114"/>
      <c r="Q72" s="118"/>
      <c r="R72" s="116"/>
      <c r="S72" s="114"/>
    </row>
    <row r="73" spans="1:19">
      <c r="A73" s="107">
        <v>67</v>
      </c>
      <c r="B73" s="110" t="s">
        <v>101</v>
      </c>
      <c r="C73" s="141">
        <v>9.9492577999999998E-3</v>
      </c>
      <c r="D73" s="103">
        <f>+C73*Totals!$G$16</f>
        <v>3722.3486731632556</v>
      </c>
      <c r="E73" s="107"/>
      <c r="F73" s="111" t="s">
        <v>982</v>
      </c>
      <c r="G73" s="136">
        <v>1.7194480000000002E-4</v>
      </c>
      <c r="H73" s="103">
        <f>ROUND(+G73*Totals!$H$16,2)</f>
        <v>64.33</v>
      </c>
      <c r="I73" s="103">
        <f t="shared" si="3"/>
        <v>21.256869565217393</v>
      </c>
      <c r="J73" s="103">
        <f t="shared" si="4"/>
        <v>43.073130434782605</v>
      </c>
      <c r="K73" s="113" t="s">
        <v>982</v>
      </c>
      <c r="L73" s="113" t="s">
        <v>96</v>
      </c>
      <c r="M73" s="138">
        <v>0.33043478260869569</v>
      </c>
      <c r="N73" s="117">
        <f>H73*M73</f>
        <v>21.256869565217393</v>
      </c>
      <c r="O73" s="117" t="s">
        <v>1159</v>
      </c>
      <c r="P73" s="114"/>
      <c r="Q73" s="118"/>
      <c r="R73" s="116"/>
      <c r="S73" s="114"/>
    </row>
    <row r="74" spans="1:19">
      <c r="A74" s="107">
        <v>68</v>
      </c>
      <c r="B74" s="110" t="s">
        <v>102</v>
      </c>
      <c r="C74" s="141">
        <v>6.1873251999999997E-3</v>
      </c>
      <c r="D74" s="103">
        <f>+C74*Totals!$G$16</f>
        <v>2314.8844076238106</v>
      </c>
      <c r="E74" s="107"/>
      <c r="F74" s="111" t="s">
        <v>981</v>
      </c>
      <c r="G74" s="136">
        <v>5.7959000000000007E-6</v>
      </c>
      <c r="H74" s="103">
        <f>ROUND(+G74*Totals!$H$16,2)</f>
        <v>2.17</v>
      </c>
      <c r="I74" s="103">
        <f t="shared" si="3"/>
        <v>0</v>
      </c>
      <c r="J74" s="103">
        <f t="shared" si="4"/>
        <v>2.17</v>
      </c>
      <c r="K74" s="113"/>
      <c r="L74" s="113"/>
      <c r="N74" s="117"/>
      <c r="O74" s="117" t="s">
        <v>1159</v>
      </c>
      <c r="P74" s="114"/>
      <c r="Q74" s="118"/>
      <c r="R74" s="116"/>
      <c r="S74" s="114"/>
    </row>
    <row r="75" spans="1:19">
      <c r="A75" s="107">
        <v>69</v>
      </c>
      <c r="B75" s="110" t="s">
        <v>103</v>
      </c>
      <c r="C75" s="141">
        <v>7.0979933999999996E-3</v>
      </c>
      <c r="D75" s="103">
        <f>+C75*Totals!$G$16</f>
        <v>2655.595708316207</v>
      </c>
      <c r="E75" s="107"/>
      <c r="F75" s="111" t="s">
        <v>980</v>
      </c>
      <c r="G75" s="136">
        <v>6.2209200000000001E-5</v>
      </c>
      <c r="H75" s="103">
        <f>ROUND(+G75*Totals!$H$16,2)</f>
        <v>23.27</v>
      </c>
      <c r="I75" s="103">
        <f t="shared" si="3"/>
        <v>2.7160567823343849</v>
      </c>
      <c r="J75" s="103">
        <f t="shared" si="4"/>
        <v>20.553943217665616</v>
      </c>
      <c r="K75" s="113" t="s">
        <v>980</v>
      </c>
      <c r="L75" s="113" t="s">
        <v>72</v>
      </c>
      <c r="M75" s="138">
        <v>0.1167192429022082</v>
      </c>
      <c r="N75" s="117">
        <f>H75*M75</f>
        <v>2.7160567823343849</v>
      </c>
      <c r="O75" s="117" t="s">
        <v>1159</v>
      </c>
      <c r="P75" s="114"/>
      <c r="Q75" s="118"/>
      <c r="R75" s="116"/>
      <c r="S75" s="114"/>
    </row>
    <row r="76" spans="1:19">
      <c r="A76" s="107">
        <v>70</v>
      </c>
      <c r="B76" s="110" t="s">
        <v>104</v>
      </c>
      <c r="C76" s="141">
        <v>8.8962353000000011E-3</v>
      </c>
      <c r="D76" s="103">
        <f>+C76*Totals!$G$16</f>
        <v>3328.377888157961</v>
      </c>
      <c r="E76" s="107"/>
      <c r="F76" s="111" t="s">
        <v>979</v>
      </c>
      <c r="G76" s="136">
        <v>1.77741E-5</v>
      </c>
      <c r="H76" s="103">
        <f>ROUND(+G76*Totals!$H$16,2)</f>
        <v>6.65</v>
      </c>
      <c r="I76" s="103">
        <f t="shared" si="3"/>
        <v>1.0937500000000002</v>
      </c>
      <c r="J76" s="103">
        <f t="shared" si="4"/>
        <v>5.5562500000000004</v>
      </c>
      <c r="K76" s="113" t="s">
        <v>979</v>
      </c>
      <c r="L76" s="113" t="s">
        <v>42</v>
      </c>
      <c r="M76" s="138">
        <v>0.16447368421052633</v>
      </c>
      <c r="N76" s="117">
        <f>H76*M76</f>
        <v>1.0937500000000002</v>
      </c>
      <c r="O76" s="113" t="s">
        <v>1159</v>
      </c>
      <c r="P76" s="114"/>
      <c r="Q76" s="118"/>
      <c r="R76" s="116"/>
      <c r="S76" s="114"/>
    </row>
    <row r="77" spans="1:19">
      <c r="A77" s="107">
        <v>71</v>
      </c>
      <c r="B77" s="110" t="s">
        <v>138</v>
      </c>
      <c r="C77" s="141">
        <v>1.0081781999999999E-2</v>
      </c>
      <c r="D77" s="103">
        <f>+C77*Totals!$G$16</f>
        <v>3771.9303897041641</v>
      </c>
      <c r="E77" s="107"/>
      <c r="F77" s="111" t="s">
        <v>978</v>
      </c>
      <c r="G77" s="136">
        <v>5.8268030000000002E-4</v>
      </c>
      <c r="H77" s="103">
        <f>ROUND(+G77*Totals!$H$16,2)</f>
        <v>218</v>
      </c>
      <c r="I77" s="103">
        <f t="shared" si="3"/>
        <v>0</v>
      </c>
      <c r="J77" s="103">
        <f t="shared" si="4"/>
        <v>218</v>
      </c>
      <c r="K77" s="113"/>
      <c r="L77" s="113"/>
      <c r="N77" s="117">
        <v>0</v>
      </c>
      <c r="O77" s="113" t="s">
        <v>1159</v>
      </c>
      <c r="P77" s="114"/>
      <c r="Q77" s="118"/>
      <c r="R77" s="116"/>
      <c r="S77" s="114"/>
    </row>
    <row r="78" spans="1:19">
      <c r="A78" s="107">
        <v>72</v>
      </c>
      <c r="B78" s="110" t="s">
        <v>105</v>
      </c>
      <c r="C78" s="141">
        <v>7.2664826000000005E-3</v>
      </c>
      <c r="D78" s="103">
        <f>+C78*Totals!$G$16</f>
        <v>2718.6331290635458</v>
      </c>
      <c r="E78" s="107"/>
      <c r="F78" s="111" t="s">
        <v>977</v>
      </c>
      <c r="G78" s="136">
        <v>9.0029520000000003E-4</v>
      </c>
      <c r="H78" s="103">
        <f>ROUND(+G78*Totals!$H$16,2)</f>
        <v>336.83</v>
      </c>
      <c r="I78" s="103">
        <f t="shared" si="3"/>
        <v>0</v>
      </c>
      <c r="J78" s="103">
        <f t="shared" si="4"/>
        <v>336.83</v>
      </c>
      <c r="K78" s="113"/>
      <c r="L78" s="113"/>
      <c r="N78" s="117">
        <v>0</v>
      </c>
      <c r="O78" s="113" t="s">
        <v>1159</v>
      </c>
      <c r="P78" s="114"/>
      <c r="Q78" s="118"/>
      <c r="R78" s="116"/>
      <c r="S78" s="114"/>
    </row>
    <row r="79" spans="1:19">
      <c r="A79" s="107">
        <v>73</v>
      </c>
      <c r="B79" s="110" t="s">
        <v>106</v>
      </c>
      <c r="C79" s="141">
        <v>9.1328060000000003E-3</v>
      </c>
      <c r="D79" s="103">
        <f>+C79*Totals!$G$16</f>
        <v>3416.8868653054124</v>
      </c>
      <c r="E79" s="107"/>
      <c r="F79" s="111" t="s">
        <v>976</v>
      </c>
      <c r="G79" s="136">
        <v>9.130462E-4</v>
      </c>
      <c r="H79" s="103">
        <f>ROUND(+G79*Totals!$H$16,2)</f>
        <v>341.6</v>
      </c>
      <c r="I79" s="103">
        <f t="shared" si="3"/>
        <v>0</v>
      </c>
      <c r="J79" s="103">
        <f t="shared" si="4"/>
        <v>341.6</v>
      </c>
      <c r="K79" s="113"/>
      <c r="L79" s="113"/>
      <c r="N79" s="117">
        <v>0</v>
      </c>
      <c r="O79" s="113" t="s">
        <v>1159</v>
      </c>
      <c r="P79" s="114"/>
      <c r="Q79" s="118"/>
      <c r="R79" s="116"/>
      <c r="S79" s="114"/>
    </row>
    <row r="80" spans="1:19">
      <c r="A80" s="107">
        <v>74</v>
      </c>
      <c r="B80" s="110" t="s">
        <v>107</v>
      </c>
      <c r="C80" s="141">
        <v>8.7882628999999997E-3</v>
      </c>
      <c r="D80" s="103">
        <f>+C80*Totals!$G$16</f>
        <v>3287.9818176210961</v>
      </c>
      <c r="E80" s="107"/>
      <c r="F80" s="111" t="s">
        <v>975</v>
      </c>
      <c r="G80" s="136">
        <v>9.5168539999999999E-4</v>
      </c>
      <c r="H80" s="103">
        <f>ROUND(+G80*Totals!$H$16,2)</f>
        <v>356.06</v>
      </c>
      <c r="I80" s="103">
        <f t="shared" si="3"/>
        <v>0</v>
      </c>
      <c r="J80" s="103">
        <f t="shared" si="4"/>
        <v>356.06</v>
      </c>
      <c r="K80" s="113"/>
      <c r="L80" s="113"/>
      <c r="N80" s="117">
        <v>0</v>
      </c>
      <c r="O80" s="117"/>
      <c r="P80" s="114"/>
      <c r="Q80" s="118"/>
      <c r="R80" s="116"/>
      <c r="S80" s="114"/>
    </row>
    <row r="81" spans="1:19">
      <c r="A81" s="107">
        <v>75</v>
      </c>
      <c r="B81" s="110" t="s">
        <v>108</v>
      </c>
      <c r="C81" s="141">
        <v>1.6376473900000001E-2</v>
      </c>
      <c r="D81" s="103">
        <f>+C81*Totals!$G$16</f>
        <v>6126.9842553238186</v>
      </c>
      <c r="E81" s="107"/>
      <c r="F81" s="111" t="s">
        <v>974</v>
      </c>
      <c r="G81" s="136">
        <v>1.3407830000000001E-4</v>
      </c>
      <c r="H81" s="103">
        <f>ROUND(+G81*Totals!$H$16,2)</f>
        <v>50.16</v>
      </c>
      <c r="I81" s="103">
        <f t="shared" si="3"/>
        <v>6.7700613496932514</v>
      </c>
      <c r="J81" s="103">
        <f t="shared" si="4"/>
        <v>43.389938650306746</v>
      </c>
      <c r="K81" s="113" t="s">
        <v>974</v>
      </c>
      <c r="L81" s="113" t="s">
        <v>50</v>
      </c>
      <c r="M81" s="138">
        <v>0.13496932515337423</v>
      </c>
      <c r="N81" s="117">
        <f>H81*M81</f>
        <v>6.7700613496932514</v>
      </c>
      <c r="O81" s="113" t="s">
        <v>1159</v>
      </c>
      <c r="P81" s="114"/>
      <c r="Q81" s="118"/>
      <c r="R81" s="116"/>
      <c r="S81" s="114"/>
    </row>
    <row r="82" spans="1:19">
      <c r="A82" s="107">
        <v>76</v>
      </c>
      <c r="B82" s="110" t="s">
        <v>109</v>
      </c>
      <c r="C82" s="141">
        <v>9.2350542000000004E-3</v>
      </c>
      <c r="D82" s="103">
        <f>+C82*Totals!$G$16</f>
        <v>3455.1413219949686</v>
      </c>
      <c r="E82" s="107"/>
      <c r="F82" s="111" t="s">
        <v>41</v>
      </c>
      <c r="G82" s="136">
        <v>1.5069300000000002E-5</v>
      </c>
      <c r="H82" s="103">
        <f>ROUND(+G82*Totals!$H$16,2)</f>
        <v>5.64</v>
      </c>
      <c r="I82" s="103">
        <f t="shared" si="3"/>
        <v>0</v>
      </c>
      <c r="J82" s="103">
        <f t="shared" si="4"/>
        <v>5.64</v>
      </c>
      <c r="K82" s="113"/>
      <c r="L82" s="113"/>
      <c r="N82" s="117">
        <v>0</v>
      </c>
      <c r="O82" s="117" t="s">
        <v>1159</v>
      </c>
      <c r="P82" s="114"/>
      <c r="Q82" s="118"/>
      <c r="R82" s="116"/>
      <c r="S82" s="114"/>
    </row>
    <row r="83" spans="1:19">
      <c r="A83" s="107">
        <v>77</v>
      </c>
      <c r="B83" s="110" t="s">
        <v>110</v>
      </c>
      <c r="C83" s="141">
        <v>1.79415902E-2</v>
      </c>
      <c r="D83" s="103">
        <f>+C83*Totals!$G$16</f>
        <v>6712.5463846568409</v>
      </c>
      <c r="E83" s="107"/>
      <c r="F83" s="111" t="s">
        <v>973</v>
      </c>
      <c r="G83" s="136">
        <v>8.8869999999999998E-6</v>
      </c>
      <c r="H83" s="103">
        <f>ROUND(+G83*Totals!$H$16,2)</f>
        <v>3.32</v>
      </c>
      <c r="I83" s="103">
        <f t="shared" si="3"/>
        <v>1.4156345177664973</v>
      </c>
      <c r="J83" s="103">
        <f t="shared" si="4"/>
        <v>1.9043654822335025</v>
      </c>
      <c r="K83" s="113" t="s">
        <v>973</v>
      </c>
      <c r="L83" s="113" t="s">
        <v>42</v>
      </c>
      <c r="M83" s="138">
        <v>0.42639593908629442</v>
      </c>
      <c r="N83" s="117">
        <f>H83*M83</f>
        <v>1.4156345177664973</v>
      </c>
      <c r="O83" s="117" t="s">
        <v>1159</v>
      </c>
      <c r="P83" s="114"/>
      <c r="Q83" s="118"/>
      <c r="R83" s="116"/>
      <c r="S83" s="114"/>
    </row>
    <row r="84" spans="1:19" ht="37.5">
      <c r="A84" s="107">
        <v>78</v>
      </c>
      <c r="B84" s="110" t="s">
        <v>111</v>
      </c>
      <c r="C84" s="141">
        <v>1.8946176299999999E-2</v>
      </c>
      <c r="D84" s="103">
        <f>+C84*Totals!$G$16</f>
        <v>7088.3954993931429</v>
      </c>
      <c r="E84" s="107"/>
      <c r="F84" s="111" t="s">
        <v>972</v>
      </c>
      <c r="G84" s="136">
        <v>4.4048799999999997E-5</v>
      </c>
      <c r="H84" s="103">
        <f>ROUND(+G84*Totals!$H$16,2)</f>
        <v>16.48</v>
      </c>
      <c r="I84" s="103">
        <f t="shared" si="3"/>
        <v>6.379354838709677</v>
      </c>
      <c r="J84" s="103">
        <f t="shared" si="4"/>
        <v>10.100645161290323</v>
      </c>
      <c r="K84" s="113" t="s">
        <v>972</v>
      </c>
      <c r="L84" s="113" t="s">
        <v>65</v>
      </c>
      <c r="M84" s="138">
        <v>0.38709677419354838</v>
      </c>
      <c r="N84" s="117">
        <f>H84*M84</f>
        <v>6.379354838709677</v>
      </c>
      <c r="O84" s="113" t="s">
        <v>1159</v>
      </c>
      <c r="P84" s="114"/>
      <c r="Q84" s="118"/>
      <c r="R84" s="116"/>
      <c r="S84" s="114"/>
    </row>
    <row r="85" spans="1:19">
      <c r="A85" s="107">
        <v>79</v>
      </c>
      <c r="B85" s="110" t="s">
        <v>112</v>
      </c>
      <c r="C85" s="141">
        <v>9.2641042999999992E-3</v>
      </c>
      <c r="D85" s="103">
        <f>+C85*Totals!$G$16</f>
        <v>3466.0099318313987</v>
      </c>
      <c r="E85" s="107"/>
      <c r="F85" s="111" t="s">
        <v>971</v>
      </c>
      <c r="G85" s="136">
        <v>1.039397E-4</v>
      </c>
      <c r="H85" s="103">
        <f>ROUND(+G85*Totals!$H$16,2)</f>
        <v>38.89</v>
      </c>
      <c r="I85" s="103">
        <f t="shared" si="3"/>
        <v>0</v>
      </c>
      <c r="J85" s="103">
        <f t="shared" si="4"/>
        <v>38.89</v>
      </c>
      <c r="K85" s="113"/>
      <c r="L85" s="113"/>
      <c r="N85" s="117">
        <v>0</v>
      </c>
      <c r="O85" s="113" t="s">
        <v>1159</v>
      </c>
      <c r="P85" s="114"/>
      <c r="Q85" s="118"/>
      <c r="R85" s="116"/>
      <c r="S85" s="114"/>
    </row>
    <row r="86" spans="1:19">
      <c r="A86" s="107">
        <v>80</v>
      </c>
      <c r="B86" s="110" t="s">
        <v>113</v>
      </c>
      <c r="C86" s="141">
        <v>7.9202879999999993E-3</v>
      </c>
      <c r="D86" s="103">
        <f>+C86*Totals!$G$16</f>
        <v>2963.243502230976</v>
      </c>
      <c r="E86" s="107"/>
      <c r="F86" s="111" t="s">
        <v>970</v>
      </c>
      <c r="G86" s="136">
        <v>1.5108730900000001E-2</v>
      </c>
      <c r="H86" s="103">
        <f>ROUND(+G86*Totals!$H$16,2)</f>
        <v>5652.68</v>
      </c>
      <c r="I86" s="103">
        <f t="shared" si="3"/>
        <v>0</v>
      </c>
      <c r="J86" s="103">
        <f t="shared" si="4"/>
        <v>5652.68</v>
      </c>
      <c r="K86" s="113"/>
      <c r="L86" s="113"/>
      <c r="N86" s="117">
        <v>0</v>
      </c>
      <c r="O86" s="113" t="s">
        <v>1159</v>
      </c>
      <c r="P86" s="114"/>
      <c r="Q86" s="118"/>
      <c r="R86" s="116"/>
      <c r="S86" s="114"/>
    </row>
    <row r="87" spans="1:19">
      <c r="A87" s="107">
        <v>81</v>
      </c>
      <c r="B87" s="110" t="s">
        <v>114</v>
      </c>
      <c r="C87" s="141">
        <v>9.7816435999999989E-3</v>
      </c>
      <c r="D87" s="103">
        <f>+C87*Totals!$G$16</f>
        <v>3659.6386190551671</v>
      </c>
      <c r="E87" s="107"/>
      <c r="F87" s="111" t="s">
        <v>969</v>
      </c>
      <c r="G87" s="136">
        <v>2.2024399999999999E-5</v>
      </c>
      <c r="H87" s="103">
        <f>ROUND(+G87*Totals!$H$16,2)</f>
        <v>8.24</v>
      </c>
      <c r="I87" s="103">
        <f t="shared" si="3"/>
        <v>1.7657142857142858</v>
      </c>
      <c r="J87" s="103">
        <f t="shared" si="4"/>
        <v>6.4742857142857142</v>
      </c>
      <c r="K87" s="113" t="s">
        <v>969</v>
      </c>
      <c r="L87" s="113" t="s">
        <v>95</v>
      </c>
      <c r="M87" s="138">
        <v>0.10714285714285715</v>
      </c>
      <c r="N87" s="117">
        <f>H87*M87</f>
        <v>0.8828571428571429</v>
      </c>
      <c r="O87" s="117" t="s">
        <v>124</v>
      </c>
      <c r="P87" s="138">
        <v>0.10714285714285715</v>
      </c>
      <c r="Q87" s="118">
        <f>H87*P87</f>
        <v>0.8828571428571429</v>
      </c>
      <c r="R87" s="116" t="s">
        <v>1159</v>
      </c>
      <c r="S87" s="114"/>
    </row>
    <row r="88" spans="1:19">
      <c r="A88" s="107">
        <v>82</v>
      </c>
      <c r="B88" s="110" t="s">
        <v>115</v>
      </c>
      <c r="C88" s="141">
        <v>1.0811474000000001E-2</v>
      </c>
      <c r="D88" s="103">
        <f>+C88*Totals!$G$16</f>
        <v>4044.932467107149</v>
      </c>
      <c r="E88" s="107"/>
      <c r="F88" s="111" t="s">
        <v>968</v>
      </c>
      <c r="G88" s="136">
        <v>1.418062E-4</v>
      </c>
      <c r="H88" s="103">
        <f>ROUND(+G88*Totals!$H$16,2)</f>
        <v>53.05</v>
      </c>
      <c r="I88" s="103">
        <f t="shared" si="3"/>
        <v>14.159597806215722</v>
      </c>
      <c r="J88" s="103">
        <f t="shared" si="4"/>
        <v>38.890402193784276</v>
      </c>
      <c r="K88" s="113" t="s">
        <v>968</v>
      </c>
      <c r="L88" s="113" t="s">
        <v>122</v>
      </c>
      <c r="M88" s="138">
        <v>0.26691042047531993</v>
      </c>
      <c r="N88" s="117">
        <f>H88*M88</f>
        <v>14.159597806215722</v>
      </c>
      <c r="O88" s="117" t="s">
        <v>1159</v>
      </c>
      <c r="P88" s="114"/>
      <c r="Q88" s="118"/>
      <c r="R88" s="116"/>
      <c r="S88" s="114"/>
    </row>
    <row r="89" spans="1:19">
      <c r="A89" s="107">
        <v>83</v>
      </c>
      <c r="B89" s="110" t="s">
        <v>116</v>
      </c>
      <c r="C89" s="141">
        <v>9.3754547000000008E-3</v>
      </c>
      <c r="D89" s="103">
        <f>+C89*Totals!$G$16</f>
        <v>3507.6698246624201</v>
      </c>
      <c r="E89" s="107"/>
      <c r="F89" s="111" t="s">
        <v>967</v>
      </c>
      <c r="G89" s="136">
        <v>6.8005100000000004E-5</v>
      </c>
      <c r="H89" s="103">
        <f>ROUND(+G89*Totals!$H$16,2)</f>
        <v>25.44</v>
      </c>
      <c r="I89" s="103">
        <f t="shared" si="3"/>
        <v>3.3740053050397885</v>
      </c>
      <c r="J89" s="103">
        <f t="shared" si="4"/>
        <v>22.065994694960214</v>
      </c>
      <c r="K89" s="113" t="s">
        <v>967</v>
      </c>
      <c r="L89" s="113" t="s">
        <v>74</v>
      </c>
      <c r="M89" s="138">
        <v>0.13262599469496023</v>
      </c>
      <c r="N89" s="117">
        <f>H89*M89</f>
        <v>3.3740053050397885</v>
      </c>
      <c r="O89" s="113" t="s">
        <v>1159</v>
      </c>
      <c r="P89" s="114"/>
      <c r="Q89" s="118"/>
      <c r="R89" s="116"/>
      <c r="S89" s="114"/>
    </row>
    <row r="90" spans="1:19">
      <c r="A90" s="107">
        <v>84</v>
      </c>
      <c r="B90" s="110" t="s">
        <v>117</v>
      </c>
      <c r="C90" s="141">
        <v>1.5764684099999999E-2</v>
      </c>
      <c r="D90" s="103">
        <f>+C90*Totals!$G$16</f>
        <v>5898.0933173198982</v>
      </c>
      <c r="E90" s="107"/>
      <c r="F90" s="111" t="s">
        <v>966</v>
      </c>
      <c r="G90" s="136">
        <v>2.7549810000000003E-4</v>
      </c>
      <c r="H90" s="103">
        <f>ROUND(+G90*Totals!$H$16,2)</f>
        <v>103.07</v>
      </c>
      <c r="I90" s="103">
        <f t="shared" si="3"/>
        <v>0</v>
      </c>
      <c r="J90" s="103">
        <f t="shared" si="4"/>
        <v>103.07</v>
      </c>
      <c r="K90" s="113"/>
      <c r="L90" s="113"/>
      <c r="N90" s="117">
        <v>0</v>
      </c>
      <c r="O90" s="117" t="s">
        <v>1159</v>
      </c>
      <c r="P90" s="114"/>
      <c r="Q90" s="118"/>
      <c r="R90" s="116"/>
      <c r="S90" s="114"/>
    </row>
    <row r="91" spans="1:19">
      <c r="A91" s="107">
        <v>85</v>
      </c>
      <c r="B91" s="110" t="s">
        <v>118</v>
      </c>
      <c r="C91" s="141">
        <v>1.1401374299999999E-2</v>
      </c>
      <c r="D91" s="103">
        <f>+C91*Totals!$G$16</f>
        <v>4265.6338141969391</v>
      </c>
      <c r="E91" s="107"/>
      <c r="F91" s="111" t="s">
        <v>965</v>
      </c>
      <c r="G91" s="136">
        <v>1.058716E-4</v>
      </c>
      <c r="H91" s="103">
        <f>ROUND(+G91*Totals!$H$16,2)</f>
        <v>39.61</v>
      </c>
      <c r="I91" s="103">
        <f t="shared" si="3"/>
        <v>11.755225806451612</v>
      </c>
      <c r="J91" s="103">
        <f t="shared" si="4"/>
        <v>27.854774193548387</v>
      </c>
      <c r="K91" s="143" t="s">
        <v>965</v>
      </c>
      <c r="L91" s="143" t="s">
        <v>102</v>
      </c>
      <c r="M91" s="140">
        <v>6.4516129032258056E-3</v>
      </c>
      <c r="N91" s="144">
        <f>H91*M91</f>
        <v>0.25554838709677413</v>
      </c>
      <c r="O91" s="143" t="s">
        <v>123</v>
      </c>
      <c r="P91" s="140">
        <v>0.29032258064516131</v>
      </c>
      <c r="Q91" s="118">
        <f>H91*P91</f>
        <v>11.499677419354839</v>
      </c>
      <c r="R91" s="116"/>
      <c r="S91" s="114"/>
    </row>
    <row r="92" spans="1:19">
      <c r="A92" s="107">
        <v>86</v>
      </c>
      <c r="B92" s="110" t="s">
        <v>119</v>
      </c>
      <c r="C92" s="141">
        <v>1.20491769E-2</v>
      </c>
      <c r="D92" s="103">
        <f>+C92*Totals!$G$16</f>
        <v>4507.9983399791245</v>
      </c>
      <c r="E92" s="107"/>
      <c r="F92" s="111" t="s">
        <v>964</v>
      </c>
      <c r="G92" s="136">
        <v>1.1205399999999999E-5</v>
      </c>
      <c r="H92" s="103">
        <f>ROUND(+G92*Totals!$H$16,2)</f>
        <v>4.1900000000000004</v>
      </c>
      <c r="I92" s="103">
        <f t="shared" si="3"/>
        <v>1.4349315068493151</v>
      </c>
      <c r="J92" s="103">
        <f t="shared" si="4"/>
        <v>2.7550684931506852</v>
      </c>
      <c r="K92" s="113" t="s">
        <v>964</v>
      </c>
      <c r="L92" s="113" t="s">
        <v>106</v>
      </c>
      <c r="M92" s="138">
        <v>0.34246575342465752</v>
      </c>
      <c r="N92" s="117">
        <f>H92*M92</f>
        <v>1.4349315068493151</v>
      </c>
      <c r="O92" s="117" t="s">
        <v>1159</v>
      </c>
      <c r="P92" s="138"/>
      <c r="Q92" s="118"/>
      <c r="R92" s="116"/>
      <c r="S92" s="114"/>
    </row>
    <row r="93" spans="1:19">
      <c r="A93" s="107">
        <v>87</v>
      </c>
      <c r="B93" s="110" t="s">
        <v>120</v>
      </c>
      <c r="C93" s="141">
        <v>8.1133587999999996E-3</v>
      </c>
      <c r="D93" s="103">
        <f>+C93*Totals!$G$16</f>
        <v>3035.4777181547574</v>
      </c>
      <c r="E93" s="107"/>
      <c r="F93" s="111" t="s">
        <v>963</v>
      </c>
      <c r="G93" s="136">
        <v>9.0029499999999996E-5</v>
      </c>
      <c r="H93" s="103">
        <f>ROUND(+G93*Totals!$H$16,2)</f>
        <v>33.68</v>
      </c>
      <c r="I93" s="103">
        <f t="shared" si="3"/>
        <v>9.258645418326692</v>
      </c>
      <c r="J93" s="103">
        <f t="shared" si="4"/>
        <v>24.421354581673306</v>
      </c>
      <c r="K93" s="113" t="s">
        <v>963</v>
      </c>
      <c r="L93" s="113" t="s">
        <v>101</v>
      </c>
      <c r="M93" s="138">
        <v>0.27490039840637448</v>
      </c>
      <c r="N93" s="117">
        <f>H93*M93</f>
        <v>9.258645418326692</v>
      </c>
      <c r="O93" s="117" t="s">
        <v>1159</v>
      </c>
      <c r="P93" s="138"/>
      <c r="Q93" s="118"/>
      <c r="R93" s="116"/>
      <c r="S93" s="114"/>
    </row>
    <row r="94" spans="1:19">
      <c r="A94" s="107">
        <v>88</v>
      </c>
      <c r="B94" s="110" t="s">
        <v>121</v>
      </c>
      <c r="C94" s="141">
        <v>6.6834490000000002E-3</v>
      </c>
      <c r="D94" s="103">
        <f>+C94*Totals!$G$16</f>
        <v>2500.5008431185984</v>
      </c>
      <c r="E94" s="107"/>
      <c r="F94" s="111" t="s">
        <v>962</v>
      </c>
      <c r="G94" s="136">
        <v>4.82991E-5</v>
      </c>
      <c r="H94" s="103">
        <f>ROUND(+G94*Totals!$H$16,2)</f>
        <v>18.07</v>
      </c>
      <c r="I94" s="103">
        <f t="shared" si="3"/>
        <v>3.2098026315789472</v>
      </c>
      <c r="J94" s="103">
        <f t="shared" si="4"/>
        <v>14.860197368421053</v>
      </c>
      <c r="K94" s="113" t="s">
        <v>962</v>
      </c>
      <c r="L94" s="113" t="s">
        <v>113</v>
      </c>
      <c r="M94" s="138">
        <v>4.1118421052631582E-2</v>
      </c>
      <c r="N94" s="117">
        <f>H94*M94</f>
        <v>0.74300986842105265</v>
      </c>
      <c r="O94" s="113" t="s">
        <v>120</v>
      </c>
      <c r="P94" s="138">
        <v>0.13651315789473684</v>
      </c>
      <c r="Q94" s="118">
        <f>H94*P94</f>
        <v>2.4667927631578945</v>
      </c>
      <c r="R94" s="116" t="s">
        <v>1159</v>
      </c>
      <c r="S94" s="114"/>
    </row>
    <row r="95" spans="1:19">
      <c r="A95" s="107">
        <v>89</v>
      </c>
      <c r="B95" s="110" t="s">
        <v>122</v>
      </c>
      <c r="C95" s="141">
        <v>7.7474712999999994E-3</v>
      </c>
      <c r="D95" s="103">
        <f>+C95*Totals!$G$16</f>
        <v>2898.5870196192327</v>
      </c>
      <c r="E95" s="107"/>
      <c r="F95" s="111" t="s">
        <v>961</v>
      </c>
      <c r="G95" s="136">
        <v>1.0363055000000001E-3</v>
      </c>
      <c r="H95" s="103">
        <f>ROUND(+G95*Totals!$H$16,2)</f>
        <v>387.72</v>
      </c>
      <c r="I95" s="103">
        <f t="shared" si="3"/>
        <v>0</v>
      </c>
      <c r="J95" s="103">
        <f t="shared" si="4"/>
        <v>387.72</v>
      </c>
      <c r="K95" s="113"/>
      <c r="L95" s="113"/>
      <c r="N95" s="117">
        <v>0</v>
      </c>
      <c r="O95" s="113"/>
      <c r="P95" s="114"/>
      <c r="Q95" s="118"/>
      <c r="R95" s="116"/>
      <c r="S95" s="114"/>
    </row>
    <row r="96" spans="1:19">
      <c r="A96" s="107">
        <v>90</v>
      </c>
      <c r="B96" s="110" t="s">
        <v>123</v>
      </c>
      <c r="C96" s="141">
        <v>8.485768900000001E-3</v>
      </c>
      <c r="D96" s="103">
        <f>+C96*Totals!$G$16</f>
        <v>3174.8087385659082</v>
      </c>
      <c r="E96" s="107"/>
      <c r="F96" s="111" t="s">
        <v>960</v>
      </c>
      <c r="G96" s="136">
        <v>6.4373040000000005E-4</v>
      </c>
      <c r="H96" s="103">
        <f>ROUND(+G96*Totals!$H$16,2)</f>
        <v>240.84</v>
      </c>
      <c r="I96" s="103">
        <f t="shared" si="3"/>
        <v>0</v>
      </c>
      <c r="J96" s="103">
        <f t="shared" si="4"/>
        <v>240.84</v>
      </c>
      <c r="K96" s="113"/>
      <c r="L96" s="113"/>
      <c r="N96" s="117">
        <v>0</v>
      </c>
      <c r="O96" s="117"/>
      <c r="P96" s="114"/>
      <c r="Q96" s="118"/>
      <c r="R96" s="116"/>
      <c r="S96" s="114"/>
    </row>
    <row r="97" spans="1:19">
      <c r="A97" s="107">
        <v>91</v>
      </c>
      <c r="B97" s="110" t="s">
        <v>124</v>
      </c>
      <c r="C97" s="141">
        <v>1.23204453E-2</v>
      </c>
      <c r="D97" s="103">
        <f>+C97*Totals!$G$16</f>
        <v>4609.4888821993809</v>
      </c>
      <c r="E97" s="107"/>
      <c r="F97" s="111" t="s">
        <v>959</v>
      </c>
      <c r="G97" s="136">
        <v>1.166906E-4</v>
      </c>
      <c r="H97" s="103">
        <f>ROUND(+G97*Totals!$H$16,2)</f>
        <v>43.66</v>
      </c>
      <c r="I97" s="103">
        <f t="shared" si="3"/>
        <v>12.868210526315787</v>
      </c>
      <c r="J97" s="103">
        <f t="shared" si="4"/>
        <v>30.791789473684211</v>
      </c>
      <c r="K97" s="113" t="s">
        <v>959</v>
      </c>
      <c r="L97" s="113" t="s">
        <v>80</v>
      </c>
      <c r="M97" s="138">
        <v>0.29473684210526313</v>
      </c>
      <c r="N97" s="117">
        <f>H97*M97</f>
        <v>12.868210526315787</v>
      </c>
      <c r="O97" s="117" t="s">
        <v>1159</v>
      </c>
      <c r="P97" s="114"/>
      <c r="Q97" s="118"/>
      <c r="R97" s="116"/>
      <c r="S97" s="114"/>
    </row>
    <row r="98" spans="1:19">
      <c r="A98" s="107">
        <v>92</v>
      </c>
      <c r="B98" s="110" t="s">
        <v>125</v>
      </c>
      <c r="C98" s="141">
        <v>1.0202721100000001E-2</v>
      </c>
      <c r="D98" s="103">
        <f>+C98*Totals!$G$16</f>
        <v>3817.177734528073</v>
      </c>
      <c r="E98" s="107"/>
      <c r="F98" s="111" t="s">
        <v>958</v>
      </c>
      <c r="G98" s="136">
        <v>1.38715E-4</v>
      </c>
      <c r="H98" s="103">
        <f>ROUND(+G98*Totals!$H$16,2)</f>
        <v>51.9</v>
      </c>
      <c r="I98" s="103">
        <f t="shared" si="3"/>
        <v>13.196584440227706</v>
      </c>
      <c r="J98" s="103">
        <f t="shared" si="4"/>
        <v>38.703415559772296</v>
      </c>
      <c r="K98" s="113" t="s">
        <v>958</v>
      </c>
      <c r="L98" s="113" t="s">
        <v>122</v>
      </c>
      <c r="M98" s="138">
        <v>0.25426944971537008</v>
      </c>
      <c r="N98" s="117">
        <f>H98*M98</f>
        <v>13.196584440227706</v>
      </c>
      <c r="O98" s="113" t="s">
        <v>1159</v>
      </c>
      <c r="P98" s="114"/>
      <c r="Q98" s="118"/>
      <c r="R98" s="116"/>
      <c r="S98" s="114"/>
    </row>
    <row r="99" spans="1:19">
      <c r="A99" s="107">
        <v>93</v>
      </c>
      <c r="B99" s="110" t="s">
        <v>126</v>
      </c>
      <c r="C99" s="141">
        <v>7.4894877000000002E-3</v>
      </c>
      <c r="D99" s="103">
        <f>+C99*Totals!$G$16</f>
        <v>2802.0667634893857</v>
      </c>
      <c r="E99" s="107"/>
      <c r="F99" s="111" t="s">
        <v>957</v>
      </c>
      <c r="G99" s="136">
        <v>3.6293874999999997E-3</v>
      </c>
      <c r="H99" s="103">
        <f>ROUND(+G99*Totals!$H$16,2)</f>
        <v>1357.87</v>
      </c>
      <c r="I99" s="103">
        <f t="shared" si="3"/>
        <v>0</v>
      </c>
      <c r="J99" s="103">
        <f t="shared" si="4"/>
        <v>1357.87</v>
      </c>
      <c r="K99" s="113"/>
      <c r="L99" s="113"/>
      <c r="N99" s="117">
        <v>0</v>
      </c>
      <c r="O99" s="113"/>
      <c r="P99" s="114"/>
      <c r="Q99" s="118"/>
      <c r="R99" s="116"/>
      <c r="S99" s="114"/>
    </row>
    <row r="100" spans="1:19">
      <c r="A100" s="107">
        <v>94</v>
      </c>
      <c r="B100" s="110" t="s">
        <v>127</v>
      </c>
      <c r="C100" s="141">
        <v>1.3323130700000001E-2</v>
      </c>
      <c r="D100" s="103">
        <f>+C100*Totals!$G$16</f>
        <v>4984.6268817685723</v>
      </c>
      <c r="E100" s="107"/>
      <c r="F100" s="111" t="s">
        <v>42</v>
      </c>
      <c r="G100" s="136">
        <v>4.8144542000000002E-3</v>
      </c>
      <c r="H100" s="103">
        <f>ROUND(+G100*Totals!$H$16,2)</f>
        <v>1801.25</v>
      </c>
      <c r="I100" s="103">
        <f t="shared" si="3"/>
        <v>0</v>
      </c>
      <c r="J100" s="103">
        <f t="shared" si="4"/>
        <v>1801.25</v>
      </c>
      <c r="K100" s="113"/>
      <c r="L100" s="113"/>
      <c r="N100" s="117">
        <v>0</v>
      </c>
      <c r="O100" s="117"/>
      <c r="P100" s="114"/>
      <c r="Q100" s="118"/>
      <c r="R100" s="116"/>
      <c r="S100" s="114"/>
    </row>
    <row r="101" spans="1:19">
      <c r="A101" s="107">
        <v>95</v>
      </c>
      <c r="B101" s="110" t="s">
        <v>128</v>
      </c>
      <c r="C101" s="141">
        <v>6.3186138000000001E-3</v>
      </c>
      <c r="D101" s="103">
        <f>+C101*Totals!$G$16</f>
        <v>2364.0038450567677</v>
      </c>
      <c r="E101" s="107"/>
      <c r="F101" s="111" t="s">
        <v>956</v>
      </c>
      <c r="G101" s="136">
        <v>4.9071899999999993E-5</v>
      </c>
      <c r="H101" s="103">
        <f>ROUND(+G101*Totals!$H$16,2)</f>
        <v>18.36</v>
      </c>
      <c r="I101" s="103">
        <f t="shared" si="3"/>
        <v>4.9789830508474573</v>
      </c>
      <c r="J101" s="103">
        <f t="shared" si="4"/>
        <v>13.381016949152542</v>
      </c>
      <c r="K101" s="113" t="s">
        <v>956</v>
      </c>
      <c r="L101" s="113" t="s">
        <v>59</v>
      </c>
      <c r="M101" s="138">
        <v>0.2711864406779661</v>
      </c>
      <c r="N101" s="117">
        <f>H101*M101</f>
        <v>4.9789830508474573</v>
      </c>
      <c r="O101" s="117" t="s">
        <v>1159</v>
      </c>
      <c r="P101" s="114"/>
      <c r="Q101" s="118"/>
      <c r="R101" s="116"/>
      <c r="S101" s="114"/>
    </row>
    <row r="102" spans="1:19">
      <c r="A102" s="107">
        <v>96</v>
      </c>
      <c r="B102" s="110" t="s">
        <v>129</v>
      </c>
      <c r="C102" s="141">
        <v>1.28964033E-2</v>
      </c>
      <c r="D102" s="103">
        <f>+C102*Totals!$G$16</f>
        <v>4824.9739505526968</v>
      </c>
      <c r="E102" s="107"/>
      <c r="F102" s="111" t="s">
        <v>955</v>
      </c>
      <c r="G102" s="136">
        <v>6.9937099999999998E-5</v>
      </c>
      <c r="H102" s="103">
        <f>ROUND(+G102*Totals!$H$16,2)</f>
        <v>26.17</v>
      </c>
      <c r="I102" s="103">
        <f t="shared" si="3"/>
        <v>3.5849315068493151</v>
      </c>
      <c r="J102" s="103">
        <f t="shared" si="4"/>
        <v>22.585068493150686</v>
      </c>
      <c r="K102" s="113" t="s">
        <v>955</v>
      </c>
      <c r="L102" s="113" t="s">
        <v>42</v>
      </c>
      <c r="M102" s="138">
        <v>0.13698630136986301</v>
      </c>
      <c r="N102" s="117">
        <f>H102*M102</f>
        <v>3.5849315068493151</v>
      </c>
      <c r="O102" s="113" t="s">
        <v>1159</v>
      </c>
      <c r="P102" s="114"/>
      <c r="Q102" s="118"/>
      <c r="R102" s="116"/>
      <c r="S102" s="114"/>
    </row>
    <row r="103" spans="1:19">
      <c r="A103" s="107">
        <v>97</v>
      </c>
      <c r="B103" s="110" t="s">
        <v>130</v>
      </c>
      <c r="C103" s="141">
        <v>1.5474697799999999E-2</v>
      </c>
      <c r="D103" s="103">
        <f>+C103*Totals!$G$16</f>
        <v>5789.5997853661356</v>
      </c>
      <c r="E103" s="107"/>
      <c r="F103" s="111" t="s">
        <v>954</v>
      </c>
      <c r="G103" s="136">
        <v>2.708613E-4</v>
      </c>
      <c r="H103" s="103">
        <f>ROUND(+G103*Totals!$H$16,2)</f>
        <v>101.34</v>
      </c>
      <c r="I103" s="103">
        <f t="shared" si="3"/>
        <v>0</v>
      </c>
      <c r="J103" s="103">
        <f t="shared" si="4"/>
        <v>101.34</v>
      </c>
      <c r="K103" s="113"/>
      <c r="L103" s="113"/>
      <c r="N103" s="117">
        <v>0</v>
      </c>
      <c r="O103" s="117"/>
      <c r="P103" s="114"/>
      <c r="Q103" s="118"/>
      <c r="R103" s="116"/>
      <c r="S103" s="114"/>
    </row>
    <row r="104" spans="1:19">
      <c r="A104" s="107">
        <v>98</v>
      </c>
      <c r="B104" s="110" t="s">
        <v>131</v>
      </c>
      <c r="C104" s="141">
        <v>6.8143408000000006E-3</v>
      </c>
      <c r="D104" s="103">
        <f>+C104*Totals!$G$16</f>
        <v>2549.4718244573219</v>
      </c>
      <c r="E104" s="107"/>
      <c r="F104" s="111" t="s">
        <v>953</v>
      </c>
      <c r="G104" s="136">
        <v>5.6799700000000004E-5</v>
      </c>
      <c r="H104" s="103">
        <f>ROUND(+G104*Totals!$H$16,2)</f>
        <v>21.25</v>
      </c>
      <c r="I104" s="103">
        <f t="shared" si="3"/>
        <v>2.5525525525525525</v>
      </c>
      <c r="J104" s="103">
        <f t="shared" si="4"/>
        <v>18.697447447447448</v>
      </c>
      <c r="K104" s="113" t="s">
        <v>953</v>
      </c>
      <c r="L104" s="113" t="s">
        <v>106</v>
      </c>
      <c r="M104" s="138">
        <v>0.12012012012012012</v>
      </c>
      <c r="N104" s="117">
        <f>H104*M104</f>
        <v>2.5525525525525525</v>
      </c>
      <c r="O104" s="117" t="s">
        <v>1159</v>
      </c>
      <c r="P104" s="114"/>
      <c r="Q104" s="118"/>
      <c r="R104" s="116"/>
      <c r="S104" s="114"/>
    </row>
    <row r="105" spans="1:19">
      <c r="A105" s="107">
        <v>99</v>
      </c>
      <c r="B105" s="110" t="s">
        <v>132</v>
      </c>
      <c r="C105" s="141">
        <v>9.2972011999999989E-3</v>
      </c>
      <c r="D105" s="103">
        <f>+C105*Totals!$G$16</f>
        <v>3478.392584314362</v>
      </c>
      <c r="E105" s="107"/>
      <c r="F105" s="111" t="s">
        <v>952</v>
      </c>
      <c r="G105" s="136">
        <v>2.8979499999999999E-5</v>
      </c>
      <c r="H105" s="103">
        <f>ROUND(+G105*Totals!$H$16,2)</f>
        <v>10.84</v>
      </c>
      <c r="I105" s="103">
        <f t="shared" si="3"/>
        <v>3.9085070422535213</v>
      </c>
      <c r="J105" s="103">
        <f t="shared" si="4"/>
        <v>6.9314929577464781</v>
      </c>
      <c r="K105" s="113" t="s">
        <v>952</v>
      </c>
      <c r="L105" s="113" t="s">
        <v>80</v>
      </c>
      <c r="M105" s="138">
        <v>0.36056338028169016</v>
      </c>
      <c r="N105" s="117">
        <f t="shared" ref="N105:N113" si="5">H105*M105</f>
        <v>3.9085070422535213</v>
      </c>
      <c r="O105" s="117" t="s">
        <v>1159</v>
      </c>
      <c r="P105" s="114"/>
      <c r="Q105" s="118"/>
      <c r="R105" s="116"/>
      <c r="S105" s="114"/>
    </row>
    <row r="106" spans="1:19">
      <c r="C106" s="119">
        <f>SUM(C7:C105)</f>
        <v>0.99999999999999989</v>
      </c>
      <c r="D106" s="120">
        <f>SUM(D7:D105)</f>
        <v>374133.30199999997</v>
      </c>
      <c r="F106" s="111" t="s">
        <v>951</v>
      </c>
      <c r="G106" s="136">
        <v>1.3175989999999999E-4</v>
      </c>
      <c r="H106" s="103">
        <f>ROUND(+G106*Totals!$H$16,2)</f>
        <v>49.3</v>
      </c>
      <c r="I106" s="103">
        <f t="shared" si="3"/>
        <v>12.002356020942409</v>
      </c>
      <c r="J106" s="103">
        <f t="shared" si="4"/>
        <v>37.29764397905759</v>
      </c>
      <c r="K106" s="113" t="s">
        <v>951</v>
      </c>
      <c r="L106" s="113" t="s">
        <v>44</v>
      </c>
      <c r="M106" s="138">
        <v>0.24345549738219899</v>
      </c>
      <c r="N106" s="117">
        <f t="shared" si="5"/>
        <v>12.002356020942409</v>
      </c>
      <c r="O106" s="117" t="s">
        <v>1159</v>
      </c>
      <c r="P106" s="114"/>
      <c r="Q106" s="118"/>
      <c r="R106" s="116"/>
      <c r="S106" s="114"/>
    </row>
    <row r="107" spans="1:19">
      <c r="F107" s="111" t="s">
        <v>950</v>
      </c>
      <c r="G107" s="136">
        <v>5.5254199999999997E-5</v>
      </c>
      <c r="H107" s="103">
        <f>ROUND(+G107*Totals!$H$16,2)</f>
        <v>20.67</v>
      </c>
      <c r="I107" s="103">
        <f t="shared" si="3"/>
        <v>8.5227014218009494</v>
      </c>
      <c r="J107" s="103">
        <f t="shared" si="4"/>
        <v>12.147298578199052</v>
      </c>
      <c r="K107" s="113" t="s">
        <v>950</v>
      </c>
      <c r="L107" s="113" t="s">
        <v>40</v>
      </c>
      <c r="M107" s="138">
        <v>0.41232227488151663</v>
      </c>
      <c r="N107" s="117">
        <f t="shared" si="5"/>
        <v>8.5227014218009494</v>
      </c>
      <c r="O107" s="117" t="s">
        <v>1159</v>
      </c>
      <c r="P107" s="114"/>
      <c r="Q107" s="118"/>
      <c r="R107" s="116"/>
      <c r="S107" s="114"/>
    </row>
    <row r="108" spans="1:19">
      <c r="F108" s="111" t="s">
        <v>949</v>
      </c>
      <c r="G108" s="136">
        <v>1.931964E-4</v>
      </c>
      <c r="H108" s="103">
        <f>ROUND(+G108*Totals!$H$16,2)</f>
        <v>72.28</v>
      </c>
      <c r="I108" s="103">
        <f t="shared" si="3"/>
        <v>12.02488245931284</v>
      </c>
      <c r="J108" s="103">
        <f t="shared" si="4"/>
        <v>60.255117540687159</v>
      </c>
      <c r="K108" s="113" t="s">
        <v>949</v>
      </c>
      <c r="L108" s="113" t="s">
        <v>48</v>
      </c>
      <c r="M108" s="138">
        <v>0.16636528028933092</v>
      </c>
      <c r="N108" s="117">
        <f t="shared" si="5"/>
        <v>12.02488245931284</v>
      </c>
      <c r="O108" s="117" t="s">
        <v>1159</v>
      </c>
      <c r="P108" s="114"/>
      <c r="Q108" s="118"/>
      <c r="R108" s="116"/>
      <c r="S108" s="114"/>
    </row>
    <row r="109" spans="1:19">
      <c r="F109" s="111" t="s">
        <v>948</v>
      </c>
      <c r="G109" s="136">
        <v>5.7186099999999998E-5</v>
      </c>
      <c r="H109" s="103">
        <f>ROUND(+G109*Totals!$H$16,2)</f>
        <v>21.4</v>
      </c>
      <c r="I109" s="103">
        <f t="shared" si="3"/>
        <v>6.4714776632302398</v>
      </c>
      <c r="J109" s="103">
        <f t="shared" si="4"/>
        <v>14.92852233676976</v>
      </c>
      <c r="K109" s="143" t="s">
        <v>948</v>
      </c>
      <c r="L109" s="143" t="s">
        <v>36</v>
      </c>
      <c r="M109" s="140">
        <v>0.30240549828178692</v>
      </c>
      <c r="N109" s="144">
        <f t="shared" si="5"/>
        <v>6.4714776632302398</v>
      </c>
      <c r="O109" s="143" t="s">
        <v>1159</v>
      </c>
      <c r="P109" s="146"/>
      <c r="Q109" s="145"/>
      <c r="R109" s="116"/>
      <c r="S109" s="114"/>
    </row>
    <row r="110" spans="1:19">
      <c r="F110" s="111" t="s">
        <v>947</v>
      </c>
      <c r="G110" s="136">
        <v>2.318357E-4</v>
      </c>
      <c r="H110" s="103">
        <f>ROUND(+G110*Totals!$H$16,2)</f>
        <v>86.74</v>
      </c>
      <c r="I110" s="103">
        <f t="shared" si="3"/>
        <v>0</v>
      </c>
      <c r="J110" s="103">
        <f t="shared" si="4"/>
        <v>86.74</v>
      </c>
      <c r="K110" s="113"/>
      <c r="L110" s="113"/>
      <c r="N110" s="117">
        <v>0</v>
      </c>
      <c r="O110" s="117"/>
      <c r="P110" s="114"/>
      <c r="Q110" s="118"/>
      <c r="R110" s="116"/>
      <c r="S110" s="114"/>
    </row>
    <row r="111" spans="1:19">
      <c r="F111" s="111" t="s">
        <v>946</v>
      </c>
      <c r="G111" s="136">
        <v>5.6027000000000004E-5</v>
      </c>
      <c r="H111" s="103">
        <f>ROUND(+G111*Totals!$H$16,2)</f>
        <v>20.96</v>
      </c>
      <c r="I111" s="103">
        <f t="shared" si="3"/>
        <v>8.2815478615071285</v>
      </c>
      <c r="J111" s="103">
        <f t="shared" si="4"/>
        <v>12.678452138492872</v>
      </c>
      <c r="K111" s="113" t="s">
        <v>946</v>
      </c>
      <c r="L111" s="113" t="s">
        <v>46</v>
      </c>
      <c r="M111" s="138">
        <v>0.39511201629327902</v>
      </c>
      <c r="N111" s="117">
        <f t="shared" si="5"/>
        <v>8.2815478615071285</v>
      </c>
      <c r="O111" s="113" t="s">
        <v>1159</v>
      </c>
      <c r="P111" s="114"/>
      <c r="Q111" s="118"/>
      <c r="R111" s="116"/>
      <c r="S111" s="114"/>
    </row>
    <row r="112" spans="1:19">
      <c r="F112" s="111" t="s">
        <v>945</v>
      </c>
      <c r="G112" s="136">
        <v>7.8978690000000009E-4</v>
      </c>
      <c r="H112" s="103">
        <f>ROUND(+G112*Totals!$H$16,2)</f>
        <v>295.49</v>
      </c>
      <c r="I112" s="103">
        <f t="shared" si="3"/>
        <v>0</v>
      </c>
      <c r="J112" s="103">
        <f t="shared" si="4"/>
        <v>295.49</v>
      </c>
      <c r="K112" s="113"/>
      <c r="L112" s="113"/>
      <c r="N112" s="117">
        <v>0</v>
      </c>
      <c r="O112" s="117"/>
      <c r="P112" s="114"/>
      <c r="Q112" s="118"/>
      <c r="R112" s="116"/>
      <c r="S112" s="114"/>
    </row>
    <row r="113" spans="6:19">
      <c r="F113" s="111" t="s">
        <v>944</v>
      </c>
      <c r="G113" s="136">
        <v>1.135995E-4</v>
      </c>
      <c r="H113" s="103">
        <f>ROUND(+G113*Totals!$H$16,2)</f>
        <v>42.5</v>
      </c>
      <c r="I113" s="103">
        <f t="shared" si="3"/>
        <v>8.9608433734939759</v>
      </c>
      <c r="J113" s="103">
        <f t="shared" si="4"/>
        <v>33.539156626506028</v>
      </c>
      <c r="K113" s="113" t="s">
        <v>944</v>
      </c>
      <c r="L113" s="113" t="s">
        <v>130</v>
      </c>
      <c r="M113" s="138">
        <v>0.21084337349397589</v>
      </c>
      <c r="N113" s="117">
        <f t="shared" si="5"/>
        <v>8.9608433734939759</v>
      </c>
      <c r="O113" s="113" t="s">
        <v>1159</v>
      </c>
      <c r="P113" s="114"/>
      <c r="Q113" s="118"/>
      <c r="R113" s="116"/>
      <c r="S113" s="114"/>
    </row>
    <row r="114" spans="6:19">
      <c r="F114" s="111" t="s">
        <v>943</v>
      </c>
      <c r="G114" s="136">
        <v>5.8036200000000007E-4</v>
      </c>
      <c r="H114" s="103">
        <f>ROUND(+G114*Totals!$H$16,2)</f>
        <v>217.13</v>
      </c>
      <c r="I114" s="103">
        <f t="shared" si="3"/>
        <v>0</v>
      </c>
      <c r="J114" s="103">
        <f t="shared" si="4"/>
        <v>217.13</v>
      </c>
      <c r="K114" s="113"/>
      <c r="L114" s="113"/>
      <c r="N114" s="117">
        <v>0</v>
      </c>
      <c r="O114" s="113"/>
      <c r="P114" s="114"/>
      <c r="Q114" s="118"/>
      <c r="R114" s="116"/>
      <c r="S114" s="114"/>
    </row>
    <row r="115" spans="6:19">
      <c r="F115" s="111" t="s">
        <v>942</v>
      </c>
      <c r="G115" s="136">
        <v>4.9844700000000001E-5</v>
      </c>
      <c r="H115" s="103">
        <f>ROUND(+G115*Totals!$H$16,2)</f>
        <v>18.649999999999999</v>
      </c>
      <c r="I115" s="103">
        <f t="shared" si="3"/>
        <v>0</v>
      </c>
      <c r="J115" s="103">
        <f t="shared" si="4"/>
        <v>18.649999999999999</v>
      </c>
      <c r="K115" s="113"/>
      <c r="L115" s="113"/>
      <c r="N115" s="117">
        <v>0</v>
      </c>
      <c r="O115" s="117"/>
      <c r="P115" s="114"/>
      <c r="Q115" s="118"/>
      <c r="R115" s="116"/>
      <c r="S115" s="114"/>
    </row>
    <row r="116" spans="6:19">
      <c r="F116" s="111" t="s">
        <v>941</v>
      </c>
      <c r="G116" s="136">
        <v>1.3137400000000001E-5</v>
      </c>
      <c r="H116" s="103">
        <f>ROUND(+G116*Totals!$H$16,2)</f>
        <v>4.92</v>
      </c>
      <c r="I116" s="103">
        <f t="shared" si="3"/>
        <v>1.3678923766816145</v>
      </c>
      <c r="J116" s="103">
        <f t="shared" si="4"/>
        <v>3.5521076233183857</v>
      </c>
      <c r="K116" s="113" t="s">
        <v>941</v>
      </c>
      <c r="L116" s="113" t="s">
        <v>58</v>
      </c>
      <c r="M116" s="138">
        <v>0.27802690582959644</v>
      </c>
      <c r="N116" s="117">
        <f>H116*M116</f>
        <v>1.3678923766816145</v>
      </c>
      <c r="O116" s="117"/>
      <c r="P116" s="114"/>
      <c r="Q116" s="118"/>
      <c r="R116" s="116"/>
      <c r="S116" s="114"/>
    </row>
    <row r="117" spans="6:19">
      <c r="F117" s="111" t="s">
        <v>940</v>
      </c>
      <c r="G117" s="136">
        <v>3.3229799999999998E-5</v>
      </c>
      <c r="H117" s="103">
        <f>ROUND(+G117*Totals!$H$16,2)</f>
        <v>12.43</v>
      </c>
      <c r="I117" s="103">
        <f t="shared" si="3"/>
        <v>6.0626715686274508</v>
      </c>
      <c r="J117" s="103">
        <f t="shared" si="4"/>
        <v>6.3673284313725489</v>
      </c>
      <c r="K117" s="113" t="s">
        <v>940</v>
      </c>
      <c r="L117" s="113" t="s">
        <v>76</v>
      </c>
      <c r="M117" s="138">
        <v>0.48774509803921567</v>
      </c>
      <c r="N117" s="117">
        <f>H117*M117</f>
        <v>6.0626715686274508</v>
      </c>
      <c r="O117" s="113" t="s">
        <v>1159</v>
      </c>
      <c r="P117" s="114"/>
      <c r="Q117" s="118"/>
      <c r="R117" s="116"/>
      <c r="S117" s="114"/>
    </row>
    <row r="118" spans="6:19">
      <c r="F118" s="111" t="s">
        <v>939</v>
      </c>
      <c r="G118" s="136">
        <v>4.5439790000000003E-4</v>
      </c>
      <c r="H118" s="103">
        <f>ROUND(+G118*Totals!$H$16,2)</f>
        <v>170.01</v>
      </c>
      <c r="I118" s="103">
        <f t="shared" si="3"/>
        <v>0</v>
      </c>
      <c r="J118" s="103">
        <f t="shared" si="4"/>
        <v>170.01</v>
      </c>
      <c r="K118" s="113"/>
      <c r="L118" s="113"/>
      <c r="N118" s="117">
        <v>0</v>
      </c>
      <c r="O118" s="113"/>
      <c r="P118" s="114"/>
      <c r="Q118" s="118"/>
      <c r="R118" s="116"/>
      <c r="S118" s="114"/>
    </row>
    <row r="119" spans="6:19" ht="37.5">
      <c r="F119" s="111" t="s">
        <v>938</v>
      </c>
      <c r="G119" s="136">
        <v>3.3113860000000001E-4</v>
      </c>
      <c r="H119" s="103">
        <f>ROUND(+G119*Totals!$H$16,2)</f>
        <v>123.89</v>
      </c>
      <c r="I119" s="103">
        <f t="shared" si="3"/>
        <v>0</v>
      </c>
      <c r="J119" s="103">
        <f t="shared" si="4"/>
        <v>123.89</v>
      </c>
      <c r="K119" s="113"/>
      <c r="L119" s="113"/>
      <c r="N119" s="117">
        <v>0</v>
      </c>
      <c r="O119" s="113"/>
      <c r="P119" s="114"/>
      <c r="Q119" s="118"/>
      <c r="R119" s="116"/>
      <c r="S119" s="114"/>
    </row>
    <row r="120" spans="6:19">
      <c r="F120" s="111" t="s">
        <v>937</v>
      </c>
      <c r="G120" s="136">
        <v>9.2803820999999998E-3</v>
      </c>
      <c r="H120" s="103">
        <f>ROUND(+G120*Totals!$H$16,2)</f>
        <v>3472.1</v>
      </c>
      <c r="I120" s="103">
        <f t="shared" si="3"/>
        <v>0</v>
      </c>
      <c r="J120" s="103">
        <f t="shared" si="4"/>
        <v>3472.1</v>
      </c>
      <c r="K120" s="113"/>
      <c r="L120" s="113"/>
      <c r="N120" s="117"/>
      <c r="O120" s="113"/>
      <c r="P120" s="114"/>
      <c r="Q120" s="118"/>
      <c r="R120" s="116"/>
      <c r="S120" s="114"/>
    </row>
    <row r="121" spans="6:19">
      <c r="F121" s="111" t="s">
        <v>936</v>
      </c>
      <c r="G121" s="136">
        <v>1.6151220000000001E-4</v>
      </c>
      <c r="H121" s="103">
        <f>ROUND(+G121*Totals!$H$16,2)</f>
        <v>60.43</v>
      </c>
      <c r="I121" s="103">
        <f t="shared" si="3"/>
        <v>9.2969230769230773</v>
      </c>
      <c r="J121" s="103">
        <f t="shared" si="4"/>
        <v>51.133076923076921</v>
      </c>
      <c r="K121" s="137" t="s">
        <v>936</v>
      </c>
      <c r="L121" s="137" t="s">
        <v>89</v>
      </c>
      <c r="M121" s="138">
        <v>0.15384615384615385</v>
      </c>
      <c r="N121" s="117">
        <f>H121*M121</f>
        <v>9.2969230769230773</v>
      </c>
      <c r="O121" s="117"/>
      <c r="P121" s="114"/>
      <c r="Q121" s="118"/>
      <c r="R121" s="116"/>
      <c r="S121" s="114"/>
    </row>
    <row r="122" spans="6:19">
      <c r="F122" s="111" t="s">
        <v>935</v>
      </c>
      <c r="G122" s="136">
        <v>1.49534E-4</v>
      </c>
      <c r="H122" s="103">
        <f>ROUND(+G122*Totals!$H$16,2)</f>
        <v>55.95</v>
      </c>
      <c r="I122" s="103">
        <f t="shared" si="3"/>
        <v>10.914488636363636</v>
      </c>
      <c r="J122" s="103">
        <f t="shared" si="4"/>
        <v>45.035511363636367</v>
      </c>
      <c r="K122" s="113" t="s">
        <v>935</v>
      </c>
      <c r="L122" s="113" t="s">
        <v>97</v>
      </c>
      <c r="M122" s="138">
        <v>0.19507575757575757</v>
      </c>
      <c r="N122" s="117">
        <f>H122*M122</f>
        <v>10.914488636363636</v>
      </c>
      <c r="O122" s="117" t="s">
        <v>1159</v>
      </c>
      <c r="P122" s="114"/>
      <c r="Q122" s="118"/>
      <c r="R122" s="116"/>
      <c r="S122" s="114"/>
    </row>
    <row r="123" spans="6:19">
      <c r="F123" s="111" t="s">
        <v>934</v>
      </c>
      <c r="G123" s="136">
        <v>1.3755580000000001E-4</v>
      </c>
      <c r="H123" s="103">
        <f>ROUND(+G123*Totals!$H$16,2)</f>
        <v>51.46</v>
      </c>
      <c r="I123" s="103">
        <f t="shared" si="3"/>
        <v>12.865</v>
      </c>
      <c r="J123" s="103">
        <f t="shared" si="4"/>
        <v>38.594999999999999</v>
      </c>
      <c r="K123" s="113" t="s">
        <v>934</v>
      </c>
      <c r="L123" s="113" t="s">
        <v>57</v>
      </c>
      <c r="M123" s="138">
        <v>0.25</v>
      </c>
      <c r="N123" s="117">
        <f>H123*M123</f>
        <v>12.865</v>
      </c>
      <c r="O123" s="117" t="s">
        <v>1159</v>
      </c>
      <c r="P123" s="114"/>
      <c r="Q123" s="118"/>
      <c r="R123" s="116"/>
      <c r="S123" s="114"/>
    </row>
    <row r="124" spans="6:19">
      <c r="F124" s="111" t="s">
        <v>933</v>
      </c>
      <c r="G124" s="136">
        <v>1.421925E-4</v>
      </c>
      <c r="H124" s="103">
        <f>ROUND(+G124*Totals!$H$16,2)</f>
        <v>53.2</v>
      </c>
      <c r="I124" s="103">
        <f t="shared" si="3"/>
        <v>14.410590631364565</v>
      </c>
      <c r="J124" s="103">
        <f t="shared" si="4"/>
        <v>38.78940936863544</v>
      </c>
      <c r="K124" s="113" t="s">
        <v>933</v>
      </c>
      <c r="L124" s="113" t="s">
        <v>127</v>
      </c>
      <c r="M124" s="138">
        <v>0.2708757637474542</v>
      </c>
      <c r="N124" s="117">
        <f>H124*M124</f>
        <v>14.410590631364565</v>
      </c>
      <c r="O124" s="113" t="s">
        <v>1159</v>
      </c>
      <c r="P124" s="114"/>
      <c r="Q124" s="118"/>
      <c r="R124" s="116"/>
      <c r="S124" s="114"/>
    </row>
    <row r="125" spans="6:19">
      <c r="F125" s="111" t="s">
        <v>932</v>
      </c>
      <c r="G125" s="136">
        <v>4.346919E-4</v>
      </c>
      <c r="H125" s="103">
        <f>ROUND(+G125*Totals!$H$16,2)</f>
        <v>162.63</v>
      </c>
      <c r="I125" s="103">
        <f t="shared" si="3"/>
        <v>0</v>
      </c>
      <c r="J125" s="103">
        <f t="shared" si="4"/>
        <v>162.63</v>
      </c>
      <c r="K125" s="113"/>
      <c r="L125" s="113"/>
      <c r="N125" s="117"/>
      <c r="O125" s="117"/>
      <c r="P125" s="114"/>
      <c r="Q125" s="118"/>
      <c r="R125" s="116"/>
      <c r="S125" s="114"/>
    </row>
    <row r="126" spans="6:19">
      <c r="F126" s="111" t="s">
        <v>931</v>
      </c>
      <c r="G126" s="136">
        <v>5.6413299999999997E-5</v>
      </c>
      <c r="H126" s="103">
        <f>ROUND(+G126*Totals!$H$16,2)</f>
        <v>21.11</v>
      </c>
      <c r="I126" s="103">
        <f t="shared" si="3"/>
        <v>3.1764263322884014</v>
      </c>
      <c r="J126" s="103">
        <f t="shared" si="4"/>
        <v>17.933573667711599</v>
      </c>
      <c r="K126" s="113" t="s">
        <v>931</v>
      </c>
      <c r="L126" s="113" t="s">
        <v>138</v>
      </c>
      <c r="M126" s="138">
        <v>0.15047021943573669</v>
      </c>
      <c r="N126" s="117">
        <f>H126*M126</f>
        <v>3.1764263322884014</v>
      </c>
      <c r="O126" s="113" t="s">
        <v>1159</v>
      </c>
      <c r="P126" s="114"/>
      <c r="Q126" s="118"/>
      <c r="R126" s="116"/>
      <c r="S126" s="114"/>
    </row>
    <row r="127" spans="6:19">
      <c r="F127" s="111" t="s">
        <v>930</v>
      </c>
      <c r="G127" s="136">
        <v>1.7658151E-3</v>
      </c>
      <c r="H127" s="103">
        <f>ROUND(+G127*Totals!$H$16,2)</f>
        <v>660.65</v>
      </c>
      <c r="I127" s="103">
        <f t="shared" si="3"/>
        <v>0</v>
      </c>
      <c r="J127" s="103">
        <f t="shared" si="4"/>
        <v>660.65</v>
      </c>
      <c r="K127" s="113"/>
      <c r="L127" s="113"/>
      <c r="N127" s="117"/>
      <c r="O127" s="113"/>
      <c r="P127" s="114"/>
      <c r="Q127" s="118"/>
      <c r="R127" s="116"/>
      <c r="S127" s="114"/>
    </row>
    <row r="128" spans="6:19">
      <c r="F128" s="111" t="s">
        <v>929</v>
      </c>
      <c r="G128" s="136">
        <v>3.1954679999999998E-4</v>
      </c>
      <c r="H128" s="103">
        <f>ROUND(+G128*Totals!$H$16,2)</f>
        <v>119.55</v>
      </c>
      <c r="I128" s="103">
        <f t="shared" si="3"/>
        <v>0</v>
      </c>
      <c r="J128" s="103">
        <f t="shared" si="4"/>
        <v>119.55</v>
      </c>
      <c r="K128" s="113"/>
      <c r="L128" s="113"/>
      <c r="N128" s="117"/>
      <c r="O128" s="117"/>
      <c r="P128" s="114"/>
      <c r="Q128" s="118"/>
      <c r="R128" s="116"/>
      <c r="S128" s="114"/>
    </row>
    <row r="129" spans="6:19">
      <c r="F129" s="111" t="s">
        <v>928</v>
      </c>
      <c r="G129" s="136">
        <v>8.6551999999999994E-5</v>
      </c>
      <c r="H129" s="103">
        <f>ROUND(+G129*Totals!$H$16,2)</f>
        <v>32.380000000000003</v>
      </c>
      <c r="I129" s="103">
        <f t="shared" si="3"/>
        <v>7.1626691042047534</v>
      </c>
      <c r="J129" s="103">
        <f t="shared" si="4"/>
        <v>25.21733089579525</v>
      </c>
      <c r="K129" s="113" t="s">
        <v>928</v>
      </c>
      <c r="L129" s="113" t="s">
        <v>122</v>
      </c>
      <c r="M129" s="138">
        <v>0.22120658135283364</v>
      </c>
      <c r="N129" s="117">
        <f>H129*M129</f>
        <v>7.1626691042047534</v>
      </c>
      <c r="O129" s="117" t="s">
        <v>1159</v>
      </c>
      <c r="P129" s="114"/>
      <c r="Q129" s="118"/>
      <c r="R129" s="116"/>
      <c r="S129" s="114"/>
    </row>
    <row r="130" spans="6:19">
      <c r="F130" s="111" t="s">
        <v>927</v>
      </c>
      <c r="G130" s="136">
        <v>1.3910100000000001E-5</v>
      </c>
      <c r="H130" s="103">
        <f>ROUND(+G130*Totals!$H$16,2)</f>
        <v>5.2</v>
      </c>
      <c r="I130" s="103">
        <f t="shared" si="3"/>
        <v>2.1706422018348626</v>
      </c>
      <c r="J130" s="103">
        <f t="shared" si="4"/>
        <v>3.0293577981651376</v>
      </c>
      <c r="K130" s="113" t="s">
        <v>927</v>
      </c>
      <c r="L130" s="113" t="s">
        <v>37</v>
      </c>
      <c r="M130" s="138">
        <v>0.41743119266055045</v>
      </c>
      <c r="N130" s="117">
        <f>H130*M130</f>
        <v>2.1706422018348626</v>
      </c>
      <c r="O130" s="113" t="s">
        <v>1159</v>
      </c>
      <c r="P130" s="114"/>
      <c r="Q130" s="118"/>
      <c r="R130" s="116"/>
      <c r="S130" s="114"/>
    </row>
    <row r="131" spans="6:19">
      <c r="F131" s="111" t="s">
        <v>926</v>
      </c>
      <c r="G131" s="136">
        <v>1.6073940000000001E-3</v>
      </c>
      <c r="H131" s="103">
        <f>ROUND(+G131*Totals!$H$16,2)</f>
        <v>601.38</v>
      </c>
      <c r="I131" s="103">
        <f t="shared" si="3"/>
        <v>0</v>
      </c>
      <c r="J131" s="103">
        <f t="shared" si="4"/>
        <v>601.38</v>
      </c>
      <c r="K131" s="113"/>
      <c r="L131" s="113"/>
      <c r="N131" s="117"/>
      <c r="O131" s="117"/>
      <c r="P131" s="114"/>
      <c r="Q131" s="118"/>
      <c r="R131" s="116"/>
      <c r="S131" s="114"/>
    </row>
    <row r="132" spans="6:19">
      <c r="F132" s="111" t="s">
        <v>925</v>
      </c>
      <c r="G132" s="136">
        <v>3.3616199999999998E-5</v>
      </c>
      <c r="H132" s="103">
        <f>ROUND(+G132*Totals!$H$16,2)</f>
        <v>12.58</v>
      </c>
      <c r="I132" s="103">
        <f t="shared" si="3"/>
        <v>4.5997356828193832</v>
      </c>
      <c r="J132" s="103">
        <f t="shared" si="4"/>
        <v>7.9802643171806169</v>
      </c>
      <c r="K132" s="113" t="s">
        <v>925</v>
      </c>
      <c r="L132" s="113" t="s">
        <v>100</v>
      </c>
      <c r="M132" s="138">
        <v>0.33920704845814981</v>
      </c>
      <c r="N132" s="117">
        <f>H132*M132</f>
        <v>4.2672246696035243</v>
      </c>
      <c r="O132" s="137" t="s">
        <v>131</v>
      </c>
      <c r="P132" s="138">
        <v>2.6431718061674006E-2</v>
      </c>
      <c r="Q132" s="118">
        <f>H132*P132</f>
        <v>0.33251101321585902</v>
      </c>
      <c r="R132" s="116"/>
      <c r="S132" s="114"/>
    </row>
    <row r="133" spans="6:19">
      <c r="F133" s="111" t="s">
        <v>48</v>
      </c>
      <c r="G133" s="136">
        <v>3.9879599999999996E-3</v>
      </c>
      <c r="H133" s="103">
        <f>ROUND(+G133*Totals!$H$16,2)</f>
        <v>1492.03</v>
      </c>
      <c r="I133" s="103">
        <f t="shared" si="3"/>
        <v>0</v>
      </c>
      <c r="J133" s="103">
        <f t="shared" si="4"/>
        <v>1492.03</v>
      </c>
      <c r="K133" s="113"/>
      <c r="L133" s="113"/>
      <c r="N133" s="117"/>
      <c r="O133" s="113"/>
      <c r="P133" s="114"/>
      <c r="Q133" s="118"/>
      <c r="R133" s="116"/>
      <c r="S133" s="114"/>
    </row>
    <row r="134" spans="6:19">
      <c r="F134" s="111" t="s">
        <v>924</v>
      </c>
      <c r="G134" s="136">
        <v>2.9597689999999997E-4</v>
      </c>
      <c r="H134" s="103">
        <f>ROUND(+G134*Totals!$H$16,2)</f>
        <v>110.73</v>
      </c>
      <c r="I134" s="103">
        <f t="shared" si="3"/>
        <v>0</v>
      </c>
      <c r="J134" s="103">
        <f t="shared" si="4"/>
        <v>110.73</v>
      </c>
      <c r="K134" s="113"/>
      <c r="L134" s="113"/>
      <c r="N134" s="117"/>
      <c r="O134" s="113"/>
      <c r="P134" s="114"/>
      <c r="Q134" s="118"/>
      <c r="R134" s="116"/>
      <c r="S134" s="114"/>
    </row>
    <row r="135" spans="6:19">
      <c r="F135" s="111" t="s">
        <v>923</v>
      </c>
      <c r="G135" s="136">
        <v>1.4648151E-3</v>
      </c>
      <c r="H135" s="103">
        <f>ROUND(+G135*Totals!$H$16,2)</f>
        <v>548.04</v>
      </c>
      <c r="I135" s="103">
        <f t="shared" ref="I135:I198" si="6">+N135+Q135+T135</f>
        <v>0</v>
      </c>
      <c r="J135" s="103">
        <f t="shared" ref="J135:J198" si="7">+H135-I135</f>
        <v>548.04</v>
      </c>
      <c r="K135" s="113"/>
      <c r="L135" s="113"/>
      <c r="N135" s="117"/>
      <c r="O135" s="113"/>
      <c r="P135" s="114"/>
      <c r="Q135" s="118"/>
      <c r="R135" s="116"/>
      <c r="S135" s="114"/>
    </row>
    <row r="136" spans="6:19">
      <c r="F136" s="111" t="s">
        <v>922</v>
      </c>
      <c r="G136" s="136">
        <v>9.2193319999999996E-4</v>
      </c>
      <c r="H136" s="103">
        <f>ROUND(+G136*Totals!$H$16,2)</f>
        <v>344.93</v>
      </c>
      <c r="I136" s="103">
        <f t="shared" si="6"/>
        <v>0</v>
      </c>
      <c r="J136" s="103">
        <f t="shared" si="7"/>
        <v>344.93</v>
      </c>
      <c r="K136" s="113"/>
      <c r="L136" s="113"/>
      <c r="N136" s="117"/>
      <c r="O136" s="117"/>
      <c r="P136" s="114"/>
      <c r="Q136" s="118"/>
      <c r="R136" s="116"/>
      <c r="S136" s="114"/>
    </row>
    <row r="137" spans="6:19">
      <c r="F137" s="111" t="s">
        <v>921</v>
      </c>
      <c r="G137" s="136">
        <v>1.49534E-4</v>
      </c>
      <c r="H137" s="103">
        <f>ROUND(+G137*Totals!$H$16,2)</f>
        <v>55.95</v>
      </c>
      <c r="I137" s="103">
        <f t="shared" si="6"/>
        <v>7.8832294264339158</v>
      </c>
      <c r="J137" s="103">
        <f t="shared" si="7"/>
        <v>48.066770573566089</v>
      </c>
      <c r="K137" s="113" t="s">
        <v>921</v>
      </c>
      <c r="L137" s="113" t="s">
        <v>36</v>
      </c>
      <c r="M137" s="138">
        <v>3.117206982543641E-2</v>
      </c>
      <c r="N137" s="117">
        <f>H137*M137</f>
        <v>1.7440773067331672</v>
      </c>
      <c r="O137" s="117" t="s">
        <v>73</v>
      </c>
      <c r="P137" s="138">
        <v>0.10972568578553617</v>
      </c>
      <c r="Q137" s="118">
        <f>H137*P137</f>
        <v>6.139152119700749</v>
      </c>
      <c r="R137" s="116" t="s">
        <v>1159</v>
      </c>
      <c r="S137" s="114"/>
    </row>
    <row r="138" spans="6:19">
      <c r="F138" s="111" t="s">
        <v>920</v>
      </c>
      <c r="G138" s="136">
        <v>5.6027000000000004E-5</v>
      </c>
      <c r="H138" s="103">
        <f>ROUND(+G138*Totals!$H$16,2)</f>
        <v>20.96</v>
      </c>
      <c r="I138" s="103">
        <f t="shared" si="6"/>
        <v>8.3840000000000021</v>
      </c>
      <c r="J138" s="103">
        <f t="shared" si="7"/>
        <v>12.575999999999999</v>
      </c>
      <c r="K138" s="113" t="s">
        <v>920</v>
      </c>
      <c r="L138" s="113" t="s">
        <v>129</v>
      </c>
      <c r="M138" s="138">
        <v>0.40000000000000008</v>
      </c>
      <c r="N138" s="117">
        <f>H138*M138</f>
        <v>8.3840000000000021</v>
      </c>
      <c r="O138" s="113" t="s">
        <v>1159</v>
      </c>
      <c r="P138" s="114"/>
      <c r="Q138" s="118"/>
      <c r="R138" s="116"/>
      <c r="S138" s="114"/>
    </row>
    <row r="139" spans="6:19">
      <c r="F139" s="111" t="s">
        <v>919</v>
      </c>
      <c r="G139" s="136">
        <v>4.1343999999999996E-5</v>
      </c>
      <c r="H139" s="103">
        <f>ROUND(+G139*Totals!$H$16,2)</f>
        <v>15.47</v>
      </c>
      <c r="I139" s="103">
        <f t="shared" si="6"/>
        <v>2.3071892925430206</v>
      </c>
      <c r="J139" s="103">
        <f t="shared" si="7"/>
        <v>13.16281070745698</v>
      </c>
      <c r="K139" s="113" t="s">
        <v>919</v>
      </c>
      <c r="L139" s="113" t="s">
        <v>101</v>
      </c>
      <c r="M139" s="138">
        <v>0.14913957934990438</v>
      </c>
      <c r="N139" s="117">
        <f>H139*M139</f>
        <v>2.3071892925430206</v>
      </c>
      <c r="O139" s="113" t="s">
        <v>1159</v>
      </c>
      <c r="P139" s="114"/>
      <c r="Q139" s="118"/>
      <c r="R139" s="116"/>
      <c r="S139" s="114"/>
    </row>
    <row r="140" spans="6:19">
      <c r="F140" s="111" t="s">
        <v>918</v>
      </c>
      <c r="G140" s="136">
        <v>1.5731982499999998E-2</v>
      </c>
      <c r="H140" s="103">
        <f>ROUND(+G140*Totals!$H$16,2)</f>
        <v>5885.86</v>
      </c>
      <c r="I140" s="103">
        <f t="shared" si="6"/>
        <v>0</v>
      </c>
      <c r="J140" s="103">
        <f t="shared" si="7"/>
        <v>5885.86</v>
      </c>
      <c r="K140" s="113"/>
      <c r="L140" s="113"/>
      <c r="N140" s="117"/>
      <c r="O140" s="113"/>
      <c r="P140" s="114"/>
      <c r="Q140" s="118"/>
      <c r="R140" s="116"/>
      <c r="S140" s="114"/>
    </row>
    <row r="141" spans="6:19">
      <c r="F141" s="111" t="s">
        <v>917</v>
      </c>
      <c r="G141" s="136">
        <v>5.3210151300000001E-2</v>
      </c>
      <c r="H141" s="103">
        <f>ROUND(+G141*Totals!$H$16,2)</f>
        <v>19907.689999999999</v>
      </c>
      <c r="I141" s="103">
        <f t="shared" si="6"/>
        <v>0</v>
      </c>
      <c r="J141" s="103">
        <f t="shared" si="7"/>
        <v>19907.689999999999</v>
      </c>
      <c r="K141" s="113"/>
      <c r="L141" s="113"/>
      <c r="N141" s="117"/>
      <c r="O141" s="113"/>
      <c r="P141" s="114"/>
      <c r="Q141" s="118"/>
      <c r="R141" s="116"/>
      <c r="S141" s="114"/>
    </row>
    <row r="142" spans="6:19">
      <c r="F142" s="111" t="s">
        <v>916</v>
      </c>
      <c r="G142" s="136">
        <v>9.9650699999999999E-4</v>
      </c>
      <c r="H142" s="103">
        <f>ROUND(+G142*Totals!$H$16,2)</f>
        <v>372.83</v>
      </c>
      <c r="I142" s="103">
        <f t="shared" si="6"/>
        <v>0</v>
      </c>
      <c r="J142" s="103">
        <f t="shared" si="7"/>
        <v>372.83</v>
      </c>
      <c r="K142" s="113"/>
      <c r="L142" s="113"/>
      <c r="N142" s="117"/>
      <c r="O142" s="113"/>
      <c r="P142" s="114"/>
      <c r="Q142" s="118"/>
      <c r="R142" s="116"/>
      <c r="S142" s="114"/>
    </row>
    <row r="143" spans="6:19">
      <c r="F143" s="111" t="s">
        <v>915</v>
      </c>
      <c r="G143" s="136">
        <v>2.0930898000000001E-3</v>
      </c>
      <c r="H143" s="103">
        <f>ROUND(+G143*Totals!$H$16,2)</f>
        <v>783.09</v>
      </c>
      <c r="I143" s="103">
        <f t="shared" si="6"/>
        <v>0</v>
      </c>
      <c r="J143" s="103">
        <f t="shared" si="7"/>
        <v>783.09</v>
      </c>
      <c r="K143" s="113"/>
      <c r="L143" s="113"/>
      <c r="N143" s="117"/>
      <c r="O143" s="117"/>
      <c r="P143" s="114"/>
      <c r="Q143" s="118"/>
      <c r="R143" s="116"/>
      <c r="S143" s="114"/>
    </row>
    <row r="144" spans="6:19">
      <c r="F144" s="111" t="s">
        <v>914</v>
      </c>
      <c r="G144" s="136">
        <v>4.8840050000000001E-4</v>
      </c>
      <c r="H144" s="103">
        <f>ROUND(+G144*Totals!$H$16,2)</f>
        <v>182.73</v>
      </c>
      <c r="I144" s="103">
        <f t="shared" si="6"/>
        <v>0</v>
      </c>
      <c r="J144" s="103">
        <f t="shared" si="7"/>
        <v>182.73</v>
      </c>
      <c r="K144" s="113"/>
      <c r="L144" s="113"/>
      <c r="N144" s="117"/>
      <c r="O144" s="117"/>
      <c r="P144" s="114"/>
      <c r="Q144" s="118"/>
      <c r="R144" s="116"/>
      <c r="S144" s="114"/>
    </row>
    <row r="145" spans="6:19">
      <c r="F145" s="111" t="s">
        <v>913</v>
      </c>
      <c r="G145" s="136">
        <v>4.4821599999999998E-5</v>
      </c>
      <c r="H145" s="103">
        <f>ROUND(+G145*Totals!$H$16,2)</f>
        <v>16.77</v>
      </c>
      <c r="I145" s="103">
        <f t="shared" si="6"/>
        <v>9.3952409638554233</v>
      </c>
      <c r="J145" s="103">
        <f t="shared" si="7"/>
        <v>7.3747590361445763</v>
      </c>
      <c r="K145" s="113" t="s">
        <v>913</v>
      </c>
      <c r="L145" s="113" t="s">
        <v>65</v>
      </c>
      <c r="M145" s="138">
        <v>0.56024096385542177</v>
      </c>
      <c r="N145" s="117">
        <f>H145*M145</f>
        <v>9.3952409638554233</v>
      </c>
      <c r="O145" s="113" t="s">
        <v>1159</v>
      </c>
      <c r="P145" s="114"/>
      <c r="Q145" s="118"/>
      <c r="R145" s="116"/>
      <c r="S145" s="114"/>
    </row>
    <row r="146" spans="6:19">
      <c r="F146" s="111" t="s">
        <v>912</v>
      </c>
      <c r="G146" s="136">
        <v>1.6201450000000001E-3</v>
      </c>
      <c r="H146" s="103">
        <f>ROUND(+G146*Totals!$H$16,2)</f>
        <v>606.15</v>
      </c>
      <c r="I146" s="103">
        <f t="shared" si="6"/>
        <v>0</v>
      </c>
      <c r="J146" s="103">
        <f>+H146-I146</f>
        <v>606.15</v>
      </c>
      <c r="O146" s="113" t="s">
        <v>1159</v>
      </c>
      <c r="P146" s="114"/>
      <c r="Q146" s="118"/>
      <c r="R146" s="116"/>
      <c r="S146" s="114"/>
    </row>
    <row r="147" spans="6:19">
      <c r="F147" s="111" t="s">
        <v>911</v>
      </c>
      <c r="G147" s="136">
        <v>2.8577611000000004E-3</v>
      </c>
      <c r="H147" s="103">
        <f>ROUND(+G147*Totals!$H$16,2)</f>
        <v>1069.18</v>
      </c>
      <c r="I147" s="103">
        <f t="shared" si="6"/>
        <v>0</v>
      </c>
      <c r="J147" s="103">
        <f>+H147-I147</f>
        <v>1069.18</v>
      </c>
      <c r="K147" s="113"/>
      <c r="L147" s="113"/>
      <c r="N147" s="117"/>
      <c r="O147" s="113"/>
      <c r="P147" s="114"/>
      <c r="Q147" s="118"/>
      <c r="R147" s="116"/>
      <c r="S147" s="114"/>
    </row>
    <row r="148" spans="6:19">
      <c r="F148" s="111" t="s">
        <v>910</v>
      </c>
      <c r="G148" s="136">
        <v>1.5030679999999998E-4</v>
      </c>
      <c r="H148" s="103">
        <f>ROUND(+G148*Totals!$H$16,2)</f>
        <v>56.23</v>
      </c>
      <c r="I148" s="103">
        <f t="shared" si="6"/>
        <v>18.424297872340421</v>
      </c>
      <c r="J148" s="103">
        <f>+H148-I148</f>
        <v>37.805702127659572</v>
      </c>
      <c r="K148" s="113" t="s">
        <v>910</v>
      </c>
      <c r="L148" s="113" t="s">
        <v>57</v>
      </c>
      <c r="M148" s="138">
        <v>0.32765957446808508</v>
      </c>
      <c r="N148" s="117">
        <f>+H148*M148</f>
        <v>18.424297872340421</v>
      </c>
      <c r="O148" s="117"/>
      <c r="P148" s="114"/>
      <c r="Q148" s="118"/>
      <c r="R148" s="116"/>
      <c r="S148" s="114"/>
    </row>
    <row r="149" spans="6:19">
      <c r="F149" s="111" t="s">
        <v>909</v>
      </c>
      <c r="G149" s="136">
        <v>2.0672010000000001E-4</v>
      </c>
      <c r="H149" s="103">
        <f>ROUND(+G149*Totals!$H$16,2)</f>
        <v>77.34</v>
      </c>
      <c r="I149" s="103">
        <f t="shared" si="6"/>
        <v>0</v>
      </c>
      <c r="J149" s="103">
        <f>+H149-I149</f>
        <v>77.34</v>
      </c>
      <c r="K149" s="113"/>
      <c r="L149" s="113"/>
      <c r="N149" s="117"/>
      <c r="O149" s="117"/>
      <c r="P149" s="114"/>
      <c r="Q149" s="118"/>
      <c r="R149" s="116"/>
      <c r="S149" s="114"/>
    </row>
    <row r="150" spans="6:19">
      <c r="F150" s="111" t="s">
        <v>908</v>
      </c>
      <c r="G150" s="136">
        <v>2.8979499999999999E-5</v>
      </c>
      <c r="H150" s="103">
        <f>ROUND(+G150*Totals!$H$16,2)</f>
        <v>10.84</v>
      </c>
      <c r="I150" s="103">
        <f t="shared" si="6"/>
        <v>0.77755274261603369</v>
      </c>
      <c r="J150" s="103">
        <f t="shared" si="7"/>
        <v>10.062447257383965</v>
      </c>
      <c r="K150" s="113" t="s">
        <v>908</v>
      </c>
      <c r="L150" s="113" t="s">
        <v>117</v>
      </c>
      <c r="M150" s="138">
        <v>7.1729957805907171E-2</v>
      </c>
      <c r="N150" s="117">
        <f>H150*M150</f>
        <v>0.77755274261603369</v>
      </c>
      <c r="O150" s="113" t="s">
        <v>1159</v>
      </c>
      <c r="P150" s="114"/>
      <c r="Q150" s="118"/>
      <c r="R150" s="116"/>
      <c r="S150" s="114"/>
    </row>
    <row r="151" spans="6:19">
      <c r="F151" s="111" t="s">
        <v>907</v>
      </c>
      <c r="G151" s="136">
        <v>8.8483899999999995E-5</v>
      </c>
      <c r="H151" s="103">
        <f>ROUND(+G151*Totals!$H$16,2)</f>
        <v>33.1</v>
      </c>
      <c r="I151" s="103">
        <f t="shared" si="6"/>
        <v>13.552359208523592</v>
      </c>
      <c r="J151" s="103">
        <f t="shared" si="7"/>
        <v>19.547640791476411</v>
      </c>
      <c r="K151" s="113" t="s">
        <v>907</v>
      </c>
      <c r="L151" s="113" t="s">
        <v>119</v>
      </c>
      <c r="M151" s="138">
        <v>0.40943683409436832</v>
      </c>
      <c r="N151" s="117">
        <f>H151*M151</f>
        <v>13.552359208523592</v>
      </c>
      <c r="O151" s="117" t="s">
        <v>1159</v>
      </c>
      <c r="P151" s="114"/>
      <c r="Q151" s="118"/>
      <c r="R151" s="116"/>
      <c r="S151" s="114"/>
    </row>
    <row r="152" spans="6:19">
      <c r="F152" s="111" t="s">
        <v>52</v>
      </c>
      <c r="G152" s="136">
        <v>2.0088560999999999E-3</v>
      </c>
      <c r="H152" s="103">
        <f>ROUND(+G152*Totals!$H$16,2)</f>
        <v>751.58</v>
      </c>
      <c r="I152" s="103">
        <f t="shared" si="6"/>
        <v>0</v>
      </c>
      <c r="J152" s="103">
        <f t="shared" si="7"/>
        <v>751.58</v>
      </c>
      <c r="K152" s="113"/>
      <c r="L152" s="113"/>
      <c r="N152" s="117"/>
      <c r="O152" s="117"/>
      <c r="P152" s="114"/>
      <c r="Q152" s="118"/>
      <c r="R152" s="116"/>
      <c r="S152" s="114"/>
    </row>
    <row r="153" spans="6:19">
      <c r="F153" s="111" t="s">
        <v>906</v>
      </c>
      <c r="G153" s="136">
        <v>5.3708599999999996E-5</v>
      </c>
      <c r="H153" s="103">
        <f>ROUND(+G153*Totals!$H$16,2)</f>
        <v>20.09</v>
      </c>
      <c r="I153" s="103">
        <f t="shared" si="6"/>
        <v>8.5734394904458604</v>
      </c>
      <c r="J153" s="103">
        <f t="shared" si="7"/>
        <v>11.516560509554139</v>
      </c>
      <c r="K153" s="113" t="s">
        <v>906</v>
      </c>
      <c r="L153" s="113" t="s">
        <v>79</v>
      </c>
      <c r="M153" s="138">
        <v>0.42675159235668791</v>
      </c>
      <c r="N153" s="117">
        <f>H153*M153</f>
        <v>8.5734394904458604</v>
      </c>
      <c r="O153" s="117" t="s">
        <v>1159</v>
      </c>
      <c r="P153" s="114"/>
      <c r="Q153" s="118"/>
      <c r="R153" s="116"/>
      <c r="S153" s="114"/>
    </row>
    <row r="154" spans="6:19">
      <c r="F154" s="111" t="s">
        <v>905</v>
      </c>
      <c r="G154" s="136">
        <v>2.9365900000000003E-5</v>
      </c>
      <c r="H154" s="103">
        <f>ROUND(+G154*Totals!$H$16,2)</f>
        <v>10.99</v>
      </c>
      <c r="I154" s="103">
        <f t="shared" si="6"/>
        <v>6.6641489361702124</v>
      </c>
      <c r="J154" s="103">
        <f t="shared" si="7"/>
        <v>4.3258510638297878</v>
      </c>
      <c r="K154" s="113" t="s">
        <v>905</v>
      </c>
      <c r="L154" s="113" t="s">
        <v>123</v>
      </c>
      <c r="M154" s="138">
        <v>0.60638297872340419</v>
      </c>
      <c r="N154" s="117">
        <f>H154*M154</f>
        <v>6.6641489361702124</v>
      </c>
      <c r="O154" s="117" t="s">
        <v>1159</v>
      </c>
      <c r="P154" s="114"/>
      <c r="Q154" s="118"/>
      <c r="R154" s="116"/>
      <c r="S154" s="114"/>
    </row>
    <row r="155" spans="6:19">
      <c r="F155" s="111" t="s">
        <v>904</v>
      </c>
      <c r="G155" s="136">
        <v>1.4103340000000002E-4</v>
      </c>
      <c r="H155" s="103">
        <f>ROUND(+G155*Totals!$H$16,2)</f>
        <v>52.77</v>
      </c>
      <c r="I155" s="103">
        <f t="shared" si="6"/>
        <v>12.991598984771574</v>
      </c>
      <c r="J155" s="103">
        <f t="shared" si="7"/>
        <v>39.778401015228425</v>
      </c>
      <c r="K155" s="113" t="s">
        <v>904</v>
      </c>
      <c r="L155" s="113" t="s">
        <v>71</v>
      </c>
      <c r="M155" s="138">
        <v>0.24619289340101522</v>
      </c>
      <c r="N155" s="117">
        <f>H155*M155</f>
        <v>12.991598984771574</v>
      </c>
      <c r="O155" s="117" t="s">
        <v>1159</v>
      </c>
      <c r="P155" s="114"/>
      <c r="Q155" s="118"/>
      <c r="R155" s="116"/>
      <c r="S155" s="114"/>
    </row>
    <row r="156" spans="6:19">
      <c r="F156" s="111" t="s">
        <v>903</v>
      </c>
      <c r="G156" s="136">
        <v>1.1205390000000001E-4</v>
      </c>
      <c r="H156" s="103">
        <f>ROUND(+G156*Totals!$H$16,2)</f>
        <v>41.92</v>
      </c>
      <c r="I156" s="103">
        <f t="shared" si="6"/>
        <v>10.827504363001745</v>
      </c>
      <c r="J156" s="103">
        <f t="shared" si="7"/>
        <v>31.092495636998258</v>
      </c>
      <c r="K156" s="113" t="s">
        <v>903</v>
      </c>
      <c r="L156" s="113" t="s">
        <v>39</v>
      </c>
      <c r="M156" s="138">
        <v>0.2582897033158813</v>
      </c>
      <c r="N156" s="117">
        <f>H156*M156</f>
        <v>10.827504363001745</v>
      </c>
      <c r="O156" s="113" t="s">
        <v>1159</v>
      </c>
      <c r="P156" s="114"/>
      <c r="Q156" s="118"/>
      <c r="R156" s="116"/>
      <c r="S156" s="114"/>
    </row>
    <row r="157" spans="6:19">
      <c r="F157" s="111" t="s">
        <v>902</v>
      </c>
      <c r="G157" s="136">
        <v>5.2549399999999995E-5</v>
      </c>
      <c r="H157" s="103">
        <f>ROUND(+G157*Totals!$H$16,2)</f>
        <v>19.66</v>
      </c>
      <c r="I157" s="103">
        <f t="shared" si="6"/>
        <v>11.289140625</v>
      </c>
      <c r="J157" s="103">
        <f t="shared" si="7"/>
        <v>8.3708593750000002</v>
      </c>
      <c r="K157" s="113" t="s">
        <v>902</v>
      </c>
      <c r="L157" s="113" t="s">
        <v>127</v>
      </c>
      <c r="M157" s="138">
        <v>0.57421875</v>
      </c>
      <c r="N157" s="117">
        <f>H157*M157</f>
        <v>11.289140625</v>
      </c>
      <c r="O157" s="113" t="s">
        <v>1159</v>
      </c>
      <c r="P157" s="114"/>
      <c r="Q157" s="118"/>
      <c r="R157" s="116"/>
      <c r="S157" s="114"/>
    </row>
    <row r="158" spans="6:19">
      <c r="F158" s="111" t="s">
        <v>901</v>
      </c>
      <c r="G158" s="136">
        <v>4.0146210000000003E-4</v>
      </c>
      <c r="H158" s="103">
        <f>ROUND(+G158*Totals!$H$16,2)</f>
        <v>150.19999999999999</v>
      </c>
      <c r="I158" s="103">
        <f t="shared" si="6"/>
        <v>0</v>
      </c>
      <c r="J158" s="103">
        <f t="shared" si="7"/>
        <v>150.19999999999999</v>
      </c>
      <c r="K158" s="113"/>
      <c r="L158" s="113"/>
      <c r="N158" s="117"/>
      <c r="O158" s="113"/>
      <c r="P158" s="114"/>
      <c r="Q158" s="118"/>
      <c r="R158" s="116"/>
      <c r="S158" s="114"/>
    </row>
    <row r="159" spans="6:19">
      <c r="F159" s="111" t="s">
        <v>900</v>
      </c>
      <c r="G159" s="136">
        <v>2.0745429000000003E-3</v>
      </c>
      <c r="H159" s="103">
        <f>ROUND(+G159*Totals!$H$16,2)</f>
        <v>776.16</v>
      </c>
      <c r="I159" s="103">
        <f t="shared" si="6"/>
        <v>0</v>
      </c>
      <c r="J159" s="103">
        <f t="shared" si="7"/>
        <v>776.16</v>
      </c>
      <c r="K159" s="113"/>
      <c r="L159" s="113"/>
      <c r="N159" s="117"/>
      <c r="O159" s="113"/>
      <c r="P159" s="114"/>
      <c r="Q159" s="118"/>
      <c r="R159" s="116"/>
      <c r="S159" s="114"/>
    </row>
    <row r="160" spans="6:19">
      <c r="F160" s="111" t="s">
        <v>899</v>
      </c>
      <c r="G160" s="136">
        <v>1.0857637E-3</v>
      </c>
      <c r="H160" s="103">
        <f>ROUND(+G160*Totals!$H$16,2)</f>
        <v>406.22</v>
      </c>
      <c r="I160" s="103">
        <f t="shared" si="6"/>
        <v>0</v>
      </c>
      <c r="J160" s="103">
        <f t="shared" si="7"/>
        <v>406.22</v>
      </c>
      <c r="K160" s="113"/>
      <c r="L160" s="113"/>
      <c r="N160" s="117"/>
      <c r="O160" s="117"/>
      <c r="P160" s="114"/>
      <c r="Q160" s="118"/>
      <c r="R160" s="116"/>
      <c r="S160" s="114"/>
    </row>
    <row r="161" spans="6:19">
      <c r="F161" s="111" t="s">
        <v>898</v>
      </c>
      <c r="G161" s="136">
        <v>4.8840050000000001E-4</v>
      </c>
      <c r="H161" s="103">
        <f>ROUND(+G161*Totals!$H$16,2)</f>
        <v>182.73</v>
      </c>
      <c r="I161" s="103">
        <f t="shared" si="6"/>
        <v>0</v>
      </c>
      <c r="J161" s="103">
        <f t="shared" si="7"/>
        <v>182.73</v>
      </c>
      <c r="K161" s="113"/>
      <c r="L161" s="113"/>
      <c r="N161" s="117"/>
      <c r="O161" s="113"/>
      <c r="P161" s="114"/>
      <c r="Q161" s="118"/>
      <c r="R161" s="116"/>
      <c r="S161" s="114"/>
    </row>
    <row r="162" spans="6:19">
      <c r="F162" s="111" t="s">
        <v>56</v>
      </c>
      <c r="G162" s="136">
        <v>1.73877E-5</v>
      </c>
      <c r="H162" s="103">
        <f>ROUND(+G162*Totals!$H$16,2)</f>
        <v>6.51</v>
      </c>
      <c r="I162" s="103">
        <f t="shared" si="6"/>
        <v>2.305625</v>
      </c>
      <c r="J162" s="103">
        <f t="shared" si="7"/>
        <v>4.2043749999999998</v>
      </c>
      <c r="K162" s="113" t="s">
        <v>56</v>
      </c>
      <c r="L162" s="113" t="s">
        <v>56</v>
      </c>
      <c r="M162" s="138">
        <v>0.35416666666666669</v>
      </c>
      <c r="N162" s="117">
        <f>H162*M162</f>
        <v>2.305625</v>
      </c>
      <c r="O162" s="117" t="s">
        <v>1159</v>
      </c>
      <c r="P162" s="114"/>
      <c r="Q162" s="118"/>
      <c r="R162" s="116"/>
      <c r="S162" s="114"/>
    </row>
    <row r="163" spans="6:19">
      <c r="F163" s="111" t="s">
        <v>897</v>
      </c>
      <c r="G163" s="136">
        <v>2.9702013999999997E-3</v>
      </c>
      <c r="H163" s="103">
        <f>ROUND(+G163*Totals!$H$16,2)</f>
        <v>1111.25</v>
      </c>
      <c r="I163" s="103">
        <f t="shared" si="6"/>
        <v>0</v>
      </c>
      <c r="J163" s="103">
        <f t="shared" si="7"/>
        <v>1111.25</v>
      </c>
      <c r="K163" s="113"/>
      <c r="L163" s="113"/>
      <c r="N163" s="117"/>
      <c r="O163" s="117"/>
      <c r="P163" s="114"/>
      <c r="Q163" s="118"/>
      <c r="R163" s="116"/>
      <c r="S163" s="114"/>
    </row>
    <row r="164" spans="6:19">
      <c r="F164" s="111" t="s">
        <v>896</v>
      </c>
      <c r="G164" s="136">
        <v>1.0741719999999999E-4</v>
      </c>
      <c r="H164" s="103">
        <f>ROUND(+G164*Totals!$H$16,2)</f>
        <v>40.19</v>
      </c>
      <c r="I164" s="103">
        <f t="shared" si="6"/>
        <v>6.1407753705815278</v>
      </c>
      <c r="J164" s="103">
        <f t="shared" si="7"/>
        <v>34.049224629418468</v>
      </c>
      <c r="K164" s="113" t="s">
        <v>896</v>
      </c>
      <c r="L164" s="113" t="s">
        <v>120</v>
      </c>
      <c r="M164" s="138">
        <v>0.15279361459521096</v>
      </c>
      <c r="N164" s="117">
        <f>H164*M164</f>
        <v>6.1407753705815278</v>
      </c>
      <c r="O164" s="117" t="s">
        <v>1159</v>
      </c>
      <c r="P164" s="114"/>
      <c r="Q164" s="118"/>
      <c r="R164" s="116"/>
      <c r="S164" s="114"/>
    </row>
    <row r="165" spans="6:19">
      <c r="F165" s="111" t="s">
        <v>895</v>
      </c>
      <c r="G165" s="136">
        <v>9.2734299999999991E-5</v>
      </c>
      <c r="H165" s="103">
        <f>ROUND(+G165*Totals!$H$16,2)</f>
        <v>34.69</v>
      </c>
      <c r="I165" s="103">
        <f t="shared" si="6"/>
        <v>0.95980237154150205</v>
      </c>
      <c r="J165" s="103">
        <f t="shared" si="7"/>
        <v>33.730197628458498</v>
      </c>
      <c r="K165" s="113" t="s">
        <v>895</v>
      </c>
      <c r="L165" s="113" t="s">
        <v>52</v>
      </c>
      <c r="M165" s="138">
        <v>2.7667984189723323E-2</v>
      </c>
      <c r="N165" s="117">
        <f>H165*M165</f>
        <v>0.95980237154150205</v>
      </c>
      <c r="O165" s="113" t="s">
        <v>1159</v>
      </c>
      <c r="P165" s="114"/>
      <c r="Q165" s="118"/>
      <c r="R165" s="116"/>
      <c r="S165" s="114"/>
    </row>
    <row r="166" spans="6:19">
      <c r="F166" s="111" t="s">
        <v>894</v>
      </c>
      <c r="G166" s="136">
        <v>5.4095000000000003E-5</v>
      </c>
      <c r="H166" s="103">
        <f>ROUND(+G166*Totals!$H$16,2)</f>
        <v>20.239999999999998</v>
      </c>
      <c r="I166" s="103">
        <f t="shared" si="6"/>
        <v>5.1676595744680842</v>
      </c>
      <c r="J166" s="103">
        <f t="shared" si="7"/>
        <v>15.072340425531914</v>
      </c>
      <c r="K166" s="113" t="s">
        <v>894</v>
      </c>
      <c r="L166" s="113" t="s">
        <v>98</v>
      </c>
      <c r="M166" s="138">
        <v>0.25531914893617019</v>
      </c>
      <c r="N166" s="117">
        <f>H166*M166</f>
        <v>5.1676595744680842</v>
      </c>
      <c r="O166" s="113" t="s">
        <v>1159</v>
      </c>
      <c r="P166" s="114"/>
      <c r="Q166" s="118"/>
      <c r="R166" s="116"/>
      <c r="S166" s="114"/>
    </row>
    <row r="167" spans="6:19">
      <c r="F167" s="111" t="s">
        <v>893</v>
      </c>
      <c r="G167" s="136">
        <v>2.2642619999999999E-4</v>
      </c>
      <c r="H167" s="103">
        <f>ROUND(+G167*Totals!$H$16,2)</f>
        <v>84.71</v>
      </c>
      <c r="I167" s="103">
        <f t="shared" si="6"/>
        <v>0</v>
      </c>
      <c r="J167" s="103">
        <f t="shared" si="7"/>
        <v>84.71</v>
      </c>
      <c r="K167" s="113"/>
      <c r="L167" s="113"/>
      <c r="N167" s="117"/>
      <c r="O167" s="117"/>
      <c r="P167" s="114"/>
      <c r="Q167" s="118"/>
      <c r="R167" s="116"/>
      <c r="S167" s="114"/>
    </row>
    <row r="168" spans="6:19">
      <c r="F168" s="111" t="s">
        <v>57</v>
      </c>
      <c r="G168" s="136">
        <v>9.4546452000000003E-3</v>
      </c>
      <c r="H168" s="103">
        <f>ROUND(+G168*Totals!$H$16,2)</f>
        <v>3537.3</v>
      </c>
      <c r="I168" s="103">
        <f t="shared" si="6"/>
        <v>0</v>
      </c>
      <c r="J168" s="103">
        <f t="shared" si="7"/>
        <v>3537.3</v>
      </c>
      <c r="K168" s="113"/>
      <c r="L168" s="113"/>
      <c r="N168" s="117"/>
      <c r="O168" s="113"/>
      <c r="P168" s="114"/>
      <c r="Q168" s="118"/>
      <c r="R168" s="116"/>
      <c r="S168" s="114"/>
    </row>
    <row r="169" spans="6:19">
      <c r="F169" s="111" t="s">
        <v>892</v>
      </c>
      <c r="G169" s="136">
        <v>2.5888299999999997E-5</v>
      </c>
      <c r="H169" s="103">
        <f>ROUND(+G169*Totals!$H$16,2)</f>
        <v>9.69</v>
      </c>
      <c r="I169" s="103">
        <f t="shared" si="6"/>
        <v>0</v>
      </c>
      <c r="J169" s="103">
        <f t="shared" si="7"/>
        <v>9.69</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ROUND(+G170*Totals!$H$16,2)</f>
        <v>2689.01</v>
      </c>
      <c r="I170" s="103">
        <f t="shared" si="6"/>
        <v>0</v>
      </c>
      <c r="J170" s="103">
        <f t="shared" si="7"/>
        <v>2689.01</v>
      </c>
      <c r="K170" s="113"/>
      <c r="L170" s="113"/>
      <c r="N170" s="117"/>
      <c r="O170" s="117"/>
      <c r="P170" s="114"/>
      <c r="Q170" s="118"/>
      <c r="R170" s="116"/>
      <c r="S170" s="114"/>
    </row>
    <row r="171" spans="6:19">
      <c r="F171" s="111" t="s">
        <v>890</v>
      </c>
      <c r="G171" s="136">
        <v>8.2301700000000005E-5</v>
      </c>
      <c r="H171" s="103">
        <f>ROUND(+G171*Totals!$H$16,2)</f>
        <v>30.79</v>
      </c>
      <c r="I171" s="103">
        <f t="shared" si="6"/>
        <v>10.570953678474115</v>
      </c>
      <c r="J171" s="103">
        <f t="shared" si="7"/>
        <v>20.219046321525884</v>
      </c>
      <c r="K171" s="113" t="s">
        <v>890</v>
      </c>
      <c r="L171" s="113" t="s">
        <v>119</v>
      </c>
      <c r="M171" s="138">
        <v>0.34332425068119893</v>
      </c>
      <c r="N171" s="117">
        <f>H171*M171</f>
        <v>10.570953678474115</v>
      </c>
      <c r="O171" s="113" t="s">
        <v>1159</v>
      </c>
      <c r="P171" s="114"/>
      <c r="Q171" s="118"/>
      <c r="R171" s="116"/>
      <c r="S171" s="114"/>
    </row>
    <row r="172" spans="6:19">
      <c r="F172" s="111" t="s">
        <v>889</v>
      </c>
      <c r="G172" s="136">
        <v>1.0046199999999999E-5</v>
      </c>
      <c r="H172" s="103">
        <f>ROUND(+G172*Totals!$H$16,2)</f>
        <v>3.76</v>
      </c>
      <c r="I172" s="103">
        <f t="shared" si="6"/>
        <v>0.77079999999999993</v>
      </c>
      <c r="J172" s="103">
        <f t="shared" si="7"/>
        <v>2.9891999999999999</v>
      </c>
      <c r="K172" s="113" t="s">
        <v>889</v>
      </c>
      <c r="L172" s="113" t="s">
        <v>103</v>
      </c>
      <c r="M172" s="138">
        <v>0.20499999999999999</v>
      </c>
      <c r="N172" s="117">
        <f>H172*M172</f>
        <v>0.77079999999999993</v>
      </c>
      <c r="O172" s="117" t="s">
        <v>1159</v>
      </c>
      <c r="P172" s="114"/>
      <c r="Q172" s="118"/>
      <c r="R172" s="116"/>
      <c r="S172" s="114"/>
    </row>
    <row r="173" spans="6:19">
      <c r="F173" s="111" t="s">
        <v>888</v>
      </c>
      <c r="G173" s="136">
        <v>2.7163410000000002E-4</v>
      </c>
      <c r="H173" s="103">
        <f>ROUND(+G173*Totals!$H$16,2)</f>
        <v>101.63</v>
      </c>
      <c r="I173" s="103">
        <f t="shared" si="6"/>
        <v>0</v>
      </c>
      <c r="J173" s="103">
        <f t="shared" si="7"/>
        <v>101.63</v>
      </c>
      <c r="K173" s="113"/>
      <c r="L173" s="113"/>
      <c r="N173" s="117"/>
      <c r="O173" s="117"/>
      <c r="P173" s="114"/>
      <c r="Q173" s="118"/>
      <c r="R173" s="116"/>
      <c r="S173" s="114"/>
    </row>
    <row r="174" spans="6:19">
      <c r="F174" s="111" t="s">
        <v>887</v>
      </c>
      <c r="G174" s="136">
        <v>6.8005100000000004E-5</v>
      </c>
      <c r="H174" s="103">
        <f>ROUND(+G174*Totals!$H$16,2)</f>
        <v>25.44</v>
      </c>
      <c r="I174" s="103">
        <f t="shared" si="6"/>
        <v>6.9979331306990895</v>
      </c>
      <c r="J174" s="103">
        <f t="shared" si="7"/>
        <v>18.442066869300913</v>
      </c>
      <c r="K174" s="113" t="s">
        <v>887</v>
      </c>
      <c r="L174" s="113" t="s">
        <v>106</v>
      </c>
      <c r="M174" s="138">
        <v>0.27507598784194531</v>
      </c>
      <c r="N174" s="117">
        <f>H174*M174</f>
        <v>6.9979331306990895</v>
      </c>
      <c r="O174" s="113" t="s">
        <v>1159</v>
      </c>
      <c r="P174" s="114"/>
      <c r="Q174" s="118"/>
      <c r="R174" s="116"/>
      <c r="S174" s="114"/>
    </row>
    <row r="175" spans="6:19">
      <c r="F175" s="111" t="s">
        <v>886</v>
      </c>
      <c r="G175" s="136">
        <v>1.4914760000000002E-4</v>
      </c>
      <c r="H175" s="103">
        <f>ROUND(+G175*Totals!$H$16,2)</f>
        <v>55.8</v>
      </c>
      <c r="I175" s="103">
        <f t="shared" si="6"/>
        <v>14.098404255319151</v>
      </c>
      <c r="J175" s="147">
        <f t="shared" si="7"/>
        <v>41.701595744680844</v>
      </c>
      <c r="K175" s="143" t="s">
        <v>886</v>
      </c>
      <c r="L175" s="143" t="s">
        <v>56</v>
      </c>
      <c r="M175" s="140">
        <v>5.3191489361702135E-3</v>
      </c>
      <c r="N175" s="144">
        <f>H175*M175</f>
        <v>0.29680851063829788</v>
      </c>
      <c r="O175" s="113" t="s">
        <v>62</v>
      </c>
      <c r="P175" s="140">
        <v>0.24734042553191493</v>
      </c>
      <c r="Q175" s="118">
        <f>H175*P175</f>
        <v>13.801595744680853</v>
      </c>
      <c r="R175" s="148"/>
      <c r="S175" s="114"/>
    </row>
    <row r="176" spans="6:19">
      <c r="F176" s="111" t="s">
        <v>885</v>
      </c>
      <c r="G176" s="136">
        <v>8.7131570000000002E-4</v>
      </c>
      <c r="H176" s="103">
        <f>ROUND(+G176*Totals!$H$16,2)</f>
        <v>325.99</v>
      </c>
      <c r="I176" s="103">
        <f t="shared" si="6"/>
        <v>0</v>
      </c>
      <c r="J176" s="103">
        <f t="shared" si="7"/>
        <v>325.99</v>
      </c>
      <c r="K176" s="113"/>
      <c r="L176" s="113"/>
      <c r="N176" s="117"/>
      <c r="O176" s="117"/>
      <c r="P176" s="114"/>
      <c r="Q176" s="118"/>
      <c r="R176" s="116"/>
      <c r="S176" s="114"/>
    </row>
    <row r="177" spans="6:19" ht="37.5">
      <c r="F177" s="111" t="s">
        <v>884</v>
      </c>
      <c r="G177" s="136">
        <v>6.6459599999999996E-5</v>
      </c>
      <c r="H177" s="103">
        <f>ROUND(+G177*Totals!$H$16,2)</f>
        <v>24.86</v>
      </c>
      <c r="I177" s="103">
        <f t="shared" si="6"/>
        <v>6.2809766454352438</v>
      </c>
      <c r="J177" s="103">
        <f t="shared" si="7"/>
        <v>18.579023354564754</v>
      </c>
      <c r="K177" s="113" t="s">
        <v>884</v>
      </c>
      <c r="L177" s="113" t="s">
        <v>106</v>
      </c>
      <c r="M177" s="138">
        <v>0.25265392781316348</v>
      </c>
      <c r="N177" s="117">
        <f>H177*M177</f>
        <v>6.2809766454352438</v>
      </c>
      <c r="O177" s="113" t="s">
        <v>1159</v>
      </c>
      <c r="P177" s="114"/>
      <c r="Q177" s="118"/>
      <c r="R177" s="116"/>
      <c r="S177" s="114"/>
    </row>
    <row r="178" spans="6:19">
      <c r="F178" s="111" t="s">
        <v>883</v>
      </c>
      <c r="G178" s="136">
        <v>1.9126440000000002E-4</v>
      </c>
      <c r="H178" s="103">
        <f>ROUND(+G178*Totals!$H$16,2)</f>
        <v>71.56</v>
      </c>
      <c r="I178" s="103">
        <f t="shared" si="6"/>
        <v>4.4392059553349874</v>
      </c>
      <c r="J178" s="103">
        <f t="shared" si="7"/>
        <v>67.120794044665018</v>
      </c>
      <c r="K178" s="113" t="s">
        <v>883</v>
      </c>
      <c r="L178" s="113" t="s">
        <v>118</v>
      </c>
      <c r="M178" s="138">
        <v>6.2034739454094288E-2</v>
      </c>
      <c r="N178" s="117">
        <f>H178*M178</f>
        <v>4.4392059553349874</v>
      </c>
      <c r="O178" s="117" t="s">
        <v>1159</v>
      </c>
      <c r="P178" s="114"/>
      <c r="Q178" s="118"/>
      <c r="R178" s="116"/>
      <c r="S178" s="114"/>
    </row>
    <row r="179" spans="6:19">
      <c r="F179" s="111" t="s">
        <v>882</v>
      </c>
      <c r="G179" s="136">
        <v>3.2650190000000002E-4</v>
      </c>
      <c r="H179" s="103">
        <f>ROUND(+G179*Totals!$H$16,2)</f>
        <v>122.16</v>
      </c>
      <c r="I179" s="103">
        <f t="shared" si="6"/>
        <v>0</v>
      </c>
      <c r="J179" s="103">
        <f t="shared" si="7"/>
        <v>122.16</v>
      </c>
      <c r="K179" s="113"/>
      <c r="L179" s="113"/>
      <c r="N179" s="117"/>
      <c r="O179" s="113"/>
      <c r="P179" s="114"/>
      <c r="Q179" s="118"/>
      <c r="R179" s="116"/>
      <c r="S179" s="114"/>
    </row>
    <row r="180" spans="6:19">
      <c r="F180" s="111" t="s">
        <v>881</v>
      </c>
      <c r="G180" s="136">
        <v>1.51466E-4</v>
      </c>
      <c r="H180" s="103">
        <f>ROUND(+G180*Totals!$H$16,2)</f>
        <v>56.67</v>
      </c>
      <c r="I180" s="103">
        <f t="shared" si="6"/>
        <v>13.0946213592233</v>
      </c>
      <c r="J180" s="103">
        <f t="shared" si="7"/>
        <v>43.575378640776705</v>
      </c>
      <c r="K180" s="113" t="s">
        <v>881</v>
      </c>
      <c r="L180" s="113" t="s">
        <v>92</v>
      </c>
      <c r="M180" s="138">
        <v>0.23106796116504852</v>
      </c>
      <c r="N180" s="117">
        <f>H180*M180</f>
        <v>13.0946213592233</v>
      </c>
      <c r="O180" s="117" t="s">
        <v>1159</v>
      </c>
      <c r="P180" s="114"/>
      <c r="Q180" s="118"/>
      <c r="R180" s="116"/>
      <c r="S180" s="114"/>
    </row>
    <row r="181" spans="6:19" ht="37.5">
      <c r="F181" s="111" t="s">
        <v>880</v>
      </c>
      <c r="G181" s="136">
        <v>7.0709880000000003E-4</v>
      </c>
      <c r="H181" s="103">
        <f>ROUND(+G181*Totals!$H$16,2)</f>
        <v>264.55</v>
      </c>
      <c r="I181" s="103">
        <f t="shared" si="6"/>
        <v>0</v>
      </c>
      <c r="J181" s="103">
        <f t="shared" si="7"/>
        <v>264.55</v>
      </c>
      <c r="K181" s="113"/>
      <c r="L181" s="113"/>
      <c r="N181" s="117"/>
      <c r="O181" s="117"/>
      <c r="P181" s="114"/>
      <c r="Q181" s="118"/>
      <c r="R181" s="116"/>
      <c r="S181" s="114"/>
    </row>
    <row r="182" spans="6:19">
      <c r="F182" s="111" t="s">
        <v>879</v>
      </c>
      <c r="G182" s="136">
        <v>2.1251600000000002E-5</v>
      </c>
      <c r="H182" s="103">
        <f>ROUND(+G182*Totals!$H$16,2)</f>
        <v>7.95</v>
      </c>
      <c r="I182" s="103">
        <f t="shared" si="6"/>
        <v>4.4958620689655175</v>
      </c>
      <c r="J182" s="103">
        <f t="shared" si="7"/>
        <v>3.4541379310344826</v>
      </c>
      <c r="K182" s="113" t="s">
        <v>879</v>
      </c>
      <c r="L182" s="113" t="s">
        <v>68</v>
      </c>
      <c r="M182" s="138">
        <v>0.56551724137931036</v>
      </c>
      <c r="N182" s="117">
        <f>H182*M182</f>
        <v>4.4958620689655175</v>
      </c>
      <c r="O182" s="117" t="s">
        <v>1159</v>
      </c>
      <c r="P182" s="114"/>
      <c r="Q182" s="118"/>
      <c r="R182" s="116"/>
      <c r="S182" s="114"/>
    </row>
    <row r="183" spans="6:19">
      <c r="F183" s="111" t="s">
        <v>878</v>
      </c>
      <c r="G183" s="136">
        <v>1.3601029999999999E-4</v>
      </c>
      <c r="H183" s="103">
        <f>ROUND(+G183*Totals!$H$16,2)</f>
        <v>50.89</v>
      </c>
      <c r="I183" s="103">
        <f t="shared" si="6"/>
        <v>2.3922649572649575</v>
      </c>
      <c r="J183" s="103">
        <f t="shared" si="7"/>
        <v>48.497735042735044</v>
      </c>
      <c r="K183" s="113" t="s">
        <v>878</v>
      </c>
      <c r="L183" s="113" t="s">
        <v>104</v>
      </c>
      <c r="M183" s="138">
        <v>4.7008547008547015E-2</v>
      </c>
      <c r="N183" s="117">
        <f>H183*M183</f>
        <v>2.3922649572649575</v>
      </c>
      <c r="O183" s="113" t="s">
        <v>1159</v>
      </c>
      <c r="P183" s="114"/>
      <c r="Q183" s="118"/>
      <c r="R183" s="116"/>
      <c r="S183" s="114"/>
    </row>
    <row r="184" spans="6:19">
      <c r="F184" s="111" t="s">
        <v>877</v>
      </c>
      <c r="G184" s="136">
        <v>4.223273E-4</v>
      </c>
      <c r="H184" s="103">
        <f>ROUND(+G184*Totals!$H$16,2)</f>
        <v>158.01</v>
      </c>
      <c r="I184" s="103">
        <f t="shared" si="6"/>
        <v>0</v>
      </c>
      <c r="J184" s="103">
        <f>+H184-I184</f>
        <v>158.01</v>
      </c>
      <c r="O184" s="113" t="s">
        <v>1159</v>
      </c>
      <c r="P184" s="114"/>
      <c r="Q184" s="118"/>
      <c r="R184" s="116"/>
      <c r="S184" s="114"/>
    </row>
    <row r="185" spans="6:19">
      <c r="F185" s="111" t="s">
        <v>876</v>
      </c>
      <c r="G185" s="136">
        <v>6.5687000000000003E-6</v>
      </c>
      <c r="H185" s="103">
        <f>ROUND(+G185*Totals!$H$16,2)</f>
        <v>2.46</v>
      </c>
      <c r="I185" s="103">
        <f t="shared" si="6"/>
        <v>0.86770909090909087</v>
      </c>
      <c r="J185" s="103">
        <f>+H185-I185</f>
        <v>1.592290909090909</v>
      </c>
      <c r="K185" s="113" t="s">
        <v>876</v>
      </c>
      <c r="L185" s="113" t="s">
        <v>120</v>
      </c>
      <c r="M185" s="138">
        <v>0.35272727272727272</v>
      </c>
      <c r="N185" s="117">
        <f>+H185*M185</f>
        <v>0.86770909090909087</v>
      </c>
      <c r="O185" s="117"/>
      <c r="P185" s="114"/>
      <c r="Q185" s="118"/>
      <c r="R185" s="116"/>
      <c r="S185" s="114"/>
    </row>
    <row r="186" spans="6:19">
      <c r="F186" s="111" t="s">
        <v>875</v>
      </c>
      <c r="G186" s="136">
        <v>5.0231060000000005E-4</v>
      </c>
      <c r="H186" s="103">
        <f>ROUND(+G186*Totals!$H$16,2)</f>
        <v>187.93</v>
      </c>
      <c r="I186" s="103">
        <f t="shared" si="6"/>
        <v>0</v>
      </c>
      <c r="J186" s="103">
        <f t="shared" si="7"/>
        <v>187.93</v>
      </c>
      <c r="K186" s="113"/>
      <c r="L186" s="113"/>
      <c r="N186" s="117"/>
      <c r="O186" s="113"/>
      <c r="P186" s="114"/>
      <c r="Q186" s="118"/>
      <c r="R186" s="116"/>
      <c r="S186" s="114"/>
    </row>
    <row r="187" spans="6:19">
      <c r="F187" s="111" t="s">
        <v>874</v>
      </c>
      <c r="G187" s="136">
        <v>1.3910100000000001E-5</v>
      </c>
      <c r="H187" s="103">
        <f>ROUND(+G187*Totals!$H$16,2)</f>
        <v>5.2</v>
      </c>
      <c r="I187" s="103">
        <f t="shared" si="6"/>
        <v>1.5442424242424244</v>
      </c>
      <c r="J187" s="103">
        <f t="shared" si="7"/>
        <v>3.6557575757575758</v>
      </c>
      <c r="K187" s="113" t="s">
        <v>874</v>
      </c>
      <c r="L187" s="113" t="s">
        <v>78</v>
      </c>
      <c r="M187" s="138">
        <v>0.1393939393939394</v>
      </c>
      <c r="N187" s="117">
        <f>H187*M187</f>
        <v>0.72484848484848496</v>
      </c>
      <c r="O187" s="113" t="s">
        <v>125</v>
      </c>
      <c r="P187" s="138">
        <v>0.15757575757575759</v>
      </c>
      <c r="Q187" s="118">
        <f>H187*P187</f>
        <v>0.81939393939393945</v>
      </c>
      <c r="R187" s="116" t="s">
        <v>1159</v>
      </c>
      <c r="S187" s="114"/>
    </row>
    <row r="188" spans="6:19">
      <c r="F188" s="111" t="s">
        <v>873</v>
      </c>
      <c r="G188" s="136">
        <v>8.6235143000000011E-3</v>
      </c>
      <c r="H188" s="103">
        <f>ROUND(+G188*Totals!$H$16,2)</f>
        <v>3226.34</v>
      </c>
      <c r="I188" s="103">
        <f t="shared" si="6"/>
        <v>0</v>
      </c>
      <c r="J188" s="103">
        <f t="shared" si="7"/>
        <v>3226.34</v>
      </c>
      <c r="K188" s="113"/>
      <c r="L188" s="113"/>
      <c r="N188" s="117"/>
      <c r="O188" s="113"/>
      <c r="P188" s="114"/>
      <c r="Q188" s="118"/>
      <c r="R188" s="116"/>
      <c r="S188" s="114"/>
    </row>
    <row r="189" spans="6:19">
      <c r="F189" s="111" t="s">
        <v>872</v>
      </c>
      <c r="G189" s="136">
        <v>6.0431829999999995E-4</v>
      </c>
      <c r="H189" s="103">
        <f>ROUND(+G189*Totals!$H$16,2)</f>
        <v>226.1</v>
      </c>
      <c r="I189" s="103">
        <f t="shared" si="6"/>
        <v>0</v>
      </c>
      <c r="J189" s="103">
        <f t="shared" si="7"/>
        <v>226.1</v>
      </c>
      <c r="K189" s="113"/>
      <c r="L189" s="113"/>
      <c r="N189" s="117"/>
      <c r="O189" s="117"/>
      <c r="P189" s="114"/>
      <c r="Q189" s="118"/>
      <c r="R189" s="116"/>
      <c r="S189" s="114"/>
    </row>
    <row r="190" spans="6:19" ht="37.5">
      <c r="F190" s="111" t="s">
        <v>871</v>
      </c>
      <c r="G190" s="136">
        <v>2.9597689999999997E-4</v>
      </c>
      <c r="H190" s="103">
        <f>ROUND(+G190*Totals!$H$16,2)</f>
        <v>110.73</v>
      </c>
      <c r="I190" s="103">
        <f t="shared" si="6"/>
        <v>0</v>
      </c>
      <c r="J190" s="103">
        <f t="shared" si="7"/>
        <v>110.73</v>
      </c>
      <c r="K190" s="113"/>
      <c r="L190" s="113"/>
      <c r="N190" s="117"/>
      <c r="O190" s="113"/>
      <c r="P190" s="114"/>
      <c r="Q190" s="118"/>
      <c r="R190" s="116"/>
      <c r="S190" s="114"/>
    </row>
    <row r="191" spans="6:19">
      <c r="F191" s="111" t="s">
        <v>870</v>
      </c>
      <c r="G191" s="136">
        <v>1.0278050000000001E-4</v>
      </c>
      <c r="H191" s="103">
        <f>ROUND(+G191*Totals!$H$16,2)</f>
        <v>38.450000000000003</v>
      </c>
      <c r="I191" s="103">
        <f t="shared" si="6"/>
        <v>14.85568181818182</v>
      </c>
      <c r="J191" s="103">
        <f t="shared" si="7"/>
        <v>23.594318181818181</v>
      </c>
      <c r="K191" s="113" t="s">
        <v>870</v>
      </c>
      <c r="L191" s="113" t="s">
        <v>75</v>
      </c>
      <c r="M191" s="138">
        <v>0.38636363636363635</v>
      </c>
      <c r="N191" s="117">
        <f>H191*M191</f>
        <v>14.85568181818182</v>
      </c>
      <c r="O191" s="117" t="s">
        <v>1159</v>
      </c>
      <c r="P191" s="114"/>
      <c r="Q191" s="118"/>
      <c r="R191" s="116"/>
      <c r="S191" s="114"/>
    </row>
    <row r="192" spans="6:19">
      <c r="F192" s="111" t="s">
        <v>869</v>
      </c>
      <c r="G192" s="136">
        <v>5.8963540000000006E-4</v>
      </c>
      <c r="H192" s="103">
        <f>ROUND(+G192*Totals!$H$16,2)</f>
        <v>220.6</v>
      </c>
      <c r="I192" s="103">
        <f t="shared" si="6"/>
        <v>0</v>
      </c>
      <c r="J192" s="103">
        <f t="shared" si="7"/>
        <v>220.6</v>
      </c>
      <c r="K192" s="113"/>
      <c r="L192" s="113"/>
      <c r="N192" s="117"/>
      <c r="O192" s="117"/>
      <c r="P192" s="114"/>
      <c r="Q192" s="118"/>
      <c r="R192" s="116"/>
      <c r="S192" s="114"/>
    </row>
    <row r="193" spans="6:19">
      <c r="F193" s="111" t="s">
        <v>868</v>
      </c>
      <c r="G193" s="136">
        <v>1.5069300000000002E-5</v>
      </c>
      <c r="H193" s="103">
        <f>ROUND(+G193*Totals!$H$16,2)</f>
        <v>5.64</v>
      </c>
      <c r="I193" s="103">
        <f t="shared" si="6"/>
        <v>1.6919999999999999</v>
      </c>
      <c r="J193" s="103">
        <f t="shared" si="7"/>
        <v>3.9479999999999995</v>
      </c>
      <c r="K193" s="113" t="s">
        <v>868</v>
      </c>
      <c r="L193" s="113" t="s">
        <v>92</v>
      </c>
      <c r="M193" s="138">
        <v>0.3</v>
      </c>
      <c r="N193" s="117">
        <f>H193*M193</f>
        <v>1.6919999999999999</v>
      </c>
      <c r="O193" s="113" t="s">
        <v>1159</v>
      </c>
      <c r="P193" s="114"/>
      <c r="Q193" s="118"/>
      <c r="R193" s="116"/>
      <c r="S193" s="114"/>
    </row>
    <row r="194" spans="6:19">
      <c r="F194" s="111" t="s">
        <v>867</v>
      </c>
      <c r="G194" s="136">
        <v>8.4620000000000013E-5</v>
      </c>
      <c r="H194" s="103">
        <f>ROUND(+G194*Totals!$H$16,2)</f>
        <v>31.66</v>
      </c>
      <c r="I194" s="103">
        <f t="shared" si="6"/>
        <v>9.2653280839895018</v>
      </c>
      <c r="J194" s="103">
        <f t="shared" si="7"/>
        <v>22.394671916010498</v>
      </c>
      <c r="K194" s="113" t="s">
        <v>867</v>
      </c>
      <c r="L194" s="113" t="s">
        <v>69</v>
      </c>
      <c r="M194" s="138">
        <v>0.29265091863517062</v>
      </c>
      <c r="N194" s="117">
        <f>H194*M194</f>
        <v>9.2653280839895018</v>
      </c>
      <c r="O194" s="117" t="s">
        <v>1159</v>
      </c>
      <c r="P194" s="114"/>
      <c r="Q194" s="118"/>
      <c r="R194" s="116"/>
      <c r="S194" s="114"/>
    </row>
    <row r="195" spans="6:19">
      <c r="F195" s="111" t="s">
        <v>866</v>
      </c>
      <c r="G195" s="136">
        <v>2.42650809E-2</v>
      </c>
      <c r="H195" s="103">
        <f>ROUND(+G195*Totals!$H$16,2)</f>
        <v>9078.3700000000008</v>
      </c>
      <c r="I195" s="103">
        <f t="shared" si="6"/>
        <v>0</v>
      </c>
      <c r="J195" s="103">
        <f t="shared" si="7"/>
        <v>9078.3700000000008</v>
      </c>
      <c r="K195" s="113"/>
      <c r="L195" s="113"/>
      <c r="N195" s="117"/>
      <c r="O195" s="117"/>
      <c r="P195" s="114"/>
      <c r="Q195" s="118"/>
      <c r="R195" s="116"/>
      <c r="S195" s="114"/>
    </row>
    <row r="196" spans="6:19">
      <c r="F196" s="111" t="s">
        <v>865</v>
      </c>
      <c r="G196" s="136">
        <v>3.0525000000000003E-5</v>
      </c>
      <c r="H196" s="103">
        <f>ROUND(+G196*Totals!$H$16,2)</f>
        <v>11.42</v>
      </c>
      <c r="I196" s="103">
        <f t="shared" si="6"/>
        <v>3.1555263157894733</v>
      </c>
      <c r="J196" s="103">
        <f t="shared" si="7"/>
        <v>8.2644736842105271</v>
      </c>
      <c r="K196" s="113" t="s">
        <v>865</v>
      </c>
      <c r="L196" s="113" t="s">
        <v>108</v>
      </c>
      <c r="M196" s="138">
        <v>0.27631578947368418</v>
      </c>
      <c r="N196" s="117">
        <f>H196*M196</f>
        <v>3.1555263157894733</v>
      </c>
      <c r="O196" s="113" t="s">
        <v>1159</v>
      </c>
      <c r="P196" s="114"/>
      <c r="Q196" s="118"/>
      <c r="R196" s="116"/>
      <c r="S196" s="114"/>
    </row>
    <row r="197" spans="6:19" ht="37.5">
      <c r="F197" s="111" t="s">
        <v>864</v>
      </c>
      <c r="G197" s="136">
        <v>1.070308E-4</v>
      </c>
      <c r="H197" s="103">
        <f>ROUND(+G197*Totals!$H$16,2)</f>
        <v>40.04</v>
      </c>
      <c r="I197" s="103">
        <f t="shared" si="6"/>
        <v>15.23646017699115</v>
      </c>
      <c r="J197" s="103">
        <f t="shared" si="7"/>
        <v>24.803539823008848</v>
      </c>
      <c r="K197" s="113" t="s">
        <v>864</v>
      </c>
      <c r="L197" s="113" t="s">
        <v>125</v>
      </c>
      <c r="M197" s="138">
        <v>0.38053097345132741</v>
      </c>
      <c r="N197" s="117">
        <f>H197*M197</f>
        <v>15.23646017699115</v>
      </c>
      <c r="O197" s="113" t="s">
        <v>1159</v>
      </c>
      <c r="P197" s="114"/>
      <c r="Q197" s="118"/>
      <c r="R197" s="116"/>
      <c r="S197" s="114"/>
    </row>
    <row r="198" spans="6:19">
      <c r="F198" s="111" t="s">
        <v>863</v>
      </c>
      <c r="G198" s="136">
        <v>2.4265470000000002E-4</v>
      </c>
      <c r="H198" s="103">
        <f>ROUND(+G198*Totals!$H$16,2)</f>
        <v>90.79</v>
      </c>
      <c r="I198" s="103">
        <f t="shared" si="6"/>
        <v>0</v>
      </c>
      <c r="J198" s="103">
        <f t="shared" si="7"/>
        <v>90.79</v>
      </c>
      <c r="K198" s="113"/>
      <c r="L198" s="113"/>
      <c r="N198" s="117"/>
      <c r="O198" s="113"/>
      <c r="P198" s="114"/>
      <c r="Q198" s="118"/>
      <c r="R198" s="116"/>
      <c r="S198" s="114"/>
    </row>
    <row r="199" spans="6:19">
      <c r="F199" s="111" t="s">
        <v>862</v>
      </c>
      <c r="G199" s="136">
        <v>1.5022952000000001E-3</v>
      </c>
      <c r="H199" s="103">
        <f>ROUND(+G199*Totals!$H$16,2)</f>
        <v>562.05999999999995</v>
      </c>
      <c r="I199" s="103">
        <f t="shared" ref="I199:I262" si="8">+N199+Q199+T199</f>
        <v>0</v>
      </c>
      <c r="J199" s="103">
        <f t="shared" ref="J199:J262" si="9">+H199-I199</f>
        <v>562.05999999999995</v>
      </c>
      <c r="K199" s="113"/>
      <c r="L199" s="113"/>
      <c r="N199" s="117"/>
      <c r="O199" s="117"/>
      <c r="P199" s="114"/>
      <c r="Q199" s="118"/>
      <c r="R199" s="116"/>
      <c r="S199" s="114"/>
    </row>
    <row r="200" spans="6:19">
      <c r="F200" s="111" t="s">
        <v>861</v>
      </c>
      <c r="G200" s="136">
        <v>2.9118561E-3</v>
      </c>
      <c r="H200" s="103">
        <f>ROUND(+G200*Totals!$H$16,2)</f>
        <v>1089.42</v>
      </c>
      <c r="I200" s="103">
        <f t="shared" si="8"/>
        <v>0</v>
      </c>
      <c r="J200" s="103">
        <f t="shared" si="9"/>
        <v>1089.42</v>
      </c>
      <c r="K200" s="113"/>
      <c r="L200" s="113"/>
      <c r="N200" s="117"/>
      <c r="O200" s="117"/>
      <c r="P200" s="114"/>
      <c r="Q200" s="118"/>
      <c r="R200" s="116"/>
      <c r="S200" s="114"/>
    </row>
    <row r="201" spans="6:19">
      <c r="F201" s="111" t="s">
        <v>860</v>
      </c>
      <c r="G201" s="136">
        <v>4.0571200000000002E-5</v>
      </c>
      <c r="H201" s="103">
        <f>ROUND(+G201*Totals!$H$16,2)</f>
        <v>15.18</v>
      </c>
      <c r="I201" s="103">
        <f t="shared" si="8"/>
        <v>4.2143935309973051</v>
      </c>
      <c r="J201" s="103">
        <f t="shared" si="9"/>
        <v>10.965606469002694</v>
      </c>
      <c r="K201" s="113" t="s">
        <v>860</v>
      </c>
      <c r="L201" s="113" t="s">
        <v>121</v>
      </c>
      <c r="M201" s="138">
        <v>0.27762803234501349</v>
      </c>
      <c r="N201" s="117">
        <f t="shared" ref="N201:N206" si="10">H201*M201</f>
        <v>4.2143935309973051</v>
      </c>
      <c r="O201" s="117" t="s">
        <v>1159</v>
      </c>
      <c r="P201" s="114"/>
      <c r="Q201" s="118"/>
      <c r="R201" s="116"/>
      <c r="S201" s="114"/>
    </row>
    <row r="202" spans="6:19">
      <c r="F202" s="111" t="s">
        <v>859</v>
      </c>
      <c r="G202" s="136">
        <v>9.7757399999999993E-5</v>
      </c>
      <c r="H202" s="103">
        <f>ROUND(+G202*Totals!$H$16,2)</f>
        <v>36.57</v>
      </c>
      <c r="I202" s="103">
        <f t="shared" si="8"/>
        <v>11.600755287009065</v>
      </c>
      <c r="J202" s="103">
        <f t="shared" si="9"/>
        <v>24.969244712990935</v>
      </c>
      <c r="K202" s="113" t="s">
        <v>859</v>
      </c>
      <c r="L202" s="113" t="s">
        <v>75</v>
      </c>
      <c r="M202" s="138">
        <v>0.31722054380664655</v>
      </c>
      <c r="N202" s="117">
        <f t="shared" si="10"/>
        <v>11.600755287009065</v>
      </c>
      <c r="O202" s="117" t="s">
        <v>1159</v>
      </c>
      <c r="P202" s="114"/>
      <c r="Q202" s="118"/>
      <c r="R202" s="116"/>
      <c r="S202" s="114"/>
    </row>
    <row r="203" spans="6:19">
      <c r="F203" s="111" t="s">
        <v>858</v>
      </c>
      <c r="G203" s="136">
        <v>9.6984600000000007E-5</v>
      </c>
      <c r="H203" s="103">
        <f>ROUND(+G203*Totals!$H$16,2)</f>
        <v>36.29</v>
      </c>
      <c r="I203" s="103">
        <f t="shared" si="8"/>
        <v>7.4937587006960564</v>
      </c>
      <c r="J203" s="103">
        <f t="shared" si="9"/>
        <v>28.796241299303944</v>
      </c>
      <c r="K203" s="113" t="s">
        <v>858</v>
      </c>
      <c r="L203" s="113" t="s">
        <v>49</v>
      </c>
      <c r="M203" s="138">
        <v>0.20649651972157776</v>
      </c>
      <c r="N203" s="117">
        <f t="shared" si="10"/>
        <v>7.4937587006960564</v>
      </c>
      <c r="O203" s="117"/>
      <c r="P203" s="114"/>
      <c r="Q203" s="118"/>
      <c r="R203" s="116"/>
      <c r="S203" s="114"/>
    </row>
    <row r="204" spans="6:19">
      <c r="F204" s="111" t="s">
        <v>857</v>
      </c>
      <c r="G204" s="136">
        <v>1.7001280000000001E-4</v>
      </c>
      <c r="H204" s="103">
        <f>ROUND(+G204*Totals!$H$16,2)</f>
        <v>63.61</v>
      </c>
      <c r="I204" s="103">
        <f t="shared" si="8"/>
        <v>20.894640582347588</v>
      </c>
      <c r="J204" s="147">
        <f t="shared" si="9"/>
        <v>42.715359417652408</v>
      </c>
      <c r="K204" s="143" t="s">
        <v>857</v>
      </c>
      <c r="L204" s="143" t="s">
        <v>95</v>
      </c>
      <c r="M204" s="140">
        <v>1.7288444040036398E-2</v>
      </c>
      <c r="N204" s="144">
        <f t="shared" si="10"/>
        <v>1.0997179253867153</v>
      </c>
      <c r="O204" s="142" t="s">
        <v>124</v>
      </c>
      <c r="P204" s="140">
        <v>0.31119199272065512</v>
      </c>
      <c r="Q204" s="118">
        <f>H204*P204</f>
        <v>19.794922656960871</v>
      </c>
      <c r="R204" s="116"/>
      <c r="S204" s="114"/>
    </row>
    <row r="205" spans="6:19">
      <c r="F205" s="111" t="s">
        <v>856</v>
      </c>
      <c r="G205" s="136">
        <v>1.4296499999999999E-5</v>
      </c>
      <c r="H205" s="103">
        <f>ROUND(+G205*Totals!$H$16,2)</f>
        <v>5.35</v>
      </c>
      <c r="I205" s="103">
        <f t="shared" si="8"/>
        <v>3.3974452554744525</v>
      </c>
      <c r="J205" s="147">
        <f t="shared" si="9"/>
        <v>1.9525547445255471</v>
      </c>
      <c r="K205" s="143" t="s">
        <v>856</v>
      </c>
      <c r="L205" s="143" t="s">
        <v>107</v>
      </c>
      <c r="M205" s="140">
        <v>0.63503649635036497</v>
      </c>
      <c r="N205" s="144">
        <f t="shared" si="10"/>
        <v>3.3974452554744525</v>
      </c>
      <c r="O205" s="143"/>
      <c r="P205" s="146"/>
      <c r="Q205" s="145"/>
      <c r="R205" s="116"/>
      <c r="S205" s="114"/>
    </row>
    <row r="206" spans="6:19">
      <c r="F206" s="111" t="s">
        <v>855</v>
      </c>
      <c r="G206" s="136">
        <v>8.8870300000000002E-5</v>
      </c>
      <c r="H206" s="103">
        <f>ROUND(+G206*Totals!$H$16,2)</f>
        <v>33.25</v>
      </c>
      <c r="I206" s="103">
        <f t="shared" si="8"/>
        <v>9.6392508143322484</v>
      </c>
      <c r="J206" s="103">
        <f t="shared" si="9"/>
        <v>23.61074918566775</v>
      </c>
      <c r="K206" s="113" t="s">
        <v>855</v>
      </c>
      <c r="L206" s="113" t="s">
        <v>130</v>
      </c>
      <c r="M206" s="138">
        <v>0.28990228013029318</v>
      </c>
      <c r="N206" s="144">
        <f t="shared" si="10"/>
        <v>9.6392508143322484</v>
      </c>
      <c r="O206" s="113" t="s">
        <v>1159</v>
      </c>
      <c r="P206" s="114"/>
      <c r="Q206" s="118"/>
      <c r="R206" s="116"/>
      <c r="S206" s="114"/>
    </row>
    <row r="207" spans="6:19">
      <c r="F207" s="111" t="s">
        <v>854</v>
      </c>
      <c r="G207" s="136">
        <v>3.3616199999999998E-5</v>
      </c>
      <c r="H207" s="103">
        <f>ROUND(+G207*Totals!$H$16,2)</f>
        <v>12.58</v>
      </c>
      <c r="I207" s="103">
        <f t="shared" si="8"/>
        <v>0</v>
      </c>
      <c r="J207" s="103">
        <f t="shared" si="9"/>
        <v>12.58</v>
      </c>
      <c r="K207" s="142"/>
      <c r="L207" s="142"/>
      <c r="M207" s="140"/>
      <c r="N207" s="117"/>
      <c r="O207" s="113"/>
      <c r="P207" s="114"/>
      <c r="Q207" s="118"/>
      <c r="R207" s="116"/>
      <c r="S207" s="114"/>
    </row>
    <row r="208" spans="6:19">
      <c r="F208" s="111" t="s">
        <v>853</v>
      </c>
      <c r="G208" s="136">
        <v>2.932721E-4</v>
      </c>
      <c r="H208" s="103">
        <f>ROUND(+G208*Totals!$H$16,2)</f>
        <v>109.72</v>
      </c>
      <c r="I208" s="103">
        <f t="shared" si="8"/>
        <v>0</v>
      </c>
      <c r="J208" s="103">
        <f t="shared" si="9"/>
        <v>109.72</v>
      </c>
      <c r="K208" s="113"/>
      <c r="L208" s="113"/>
      <c r="N208" s="117"/>
      <c r="O208" s="117"/>
      <c r="P208" s="114"/>
      <c r="Q208" s="118"/>
      <c r="R208" s="116"/>
      <c r="S208" s="114"/>
    </row>
    <row r="209" spans="6:19">
      <c r="F209" s="111" t="s">
        <v>852</v>
      </c>
      <c r="G209" s="136">
        <v>7.345327E-4</v>
      </c>
      <c r="H209" s="103">
        <f>ROUND(+G209*Totals!$H$16,2)</f>
        <v>274.81</v>
      </c>
      <c r="I209" s="103">
        <f t="shared" si="8"/>
        <v>0</v>
      </c>
      <c r="J209" s="103">
        <f t="shared" si="9"/>
        <v>274.81</v>
      </c>
      <c r="K209" s="113"/>
      <c r="L209" s="113"/>
      <c r="N209" s="117"/>
      <c r="O209" s="117"/>
      <c r="P209" s="114"/>
      <c r="Q209" s="118"/>
      <c r="R209" s="116"/>
      <c r="S209" s="114"/>
    </row>
    <row r="210" spans="6:19">
      <c r="F210" s="111" t="s">
        <v>851</v>
      </c>
      <c r="G210" s="136">
        <v>1.46829E-5</v>
      </c>
      <c r="H210" s="103">
        <f>ROUND(+G210*Totals!$H$16,2)</f>
        <v>5.49</v>
      </c>
      <c r="I210" s="103">
        <f t="shared" si="8"/>
        <v>1.9263157894736842</v>
      </c>
      <c r="J210" s="103">
        <f t="shared" si="9"/>
        <v>3.5636842105263158</v>
      </c>
      <c r="K210" s="113" t="s">
        <v>851</v>
      </c>
      <c r="L210" s="113" t="s">
        <v>71</v>
      </c>
      <c r="M210" s="138">
        <v>0.35087719298245612</v>
      </c>
      <c r="N210" s="117">
        <f>H210*M210</f>
        <v>1.9263157894736842</v>
      </c>
      <c r="O210" s="113" t="s">
        <v>1159</v>
      </c>
      <c r="P210" s="114"/>
      <c r="Q210" s="118"/>
      <c r="R210" s="116"/>
      <c r="S210" s="114"/>
    </row>
    <row r="211" spans="6:19">
      <c r="F211" s="111" t="s">
        <v>850</v>
      </c>
      <c r="G211" s="136">
        <v>1.2364569999999999E-4</v>
      </c>
      <c r="H211" s="103">
        <f>ROUND(+G211*Totals!$H$16,2)</f>
        <v>46.26</v>
      </c>
      <c r="I211" s="103">
        <f t="shared" si="8"/>
        <v>12.690796460176992</v>
      </c>
      <c r="J211" s="103">
        <f t="shared" si="9"/>
        <v>33.569203539823008</v>
      </c>
      <c r="K211" s="113" t="s">
        <v>850</v>
      </c>
      <c r="L211" s="113" t="s">
        <v>130</v>
      </c>
      <c r="M211" s="138">
        <v>0.27433628318584075</v>
      </c>
      <c r="N211" s="117">
        <f>H211*M211</f>
        <v>12.690796460176992</v>
      </c>
      <c r="O211" s="113" t="s">
        <v>1159</v>
      </c>
      <c r="P211" s="114"/>
      <c r="Q211" s="118"/>
      <c r="R211" s="116"/>
      <c r="S211" s="114"/>
    </row>
    <row r="212" spans="6:19">
      <c r="F212" s="111" t="s">
        <v>849</v>
      </c>
      <c r="G212" s="136">
        <v>3.5818610000000001E-4</v>
      </c>
      <c r="H212" s="103">
        <f>ROUND(+G212*Totals!$H$16,2)</f>
        <v>134.01</v>
      </c>
      <c r="I212" s="103">
        <f t="shared" si="8"/>
        <v>0</v>
      </c>
      <c r="J212" s="103">
        <f t="shared" si="9"/>
        <v>134.01</v>
      </c>
      <c r="K212" s="113"/>
      <c r="L212" s="113"/>
      <c r="N212" s="117"/>
      <c r="O212" s="117"/>
      <c r="P212" s="114"/>
      <c r="Q212" s="118"/>
      <c r="R212" s="116"/>
      <c r="S212" s="114"/>
    </row>
    <row r="213" spans="6:19">
      <c r="F213" s="111" t="s">
        <v>848</v>
      </c>
      <c r="G213" s="136">
        <v>3.9305420299999998E-2</v>
      </c>
      <c r="H213" s="103">
        <f>ROUND(+G213*Totals!$H$16,2)</f>
        <v>14705.47</v>
      </c>
      <c r="I213" s="103">
        <f t="shared" si="8"/>
        <v>0</v>
      </c>
      <c r="J213" s="103">
        <f t="shared" si="9"/>
        <v>14705.47</v>
      </c>
      <c r="K213" s="113"/>
      <c r="L213" s="113"/>
      <c r="N213" s="117"/>
      <c r="O213" s="117"/>
      <c r="P213" s="114"/>
      <c r="Q213" s="118"/>
      <c r="R213" s="116"/>
      <c r="S213" s="114"/>
    </row>
    <row r="214" spans="6:19">
      <c r="F214" s="111" t="s">
        <v>847</v>
      </c>
      <c r="G214" s="136">
        <v>6.9164299999999998E-5</v>
      </c>
      <c r="H214" s="103">
        <f>ROUND(+G214*Totals!$H$16,2)</f>
        <v>25.88</v>
      </c>
      <c r="I214" s="103">
        <f t="shared" si="8"/>
        <v>3.7817605633802813</v>
      </c>
      <c r="J214" s="103">
        <f t="shared" si="9"/>
        <v>22.098239436619718</v>
      </c>
      <c r="K214" s="113" t="s">
        <v>847</v>
      </c>
      <c r="L214" s="113" t="s">
        <v>61</v>
      </c>
      <c r="M214" s="138">
        <v>0.14612676056338028</v>
      </c>
      <c r="N214" s="117">
        <f>H214*M214</f>
        <v>3.7817605633802813</v>
      </c>
      <c r="O214" s="113" t="s">
        <v>1159</v>
      </c>
      <c r="P214" s="114"/>
      <c r="Q214" s="118"/>
      <c r="R214" s="116"/>
      <c r="S214" s="114"/>
    </row>
    <row r="215" spans="6:19">
      <c r="F215" s="111" t="s">
        <v>846</v>
      </c>
      <c r="G215" s="136">
        <v>4.4821599999999998E-5</v>
      </c>
      <c r="H215" s="103">
        <f>ROUND(+G215*Totals!$H$16,2)</f>
        <v>16.77</v>
      </c>
      <c r="I215" s="103">
        <f t="shared" si="8"/>
        <v>7.1495924764890288</v>
      </c>
      <c r="J215" s="103">
        <f t="shared" si="9"/>
        <v>9.6204075235109698</v>
      </c>
      <c r="K215" s="113" t="s">
        <v>846</v>
      </c>
      <c r="L215" s="113" t="s">
        <v>59</v>
      </c>
      <c r="M215" s="138">
        <v>0.42633228840125398</v>
      </c>
      <c r="N215" s="117">
        <f>H215*M215</f>
        <v>7.1495924764890288</v>
      </c>
      <c r="O215" s="113" t="s">
        <v>1159</v>
      </c>
      <c r="P215" s="114"/>
      <c r="Q215" s="118"/>
      <c r="R215" s="116"/>
      <c r="S215" s="114"/>
    </row>
    <row r="216" spans="6:19">
      <c r="F216" s="111" t="s">
        <v>845</v>
      </c>
      <c r="G216" s="136">
        <v>2.9829520000000003E-4</v>
      </c>
      <c r="H216" s="103">
        <f>ROUND(+G216*Totals!$H$16,2)</f>
        <v>111.6</v>
      </c>
      <c r="I216" s="103">
        <f t="shared" si="8"/>
        <v>0</v>
      </c>
      <c r="J216" s="103">
        <f t="shared" si="9"/>
        <v>111.6</v>
      </c>
      <c r="K216" s="113"/>
      <c r="L216" s="113"/>
      <c r="N216" s="117"/>
      <c r="O216" s="113"/>
      <c r="P216" s="114"/>
      <c r="Q216" s="118"/>
      <c r="R216" s="116"/>
      <c r="S216" s="114"/>
    </row>
    <row r="217" spans="6:19">
      <c r="F217" s="111" t="s">
        <v>844</v>
      </c>
      <c r="G217" s="136">
        <v>3.5354940000000001E-4</v>
      </c>
      <c r="H217" s="103">
        <f>ROUND(+G217*Totals!$H$16,2)</f>
        <v>132.27000000000001</v>
      </c>
      <c r="I217" s="103">
        <f t="shared" si="8"/>
        <v>0</v>
      </c>
      <c r="J217" s="103">
        <f t="shared" si="9"/>
        <v>132.27000000000001</v>
      </c>
      <c r="K217" s="113"/>
      <c r="L217" s="113"/>
      <c r="N217" s="117"/>
      <c r="O217" s="117"/>
      <c r="P217" s="114"/>
      <c r="Q217" s="118"/>
      <c r="R217" s="116"/>
      <c r="S217" s="114"/>
    </row>
    <row r="218" spans="6:19">
      <c r="F218" s="111" t="s">
        <v>843</v>
      </c>
      <c r="G218" s="136">
        <v>2.1305699E-3</v>
      </c>
      <c r="H218" s="103">
        <f>ROUND(+G218*Totals!$H$16,2)</f>
        <v>797.12</v>
      </c>
      <c r="I218" s="103">
        <f t="shared" si="8"/>
        <v>0</v>
      </c>
      <c r="J218" s="103">
        <f t="shared" si="9"/>
        <v>797.12</v>
      </c>
      <c r="K218" s="113"/>
      <c r="L218" s="113"/>
      <c r="N218" s="117"/>
      <c r="O218" s="113"/>
      <c r="P218" s="114"/>
      <c r="Q218" s="118"/>
      <c r="R218" s="116"/>
      <c r="S218" s="114"/>
    </row>
    <row r="219" spans="6:19">
      <c r="F219" s="111" t="s">
        <v>61</v>
      </c>
      <c r="G219" s="136">
        <v>6.7618699999999997E-5</v>
      </c>
      <c r="H219" s="103">
        <f>ROUND(+G219*Totals!$H$16,2)</f>
        <v>25.3</v>
      </c>
      <c r="I219" s="103">
        <f t="shared" si="8"/>
        <v>3.8742459396751747</v>
      </c>
      <c r="J219" s="103">
        <f t="shared" si="9"/>
        <v>21.425754060324827</v>
      </c>
      <c r="K219" s="113" t="s">
        <v>61</v>
      </c>
      <c r="L219" s="113" t="s">
        <v>61</v>
      </c>
      <c r="M219" s="138">
        <v>0.15313225058004643</v>
      </c>
      <c r="N219" s="117">
        <f>H219*M219</f>
        <v>3.8742459396751747</v>
      </c>
      <c r="O219" s="117" t="s">
        <v>1159</v>
      </c>
      <c r="P219" s="114"/>
      <c r="Q219" s="118"/>
      <c r="R219" s="116"/>
      <c r="S219" s="114"/>
    </row>
    <row r="220" spans="6:19">
      <c r="F220" s="111" t="s">
        <v>842</v>
      </c>
      <c r="G220" s="136">
        <v>2.9315620999999996E-3</v>
      </c>
      <c r="H220" s="103">
        <f>ROUND(+G220*Totals!$H$16,2)</f>
        <v>1096.8</v>
      </c>
      <c r="I220" s="103">
        <f t="shared" si="8"/>
        <v>0</v>
      </c>
      <c r="J220" s="103">
        <f t="shared" si="9"/>
        <v>1096.8</v>
      </c>
      <c r="K220" s="113"/>
      <c r="L220" s="113"/>
      <c r="N220" s="117"/>
      <c r="O220" s="117"/>
      <c r="P220" s="114"/>
      <c r="Q220" s="118"/>
      <c r="R220" s="116"/>
      <c r="S220" s="114"/>
    </row>
    <row r="221" spans="6:19">
      <c r="F221" s="111" t="s">
        <v>841</v>
      </c>
      <c r="G221" s="136">
        <v>8.6551999999999994E-5</v>
      </c>
      <c r="H221" s="103">
        <f>ROUND(+G221*Totals!$H$16,2)</f>
        <v>32.380000000000003</v>
      </c>
      <c r="I221" s="103">
        <f t="shared" si="8"/>
        <v>12.007583333333335</v>
      </c>
      <c r="J221" s="103">
        <f t="shared" si="9"/>
        <v>20.372416666666666</v>
      </c>
      <c r="K221" s="113" t="s">
        <v>841</v>
      </c>
      <c r="L221" s="113" t="s">
        <v>48</v>
      </c>
      <c r="M221" s="138">
        <v>0.37083333333333335</v>
      </c>
      <c r="N221" s="117">
        <f>H221*M221</f>
        <v>12.007583333333335</v>
      </c>
      <c r="O221" s="117" t="s">
        <v>1159</v>
      </c>
      <c r="P221" s="114"/>
      <c r="Q221" s="118"/>
      <c r="R221" s="116"/>
      <c r="S221" s="114"/>
    </row>
    <row r="222" spans="6:19">
      <c r="F222" s="111" t="s">
        <v>840</v>
      </c>
      <c r="G222" s="136">
        <v>9.6211800000000006E-5</v>
      </c>
      <c r="H222" s="103">
        <f>ROUND(+G222*Totals!$H$16,2)</f>
        <v>36</v>
      </c>
      <c r="I222" s="103">
        <f t="shared" si="8"/>
        <v>3.1479820627802693</v>
      </c>
      <c r="J222" s="103">
        <f t="shared" si="9"/>
        <v>32.852017937219728</v>
      </c>
      <c r="K222" s="113" t="s">
        <v>840</v>
      </c>
      <c r="L222" s="113" t="s">
        <v>112</v>
      </c>
      <c r="M222" s="138">
        <v>8.744394618834081E-2</v>
      </c>
      <c r="N222" s="117">
        <f>H222*M222</f>
        <v>3.1479820627802693</v>
      </c>
      <c r="O222" s="113" t="s">
        <v>1159</v>
      </c>
      <c r="P222" s="114"/>
      <c r="Q222" s="118"/>
      <c r="R222" s="116"/>
      <c r="S222" s="114"/>
    </row>
    <row r="223" spans="6:19">
      <c r="F223" s="111" t="s">
        <v>839</v>
      </c>
      <c r="G223" s="136">
        <v>9.4666200000000005E-5</v>
      </c>
      <c r="H223" s="103">
        <f>ROUND(+G223*Totals!$H$16,2)</f>
        <v>35.42</v>
      </c>
      <c r="I223" s="103">
        <f t="shared" si="8"/>
        <v>2.8564516129032262</v>
      </c>
      <c r="J223" s="103">
        <f t="shared" si="9"/>
        <v>32.563548387096773</v>
      </c>
      <c r="K223" s="113" t="s">
        <v>839</v>
      </c>
      <c r="L223" s="113" t="s">
        <v>116</v>
      </c>
      <c r="M223" s="138">
        <v>8.0645161290322592E-2</v>
      </c>
      <c r="N223" s="117">
        <f>H223*M223</f>
        <v>2.8564516129032262</v>
      </c>
      <c r="O223" s="117" t="s">
        <v>1159</v>
      </c>
      <c r="P223" s="114"/>
      <c r="Q223" s="118"/>
      <c r="R223" s="116"/>
      <c r="S223" s="114"/>
    </row>
    <row r="224" spans="6:19">
      <c r="F224" s="111" t="s">
        <v>62</v>
      </c>
      <c r="G224" s="136">
        <v>5.4867800000000003E-5</v>
      </c>
      <c r="H224" s="103">
        <f>ROUND(+G224*Totals!$H$16,2)</f>
        <v>20.53</v>
      </c>
      <c r="I224" s="103">
        <f t="shared" si="8"/>
        <v>0</v>
      </c>
      <c r="J224" s="103">
        <f t="shared" si="9"/>
        <v>20.53</v>
      </c>
      <c r="K224" s="113"/>
      <c r="L224" s="113"/>
      <c r="N224" s="117"/>
      <c r="O224" s="113"/>
      <c r="P224" s="114"/>
      <c r="Q224" s="118"/>
      <c r="R224" s="116"/>
      <c r="S224" s="114"/>
    </row>
    <row r="225" spans="6:19">
      <c r="F225" s="111" t="s">
        <v>838</v>
      </c>
      <c r="G225" s="136">
        <v>1.62285E-4</v>
      </c>
      <c r="H225" s="103">
        <f>ROUND(+G225*Totals!$H$16,2)</f>
        <v>60.72</v>
      </c>
      <c r="I225" s="103">
        <f t="shared" si="8"/>
        <v>15.308426395939087</v>
      </c>
      <c r="J225" s="103">
        <f t="shared" si="9"/>
        <v>45.411573604060912</v>
      </c>
      <c r="K225" s="113" t="s">
        <v>838</v>
      </c>
      <c r="L225" s="113" t="s">
        <v>62</v>
      </c>
      <c r="M225" s="138">
        <v>0.25211505922165822</v>
      </c>
      <c r="N225" s="117">
        <f>H225*M225</f>
        <v>15.308426395939087</v>
      </c>
      <c r="O225" s="117" t="s">
        <v>1159</v>
      </c>
      <c r="P225" s="114"/>
      <c r="Q225" s="118"/>
      <c r="R225" s="116"/>
      <c r="S225" s="114"/>
    </row>
    <row r="226" spans="6:19">
      <c r="F226" s="111" t="s">
        <v>837</v>
      </c>
      <c r="G226" s="136">
        <v>2.094249E-4</v>
      </c>
      <c r="H226" s="103">
        <f>ROUND(+G226*Totals!$H$16,2)</f>
        <v>78.349999999999994</v>
      </c>
      <c r="I226" s="103">
        <f t="shared" si="8"/>
        <v>0</v>
      </c>
      <c r="J226" s="103">
        <f t="shared" si="9"/>
        <v>78.349999999999994</v>
      </c>
      <c r="K226" s="113"/>
      <c r="L226" s="113"/>
      <c r="N226" s="117"/>
      <c r="O226" s="117"/>
      <c r="P226" s="114"/>
      <c r="Q226" s="118"/>
      <c r="R226" s="116"/>
      <c r="S226" s="114"/>
    </row>
    <row r="227" spans="6:19">
      <c r="F227" s="111" t="s">
        <v>836</v>
      </c>
      <c r="G227" s="136">
        <v>9.65982E-5</v>
      </c>
      <c r="H227" s="103">
        <f>ROUND(+G227*Totals!$H$16,2)</f>
        <v>36.14</v>
      </c>
      <c r="I227" s="103">
        <f t="shared" si="8"/>
        <v>10.16926406926407</v>
      </c>
      <c r="J227" s="103">
        <f t="shared" si="9"/>
        <v>25.97073593073593</v>
      </c>
      <c r="K227" s="113" t="s">
        <v>836</v>
      </c>
      <c r="L227" s="113" t="s">
        <v>58</v>
      </c>
      <c r="M227" s="138">
        <v>0.2813852813852814</v>
      </c>
      <c r="N227" s="117">
        <f>H227*M227</f>
        <v>10.16926406926407</v>
      </c>
      <c r="O227" s="117" t="s">
        <v>1159</v>
      </c>
      <c r="P227" s="114"/>
      <c r="Q227" s="118"/>
      <c r="R227" s="116"/>
      <c r="S227" s="114"/>
    </row>
    <row r="228" spans="6:19">
      <c r="F228" s="111" t="s">
        <v>835</v>
      </c>
      <c r="G228" s="136">
        <v>0</v>
      </c>
      <c r="H228" s="103">
        <f>ROUND(+G228*Totals!$H$16,2)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ROUND(+G229*Totals!$H$16,2)</f>
        <v>38.159999999999997</v>
      </c>
      <c r="I229" s="103">
        <f t="shared" si="8"/>
        <v>10.298863636363636</v>
      </c>
      <c r="J229" s="103">
        <f t="shared" si="9"/>
        <v>27.861136363636362</v>
      </c>
      <c r="K229" s="113" t="s">
        <v>834</v>
      </c>
      <c r="L229" s="113" t="s">
        <v>88</v>
      </c>
      <c r="M229" s="138">
        <v>0.26988636363636365</v>
      </c>
      <c r="N229" s="117">
        <f>H229*M229</f>
        <v>10.298863636363636</v>
      </c>
      <c r="O229" s="113" t="s">
        <v>1159</v>
      </c>
      <c r="P229" s="114"/>
      <c r="Q229" s="118"/>
      <c r="R229" s="116"/>
      <c r="S229" s="114"/>
    </row>
    <row r="230" spans="6:19">
      <c r="F230" s="111" t="s">
        <v>833</v>
      </c>
      <c r="G230" s="136">
        <v>3.2352667999999999E-3</v>
      </c>
      <c r="H230" s="103">
        <f>ROUND(+G230*Totals!$H$16,2)</f>
        <v>1210.42</v>
      </c>
      <c r="I230" s="103">
        <f t="shared" si="8"/>
        <v>0</v>
      </c>
      <c r="J230" s="103">
        <f t="shared" si="9"/>
        <v>1210.42</v>
      </c>
      <c r="K230" s="113"/>
      <c r="L230" s="113"/>
      <c r="N230" s="117"/>
      <c r="O230" s="117"/>
      <c r="P230" s="114"/>
      <c r="Q230" s="118"/>
      <c r="R230" s="116"/>
      <c r="S230" s="114"/>
    </row>
    <row r="231" spans="6:19">
      <c r="F231" s="111" t="s">
        <v>832</v>
      </c>
      <c r="G231" s="136">
        <v>7.4148779999999993E-4</v>
      </c>
      <c r="H231" s="103">
        <f>ROUND(+G231*Totals!$H$16,2)</f>
        <v>277.42</v>
      </c>
      <c r="I231" s="103">
        <f t="shared" si="8"/>
        <v>0</v>
      </c>
      <c r="J231" s="103">
        <f t="shared" si="9"/>
        <v>277.42</v>
      </c>
      <c r="K231" s="113"/>
      <c r="L231" s="113"/>
      <c r="N231" s="117"/>
      <c r="O231" s="113"/>
      <c r="P231" s="114"/>
      <c r="Q231" s="118"/>
      <c r="R231" s="116"/>
      <c r="S231" s="114"/>
    </row>
    <row r="232" spans="6:19">
      <c r="F232" s="111" t="s">
        <v>831</v>
      </c>
      <c r="G232" s="136">
        <v>3.4775399999999999E-5</v>
      </c>
      <c r="H232" s="103">
        <f>ROUND(+G232*Totals!$H$16,2)</f>
        <v>13.01</v>
      </c>
      <c r="I232" s="103">
        <f t="shared" si="8"/>
        <v>2.2830048076923073</v>
      </c>
      <c r="J232" s="103">
        <f t="shared" si="9"/>
        <v>10.726995192307692</v>
      </c>
      <c r="K232" s="113" t="s">
        <v>831</v>
      </c>
      <c r="L232" s="113" t="s">
        <v>93</v>
      </c>
      <c r="M232" s="138">
        <v>0.17548076923076922</v>
      </c>
      <c r="N232" s="117">
        <f>H232*M232</f>
        <v>2.2830048076923073</v>
      </c>
      <c r="O232" s="113" t="s">
        <v>1159</v>
      </c>
      <c r="P232" s="114"/>
      <c r="Q232" s="118"/>
      <c r="R232" s="116"/>
      <c r="S232" s="114"/>
    </row>
    <row r="233" spans="6:19">
      <c r="F233" s="111" t="s">
        <v>63</v>
      </c>
      <c r="G233" s="136">
        <v>8.2739448600000001E-2</v>
      </c>
      <c r="H233" s="103">
        <f>ROUND(+G233*Totals!$H$16,2)</f>
        <v>30955.58</v>
      </c>
      <c r="I233" s="103">
        <f t="shared" si="8"/>
        <v>0</v>
      </c>
      <c r="J233" s="103">
        <f t="shared" si="9"/>
        <v>30955.58</v>
      </c>
      <c r="K233" s="113"/>
      <c r="L233" s="113"/>
      <c r="N233" s="117"/>
      <c r="O233" s="117"/>
      <c r="P233" s="114"/>
      <c r="Q233" s="118"/>
      <c r="R233" s="116"/>
      <c r="S233" s="114"/>
    </row>
    <row r="234" spans="6:19">
      <c r="F234" s="111" t="s">
        <v>830</v>
      </c>
      <c r="G234" s="136">
        <v>2.4729139999999999E-4</v>
      </c>
      <c r="H234" s="103">
        <f>ROUND(+G234*Totals!$H$16,2)</f>
        <v>92.52</v>
      </c>
      <c r="I234" s="103">
        <f t="shared" si="8"/>
        <v>0</v>
      </c>
      <c r="J234" s="103">
        <f t="shared" si="9"/>
        <v>92.52</v>
      </c>
      <c r="K234" s="113"/>
      <c r="L234" s="113"/>
      <c r="N234" s="117"/>
      <c r="O234" s="117"/>
      <c r="P234" s="114"/>
      <c r="Q234" s="118"/>
      <c r="R234" s="116"/>
      <c r="S234" s="114"/>
    </row>
    <row r="235" spans="6:19">
      <c r="F235" s="111" t="s">
        <v>829</v>
      </c>
      <c r="G235" s="136">
        <v>1.3291910000000001E-4</v>
      </c>
      <c r="H235" s="103">
        <f>ROUND(+G235*Totals!$H$16,2)</f>
        <v>49.73</v>
      </c>
      <c r="I235" s="103">
        <f t="shared" si="8"/>
        <v>12.191305114638446</v>
      </c>
      <c r="J235" s="103">
        <f t="shared" si="9"/>
        <v>37.538694885361551</v>
      </c>
      <c r="K235" s="113" t="s">
        <v>829</v>
      </c>
      <c r="L235" s="113" t="s">
        <v>113</v>
      </c>
      <c r="M235" s="138">
        <v>0.24514991181657847</v>
      </c>
      <c r="N235" s="117">
        <f>H235*M235</f>
        <v>12.191305114638446</v>
      </c>
      <c r="O235" s="113" t="s">
        <v>1159</v>
      </c>
      <c r="P235" s="114"/>
      <c r="Q235" s="118"/>
      <c r="R235" s="116"/>
      <c r="S235" s="114"/>
    </row>
    <row r="236" spans="6:19">
      <c r="F236" s="111" t="s">
        <v>828</v>
      </c>
      <c r="G236" s="136">
        <v>5.6413299999999997E-5</v>
      </c>
      <c r="H236" s="103">
        <f>ROUND(+G236*Totals!$H$16,2)</f>
        <v>21.11</v>
      </c>
      <c r="I236" s="103">
        <f t="shared" si="8"/>
        <v>6.5329894736842098</v>
      </c>
      <c r="J236" s="103">
        <f t="shared" si="9"/>
        <v>14.577010526315789</v>
      </c>
      <c r="K236" s="113" t="s">
        <v>828</v>
      </c>
      <c r="L236" s="113" t="s">
        <v>55</v>
      </c>
      <c r="M236" s="138">
        <v>0.30947368421052629</v>
      </c>
      <c r="N236" s="117">
        <f>H236*M236</f>
        <v>6.5329894736842098</v>
      </c>
      <c r="O236" s="117" t="s">
        <v>1159</v>
      </c>
      <c r="P236" s="114"/>
      <c r="Q236" s="118"/>
      <c r="R236" s="116"/>
      <c r="S236" s="114"/>
    </row>
    <row r="237" spans="6:19">
      <c r="F237" s="111" t="s">
        <v>827</v>
      </c>
      <c r="G237" s="136">
        <v>5.0385619999999997E-4</v>
      </c>
      <c r="H237" s="103">
        <f>ROUND(+G237*Totals!$H$16,2)</f>
        <v>188.51</v>
      </c>
      <c r="I237" s="103">
        <f t="shared" si="8"/>
        <v>0</v>
      </c>
      <c r="J237" s="103">
        <f t="shared" si="9"/>
        <v>188.51</v>
      </c>
      <c r="K237" s="113"/>
      <c r="L237" s="113"/>
      <c r="N237" s="117"/>
      <c r="O237" s="117"/>
      <c r="P237" s="114"/>
      <c r="Q237" s="118"/>
      <c r="R237" s="116"/>
      <c r="S237" s="114"/>
    </row>
    <row r="238" spans="6:19">
      <c r="F238" s="111" t="s">
        <v>826</v>
      </c>
      <c r="G238" s="136">
        <v>7.8051300000000009E-5</v>
      </c>
      <c r="H238" s="103">
        <f>ROUND(+G238*Totals!$H$16,2)</f>
        <v>29.2</v>
      </c>
      <c r="I238" s="103">
        <f t="shared" si="8"/>
        <v>8.9946428571428552</v>
      </c>
      <c r="J238" s="103">
        <f t="shared" si="9"/>
        <v>20.205357142857146</v>
      </c>
      <c r="K238" s="113" t="s">
        <v>826</v>
      </c>
      <c r="L238" s="113" t="s">
        <v>115</v>
      </c>
      <c r="M238" s="138">
        <v>0.30803571428571425</v>
      </c>
      <c r="N238" s="117">
        <f>H238*M238</f>
        <v>8.9946428571428552</v>
      </c>
      <c r="O238" s="117" t="s">
        <v>1159</v>
      </c>
      <c r="P238" s="114"/>
      <c r="Q238" s="118"/>
      <c r="R238" s="116"/>
      <c r="S238" s="114"/>
    </row>
    <row r="239" spans="6:19">
      <c r="F239" s="111" t="s">
        <v>825</v>
      </c>
      <c r="G239" s="136">
        <v>2.51155E-5</v>
      </c>
      <c r="H239" s="103">
        <f>ROUND(+G239*Totals!$H$16,2)</f>
        <v>9.4</v>
      </c>
      <c r="I239" s="103">
        <f t="shared" si="8"/>
        <v>3.2262711864406786</v>
      </c>
      <c r="J239" s="103">
        <f t="shared" si="9"/>
        <v>6.1737288135593218</v>
      </c>
      <c r="K239" s="113" t="s">
        <v>825</v>
      </c>
      <c r="L239" s="113" t="s">
        <v>66</v>
      </c>
      <c r="M239" s="138">
        <v>0.34322033898305088</v>
      </c>
      <c r="N239" s="117">
        <f>H239*M239</f>
        <v>3.2262711864406786</v>
      </c>
      <c r="O239" s="113" t="s">
        <v>1159</v>
      </c>
      <c r="P239" s="114"/>
      <c r="Q239" s="118"/>
      <c r="R239" s="116"/>
      <c r="S239" s="114"/>
    </row>
    <row r="240" spans="6:19">
      <c r="F240" s="111" t="s">
        <v>824</v>
      </c>
      <c r="G240" s="136">
        <v>1.2944159999999998E-4</v>
      </c>
      <c r="H240" s="103">
        <f>ROUND(+G240*Totals!$H$16,2)</f>
        <v>48.43</v>
      </c>
      <c r="I240" s="103">
        <f t="shared" si="8"/>
        <v>21.698028673835125</v>
      </c>
      <c r="J240" s="103">
        <f t="shared" si="9"/>
        <v>26.731971326164874</v>
      </c>
      <c r="K240" s="113" t="s">
        <v>824</v>
      </c>
      <c r="L240" s="113" t="s">
        <v>115</v>
      </c>
      <c r="M240" s="138">
        <v>0.44802867383512546</v>
      </c>
      <c r="N240" s="117">
        <f>H240*M240</f>
        <v>21.698028673835125</v>
      </c>
      <c r="O240" s="113" t="s">
        <v>1159</v>
      </c>
      <c r="P240" s="114"/>
      <c r="Q240" s="118"/>
      <c r="R240" s="116"/>
      <c r="S240" s="114"/>
    </row>
    <row r="241" spans="6:19">
      <c r="F241" s="111" t="s">
        <v>823</v>
      </c>
      <c r="G241" s="136">
        <v>3.4195759999999998E-4</v>
      </c>
      <c r="H241" s="103">
        <f>ROUND(+G241*Totals!$H$16,2)</f>
        <v>127.94</v>
      </c>
      <c r="I241" s="103">
        <f t="shared" si="8"/>
        <v>0</v>
      </c>
      <c r="J241" s="103">
        <f t="shared" si="9"/>
        <v>127.94</v>
      </c>
      <c r="K241" s="113"/>
      <c r="L241" s="113"/>
      <c r="N241" s="117"/>
      <c r="O241" s="117"/>
      <c r="P241" s="114"/>
      <c r="Q241" s="118"/>
      <c r="R241" s="116"/>
      <c r="S241" s="114"/>
    </row>
    <row r="242" spans="6:19">
      <c r="F242" s="111" t="s">
        <v>822</v>
      </c>
      <c r="G242" s="136">
        <v>2.3917709999999998E-4</v>
      </c>
      <c r="H242" s="103">
        <f>ROUND(+G242*Totals!$H$16,2)</f>
        <v>89.48</v>
      </c>
      <c r="I242" s="103">
        <f t="shared" si="8"/>
        <v>0</v>
      </c>
      <c r="J242" s="103">
        <f t="shared" si="9"/>
        <v>89.48</v>
      </c>
      <c r="K242" s="113"/>
      <c r="L242" s="113"/>
      <c r="N242" s="117"/>
      <c r="O242" s="113"/>
      <c r="P242" s="114"/>
      <c r="Q242" s="118"/>
      <c r="R242" s="116"/>
      <c r="S242" s="114"/>
    </row>
    <row r="243" spans="6:19">
      <c r="F243" s="111" t="s">
        <v>821</v>
      </c>
      <c r="G243" s="136">
        <v>2.39564E-5</v>
      </c>
      <c r="H243" s="103">
        <f>ROUND(+G243*Totals!$H$16,2)</f>
        <v>8.9600000000000009</v>
      </c>
      <c r="I243" s="103">
        <f t="shared" si="8"/>
        <v>4.8648797250859106</v>
      </c>
      <c r="J243" s="103">
        <f t="shared" si="9"/>
        <v>4.0951202749140903</v>
      </c>
      <c r="K243" s="113" t="s">
        <v>821</v>
      </c>
      <c r="L243" s="113" t="s">
        <v>51</v>
      </c>
      <c r="M243" s="138">
        <v>0.54295532646048106</v>
      </c>
      <c r="N243" s="117">
        <f>H243*M243</f>
        <v>4.8648797250859106</v>
      </c>
      <c r="O243" s="113" t="s">
        <v>1159</v>
      </c>
      <c r="P243" s="114"/>
      <c r="Q243" s="118"/>
      <c r="R243" s="116"/>
      <c r="S243" s="114"/>
    </row>
    <row r="244" spans="6:19">
      <c r="F244" s="111" t="s">
        <v>820</v>
      </c>
      <c r="G244" s="136">
        <v>1.8740050000000001E-4</v>
      </c>
      <c r="H244" s="103">
        <f>ROUND(+G244*Totals!$H$16,2)</f>
        <v>70.11</v>
      </c>
      <c r="I244" s="103">
        <f t="shared" si="8"/>
        <v>13.521214285714287</v>
      </c>
      <c r="J244" s="103">
        <f t="shared" si="9"/>
        <v>56.588785714285713</v>
      </c>
      <c r="K244" s="137" t="s">
        <v>820</v>
      </c>
      <c r="L244" s="137" t="s">
        <v>58</v>
      </c>
      <c r="M244" s="138">
        <v>0.19285714285714287</v>
      </c>
      <c r="N244" s="117">
        <f>H244*M244</f>
        <v>13.521214285714287</v>
      </c>
      <c r="O244" s="117"/>
      <c r="P244" s="114"/>
      <c r="Q244" s="118"/>
      <c r="R244" s="116"/>
      <c r="S244" s="114"/>
    </row>
    <row r="245" spans="6:19">
      <c r="F245" s="111" t="s">
        <v>819</v>
      </c>
      <c r="G245" s="136">
        <v>2.013106E-4</v>
      </c>
      <c r="H245" s="103">
        <f>ROUND(+G245*Totals!$H$16,2)</f>
        <v>75.319999999999993</v>
      </c>
      <c r="I245" s="103">
        <f t="shared" si="8"/>
        <v>0</v>
      </c>
      <c r="J245" s="103">
        <f t="shared" si="9"/>
        <v>75.319999999999993</v>
      </c>
      <c r="K245" s="113"/>
      <c r="L245" s="113"/>
      <c r="N245" s="117"/>
      <c r="O245" s="113"/>
      <c r="P245" s="114"/>
      <c r="Q245" s="118"/>
      <c r="R245" s="116"/>
      <c r="S245" s="114"/>
    </row>
    <row r="246" spans="6:19">
      <c r="F246" s="111" t="s">
        <v>818</v>
      </c>
      <c r="G246" s="136">
        <v>6.3368399999999995E-5</v>
      </c>
      <c r="H246" s="103">
        <f>ROUND(+G246*Totals!$H$16,2)</f>
        <v>23.71</v>
      </c>
      <c r="I246" s="103">
        <f t="shared" si="8"/>
        <v>7.3957798165137625</v>
      </c>
      <c r="J246" s="103">
        <f t="shared" si="9"/>
        <v>16.314220183486238</v>
      </c>
      <c r="K246" s="113" t="s">
        <v>818</v>
      </c>
      <c r="L246" s="113" t="s">
        <v>60</v>
      </c>
      <c r="M246" s="138">
        <v>0.31192660550458717</v>
      </c>
      <c r="N246" s="117">
        <f>H246*M246</f>
        <v>7.3957798165137625</v>
      </c>
      <c r="O246" s="113" t="s">
        <v>1159</v>
      </c>
      <c r="P246" s="114"/>
      <c r="Q246" s="118"/>
      <c r="R246" s="116"/>
      <c r="S246" s="114"/>
    </row>
    <row r="247" spans="6:19">
      <c r="F247" s="111" t="s">
        <v>65</v>
      </c>
      <c r="G247" s="136">
        <v>2.3054898700000003E-2</v>
      </c>
      <c r="H247" s="103">
        <f>ROUND(+G247*Totals!$H$16,2)</f>
        <v>8625.61</v>
      </c>
      <c r="I247" s="103">
        <f t="shared" si="8"/>
        <v>0</v>
      </c>
      <c r="J247" s="103">
        <f t="shared" si="9"/>
        <v>8625.61</v>
      </c>
      <c r="K247" s="113"/>
      <c r="L247" s="113"/>
      <c r="N247" s="117"/>
      <c r="O247" s="117"/>
      <c r="P247" s="114"/>
      <c r="Q247" s="118"/>
      <c r="R247" s="116"/>
      <c r="S247" s="114"/>
    </row>
    <row r="248" spans="6:19">
      <c r="F248" s="111" t="s">
        <v>817</v>
      </c>
      <c r="G248" s="136">
        <v>2.44973E-4</v>
      </c>
      <c r="H248" s="103">
        <f>ROUND(+G248*Totals!$H$16,2)</f>
        <v>91.65</v>
      </c>
      <c r="I248" s="103">
        <f t="shared" si="8"/>
        <v>0</v>
      </c>
      <c r="J248" s="103">
        <f t="shared" si="9"/>
        <v>91.65</v>
      </c>
      <c r="K248" s="113"/>
      <c r="L248" s="113"/>
      <c r="N248" s="117"/>
      <c r="O248" s="117"/>
      <c r="P248" s="114"/>
      <c r="Q248" s="118"/>
      <c r="R248" s="116"/>
      <c r="S248" s="114"/>
    </row>
    <row r="249" spans="6:19">
      <c r="F249" s="111" t="s">
        <v>816</v>
      </c>
      <c r="G249" s="136">
        <v>1.4721569999999999E-4</v>
      </c>
      <c r="H249" s="103">
        <f>ROUND(+G249*Totals!$H$16,2)</f>
        <v>55.08</v>
      </c>
      <c r="I249" s="103">
        <f t="shared" si="8"/>
        <v>14.538883248730965</v>
      </c>
      <c r="J249" s="103">
        <f t="shared" si="9"/>
        <v>40.54111675126903</v>
      </c>
      <c r="K249" s="113" t="s">
        <v>816</v>
      </c>
      <c r="L249" s="113" t="s">
        <v>127</v>
      </c>
      <c r="M249" s="138">
        <v>0.26395939086294418</v>
      </c>
      <c r="N249" s="117">
        <f>H249*M249</f>
        <v>14.538883248730965</v>
      </c>
      <c r="O249" s="113" t="s">
        <v>1159</v>
      </c>
      <c r="P249" s="114"/>
      <c r="Q249" s="118"/>
      <c r="R249" s="116"/>
      <c r="S249" s="114"/>
    </row>
    <row r="250" spans="6:19">
      <c r="F250" s="111" t="s">
        <v>815</v>
      </c>
      <c r="G250" s="136">
        <v>7.6505800000000002E-5</v>
      </c>
      <c r="H250" s="103">
        <f>ROUND(+G250*Totals!$H$16,2)</f>
        <v>28.62</v>
      </c>
      <c r="I250" s="103">
        <f t="shared" si="8"/>
        <v>9.7656081081081094</v>
      </c>
      <c r="J250" s="103">
        <f t="shared" si="9"/>
        <v>18.854391891891893</v>
      </c>
      <c r="K250" s="113" t="s">
        <v>815</v>
      </c>
      <c r="L250" s="113" t="s">
        <v>62</v>
      </c>
      <c r="M250" s="138">
        <v>0.34121621621621623</v>
      </c>
      <c r="N250" s="117">
        <f>H250*M250</f>
        <v>9.7656081081081094</v>
      </c>
      <c r="O250" s="113" t="s">
        <v>1159</v>
      </c>
      <c r="P250" s="114"/>
      <c r="Q250" s="118"/>
      <c r="R250" s="116"/>
      <c r="S250" s="114"/>
    </row>
    <row r="251" spans="6:19">
      <c r="F251" s="111" t="s">
        <v>814</v>
      </c>
      <c r="G251" s="136">
        <v>3.2534269999999997E-4</v>
      </c>
      <c r="H251" s="103">
        <f>ROUND(+G251*Totals!$H$16,2)</f>
        <v>121.72</v>
      </c>
      <c r="I251" s="103">
        <f t="shared" si="8"/>
        <v>0</v>
      </c>
      <c r="J251" s="103">
        <f t="shared" si="9"/>
        <v>121.72</v>
      </c>
      <c r="K251" s="113"/>
      <c r="L251" s="113"/>
      <c r="N251" s="117"/>
      <c r="O251" s="117"/>
      <c r="P251" s="114"/>
      <c r="Q251" s="118"/>
      <c r="R251" s="116"/>
      <c r="S251" s="114"/>
    </row>
    <row r="252" spans="6:19">
      <c r="F252" s="111" t="s">
        <v>813</v>
      </c>
      <c r="G252" s="136">
        <v>4.010757E-4</v>
      </c>
      <c r="H252" s="103">
        <f>ROUND(+G252*Totals!$H$16,2)</f>
        <v>150.06</v>
      </c>
      <c r="I252" s="103">
        <f t="shared" si="8"/>
        <v>0</v>
      </c>
      <c r="J252" s="103">
        <f t="shared" si="9"/>
        <v>150.06</v>
      </c>
      <c r="K252" s="113"/>
      <c r="L252" s="113"/>
      <c r="N252" s="117"/>
      <c r="O252" s="113"/>
      <c r="P252" s="114"/>
      <c r="Q252" s="118"/>
      <c r="R252" s="116"/>
      <c r="S252" s="114"/>
    </row>
    <row r="253" spans="6:19">
      <c r="F253" s="111" t="s">
        <v>812</v>
      </c>
      <c r="G253" s="136">
        <v>7.7278999999999993E-6</v>
      </c>
      <c r="H253" s="103">
        <f>ROUND(+G253*Totals!$H$16,2)</f>
        <v>2.89</v>
      </c>
      <c r="I253" s="103">
        <f t="shared" si="8"/>
        <v>1.0647368421052632</v>
      </c>
      <c r="J253" s="103">
        <f t="shared" si="9"/>
        <v>1.8252631578947369</v>
      </c>
      <c r="K253" s="113" t="s">
        <v>812</v>
      </c>
      <c r="L253" s="113" t="s">
        <v>65</v>
      </c>
      <c r="M253" s="138">
        <v>0.36842105263157898</v>
      </c>
      <c r="N253" s="117">
        <f>H253*M253</f>
        <v>1.0647368421052632</v>
      </c>
      <c r="O253" s="113" t="s">
        <v>1159</v>
      </c>
      <c r="P253" s="114"/>
      <c r="Q253" s="118"/>
      <c r="R253" s="116"/>
      <c r="S253" s="114"/>
    </row>
    <row r="254" spans="6:19">
      <c r="F254" s="111" t="s">
        <v>811</v>
      </c>
      <c r="G254" s="136">
        <v>7.2294090000000002E-4</v>
      </c>
      <c r="H254" s="103">
        <f>ROUND(+G254*Totals!$H$16,2)</f>
        <v>270.48</v>
      </c>
      <c r="I254" s="103">
        <f t="shared" si="8"/>
        <v>0</v>
      </c>
      <c r="J254" s="103">
        <f t="shared" si="9"/>
        <v>270.48</v>
      </c>
      <c r="K254" s="113"/>
      <c r="L254" s="113"/>
      <c r="N254" s="117"/>
      <c r="O254" s="113"/>
      <c r="P254" s="114"/>
      <c r="Q254" s="118"/>
      <c r="R254" s="116"/>
      <c r="S254" s="114"/>
    </row>
    <row r="255" spans="6:19">
      <c r="F255" s="111" t="s">
        <v>810</v>
      </c>
      <c r="G255" s="136">
        <v>1.7298805E-3</v>
      </c>
      <c r="H255" s="103">
        <f>ROUND(+G255*Totals!$H$16,2)</f>
        <v>647.21</v>
      </c>
      <c r="I255" s="103">
        <f t="shared" si="8"/>
        <v>0</v>
      </c>
      <c r="J255" s="103">
        <f t="shared" si="9"/>
        <v>647.21</v>
      </c>
      <c r="K255" s="113"/>
      <c r="L255" s="113"/>
      <c r="N255" s="117"/>
      <c r="O255" s="113"/>
      <c r="P255" s="114"/>
      <c r="Q255" s="118"/>
      <c r="R255" s="116"/>
      <c r="S255" s="114"/>
    </row>
    <row r="256" spans="6:19">
      <c r="F256" s="111" t="s">
        <v>809</v>
      </c>
      <c r="G256" s="136">
        <v>4.9496920000000001E-4</v>
      </c>
      <c r="H256" s="103">
        <f>ROUND(+G256*Totals!$H$16,2)</f>
        <v>185.18</v>
      </c>
      <c r="I256" s="103">
        <f t="shared" si="8"/>
        <v>0</v>
      </c>
      <c r="J256" s="103">
        <f t="shared" si="9"/>
        <v>185.18</v>
      </c>
      <c r="K256" s="113"/>
      <c r="L256" s="113"/>
      <c r="N256" s="117"/>
      <c r="O256" s="113"/>
      <c r="P256" s="114"/>
      <c r="Q256" s="118"/>
      <c r="R256" s="116"/>
      <c r="S256" s="114"/>
    </row>
    <row r="257" spans="6:19">
      <c r="F257" s="111" t="s">
        <v>808</v>
      </c>
      <c r="G257" s="136">
        <v>1.3914004E-3</v>
      </c>
      <c r="H257" s="103">
        <f>ROUND(+G257*Totals!$H$16,2)</f>
        <v>520.57000000000005</v>
      </c>
      <c r="I257" s="103">
        <f t="shared" si="8"/>
        <v>0</v>
      </c>
      <c r="J257" s="103">
        <f t="shared" si="9"/>
        <v>520.57000000000005</v>
      </c>
      <c r="K257" s="113"/>
      <c r="L257" s="113"/>
      <c r="N257" s="117"/>
      <c r="O257" s="117"/>
      <c r="P257" s="114"/>
      <c r="Q257" s="118"/>
      <c r="R257" s="116"/>
      <c r="S257" s="114"/>
    </row>
    <row r="258" spans="6:19">
      <c r="F258" s="111" t="s">
        <v>807</v>
      </c>
      <c r="G258" s="136">
        <v>5.4481380000000006E-4</v>
      </c>
      <c r="H258" s="103">
        <f>ROUND(+G258*Totals!$H$16,2)</f>
        <v>203.83</v>
      </c>
      <c r="I258" s="103">
        <f t="shared" si="8"/>
        <v>0</v>
      </c>
      <c r="J258" s="103">
        <f t="shared" si="9"/>
        <v>203.83</v>
      </c>
      <c r="K258" s="113"/>
      <c r="L258" s="113"/>
      <c r="N258" s="117"/>
      <c r="O258" s="113"/>
      <c r="P258" s="114"/>
      <c r="Q258" s="118"/>
      <c r="R258" s="116"/>
      <c r="S258" s="114"/>
    </row>
    <row r="259" spans="6:19">
      <c r="F259" s="111" t="s">
        <v>806</v>
      </c>
      <c r="G259" s="136">
        <v>1.533979E-4</v>
      </c>
      <c r="H259" s="103">
        <f>ROUND(+G259*Totals!$H$16,2)</f>
        <v>57.39</v>
      </c>
      <c r="I259" s="103">
        <f t="shared" si="8"/>
        <v>10.612262773722628</v>
      </c>
      <c r="J259" s="103">
        <f t="shared" si="9"/>
        <v>46.777737226277374</v>
      </c>
      <c r="K259" s="113" t="s">
        <v>806</v>
      </c>
      <c r="L259" s="113" t="s">
        <v>116</v>
      </c>
      <c r="M259" s="138">
        <v>0.18491484184914841</v>
      </c>
      <c r="N259" s="117">
        <f>H259*M259</f>
        <v>10.612262773722628</v>
      </c>
      <c r="O259" s="113" t="s">
        <v>1159</v>
      </c>
      <c r="P259" s="114"/>
      <c r="Q259" s="118"/>
      <c r="R259" s="116"/>
      <c r="S259" s="114"/>
    </row>
    <row r="260" spans="6:19">
      <c r="F260" s="111" t="s">
        <v>805</v>
      </c>
      <c r="G260" s="136">
        <v>2.7665719999999999E-4</v>
      </c>
      <c r="H260" s="103">
        <f>ROUND(+G260*Totals!$H$16,2)</f>
        <v>103.51</v>
      </c>
      <c r="I260" s="103">
        <f t="shared" si="8"/>
        <v>0</v>
      </c>
      <c r="J260" s="103">
        <f t="shared" si="9"/>
        <v>103.51</v>
      </c>
      <c r="K260" s="113"/>
      <c r="L260" s="113"/>
      <c r="N260" s="117"/>
      <c r="O260" s="117"/>
      <c r="P260" s="114"/>
      <c r="Q260" s="118"/>
      <c r="R260" s="116"/>
      <c r="S260" s="114"/>
    </row>
    <row r="261" spans="6:19">
      <c r="F261" s="111" t="s">
        <v>804</v>
      </c>
      <c r="G261" s="136">
        <v>2.2681260000000002E-4</v>
      </c>
      <c r="H261" s="103">
        <f>ROUND(+G261*Totals!$H$16,2)</f>
        <v>84.86</v>
      </c>
      <c r="I261" s="103">
        <f t="shared" si="8"/>
        <v>0</v>
      </c>
      <c r="J261" s="103">
        <f t="shared" si="9"/>
        <v>84.86</v>
      </c>
      <c r="K261" s="113"/>
      <c r="L261" s="113"/>
      <c r="N261" s="117"/>
      <c r="O261" s="113"/>
      <c r="P261" s="114"/>
      <c r="Q261" s="118"/>
      <c r="R261" s="116"/>
      <c r="S261" s="114"/>
    </row>
    <row r="262" spans="6:19">
      <c r="F262" s="111" t="s">
        <v>803</v>
      </c>
      <c r="G262" s="136">
        <v>4.4435200000000004E-5</v>
      </c>
      <c r="H262" s="103">
        <f>ROUND(+G262*Totals!$H$16,2)</f>
        <v>16.62</v>
      </c>
      <c r="I262" s="103">
        <f t="shared" si="8"/>
        <v>11.355549738219896</v>
      </c>
      <c r="J262" s="103">
        <f t="shared" si="9"/>
        <v>5.2644502617801052</v>
      </c>
      <c r="K262" s="113" t="s">
        <v>803</v>
      </c>
      <c r="L262" s="113" t="s">
        <v>95</v>
      </c>
      <c r="M262" s="138">
        <v>0.68324607329842935</v>
      </c>
      <c r="N262" s="117">
        <f>H262*M262</f>
        <v>11.355549738219896</v>
      </c>
      <c r="O262" s="113" t="s">
        <v>1159</v>
      </c>
      <c r="P262" s="114"/>
      <c r="Q262" s="118"/>
      <c r="R262" s="116"/>
      <c r="S262" s="114"/>
    </row>
    <row r="263" spans="6:19">
      <c r="F263" s="111" t="s">
        <v>802</v>
      </c>
      <c r="G263" s="136">
        <v>3.7480100000000002E-4</v>
      </c>
      <c r="H263" s="103">
        <f>ROUND(+G263*Totals!$H$16,2)</f>
        <v>140.22999999999999</v>
      </c>
      <c r="I263" s="103">
        <f t="shared" ref="I263:I326" si="11">+N263+Q263+T263</f>
        <v>0</v>
      </c>
      <c r="J263" s="103">
        <f t="shared" ref="J263:J326" si="12">+H263-I263</f>
        <v>140.22999999999999</v>
      </c>
      <c r="K263" s="113"/>
      <c r="L263" s="113"/>
      <c r="N263" s="117"/>
      <c r="O263" s="117"/>
      <c r="P263" s="114"/>
      <c r="Q263" s="118"/>
      <c r="R263" s="116"/>
      <c r="S263" s="114"/>
    </row>
    <row r="264" spans="6:19">
      <c r="F264" s="111" t="s">
        <v>801</v>
      </c>
      <c r="G264" s="136">
        <v>3.5123099999999997E-4</v>
      </c>
      <c r="H264" s="103">
        <f>ROUND(+G264*Totals!$H$16,2)</f>
        <v>131.41</v>
      </c>
      <c r="I264" s="103">
        <f t="shared" si="11"/>
        <v>0</v>
      </c>
      <c r="J264" s="103">
        <f t="shared" si="12"/>
        <v>131.41</v>
      </c>
      <c r="K264" s="113"/>
      <c r="L264" s="113"/>
      <c r="N264" s="117"/>
      <c r="O264" s="113"/>
      <c r="P264" s="114"/>
      <c r="Q264" s="118"/>
      <c r="R264" s="116"/>
      <c r="S264" s="114"/>
    </row>
    <row r="265" spans="6:19">
      <c r="F265" s="111" t="s">
        <v>800</v>
      </c>
      <c r="G265" s="136">
        <v>7.1096299999999992E-5</v>
      </c>
      <c r="H265" s="103">
        <f>ROUND(+G265*Totals!$H$16,2)</f>
        <v>26.6</v>
      </c>
      <c r="I265" s="103">
        <f t="shared" si="11"/>
        <v>5.7879629629629621</v>
      </c>
      <c r="J265" s="103">
        <f t="shared" si="12"/>
        <v>20.81203703703704</v>
      </c>
      <c r="K265" s="113" t="s">
        <v>800</v>
      </c>
      <c r="L265" s="113" t="s">
        <v>119</v>
      </c>
      <c r="M265" s="138">
        <v>0.21759259259259256</v>
      </c>
      <c r="N265" s="117">
        <f>H265*M265</f>
        <v>5.7879629629629621</v>
      </c>
      <c r="O265" s="113" t="s">
        <v>1159</v>
      </c>
      <c r="P265" s="114"/>
      <c r="Q265" s="118"/>
      <c r="R265" s="116"/>
      <c r="S265" s="114"/>
    </row>
    <row r="266" spans="6:19">
      <c r="F266" s="111" t="s">
        <v>799</v>
      </c>
      <c r="G266" s="136">
        <v>3.0254559999999997E-4</v>
      </c>
      <c r="H266" s="103">
        <f>ROUND(+G266*Totals!$H$16,2)</f>
        <v>113.19</v>
      </c>
      <c r="I266" s="103">
        <f t="shared" si="11"/>
        <v>0</v>
      </c>
      <c r="J266" s="103">
        <f t="shared" si="12"/>
        <v>113.19</v>
      </c>
      <c r="K266" s="113"/>
      <c r="L266" s="113"/>
      <c r="N266" s="117"/>
      <c r="O266" s="113"/>
      <c r="P266" s="114"/>
      <c r="Q266" s="118"/>
      <c r="R266" s="116"/>
      <c r="S266" s="114"/>
    </row>
    <row r="267" spans="6:19">
      <c r="F267" s="111" t="s">
        <v>798</v>
      </c>
      <c r="G267" s="136">
        <v>1.0289640000000001E-3</v>
      </c>
      <c r="H267" s="103">
        <f>ROUND(+G267*Totals!$H$16,2)</f>
        <v>384.97</v>
      </c>
      <c r="I267" s="103">
        <f t="shared" si="11"/>
        <v>0</v>
      </c>
      <c r="J267" s="103">
        <f t="shared" si="12"/>
        <v>384.97</v>
      </c>
      <c r="K267" s="113"/>
      <c r="L267" s="113"/>
      <c r="N267" s="117"/>
      <c r="O267" s="113"/>
      <c r="P267" s="114"/>
      <c r="Q267" s="118"/>
      <c r="R267" s="116"/>
      <c r="S267" s="114"/>
    </row>
    <row r="268" spans="6:19">
      <c r="F268" s="111" t="s">
        <v>797</v>
      </c>
      <c r="G268" s="136">
        <v>2.5988779000000002E-3</v>
      </c>
      <c r="H268" s="103">
        <f>ROUND(+G268*Totals!$H$16,2)</f>
        <v>972.33</v>
      </c>
      <c r="I268" s="103">
        <f t="shared" si="11"/>
        <v>0</v>
      </c>
      <c r="J268" s="103">
        <f t="shared" si="12"/>
        <v>972.33</v>
      </c>
      <c r="K268" s="113"/>
      <c r="L268" s="113"/>
      <c r="N268" s="117"/>
      <c r="O268" s="113"/>
      <c r="P268" s="114"/>
      <c r="Q268" s="118"/>
      <c r="R268" s="116"/>
      <c r="S268" s="114"/>
    </row>
    <row r="269" spans="6:19">
      <c r="F269" s="111" t="s">
        <v>796</v>
      </c>
      <c r="G269" s="136">
        <v>2.6467910000000001E-4</v>
      </c>
      <c r="H269" s="103">
        <f>ROUND(+G269*Totals!$H$16,2)</f>
        <v>99.03</v>
      </c>
      <c r="I269" s="103">
        <f t="shared" si="11"/>
        <v>0</v>
      </c>
      <c r="J269" s="103">
        <f t="shared" si="12"/>
        <v>99.03</v>
      </c>
      <c r="K269" s="113"/>
      <c r="L269" s="113"/>
      <c r="N269" s="117"/>
      <c r="O269" s="113"/>
      <c r="P269" s="114"/>
      <c r="Q269" s="118"/>
      <c r="R269" s="116"/>
      <c r="S269" s="114"/>
    </row>
    <row r="270" spans="6:19">
      <c r="F270" s="111" t="s">
        <v>795</v>
      </c>
      <c r="G270" s="136">
        <v>2.3222210000000001E-4</v>
      </c>
      <c r="H270" s="103">
        <f>ROUND(+G270*Totals!$H$16,2)</f>
        <v>86.88</v>
      </c>
      <c r="I270" s="103">
        <f t="shared" si="11"/>
        <v>0</v>
      </c>
      <c r="J270" s="103">
        <f t="shared" si="12"/>
        <v>86.88</v>
      </c>
      <c r="K270" s="113"/>
      <c r="L270" s="113"/>
      <c r="N270" s="117"/>
      <c r="O270" s="113"/>
      <c r="P270" s="114"/>
      <c r="Q270" s="118"/>
      <c r="R270" s="116"/>
      <c r="S270" s="114"/>
    </row>
    <row r="271" spans="6:19" ht="37.5">
      <c r="F271" s="111" t="s">
        <v>794</v>
      </c>
      <c r="G271" s="136">
        <v>4.1305389999999996E-4</v>
      </c>
      <c r="H271" s="103">
        <f>ROUND(+G271*Totals!$H$16,2)</f>
        <v>154.54</v>
      </c>
      <c r="I271" s="103">
        <f t="shared" si="11"/>
        <v>0</v>
      </c>
      <c r="J271" s="103">
        <f t="shared" si="12"/>
        <v>154.54</v>
      </c>
      <c r="K271" s="113"/>
      <c r="L271" s="113"/>
      <c r="N271" s="117"/>
      <c r="O271" s="117"/>
      <c r="P271" s="114"/>
      <c r="Q271" s="118"/>
      <c r="R271" s="116"/>
      <c r="S271" s="114"/>
    </row>
    <row r="272" spans="6:19">
      <c r="F272" s="111" t="s">
        <v>793</v>
      </c>
      <c r="G272" s="136">
        <v>4.671489E-4</v>
      </c>
      <c r="H272" s="103">
        <f>ROUND(+G272*Totals!$H$16,2)</f>
        <v>174.78</v>
      </c>
      <c r="I272" s="103">
        <f t="shared" si="11"/>
        <v>0</v>
      </c>
      <c r="J272" s="103">
        <f t="shared" si="12"/>
        <v>174.78</v>
      </c>
      <c r="K272" s="113"/>
      <c r="L272" s="113"/>
      <c r="N272" s="117"/>
      <c r="O272" s="117"/>
      <c r="P272" s="114"/>
      <c r="Q272" s="118"/>
      <c r="R272" s="116"/>
      <c r="S272" s="114"/>
    </row>
    <row r="273" spans="6:19">
      <c r="F273" s="111" t="s">
        <v>792</v>
      </c>
      <c r="G273" s="136">
        <v>3.4079839999999999E-4</v>
      </c>
      <c r="H273" s="103">
        <f>ROUND(+G273*Totals!$H$16,2)</f>
        <v>127.5</v>
      </c>
      <c r="I273" s="103">
        <f t="shared" si="11"/>
        <v>0</v>
      </c>
      <c r="J273" s="103">
        <f t="shared" si="12"/>
        <v>127.5</v>
      </c>
      <c r="K273" s="113"/>
      <c r="L273" s="113"/>
      <c r="N273" s="117"/>
      <c r="O273" s="117" t="s">
        <v>1159</v>
      </c>
      <c r="P273" s="114"/>
      <c r="Q273" s="118"/>
      <c r="R273" s="116"/>
      <c r="S273" s="114"/>
    </row>
    <row r="274" spans="6:19">
      <c r="F274" s="111" t="s">
        <v>791</v>
      </c>
      <c r="G274" s="136">
        <v>1.1205399999999999E-5</v>
      </c>
      <c r="H274" s="103">
        <f>ROUND(+G274*Totals!$H$16,2)</f>
        <v>4.1900000000000004</v>
      </c>
      <c r="I274" s="103">
        <f t="shared" si="11"/>
        <v>2.1788000000000003</v>
      </c>
      <c r="J274" s="103">
        <f t="shared" si="12"/>
        <v>2.0112000000000001</v>
      </c>
      <c r="K274" s="113" t="s">
        <v>791</v>
      </c>
      <c r="L274" s="113" t="s">
        <v>56</v>
      </c>
      <c r="M274" s="138">
        <v>0.52</v>
      </c>
      <c r="N274" s="117">
        <f>H274*M274</f>
        <v>2.1788000000000003</v>
      </c>
      <c r="O274" s="117" t="s">
        <v>1159</v>
      </c>
      <c r="P274" s="114"/>
      <c r="Q274" s="118"/>
      <c r="R274" s="116"/>
      <c r="S274" s="114"/>
    </row>
    <row r="275" spans="6:19">
      <c r="F275" s="111" t="s">
        <v>790</v>
      </c>
      <c r="G275" s="136">
        <v>1.306008E-4</v>
      </c>
      <c r="H275" s="103">
        <f>ROUND(+G275*Totals!$H$16,2)</f>
        <v>48.86</v>
      </c>
      <c r="I275" s="103">
        <f t="shared" si="11"/>
        <v>5.1431578947368424</v>
      </c>
      <c r="J275" s="103">
        <f t="shared" si="12"/>
        <v>43.716842105263154</v>
      </c>
      <c r="K275" s="113" t="s">
        <v>790</v>
      </c>
      <c r="L275" s="113" t="s">
        <v>103</v>
      </c>
      <c r="M275" s="138">
        <v>0.10526315789473685</v>
      </c>
      <c r="N275" s="117">
        <f>H275*M275</f>
        <v>5.1431578947368424</v>
      </c>
      <c r="O275" s="113" t="s">
        <v>1159</v>
      </c>
      <c r="P275" s="114"/>
      <c r="Q275" s="118"/>
      <c r="R275" s="116"/>
      <c r="S275" s="114"/>
    </row>
    <row r="276" spans="6:19">
      <c r="F276" s="111" t="s">
        <v>789</v>
      </c>
      <c r="G276" s="136">
        <v>7.3415000000000008E-6</v>
      </c>
      <c r="H276" s="103">
        <f>ROUND(+G276*Totals!$H$16,2)</f>
        <v>2.75</v>
      </c>
      <c r="I276" s="103">
        <f t="shared" si="11"/>
        <v>0.99687499999999996</v>
      </c>
      <c r="J276" s="103">
        <f t="shared" si="12"/>
        <v>1.753125</v>
      </c>
      <c r="K276" s="113" t="s">
        <v>789</v>
      </c>
      <c r="L276" s="113" t="s">
        <v>113</v>
      </c>
      <c r="M276" s="138">
        <v>0.36249999999999999</v>
      </c>
      <c r="N276" s="117">
        <f>H276*M276</f>
        <v>0.99687499999999996</v>
      </c>
      <c r="O276" s="113" t="s">
        <v>1159</v>
      </c>
      <c r="P276" s="114"/>
      <c r="Q276" s="118"/>
      <c r="R276" s="116"/>
      <c r="S276" s="114"/>
    </row>
    <row r="277" spans="6:19">
      <c r="F277" s="111" t="s">
        <v>788</v>
      </c>
      <c r="G277" s="136">
        <v>1.9628749999999999E-4</v>
      </c>
      <c r="H277" s="103">
        <f>ROUND(+G277*Totals!$H$16,2)</f>
        <v>73.44</v>
      </c>
      <c r="I277" s="103">
        <f t="shared" si="11"/>
        <v>0</v>
      </c>
      <c r="J277" s="103">
        <f t="shared" si="12"/>
        <v>73.44</v>
      </c>
      <c r="K277" s="113"/>
      <c r="L277" s="113"/>
      <c r="N277" s="117"/>
      <c r="O277" s="113"/>
      <c r="P277" s="114"/>
      <c r="Q277" s="118"/>
      <c r="R277" s="116"/>
      <c r="S277" s="114"/>
    </row>
    <row r="278" spans="6:19">
      <c r="F278" s="111" t="s">
        <v>787</v>
      </c>
      <c r="G278" s="136">
        <v>1.9512840000000001E-4</v>
      </c>
      <c r="H278" s="103">
        <f>ROUND(+G278*Totals!$H$16,2)</f>
        <v>73</v>
      </c>
      <c r="I278" s="103">
        <f t="shared" si="11"/>
        <v>0</v>
      </c>
      <c r="J278" s="103">
        <f t="shared" si="12"/>
        <v>73</v>
      </c>
      <c r="K278" s="113"/>
      <c r="L278" s="113"/>
      <c r="N278" s="117"/>
      <c r="O278" s="117"/>
      <c r="P278" s="114"/>
      <c r="Q278" s="118"/>
      <c r="R278" s="116"/>
      <c r="S278" s="114"/>
    </row>
    <row r="279" spans="6:19">
      <c r="F279" s="111" t="s">
        <v>786</v>
      </c>
      <c r="G279" s="136">
        <v>8.9952240000000007E-4</v>
      </c>
      <c r="H279" s="103">
        <f>ROUND(+G279*Totals!$H$16,2)</f>
        <v>336.54</v>
      </c>
      <c r="I279" s="103">
        <f t="shared" si="11"/>
        <v>0</v>
      </c>
      <c r="J279" s="103">
        <f t="shared" si="12"/>
        <v>336.54</v>
      </c>
      <c r="K279" s="113"/>
      <c r="L279" s="113"/>
      <c r="N279" s="117"/>
      <c r="O279" s="113"/>
      <c r="P279" s="114"/>
      <c r="Q279" s="118"/>
      <c r="R279" s="116"/>
      <c r="S279" s="114"/>
    </row>
    <row r="280" spans="6:19">
      <c r="F280" s="111" t="s">
        <v>785</v>
      </c>
      <c r="G280" s="136">
        <v>1.5571629999999999E-4</v>
      </c>
      <c r="H280" s="103">
        <f>ROUND(+G280*Totals!$H$16,2)</f>
        <v>58.26</v>
      </c>
      <c r="I280" s="103">
        <f t="shared" si="11"/>
        <v>6.731235059760956</v>
      </c>
      <c r="J280" s="103">
        <f t="shared" si="12"/>
        <v>51.528764940239043</v>
      </c>
      <c r="K280" s="113" t="s">
        <v>785</v>
      </c>
      <c r="L280" s="113" t="s">
        <v>99</v>
      </c>
      <c r="M280" s="138">
        <v>0.1155378486055777</v>
      </c>
      <c r="N280" s="117">
        <f>H280*M280</f>
        <v>6.731235059760956</v>
      </c>
      <c r="O280" s="113" t="s">
        <v>1159</v>
      </c>
      <c r="P280" s="114"/>
      <c r="Q280" s="118"/>
      <c r="R280" s="116"/>
      <c r="S280" s="114"/>
    </row>
    <row r="281" spans="6:19">
      <c r="F281" s="111" t="s">
        <v>784</v>
      </c>
      <c r="G281" s="136">
        <v>1.4319717000000002E-3</v>
      </c>
      <c r="H281" s="103">
        <f>ROUND(+G281*Totals!$H$16,2)</f>
        <v>535.75</v>
      </c>
      <c r="I281" s="103">
        <f t="shared" si="11"/>
        <v>0</v>
      </c>
      <c r="J281" s="103">
        <f t="shared" si="12"/>
        <v>535.75</v>
      </c>
      <c r="K281" s="113"/>
      <c r="L281" s="113"/>
      <c r="N281" s="117"/>
      <c r="O281" s="113"/>
      <c r="P281" s="114"/>
      <c r="Q281" s="118"/>
      <c r="R281" s="116"/>
      <c r="S281" s="114"/>
    </row>
    <row r="282" spans="6:19">
      <c r="F282" s="111" t="s">
        <v>783</v>
      </c>
      <c r="G282" s="136">
        <v>7.8167260000000006E-4</v>
      </c>
      <c r="H282" s="103">
        <f>ROUND(+G282*Totals!$H$16,2)</f>
        <v>292.45</v>
      </c>
      <c r="I282" s="103">
        <f t="shared" si="11"/>
        <v>0</v>
      </c>
      <c r="J282" s="103">
        <f t="shared" si="12"/>
        <v>292.45</v>
      </c>
      <c r="K282" s="113"/>
      <c r="L282" s="113"/>
      <c r="N282" s="117"/>
      <c r="O282" s="113"/>
      <c r="P282" s="114"/>
      <c r="Q282" s="118"/>
      <c r="R282" s="116"/>
      <c r="S282" s="114"/>
    </row>
    <row r="283" spans="6:19">
      <c r="F283" s="111" t="s">
        <v>782</v>
      </c>
      <c r="G283" s="136">
        <v>2.7897559999999998E-4</v>
      </c>
      <c r="H283" s="103">
        <f>ROUND(+G283*Totals!$H$16,2)</f>
        <v>104.37</v>
      </c>
      <c r="I283" s="103">
        <f t="shared" si="11"/>
        <v>0</v>
      </c>
      <c r="J283" s="103">
        <f t="shared" si="12"/>
        <v>104.37</v>
      </c>
      <c r="K283" s="113"/>
      <c r="L283" s="113"/>
      <c r="N283" s="117"/>
      <c r="O283" s="113"/>
      <c r="P283" s="114"/>
      <c r="Q283" s="118"/>
      <c r="R283" s="116"/>
      <c r="S283" s="114"/>
    </row>
    <row r="284" spans="6:19">
      <c r="F284" s="111" t="s">
        <v>781</v>
      </c>
      <c r="G284" s="136">
        <v>2.281263E-3</v>
      </c>
      <c r="H284" s="103">
        <f>ROUND(+G284*Totals!$H$16,2)</f>
        <v>853.5</v>
      </c>
      <c r="I284" s="103">
        <f t="shared" si="11"/>
        <v>0</v>
      </c>
      <c r="J284" s="103">
        <f t="shared" si="12"/>
        <v>853.5</v>
      </c>
      <c r="K284" s="113"/>
      <c r="L284" s="113"/>
      <c r="N284" s="117"/>
      <c r="O284" s="113"/>
      <c r="P284" s="114"/>
      <c r="Q284" s="118"/>
      <c r="R284" s="116"/>
      <c r="S284" s="114"/>
    </row>
    <row r="285" spans="6:19">
      <c r="F285" s="111" t="s">
        <v>780</v>
      </c>
      <c r="G285" s="136">
        <v>1.7623374999999998E-3</v>
      </c>
      <c r="H285" s="103">
        <f>ROUND(+G285*Totals!$H$16,2)</f>
        <v>659.35</v>
      </c>
      <c r="I285" s="103">
        <f t="shared" si="11"/>
        <v>0</v>
      </c>
      <c r="J285" s="103">
        <f t="shared" si="12"/>
        <v>659.35</v>
      </c>
      <c r="K285" s="113"/>
      <c r="L285" s="113"/>
      <c r="N285" s="117"/>
      <c r="O285" s="113"/>
      <c r="P285" s="114"/>
      <c r="Q285" s="118"/>
      <c r="R285" s="116"/>
      <c r="S285" s="114"/>
    </row>
    <row r="286" spans="6:19">
      <c r="F286" s="111" t="s">
        <v>779</v>
      </c>
      <c r="G286" s="136">
        <v>2.221759E-4</v>
      </c>
      <c r="H286" s="103">
        <f>ROUND(+G286*Totals!$H$16,2)</f>
        <v>83.12</v>
      </c>
      <c r="I286" s="103">
        <f t="shared" si="11"/>
        <v>0</v>
      </c>
      <c r="J286" s="103">
        <f t="shared" si="12"/>
        <v>83.12</v>
      </c>
      <c r="K286" s="113"/>
      <c r="L286" s="113"/>
      <c r="N286" s="117"/>
      <c r="O286" s="117"/>
      <c r="P286" s="114"/>
      <c r="Q286" s="118"/>
      <c r="R286" s="116"/>
      <c r="S286" s="114"/>
    </row>
    <row r="287" spans="6:19">
      <c r="F287" s="111" t="s">
        <v>778</v>
      </c>
      <c r="G287" s="136">
        <v>3.0409110000000002E-4</v>
      </c>
      <c r="H287" s="103">
        <f>ROUND(+G287*Totals!$H$16,2)</f>
        <v>113.77</v>
      </c>
      <c r="I287" s="103">
        <f t="shared" si="11"/>
        <v>0</v>
      </c>
      <c r="J287" s="103">
        <f t="shared" si="12"/>
        <v>113.77</v>
      </c>
      <c r="K287" s="113"/>
      <c r="L287" s="113"/>
      <c r="N287" s="117"/>
      <c r="O287" s="113"/>
      <c r="P287" s="114"/>
      <c r="Q287" s="118"/>
      <c r="R287" s="116"/>
      <c r="S287" s="114"/>
    </row>
    <row r="288" spans="6:19">
      <c r="F288" s="111" t="s">
        <v>777</v>
      </c>
      <c r="G288" s="136">
        <v>6.1822800000000007E-5</v>
      </c>
      <c r="H288" s="103">
        <f>ROUND(+G288*Totals!$H$16,2)</f>
        <v>23.13</v>
      </c>
      <c r="I288" s="103">
        <f t="shared" si="11"/>
        <v>9.9445681381957787</v>
      </c>
      <c r="J288" s="103">
        <f t="shared" si="12"/>
        <v>13.18543186180422</v>
      </c>
      <c r="K288" s="113" t="s">
        <v>777</v>
      </c>
      <c r="L288" s="113" t="s">
        <v>39</v>
      </c>
      <c r="M288" s="138">
        <v>0.4299424184261037</v>
      </c>
      <c r="N288" s="117">
        <f>H288*M288</f>
        <v>9.9445681381957787</v>
      </c>
      <c r="O288" s="113" t="s">
        <v>1159</v>
      </c>
      <c r="P288" s="114"/>
      <c r="Q288" s="118"/>
      <c r="R288" s="116"/>
      <c r="S288" s="114"/>
    </row>
    <row r="289" spans="6:19">
      <c r="F289" s="111" t="s">
        <v>776</v>
      </c>
      <c r="G289" s="136">
        <v>4.2928239999999999E-4</v>
      </c>
      <c r="H289" s="103">
        <f>ROUND(+G289*Totals!$H$16,2)</f>
        <v>160.61000000000001</v>
      </c>
      <c r="I289" s="103">
        <f t="shared" si="11"/>
        <v>0</v>
      </c>
      <c r="J289" s="103">
        <f t="shared" si="12"/>
        <v>160.61000000000001</v>
      </c>
      <c r="K289" s="113"/>
      <c r="L289" s="113"/>
      <c r="N289" s="117"/>
      <c r="O289" s="113"/>
      <c r="P289" s="114"/>
      <c r="Q289" s="118"/>
      <c r="R289" s="116"/>
      <c r="S289" s="114"/>
    </row>
    <row r="290" spans="6:19">
      <c r="F290" s="111" t="s">
        <v>775</v>
      </c>
      <c r="G290" s="136">
        <v>1.0927188E-3</v>
      </c>
      <c r="H290" s="103">
        <f>ROUND(+G290*Totals!$H$16,2)</f>
        <v>408.82</v>
      </c>
      <c r="I290" s="103">
        <f t="shared" si="11"/>
        <v>0</v>
      </c>
      <c r="J290" s="103">
        <f t="shared" si="12"/>
        <v>408.82</v>
      </c>
      <c r="K290" s="113"/>
      <c r="L290" s="113"/>
      <c r="N290" s="117"/>
      <c r="O290" s="113"/>
      <c r="P290" s="114"/>
      <c r="Q290" s="118"/>
      <c r="R290" s="116"/>
      <c r="S290" s="114"/>
    </row>
    <row r="291" spans="6:19">
      <c r="F291" s="111" t="s">
        <v>774</v>
      </c>
      <c r="G291" s="136">
        <v>3.6382745000000001E-3</v>
      </c>
      <c r="H291" s="103">
        <f>ROUND(+G291*Totals!$H$16,2)</f>
        <v>1361.2</v>
      </c>
      <c r="I291" s="103">
        <f t="shared" si="11"/>
        <v>0</v>
      </c>
      <c r="J291" s="103">
        <f t="shared" si="12"/>
        <v>1361.2</v>
      </c>
      <c r="K291" s="113"/>
      <c r="L291" s="113"/>
      <c r="N291" s="117"/>
      <c r="O291" s="117"/>
      <c r="P291" s="114"/>
      <c r="Q291" s="118"/>
      <c r="R291" s="116"/>
      <c r="S291" s="114"/>
    </row>
    <row r="292" spans="6:19">
      <c r="F292" s="111" t="s">
        <v>773</v>
      </c>
      <c r="G292" s="136">
        <v>6.8236969999999997E-4</v>
      </c>
      <c r="H292" s="103">
        <f>ROUND(+G292*Totals!$H$16,2)</f>
        <v>255.3</v>
      </c>
      <c r="I292" s="103">
        <f t="shared" si="11"/>
        <v>0</v>
      </c>
      <c r="J292" s="103">
        <f t="shared" si="12"/>
        <v>255.3</v>
      </c>
      <c r="K292" s="113"/>
      <c r="L292" s="113"/>
      <c r="N292" s="117"/>
      <c r="O292" s="113"/>
      <c r="P292" s="114"/>
      <c r="Q292" s="118"/>
      <c r="R292" s="116"/>
      <c r="S292" s="114"/>
    </row>
    <row r="293" spans="6:19">
      <c r="F293" s="111" t="s">
        <v>772</v>
      </c>
      <c r="G293" s="136">
        <v>1.047124E-4</v>
      </c>
      <c r="H293" s="103">
        <f>ROUND(+G293*Totals!$H$16,2)</f>
        <v>39.18</v>
      </c>
      <c r="I293" s="103">
        <f t="shared" si="11"/>
        <v>13.520554156171286</v>
      </c>
      <c r="J293" s="103">
        <f t="shared" si="12"/>
        <v>25.659445843828713</v>
      </c>
      <c r="K293" s="113" t="s">
        <v>772</v>
      </c>
      <c r="L293" s="113" t="s">
        <v>56</v>
      </c>
      <c r="M293" s="138">
        <v>0.34508816120906805</v>
      </c>
      <c r="N293" s="117">
        <f>H293*M293</f>
        <v>13.520554156171286</v>
      </c>
      <c r="O293" s="117" t="s">
        <v>1159</v>
      </c>
      <c r="P293" s="114"/>
      <c r="Q293" s="118"/>
      <c r="R293" s="116"/>
      <c r="S293" s="114"/>
    </row>
    <row r="294" spans="6:19">
      <c r="F294" s="111" t="s">
        <v>771</v>
      </c>
      <c r="G294" s="136">
        <v>2.237214E-4</v>
      </c>
      <c r="H294" s="103">
        <f>ROUND(+G294*Totals!$H$16,2)</f>
        <v>83.7</v>
      </c>
      <c r="I294" s="103">
        <f t="shared" si="11"/>
        <v>0</v>
      </c>
      <c r="J294" s="103">
        <f t="shared" si="12"/>
        <v>83.7</v>
      </c>
      <c r="K294" s="113"/>
      <c r="L294" s="113"/>
      <c r="N294" s="117"/>
      <c r="O294" s="117"/>
      <c r="P294" s="114"/>
      <c r="Q294" s="118"/>
      <c r="R294" s="116"/>
      <c r="S294" s="114"/>
    </row>
    <row r="295" spans="6:19">
      <c r="F295" s="111" t="s">
        <v>770</v>
      </c>
      <c r="G295" s="136">
        <v>1.4798839999999999E-4</v>
      </c>
      <c r="H295" s="103">
        <f>ROUND(+G295*Totals!$H$16,2)</f>
        <v>55.37</v>
      </c>
      <c r="I295" s="103">
        <f t="shared" si="11"/>
        <v>8.8088636363636379</v>
      </c>
      <c r="J295" s="103">
        <f t="shared" si="12"/>
        <v>46.561136363636358</v>
      </c>
      <c r="K295" s="113" t="s">
        <v>770</v>
      </c>
      <c r="L295" s="113" t="s">
        <v>47</v>
      </c>
      <c r="M295" s="138">
        <v>0.15454545454545457</v>
      </c>
      <c r="N295" s="117">
        <f>H295*M295</f>
        <v>8.5571818181818191</v>
      </c>
      <c r="O295" s="113" t="s">
        <v>127</v>
      </c>
      <c r="P295" s="138">
        <v>4.5454545454545452E-3</v>
      </c>
      <c r="Q295" s="118">
        <f>H295*P295</f>
        <v>0.25168181818181817</v>
      </c>
      <c r="R295" s="116" t="s">
        <v>1159</v>
      </c>
      <c r="S295" s="114"/>
    </row>
    <row r="296" spans="6:19">
      <c r="F296" s="111" t="s">
        <v>769</v>
      </c>
      <c r="G296" s="136">
        <v>1.8933249999999999E-4</v>
      </c>
      <c r="H296" s="103">
        <f>ROUND(+G296*Totals!$H$16,2)</f>
        <v>70.84</v>
      </c>
      <c r="I296" s="103">
        <f t="shared" si="11"/>
        <v>13.855757575757577</v>
      </c>
      <c r="J296" s="103">
        <f t="shared" si="12"/>
        <v>56.984242424242424</v>
      </c>
      <c r="K296" s="113" t="s">
        <v>769</v>
      </c>
      <c r="L296" s="113" t="s">
        <v>70</v>
      </c>
      <c r="M296" s="138">
        <v>0.19559228650137742</v>
      </c>
      <c r="N296" s="117">
        <f>H296*M296</f>
        <v>13.855757575757577</v>
      </c>
      <c r="O296" s="117" t="s">
        <v>1159</v>
      </c>
      <c r="P296" s="114"/>
      <c r="Q296" s="118"/>
      <c r="R296" s="116"/>
      <c r="S296" s="114"/>
    </row>
    <row r="297" spans="6:19">
      <c r="F297" s="111" t="s">
        <v>67</v>
      </c>
      <c r="G297" s="136">
        <v>4.8530930000000001E-4</v>
      </c>
      <c r="H297" s="103">
        <f>ROUND(+G297*Totals!$H$16,2)</f>
        <v>181.57</v>
      </c>
      <c r="I297" s="103">
        <f t="shared" si="11"/>
        <v>0</v>
      </c>
      <c r="J297" s="103">
        <f t="shared" si="12"/>
        <v>181.57</v>
      </c>
      <c r="K297" s="113"/>
      <c r="L297" s="113"/>
      <c r="N297" s="117"/>
      <c r="O297" s="117"/>
      <c r="P297" s="114"/>
      <c r="Q297" s="118"/>
      <c r="R297" s="116"/>
      <c r="S297" s="114"/>
    </row>
    <row r="298" spans="6:19">
      <c r="F298" s="111" t="s">
        <v>768</v>
      </c>
      <c r="G298" s="136">
        <v>1.047124E-4</v>
      </c>
      <c r="H298" s="103">
        <f>ROUND(+G298*Totals!$H$16,2)</f>
        <v>39.18</v>
      </c>
      <c r="I298" s="103">
        <f t="shared" si="11"/>
        <v>1.6360879120879122</v>
      </c>
      <c r="J298" s="103">
        <f t="shared" si="12"/>
        <v>37.543912087912091</v>
      </c>
      <c r="K298" s="113" t="s">
        <v>768</v>
      </c>
      <c r="L298" s="113" t="s">
        <v>89</v>
      </c>
      <c r="M298" s="138">
        <v>4.1758241758241763E-2</v>
      </c>
      <c r="N298" s="117">
        <f>H298*M298</f>
        <v>1.6360879120879122</v>
      </c>
      <c r="O298" s="117" t="s">
        <v>1159</v>
      </c>
      <c r="P298" s="114"/>
      <c r="Q298" s="118"/>
      <c r="R298" s="116"/>
      <c r="S298" s="114"/>
    </row>
    <row r="299" spans="6:19">
      <c r="F299" s="111" t="s">
        <v>767</v>
      </c>
      <c r="G299" s="136">
        <v>3.7480100000000001E-5</v>
      </c>
      <c r="H299" s="103">
        <f>ROUND(+G299*Totals!$H$16,2)</f>
        <v>14.02</v>
      </c>
      <c r="I299" s="103">
        <f t="shared" si="11"/>
        <v>4.2694650205761313</v>
      </c>
      <c r="J299" s="103">
        <f t="shared" si="12"/>
        <v>9.7505349794238683</v>
      </c>
      <c r="K299" s="113" t="s">
        <v>767</v>
      </c>
      <c r="L299" s="113" t="s">
        <v>98</v>
      </c>
      <c r="M299" s="138">
        <v>0.30452674897119342</v>
      </c>
      <c r="N299" s="117">
        <f>H299*M299</f>
        <v>4.2694650205761313</v>
      </c>
      <c r="O299" s="117" t="s">
        <v>1159</v>
      </c>
      <c r="P299" s="114"/>
      <c r="Q299" s="118"/>
      <c r="R299" s="116"/>
      <c r="S299" s="114"/>
    </row>
    <row r="300" spans="6:19">
      <c r="F300" s="111" t="s">
        <v>766</v>
      </c>
      <c r="G300" s="136">
        <v>1.178498E-4</v>
      </c>
      <c r="H300" s="103">
        <f>ROUND(+G300*Totals!$H$16,2)</f>
        <v>44.09</v>
      </c>
      <c r="I300" s="103">
        <f t="shared" si="11"/>
        <v>20.866122994652407</v>
      </c>
      <c r="J300" s="103">
        <f t="shared" si="12"/>
        <v>23.223877005347596</v>
      </c>
      <c r="K300" s="113" t="s">
        <v>766</v>
      </c>
      <c r="L300" s="113" t="s">
        <v>131</v>
      </c>
      <c r="M300" s="138">
        <v>0.4732620320855615</v>
      </c>
      <c r="N300" s="117">
        <f>H300*M300</f>
        <v>20.866122994652407</v>
      </c>
      <c r="O300" s="117" t="s">
        <v>1159</v>
      </c>
      <c r="P300" s="114"/>
      <c r="Q300" s="118"/>
      <c r="R300" s="116"/>
      <c r="S300" s="114"/>
    </row>
    <row r="301" spans="6:19">
      <c r="F301" s="111" t="s">
        <v>765</v>
      </c>
      <c r="G301" s="136">
        <v>4.4821599999999998E-5</v>
      </c>
      <c r="H301" s="103">
        <f>ROUND(+G301*Totals!$H$16,2)</f>
        <v>16.77</v>
      </c>
      <c r="I301" s="103">
        <f t="shared" si="11"/>
        <v>6.8277857142857137</v>
      </c>
      <c r="J301" s="103">
        <f t="shared" si="12"/>
        <v>9.9422142857142859</v>
      </c>
      <c r="K301" s="113" t="s">
        <v>765</v>
      </c>
      <c r="L301" s="113" t="s">
        <v>60</v>
      </c>
      <c r="M301" s="138">
        <v>0.40714285714285714</v>
      </c>
      <c r="N301" s="117">
        <f>H301*M301</f>
        <v>6.8277857142857137</v>
      </c>
      <c r="O301" s="113" t="s">
        <v>1159</v>
      </c>
      <c r="P301" s="114"/>
      <c r="Q301" s="118"/>
      <c r="R301" s="116"/>
      <c r="S301" s="114"/>
    </row>
    <row r="302" spans="6:19">
      <c r="F302" s="111" t="s">
        <v>68</v>
      </c>
      <c r="G302" s="136">
        <v>1.209409E-4</v>
      </c>
      <c r="H302" s="103">
        <f>ROUND(+G302*Totals!$H$16,2)</f>
        <v>45.25</v>
      </c>
      <c r="I302" s="103">
        <f t="shared" si="11"/>
        <v>5.65625</v>
      </c>
      <c r="J302" s="103">
        <f t="shared" si="12"/>
        <v>39.59375</v>
      </c>
      <c r="K302" s="113" t="s">
        <v>68</v>
      </c>
      <c r="L302" s="113" t="s">
        <v>68</v>
      </c>
      <c r="M302" s="138">
        <v>0.125</v>
      </c>
      <c r="N302" s="117">
        <f>H302*M302</f>
        <v>5.65625</v>
      </c>
      <c r="O302" s="113" t="s">
        <v>1159</v>
      </c>
      <c r="P302" s="114"/>
      <c r="Q302" s="118"/>
      <c r="R302" s="116"/>
      <c r="S302" s="114"/>
    </row>
    <row r="303" spans="6:19">
      <c r="F303" s="111" t="s">
        <v>764</v>
      </c>
      <c r="G303" s="136">
        <v>2.4574579999999996E-4</v>
      </c>
      <c r="H303" s="103">
        <f>ROUND(+G303*Totals!$H$16,2)</f>
        <v>91.94</v>
      </c>
      <c r="I303" s="103">
        <f t="shared" si="11"/>
        <v>0</v>
      </c>
      <c r="J303" s="103">
        <f t="shared" si="12"/>
        <v>91.94</v>
      </c>
      <c r="K303" s="113"/>
      <c r="L303" s="113"/>
      <c r="N303" s="117"/>
      <c r="O303" s="113"/>
      <c r="P303" s="114"/>
      <c r="Q303" s="118"/>
      <c r="R303" s="116"/>
      <c r="S303" s="114"/>
    </row>
    <row r="304" spans="6:19">
      <c r="F304" s="111" t="s">
        <v>763</v>
      </c>
      <c r="G304" s="136">
        <v>2.6120150000000003E-4</v>
      </c>
      <c r="H304" s="103">
        <f>ROUND(+G304*Totals!$H$16,2)</f>
        <v>97.72</v>
      </c>
      <c r="I304" s="103">
        <f t="shared" si="11"/>
        <v>0</v>
      </c>
      <c r="J304" s="103">
        <f t="shared" si="12"/>
        <v>97.72</v>
      </c>
      <c r="K304" s="113"/>
      <c r="L304" s="113"/>
      <c r="N304" s="117"/>
      <c r="O304" s="117"/>
      <c r="P304" s="114"/>
      <c r="Q304" s="118"/>
      <c r="R304" s="116"/>
      <c r="S304" s="114"/>
    </row>
    <row r="305" spans="6:19">
      <c r="F305" s="111" t="s">
        <v>762</v>
      </c>
      <c r="G305" s="136">
        <v>1.6556931E-3</v>
      </c>
      <c r="H305" s="103">
        <f>ROUND(+G305*Totals!$H$16,2)</f>
        <v>619.45000000000005</v>
      </c>
      <c r="I305" s="103">
        <f t="shared" si="11"/>
        <v>0</v>
      </c>
      <c r="J305" s="103">
        <f t="shared" si="12"/>
        <v>619.45000000000005</v>
      </c>
      <c r="K305" s="113"/>
      <c r="L305" s="113"/>
      <c r="N305" s="117"/>
      <c r="O305" s="113"/>
      <c r="P305" s="114"/>
      <c r="Q305" s="118"/>
      <c r="R305" s="116"/>
      <c r="S305" s="114"/>
    </row>
    <row r="306" spans="6:19">
      <c r="F306" s="111" t="s">
        <v>761</v>
      </c>
      <c r="G306" s="136">
        <v>1.205546E-4</v>
      </c>
      <c r="H306" s="103">
        <f>ROUND(+G306*Totals!$H$16,2)</f>
        <v>45.1</v>
      </c>
      <c r="I306" s="103">
        <f t="shared" si="11"/>
        <v>5.2989556135770242</v>
      </c>
      <c r="J306" s="103">
        <f t="shared" si="12"/>
        <v>39.80104438642298</v>
      </c>
      <c r="K306" s="113" t="s">
        <v>761</v>
      </c>
      <c r="L306" s="113" t="s">
        <v>129</v>
      </c>
      <c r="M306" s="138">
        <v>0.1174934725848564</v>
      </c>
      <c r="N306" s="117">
        <f>H306*M306</f>
        <v>5.2989556135770242</v>
      </c>
      <c r="O306" s="113" t="s">
        <v>1159</v>
      </c>
      <c r="P306" s="114"/>
      <c r="Q306" s="118"/>
      <c r="R306" s="116"/>
      <c r="S306" s="114"/>
    </row>
    <row r="307" spans="6:19">
      <c r="F307" s="111" t="s">
        <v>760</v>
      </c>
      <c r="G307" s="136">
        <v>9.6099750999999994E-3</v>
      </c>
      <c r="H307" s="103">
        <f>ROUND(+G307*Totals!$H$16,2)</f>
        <v>3595.41</v>
      </c>
      <c r="I307" s="103">
        <f t="shared" si="11"/>
        <v>0</v>
      </c>
      <c r="J307" s="103">
        <f t="shared" si="12"/>
        <v>3595.41</v>
      </c>
      <c r="K307" s="113"/>
      <c r="L307" s="113"/>
      <c r="N307" s="117"/>
      <c r="O307" s="117"/>
      <c r="P307" s="114"/>
      <c r="Q307" s="118"/>
      <c r="R307" s="116"/>
      <c r="S307" s="114"/>
    </row>
    <row r="308" spans="6:19">
      <c r="F308" s="111" t="s">
        <v>759</v>
      </c>
      <c r="G308" s="136">
        <v>3.9902784E-3</v>
      </c>
      <c r="H308" s="103">
        <f>ROUND(+G308*Totals!$H$16,2)</f>
        <v>1492.9</v>
      </c>
      <c r="I308" s="103">
        <f t="shared" si="11"/>
        <v>0</v>
      </c>
      <c r="J308" s="103">
        <f t="shared" si="12"/>
        <v>1492.9</v>
      </c>
      <c r="K308" s="113"/>
      <c r="L308" s="113"/>
      <c r="N308" s="117"/>
      <c r="O308" s="117"/>
      <c r="P308" s="114"/>
      <c r="Q308" s="118"/>
      <c r="R308" s="116"/>
      <c r="S308" s="114"/>
    </row>
    <row r="309" spans="6:19">
      <c r="F309" s="111" t="s">
        <v>758</v>
      </c>
      <c r="G309" s="136">
        <v>8.8870300000000002E-5</v>
      </c>
      <c r="H309" s="103">
        <f>ROUND(+G309*Totals!$H$16,2)</f>
        <v>33.25</v>
      </c>
      <c r="I309" s="103">
        <f t="shared" si="11"/>
        <v>6.571146245059289</v>
      </c>
      <c r="J309" s="103">
        <f t="shared" si="12"/>
        <v>26.678853754940711</v>
      </c>
      <c r="K309" s="113" t="s">
        <v>758</v>
      </c>
      <c r="L309" s="113" t="s">
        <v>55</v>
      </c>
      <c r="M309" s="138">
        <v>0.19762845849802374</v>
      </c>
      <c r="N309" s="117">
        <f>H309*M309</f>
        <v>6.571146245059289</v>
      </c>
      <c r="O309" s="117" t="s">
        <v>1159</v>
      </c>
      <c r="P309" s="114"/>
      <c r="Q309" s="118"/>
      <c r="R309" s="116"/>
      <c r="S309" s="114"/>
    </row>
    <row r="310" spans="6:19">
      <c r="F310" s="111" t="s">
        <v>69</v>
      </c>
      <c r="G310" s="136">
        <v>5.0617500000000001E-5</v>
      </c>
      <c r="H310" s="103">
        <f>ROUND(+G310*Totals!$H$16,2)</f>
        <v>18.940000000000001</v>
      </c>
      <c r="I310" s="103">
        <f t="shared" si="11"/>
        <v>2.9653535353535356</v>
      </c>
      <c r="J310" s="103">
        <f t="shared" si="12"/>
        <v>15.974646464646465</v>
      </c>
      <c r="K310" s="113" t="s">
        <v>69</v>
      </c>
      <c r="L310" s="113" t="s">
        <v>90</v>
      </c>
      <c r="M310" s="138">
        <v>0.15656565656565657</v>
      </c>
      <c r="N310" s="117">
        <f>H310*M310</f>
        <v>2.9653535353535356</v>
      </c>
      <c r="O310" s="113" t="s">
        <v>1159</v>
      </c>
      <c r="P310" s="114"/>
      <c r="Q310" s="118"/>
      <c r="R310" s="116"/>
      <c r="S310" s="114"/>
    </row>
    <row r="311" spans="6:19">
      <c r="F311" s="111" t="s">
        <v>757</v>
      </c>
      <c r="G311" s="136">
        <v>3.9025700000000001E-5</v>
      </c>
      <c r="H311" s="103">
        <f>ROUND(+G311*Totals!$H$16,2)</f>
        <v>14.6</v>
      </c>
      <c r="I311" s="103">
        <f t="shared" si="11"/>
        <v>5.7982110912343474</v>
      </c>
      <c r="J311" s="103">
        <f t="shared" si="12"/>
        <v>8.8017889087656513</v>
      </c>
      <c r="K311" s="113" t="s">
        <v>757</v>
      </c>
      <c r="L311" s="113" t="s">
        <v>42</v>
      </c>
      <c r="M311" s="138">
        <v>0.39713774597495533</v>
      </c>
      <c r="N311" s="117">
        <f>H311*M311</f>
        <v>5.7982110912343474</v>
      </c>
      <c r="O311" s="117" t="s">
        <v>1159</v>
      </c>
      <c r="P311" s="114"/>
      <c r="Q311" s="118"/>
      <c r="R311" s="116"/>
      <c r="S311" s="114"/>
    </row>
    <row r="312" spans="6:19" ht="37.5">
      <c r="F312" s="111" t="s">
        <v>756</v>
      </c>
      <c r="G312" s="136">
        <v>3.8136969999999997E-4</v>
      </c>
      <c r="H312" s="103">
        <f>ROUND(+G312*Totals!$H$16,2)</f>
        <v>142.68</v>
      </c>
      <c r="I312" s="103">
        <f t="shared" si="11"/>
        <v>0</v>
      </c>
      <c r="J312" s="103">
        <f t="shared" si="12"/>
        <v>142.68</v>
      </c>
      <c r="K312" s="113"/>
      <c r="L312" s="113"/>
      <c r="N312" s="117"/>
      <c r="O312" s="117"/>
      <c r="P312" s="114"/>
      <c r="Q312" s="118"/>
      <c r="R312" s="116"/>
      <c r="S312" s="114"/>
    </row>
    <row r="313" spans="6:19">
      <c r="F313" s="111" t="s">
        <v>755</v>
      </c>
      <c r="G313" s="136">
        <v>7.8824099999999996E-5</v>
      </c>
      <c r="H313" s="103">
        <f>ROUND(+G313*Totals!$H$16,2)</f>
        <v>29.49</v>
      </c>
      <c r="I313" s="103">
        <f t="shared" si="11"/>
        <v>8.1379508196721293</v>
      </c>
      <c r="J313" s="103">
        <f t="shared" si="12"/>
        <v>21.352049180327867</v>
      </c>
      <c r="K313" s="113" t="s">
        <v>755</v>
      </c>
      <c r="L313" s="113" t="s">
        <v>43</v>
      </c>
      <c r="M313" s="138">
        <v>0.27595628415300544</v>
      </c>
      <c r="N313" s="117">
        <f>H313*M313</f>
        <v>8.1379508196721293</v>
      </c>
      <c r="O313" s="113" t="s">
        <v>1159</v>
      </c>
      <c r="P313" s="114"/>
      <c r="Q313" s="118"/>
      <c r="R313" s="116"/>
      <c r="S313" s="114"/>
    </row>
    <row r="314" spans="6:19">
      <c r="F314" s="111" t="s">
        <v>754</v>
      </c>
      <c r="G314" s="136">
        <v>8.5779199999999993E-5</v>
      </c>
      <c r="H314" s="103">
        <f>ROUND(+G314*Totals!$H$16,2)</f>
        <v>32.090000000000003</v>
      </c>
      <c r="I314" s="103">
        <f t="shared" si="11"/>
        <v>4.6460269360269359</v>
      </c>
      <c r="J314" s="103">
        <f t="shared" si="12"/>
        <v>27.443973063973068</v>
      </c>
      <c r="K314" s="113" t="s">
        <v>754</v>
      </c>
      <c r="L314" s="113" t="s">
        <v>92</v>
      </c>
      <c r="M314" s="138">
        <v>0.14478114478114476</v>
      </c>
      <c r="N314" s="117">
        <f>H314*M314</f>
        <v>4.6460269360269359</v>
      </c>
      <c r="O314" s="113" t="s">
        <v>1159</v>
      </c>
      <c r="P314" s="114"/>
      <c r="Q314" s="118"/>
      <c r="R314" s="116"/>
      <c r="S314" s="114"/>
    </row>
    <row r="315" spans="6:19">
      <c r="F315" s="111" t="s">
        <v>70</v>
      </c>
      <c r="G315" s="136">
        <v>2.7356610000000002E-4</v>
      </c>
      <c r="H315" s="103">
        <f>ROUND(+G315*Totals!$H$16,2)</f>
        <v>102.35</v>
      </c>
      <c r="I315" s="103">
        <f t="shared" si="11"/>
        <v>0</v>
      </c>
      <c r="J315" s="103">
        <f t="shared" si="12"/>
        <v>102.35</v>
      </c>
      <c r="K315" s="113"/>
      <c r="L315" s="113"/>
      <c r="N315" s="117"/>
      <c r="O315" s="117"/>
      <c r="P315" s="114"/>
      <c r="Q315" s="118"/>
      <c r="R315" s="116"/>
      <c r="S315" s="114"/>
    </row>
    <row r="316" spans="6:19">
      <c r="F316" s="111" t="s">
        <v>753</v>
      </c>
      <c r="G316" s="136">
        <v>3.7209630000000003E-4</v>
      </c>
      <c r="H316" s="103">
        <f>ROUND(+G316*Totals!$H$16,2)</f>
        <v>139.21</v>
      </c>
      <c r="I316" s="103">
        <f t="shared" si="11"/>
        <v>0</v>
      </c>
      <c r="J316" s="103">
        <f t="shared" si="12"/>
        <v>139.21</v>
      </c>
      <c r="K316" s="113"/>
      <c r="L316" s="113"/>
      <c r="N316" s="117"/>
      <c r="O316" s="117"/>
      <c r="P316" s="114"/>
      <c r="Q316" s="118"/>
      <c r="R316" s="116"/>
      <c r="S316" s="114"/>
    </row>
    <row r="317" spans="6:19">
      <c r="F317" s="111" t="s">
        <v>752</v>
      </c>
      <c r="G317" s="136">
        <v>1.0046199999999999E-5</v>
      </c>
      <c r="H317" s="103">
        <f>ROUND(+G317*Totals!$H$16,2)</f>
        <v>3.76</v>
      </c>
      <c r="I317" s="103">
        <f t="shared" si="11"/>
        <v>0.96555891238670677</v>
      </c>
      <c r="J317" s="103">
        <f t="shared" si="12"/>
        <v>2.794441087613293</v>
      </c>
      <c r="K317" s="113" t="s">
        <v>752</v>
      </c>
      <c r="L317" s="113" t="s">
        <v>132</v>
      </c>
      <c r="M317" s="138">
        <v>0.25679758308157097</v>
      </c>
      <c r="N317" s="117">
        <f>H317*M317</f>
        <v>0.96555891238670677</v>
      </c>
      <c r="O317" s="117" t="s">
        <v>1159</v>
      </c>
      <c r="P317" s="114"/>
      <c r="Q317" s="118"/>
      <c r="R317" s="116"/>
      <c r="S317" s="114"/>
    </row>
    <row r="318" spans="6:19">
      <c r="F318" s="111" t="s">
        <v>751</v>
      </c>
      <c r="G318" s="136">
        <v>1.6808090000000001E-4</v>
      </c>
      <c r="H318" s="103">
        <f>ROUND(+G318*Totals!$H$16,2)</f>
        <v>62.88</v>
      </c>
      <c r="I318" s="103">
        <f t="shared" si="11"/>
        <v>16.573801916932908</v>
      </c>
      <c r="J318" s="103">
        <f t="shared" si="12"/>
        <v>46.306198083067095</v>
      </c>
      <c r="K318" s="113" t="s">
        <v>751</v>
      </c>
      <c r="L318" s="113" t="s">
        <v>81</v>
      </c>
      <c r="M318" s="138">
        <v>0.26357827476038337</v>
      </c>
      <c r="N318" s="117">
        <f>H318*M318</f>
        <v>16.573801916932908</v>
      </c>
      <c r="O318" s="117" t="s">
        <v>1159</v>
      </c>
      <c r="P318" s="114"/>
      <c r="Q318" s="118"/>
      <c r="R318" s="116"/>
      <c r="S318" s="114"/>
    </row>
    <row r="319" spans="6:19">
      <c r="F319" s="111" t="s">
        <v>750</v>
      </c>
      <c r="G319" s="136">
        <v>2.9365900000000003E-5</v>
      </c>
      <c r="H319" s="103">
        <f>ROUND(+G319*Totals!$H$16,2)</f>
        <v>10.99</v>
      </c>
      <c r="I319" s="103">
        <f t="shared" si="11"/>
        <v>3.3663063063063063</v>
      </c>
      <c r="J319" s="103">
        <f t="shared" si="12"/>
        <v>7.6236936936936939</v>
      </c>
      <c r="K319" s="113" t="s">
        <v>750</v>
      </c>
      <c r="L319" s="113" t="s">
        <v>56</v>
      </c>
      <c r="M319" s="138">
        <v>0.30630630630630629</v>
      </c>
      <c r="N319" s="117">
        <f>H319*M319</f>
        <v>3.3663063063063063</v>
      </c>
      <c r="O319" s="113" t="s">
        <v>1159</v>
      </c>
      <c r="P319" s="114"/>
      <c r="Q319" s="118"/>
      <c r="R319" s="116"/>
      <c r="S319" s="114"/>
    </row>
    <row r="320" spans="6:19">
      <c r="F320" s="111" t="s">
        <v>749</v>
      </c>
      <c r="G320" s="136">
        <v>6.7232300000000003E-5</v>
      </c>
      <c r="H320" s="103">
        <f>ROUND(+G320*Totals!$H$16,2)</f>
        <v>25.15</v>
      </c>
      <c r="I320" s="103">
        <f t="shared" si="11"/>
        <v>6.6502403846153841</v>
      </c>
      <c r="J320" s="103">
        <f t="shared" si="12"/>
        <v>18.499759615384615</v>
      </c>
      <c r="K320" s="113" t="s">
        <v>749</v>
      </c>
      <c r="L320" s="113" t="s">
        <v>61</v>
      </c>
      <c r="M320" s="138">
        <v>0.26442307692307693</v>
      </c>
      <c r="N320" s="117">
        <f>H320*M320</f>
        <v>6.6502403846153841</v>
      </c>
      <c r="O320" s="113" t="s">
        <v>1159</v>
      </c>
      <c r="P320" s="114"/>
      <c r="Q320" s="118"/>
      <c r="R320" s="116"/>
      <c r="S320" s="114"/>
    </row>
    <row r="321" spans="6:19">
      <c r="F321" s="111" t="s">
        <v>748</v>
      </c>
      <c r="G321" s="136">
        <v>2.9481770000000003E-4</v>
      </c>
      <c r="H321" s="103">
        <f>ROUND(+G321*Totals!$H$16,2)</f>
        <v>110.3</v>
      </c>
      <c r="I321" s="103">
        <f t="shared" si="11"/>
        <v>0</v>
      </c>
      <c r="J321" s="103">
        <f t="shared" si="12"/>
        <v>110.3</v>
      </c>
      <c r="K321" s="113"/>
      <c r="L321" s="113"/>
      <c r="N321" s="117"/>
      <c r="O321" s="117"/>
      <c r="P321" s="114"/>
      <c r="Q321" s="118"/>
      <c r="R321" s="116"/>
      <c r="S321" s="114"/>
    </row>
    <row r="322" spans="6:19">
      <c r="F322" s="111" t="s">
        <v>747</v>
      </c>
      <c r="G322" s="136">
        <v>1.1842939E-3</v>
      </c>
      <c r="H322" s="103">
        <f>ROUND(+G322*Totals!$H$16,2)</f>
        <v>443.08</v>
      </c>
      <c r="I322" s="103">
        <f t="shared" si="11"/>
        <v>0</v>
      </c>
      <c r="J322" s="103">
        <f t="shared" si="12"/>
        <v>443.08</v>
      </c>
      <c r="K322" s="113"/>
      <c r="L322" s="113"/>
      <c r="N322" s="117"/>
      <c r="O322" s="113"/>
      <c r="P322" s="114"/>
      <c r="Q322" s="118"/>
      <c r="R322" s="116"/>
      <c r="S322" s="114"/>
    </row>
    <row r="323" spans="6:19">
      <c r="F323" s="111" t="s">
        <v>746</v>
      </c>
      <c r="G323" s="136">
        <v>1.3291910000000001E-4</v>
      </c>
      <c r="H323" s="103">
        <f>ROUND(+G323*Totals!$H$16,2)</f>
        <v>49.73</v>
      </c>
      <c r="I323" s="103">
        <f t="shared" si="11"/>
        <v>6.4327363184079607</v>
      </c>
      <c r="J323" s="103">
        <f t="shared" si="12"/>
        <v>43.297263681592035</v>
      </c>
      <c r="K323" s="113" t="s">
        <v>746</v>
      </c>
      <c r="L323" s="113" t="s">
        <v>41</v>
      </c>
      <c r="M323" s="138">
        <v>0.12935323383084579</v>
      </c>
      <c r="N323" s="117">
        <f>H323*M323</f>
        <v>6.4327363184079607</v>
      </c>
      <c r="O323" s="117" t="s">
        <v>1159</v>
      </c>
      <c r="P323" s="114"/>
      <c r="Q323" s="118"/>
      <c r="R323" s="116"/>
      <c r="S323" s="114"/>
    </row>
    <row r="324" spans="6:19">
      <c r="F324" s="111" t="s">
        <v>745</v>
      </c>
      <c r="G324" s="136">
        <v>1.8585490000000001E-4</v>
      </c>
      <c r="H324" s="103">
        <f>ROUND(+G324*Totals!$H$16,2)</f>
        <v>69.53</v>
      </c>
      <c r="I324" s="103">
        <f t="shared" si="11"/>
        <v>18.521091703056769</v>
      </c>
      <c r="J324" s="103">
        <f t="shared" si="12"/>
        <v>51.008908296943233</v>
      </c>
      <c r="K324" s="137" t="s">
        <v>745</v>
      </c>
      <c r="L324" s="137" t="s">
        <v>119</v>
      </c>
      <c r="M324" s="138">
        <v>0.26637554585152839</v>
      </c>
      <c r="N324" s="117">
        <f>H324*M324</f>
        <v>18.521091703056769</v>
      </c>
      <c r="O324" s="113"/>
      <c r="P324" s="114"/>
      <c r="Q324" s="118"/>
      <c r="R324" s="116"/>
      <c r="S324" s="114"/>
    </row>
    <row r="325" spans="6:19">
      <c r="F325" s="111" t="s">
        <v>744</v>
      </c>
      <c r="G325" s="136">
        <v>5.2549399999999995E-5</v>
      </c>
      <c r="H325" s="103">
        <f>ROUND(+G325*Totals!$H$16,2)</f>
        <v>19.66</v>
      </c>
      <c r="I325" s="103">
        <f t="shared" si="11"/>
        <v>7.545563380281691</v>
      </c>
      <c r="J325" s="103">
        <f t="shared" si="12"/>
        <v>12.114436619718308</v>
      </c>
      <c r="K325" s="113" t="s">
        <v>744</v>
      </c>
      <c r="L325" s="113" t="s">
        <v>69</v>
      </c>
      <c r="M325" s="138">
        <v>0.38380281690140849</v>
      </c>
      <c r="N325" s="117">
        <f>H325*M325</f>
        <v>7.545563380281691</v>
      </c>
      <c r="O325" s="117" t="s">
        <v>1159</v>
      </c>
      <c r="P325" s="114"/>
      <c r="Q325" s="118"/>
      <c r="R325" s="116"/>
      <c r="S325" s="114"/>
    </row>
    <row r="326" spans="6:19">
      <c r="F326" s="111" t="s">
        <v>743</v>
      </c>
      <c r="G326" s="136">
        <v>4.1614499999999998E-4</v>
      </c>
      <c r="H326" s="103">
        <f>ROUND(+G326*Totals!$H$16,2)</f>
        <v>155.69</v>
      </c>
      <c r="I326" s="103">
        <f t="shared" si="11"/>
        <v>0</v>
      </c>
      <c r="J326" s="103">
        <f t="shared" si="12"/>
        <v>155.69</v>
      </c>
      <c r="K326" s="113"/>
      <c r="L326" s="113"/>
      <c r="N326" s="117"/>
      <c r="O326" s="113"/>
      <c r="P326" s="114"/>
      <c r="Q326" s="118"/>
      <c r="R326" s="116"/>
      <c r="S326" s="114"/>
    </row>
    <row r="327" spans="6:19">
      <c r="F327" s="111" t="s">
        <v>742</v>
      </c>
      <c r="G327" s="136">
        <v>2.43427E-5</v>
      </c>
      <c r="H327" s="103">
        <f>ROUND(+G327*Totals!$H$16,2)</f>
        <v>9.11</v>
      </c>
      <c r="I327" s="103">
        <f t="shared" ref="I327:I390" si="13">+N327+Q327+T327</f>
        <v>4.3019444444444437</v>
      </c>
      <c r="J327" s="103">
        <f t="shared" ref="J327:J390" si="14">+H327-I327</f>
        <v>4.8080555555555557</v>
      </c>
      <c r="K327" s="113" t="s">
        <v>742</v>
      </c>
      <c r="L327" s="113" t="s">
        <v>88</v>
      </c>
      <c r="M327" s="138">
        <v>0.47222222222222221</v>
      </c>
      <c r="N327" s="117">
        <f>H327*M327</f>
        <v>4.3019444444444437</v>
      </c>
      <c r="O327" s="113" t="s">
        <v>1159</v>
      </c>
      <c r="P327" s="114"/>
      <c r="Q327" s="118"/>
      <c r="R327" s="116"/>
      <c r="S327" s="114"/>
    </row>
    <row r="328" spans="6:19">
      <c r="F328" s="111" t="s">
        <v>741</v>
      </c>
      <c r="G328" s="136">
        <v>4.6792170000000002E-4</v>
      </c>
      <c r="H328" s="103">
        <f>ROUND(+G328*Totals!$H$16,2)</f>
        <v>175.07</v>
      </c>
      <c r="I328" s="103">
        <f t="shared" si="13"/>
        <v>0</v>
      </c>
      <c r="J328" s="103">
        <f t="shared" si="14"/>
        <v>175.07</v>
      </c>
      <c r="K328" s="113"/>
      <c r="L328" s="113"/>
      <c r="N328" s="117"/>
      <c r="O328" s="117"/>
      <c r="P328" s="114"/>
      <c r="Q328" s="118"/>
      <c r="R328" s="116"/>
      <c r="S328" s="114"/>
    </row>
    <row r="329" spans="6:19">
      <c r="F329" s="111" t="s">
        <v>740</v>
      </c>
      <c r="G329" s="136">
        <v>3.0679589999999999E-4</v>
      </c>
      <c r="H329" s="103">
        <f>ROUND(+G329*Totals!$H$16,2)</f>
        <v>114.78</v>
      </c>
      <c r="I329" s="103">
        <f t="shared" si="13"/>
        <v>0</v>
      </c>
      <c r="J329" s="103">
        <f t="shared" si="14"/>
        <v>114.78</v>
      </c>
      <c r="K329" s="113"/>
      <c r="L329" s="113"/>
      <c r="N329" s="117"/>
      <c r="O329" s="113"/>
      <c r="P329" s="114"/>
      <c r="Q329" s="118"/>
      <c r="R329" s="116"/>
      <c r="S329" s="114"/>
    </row>
    <row r="330" spans="6:19">
      <c r="F330" s="111" t="s">
        <v>739</v>
      </c>
      <c r="G330" s="136">
        <v>1.1591800000000001E-5</v>
      </c>
      <c r="H330" s="103">
        <f>ROUND(+G330*Totals!$H$16,2)</f>
        <v>4.34</v>
      </c>
      <c r="I330" s="103">
        <f t="shared" si="13"/>
        <v>1.9940540540540539</v>
      </c>
      <c r="J330" s="103">
        <f t="shared" si="14"/>
        <v>2.345945945945946</v>
      </c>
      <c r="K330" s="113" t="s">
        <v>739</v>
      </c>
      <c r="L330" s="113" t="s">
        <v>55</v>
      </c>
      <c r="M330" s="138">
        <v>0.45945945945945943</v>
      </c>
      <c r="N330" s="117">
        <f>H330*M330</f>
        <v>1.9940540540540539</v>
      </c>
      <c r="O330" s="113" t="s">
        <v>1159</v>
      </c>
      <c r="P330" s="114"/>
      <c r="Q330" s="118"/>
      <c r="R330" s="116"/>
      <c r="S330" s="114"/>
    </row>
    <row r="331" spans="6:19">
      <c r="F331" s="111" t="s">
        <v>738</v>
      </c>
      <c r="G331" s="136">
        <v>2.094249E-4</v>
      </c>
      <c r="H331" s="103">
        <f>ROUND(+G331*Totals!$H$16,2)</f>
        <v>78.349999999999994</v>
      </c>
      <c r="I331" s="103">
        <f t="shared" si="13"/>
        <v>0</v>
      </c>
      <c r="J331" s="103">
        <f t="shared" si="14"/>
        <v>78.349999999999994</v>
      </c>
      <c r="K331" s="113"/>
      <c r="L331" s="113"/>
      <c r="N331" s="117"/>
      <c r="O331" s="113"/>
      <c r="P331" s="114"/>
      <c r="Q331" s="118"/>
      <c r="R331" s="116"/>
      <c r="S331" s="114"/>
    </row>
    <row r="332" spans="6:19">
      <c r="F332" s="111" t="s">
        <v>737</v>
      </c>
      <c r="G332" s="136">
        <v>1.881733E-4</v>
      </c>
      <c r="H332" s="103">
        <f>ROUND(+G332*Totals!$H$16,2)</f>
        <v>70.400000000000006</v>
      </c>
      <c r="I332" s="103">
        <f t="shared" si="13"/>
        <v>9.0888402625820568</v>
      </c>
      <c r="J332" s="103">
        <f t="shared" si="14"/>
        <v>61.311159737417952</v>
      </c>
      <c r="K332" s="137" t="s">
        <v>737</v>
      </c>
      <c r="L332" s="137" t="s">
        <v>80</v>
      </c>
      <c r="M332" s="138">
        <v>5.142231947483588E-2</v>
      </c>
      <c r="N332" s="117">
        <f>H332*M332</f>
        <v>3.6201312910284464</v>
      </c>
      <c r="O332" s="137" t="s">
        <v>109</v>
      </c>
      <c r="P332" s="138">
        <v>7.7680525164113778E-2</v>
      </c>
      <c r="Q332" s="118">
        <f>H332*P332</f>
        <v>5.4687089715536104</v>
      </c>
      <c r="R332" s="116"/>
      <c r="S332" s="114"/>
    </row>
    <row r="333" spans="6:19">
      <c r="F333" s="111" t="s">
        <v>736</v>
      </c>
      <c r="G333" s="136">
        <v>3.0872780000000002E-4</v>
      </c>
      <c r="H333" s="103">
        <f>ROUND(+G333*Totals!$H$16,2)</f>
        <v>115.51</v>
      </c>
      <c r="I333" s="103">
        <f t="shared" si="13"/>
        <v>0</v>
      </c>
      <c r="J333" s="103">
        <f t="shared" si="14"/>
        <v>115.51</v>
      </c>
      <c r="K333" s="113"/>
      <c r="L333" s="113"/>
      <c r="N333" s="117"/>
      <c r="O333" s="113"/>
      <c r="P333" s="114"/>
      <c r="Q333" s="118"/>
      <c r="R333" s="116"/>
      <c r="S333" s="114"/>
    </row>
    <row r="334" spans="6:19">
      <c r="F334" s="111" t="s">
        <v>735</v>
      </c>
      <c r="G334" s="136">
        <v>1.9601706E-3</v>
      </c>
      <c r="H334" s="103">
        <f>ROUND(+G334*Totals!$H$16,2)</f>
        <v>733.37</v>
      </c>
      <c r="I334" s="103">
        <f t="shared" si="13"/>
        <v>0</v>
      </c>
      <c r="J334" s="103">
        <f t="shared" si="14"/>
        <v>733.37</v>
      </c>
      <c r="K334" s="113"/>
      <c r="L334" s="113"/>
      <c r="N334" s="117"/>
      <c r="O334" s="113"/>
      <c r="P334" s="114"/>
      <c r="Q334" s="118"/>
      <c r="R334" s="116"/>
      <c r="S334" s="114"/>
    </row>
    <row r="335" spans="6:19">
      <c r="F335" s="111" t="s">
        <v>734</v>
      </c>
      <c r="G335" s="136">
        <v>4.447381E-4</v>
      </c>
      <c r="H335" s="103">
        <f>ROUND(+G335*Totals!$H$16,2)</f>
        <v>166.39</v>
      </c>
      <c r="I335" s="103">
        <f t="shared" si="13"/>
        <v>0</v>
      </c>
      <c r="J335" s="103">
        <f t="shared" si="14"/>
        <v>166.39</v>
      </c>
      <c r="K335" s="113"/>
      <c r="L335" s="113"/>
      <c r="N335" s="117"/>
      <c r="O335" s="117"/>
      <c r="P335" s="114"/>
      <c r="Q335" s="118"/>
      <c r="R335" s="116"/>
      <c r="S335" s="114"/>
    </row>
    <row r="336" spans="6:19">
      <c r="F336" s="111" t="s">
        <v>733</v>
      </c>
      <c r="G336" s="136">
        <v>2.44973E-4</v>
      </c>
      <c r="H336" s="103">
        <f>ROUND(+G336*Totals!$H$16,2)</f>
        <v>91.65</v>
      </c>
      <c r="I336" s="103">
        <f t="shared" si="13"/>
        <v>0</v>
      </c>
      <c r="J336" s="103">
        <f t="shared" si="14"/>
        <v>91.65</v>
      </c>
      <c r="K336" s="113"/>
      <c r="L336" s="113"/>
      <c r="N336" s="117"/>
      <c r="O336" s="117"/>
      <c r="P336" s="114"/>
      <c r="Q336" s="118"/>
      <c r="R336" s="116"/>
      <c r="S336" s="114"/>
    </row>
    <row r="337" spans="6:19">
      <c r="F337" s="111" t="s">
        <v>732</v>
      </c>
      <c r="G337" s="136">
        <v>5.4095000000000003E-5</v>
      </c>
      <c r="H337" s="103">
        <f>ROUND(+G337*Totals!$H$16,2)</f>
        <v>20.239999999999998</v>
      </c>
      <c r="I337" s="103">
        <f t="shared" si="13"/>
        <v>5.381269841269841</v>
      </c>
      <c r="J337" s="103">
        <f t="shared" si="14"/>
        <v>14.858730158730157</v>
      </c>
      <c r="K337" s="113" t="s">
        <v>732</v>
      </c>
      <c r="L337" s="113" t="s">
        <v>75</v>
      </c>
      <c r="M337" s="138">
        <v>0.26587301587301587</v>
      </c>
      <c r="N337" s="117">
        <f>H337*M337</f>
        <v>5.381269841269841</v>
      </c>
      <c r="O337" s="113" t="s">
        <v>1159</v>
      </c>
      <c r="P337" s="114"/>
      <c r="Q337" s="118"/>
      <c r="R337" s="116"/>
      <c r="S337" s="114"/>
    </row>
    <row r="338" spans="6:19">
      <c r="F338" s="111" t="s">
        <v>731</v>
      </c>
      <c r="G338" s="136">
        <v>9.2347899999999997E-5</v>
      </c>
      <c r="H338" s="103">
        <f>ROUND(+G338*Totals!$H$16,2)</f>
        <v>34.549999999999997</v>
      </c>
      <c r="I338" s="103">
        <f t="shared" si="13"/>
        <v>10.112195121951219</v>
      </c>
      <c r="J338" s="103">
        <f t="shared" si="14"/>
        <v>24.43780487804878</v>
      </c>
      <c r="K338" s="113" t="s">
        <v>731</v>
      </c>
      <c r="L338" s="113" t="s">
        <v>57</v>
      </c>
      <c r="M338" s="138">
        <v>0.29268292682926828</v>
      </c>
      <c r="N338" s="117">
        <f>H338*M338</f>
        <v>10.112195121951219</v>
      </c>
      <c r="O338" s="113" t="s">
        <v>1159</v>
      </c>
      <c r="P338" s="114"/>
      <c r="Q338" s="118"/>
      <c r="R338" s="116"/>
      <c r="S338" s="114"/>
    </row>
    <row r="339" spans="6:19">
      <c r="F339" s="111" t="s">
        <v>730</v>
      </c>
      <c r="G339" s="136">
        <v>3.6784589999999998E-4</v>
      </c>
      <c r="H339" s="103">
        <f>ROUND(+G339*Totals!$H$16,2)</f>
        <v>137.62</v>
      </c>
      <c r="I339" s="103">
        <f t="shared" si="13"/>
        <v>0</v>
      </c>
      <c r="J339" s="103">
        <f t="shared" si="14"/>
        <v>137.62</v>
      </c>
      <c r="K339" s="113"/>
      <c r="L339" s="113"/>
      <c r="N339" s="117"/>
      <c r="O339" s="117"/>
      <c r="P339" s="114"/>
      <c r="Q339" s="118"/>
      <c r="R339" s="116"/>
      <c r="S339" s="114"/>
    </row>
    <row r="340" spans="6:19">
      <c r="F340" s="111" t="s">
        <v>729</v>
      </c>
      <c r="G340" s="136">
        <v>3.2147879999999999E-4</v>
      </c>
      <c r="H340" s="103">
        <f>ROUND(+G340*Totals!$H$16,2)</f>
        <v>120.28</v>
      </c>
      <c r="I340" s="103">
        <f t="shared" si="13"/>
        <v>0</v>
      </c>
      <c r="J340" s="103">
        <f t="shared" si="14"/>
        <v>120.28</v>
      </c>
      <c r="K340" s="113"/>
      <c r="L340" s="113"/>
      <c r="N340" s="117"/>
      <c r="O340" s="117"/>
      <c r="P340" s="114"/>
      <c r="Q340" s="118"/>
      <c r="R340" s="116"/>
      <c r="S340" s="114"/>
    </row>
    <row r="341" spans="6:19">
      <c r="F341" s="111" t="s">
        <v>728</v>
      </c>
      <c r="G341" s="136">
        <v>2.9365900000000003E-5</v>
      </c>
      <c r="H341" s="103">
        <f>ROUND(+G341*Totals!$H$16,2)</f>
        <v>10.99</v>
      </c>
      <c r="I341" s="103">
        <f t="shared" si="13"/>
        <v>5.8518181818181816</v>
      </c>
      <c r="J341" s="103">
        <f t="shared" si="14"/>
        <v>5.1381818181818186</v>
      </c>
      <c r="K341" s="113" t="s">
        <v>728</v>
      </c>
      <c r="L341" s="113" t="s">
        <v>65</v>
      </c>
      <c r="M341" s="138">
        <v>0.53246753246753242</v>
      </c>
      <c r="N341" s="117">
        <f>H341*M341</f>
        <v>5.8518181818181816</v>
      </c>
      <c r="O341" s="113" t="s">
        <v>1159</v>
      </c>
      <c r="P341" s="114"/>
      <c r="Q341" s="118"/>
      <c r="R341" s="116"/>
      <c r="S341" s="114"/>
    </row>
    <row r="342" spans="6:19">
      <c r="F342" s="111" t="s">
        <v>727</v>
      </c>
      <c r="G342" s="136">
        <v>8.3460800000000006E-5</v>
      </c>
      <c r="H342" s="103">
        <f>ROUND(+G342*Totals!$H$16,2)</f>
        <v>31.23</v>
      </c>
      <c r="I342" s="103">
        <f t="shared" si="13"/>
        <v>12.435898203592815</v>
      </c>
      <c r="J342" s="103">
        <f t="shared" si="14"/>
        <v>18.794101796407183</v>
      </c>
      <c r="K342" s="113" t="s">
        <v>727</v>
      </c>
      <c r="L342" s="113" t="s">
        <v>131</v>
      </c>
      <c r="M342" s="138">
        <v>0.39820359281437129</v>
      </c>
      <c r="N342" s="117">
        <f>H342*M342</f>
        <v>12.435898203592815</v>
      </c>
      <c r="O342" s="113" t="s">
        <v>1159</v>
      </c>
      <c r="P342" s="114"/>
      <c r="Q342" s="118"/>
      <c r="R342" s="116"/>
      <c r="S342" s="114"/>
    </row>
    <row r="343" spans="6:19" ht="37.5">
      <c r="F343" s="111" t="s">
        <v>726</v>
      </c>
      <c r="G343" s="136">
        <v>2.8013480000000003E-4</v>
      </c>
      <c r="H343" s="103">
        <f>ROUND(+G343*Totals!$H$16,2)</f>
        <v>104.81</v>
      </c>
      <c r="I343" s="103">
        <f t="shared" si="13"/>
        <v>0</v>
      </c>
      <c r="J343" s="103">
        <f t="shared" si="14"/>
        <v>104.81</v>
      </c>
      <c r="K343" s="113"/>
      <c r="L343" s="113"/>
      <c r="N343" s="117"/>
      <c r="O343" s="117"/>
      <c r="P343" s="114"/>
      <c r="Q343" s="118"/>
      <c r="R343" s="116"/>
      <c r="S343" s="114"/>
    </row>
    <row r="344" spans="6:19">
      <c r="F344" s="111" t="s">
        <v>725</v>
      </c>
      <c r="G344" s="136">
        <v>2.3763159999999999E-4</v>
      </c>
      <c r="H344" s="103">
        <f>ROUND(+G344*Totals!$H$16,2)</f>
        <v>88.91</v>
      </c>
      <c r="I344" s="103">
        <f t="shared" si="13"/>
        <v>0</v>
      </c>
      <c r="J344" s="103">
        <f t="shared" si="14"/>
        <v>88.91</v>
      </c>
      <c r="K344" s="113"/>
      <c r="L344" s="113"/>
      <c r="N344" s="117"/>
      <c r="O344" s="113"/>
      <c r="P344" s="114"/>
      <c r="Q344" s="118"/>
      <c r="R344" s="116"/>
      <c r="S344" s="114"/>
    </row>
    <row r="345" spans="6:19">
      <c r="F345" s="111" t="s">
        <v>724</v>
      </c>
      <c r="G345" s="136">
        <v>7.5733000000000001E-5</v>
      </c>
      <c r="H345" s="103">
        <f>ROUND(+G345*Totals!$H$16,2)</f>
        <v>28.33</v>
      </c>
      <c r="I345" s="103">
        <f t="shared" si="13"/>
        <v>5.2829836829836827</v>
      </c>
      <c r="J345" s="103">
        <f t="shared" si="14"/>
        <v>23.047016317016315</v>
      </c>
      <c r="K345" s="113" t="s">
        <v>724</v>
      </c>
      <c r="L345" s="113" t="s">
        <v>61</v>
      </c>
      <c r="M345" s="138">
        <v>0.18648018648018649</v>
      </c>
      <c r="N345" s="117">
        <f>H345*M345</f>
        <v>5.2829836829836827</v>
      </c>
      <c r="O345" s="113" t="s">
        <v>1159</v>
      </c>
      <c r="P345" s="114"/>
      <c r="Q345" s="118"/>
      <c r="R345" s="116"/>
      <c r="S345" s="114"/>
    </row>
    <row r="346" spans="6:19">
      <c r="F346" s="111" t="s">
        <v>723</v>
      </c>
      <c r="G346" s="136">
        <v>1.6885359999999999E-4</v>
      </c>
      <c r="H346" s="103">
        <f>ROUND(+G346*Totals!$H$16,2)</f>
        <v>63.17</v>
      </c>
      <c r="I346" s="103">
        <f t="shared" si="13"/>
        <v>8.5455437665782501</v>
      </c>
      <c r="J346" s="103">
        <f t="shared" si="14"/>
        <v>54.624456233421753</v>
      </c>
      <c r="K346" s="137" t="s">
        <v>723</v>
      </c>
      <c r="L346" s="137" t="s">
        <v>92</v>
      </c>
      <c r="M346" s="138">
        <v>0.13527851458885942</v>
      </c>
      <c r="N346" s="117">
        <f>H346*M346</f>
        <v>8.5455437665782501</v>
      </c>
      <c r="O346" s="117"/>
      <c r="P346" s="114"/>
      <c r="Q346" s="118"/>
      <c r="R346" s="116"/>
      <c r="S346" s="114"/>
    </row>
    <row r="347" spans="6:19">
      <c r="F347" s="111" t="s">
        <v>722</v>
      </c>
      <c r="G347" s="136">
        <v>6.3909369999999989E-4</v>
      </c>
      <c r="H347" s="103">
        <f>ROUND(+G347*Totals!$H$16,2)</f>
        <v>239.11</v>
      </c>
      <c r="I347" s="103">
        <f t="shared" si="13"/>
        <v>0</v>
      </c>
      <c r="J347" s="103">
        <f t="shared" si="14"/>
        <v>239.11</v>
      </c>
      <c r="K347" s="113"/>
      <c r="L347" s="113"/>
      <c r="N347" s="117"/>
      <c r="O347" s="117"/>
      <c r="P347" s="114"/>
      <c r="Q347" s="118"/>
      <c r="R347" s="116"/>
      <c r="S347" s="114"/>
    </row>
    <row r="348" spans="6:19">
      <c r="F348" s="111" t="s">
        <v>721</v>
      </c>
      <c r="G348" s="136">
        <v>3.3229799999999998E-5</v>
      </c>
      <c r="H348" s="103">
        <f>ROUND(+G348*Totals!$H$16,2)</f>
        <v>12.43</v>
      </c>
      <c r="I348" s="103">
        <f t="shared" si="13"/>
        <v>2.81859410430839</v>
      </c>
      <c r="J348" s="103">
        <f t="shared" si="14"/>
        <v>9.6114058956916093</v>
      </c>
      <c r="K348" s="113" t="s">
        <v>721</v>
      </c>
      <c r="L348" s="113" t="s">
        <v>103</v>
      </c>
      <c r="M348" s="138">
        <v>0.22675736961451246</v>
      </c>
      <c r="N348" s="117">
        <f>H348*M348</f>
        <v>2.81859410430839</v>
      </c>
      <c r="O348" s="117" t="s">
        <v>1159</v>
      </c>
      <c r="P348" s="114"/>
      <c r="Q348" s="118"/>
      <c r="R348" s="116"/>
      <c r="S348" s="114"/>
    </row>
    <row r="349" spans="6:19">
      <c r="F349" s="111" t="s">
        <v>720</v>
      </c>
      <c r="G349" s="136">
        <v>1.197818E-4</v>
      </c>
      <c r="H349" s="103">
        <f>ROUND(+G349*Totals!$H$16,2)</f>
        <v>44.81</v>
      </c>
      <c r="I349" s="103">
        <f t="shared" si="13"/>
        <v>0.48972677595628417</v>
      </c>
      <c r="J349" s="103">
        <f t="shared" si="14"/>
        <v>44.320273224043717</v>
      </c>
      <c r="K349" s="113" t="s">
        <v>720</v>
      </c>
      <c r="L349" s="113" t="s">
        <v>117</v>
      </c>
      <c r="M349" s="138">
        <v>1.092896174863388E-2</v>
      </c>
      <c r="N349" s="117">
        <f>H349*M349</f>
        <v>0.48972677595628417</v>
      </c>
      <c r="O349" s="117" t="s">
        <v>1159</v>
      </c>
      <c r="P349" s="114"/>
      <c r="Q349" s="118"/>
      <c r="R349" s="116"/>
      <c r="S349" s="114"/>
    </row>
    <row r="350" spans="6:19">
      <c r="F350" s="111" t="s">
        <v>719</v>
      </c>
      <c r="G350" s="136">
        <v>5.9504500000000006E-5</v>
      </c>
      <c r="H350" s="103">
        <f>ROUND(+G350*Totals!$H$16,2)</f>
        <v>22.26</v>
      </c>
      <c r="I350" s="103">
        <f t="shared" si="13"/>
        <v>4.9466666666666663</v>
      </c>
      <c r="J350" s="103">
        <f t="shared" si="14"/>
        <v>17.313333333333336</v>
      </c>
      <c r="K350" s="113" t="s">
        <v>719</v>
      </c>
      <c r="L350" s="113" t="s">
        <v>120</v>
      </c>
      <c r="M350" s="138">
        <v>0.22222222222222221</v>
      </c>
      <c r="N350" s="117">
        <f>H350*M350</f>
        <v>4.9466666666666663</v>
      </c>
      <c r="O350" s="113" t="s">
        <v>1159</v>
      </c>
      <c r="P350" s="114"/>
      <c r="Q350" s="118"/>
      <c r="R350" s="116"/>
      <c r="S350" s="114"/>
    </row>
    <row r="351" spans="6:19">
      <c r="F351" s="111" t="s">
        <v>718</v>
      </c>
      <c r="G351" s="136">
        <v>2.3570000000000003E-5</v>
      </c>
      <c r="H351" s="103">
        <f>ROUND(+G351*Totals!$H$16,2)</f>
        <v>8.82</v>
      </c>
      <c r="I351" s="103">
        <f t="shared" si="13"/>
        <v>3.8033333333333337</v>
      </c>
      <c r="J351" s="103">
        <f t="shared" si="14"/>
        <v>5.0166666666666666</v>
      </c>
      <c r="K351" s="113" t="s">
        <v>718</v>
      </c>
      <c r="L351" s="113" t="s">
        <v>40</v>
      </c>
      <c r="M351" s="138">
        <v>0.43121693121693122</v>
      </c>
      <c r="N351" s="117">
        <f>H351*M351</f>
        <v>3.8033333333333337</v>
      </c>
      <c r="O351" s="113" t="s">
        <v>1159</v>
      </c>
      <c r="P351" s="114"/>
      <c r="Q351" s="118"/>
      <c r="R351" s="116"/>
      <c r="S351" s="114"/>
    </row>
    <row r="352" spans="6:19">
      <c r="F352" s="111" t="s">
        <v>717</v>
      </c>
      <c r="G352" s="136">
        <v>8.3847199999999999E-5</v>
      </c>
      <c r="H352" s="103">
        <f>ROUND(+G352*Totals!$H$16,2)</f>
        <v>31.37</v>
      </c>
      <c r="I352" s="103">
        <f t="shared" si="13"/>
        <v>0</v>
      </c>
      <c r="J352" s="103">
        <f t="shared" si="14"/>
        <v>31.37</v>
      </c>
      <c r="K352" s="113"/>
      <c r="L352" s="113"/>
      <c r="N352" s="117"/>
      <c r="O352" s="113"/>
      <c r="P352" s="114"/>
      <c r="Q352" s="118"/>
      <c r="R352" s="116"/>
      <c r="S352" s="114"/>
    </row>
    <row r="353" spans="6:19">
      <c r="F353" s="111" t="s">
        <v>71</v>
      </c>
      <c r="G353" s="136">
        <v>3.8252889999999996E-4</v>
      </c>
      <c r="H353" s="103">
        <f>ROUND(+G353*Totals!$H$16,2)</f>
        <v>143.12</v>
      </c>
      <c r="I353" s="103">
        <f t="shared" si="13"/>
        <v>0</v>
      </c>
      <c r="J353" s="103">
        <f t="shared" si="14"/>
        <v>143.12</v>
      </c>
      <c r="K353" s="113"/>
      <c r="L353" s="113"/>
      <c r="N353" s="117"/>
      <c r="O353" s="117"/>
      <c r="P353" s="114"/>
      <c r="Q353" s="118"/>
      <c r="R353" s="116"/>
      <c r="S353" s="114"/>
    </row>
    <row r="354" spans="6:19">
      <c r="F354" s="111" t="s">
        <v>716</v>
      </c>
      <c r="G354" s="136">
        <v>7.967419000000001E-4</v>
      </c>
      <c r="H354" s="103">
        <f>ROUND(+G354*Totals!$H$16,2)</f>
        <v>298.08999999999997</v>
      </c>
      <c r="I354" s="103">
        <f t="shared" si="13"/>
        <v>0</v>
      </c>
      <c r="J354" s="103">
        <f t="shared" si="14"/>
        <v>298.08999999999997</v>
      </c>
      <c r="K354" s="113"/>
      <c r="L354" s="113"/>
      <c r="N354" s="117"/>
      <c r="O354" s="113"/>
      <c r="P354" s="114"/>
      <c r="Q354" s="118"/>
      <c r="R354" s="116"/>
      <c r="S354" s="114"/>
    </row>
    <row r="355" spans="6:19">
      <c r="F355" s="111" t="s">
        <v>715</v>
      </c>
      <c r="G355" s="136">
        <v>2.7433900000000002E-5</v>
      </c>
      <c r="H355" s="103">
        <f>ROUND(+G355*Totals!$H$16,2)</f>
        <v>10.26</v>
      </c>
      <c r="I355" s="103">
        <f t="shared" si="13"/>
        <v>2.5920000000000001</v>
      </c>
      <c r="J355" s="103">
        <f>+H355-I355</f>
        <v>7.6679999999999993</v>
      </c>
      <c r="K355" s="113" t="s">
        <v>715</v>
      </c>
      <c r="L355" s="113" t="s">
        <v>55</v>
      </c>
      <c r="M355" s="138">
        <v>0.25263157894736843</v>
      </c>
      <c r="N355" s="117">
        <f>H355*M355</f>
        <v>2.5920000000000001</v>
      </c>
      <c r="O355" s="113"/>
      <c r="P355" s="114"/>
      <c r="Q355" s="118"/>
      <c r="R355" s="116"/>
      <c r="S355" s="114"/>
    </row>
    <row r="356" spans="6:19">
      <c r="F356" s="111" t="s">
        <v>714</v>
      </c>
      <c r="G356" s="136">
        <v>5.9500626000000001E-3</v>
      </c>
      <c r="H356" s="103">
        <f>ROUND(+G356*Totals!$H$16,2)</f>
        <v>2226.12</v>
      </c>
      <c r="I356" s="103">
        <f t="shared" si="13"/>
        <v>0</v>
      </c>
      <c r="J356" s="103">
        <f>+H356-I356</f>
        <v>2226.12</v>
      </c>
      <c r="K356" s="113"/>
      <c r="L356" s="113"/>
      <c r="N356" s="117"/>
      <c r="O356" s="113" t="s">
        <v>1159</v>
      </c>
      <c r="P356" s="114"/>
      <c r="Q356" s="118"/>
      <c r="R356" s="116"/>
      <c r="S356" s="114"/>
    </row>
    <row r="357" spans="6:19">
      <c r="F357" s="111" t="s">
        <v>713</v>
      </c>
      <c r="G357" s="136">
        <v>3.6954607E-3</v>
      </c>
      <c r="H357" s="103">
        <f>ROUND(+G357*Totals!$H$16,2)</f>
        <v>1382.59</v>
      </c>
      <c r="I357" s="103">
        <f t="shared" si="13"/>
        <v>0</v>
      </c>
      <c r="J357" s="103">
        <f t="shared" si="14"/>
        <v>1382.59</v>
      </c>
      <c r="K357" s="113"/>
      <c r="L357" s="113"/>
      <c r="N357" s="117"/>
      <c r="O357" s="113"/>
      <c r="P357" s="114"/>
      <c r="Q357" s="118"/>
      <c r="R357" s="116"/>
      <c r="S357" s="114"/>
    </row>
    <row r="358" spans="6:19">
      <c r="F358" s="111" t="s">
        <v>712</v>
      </c>
      <c r="G358" s="136">
        <v>3.8407440000000001E-4</v>
      </c>
      <c r="H358" s="103">
        <f>ROUND(+G358*Totals!$H$16,2)</f>
        <v>143.69999999999999</v>
      </c>
      <c r="I358" s="103">
        <f t="shared" si="13"/>
        <v>0</v>
      </c>
      <c r="J358" s="103">
        <f t="shared" si="14"/>
        <v>143.69999999999999</v>
      </c>
      <c r="K358" s="113"/>
      <c r="L358" s="113"/>
      <c r="N358" s="117"/>
      <c r="O358" s="117"/>
      <c r="P358" s="114"/>
      <c r="Q358" s="118"/>
      <c r="R358" s="116"/>
      <c r="S358" s="114"/>
    </row>
    <row r="359" spans="6:19">
      <c r="F359" s="111" t="s">
        <v>711</v>
      </c>
      <c r="G359" s="136">
        <v>1.0803542E-3</v>
      </c>
      <c r="H359" s="103">
        <f>ROUND(+G359*Totals!$H$16,2)</f>
        <v>404.2</v>
      </c>
      <c r="I359" s="103">
        <f t="shared" si="13"/>
        <v>0</v>
      </c>
      <c r="J359" s="103">
        <f t="shared" si="14"/>
        <v>404.2</v>
      </c>
      <c r="K359" s="113"/>
      <c r="L359" s="113"/>
      <c r="N359" s="117"/>
      <c r="O359" s="117"/>
      <c r="P359" s="114"/>
      <c r="Q359" s="118"/>
      <c r="R359" s="116"/>
      <c r="S359" s="114"/>
    </row>
    <row r="360" spans="6:19">
      <c r="F360" s="111" t="s">
        <v>710</v>
      </c>
      <c r="G360" s="136">
        <v>2.43427E-5</v>
      </c>
      <c r="H360" s="103">
        <f>ROUND(+G360*Totals!$H$16,2)</f>
        <v>9.11</v>
      </c>
      <c r="I360" s="103">
        <f t="shared" si="13"/>
        <v>0.43380952380952376</v>
      </c>
      <c r="J360" s="103">
        <f>+H360-I360</f>
        <v>8.6761904761904756</v>
      </c>
      <c r="K360" s="113" t="s">
        <v>710</v>
      </c>
      <c r="L360" s="113" t="s">
        <v>66</v>
      </c>
      <c r="M360" s="138">
        <v>4.7619047619047616E-2</v>
      </c>
      <c r="N360" s="117">
        <f>+H360*M360</f>
        <v>0.43380952380952376</v>
      </c>
      <c r="O360" s="113"/>
      <c r="P360" s="114"/>
      <c r="Q360" s="118"/>
      <c r="R360" s="116"/>
      <c r="S360" s="114"/>
    </row>
    <row r="361" spans="6:19">
      <c r="F361" s="111" t="s">
        <v>709</v>
      </c>
      <c r="G361" s="136">
        <v>2.43427E-5</v>
      </c>
      <c r="H361" s="103">
        <f>ROUND(+G361*Totals!$H$16,2)</f>
        <v>9.11</v>
      </c>
      <c r="I361" s="103">
        <f t="shared" si="13"/>
        <v>3.1458992805755397</v>
      </c>
      <c r="J361" s="103">
        <f>+H361-I361</f>
        <v>5.9641007194244597</v>
      </c>
      <c r="K361" s="113" t="s">
        <v>709</v>
      </c>
      <c r="L361" s="113" t="s">
        <v>112</v>
      </c>
      <c r="M361" s="138">
        <v>0.34532374100719426</v>
      </c>
      <c r="N361" s="117">
        <f>+H361*M361</f>
        <v>3.1458992805755397</v>
      </c>
      <c r="O361" s="113" t="s">
        <v>1159</v>
      </c>
      <c r="P361" s="114"/>
      <c r="Q361" s="118"/>
      <c r="R361" s="116"/>
      <c r="S361" s="114"/>
    </row>
    <row r="362" spans="6:19">
      <c r="F362" s="111" t="s">
        <v>708</v>
      </c>
      <c r="G362" s="136">
        <v>6.155237E-4</v>
      </c>
      <c r="H362" s="103">
        <f>ROUND(+G362*Totals!$H$16,2)</f>
        <v>230.29</v>
      </c>
      <c r="I362" s="103">
        <f t="shared" si="13"/>
        <v>0</v>
      </c>
      <c r="J362" s="103">
        <f>+H362-I362</f>
        <v>230.29</v>
      </c>
      <c r="O362" s="117" t="s">
        <v>1159</v>
      </c>
      <c r="P362" s="114"/>
      <c r="Q362" s="118"/>
      <c r="R362" s="116"/>
      <c r="S362" s="114"/>
    </row>
    <row r="363" spans="6:19">
      <c r="F363" s="111" t="s">
        <v>707</v>
      </c>
      <c r="G363" s="136">
        <v>7.0207569999999994E-4</v>
      </c>
      <c r="H363" s="103">
        <f>ROUND(+G363*Totals!$H$16,2)</f>
        <v>262.67</v>
      </c>
      <c r="I363" s="103">
        <f t="shared" si="13"/>
        <v>0</v>
      </c>
      <c r="J363" s="103">
        <f>+H363-I363</f>
        <v>262.67</v>
      </c>
      <c r="K363" s="113"/>
      <c r="L363" s="113"/>
      <c r="N363" s="117"/>
      <c r="O363" s="113"/>
      <c r="P363" s="114"/>
      <c r="Q363" s="118"/>
      <c r="R363" s="116"/>
      <c r="S363" s="114"/>
    </row>
    <row r="364" spans="6:19">
      <c r="F364" s="111" t="s">
        <v>706</v>
      </c>
      <c r="G364" s="136">
        <v>9.3893399999999991E-5</v>
      </c>
      <c r="H364" s="103">
        <f>ROUND(+G364*Totals!$H$16,2)</f>
        <v>35.130000000000003</v>
      </c>
      <c r="I364" s="103">
        <f t="shared" si="13"/>
        <v>10.390563380281691</v>
      </c>
      <c r="J364" s="103">
        <f t="shared" si="14"/>
        <v>24.739436619718312</v>
      </c>
      <c r="K364" s="113" t="s">
        <v>706</v>
      </c>
      <c r="L364" s="113" t="s">
        <v>48</v>
      </c>
      <c r="M364" s="138">
        <v>0.29577464788732394</v>
      </c>
      <c r="N364" s="117">
        <f>H364*M364</f>
        <v>10.390563380281691</v>
      </c>
      <c r="O364" s="117"/>
      <c r="P364" s="114"/>
      <c r="Q364" s="118"/>
      <c r="R364" s="116"/>
      <c r="S364" s="114"/>
    </row>
    <row r="365" spans="6:19">
      <c r="F365" s="111" t="s">
        <v>705</v>
      </c>
      <c r="G365" s="136">
        <v>3.4388960000000004E-4</v>
      </c>
      <c r="H365" s="103">
        <f>ROUND(+G365*Totals!$H$16,2)</f>
        <v>128.66</v>
      </c>
      <c r="I365" s="103">
        <f t="shared" si="13"/>
        <v>0</v>
      </c>
      <c r="J365" s="103">
        <f t="shared" si="14"/>
        <v>128.66</v>
      </c>
      <c r="K365" s="113"/>
      <c r="L365" s="113"/>
      <c r="N365" s="117"/>
      <c r="O365" s="113" t="s">
        <v>1159</v>
      </c>
      <c r="P365" s="114"/>
      <c r="Q365" s="118"/>
      <c r="R365" s="116"/>
      <c r="S365" s="114"/>
    </row>
    <row r="366" spans="6:19">
      <c r="F366" s="111" t="s">
        <v>74</v>
      </c>
      <c r="G366" s="136">
        <v>4.5980699999999998E-5</v>
      </c>
      <c r="H366" s="103">
        <f>ROUND(+G366*Totals!$H$16,2)</f>
        <v>17.2</v>
      </c>
      <c r="I366" s="103">
        <f t="shared" si="13"/>
        <v>6.1965065502183396</v>
      </c>
      <c r="J366" s="103">
        <f t="shared" si="14"/>
        <v>11.00349344978166</v>
      </c>
      <c r="K366" s="113" t="s">
        <v>74</v>
      </c>
      <c r="L366" s="113" t="s">
        <v>97</v>
      </c>
      <c r="M366" s="138">
        <v>0.36026200873362441</v>
      </c>
      <c r="N366" s="117">
        <f>H366*M366</f>
        <v>6.1965065502183396</v>
      </c>
      <c r="O366" s="117"/>
      <c r="P366" s="114"/>
      <c r="Q366" s="118"/>
      <c r="R366" s="116"/>
      <c r="S366" s="114"/>
    </row>
    <row r="367" spans="6:19">
      <c r="F367" s="111" t="s">
        <v>704</v>
      </c>
      <c r="G367" s="136">
        <v>1.6757854999999999E-3</v>
      </c>
      <c r="H367" s="103">
        <f>ROUND(+G367*Totals!$H$16,2)</f>
        <v>626.97</v>
      </c>
      <c r="I367" s="103">
        <f t="shared" si="13"/>
        <v>0</v>
      </c>
      <c r="J367" s="103">
        <f t="shared" si="14"/>
        <v>626.97</v>
      </c>
      <c r="K367" s="113"/>
      <c r="L367" s="113"/>
      <c r="N367" s="117"/>
      <c r="O367" s="117" t="s">
        <v>1159</v>
      </c>
      <c r="P367" s="114"/>
      <c r="Q367" s="118"/>
      <c r="R367" s="116"/>
      <c r="S367" s="114"/>
    </row>
    <row r="368" spans="6:19">
      <c r="F368" s="111" t="s">
        <v>75</v>
      </c>
      <c r="G368" s="136">
        <v>7.7278600000000002E-5</v>
      </c>
      <c r="H368" s="103">
        <f>ROUND(+G368*Totals!$H$16,2)</f>
        <v>28.91</v>
      </c>
      <c r="I368" s="103">
        <f t="shared" si="13"/>
        <v>5.2452742616033747</v>
      </c>
      <c r="J368" s="103">
        <f t="shared" ref="J368:J373" si="15">+H368-I368</f>
        <v>23.664725738396626</v>
      </c>
      <c r="K368" s="113" t="s">
        <v>75</v>
      </c>
      <c r="L368" s="113" t="s">
        <v>111</v>
      </c>
      <c r="M368" s="138">
        <v>0.18143459915611812</v>
      </c>
      <c r="N368" s="117">
        <f>+H368*M368</f>
        <v>5.2452742616033747</v>
      </c>
      <c r="O368" s="117"/>
      <c r="P368" s="114"/>
      <c r="Q368" s="118"/>
      <c r="R368" s="116"/>
      <c r="S368" s="114"/>
    </row>
    <row r="369" spans="6:19">
      <c r="F369" s="111" t="s">
        <v>703</v>
      </c>
      <c r="G369" s="136">
        <v>7.9596899999999997E-5</v>
      </c>
      <c r="H369" s="103">
        <f>ROUND(+G369*Totals!$H$16,2)</f>
        <v>29.78</v>
      </c>
      <c r="I369" s="103">
        <f t="shared" si="13"/>
        <v>5.4196247654784244</v>
      </c>
      <c r="J369" s="103">
        <f t="shared" si="15"/>
        <v>24.360375234521577</v>
      </c>
      <c r="K369" s="113" t="s">
        <v>703</v>
      </c>
      <c r="L369" s="113" t="s">
        <v>131</v>
      </c>
      <c r="M369" s="138">
        <v>0.18198874296435272</v>
      </c>
      <c r="N369" s="117">
        <f>+H369*M369</f>
        <v>5.4196247654784244</v>
      </c>
      <c r="O369" s="117" t="s">
        <v>1159</v>
      </c>
      <c r="P369" s="114"/>
      <c r="Q369" s="118"/>
      <c r="R369" s="116"/>
      <c r="S369" s="114"/>
    </row>
    <row r="370" spans="6:19">
      <c r="F370" s="111" t="s">
        <v>702</v>
      </c>
      <c r="G370" s="136">
        <v>3.1684199999999997E-5</v>
      </c>
      <c r="H370" s="103">
        <f>ROUND(+G370*Totals!$H$16,2)</f>
        <v>11.85</v>
      </c>
      <c r="I370" s="103">
        <f t="shared" si="13"/>
        <v>6.9818918918918911</v>
      </c>
      <c r="J370" s="103">
        <f t="shared" si="15"/>
        <v>4.8681081081081086</v>
      </c>
      <c r="K370" s="113" t="s">
        <v>702</v>
      </c>
      <c r="L370" s="113" t="s">
        <v>69</v>
      </c>
      <c r="M370" s="138">
        <v>0.58918918918918917</v>
      </c>
      <c r="N370" s="117">
        <f>+H370*M370</f>
        <v>6.9818918918918911</v>
      </c>
      <c r="O370" s="117" t="s">
        <v>1159</v>
      </c>
      <c r="P370" s="114"/>
      <c r="Q370" s="118"/>
      <c r="R370" s="116"/>
      <c r="S370" s="114"/>
    </row>
    <row r="371" spans="6:19">
      <c r="F371" s="111" t="s">
        <v>701</v>
      </c>
      <c r="G371" s="136">
        <v>1.020077E-4</v>
      </c>
      <c r="H371" s="103">
        <f>ROUND(+G371*Totals!$H$16,2)</f>
        <v>38.159999999999997</v>
      </c>
      <c r="I371" s="103">
        <f t="shared" si="13"/>
        <v>3.6068052930056709</v>
      </c>
      <c r="J371" s="103">
        <f t="shared" si="15"/>
        <v>34.553194706994326</v>
      </c>
      <c r="K371" s="113" t="s">
        <v>701</v>
      </c>
      <c r="L371" s="113" t="s">
        <v>127</v>
      </c>
      <c r="M371" s="138">
        <v>9.4517958412098299E-2</v>
      </c>
      <c r="N371" s="117">
        <f>+H371*M371</f>
        <v>3.6068052930056709</v>
      </c>
      <c r="O371" s="113" t="s">
        <v>1159</v>
      </c>
      <c r="P371" s="114"/>
      <c r="Q371" s="118"/>
      <c r="R371" s="116"/>
      <c r="S371" s="114"/>
    </row>
    <row r="372" spans="6:19">
      <c r="F372" s="111" t="s">
        <v>700</v>
      </c>
      <c r="G372" s="136">
        <v>2.2024399999999999E-5</v>
      </c>
      <c r="H372" s="103">
        <f>ROUND(+G372*Totals!$H$16,2)</f>
        <v>8.24</v>
      </c>
      <c r="I372" s="103">
        <f t="shared" si="13"/>
        <v>4.084173913043478</v>
      </c>
      <c r="J372" s="103">
        <f t="shared" si="15"/>
        <v>4.1558260869565222</v>
      </c>
      <c r="K372" s="113" t="s">
        <v>700</v>
      </c>
      <c r="L372" s="113" t="s">
        <v>80</v>
      </c>
      <c r="M372" s="138">
        <v>0.49565217391304345</v>
      </c>
      <c r="N372" s="117">
        <f>+H372*M372</f>
        <v>4.084173913043478</v>
      </c>
      <c r="O372" s="117" t="s">
        <v>1159</v>
      </c>
      <c r="P372" s="114"/>
      <c r="Q372" s="118"/>
      <c r="R372" s="116"/>
      <c r="S372" s="114"/>
    </row>
    <row r="373" spans="6:19">
      <c r="F373" s="111" t="s">
        <v>699</v>
      </c>
      <c r="G373" s="136">
        <v>1.8906199000000002E-3</v>
      </c>
      <c r="H373" s="103">
        <f>ROUND(+G373*Totals!$H$16,2)</f>
        <v>707.34</v>
      </c>
      <c r="I373" s="103">
        <f t="shared" si="13"/>
        <v>0</v>
      </c>
      <c r="J373" s="103">
        <f t="shared" si="15"/>
        <v>707.34</v>
      </c>
      <c r="O373" s="117" t="s">
        <v>1159</v>
      </c>
      <c r="P373" s="114"/>
      <c r="Q373" s="118"/>
      <c r="R373" s="116"/>
      <c r="S373" s="114"/>
    </row>
    <row r="374" spans="6:19">
      <c r="F374" s="111" t="s">
        <v>698</v>
      </c>
      <c r="G374" s="136">
        <v>4.5594299999999998E-5</v>
      </c>
      <c r="H374" s="103">
        <f>ROUND(+G374*Totals!$H$16,2)</f>
        <v>17.059999999999999</v>
      </c>
      <c r="I374" s="103">
        <f t="shared" si="13"/>
        <v>5.0742564102564103</v>
      </c>
      <c r="J374" s="103">
        <f>+H374-I374</f>
        <v>11.985743589743588</v>
      </c>
      <c r="K374" s="113" t="s">
        <v>698</v>
      </c>
      <c r="L374" s="113" t="s">
        <v>88</v>
      </c>
      <c r="M374" s="138">
        <v>0.29743589743589743</v>
      </c>
      <c r="N374" s="117">
        <f>+H374*M374</f>
        <v>5.0742564102564103</v>
      </c>
      <c r="O374" s="117"/>
      <c r="P374" s="114"/>
      <c r="Q374" s="118"/>
      <c r="R374" s="116"/>
      <c r="S374" s="114"/>
    </row>
    <row r="375" spans="6:19">
      <c r="F375" s="111" t="s">
        <v>697</v>
      </c>
      <c r="G375" s="136">
        <v>1.0123490000000001E-4</v>
      </c>
      <c r="H375" s="103">
        <f>ROUND(+G375*Totals!$H$16,2)</f>
        <v>37.880000000000003</v>
      </c>
      <c r="I375" s="103">
        <f t="shared" si="13"/>
        <v>5.790911640953718</v>
      </c>
      <c r="J375" s="103">
        <f>+H375-I375</f>
        <v>32.089088359046286</v>
      </c>
      <c r="K375" s="113" t="s">
        <v>697</v>
      </c>
      <c r="L375" s="113" t="s">
        <v>38</v>
      </c>
      <c r="M375" s="138">
        <v>0.15287517531556805</v>
      </c>
      <c r="N375" s="117">
        <f>+H375*M375</f>
        <v>5.790911640953718</v>
      </c>
      <c r="O375" s="113" t="s">
        <v>1159</v>
      </c>
      <c r="P375" s="114"/>
      <c r="Q375" s="118"/>
      <c r="R375" s="116"/>
      <c r="S375" s="114"/>
    </row>
    <row r="376" spans="6:19">
      <c r="F376" s="111" t="s">
        <v>696</v>
      </c>
      <c r="G376" s="136">
        <v>5.8345299999999999E-5</v>
      </c>
      <c r="H376" s="103">
        <f>ROUND(+G376*Totals!$H$16,2)</f>
        <v>21.83</v>
      </c>
      <c r="I376" s="103">
        <f t="shared" si="13"/>
        <v>9.0788317757009338</v>
      </c>
      <c r="J376" s="103">
        <f>+H376-I376</f>
        <v>12.751168224299064</v>
      </c>
      <c r="K376" s="113" t="s">
        <v>696</v>
      </c>
      <c r="L376" s="113" t="s">
        <v>105</v>
      </c>
      <c r="M376" s="138">
        <v>0.41588785046728971</v>
      </c>
      <c r="N376" s="117">
        <f>+H376*M376</f>
        <v>9.0788317757009338</v>
      </c>
      <c r="O376" s="113" t="s">
        <v>1159</v>
      </c>
      <c r="P376" s="114"/>
      <c r="Q376" s="118"/>
      <c r="R376" s="116"/>
      <c r="S376" s="114"/>
    </row>
    <row r="377" spans="6:19">
      <c r="F377" s="111" t="s">
        <v>695</v>
      </c>
      <c r="G377" s="136">
        <v>2.8322589999999999E-4</v>
      </c>
      <c r="H377" s="103">
        <f>ROUND(+G377*Totals!$H$16,2)</f>
        <v>105.96</v>
      </c>
      <c r="I377" s="103">
        <f t="shared" si="13"/>
        <v>0</v>
      </c>
      <c r="J377" s="103">
        <f>+H377-I377</f>
        <v>105.96</v>
      </c>
      <c r="O377" s="117" t="s">
        <v>1159</v>
      </c>
      <c r="P377" s="114"/>
      <c r="Q377" s="118"/>
      <c r="R377" s="116"/>
      <c r="S377" s="114"/>
    </row>
    <row r="378" spans="6:19">
      <c r="F378" s="111" t="s">
        <v>694</v>
      </c>
      <c r="G378" s="136">
        <v>6.2016040000000005E-4</v>
      </c>
      <c r="H378" s="103">
        <f>ROUND(+G378*Totals!$H$16,2)</f>
        <v>232.02</v>
      </c>
      <c r="I378" s="103">
        <f t="shared" si="13"/>
        <v>0</v>
      </c>
      <c r="J378" s="103">
        <f t="shared" si="14"/>
        <v>232.02</v>
      </c>
      <c r="K378" s="113"/>
      <c r="L378" s="113"/>
      <c r="N378" s="117"/>
      <c r="O378" s="117"/>
      <c r="P378" s="114"/>
      <c r="Q378" s="118"/>
      <c r="R378" s="116"/>
      <c r="S378" s="114"/>
    </row>
    <row r="379" spans="6:19">
      <c r="F379" s="111" t="s">
        <v>693</v>
      </c>
      <c r="G379" s="136">
        <v>3.5548099999999999E-5</v>
      </c>
      <c r="H379" s="103">
        <f>ROUND(+G379*Totals!$H$16,2)</f>
        <v>13.3</v>
      </c>
      <c r="I379" s="103">
        <f t="shared" si="13"/>
        <v>4.4521186440677978</v>
      </c>
      <c r="J379" s="103">
        <f t="shared" ref="J379:J384" si="16">+H379-I379</f>
        <v>8.847881355932202</v>
      </c>
      <c r="K379" s="113" t="s">
        <v>693</v>
      </c>
      <c r="L379" s="113" t="s">
        <v>112</v>
      </c>
      <c r="M379" s="138">
        <v>0.33474576271186446</v>
      </c>
      <c r="N379" s="117">
        <f>+H379*M379</f>
        <v>4.4521186440677978</v>
      </c>
      <c r="O379" s="117"/>
      <c r="P379" s="114"/>
      <c r="Q379" s="118"/>
      <c r="R379" s="116"/>
      <c r="S379" s="114"/>
    </row>
    <row r="380" spans="6:19">
      <c r="F380" s="111" t="s">
        <v>692</v>
      </c>
      <c r="G380" s="136">
        <v>9.118869999999999E-5</v>
      </c>
      <c r="H380" s="103">
        <f>ROUND(+G380*Totals!$H$16,2)</f>
        <v>34.119999999999997</v>
      </c>
      <c r="I380" s="103">
        <f t="shared" si="13"/>
        <v>2.4702262443438916</v>
      </c>
      <c r="J380" s="103">
        <f t="shared" si="16"/>
        <v>31.649773755656106</v>
      </c>
      <c r="K380" s="113" t="s">
        <v>692</v>
      </c>
      <c r="L380" s="113" t="s">
        <v>97</v>
      </c>
      <c r="M380" s="138">
        <v>7.2398190045248875E-2</v>
      </c>
      <c r="N380" s="117">
        <f>+H380*M380</f>
        <v>2.4702262443438916</v>
      </c>
      <c r="O380" s="117" t="s">
        <v>1159</v>
      </c>
      <c r="P380" s="114"/>
      <c r="Q380" s="118"/>
      <c r="R380" s="116"/>
      <c r="S380" s="114"/>
    </row>
    <row r="381" spans="6:19">
      <c r="F381" s="111" t="s">
        <v>691</v>
      </c>
      <c r="G381" s="136">
        <v>5.8731699999999999E-5</v>
      </c>
      <c r="H381" s="103">
        <f>ROUND(+G381*Totals!$H$16,2)</f>
        <v>21.97</v>
      </c>
      <c r="I381" s="103">
        <f t="shared" si="13"/>
        <v>2.9433492822966514</v>
      </c>
      <c r="J381" s="103">
        <f t="shared" si="16"/>
        <v>19.026650717703347</v>
      </c>
      <c r="K381" s="113" t="s">
        <v>691</v>
      </c>
      <c r="L381" s="113" t="s">
        <v>99</v>
      </c>
      <c r="M381" s="138">
        <v>0.13397129186602874</v>
      </c>
      <c r="N381" s="117">
        <f>+H381*M381</f>
        <v>2.9433492822966514</v>
      </c>
      <c r="O381" s="117" t="s">
        <v>1159</v>
      </c>
      <c r="P381" s="114"/>
      <c r="Q381" s="118"/>
      <c r="R381" s="116"/>
      <c r="S381" s="114"/>
    </row>
    <row r="382" spans="6:19">
      <c r="F382" s="111" t="s">
        <v>690</v>
      </c>
      <c r="G382" s="136">
        <v>5.0231100000000001E-5</v>
      </c>
      <c r="H382" s="103">
        <f>ROUND(+G382*Totals!$H$16,2)</f>
        <v>18.79</v>
      </c>
      <c r="I382" s="103">
        <f t="shared" si="13"/>
        <v>3.2471198156682028</v>
      </c>
      <c r="J382" s="103">
        <f t="shared" si="16"/>
        <v>15.542880184331796</v>
      </c>
      <c r="K382" s="113" t="s">
        <v>690</v>
      </c>
      <c r="L382" s="113" t="s">
        <v>109</v>
      </c>
      <c r="M382" s="138">
        <v>0.1728110599078341</v>
      </c>
      <c r="N382" s="117">
        <f>+H382*M382</f>
        <v>3.2471198156682028</v>
      </c>
      <c r="O382" s="113" t="s">
        <v>1159</v>
      </c>
      <c r="P382" s="114"/>
      <c r="Q382" s="118"/>
      <c r="R382" s="116"/>
      <c r="S382" s="114"/>
    </row>
    <row r="383" spans="6:19">
      <c r="F383" s="111" t="s">
        <v>689</v>
      </c>
      <c r="G383" s="136">
        <v>6.3754800000000002E-5</v>
      </c>
      <c r="H383" s="103">
        <f>ROUND(+G383*Totals!$H$16,2)</f>
        <v>23.85</v>
      </c>
      <c r="I383" s="103">
        <f t="shared" si="13"/>
        <v>4.4272455089820371</v>
      </c>
      <c r="J383" s="103">
        <f t="shared" si="16"/>
        <v>19.422754491017965</v>
      </c>
      <c r="K383" s="113" t="s">
        <v>689</v>
      </c>
      <c r="L383" s="113" t="s">
        <v>98</v>
      </c>
      <c r="M383" s="138">
        <v>0.18562874251497008</v>
      </c>
      <c r="N383" s="117">
        <f>+H383*M383</f>
        <v>4.4272455089820371</v>
      </c>
      <c r="O383" s="117" t="s">
        <v>1159</v>
      </c>
      <c r="P383" s="114"/>
      <c r="Q383" s="118"/>
      <c r="R383" s="116"/>
      <c r="S383" s="114"/>
    </row>
    <row r="384" spans="6:19">
      <c r="F384" s="111" t="s">
        <v>688</v>
      </c>
      <c r="G384" s="136">
        <v>1.0432605E-3</v>
      </c>
      <c r="H384" s="103">
        <f>ROUND(+G384*Totals!$H$16,2)</f>
        <v>390.32</v>
      </c>
      <c r="I384" s="103">
        <f t="shared" si="13"/>
        <v>0</v>
      </c>
      <c r="J384" s="103">
        <f t="shared" si="16"/>
        <v>390.32</v>
      </c>
      <c r="O384" s="117" t="s">
        <v>1159</v>
      </c>
      <c r="P384" s="114"/>
      <c r="Q384" s="118"/>
      <c r="R384" s="116"/>
      <c r="S384" s="114"/>
    </row>
    <row r="385" spans="6:19">
      <c r="F385" s="111" t="s">
        <v>687</v>
      </c>
      <c r="G385" s="136">
        <v>1.6924000000000003E-4</v>
      </c>
      <c r="H385" s="103">
        <f>ROUND(+G385*Totals!$H$16,2)</f>
        <v>63.32</v>
      </c>
      <c r="I385" s="103">
        <f t="shared" si="13"/>
        <v>16.072708688245314</v>
      </c>
      <c r="J385" s="103">
        <f>+H385-I385</f>
        <v>47.247291311754687</v>
      </c>
      <c r="K385" s="113" t="s">
        <v>687</v>
      </c>
      <c r="L385" s="113" t="s">
        <v>67</v>
      </c>
      <c r="M385" s="138">
        <v>0.25383304940374785</v>
      </c>
      <c r="N385" s="117">
        <f>+H385*M385</f>
        <v>16.072708688245314</v>
      </c>
      <c r="O385" s="113"/>
      <c r="P385" s="114"/>
      <c r="Q385" s="118"/>
      <c r="R385" s="116"/>
      <c r="S385" s="114"/>
    </row>
    <row r="386" spans="6:19">
      <c r="F386" s="111" t="s">
        <v>686</v>
      </c>
      <c r="G386" s="136">
        <v>1.5842099999999999E-5</v>
      </c>
      <c r="H386" s="103">
        <f>ROUND(+G386*Totals!$H$16,2)</f>
        <v>5.93</v>
      </c>
      <c r="I386" s="103">
        <f t="shared" si="13"/>
        <v>2.0448275862068965</v>
      </c>
      <c r="J386" s="103">
        <f>+H386-I386</f>
        <v>3.8851724137931032</v>
      </c>
      <c r="K386" s="113" t="s">
        <v>686</v>
      </c>
      <c r="L386" s="113" t="s">
        <v>88</v>
      </c>
      <c r="M386" s="138">
        <v>0.34482758620689657</v>
      </c>
      <c r="N386" s="117">
        <f>+H386*M386</f>
        <v>2.0448275862068965</v>
      </c>
      <c r="O386" s="113" t="s">
        <v>1159</v>
      </c>
      <c r="P386" s="114"/>
      <c r="Q386" s="118"/>
      <c r="R386" s="116"/>
      <c r="S386" s="114"/>
    </row>
    <row r="387" spans="6:19">
      <c r="F387" s="111" t="s">
        <v>685</v>
      </c>
      <c r="G387" s="136">
        <v>2.7549810000000003E-4</v>
      </c>
      <c r="H387" s="103">
        <f>ROUND(+G387*Totals!$H$16,2)</f>
        <v>103.07</v>
      </c>
      <c r="I387" s="103">
        <f t="shared" si="13"/>
        <v>0</v>
      </c>
      <c r="J387" s="103">
        <f>+H387-I387</f>
        <v>103.07</v>
      </c>
      <c r="O387" s="117" t="s">
        <v>1159</v>
      </c>
      <c r="P387" s="114"/>
      <c r="Q387" s="118"/>
      <c r="R387" s="116"/>
      <c r="S387" s="114"/>
    </row>
    <row r="388" spans="6:19">
      <c r="F388" s="111" t="s">
        <v>684</v>
      </c>
      <c r="G388" s="136">
        <v>2.8129399999999997E-4</v>
      </c>
      <c r="H388" s="103">
        <f>ROUND(+G388*Totals!$H$16,2)</f>
        <v>105.24</v>
      </c>
      <c r="I388" s="103">
        <f t="shared" si="13"/>
        <v>0</v>
      </c>
      <c r="J388" s="103">
        <f t="shared" si="14"/>
        <v>105.24</v>
      </c>
      <c r="K388" s="113"/>
      <c r="L388" s="113"/>
      <c r="N388" s="117"/>
      <c r="O388" s="117"/>
      <c r="P388" s="114"/>
      <c r="Q388" s="118"/>
      <c r="R388" s="116"/>
      <c r="S388" s="114"/>
    </row>
    <row r="389" spans="6:19">
      <c r="F389" s="111" t="s">
        <v>683</v>
      </c>
      <c r="G389" s="136">
        <v>5.5640599999999997E-5</v>
      </c>
      <c r="H389" s="103">
        <f>ROUND(+G389*Totals!$H$16,2)</f>
        <v>20.82</v>
      </c>
      <c r="I389" s="103">
        <f t="shared" si="13"/>
        <v>4.7980246913580249</v>
      </c>
      <c r="J389" s="103">
        <f t="shared" si="14"/>
        <v>16.021975308641977</v>
      </c>
      <c r="K389" s="113" t="s">
        <v>683</v>
      </c>
      <c r="L389" s="113" t="s">
        <v>99</v>
      </c>
      <c r="M389" s="138">
        <v>0.23045267489711935</v>
      </c>
      <c r="N389" s="117">
        <f>H389*M389</f>
        <v>4.7980246913580249</v>
      </c>
      <c r="O389" s="113"/>
      <c r="P389" s="114"/>
      <c r="Q389" s="118"/>
      <c r="R389" s="116"/>
      <c r="S389" s="114"/>
    </row>
    <row r="390" spans="6:19">
      <c r="F390" s="111" t="s">
        <v>682</v>
      </c>
      <c r="G390" s="136">
        <v>0</v>
      </c>
      <c r="H390" s="103">
        <f>ROUND(+G390*Totals!$H$16,2)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ROUND(+G391*Totals!$H$16,2)</f>
        <v>1038.3900000000001</v>
      </c>
      <c r="I391" s="103">
        <f t="shared" ref="I391:I454" si="17">+N391+Q391+T391</f>
        <v>0</v>
      </c>
      <c r="J391" s="103">
        <f t="shared" ref="J391:J454" si="18">+H391-I391</f>
        <v>1038.3900000000001</v>
      </c>
      <c r="K391" s="113"/>
      <c r="L391" s="113"/>
      <c r="N391" s="117"/>
      <c r="O391" s="117" t="s">
        <v>1159</v>
      </c>
      <c r="P391" s="114"/>
      <c r="Q391" s="118"/>
      <c r="R391" s="116"/>
      <c r="S391" s="114"/>
    </row>
    <row r="392" spans="6:19">
      <c r="F392" s="111" t="s">
        <v>680</v>
      </c>
      <c r="G392" s="136">
        <v>3.33457E-4</v>
      </c>
      <c r="H392" s="103">
        <f>ROUND(+G392*Totals!$H$16,2)</f>
        <v>124.76</v>
      </c>
      <c r="I392" s="103">
        <f t="shared" si="17"/>
        <v>0</v>
      </c>
      <c r="J392" s="103">
        <f t="shared" si="18"/>
        <v>124.76</v>
      </c>
      <c r="K392" s="113"/>
      <c r="L392" s="113"/>
      <c r="N392" s="117"/>
      <c r="O392" s="113"/>
      <c r="P392" s="114"/>
      <c r="Q392" s="118"/>
      <c r="R392" s="116"/>
      <c r="S392" s="114"/>
    </row>
    <row r="393" spans="6:19">
      <c r="F393" s="111" t="s">
        <v>679</v>
      </c>
      <c r="G393" s="136">
        <v>6.2982000000000001E-5</v>
      </c>
      <c r="H393" s="103">
        <f>ROUND(+G393*Totals!$H$16,2)</f>
        <v>23.56</v>
      </c>
      <c r="I393" s="103">
        <f t="shared" si="17"/>
        <v>6.3381521739130422</v>
      </c>
      <c r="J393" s="103">
        <f t="shared" si="18"/>
        <v>17.221847826086957</v>
      </c>
      <c r="K393" s="113" t="s">
        <v>679</v>
      </c>
      <c r="L393" s="113" t="s">
        <v>78</v>
      </c>
      <c r="M393" s="138">
        <v>0.26902173913043476</v>
      </c>
      <c r="N393" s="117">
        <f>H393*M393</f>
        <v>6.3381521739130422</v>
      </c>
      <c r="O393" s="117"/>
      <c r="P393" s="114"/>
      <c r="Q393" s="118"/>
      <c r="R393" s="116"/>
      <c r="S393" s="114"/>
    </row>
    <row r="394" spans="6:19">
      <c r="F394" s="111" t="s">
        <v>678</v>
      </c>
      <c r="G394" s="136">
        <v>3.6127729999999996E-4</v>
      </c>
      <c r="H394" s="103">
        <f>ROUND(+G394*Totals!$H$16,2)</f>
        <v>135.16999999999999</v>
      </c>
      <c r="I394" s="103">
        <f t="shared" si="17"/>
        <v>0</v>
      </c>
      <c r="J394" s="103">
        <f t="shared" si="18"/>
        <v>135.16999999999999</v>
      </c>
      <c r="K394" s="113"/>
      <c r="L394" s="113"/>
      <c r="N394" s="117"/>
      <c r="O394" s="113" t="s">
        <v>1159</v>
      </c>
      <c r="P394" s="114"/>
      <c r="Q394" s="118"/>
      <c r="R394" s="116"/>
      <c r="S394" s="114"/>
    </row>
    <row r="395" spans="6:19">
      <c r="F395" s="111" t="s">
        <v>677</v>
      </c>
      <c r="G395" s="136">
        <v>1.039397E-4</v>
      </c>
      <c r="H395" s="103">
        <f>ROUND(+G395*Totals!$H$16,2)</f>
        <v>38.89</v>
      </c>
      <c r="I395" s="103">
        <f t="shared" si="17"/>
        <v>9.1969594594594604</v>
      </c>
      <c r="J395" s="103">
        <f t="shared" si="18"/>
        <v>29.69304054054054</v>
      </c>
      <c r="K395" s="113" t="s">
        <v>677</v>
      </c>
      <c r="L395" s="113" t="s">
        <v>72</v>
      </c>
      <c r="M395" s="138">
        <v>0.23648648648648649</v>
      </c>
      <c r="N395" s="117">
        <f>H395*M395</f>
        <v>9.1969594594594604</v>
      </c>
      <c r="O395" s="117"/>
      <c r="P395" s="114"/>
      <c r="Q395" s="118"/>
      <c r="R395" s="116"/>
      <c r="S395" s="114"/>
    </row>
    <row r="396" spans="6:19">
      <c r="F396" s="111" t="s">
        <v>676</v>
      </c>
      <c r="G396" s="136">
        <v>5.7997559999999992E-4</v>
      </c>
      <c r="H396" s="103">
        <f>ROUND(+G396*Totals!$H$16,2)</f>
        <v>216.99</v>
      </c>
      <c r="I396" s="103">
        <f t="shared" si="17"/>
        <v>0</v>
      </c>
      <c r="J396" s="103">
        <f t="shared" si="18"/>
        <v>216.99</v>
      </c>
      <c r="K396" s="113"/>
      <c r="L396" s="113"/>
      <c r="N396" s="117"/>
      <c r="O396" s="113" t="s">
        <v>1159</v>
      </c>
      <c r="P396" s="114"/>
      <c r="Q396" s="118"/>
      <c r="R396" s="116"/>
      <c r="S396" s="114"/>
    </row>
    <row r="397" spans="6:19">
      <c r="F397" s="111" t="s">
        <v>675</v>
      </c>
      <c r="G397" s="136">
        <v>1.3755580000000001E-4</v>
      </c>
      <c r="H397" s="103">
        <f>ROUND(+G397*Totals!$H$16,2)</f>
        <v>51.46</v>
      </c>
      <c r="I397" s="103">
        <f t="shared" si="17"/>
        <v>15.948347107438018</v>
      </c>
      <c r="J397" s="103">
        <f t="shared" si="18"/>
        <v>35.511652892561983</v>
      </c>
      <c r="K397" s="113" t="s">
        <v>675</v>
      </c>
      <c r="L397" s="113" t="s">
        <v>65</v>
      </c>
      <c r="M397" s="138">
        <v>0.30991735537190085</v>
      </c>
      <c r="N397" s="117">
        <f>H397*M397</f>
        <v>15.948347107438018</v>
      </c>
      <c r="O397" s="117"/>
      <c r="P397" s="114"/>
      <c r="Q397" s="118"/>
      <c r="R397" s="116"/>
      <c r="S397" s="114"/>
    </row>
    <row r="398" spans="6:19">
      <c r="F398" s="111" t="s">
        <v>674</v>
      </c>
      <c r="G398" s="136">
        <v>2.403363E-4</v>
      </c>
      <c r="H398" s="103">
        <f>ROUND(+G398*Totals!$H$16,2)</f>
        <v>89.92</v>
      </c>
      <c r="I398" s="103">
        <f t="shared" si="17"/>
        <v>0</v>
      </c>
      <c r="J398" s="103">
        <f t="shared" si="18"/>
        <v>89.92</v>
      </c>
      <c r="K398" s="113"/>
      <c r="L398" s="113"/>
      <c r="N398" s="117"/>
      <c r="O398" s="113" t="s">
        <v>1159</v>
      </c>
      <c r="P398" s="114"/>
      <c r="Q398" s="118"/>
      <c r="R398" s="116"/>
      <c r="S398" s="114"/>
    </row>
    <row r="399" spans="6:19">
      <c r="F399" s="111" t="s">
        <v>673</v>
      </c>
      <c r="G399" s="136">
        <v>9.8530200000000007E-5</v>
      </c>
      <c r="H399" s="103">
        <f>ROUND(+G399*Totals!$H$16,2)</f>
        <v>36.86</v>
      </c>
      <c r="I399" s="103">
        <f t="shared" si="17"/>
        <v>6.9180058651026393</v>
      </c>
      <c r="J399" s="103">
        <f t="shared" si="18"/>
        <v>29.94199413489736</v>
      </c>
      <c r="K399" s="113" t="s">
        <v>673</v>
      </c>
      <c r="L399" s="113" t="s">
        <v>130</v>
      </c>
      <c r="M399" s="138">
        <v>0.18768328445747801</v>
      </c>
      <c r="N399" s="117">
        <f>H399*M399</f>
        <v>6.9180058651026393</v>
      </c>
      <c r="O399" s="117"/>
      <c r="P399" s="114"/>
      <c r="Q399" s="118"/>
      <c r="R399" s="116"/>
      <c r="S399" s="114"/>
    </row>
    <row r="400" spans="6:19">
      <c r="F400" s="111" t="s">
        <v>672</v>
      </c>
      <c r="G400" s="136">
        <v>2.7897559999999998E-4</v>
      </c>
      <c r="H400" s="103">
        <f>ROUND(+G400*Totals!$H$16,2)</f>
        <v>104.37</v>
      </c>
      <c r="I400" s="103">
        <f t="shared" si="17"/>
        <v>0</v>
      </c>
      <c r="J400" s="103">
        <f t="shared" si="18"/>
        <v>104.37</v>
      </c>
      <c r="K400" s="113"/>
      <c r="L400" s="113"/>
      <c r="N400" s="117"/>
      <c r="O400" s="113" t="s">
        <v>1159</v>
      </c>
      <c r="P400" s="114"/>
      <c r="Q400" s="118"/>
      <c r="R400" s="116"/>
      <c r="S400" s="114"/>
    </row>
    <row r="401" spans="6:19">
      <c r="F401" s="111" t="s">
        <v>671</v>
      </c>
      <c r="G401" s="136">
        <v>5.4481399999999996E-5</v>
      </c>
      <c r="H401" s="103">
        <f>ROUND(+G401*Totals!$H$16,2)</f>
        <v>20.38</v>
      </c>
      <c r="I401" s="103">
        <f t="shared" si="17"/>
        <v>2.7252325581395351</v>
      </c>
      <c r="J401" s="103">
        <f t="shared" si="18"/>
        <v>17.654767441860464</v>
      </c>
      <c r="K401" s="113" t="s">
        <v>671</v>
      </c>
      <c r="L401" s="113" t="s">
        <v>90</v>
      </c>
      <c r="M401" s="138">
        <v>0.13372093023255816</v>
      </c>
      <c r="N401" s="117">
        <f>+H401*M401</f>
        <v>2.7252325581395351</v>
      </c>
      <c r="O401" s="113"/>
      <c r="P401" s="114"/>
      <c r="Q401" s="118"/>
      <c r="R401" s="116"/>
      <c r="S401" s="114"/>
    </row>
    <row r="402" spans="6:19">
      <c r="F402" s="111" t="s">
        <v>670</v>
      </c>
      <c r="G402" s="136">
        <v>3.3229780000000001E-4</v>
      </c>
      <c r="H402" s="103">
        <f>ROUND(+G402*Totals!$H$16,2)</f>
        <v>124.32</v>
      </c>
      <c r="I402" s="103">
        <f t="shared" si="17"/>
        <v>0</v>
      </c>
      <c r="J402" s="103">
        <f t="shared" si="18"/>
        <v>124.32</v>
      </c>
      <c r="K402" s="113"/>
      <c r="L402" s="113"/>
      <c r="N402" s="117"/>
      <c r="O402" s="113" t="s">
        <v>1159</v>
      </c>
      <c r="P402" s="114"/>
      <c r="Q402" s="118"/>
      <c r="R402" s="116"/>
      <c r="S402" s="114"/>
    </row>
    <row r="403" spans="6:19">
      <c r="F403" s="111" t="s">
        <v>669</v>
      </c>
      <c r="G403" s="136">
        <v>9.8452879999999998E-4</v>
      </c>
      <c r="H403" s="103">
        <f>ROUND(+G403*Totals!$H$16,2)</f>
        <v>368.35</v>
      </c>
      <c r="I403" s="103">
        <f t="shared" si="17"/>
        <v>0</v>
      </c>
      <c r="J403" s="103">
        <f t="shared" si="18"/>
        <v>368.35</v>
      </c>
      <c r="K403" s="113"/>
      <c r="L403" s="113"/>
      <c r="N403" s="117"/>
      <c r="O403" s="113"/>
      <c r="P403" s="114"/>
      <c r="Q403" s="118"/>
      <c r="R403" s="116"/>
      <c r="S403" s="114"/>
    </row>
    <row r="404" spans="6:19">
      <c r="F404" s="111" t="s">
        <v>668</v>
      </c>
      <c r="G404" s="136">
        <v>9.2347879999999999E-4</v>
      </c>
      <c r="H404" s="103">
        <f>ROUND(+G404*Totals!$H$16,2)</f>
        <v>345.5</v>
      </c>
      <c r="I404" s="103">
        <f t="shared" si="17"/>
        <v>0</v>
      </c>
      <c r="J404" s="103">
        <f t="shared" si="18"/>
        <v>345.5</v>
      </c>
      <c r="K404" s="113"/>
      <c r="L404" s="113"/>
      <c r="N404" s="117"/>
      <c r="O404" s="117"/>
      <c r="P404" s="114"/>
      <c r="Q404" s="118"/>
      <c r="R404" s="116"/>
      <c r="S404" s="114"/>
    </row>
    <row r="405" spans="6:19">
      <c r="F405" s="111" t="s">
        <v>80</v>
      </c>
      <c r="G405" s="136">
        <v>1.8515943000000001E-3</v>
      </c>
      <c r="H405" s="103">
        <f>ROUND(+G405*Totals!$H$16,2)</f>
        <v>692.74</v>
      </c>
      <c r="I405" s="103">
        <f t="shared" si="17"/>
        <v>0</v>
      </c>
      <c r="J405" s="103">
        <f t="shared" si="18"/>
        <v>692.74</v>
      </c>
      <c r="K405" s="113"/>
      <c r="L405" s="113"/>
      <c r="N405" s="117"/>
      <c r="O405" s="113"/>
      <c r="P405" s="114"/>
      <c r="Q405" s="118"/>
      <c r="R405" s="116"/>
      <c r="S405" s="114"/>
    </row>
    <row r="406" spans="6:19">
      <c r="F406" s="111" t="s">
        <v>667</v>
      </c>
      <c r="G406" s="136">
        <v>1.7967259999999998E-4</v>
      </c>
      <c r="H406" s="103">
        <f>ROUND(+G406*Totals!$H$16,2)</f>
        <v>67.22</v>
      </c>
      <c r="I406" s="103">
        <f t="shared" si="17"/>
        <v>6.2018452380952382</v>
      </c>
      <c r="J406" s="103">
        <f t="shared" si="18"/>
        <v>61.018154761904761</v>
      </c>
      <c r="K406" s="113" t="s">
        <v>667</v>
      </c>
      <c r="L406" s="113" t="s">
        <v>126</v>
      </c>
      <c r="M406" s="138">
        <v>9.2261904761904767E-2</v>
      </c>
      <c r="N406" s="117">
        <f>+H406*M406</f>
        <v>6.2018452380952382</v>
      </c>
      <c r="O406" s="113"/>
      <c r="P406" s="114"/>
      <c r="Q406" s="118"/>
      <c r="R406" s="116"/>
      <c r="S406" s="114"/>
    </row>
    <row r="407" spans="6:19">
      <c r="F407" s="111" t="s">
        <v>666</v>
      </c>
      <c r="G407" s="136">
        <v>1.6398509999999999E-3</v>
      </c>
      <c r="H407" s="103">
        <f>ROUND(+G407*Totals!$H$16,2)</f>
        <v>613.52</v>
      </c>
      <c r="I407" s="103">
        <f t="shared" si="17"/>
        <v>0</v>
      </c>
      <c r="J407" s="103">
        <f t="shared" si="18"/>
        <v>613.52</v>
      </c>
      <c r="K407" s="113"/>
      <c r="L407" s="113"/>
      <c r="N407" s="117"/>
      <c r="O407" s="117" t="s">
        <v>1159</v>
      </c>
      <c r="P407" s="114"/>
      <c r="Q407" s="118"/>
      <c r="R407" s="116"/>
      <c r="S407" s="114"/>
    </row>
    <row r="408" spans="6:19">
      <c r="F408" s="111" t="s">
        <v>665</v>
      </c>
      <c r="G408" s="136">
        <v>7.9249159999999997E-4</v>
      </c>
      <c r="H408" s="103">
        <f>ROUND(+G408*Totals!$H$16,2)</f>
        <v>296.5</v>
      </c>
      <c r="I408" s="103">
        <f t="shared" si="17"/>
        <v>0</v>
      </c>
      <c r="J408" s="103">
        <f t="shared" si="18"/>
        <v>296.5</v>
      </c>
      <c r="K408" s="113"/>
      <c r="L408" s="113"/>
      <c r="N408" s="117"/>
      <c r="O408" s="113"/>
      <c r="P408" s="114"/>
      <c r="Q408" s="118"/>
      <c r="R408" s="116"/>
      <c r="S408" s="114"/>
    </row>
    <row r="409" spans="6:19">
      <c r="F409" s="111" t="s">
        <v>664</v>
      </c>
      <c r="G409" s="136">
        <v>1.5069300000000002E-5</v>
      </c>
      <c r="H409" s="103">
        <f>ROUND(+G409*Totals!$H$16,2)</f>
        <v>5.64</v>
      </c>
      <c r="I409" s="103">
        <f t="shared" si="17"/>
        <v>1.5622535211267605</v>
      </c>
      <c r="J409" s="103">
        <f t="shared" si="18"/>
        <v>4.0777464788732392</v>
      </c>
      <c r="K409" s="113" t="s">
        <v>664</v>
      </c>
      <c r="L409" s="113" t="s">
        <v>70</v>
      </c>
      <c r="M409" s="138">
        <v>0.27699530516431925</v>
      </c>
      <c r="N409" s="117">
        <f>+H409*M409</f>
        <v>1.5622535211267605</v>
      </c>
      <c r="O409" s="113"/>
      <c r="P409" s="114"/>
      <c r="Q409" s="118"/>
      <c r="R409" s="116"/>
      <c r="S409" s="114"/>
    </row>
    <row r="410" spans="6:19">
      <c r="F410" s="111" t="s">
        <v>663</v>
      </c>
      <c r="G410" s="136">
        <v>2.3430859000000003E-3</v>
      </c>
      <c r="H410" s="103">
        <f>ROUND(+G410*Totals!$H$16,2)</f>
        <v>876.63</v>
      </c>
      <c r="I410" s="103">
        <f t="shared" si="17"/>
        <v>0</v>
      </c>
      <c r="J410" s="103">
        <f t="shared" si="18"/>
        <v>876.63</v>
      </c>
      <c r="K410" s="113"/>
      <c r="L410" s="113"/>
      <c r="N410" s="117"/>
      <c r="O410" s="113" t="s">
        <v>1159</v>
      </c>
      <c r="P410" s="114"/>
      <c r="Q410" s="118"/>
      <c r="R410" s="116"/>
      <c r="S410" s="114"/>
    </row>
    <row r="411" spans="6:19">
      <c r="F411" s="111" t="s">
        <v>662</v>
      </c>
      <c r="G411" s="136">
        <v>6.1177570999999993E-3</v>
      </c>
      <c r="H411" s="103">
        <f>ROUND(+G411*Totals!$H$16,2)</f>
        <v>2288.86</v>
      </c>
      <c r="I411" s="103">
        <f t="shared" si="17"/>
        <v>0</v>
      </c>
      <c r="J411" s="103">
        <f t="shared" si="18"/>
        <v>2288.86</v>
      </c>
      <c r="K411" s="113"/>
      <c r="L411" s="113"/>
      <c r="N411" s="117"/>
      <c r="O411" s="117"/>
      <c r="P411" s="114"/>
      <c r="Q411" s="118"/>
      <c r="R411" s="116"/>
      <c r="S411" s="114"/>
    </row>
    <row r="412" spans="6:19">
      <c r="F412" s="111" t="s">
        <v>661</v>
      </c>
      <c r="G412" s="136">
        <v>3.5857249999999999E-4</v>
      </c>
      <c r="H412" s="103">
        <f>ROUND(+G412*Totals!$H$16,2)</f>
        <v>134.15</v>
      </c>
      <c r="I412" s="103">
        <f t="shared" si="17"/>
        <v>0</v>
      </c>
      <c r="J412" s="103">
        <f t="shared" si="18"/>
        <v>134.15</v>
      </c>
      <c r="K412" s="113"/>
      <c r="L412" s="113"/>
      <c r="N412" s="117"/>
      <c r="O412" s="113"/>
      <c r="P412" s="114"/>
      <c r="Q412" s="118"/>
      <c r="R412" s="116"/>
      <c r="S412" s="114"/>
    </row>
    <row r="413" spans="6:19">
      <c r="F413" s="111" t="s">
        <v>660</v>
      </c>
      <c r="G413" s="136">
        <v>8.7324800000000008E-5</v>
      </c>
      <c r="H413" s="103">
        <f>ROUND(+G413*Totals!$H$16,2)</f>
        <v>32.67</v>
      </c>
      <c r="I413" s="103">
        <f t="shared" si="17"/>
        <v>12.565384615384616</v>
      </c>
      <c r="J413" s="103">
        <f t="shared" si="18"/>
        <v>20.104615384615386</v>
      </c>
      <c r="K413" s="113" t="s">
        <v>660</v>
      </c>
      <c r="L413" s="113" t="s">
        <v>53</v>
      </c>
      <c r="M413" s="138">
        <v>0.38461538461538464</v>
      </c>
      <c r="N413" s="117">
        <f>+H413*M413</f>
        <v>12.565384615384616</v>
      </c>
      <c r="O413" s="113"/>
      <c r="P413" s="114"/>
      <c r="Q413" s="118"/>
      <c r="R413" s="116"/>
      <c r="S413" s="114"/>
    </row>
    <row r="414" spans="6:19">
      <c r="F414" s="111" t="s">
        <v>659</v>
      </c>
      <c r="G414" s="136">
        <v>2.8912999799999999E-2</v>
      </c>
      <c r="H414" s="103">
        <f>ROUND(+G414*Totals!$H$16,2)</f>
        <v>10817.32</v>
      </c>
      <c r="I414" s="103">
        <f t="shared" si="17"/>
        <v>0</v>
      </c>
      <c r="J414" s="103">
        <f t="shared" si="18"/>
        <v>10817.32</v>
      </c>
      <c r="K414" s="113"/>
      <c r="L414" s="113"/>
      <c r="N414" s="117"/>
      <c r="O414" s="113" t="s">
        <v>1159</v>
      </c>
      <c r="P414" s="114"/>
      <c r="Q414" s="118"/>
      <c r="R414" s="116"/>
      <c r="S414" s="114"/>
    </row>
    <row r="415" spans="6:19">
      <c r="F415" s="111" t="s">
        <v>658</v>
      </c>
      <c r="G415" s="136">
        <v>1.9729216000000001E-3</v>
      </c>
      <c r="H415" s="103">
        <f>ROUND(+G415*Totals!$H$16,2)</f>
        <v>738.14</v>
      </c>
      <c r="I415" s="103">
        <f t="shared" si="17"/>
        <v>0</v>
      </c>
      <c r="J415" s="103">
        <f t="shared" si="18"/>
        <v>738.14</v>
      </c>
      <c r="K415" s="113"/>
      <c r="L415" s="113"/>
      <c r="N415" s="117"/>
      <c r="O415" s="117"/>
      <c r="P415" s="114"/>
      <c r="Q415" s="118"/>
      <c r="R415" s="116"/>
      <c r="S415" s="114"/>
    </row>
    <row r="416" spans="6:19">
      <c r="F416" s="111" t="s">
        <v>657</v>
      </c>
      <c r="G416" s="136">
        <v>2.2797169999999998E-4</v>
      </c>
      <c r="H416" s="103">
        <f>ROUND(+G416*Totals!$H$16,2)</f>
        <v>85.29</v>
      </c>
      <c r="I416" s="103">
        <f t="shared" si="17"/>
        <v>0</v>
      </c>
      <c r="J416" s="103">
        <f t="shared" si="18"/>
        <v>85.29</v>
      </c>
      <c r="K416" s="113"/>
      <c r="L416" s="113"/>
      <c r="N416" s="117"/>
      <c r="O416" s="117"/>
      <c r="P416" s="114"/>
      <c r="Q416" s="118"/>
      <c r="R416" s="116"/>
      <c r="S416" s="114"/>
    </row>
    <row r="417" spans="6:19">
      <c r="F417" s="111" t="s">
        <v>656</v>
      </c>
      <c r="G417" s="136">
        <v>1.2325930000000001E-4</v>
      </c>
      <c r="H417" s="103">
        <f>ROUND(+G417*Totals!$H$16,2)</f>
        <v>46.12</v>
      </c>
      <c r="I417" s="103">
        <f t="shared" si="17"/>
        <v>16.935519630484986</v>
      </c>
      <c r="J417" s="103">
        <f t="shared" si="18"/>
        <v>29.184480369515011</v>
      </c>
      <c r="K417" s="113" t="s">
        <v>656</v>
      </c>
      <c r="L417" s="113" t="s">
        <v>116</v>
      </c>
      <c r="M417" s="138">
        <v>0.3672055427251732</v>
      </c>
      <c r="N417" s="117">
        <f>+H417*M417</f>
        <v>16.935519630484986</v>
      </c>
      <c r="O417" s="117"/>
      <c r="P417" s="114"/>
      <c r="Q417" s="118"/>
      <c r="R417" s="116"/>
      <c r="S417" s="114"/>
    </row>
    <row r="418" spans="6:19" ht="19.5" customHeight="1">
      <c r="F418" s="111" t="s">
        <v>655</v>
      </c>
      <c r="G418" s="136">
        <v>1.4296499999999999E-5</v>
      </c>
      <c r="H418" s="103">
        <f>ROUND(+G418*Totals!$H$16,2)</f>
        <v>5.35</v>
      </c>
      <c r="I418" s="103">
        <f t="shared" si="17"/>
        <v>1.4304812834224598</v>
      </c>
      <c r="J418" s="103">
        <f t="shared" si="18"/>
        <v>3.9195187165775396</v>
      </c>
      <c r="K418" s="113" t="s">
        <v>655</v>
      </c>
      <c r="L418" s="113" t="s">
        <v>129</v>
      </c>
      <c r="M418" s="138">
        <v>0.26737967914438504</v>
      </c>
      <c r="N418" s="117">
        <f>+H418*M418</f>
        <v>1.4304812834224598</v>
      </c>
      <c r="O418" s="113" t="s">
        <v>1159</v>
      </c>
      <c r="P418" s="114"/>
      <c r="Q418" s="118"/>
      <c r="R418" s="116"/>
      <c r="S418" s="114"/>
    </row>
    <row r="419" spans="6:19">
      <c r="F419" s="111" t="s">
        <v>654</v>
      </c>
      <c r="G419" s="136">
        <v>7.5346600000000008E-5</v>
      </c>
      <c r="H419" s="103">
        <f>ROUND(+G419*Totals!$H$16,2)</f>
        <v>28.19</v>
      </c>
      <c r="I419" s="103">
        <f t="shared" si="17"/>
        <v>4.5890697674418606</v>
      </c>
      <c r="J419" s="103">
        <f t="shared" si="18"/>
        <v>23.600930232558142</v>
      </c>
      <c r="K419" s="113" t="s">
        <v>654</v>
      </c>
      <c r="L419" s="113" t="s">
        <v>73</v>
      </c>
      <c r="M419" s="138">
        <v>0.16279069767441859</v>
      </c>
      <c r="N419" s="117">
        <f>+H419*M419</f>
        <v>4.5890697674418606</v>
      </c>
      <c r="O419" s="113" t="s">
        <v>1159</v>
      </c>
      <c r="P419" s="114"/>
      <c r="Q419" s="118"/>
      <c r="R419" s="116"/>
      <c r="S419" s="114"/>
    </row>
    <row r="420" spans="6:19">
      <c r="F420" s="111" t="s">
        <v>653</v>
      </c>
      <c r="G420" s="136">
        <v>3.9953009999999997E-4</v>
      </c>
      <c r="H420" s="103">
        <f>ROUND(+G420*Totals!$H$16,2)</f>
        <v>149.47999999999999</v>
      </c>
      <c r="I420" s="103">
        <f t="shared" si="17"/>
        <v>0</v>
      </c>
      <c r="J420" s="103">
        <f t="shared" si="18"/>
        <v>149.47999999999999</v>
      </c>
      <c r="O420" s="113" t="s">
        <v>1159</v>
      </c>
      <c r="P420" s="114"/>
      <c r="Q420" s="118"/>
      <c r="R420" s="116"/>
      <c r="S420" s="114"/>
    </row>
    <row r="421" spans="6:19">
      <c r="F421" s="111" t="s">
        <v>85</v>
      </c>
      <c r="G421" s="136">
        <v>1.6158947000000001E-3</v>
      </c>
      <c r="H421" s="103">
        <f>ROUND(+G421*Totals!$H$16,2)</f>
        <v>604.55999999999995</v>
      </c>
      <c r="I421" s="103">
        <f t="shared" si="17"/>
        <v>0</v>
      </c>
      <c r="J421" s="103">
        <f t="shared" si="18"/>
        <v>604.55999999999995</v>
      </c>
      <c r="K421" s="113"/>
      <c r="L421" s="113"/>
      <c r="N421" s="117"/>
      <c r="O421" s="113"/>
      <c r="P421" s="114"/>
      <c r="Q421" s="118"/>
      <c r="R421" s="116"/>
      <c r="S421" s="114"/>
    </row>
    <row r="422" spans="6:19">
      <c r="F422" s="111" t="s">
        <v>652</v>
      </c>
      <c r="G422" s="136">
        <v>9.6907310000000002E-4</v>
      </c>
      <c r="H422" s="103">
        <f>ROUND(+G422*Totals!$H$16,2)</f>
        <v>362.56</v>
      </c>
      <c r="I422" s="103">
        <f t="shared" si="17"/>
        <v>0</v>
      </c>
      <c r="J422" s="103">
        <f t="shared" si="18"/>
        <v>362.56</v>
      </c>
      <c r="K422" s="113"/>
      <c r="L422" s="113"/>
      <c r="N422" s="117"/>
      <c r="O422" s="113"/>
      <c r="P422" s="114"/>
      <c r="Q422" s="118"/>
      <c r="R422" s="116"/>
      <c r="S422" s="114"/>
    </row>
    <row r="423" spans="6:19">
      <c r="F423" s="111" t="s">
        <v>651</v>
      </c>
      <c r="G423" s="136">
        <v>4.6985359999999999E-4</v>
      </c>
      <c r="H423" s="103">
        <f>ROUND(+G423*Totals!$H$16,2)</f>
        <v>175.79</v>
      </c>
      <c r="I423" s="103">
        <f t="shared" si="17"/>
        <v>0</v>
      </c>
      <c r="J423" s="103">
        <f t="shared" si="18"/>
        <v>175.79</v>
      </c>
      <c r="K423" s="113"/>
      <c r="L423" s="113"/>
      <c r="N423" s="117"/>
      <c r="O423" s="117"/>
      <c r="P423" s="114"/>
      <c r="Q423" s="118"/>
      <c r="R423" s="116"/>
      <c r="S423" s="114"/>
    </row>
    <row r="424" spans="6:19">
      <c r="F424" s="111" t="s">
        <v>650</v>
      </c>
      <c r="G424" s="136">
        <v>9.2981560999999997E-3</v>
      </c>
      <c r="H424" s="103">
        <f>ROUND(+G424*Totals!$H$16,2)</f>
        <v>3478.75</v>
      </c>
      <c r="I424" s="103">
        <f t="shared" si="17"/>
        <v>0</v>
      </c>
      <c r="J424" s="103">
        <f t="shared" si="18"/>
        <v>3478.75</v>
      </c>
      <c r="K424" s="113"/>
      <c r="L424" s="113"/>
      <c r="N424" s="117"/>
      <c r="O424" s="117"/>
      <c r="P424" s="114"/>
      <c r="Q424" s="118"/>
      <c r="R424" s="116"/>
      <c r="S424" s="114"/>
    </row>
    <row r="425" spans="6:19">
      <c r="F425" s="111" t="s">
        <v>649</v>
      </c>
      <c r="G425" s="136">
        <v>8.0369699999999997E-5</v>
      </c>
      <c r="H425" s="103">
        <f>ROUND(+G425*Totals!$H$16,2)</f>
        <v>30.07</v>
      </c>
      <c r="I425" s="103">
        <f t="shared" si="17"/>
        <v>13.847263969171483</v>
      </c>
      <c r="J425" s="103">
        <f t="shared" si="18"/>
        <v>16.222736030828518</v>
      </c>
      <c r="K425" s="113" t="s">
        <v>649</v>
      </c>
      <c r="L425" s="113" t="s">
        <v>131</v>
      </c>
      <c r="M425" s="138">
        <v>0.46050096339113678</v>
      </c>
      <c r="N425" s="117">
        <f>+H425*M425</f>
        <v>13.847263969171483</v>
      </c>
      <c r="O425" s="113" t="s">
        <v>1159</v>
      </c>
      <c r="P425" s="114"/>
      <c r="Q425" s="118"/>
      <c r="R425" s="116"/>
      <c r="S425" s="114"/>
    </row>
    <row r="426" spans="6:19">
      <c r="F426" s="111" t="s">
        <v>648</v>
      </c>
      <c r="G426" s="136">
        <v>1.0818999999999999E-5</v>
      </c>
      <c r="H426" s="103">
        <f>ROUND(+G426*Totals!$H$16,2)</f>
        <v>4.05</v>
      </c>
      <c r="I426" s="103">
        <f t="shared" si="17"/>
        <v>1.0348017621145373</v>
      </c>
      <c r="J426" s="103">
        <f t="shared" si="18"/>
        <v>3.0151982378854623</v>
      </c>
      <c r="K426" s="113" t="s">
        <v>648</v>
      </c>
      <c r="L426" s="113" t="s">
        <v>47</v>
      </c>
      <c r="M426" s="138">
        <v>0.25550660792951541</v>
      </c>
      <c r="N426" s="117">
        <f>+H426*M426</f>
        <v>1.0348017621145373</v>
      </c>
      <c r="O426" s="117" t="s">
        <v>1159</v>
      </c>
      <c r="P426" s="114"/>
      <c r="Q426" s="118"/>
      <c r="R426" s="116"/>
      <c r="S426" s="114"/>
    </row>
    <row r="427" spans="6:19">
      <c r="F427" s="111" t="s">
        <v>647</v>
      </c>
      <c r="G427" s="136">
        <v>1.016213E-3</v>
      </c>
      <c r="H427" s="103">
        <f>ROUND(+G427*Totals!$H$16,2)</f>
        <v>380.2</v>
      </c>
      <c r="I427" s="103">
        <f t="shared" si="17"/>
        <v>0</v>
      </c>
      <c r="J427" s="103">
        <f t="shared" si="18"/>
        <v>380.2</v>
      </c>
      <c r="K427" s="113"/>
      <c r="L427" s="113"/>
      <c r="N427" s="117"/>
      <c r="O427" s="113"/>
      <c r="P427" s="114"/>
      <c r="Q427" s="118"/>
      <c r="R427" s="116"/>
      <c r="S427" s="114"/>
    </row>
    <row r="428" spans="6:19">
      <c r="F428" s="111" t="s">
        <v>646</v>
      </c>
      <c r="G428" s="136">
        <v>6.9164299999999998E-5</v>
      </c>
      <c r="H428" s="103">
        <f>ROUND(+G428*Totals!$H$16,2)</f>
        <v>25.88</v>
      </c>
      <c r="I428" s="103">
        <f t="shared" si="17"/>
        <v>12.04042780748663</v>
      </c>
      <c r="J428" s="103">
        <f t="shared" si="18"/>
        <v>13.839572192513369</v>
      </c>
      <c r="K428" s="113" t="s">
        <v>646</v>
      </c>
      <c r="L428" s="113" t="s">
        <v>74</v>
      </c>
      <c r="M428" s="138">
        <v>0.46524064171122992</v>
      </c>
      <c r="N428" s="117">
        <f>+H428*M428</f>
        <v>12.04042780748663</v>
      </c>
      <c r="O428" s="117" t="s">
        <v>1159</v>
      </c>
      <c r="P428" s="114"/>
      <c r="Q428" s="118"/>
      <c r="R428" s="116"/>
      <c r="S428" s="114"/>
    </row>
    <row r="429" spans="6:19">
      <c r="F429" s="111" t="s">
        <v>645</v>
      </c>
      <c r="G429" s="136">
        <v>2.5424650000000003E-4</v>
      </c>
      <c r="H429" s="103">
        <f>ROUND(+G429*Totals!$H$16,2)</f>
        <v>95.12</v>
      </c>
      <c r="I429" s="103">
        <f t="shared" si="17"/>
        <v>0</v>
      </c>
      <c r="J429" s="103">
        <f t="shared" si="18"/>
        <v>95.12</v>
      </c>
      <c r="K429" s="113"/>
      <c r="L429" s="113"/>
      <c r="N429" s="117"/>
      <c r="O429" s="117"/>
      <c r="P429" s="114"/>
      <c r="Q429" s="118"/>
      <c r="R429" s="116"/>
      <c r="S429" s="114"/>
    </row>
    <row r="430" spans="6:19">
      <c r="F430" s="111" t="s">
        <v>644</v>
      </c>
      <c r="G430" s="136">
        <v>9.3893399999999991E-5</v>
      </c>
      <c r="H430" s="103">
        <f>ROUND(+G430*Totals!$H$16,2)</f>
        <v>35.130000000000003</v>
      </c>
      <c r="I430" s="103">
        <f t="shared" si="17"/>
        <v>9.7877259036144597</v>
      </c>
      <c r="J430" s="103">
        <f t="shared" si="18"/>
        <v>25.342274096385545</v>
      </c>
      <c r="K430" s="113" t="s">
        <v>644</v>
      </c>
      <c r="L430" s="113" t="s">
        <v>113</v>
      </c>
      <c r="M430" s="138">
        <v>0.27861445783132532</v>
      </c>
      <c r="N430" s="117">
        <f>+H430*M430</f>
        <v>9.7877259036144597</v>
      </c>
      <c r="O430" s="113" t="s">
        <v>1159</v>
      </c>
      <c r="P430" s="114"/>
      <c r="Q430" s="118"/>
      <c r="R430" s="116"/>
      <c r="S430" s="114"/>
    </row>
    <row r="431" spans="6:19">
      <c r="F431" s="111" t="s">
        <v>643</v>
      </c>
      <c r="G431" s="136">
        <v>1.174634E-4</v>
      </c>
      <c r="H431" s="103">
        <f>ROUND(+G431*Totals!$H$16,2)</f>
        <v>43.95</v>
      </c>
      <c r="I431" s="103">
        <f t="shared" si="17"/>
        <v>15.112145110410097</v>
      </c>
      <c r="J431" s="103">
        <f t="shared" si="18"/>
        <v>28.837854889589906</v>
      </c>
      <c r="K431" s="113" t="s">
        <v>643</v>
      </c>
      <c r="L431" s="113" t="s">
        <v>118</v>
      </c>
      <c r="M431" s="138">
        <v>0.34384858044164041</v>
      </c>
      <c r="N431" s="117">
        <f>+H431*M431</f>
        <v>15.112145110410097</v>
      </c>
      <c r="O431" s="117" t="s">
        <v>1159</v>
      </c>
      <c r="P431" s="114"/>
      <c r="Q431" s="118"/>
      <c r="R431" s="116"/>
      <c r="S431" s="114"/>
    </row>
    <row r="432" spans="6:19">
      <c r="F432" s="111" t="s">
        <v>642</v>
      </c>
      <c r="G432" s="136">
        <v>2.3415399999999998E-4</v>
      </c>
      <c r="H432" s="103">
        <f>ROUND(+G432*Totals!$H$16,2)</f>
        <v>87.6</v>
      </c>
      <c r="I432" s="103">
        <f t="shared" si="17"/>
        <v>0</v>
      </c>
      <c r="J432" s="103">
        <f t="shared" si="18"/>
        <v>87.6</v>
      </c>
      <c r="K432" s="113"/>
      <c r="L432" s="113"/>
      <c r="N432" s="117"/>
      <c r="O432" s="113"/>
      <c r="P432" s="114"/>
      <c r="Q432" s="118"/>
      <c r="R432" s="116"/>
      <c r="S432" s="114"/>
    </row>
    <row r="433" spans="6:19">
      <c r="F433" s="111" t="s">
        <v>641</v>
      </c>
      <c r="G433" s="136">
        <v>9.9302900000000001E-5</v>
      </c>
      <c r="H433" s="103">
        <f>ROUND(+G433*Totals!$H$16,2)</f>
        <v>37.15</v>
      </c>
      <c r="I433" s="103">
        <f t="shared" si="17"/>
        <v>6.9100368324125236</v>
      </c>
      <c r="J433" s="103">
        <f t="shared" si="18"/>
        <v>30.239963167587476</v>
      </c>
      <c r="K433" s="113" t="s">
        <v>641</v>
      </c>
      <c r="L433" s="113" t="s">
        <v>131</v>
      </c>
      <c r="M433" s="138">
        <v>0.18600368324125233</v>
      </c>
      <c r="N433" s="117">
        <f>+H433*M433</f>
        <v>6.9100368324125236</v>
      </c>
      <c r="O433" s="113" t="s">
        <v>1159</v>
      </c>
      <c r="P433" s="114"/>
      <c r="Q433" s="118"/>
      <c r="R433" s="116"/>
      <c r="S433" s="114"/>
    </row>
    <row r="434" spans="6:19">
      <c r="F434" s="111" t="s">
        <v>88</v>
      </c>
      <c r="G434" s="136">
        <v>3.8252886000000002E-3</v>
      </c>
      <c r="H434" s="103">
        <f>ROUND(+G434*Totals!$H$16,2)</f>
        <v>1431.17</v>
      </c>
      <c r="I434" s="103">
        <f t="shared" si="17"/>
        <v>0</v>
      </c>
      <c r="J434" s="103">
        <f t="shared" si="18"/>
        <v>1431.17</v>
      </c>
      <c r="K434" s="113"/>
      <c r="L434" s="113"/>
      <c r="N434" s="117"/>
      <c r="O434" s="113"/>
      <c r="P434" s="114"/>
      <c r="Q434" s="118"/>
      <c r="R434" s="116"/>
      <c r="S434" s="114"/>
    </row>
    <row r="435" spans="6:19">
      <c r="F435" s="111" t="s">
        <v>640</v>
      </c>
      <c r="G435" s="136">
        <v>4.2503200000000003E-5</v>
      </c>
      <c r="H435" s="103">
        <f>ROUND(+G435*Totals!$H$16,2)</f>
        <v>15.9</v>
      </c>
      <c r="I435" s="103">
        <f t="shared" si="17"/>
        <v>0</v>
      </c>
      <c r="J435" s="103">
        <f t="shared" si="18"/>
        <v>15.9</v>
      </c>
      <c r="K435" s="113"/>
      <c r="L435" s="113"/>
      <c r="N435" s="117"/>
      <c r="O435" s="113"/>
      <c r="P435" s="114"/>
      <c r="Q435" s="118"/>
      <c r="R435" s="116"/>
      <c r="S435" s="114"/>
    </row>
    <row r="436" spans="6:19">
      <c r="F436" s="111" t="s">
        <v>639</v>
      </c>
      <c r="G436" s="136">
        <v>3.6166370000000005E-4</v>
      </c>
      <c r="H436" s="103">
        <f>ROUND(+G436*Totals!$H$16,2)</f>
        <v>135.31</v>
      </c>
      <c r="I436" s="103">
        <f t="shared" si="17"/>
        <v>0</v>
      </c>
      <c r="J436" s="103">
        <f t="shared" si="18"/>
        <v>135.31</v>
      </c>
      <c r="K436" s="113"/>
      <c r="L436" s="113"/>
      <c r="N436" s="117"/>
      <c r="O436" s="117"/>
      <c r="P436" s="114"/>
      <c r="Q436" s="118"/>
      <c r="R436" s="116"/>
      <c r="S436" s="114"/>
    </row>
    <row r="437" spans="6:19">
      <c r="F437" s="111" t="s">
        <v>638</v>
      </c>
      <c r="G437" s="136">
        <v>3.4659429999999998E-4</v>
      </c>
      <c r="H437" s="103">
        <f>ROUND(+G437*Totals!$H$16,2)</f>
        <v>129.66999999999999</v>
      </c>
      <c r="I437" s="103">
        <f t="shared" si="17"/>
        <v>0</v>
      </c>
      <c r="J437" s="103">
        <f t="shared" si="18"/>
        <v>129.66999999999999</v>
      </c>
      <c r="K437" s="113"/>
      <c r="L437" s="113"/>
      <c r="N437" s="117"/>
      <c r="O437" s="113"/>
      <c r="P437" s="114"/>
      <c r="Q437" s="118"/>
      <c r="R437" s="116"/>
      <c r="S437" s="114"/>
    </row>
    <row r="438" spans="6:19">
      <c r="F438" s="111" t="s">
        <v>637</v>
      </c>
      <c r="G438" s="136">
        <v>9.3507100000000005E-5</v>
      </c>
      <c r="H438" s="103">
        <f>ROUND(+G438*Totals!$H$16,2)</f>
        <v>34.979999999999997</v>
      </c>
      <c r="I438" s="103">
        <f t="shared" si="17"/>
        <v>10.717777777777776</v>
      </c>
      <c r="J438" s="103">
        <f t="shared" si="18"/>
        <v>24.262222222222221</v>
      </c>
      <c r="K438" s="113" t="s">
        <v>637</v>
      </c>
      <c r="L438" s="113" t="s">
        <v>88</v>
      </c>
      <c r="M438" s="138">
        <v>0.30639730639730639</v>
      </c>
      <c r="N438" s="117">
        <f>+H438*M438</f>
        <v>10.717777777777776</v>
      </c>
      <c r="O438" s="117" t="s">
        <v>1159</v>
      </c>
      <c r="P438" s="114"/>
      <c r="Q438" s="118"/>
      <c r="R438" s="116"/>
      <c r="S438" s="114"/>
    </row>
    <row r="439" spans="6:19">
      <c r="F439" s="111" t="s">
        <v>636</v>
      </c>
      <c r="G439" s="136">
        <v>2.3144930000000002E-4</v>
      </c>
      <c r="H439" s="103">
        <f>ROUND(+G439*Totals!$H$16,2)</f>
        <v>86.59</v>
      </c>
      <c r="I439" s="103">
        <f t="shared" si="17"/>
        <v>0</v>
      </c>
      <c r="J439" s="103">
        <f t="shared" si="18"/>
        <v>86.59</v>
      </c>
      <c r="K439" s="113"/>
      <c r="L439" s="113"/>
      <c r="N439" s="117"/>
      <c r="O439" s="113"/>
      <c r="P439" s="114"/>
      <c r="Q439" s="118"/>
      <c r="R439" s="116"/>
      <c r="S439" s="114"/>
    </row>
    <row r="440" spans="6:19">
      <c r="F440" s="111" t="s">
        <v>635</v>
      </c>
      <c r="G440" s="136">
        <v>1.1244030000000001E-4</v>
      </c>
      <c r="H440" s="103">
        <f>ROUND(+G440*Totals!$H$16,2)</f>
        <v>42.07</v>
      </c>
      <c r="I440" s="103">
        <f t="shared" si="17"/>
        <v>3.9839015151515151</v>
      </c>
      <c r="J440" s="103">
        <f t="shared" si="18"/>
        <v>38.086098484848485</v>
      </c>
      <c r="K440" s="113" t="s">
        <v>635</v>
      </c>
      <c r="L440" s="113" t="s">
        <v>40</v>
      </c>
      <c r="M440" s="138">
        <v>9.4696969696969696E-2</v>
      </c>
      <c r="N440" s="117">
        <f>+H440*M440</f>
        <v>3.9839015151515151</v>
      </c>
      <c r="O440" s="117" t="s">
        <v>1159</v>
      </c>
      <c r="P440" s="114"/>
      <c r="Q440" s="118"/>
      <c r="R440" s="116"/>
      <c r="S440" s="114"/>
    </row>
    <row r="441" spans="6:19">
      <c r="F441" s="111" t="s">
        <v>634</v>
      </c>
      <c r="G441" s="136">
        <v>5.3940429999999994E-4</v>
      </c>
      <c r="H441" s="103">
        <f>ROUND(+G441*Totals!$H$16,2)</f>
        <v>201.81</v>
      </c>
      <c r="I441" s="103">
        <f t="shared" si="17"/>
        <v>0</v>
      </c>
      <c r="J441" s="103">
        <f t="shared" si="18"/>
        <v>201.81</v>
      </c>
      <c r="K441" s="113"/>
      <c r="L441" s="113"/>
      <c r="N441" s="117"/>
      <c r="O441" s="117"/>
      <c r="P441" s="114"/>
      <c r="Q441" s="118"/>
      <c r="R441" s="116"/>
      <c r="S441" s="114"/>
    </row>
    <row r="442" spans="6:19">
      <c r="F442" s="111" t="s">
        <v>633</v>
      </c>
      <c r="G442" s="136">
        <v>3.0911400000000004E-5</v>
      </c>
      <c r="H442" s="103">
        <f>ROUND(+G442*Totals!$H$16,2)</f>
        <v>11.56</v>
      </c>
      <c r="I442" s="103">
        <f t="shared" si="17"/>
        <v>3.1220437956204381</v>
      </c>
      <c r="J442" s="103">
        <f t="shared" si="18"/>
        <v>8.437956204379562</v>
      </c>
      <c r="K442" s="113" t="s">
        <v>633</v>
      </c>
      <c r="L442" s="113" t="s">
        <v>88</v>
      </c>
      <c r="M442" s="138">
        <v>0.27007299270072993</v>
      </c>
      <c r="N442" s="117">
        <f t="shared" ref="N442:N447" si="19">+H442*M442</f>
        <v>3.1220437956204381</v>
      </c>
      <c r="O442" s="117" t="s">
        <v>1159</v>
      </c>
      <c r="P442" s="114"/>
      <c r="Q442" s="118"/>
      <c r="R442" s="116"/>
      <c r="S442" s="114"/>
    </row>
    <row r="443" spans="6:19">
      <c r="F443" s="111" t="s">
        <v>632</v>
      </c>
      <c r="G443" s="136">
        <v>2.1637999999999998E-5</v>
      </c>
      <c r="H443" s="103">
        <f>ROUND(+G443*Totals!$H$16,2)</f>
        <v>8.1</v>
      </c>
      <c r="I443" s="103">
        <f t="shared" si="17"/>
        <v>3.9647368421052631</v>
      </c>
      <c r="J443" s="103">
        <f t="shared" si="18"/>
        <v>4.1352631578947365</v>
      </c>
      <c r="K443" s="113" t="s">
        <v>632</v>
      </c>
      <c r="L443" s="113" t="s">
        <v>116</v>
      </c>
      <c r="M443" s="138">
        <v>0.48947368421052634</v>
      </c>
      <c r="N443" s="117">
        <f t="shared" si="19"/>
        <v>3.9647368421052631</v>
      </c>
      <c r="O443" s="117" t="s">
        <v>1159</v>
      </c>
      <c r="P443" s="114"/>
      <c r="Q443" s="118"/>
      <c r="R443" s="116"/>
      <c r="S443" s="114"/>
    </row>
    <row r="444" spans="6:19">
      <c r="F444" s="111" t="s">
        <v>631</v>
      </c>
      <c r="G444" s="136">
        <v>6.06637E-5</v>
      </c>
      <c r="H444" s="103">
        <f>ROUND(+G444*Totals!$H$16,2)</f>
        <v>22.7</v>
      </c>
      <c r="I444" s="103">
        <f t="shared" si="17"/>
        <v>8.5045070422535218</v>
      </c>
      <c r="J444" s="103">
        <f t="shared" si="18"/>
        <v>14.195492957746477</v>
      </c>
      <c r="K444" s="113" t="s">
        <v>631</v>
      </c>
      <c r="L444" s="113" t="s">
        <v>123</v>
      </c>
      <c r="M444" s="138">
        <v>0.37464788732394372</v>
      </c>
      <c r="N444" s="117">
        <f t="shared" si="19"/>
        <v>8.5045070422535218</v>
      </c>
      <c r="O444" s="113" t="s">
        <v>1159</v>
      </c>
      <c r="P444" s="114"/>
      <c r="Q444" s="118"/>
      <c r="R444" s="116"/>
      <c r="S444" s="114"/>
    </row>
    <row r="445" spans="6:19">
      <c r="F445" s="111" t="s">
        <v>630</v>
      </c>
      <c r="G445" s="136">
        <v>1.031669E-4</v>
      </c>
      <c r="H445" s="103">
        <f>ROUND(+G445*Totals!$H$16,2)</f>
        <v>38.6</v>
      </c>
      <c r="I445" s="103">
        <f t="shared" si="17"/>
        <v>7.1282229965156798</v>
      </c>
      <c r="J445" s="103">
        <f t="shared" si="18"/>
        <v>31.47177700348432</v>
      </c>
      <c r="K445" s="113" t="s">
        <v>630</v>
      </c>
      <c r="L445" s="113" t="s">
        <v>58</v>
      </c>
      <c r="M445" s="138">
        <v>0.18466898954703834</v>
      </c>
      <c r="N445" s="117">
        <f t="shared" si="19"/>
        <v>7.1282229965156798</v>
      </c>
      <c r="O445" s="117" t="s">
        <v>1159</v>
      </c>
      <c r="P445" s="114"/>
      <c r="Q445" s="118"/>
      <c r="R445" s="116"/>
      <c r="S445" s="114"/>
    </row>
    <row r="446" spans="6:19">
      <c r="F446" s="111" t="s">
        <v>629</v>
      </c>
      <c r="G446" s="136">
        <v>1.7039919999999999E-4</v>
      </c>
      <c r="H446" s="103">
        <f>ROUND(+G446*Totals!$H$16,2)</f>
        <v>63.75</v>
      </c>
      <c r="I446" s="103">
        <f t="shared" si="17"/>
        <v>11.898544520547947</v>
      </c>
      <c r="J446" s="103">
        <f t="shared" si="18"/>
        <v>51.851455479452056</v>
      </c>
      <c r="K446" s="137" t="s">
        <v>629</v>
      </c>
      <c r="L446" s="137" t="s">
        <v>75</v>
      </c>
      <c r="M446" s="138">
        <v>0.18664383561643838</v>
      </c>
      <c r="N446" s="117">
        <f t="shared" si="19"/>
        <v>11.898544520547947</v>
      </c>
      <c r="O446" s="113"/>
      <c r="P446" s="114"/>
      <c r="Q446" s="118"/>
      <c r="R446" s="116"/>
      <c r="S446" s="114"/>
    </row>
    <row r="447" spans="6:19">
      <c r="F447" s="111" t="s">
        <v>628</v>
      </c>
      <c r="G447" s="136">
        <v>2.0478800000000001E-5</v>
      </c>
      <c r="H447" s="103">
        <f>ROUND(+G447*Totals!$H$16,2)</f>
        <v>7.66</v>
      </c>
      <c r="I447" s="103">
        <f t="shared" si="17"/>
        <v>3.6233015873015875</v>
      </c>
      <c r="J447" s="103">
        <f t="shared" si="18"/>
        <v>4.0366984126984127</v>
      </c>
      <c r="K447" s="113" t="s">
        <v>628</v>
      </c>
      <c r="L447" s="113" t="s">
        <v>47</v>
      </c>
      <c r="M447" s="138">
        <v>0.473015873015873</v>
      </c>
      <c r="N447" s="117">
        <f t="shared" si="19"/>
        <v>3.6233015873015875</v>
      </c>
      <c r="O447" s="117" t="s">
        <v>1159</v>
      </c>
      <c r="P447" s="114"/>
      <c r="Q447" s="118"/>
      <c r="R447" s="116"/>
      <c r="S447" s="114"/>
    </row>
    <row r="448" spans="6:19">
      <c r="F448" s="111" t="s">
        <v>627</v>
      </c>
      <c r="G448" s="136">
        <v>2.9346533000000003E-3</v>
      </c>
      <c r="H448" s="103">
        <f>ROUND(+G448*Totals!$H$16,2)</f>
        <v>1097.95</v>
      </c>
      <c r="I448" s="103">
        <f t="shared" si="17"/>
        <v>0</v>
      </c>
      <c r="J448" s="103">
        <f t="shared" si="18"/>
        <v>1097.95</v>
      </c>
      <c r="K448" s="113"/>
      <c r="L448" s="113"/>
      <c r="N448" s="117"/>
      <c r="O448" s="113"/>
      <c r="P448" s="114"/>
      <c r="Q448" s="118"/>
      <c r="R448" s="116"/>
      <c r="S448" s="114"/>
    </row>
    <row r="449" spans="6:19">
      <c r="F449" s="111" t="s">
        <v>626</v>
      </c>
      <c r="G449" s="136">
        <v>9.157510000000001E-5</v>
      </c>
      <c r="H449" s="103">
        <f>ROUND(+G449*Totals!$H$16,2)</f>
        <v>34.26</v>
      </c>
      <c r="I449" s="103">
        <f t="shared" si="17"/>
        <v>21.801818181818177</v>
      </c>
      <c r="J449" s="103">
        <f t="shared" si="18"/>
        <v>12.458181818181821</v>
      </c>
      <c r="K449" s="113" t="s">
        <v>626</v>
      </c>
      <c r="L449" s="113" t="s">
        <v>83</v>
      </c>
      <c r="M449" s="138">
        <v>0.63636363636363624</v>
      </c>
      <c r="N449" s="117">
        <f>+H449*M449</f>
        <v>21.801818181818177</v>
      </c>
      <c r="O449" s="117" t="s">
        <v>1159</v>
      </c>
      <c r="P449" s="114"/>
      <c r="Q449" s="118"/>
      <c r="R449" s="116"/>
      <c r="S449" s="114"/>
    </row>
    <row r="450" spans="6:19">
      <c r="F450" s="111" t="s">
        <v>625</v>
      </c>
      <c r="G450" s="136">
        <v>8.8252109999999997E-4</v>
      </c>
      <c r="H450" s="103">
        <f>ROUND(+G450*Totals!$H$16,2)</f>
        <v>330.18</v>
      </c>
      <c r="I450" s="103">
        <f t="shared" si="17"/>
        <v>0</v>
      </c>
      <c r="J450" s="103">
        <f t="shared" si="18"/>
        <v>330.18</v>
      </c>
      <c r="K450" s="113"/>
      <c r="L450" s="113"/>
      <c r="N450" s="117"/>
      <c r="O450" s="117"/>
      <c r="P450" s="114"/>
      <c r="Q450" s="118"/>
      <c r="R450" s="116"/>
      <c r="S450" s="114"/>
    </row>
    <row r="451" spans="6:19">
      <c r="F451" s="111" t="s">
        <v>624</v>
      </c>
      <c r="G451" s="136">
        <v>1.3330549999999999E-4</v>
      </c>
      <c r="H451" s="103">
        <f>ROUND(+G451*Totals!$H$16,2)</f>
        <v>49.87</v>
      </c>
      <c r="I451" s="103">
        <f t="shared" si="17"/>
        <v>11.51637113402062</v>
      </c>
      <c r="J451" s="103">
        <f t="shared" si="18"/>
        <v>38.353628865979374</v>
      </c>
      <c r="K451" s="113" t="s">
        <v>624</v>
      </c>
      <c r="L451" s="113" t="s">
        <v>124</v>
      </c>
      <c r="M451" s="138">
        <v>0.23092783505154643</v>
      </c>
      <c r="N451" s="117">
        <f>+H451*M451</f>
        <v>11.51637113402062</v>
      </c>
      <c r="O451" s="113" t="s">
        <v>1159</v>
      </c>
      <c r="P451" s="114"/>
      <c r="Q451" s="118"/>
      <c r="R451" s="116"/>
      <c r="S451" s="114"/>
    </row>
    <row r="452" spans="6:19">
      <c r="F452" s="111" t="s">
        <v>623</v>
      </c>
      <c r="G452" s="136">
        <v>8.8483899999999995E-5</v>
      </c>
      <c r="H452" s="103">
        <f>ROUND(+G452*Totals!$H$16,2)</f>
        <v>33.1</v>
      </c>
      <c r="I452" s="103">
        <f t="shared" si="17"/>
        <v>6.7551020408163263</v>
      </c>
      <c r="J452" s="103">
        <f t="shared" si="18"/>
        <v>26.344897959183676</v>
      </c>
      <c r="K452" s="113" t="s">
        <v>623</v>
      </c>
      <c r="L452" s="113" t="s">
        <v>82</v>
      </c>
      <c r="M452" s="138">
        <v>0.2040816326530612</v>
      </c>
      <c r="N452" s="117">
        <f>+H452*M452</f>
        <v>6.7551020408163263</v>
      </c>
      <c r="O452" s="113"/>
      <c r="P452" s="114"/>
      <c r="Q452" s="118"/>
      <c r="R452" s="116"/>
      <c r="S452" s="114"/>
    </row>
    <row r="453" spans="6:19">
      <c r="F453" s="111" t="s">
        <v>622</v>
      </c>
      <c r="G453" s="136">
        <v>6.6884589999999992E-4</v>
      </c>
      <c r="H453" s="103">
        <f>ROUND(+G453*Totals!$H$16,2)</f>
        <v>250.24</v>
      </c>
      <c r="I453" s="103">
        <f t="shared" si="17"/>
        <v>0</v>
      </c>
      <c r="J453" s="103">
        <f t="shared" si="18"/>
        <v>250.24</v>
      </c>
      <c r="K453" s="113"/>
      <c r="L453" s="113"/>
      <c r="N453" s="117"/>
      <c r="O453" s="113"/>
      <c r="P453" s="114"/>
      <c r="Q453" s="118"/>
      <c r="R453" s="116"/>
      <c r="S453" s="114"/>
    </row>
    <row r="454" spans="6:19">
      <c r="F454" s="111" t="s">
        <v>621</v>
      </c>
      <c r="G454" s="136">
        <v>8.2803979999999998E-4</v>
      </c>
      <c r="H454" s="103">
        <f>ROUND(+G454*Totals!$H$16,2)</f>
        <v>309.8</v>
      </c>
      <c r="I454" s="103">
        <f t="shared" si="17"/>
        <v>0</v>
      </c>
      <c r="J454" s="103">
        <f t="shared" si="18"/>
        <v>309.8</v>
      </c>
      <c r="K454" s="113"/>
      <c r="L454" s="113"/>
      <c r="N454" s="117"/>
      <c r="O454" s="113"/>
      <c r="P454" s="114"/>
      <c r="Q454" s="118"/>
      <c r="R454" s="116"/>
      <c r="S454" s="114"/>
    </row>
    <row r="455" spans="6:19">
      <c r="F455" s="111" t="s">
        <v>620</v>
      </c>
      <c r="G455" s="136">
        <v>4.5092039999999997E-4</v>
      </c>
      <c r="H455" s="103">
        <f>ROUND(+G455*Totals!$H$16,2)</f>
        <v>168.7</v>
      </c>
      <c r="I455" s="103">
        <f t="shared" ref="I455:I518" si="20">+N455+Q455+T455</f>
        <v>0</v>
      </c>
      <c r="J455" s="103">
        <f t="shared" ref="J455:J518" si="21">+H455-I455</f>
        <v>168.7</v>
      </c>
      <c r="K455" s="113"/>
      <c r="L455" s="113"/>
      <c r="N455" s="117"/>
      <c r="O455" s="113"/>
      <c r="P455" s="114"/>
      <c r="Q455" s="118"/>
      <c r="R455" s="116"/>
      <c r="S455" s="114"/>
    </row>
    <row r="456" spans="6:19">
      <c r="F456" s="111" t="s">
        <v>619</v>
      </c>
      <c r="G456" s="136">
        <v>4.300552E-4</v>
      </c>
      <c r="H456" s="103">
        <f>ROUND(+G456*Totals!$H$16,2)</f>
        <v>160.9</v>
      </c>
      <c r="I456" s="103">
        <f t="shared" si="20"/>
        <v>0</v>
      </c>
      <c r="J456" s="103">
        <f t="shared" si="21"/>
        <v>160.9</v>
      </c>
      <c r="K456" s="113"/>
      <c r="L456" s="113"/>
      <c r="N456" s="117"/>
      <c r="O456" s="117"/>
      <c r="P456" s="114"/>
      <c r="Q456" s="118"/>
      <c r="R456" s="116"/>
      <c r="S456" s="114"/>
    </row>
    <row r="457" spans="6:19">
      <c r="F457" s="111" t="s">
        <v>618</v>
      </c>
      <c r="G457" s="136">
        <v>2.70475E-4</v>
      </c>
      <c r="H457" s="103">
        <f>ROUND(+G457*Totals!$H$16,2)</f>
        <v>101.19</v>
      </c>
      <c r="I457" s="103">
        <f t="shared" si="20"/>
        <v>6.1085826771653542</v>
      </c>
      <c r="J457" s="103">
        <f t="shared" si="21"/>
        <v>95.081417322834639</v>
      </c>
      <c r="K457" s="137" t="s">
        <v>618</v>
      </c>
      <c r="L457" s="137" t="s">
        <v>45</v>
      </c>
      <c r="M457" s="138">
        <v>6.0367454068241469E-2</v>
      </c>
      <c r="N457" s="117">
        <f>+H457*M457</f>
        <v>6.1085826771653542</v>
      </c>
      <c r="O457" s="117"/>
      <c r="P457" s="114"/>
      <c r="Q457" s="118"/>
      <c r="R457" s="116"/>
      <c r="S457" s="114"/>
    </row>
    <row r="458" spans="6:19">
      <c r="F458" s="111" t="s">
        <v>617</v>
      </c>
      <c r="G458" s="136">
        <v>1.031669E-4</v>
      </c>
      <c r="H458" s="103">
        <f>ROUND(+G458*Totals!$H$16,2)</f>
        <v>38.6</v>
      </c>
      <c r="I458" s="103">
        <f t="shared" si="20"/>
        <v>13.466937119675457</v>
      </c>
      <c r="J458" s="103">
        <f t="shared" si="21"/>
        <v>25.133062880324545</v>
      </c>
      <c r="K458" s="113" t="s">
        <v>617</v>
      </c>
      <c r="L458" s="113" t="s">
        <v>89</v>
      </c>
      <c r="M458" s="138">
        <v>0.34888438133874239</v>
      </c>
      <c r="N458" s="117">
        <f>+H458*M458</f>
        <v>13.466937119675457</v>
      </c>
      <c r="O458" s="113"/>
      <c r="P458" s="114"/>
      <c r="Q458" s="118"/>
      <c r="R458" s="116"/>
      <c r="S458" s="114"/>
    </row>
    <row r="459" spans="6:19">
      <c r="F459" s="111" t="s">
        <v>616</v>
      </c>
      <c r="G459" s="136">
        <v>6.7232300000000003E-5</v>
      </c>
      <c r="H459" s="103">
        <f>ROUND(+G459*Totals!$H$16,2)</f>
        <v>25.15</v>
      </c>
      <c r="I459" s="103">
        <f t="shared" si="20"/>
        <v>3.1437499999999998</v>
      </c>
      <c r="J459" s="103">
        <f t="shared" si="21"/>
        <v>22.006249999999998</v>
      </c>
      <c r="K459" s="113" t="s">
        <v>616</v>
      </c>
      <c r="L459" s="113" t="s">
        <v>84</v>
      </c>
      <c r="M459" s="138">
        <v>0.125</v>
      </c>
      <c r="N459" s="117">
        <f>+H459*M459</f>
        <v>3.1437499999999998</v>
      </c>
      <c r="O459" s="117"/>
      <c r="P459" s="114"/>
      <c r="Q459" s="118"/>
      <c r="R459" s="116"/>
      <c r="S459" s="114"/>
    </row>
    <row r="460" spans="6:19">
      <c r="F460" s="111" t="s">
        <v>615</v>
      </c>
      <c r="G460" s="136">
        <v>7.6080739999999998E-4</v>
      </c>
      <c r="H460" s="103">
        <f>ROUND(+G460*Totals!$H$16,2)</f>
        <v>284.64</v>
      </c>
      <c r="I460" s="103">
        <f t="shared" si="20"/>
        <v>0</v>
      </c>
      <c r="J460" s="103">
        <f t="shared" si="21"/>
        <v>284.64</v>
      </c>
      <c r="K460" s="113"/>
      <c r="L460" s="113"/>
      <c r="N460" s="117"/>
      <c r="O460" s="117"/>
      <c r="P460" s="114"/>
      <c r="Q460" s="118"/>
      <c r="R460" s="116"/>
      <c r="S460" s="114"/>
    </row>
    <row r="461" spans="6:19">
      <c r="F461" s="111" t="s">
        <v>614</v>
      </c>
      <c r="G461" s="136">
        <v>1.657625E-4</v>
      </c>
      <c r="H461" s="103">
        <f>ROUND(+G461*Totals!$H$16,2)</f>
        <v>62.02</v>
      </c>
      <c r="I461" s="103">
        <f t="shared" si="20"/>
        <v>4.193523131672598</v>
      </c>
      <c r="J461" s="103">
        <f t="shared" si="21"/>
        <v>57.826476868327404</v>
      </c>
      <c r="K461" s="113" t="s">
        <v>614</v>
      </c>
      <c r="L461" s="113" t="s">
        <v>44</v>
      </c>
      <c r="M461" s="138">
        <v>6.7615658362989328E-2</v>
      </c>
      <c r="N461" s="117">
        <f>+H461*M461</f>
        <v>4.193523131672598</v>
      </c>
      <c r="O461" s="113"/>
      <c r="P461" s="114"/>
      <c r="Q461" s="118"/>
      <c r="R461" s="116"/>
      <c r="S461" s="114"/>
    </row>
    <row r="462" spans="6:19">
      <c r="F462" s="111" t="s">
        <v>613</v>
      </c>
      <c r="G462" s="136">
        <v>4.5980699999999998E-5</v>
      </c>
      <c r="H462" s="103">
        <f>ROUND(+G462*Totals!$H$16,2)</f>
        <v>17.2</v>
      </c>
      <c r="I462" s="103">
        <f t="shared" si="20"/>
        <v>5.1032967032967029</v>
      </c>
      <c r="J462" s="103">
        <f t="shared" si="21"/>
        <v>12.096703296703296</v>
      </c>
      <c r="K462" s="113" t="s">
        <v>613</v>
      </c>
      <c r="L462" s="113" t="s">
        <v>48</v>
      </c>
      <c r="M462" s="138">
        <v>0.2967032967032967</v>
      </c>
      <c r="N462" s="117">
        <f>+H462*M462</f>
        <v>5.1032967032967029</v>
      </c>
      <c r="O462" s="113" t="s">
        <v>1159</v>
      </c>
      <c r="P462" s="114"/>
      <c r="Q462" s="118"/>
      <c r="R462" s="116"/>
      <c r="S462" s="114"/>
    </row>
    <row r="463" spans="6:19">
      <c r="F463" s="111" t="s">
        <v>612</v>
      </c>
      <c r="G463" s="136">
        <v>3.7402820000000006E-4</v>
      </c>
      <c r="H463" s="103">
        <f>ROUND(+G463*Totals!$H$16,2)</f>
        <v>139.94</v>
      </c>
      <c r="I463" s="103">
        <f t="shared" si="20"/>
        <v>0</v>
      </c>
      <c r="J463" s="103">
        <f t="shared" si="21"/>
        <v>139.94</v>
      </c>
      <c r="K463" s="113"/>
      <c r="L463" s="113"/>
      <c r="N463" s="117"/>
      <c r="O463" s="117"/>
      <c r="P463" s="114"/>
      <c r="Q463" s="118"/>
      <c r="R463" s="116"/>
      <c r="S463" s="114"/>
    </row>
    <row r="464" spans="6:19">
      <c r="F464" s="111" t="s">
        <v>611</v>
      </c>
      <c r="G464" s="136">
        <v>3.5779970000000003E-4</v>
      </c>
      <c r="H464" s="103">
        <f>ROUND(+G464*Totals!$H$16,2)</f>
        <v>133.86000000000001</v>
      </c>
      <c r="I464" s="103">
        <f t="shared" si="20"/>
        <v>0</v>
      </c>
      <c r="J464" s="103">
        <f t="shared" si="21"/>
        <v>133.86000000000001</v>
      </c>
      <c r="K464" s="113"/>
      <c r="L464" s="113"/>
      <c r="N464" s="117"/>
      <c r="O464" s="113"/>
      <c r="P464" s="114"/>
      <c r="Q464" s="118"/>
      <c r="R464" s="116"/>
      <c r="S464" s="114"/>
    </row>
    <row r="465" spans="6:19">
      <c r="F465" s="111" t="s">
        <v>610</v>
      </c>
      <c r="G465" s="136">
        <v>4.7526299999999999E-5</v>
      </c>
      <c r="H465" s="103">
        <f>ROUND(+G465*Totals!$H$16,2)</f>
        <v>17.78</v>
      </c>
      <c r="I465" s="103">
        <f t="shared" si="20"/>
        <v>1.0277456647398846</v>
      </c>
      <c r="J465" s="103">
        <f t="shared" si="21"/>
        <v>16.752254335260115</v>
      </c>
      <c r="K465" s="113" t="s">
        <v>610</v>
      </c>
      <c r="L465" s="113" t="s">
        <v>52</v>
      </c>
      <c r="M465" s="138">
        <v>5.7803468208092491E-2</v>
      </c>
      <c r="N465" s="117">
        <f>+H465*M465</f>
        <v>1.0277456647398846</v>
      </c>
      <c r="O465" s="117" t="s">
        <v>1159</v>
      </c>
      <c r="P465" s="114"/>
      <c r="Q465" s="118"/>
      <c r="R465" s="116"/>
      <c r="S465" s="114"/>
    </row>
    <row r="466" spans="6:19">
      <c r="F466" s="111" t="s">
        <v>609</v>
      </c>
      <c r="G466" s="136">
        <v>1.8430939999999999E-4</v>
      </c>
      <c r="H466" s="103">
        <f>ROUND(+G466*Totals!$H$16,2)</f>
        <v>68.959999999999994</v>
      </c>
      <c r="I466" s="103">
        <f t="shared" si="20"/>
        <v>23.894035087719299</v>
      </c>
      <c r="J466" s="103">
        <f t="shared" si="21"/>
        <v>45.065964912280691</v>
      </c>
      <c r="K466" s="137" t="s">
        <v>609</v>
      </c>
      <c r="L466" s="137" t="s">
        <v>69</v>
      </c>
      <c r="M466" s="138">
        <v>0.34649122807017546</v>
      </c>
      <c r="N466" s="117">
        <f>+H466*M466</f>
        <v>23.894035087719299</v>
      </c>
      <c r="O466" s="113"/>
      <c r="P466" s="114"/>
      <c r="Q466" s="118"/>
      <c r="R466" s="116"/>
      <c r="S466" s="114"/>
    </row>
    <row r="467" spans="6:19">
      <c r="F467" s="111" t="s">
        <v>608</v>
      </c>
      <c r="G467" s="136">
        <v>8.5006400000000007E-5</v>
      </c>
      <c r="H467" s="103">
        <f>ROUND(+G467*Totals!$H$16,2)</f>
        <v>31.8</v>
      </c>
      <c r="I467" s="103">
        <f t="shared" si="20"/>
        <v>6.2598425196850389</v>
      </c>
      <c r="J467" s="103">
        <f t="shared" si="21"/>
        <v>25.54015748031496</v>
      </c>
      <c r="K467" s="113" t="s">
        <v>608</v>
      </c>
      <c r="L467" s="113" t="s">
        <v>98</v>
      </c>
      <c r="M467" s="138">
        <v>0.19685039370078738</v>
      </c>
      <c r="N467" s="117">
        <f>+H467*M467</f>
        <v>6.2598425196850389</v>
      </c>
      <c r="O467" s="117" t="s">
        <v>1159</v>
      </c>
      <c r="P467" s="114"/>
      <c r="Q467" s="118"/>
      <c r="R467" s="116"/>
      <c r="S467" s="114"/>
    </row>
    <row r="468" spans="6:19">
      <c r="F468" s="111" t="s">
        <v>607</v>
      </c>
      <c r="G468" s="136">
        <v>4.8840050000000001E-4</v>
      </c>
      <c r="H468" s="103">
        <f>ROUND(+G468*Totals!$H$16,2)</f>
        <v>182.73</v>
      </c>
      <c r="I468" s="103">
        <f t="shared" si="20"/>
        <v>0</v>
      </c>
      <c r="J468" s="103">
        <f t="shared" si="21"/>
        <v>182.73</v>
      </c>
      <c r="K468" s="113"/>
      <c r="L468" s="113"/>
      <c r="N468" s="117"/>
      <c r="O468" s="113"/>
      <c r="P468" s="114"/>
      <c r="Q468" s="118"/>
      <c r="R468" s="116"/>
      <c r="S468" s="114"/>
    </row>
    <row r="469" spans="6:19">
      <c r="F469" s="111" t="s">
        <v>606</v>
      </c>
      <c r="G469" s="136">
        <v>1.5687550000000001E-4</v>
      </c>
      <c r="H469" s="103">
        <f>ROUND(+G469*Totals!$H$16,2)</f>
        <v>58.69</v>
      </c>
      <c r="I469" s="103">
        <f t="shared" si="20"/>
        <v>9.3389927007299267</v>
      </c>
      <c r="J469" s="103">
        <f t="shared" si="21"/>
        <v>49.351007299270073</v>
      </c>
      <c r="K469" s="113" t="s">
        <v>606</v>
      </c>
      <c r="L469" s="113" t="s">
        <v>53</v>
      </c>
      <c r="M469" s="138">
        <v>0.15912408759124089</v>
      </c>
      <c r="N469" s="117">
        <f>+H469*M469</f>
        <v>9.3389927007299267</v>
      </c>
      <c r="O469" s="113" t="s">
        <v>1159</v>
      </c>
      <c r="P469" s="114"/>
      <c r="Q469" s="118"/>
      <c r="R469" s="116"/>
      <c r="S469" s="114"/>
    </row>
    <row r="470" spans="6:19">
      <c r="F470" s="111" t="s">
        <v>605</v>
      </c>
      <c r="G470" s="136">
        <v>3.6436839999999998E-4</v>
      </c>
      <c r="H470" s="103">
        <f>ROUND(+G470*Totals!$H$16,2)</f>
        <v>136.32</v>
      </c>
      <c r="I470" s="103">
        <f t="shared" si="20"/>
        <v>0</v>
      </c>
      <c r="J470" s="103">
        <f t="shared" si="21"/>
        <v>136.32</v>
      </c>
      <c r="K470" s="113"/>
      <c r="L470" s="113"/>
      <c r="N470" s="117"/>
      <c r="O470" s="113"/>
      <c r="P470" s="114"/>
      <c r="Q470" s="118"/>
      <c r="R470" s="116"/>
      <c r="S470" s="114"/>
    </row>
    <row r="471" spans="6:19">
      <c r="F471" s="111" t="s">
        <v>604</v>
      </c>
      <c r="G471" s="136">
        <v>1.8199100000000001E-3</v>
      </c>
      <c r="H471" s="103">
        <f>ROUND(+G471*Totals!$H$16,2)</f>
        <v>680.89</v>
      </c>
      <c r="I471" s="103">
        <f t="shared" si="20"/>
        <v>0</v>
      </c>
      <c r="J471" s="103">
        <f t="shared" si="21"/>
        <v>680.89</v>
      </c>
      <c r="K471" s="113"/>
      <c r="L471" s="113"/>
      <c r="N471" s="117"/>
      <c r="O471" s="113"/>
      <c r="P471" s="114"/>
      <c r="Q471" s="118"/>
      <c r="R471" s="116"/>
      <c r="S471" s="114"/>
    </row>
    <row r="472" spans="6:19">
      <c r="F472" s="111" t="s">
        <v>603</v>
      </c>
      <c r="G472" s="136">
        <v>3.4968550000000003E-4</v>
      </c>
      <c r="H472" s="103">
        <f>ROUND(+G472*Totals!$H$16,2)</f>
        <v>130.83000000000001</v>
      </c>
      <c r="I472" s="103">
        <f t="shared" si="20"/>
        <v>0</v>
      </c>
      <c r="J472" s="103">
        <f t="shared" si="21"/>
        <v>130.83000000000001</v>
      </c>
      <c r="K472" s="113"/>
      <c r="L472" s="113"/>
      <c r="N472" s="117"/>
      <c r="O472" s="117"/>
      <c r="P472" s="114"/>
      <c r="Q472" s="118"/>
      <c r="R472" s="116"/>
      <c r="S472" s="114"/>
    </row>
    <row r="473" spans="6:19">
      <c r="F473" s="111" t="s">
        <v>602</v>
      </c>
      <c r="G473" s="136">
        <v>4.0845582000000004E-3</v>
      </c>
      <c r="H473" s="103">
        <f>ROUND(+G473*Totals!$H$16,2)</f>
        <v>1528.17</v>
      </c>
      <c r="I473" s="103">
        <f t="shared" si="20"/>
        <v>0</v>
      </c>
      <c r="J473" s="103">
        <f t="shared" si="21"/>
        <v>1528.17</v>
      </c>
      <c r="K473" s="113"/>
      <c r="L473" s="113"/>
      <c r="N473" s="117"/>
      <c r="O473" s="117"/>
      <c r="P473" s="114"/>
      <c r="Q473" s="118"/>
      <c r="R473" s="116"/>
      <c r="S473" s="114"/>
    </row>
    <row r="474" spans="6:19">
      <c r="F474" s="111" t="s">
        <v>601</v>
      </c>
      <c r="G474" s="136">
        <v>4.6753499999999999E-5</v>
      </c>
      <c r="H474" s="103">
        <f>ROUND(+G474*Totals!$H$16,2)</f>
        <v>17.489999999999998</v>
      </c>
      <c r="I474" s="103">
        <f t="shared" si="20"/>
        <v>4.6979611650485431</v>
      </c>
      <c r="J474" s="103">
        <f t="shared" si="21"/>
        <v>12.792038834951455</v>
      </c>
      <c r="K474" s="113" t="s">
        <v>601</v>
      </c>
      <c r="L474" s="113" t="s">
        <v>89</v>
      </c>
      <c r="M474" s="138">
        <v>0.26860841423948217</v>
      </c>
      <c r="N474" s="117">
        <f>+H474*M474</f>
        <v>4.6979611650485431</v>
      </c>
      <c r="O474" s="117" t="s">
        <v>1159</v>
      </c>
      <c r="P474" s="114"/>
      <c r="Q474" s="118"/>
      <c r="R474" s="116"/>
      <c r="S474" s="114"/>
    </row>
    <row r="475" spans="6:19">
      <c r="F475" s="111" t="s">
        <v>600</v>
      </c>
      <c r="G475" s="136">
        <v>1.526252E-4</v>
      </c>
      <c r="H475" s="103">
        <f>ROUND(+G475*Totals!$H$16,2)</f>
        <v>57.1</v>
      </c>
      <c r="I475" s="103">
        <f t="shared" si="20"/>
        <v>14.337011294526501</v>
      </c>
      <c r="J475" s="103">
        <f t="shared" si="21"/>
        <v>42.762988705473504</v>
      </c>
      <c r="K475" s="113" t="s">
        <v>600</v>
      </c>
      <c r="L475" s="113" t="s">
        <v>127</v>
      </c>
      <c r="M475" s="138">
        <v>0.25108601216333626</v>
      </c>
      <c r="N475" s="117">
        <f>+H475*M475</f>
        <v>14.337011294526501</v>
      </c>
      <c r="O475" s="117" t="s">
        <v>1159</v>
      </c>
      <c r="P475" s="114"/>
      <c r="Q475" s="118"/>
      <c r="R475" s="116"/>
      <c r="S475" s="114"/>
    </row>
    <row r="476" spans="6:19">
      <c r="F476" s="111" t="s">
        <v>599</v>
      </c>
      <c r="G476" s="136">
        <v>6.10501E-5</v>
      </c>
      <c r="H476" s="103">
        <f>ROUND(+G476*Totals!$H$16,2)</f>
        <v>22.84</v>
      </c>
      <c r="I476" s="103">
        <f t="shared" si="20"/>
        <v>8.0794557823129249</v>
      </c>
      <c r="J476" s="103">
        <f t="shared" si="21"/>
        <v>14.760544217687075</v>
      </c>
      <c r="K476" s="113" t="s">
        <v>599</v>
      </c>
      <c r="L476" s="113" t="s">
        <v>96</v>
      </c>
      <c r="M476" s="138">
        <v>0.35374149659863946</v>
      </c>
      <c r="N476" s="117">
        <f>+H476*M476</f>
        <v>8.0794557823129249</v>
      </c>
      <c r="O476" s="113" t="s">
        <v>1159</v>
      </c>
      <c r="P476" s="114"/>
      <c r="Q476" s="118"/>
      <c r="R476" s="116"/>
      <c r="S476" s="114"/>
    </row>
    <row r="477" spans="6:19">
      <c r="F477" s="111" t="s">
        <v>598</v>
      </c>
      <c r="G477" s="136">
        <v>9.6211800000000006E-5</v>
      </c>
      <c r="H477" s="103">
        <f>ROUND(+G477*Totals!$H$16,2)</f>
        <v>36</v>
      </c>
      <c r="I477" s="103">
        <f t="shared" si="20"/>
        <v>7.1851851851851842</v>
      </c>
      <c r="J477" s="103">
        <f t="shared" si="21"/>
        <v>28.814814814814817</v>
      </c>
      <c r="K477" s="113" t="s">
        <v>598</v>
      </c>
      <c r="L477" s="113" t="s">
        <v>128</v>
      </c>
      <c r="M477" s="138">
        <v>0.19958847736625512</v>
      </c>
      <c r="N477" s="117">
        <f>+H477*M477</f>
        <v>7.1851851851851842</v>
      </c>
      <c r="O477" s="113" t="s">
        <v>1159</v>
      </c>
      <c r="P477" s="114"/>
      <c r="Q477" s="118"/>
      <c r="R477" s="116"/>
      <c r="S477" s="114"/>
    </row>
    <row r="478" spans="6:19">
      <c r="F478" s="111" t="s">
        <v>597</v>
      </c>
      <c r="G478" s="136">
        <v>5.1737989999999998E-4</v>
      </c>
      <c r="H478" s="103">
        <f>ROUND(+G478*Totals!$H$16,2)</f>
        <v>193.57</v>
      </c>
      <c r="I478" s="103">
        <f t="shared" si="20"/>
        <v>0</v>
      </c>
      <c r="J478" s="103">
        <f t="shared" si="21"/>
        <v>193.57</v>
      </c>
      <c r="K478" s="113"/>
      <c r="L478" s="113"/>
      <c r="N478" s="117"/>
      <c r="O478" s="117"/>
      <c r="P478" s="114"/>
      <c r="Q478" s="118"/>
      <c r="R478" s="116"/>
      <c r="S478" s="114"/>
    </row>
    <row r="479" spans="6:19">
      <c r="F479" s="111" t="s">
        <v>596</v>
      </c>
      <c r="G479" s="136">
        <v>7.0400770000000001E-4</v>
      </c>
      <c r="H479" s="103">
        <f>ROUND(+G479*Totals!$H$16,2)</f>
        <v>263.39</v>
      </c>
      <c r="I479" s="103">
        <f t="shared" si="20"/>
        <v>0</v>
      </c>
      <c r="J479" s="103">
        <f t="shared" si="21"/>
        <v>263.39</v>
      </c>
      <c r="K479" s="113"/>
      <c r="L479" s="113"/>
      <c r="N479" s="117"/>
      <c r="O479" s="117"/>
      <c r="P479" s="114"/>
      <c r="Q479" s="118"/>
      <c r="R479" s="116"/>
      <c r="S479" s="114"/>
    </row>
    <row r="480" spans="6:19">
      <c r="F480" s="111" t="s">
        <v>595</v>
      </c>
      <c r="G480" s="136">
        <v>0</v>
      </c>
      <c r="H480" s="103">
        <f>ROUND(+G480*Totals!$H$16,2)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ROUND(+G481*Totals!$H$16,2)</f>
        <v>42.79</v>
      </c>
      <c r="I481" s="103">
        <f t="shared" si="20"/>
        <v>9.8620761904761896</v>
      </c>
      <c r="J481" s="103">
        <f t="shared" si="21"/>
        <v>32.927923809523811</v>
      </c>
      <c r="K481" s="113" t="s">
        <v>594</v>
      </c>
      <c r="L481" s="113" t="s">
        <v>94</v>
      </c>
      <c r="M481" s="138">
        <v>0.23047619047619047</v>
      </c>
      <c r="N481" s="117">
        <f>+H481*M481</f>
        <v>9.8620761904761896</v>
      </c>
      <c r="O481" s="117" t="s">
        <v>1159</v>
      </c>
      <c r="P481" s="114"/>
      <c r="Q481" s="118"/>
      <c r="R481" s="116"/>
      <c r="S481" s="114"/>
    </row>
    <row r="482" spans="6:19">
      <c r="F482" s="111" t="s">
        <v>593</v>
      </c>
      <c r="G482" s="136">
        <v>1.402606E-4</v>
      </c>
      <c r="H482" s="103">
        <f>ROUND(+G482*Totals!$H$16,2)</f>
        <v>52.48</v>
      </c>
      <c r="I482" s="103">
        <f t="shared" si="20"/>
        <v>16.932906178489699</v>
      </c>
      <c r="J482" s="103">
        <f t="shared" si="21"/>
        <v>35.547093821510302</v>
      </c>
      <c r="K482" s="113" t="s">
        <v>593</v>
      </c>
      <c r="L482" s="113" t="s">
        <v>92</v>
      </c>
      <c r="M482" s="138">
        <v>0.32265446224256289</v>
      </c>
      <c r="N482" s="117">
        <f t="shared" ref="N482:N521" si="22">+H482*M482</f>
        <v>16.932906178489699</v>
      </c>
      <c r="O482" s="117" t="s">
        <v>1159</v>
      </c>
      <c r="P482" s="114"/>
      <c r="Q482" s="118"/>
      <c r="R482" s="116"/>
      <c r="S482" s="114"/>
    </row>
    <row r="483" spans="6:19">
      <c r="F483" s="111" t="s">
        <v>592</v>
      </c>
      <c r="G483" s="136">
        <v>1.3794219999999999E-4</v>
      </c>
      <c r="H483" s="103">
        <f>ROUND(+G483*Totals!$H$16,2)</f>
        <v>51.61</v>
      </c>
      <c r="I483" s="103">
        <f t="shared" si="20"/>
        <v>5.9578643578643584</v>
      </c>
      <c r="J483" s="103">
        <f t="shared" si="21"/>
        <v>45.65213564213564</v>
      </c>
      <c r="K483" s="113" t="s">
        <v>592</v>
      </c>
      <c r="L483" s="113" t="s">
        <v>49</v>
      </c>
      <c r="M483" s="138">
        <v>0.11544011544011545</v>
      </c>
      <c r="N483" s="117">
        <f t="shared" si="22"/>
        <v>5.9578643578643584</v>
      </c>
      <c r="O483" s="117" t="s">
        <v>1159</v>
      </c>
      <c r="P483" s="114"/>
      <c r="Q483" s="118"/>
      <c r="R483" s="116"/>
      <c r="S483" s="114"/>
    </row>
    <row r="484" spans="6:19">
      <c r="F484" s="111" t="s">
        <v>591</v>
      </c>
      <c r="G484" s="136">
        <v>1.058716E-4</v>
      </c>
      <c r="H484" s="103">
        <f>ROUND(+G484*Totals!$H$16,2)</f>
        <v>39.61</v>
      </c>
      <c r="I484" s="103">
        <f t="shared" si="20"/>
        <v>18.265201072386059</v>
      </c>
      <c r="J484" s="103">
        <f t="shared" si="21"/>
        <v>21.34479892761394</v>
      </c>
      <c r="K484" s="113" t="s">
        <v>591</v>
      </c>
      <c r="L484" s="113" t="s">
        <v>85</v>
      </c>
      <c r="M484" s="138">
        <v>0.46112600536193027</v>
      </c>
      <c r="N484" s="117">
        <f t="shared" si="22"/>
        <v>18.265201072386059</v>
      </c>
      <c r="O484" s="117" t="s">
        <v>1159</v>
      </c>
      <c r="P484" s="114"/>
      <c r="Q484" s="118"/>
      <c r="R484" s="116"/>
      <c r="S484" s="114"/>
    </row>
    <row r="485" spans="6:19">
      <c r="F485" s="111" t="s">
        <v>590</v>
      </c>
      <c r="G485" s="136">
        <v>6.4141199999999995E-5</v>
      </c>
      <c r="H485" s="103">
        <f>ROUND(+G485*Totals!$H$16,2)</f>
        <v>24</v>
      </c>
      <c r="I485" s="103">
        <f t="shared" si="20"/>
        <v>10.702087286527515</v>
      </c>
      <c r="J485" s="103">
        <f t="shared" si="21"/>
        <v>13.297912713472485</v>
      </c>
      <c r="K485" s="113" t="s">
        <v>590</v>
      </c>
      <c r="L485" s="113" t="s">
        <v>48</v>
      </c>
      <c r="M485" s="138">
        <v>0.44592030360531315</v>
      </c>
      <c r="N485" s="117">
        <f t="shared" si="22"/>
        <v>10.702087286527515</v>
      </c>
      <c r="O485" s="117" t="s">
        <v>1159</v>
      </c>
      <c r="P485" s="114"/>
      <c r="Q485" s="118"/>
      <c r="R485" s="116"/>
      <c r="S485" s="114"/>
    </row>
    <row r="486" spans="6:19">
      <c r="F486" s="111" t="s">
        <v>589</v>
      </c>
      <c r="G486" s="136">
        <v>1.8276379999999999E-4</v>
      </c>
      <c r="H486" s="103">
        <f>ROUND(+G486*Totals!$H$16,2)</f>
        <v>68.38</v>
      </c>
      <c r="I486" s="103">
        <f t="shared" si="20"/>
        <v>21.321785714285713</v>
      </c>
      <c r="J486" s="103">
        <f t="shared" si="21"/>
        <v>47.058214285714286</v>
      </c>
      <c r="K486" s="113" t="s">
        <v>589</v>
      </c>
      <c r="L486" s="113" t="s">
        <v>79</v>
      </c>
      <c r="M486" s="138">
        <v>0.31181318681318682</v>
      </c>
      <c r="N486" s="117">
        <f t="shared" si="22"/>
        <v>21.321785714285713</v>
      </c>
      <c r="O486" s="117" t="s">
        <v>1159</v>
      </c>
      <c r="P486" s="114"/>
      <c r="Q486" s="118"/>
      <c r="R486" s="116"/>
      <c r="S486" s="114"/>
    </row>
    <row r="487" spans="6:19">
      <c r="F487" s="111" t="s">
        <v>588</v>
      </c>
      <c r="G487" s="136">
        <v>4.6753499999999999E-5</v>
      </c>
      <c r="H487" s="103">
        <f>ROUND(+G487*Totals!$H$16,2)</f>
        <v>17.489999999999998</v>
      </c>
      <c r="I487" s="103">
        <f t="shared" si="20"/>
        <v>3.9870820668693008</v>
      </c>
      <c r="J487" s="103">
        <f t="shared" si="21"/>
        <v>13.502917933130698</v>
      </c>
      <c r="K487" s="113" t="s">
        <v>588</v>
      </c>
      <c r="L487" s="113" t="s">
        <v>119</v>
      </c>
      <c r="M487" s="138">
        <v>0.22796352583586627</v>
      </c>
      <c r="N487" s="117">
        <f t="shared" si="22"/>
        <v>3.9870820668693008</v>
      </c>
      <c r="O487" s="117" t="s">
        <v>1159</v>
      </c>
      <c r="P487" s="114"/>
      <c r="Q487" s="118"/>
      <c r="R487" s="116"/>
      <c r="S487" s="114"/>
    </row>
    <row r="488" spans="6:19">
      <c r="F488" s="111" t="s">
        <v>587</v>
      </c>
      <c r="G488" s="136">
        <v>7.7278600000000002E-5</v>
      </c>
      <c r="H488" s="103">
        <f>ROUND(+G488*Totals!$H$16,2)</f>
        <v>28.91</v>
      </c>
      <c r="I488" s="103">
        <f t="shared" si="20"/>
        <v>14.296153846153846</v>
      </c>
      <c r="J488" s="103">
        <f t="shared" si="21"/>
        <v>14.613846153846154</v>
      </c>
      <c r="K488" s="113" t="s">
        <v>587</v>
      </c>
      <c r="L488" s="113" t="s">
        <v>59</v>
      </c>
      <c r="M488" s="138">
        <v>0.49450549450549453</v>
      </c>
      <c r="N488" s="117">
        <f t="shared" si="22"/>
        <v>14.296153846153846</v>
      </c>
      <c r="O488" s="117" t="s">
        <v>1159</v>
      </c>
      <c r="P488" s="114"/>
      <c r="Q488" s="118"/>
      <c r="R488" s="116"/>
      <c r="S488" s="114"/>
    </row>
    <row r="489" spans="6:19">
      <c r="F489" s="111" t="s">
        <v>586</v>
      </c>
      <c r="G489" s="136">
        <v>7.5346600000000008E-5</v>
      </c>
      <c r="H489" s="103">
        <f>ROUND(+G489*Totals!$H$16,2)</f>
        <v>28.19</v>
      </c>
      <c r="I489" s="103">
        <f t="shared" si="20"/>
        <v>4.971866438356165</v>
      </c>
      <c r="J489" s="103">
        <f t="shared" si="21"/>
        <v>23.218133561643835</v>
      </c>
      <c r="K489" s="113" t="s">
        <v>586</v>
      </c>
      <c r="L489" s="113" t="s">
        <v>126</v>
      </c>
      <c r="M489" s="138">
        <v>0.17636986301369864</v>
      </c>
      <c r="N489" s="117">
        <f t="shared" si="22"/>
        <v>4.971866438356165</v>
      </c>
      <c r="O489" s="113" t="s">
        <v>1159</v>
      </c>
      <c r="P489" s="114"/>
      <c r="Q489" s="118"/>
      <c r="R489" s="116"/>
      <c r="S489" s="114"/>
    </row>
    <row r="490" spans="6:19">
      <c r="F490" s="111" t="s">
        <v>585</v>
      </c>
      <c r="G490" s="136">
        <v>6.2982000000000001E-5</v>
      </c>
      <c r="H490" s="103">
        <f>ROUND(+G490*Totals!$H$16,2)</f>
        <v>23.56</v>
      </c>
      <c r="I490" s="103">
        <f t="shared" si="20"/>
        <v>3.9462999999999999</v>
      </c>
      <c r="J490" s="103">
        <f t="shared" si="21"/>
        <v>19.613699999999998</v>
      </c>
      <c r="K490" s="113" t="s">
        <v>585</v>
      </c>
      <c r="L490" s="113" t="s">
        <v>45</v>
      </c>
      <c r="M490" s="138">
        <v>0.16750000000000001</v>
      </c>
      <c r="N490" s="117">
        <f t="shared" si="22"/>
        <v>3.9462999999999999</v>
      </c>
      <c r="O490" s="117" t="s">
        <v>1159</v>
      </c>
      <c r="P490" s="114"/>
      <c r="Q490" s="118"/>
      <c r="R490" s="116"/>
      <c r="S490" s="114"/>
    </row>
    <row r="491" spans="6:19">
      <c r="F491" s="111" t="s">
        <v>584</v>
      </c>
      <c r="G491" s="136">
        <v>8.628151000000001E-4</v>
      </c>
      <c r="H491" s="103">
        <f>ROUND(+G491*Totals!$H$16,2)</f>
        <v>322.81</v>
      </c>
      <c r="I491" s="103">
        <f t="shared" si="20"/>
        <v>0</v>
      </c>
      <c r="J491" s="103">
        <f t="shared" si="21"/>
        <v>322.81</v>
      </c>
      <c r="K491" s="113"/>
      <c r="L491" s="113"/>
      <c r="N491" s="117"/>
      <c r="O491" s="117"/>
      <c r="P491" s="114"/>
      <c r="Q491" s="118"/>
      <c r="R491" s="116"/>
      <c r="S491" s="114"/>
    </row>
    <row r="492" spans="6:19">
      <c r="F492" s="111" t="s">
        <v>583</v>
      </c>
      <c r="G492" s="136">
        <v>1.1244030000000001E-4</v>
      </c>
      <c r="H492" s="103">
        <f>ROUND(+G492*Totals!$H$16,2)</f>
        <v>42.07</v>
      </c>
      <c r="I492" s="103">
        <f t="shared" si="20"/>
        <v>15.998450704225354</v>
      </c>
      <c r="J492" s="103">
        <f t="shared" si="21"/>
        <v>26.071549295774645</v>
      </c>
      <c r="K492" s="113" t="s">
        <v>583</v>
      </c>
      <c r="L492" s="113" t="s">
        <v>98</v>
      </c>
      <c r="M492" s="138">
        <v>0.38028169014084512</v>
      </c>
      <c r="N492" s="117">
        <f t="shared" si="22"/>
        <v>15.998450704225354</v>
      </c>
      <c r="O492" s="117" t="s">
        <v>1159</v>
      </c>
      <c r="P492" s="114"/>
      <c r="Q492" s="118"/>
      <c r="R492" s="116"/>
      <c r="S492" s="114"/>
    </row>
    <row r="493" spans="6:19">
      <c r="F493" s="111" t="s">
        <v>582</v>
      </c>
      <c r="G493" s="136">
        <v>1.6962640000000001E-4</v>
      </c>
      <c r="H493" s="103">
        <f>ROUND(+G493*Totals!$H$16,2)</f>
        <v>63.46</v>
      </c>
      <c r="I493" s="103">
        <f t="shared" si="20"/>
        <v>23.158388625592416</v>
      </c>
      <c r="J493" s="103">
        <f t="shared" si="21"/>
        <v>40.301611374407585</v>
      </c>
      <c r="K493" s="113" t="s">
        <v>582</v>
      </c>
      <c r="L493" s="113" t="s">
        <v>94</v>
      </c>
      <c r="M493" s="138">
        <v>0.36492890995260663</v>
      </c>
      <c r="N493" s="117">
        <f t="shared" si="22"/>
        <v>23.158388625592416</v>
      </c>
      <c r="O493" s="117" t="s">
        <v>1159</v>
      </c>
      <c r="P493" s="114"/>
      <c r="Q493" s="118"/>
      <c r="R493" s="116"/>
      <c r="S493" s="114"/>
    </row>
    <row r="494" spans="6:19">
      <c r="F494" s="111" t="s">
        <v>581</v>
      </c>
      <c r="G494" s="136">
        <v>6.4141199999999995E-5</v>
      </c>
      <c r="H494" s="103">
        <f>ROUND(+G494*Totals!$H$16,2)</f>
        <v>24</v>
      </c>
      <c r="I494" s="103">
        <f t="shared" si="20"/>
        <v>5.7318952234206471</v>
      </c>
      <c r="J494" s="103">
        <f t="shared" si="21"/>
        <v>18.268104776579353</v>
      </c>
      <c r="K494" s="113" t="s">
        <v>581</v>
      </c>
      <c r="L494" s="113" t="s">
        <v>77</v>
      </c>
      <c r="M494" s="138">
        <v>0.23882896764252695</v>
      </c>
      <c r="N494" s="117">
        <f t="shared" si="22"/>
        <v>5.7318952234206471</v>
      </c>
      <c r="O494" s="117" t="s">
        <v>1159</v>
      </c>
      <c r="P494" s="114"/>
      <c r="Q494" s="118"/>
      <c r="R494" s="116"/>
      <c r="S494" s="114"/>
    </row>
    <row r="495" spans="6:19">
      <c r="F495" s="111" t="s">
        <v>580</v>
      </c>
      <c r="G495" s="136">
        <v>1.4721569999999999E-4</v>
      </c>
      <c r="H495" s="103">
        <f>ROUND(+G495*Totals!$H$16,2)</f>
        <v>55.08</v>
      </c>
      <c r="I495" s="103">
        <f t="shared" si="20"/>
        <v>12.417391304347824</v>
      </c>
      <c r="J495" s="103">
        <f t="shared" si="21"/>
        <v>42.662608695652175</v>
      </c>
      <c r="K495" s="113" t="s">
        <v>580</v>
      </c>
      <c r="L495" s="113" t="s">
        <v>80</v>
      </c>
      <c r="M495" s="138">
        <v>0.22544283413848629</v>
      </c>
      <c r="N495" s="117">
        <f t="shared" si="22"/>
        <v>12.417391304347824</v>
      </c>
      <c r="O495" s="113" t="s">
        <v>1159</v>
      </c>
      <c r="P495" s="114"/>
      <c r="Q495" s="118"/>
      <c r="R495" s="116"/>
      <c r="S495" s="114"/>
    </row>
    <row r="496" spans="6:19">
      <c r="F496" s="111" t="s">
        <v>579</v>
      </c>
      <c r="G496" s="136">
        <v>9.4279800000000012E-5</v>
      </c>
      <c r="H496" s="103">
        <f>ROUND(+G496*Totals!$H$16,2)</f>
        <v>35.270000000000003</v>
      </c>
      <c r="I496" s="103">
        <f t="shared" si="20"/>
        <v>18.801517509727631</v>
      </c>
      <c r="J496" s="103">
        <f t="shared" si="21"/>
        <v>16.468482490272372</v>
      </c>
      <c r="K496" s="113" t="s">
        <v>579</v>
      </c>
      <c r="L496" s="113" t="s">
        <v>85</v>
      </c>
      <c r="M496" s="138">
        <v>0.5330739299610896</v>
      </c>
      <c r="N496" s="117">
        <f t="shared" si="22"/>
        <v>18.801517509727631</v>
      </c>
      <c r="O496" s="117" t="s">
        <v>1159</v>
      </c>
      <c r="P496" s="114"/>
      <c r="Q496" s="118"/>
      <c r="R496" s="116"/>
      <c r="S496" s="114"/>
    </row>
    <row r="497" spans="6:19">
      <c r="F497" s="111" t="s">
        <v>578</v>
      </c>
      <c r="G497" s="136">
        <v>5.3979069999999997E-4</v>
      </c>
      <c r="H497" s="103">
        <f>ROUND(+G497*Totals!$H$16,2)</f>
        <v>201.95</v>
      </c>
      <c r="I497" s="103">
        <f t="shared" si="20"/>
        <v>0</v>
      </c>
      <c r="J497" s="103">
        <f t="shared" si="21"/>
        <v>201.95</v>
      </c>
      <c r="K497" s="113"/>
      <c r="L497" s="113"/>
      <c r="N497" s="117"/>
      <c r="O497" s="117"/>
      <c r="P497" s="114"/>
      <c r="Q497" s="118"/>
      <c r="R497" s="116"/>
      <c r="S497" s="114"/>
    </row>
    <row r="498" spans="6:19">
      <c r="F498" s="111" t="s">
        <v>577</v>
      </c>
      <c r="G498" s="136">
        <v>1.4721569999999999E-4</v>
      </c>
      <c r="H498" s="103">
        <f>ROUND(+G498*Totals!$H$16,2)</f>
        <v>55.08</v>
      </c>
      <c r="I498" s="103">
        <f t="shared" si="20"/>
        <v>6.346966887417218</v>
      </c>
      <c r="J498" s="103">
        <f t="shared" si="21"/>
        <v>48.733033112582781</v>
      </c>
      <c r="K498" s="113" t="s">
        <v>577</v>
      </c>
      <c r="L498" s="113" t="s">
        <v>47</v>
      </c>
      <c r="M498" s="138">
        <v>0.1152317880794702</v>
      </c>
      <c r="N498" s="117">
        <f t="shared" si="22"/>
        <v>6.346966887417218</v>
      </c>
      <c r="O498" s="113" t="s">
        <v>1159</v>
      </c>
      <c r="P498" s="114"/>
      <c r="Q498" s="118"/>
      <c r="R498" s="116"/>
      <c r="S498" s="114"/>
    </row>
    <row r="499" spans="6:19">
      <c r="F499" s="111" t="s">
        <v>576</v>
      </c>
      <c r="G499" s="136">
        <v>5.6413299999999997E-5</v>
      </c>
      <c r="H499" s="103">
        <f>ROUND(+G499*Totals!$H$16,2)</f>
        <v>21.11</v>
      </c>
      <c r="I499" s="103">
        <f t="shared" si="20"/>
        <v>3.0723474178403758</v>
      </c>
      <c r="J499" s="103">
        <f t="shared" si="21"/>
        <v>18.037652582159623</v>
      </c>
      <c r="K499" s="113" t="s">
        <v>576</v>
      </c>
      <c r="L499" s="113" t="s">
        <v>89</v>
      </c>
      <c r="M499" s="138">
        <v>0.1455399061032864</v>
      </c>
      <c r="N499" s="117">
        <f t="shared" si="22"/>
        <v>3.0723474178403758</v>
      </c>
      <c r="O499" s="113" t="s">
        <v>1159</v>
      </c>
      <c r="P499" s="114"/>
      <c r="Q499" s="118"/>
      <c r="R499" s="116"/>
      <c r="S499" s="114"/>
    </row>
    <row r="500" spans="6:19">
      <c r="F500" s="111" t="s">
        <v>575</v>
      </c>
      <c r="G500" s="136">
        <v>5.2433500000000001E-4</v>
      </c>
      <c r="H500" s="103">
        <f>ROUND(+G500*Totals!$H$16,2)</f>
        <v>196.17</v>
      </c>
      <c r="I500" s="103">
        <f t="shared" si="20"/>
        <v>0</v>
      </c>
      <c r="J500" s="103">
        <f t="shared" si="21"/>
        <v>196.17</v>
      </c>
      <c r="K500" s="113"/>
      <c r="L500" s="113"/>
      <c r="N500" s="117"/>
      <c r="O500" s="117"/>
      <c r="P500" s="114"/>
      <c r="Q500" s="118"/>
      <c r="R500" s="116"/>
      <c r="S500" s="114"/>
    </row>
    <row r="501" spans="6:19">
      <c r="F501" s="111" t="s">
        <v>574</v>
      </c>
      <c r="G501" s="136">
        <v>3.2379720000000003E-4</v>
      </c>
      <c r="H501" s="103">
        <f>ROUND(+G501*Totals!$H$16,2)</f>
        <v>121.14</v>
      </c>
      <c r="I501" s="103">
        <f t="shared" si="20"/>
        <v>0</v>
      </c>
      <c r="J501" s="103">
        <f t="shared" si="21"/>
        <v>121.14</v>
      </c>
      <c r="K501" s="113"/>
      <c r="L501" s="113"/>
      <c r="N501" s="117"/>
      <c r="O501" s="117"/>
      <c r="P501" s="114"/>
      <c r="Q501" s="118"/>
      <c r="R501" s="116"/>
      <c r="S501" s="114"/>
    </row>
    <row r="502" spans="6:19">
      <c r="F502" s="111" t="s">
        <v>573</v>
      </c>
      <c r="G502" s="136">
        <v>1.4914760000000002E-4</v>
      </c>
      <c r="H502" s="103">
        <f>ROUND(+G502*Totals!$H$16,2)</f>
        <v>55.8</v>
      </c>
      <c r="I502" s="103">
        <f t="shared" si="20"/>
        <v>7.0900990099009906</v>
      </c>
      <c r="J502" s="103">
        <f t="shared" si="21"/>
        <v>48.709900990099008</v>
      </c>
      <c r="K502" s="113" t="s">
        <v>573</v>
      </c>
      <c r="L502" s="113" t="s">
        <v>121</v>
      </c>
      <c r="M502" s="138">
        <v>0.12706270627062707</v>
      </c>
      <c r="N502" s="117">
        <f t="shared" si="22"/>
        <v>7.0900990099009906</v>
      </c>
      <c r="O502" s="113" t="s">
        <v>1159</v>
      </c>
      <c r="P502" s="114"/>
      <c r="Q502" s="118"/>
      <c r="R502" s="116"/>
      <c r="S502" s="114"/>
    </row>
    <row r="503" spans="6:19">
      <c r="F503" s="111" t="s">
        <v>572</v>
      </c>
      <c r="G503" s="136">
        <v>1.6769450000000001E-4</v>
      </c>
      <c r="H503" s="103">
        <f>ROUND(+G503*Totals!$H$16,2)</f>
        <v>62.74</v>
      </c>
      <c r="I503" s="103">
        <f t="shared" si="20"/>
        <v>11.185204918032788</v>
      </c>
      <c r="J503" s="103">
        <f t="shared" si="21"/>
        <v>51.554795081967214</v>
      </c>
      <c r="K503" s="113" t="s">
        <v>572</v>
      </c>
      <c r="L503" s="113" t="s">
        <v>57</v>
      </c>
      <c r="M503" s="138">
        <v>0.17827868852459017</v>
      </c>
      <c r="N503" s="117">
        <f t="shared" si="22"/>
        <v>11.185204918032788</v>
      </c>
      <c r="O503" s="117" t="s">
        <v>1159</v>
      </c>
      <c r="P503" s="114"/>
      <c r="Q503" s="118"/>
      <c r="R503" s="116"/>
      <c r="S503" s="114"/>
    </row>
    <row r="504" spans="6:19">
      <c r="F504" s="111" t="s">
        <v>571</v>
      </c>
      <c r="G504" s="136">
        <v>1.8237739999999998E-4</v>
      </c>
      <c r="H504" s="103">
        <f>ROUND(+G504*Totals!$H$16,2)</f>
        <v>68.23</v>
      </c>
      <c r="I504" s="103">
        <f t="shared" si="20"/>
        <v>6.2775716440422329</v>
      </c>
      <c r="J504" s="103">
        <f t="shared" si="21"/>
        <v>61.952428355957771</v>
      </c>
      <c r="K504" s="137" t="s">
        <v>571</v>
      </c>
      <c r="L504" s="137" t="s">
        <v>102</v>
      </c>
      <c r="M504" s="138">
        <v>9.2006033182503777E-2</v>
      </c>
      <c r="N504" s="117">
        <f t="shared" si="22"/>
        <v>6.2775716440422329</v>
      </c>
      <c r="O504" s="113"/>
      <c r="P504" s="114"/>
      <c r="Q504" s="118"/>
      <c r="R504" s="116"/>
      <c r="S504" s="114"/>
    </row>
    <row r="505" spans="6:19">
      <c r="F505" s="111" t="s">
        <v>570</v>
      </c>
      <c r="G505" s="136">
        <v>9.65982E-5</v>
      </c>
      <c r="H505" s="103">
        <f>ROUND(+G505*Totals!$H$16,2)</f>
        <v>36.14</v>
      </c>
      <c r="I505" s="103">
        <f t="shared" si="20"/>
        <v>10.11256880733945</v>
      </c>
      <c r="J505" s="103">
        <f t="shared" si="21"/>
        <v>26.027431192660551</v>
      </c>
      <c r="K505" s="113" t="s">
        <v>570</v>
      </c>
      <c r="L505" s="113" t="s">
        <v>57</v>
      </c>
      <c r="M505" s="138">
        <v>0.27981651376146788</v>
      </c>
      <c r="N505" s="117">
        <f t="shared" si="22"/>
        <v>10.11256880733945</v>
      </c>
      <c r="O505" s="117" t="s">
        <v>1159</v>
      </c>
      <c r="P505" s="114"/>
      <c r="Q505" s="118"/>
      <c r="R505" s="116"/>
      <c r="S505" s="114"/>
    </row>
    <row r="506" spans="6:19">
      <c r="F506" s="111" t="s">
        <v>569</v>
      </c>
      <c r="G506" s="136">
        <v>3.1181899999999996E-4</v>
      </c>
      <c r="H506" s="103">
        <f>ROUND(+G506*Totals!$H$16,2)</f>
        <v>116.66</v>
      </c>
      <c r="I506" s="103">
        <f t="shared" si="20"/>
        <v>0</v>
      </c>
      <c r="J506" s="103">
        <f t="shared" si="21"/>
        <v>116.66</v>
      </c>
      <c r="K506" s="113"/>
      <c r="L506" s="113"/>
      <c r="N506" s="117"/>
      <c r="O506" s="117"/>
      <c r="P506" s="114"/>
      <c r="Q506" s="118"/>
      <c r="R506" s="116"/>
      <c r="S506" s="114"/>
    </row>
    <row r="507" spans="6:19">
      <c r="F507" s="111" t="s">
        <v>568</v>
      </c>
      <c r="G507" s="136">
        <v>1.163042E-4</v>
      </c>
      <c r="H507" s="103">
        <f>ROUND(+G507*Totals!$H$16,2)</f>
        <v>43.51</v>
      </c>
      <c r="I507" s="103">
        <f t="shared" si="20"/>
        <v>22.067700205338809</v>
      </c>
      <c r="J507" s="103">
        <f t="shared" si="21"/>
        <v>21.442299794661189</v>
      </c>
      <c r="K507" s="113" t="s">
        <v>568</v>
      </c>
      <c r="L507" s="113" t="s">
        <v>56</v>
      </c>
      <c r="M507" s="138">
        <v>0.50718685831622179</v>
      </c>
      <c r="N507" s="117">
        <f t="shared" si="22"/>
        <v>22.067700205338809</v>
      </c>
      <c r="O507" s="117" t="s">
        <v>1159</v>
      </c>
      <c r="P507" s="114"/>
      <c r="Q507" s="118"/>
      <c r="R507" s="116"/>
      <c r="S507" s="114"/>
    </row>
    <row r="508" spans="6:19">
      <c r="F508" s="111" t="s">
        <v>93</v>
      </c>
      <c r="G508" s="136">
        <v>6.6459599999999996E-5</v>
      </c>
      <c r="H508" s="103">
        <f>ROUND(+G508*Totals!$H$16,2)</f>
        <v>24.86</v>
      </c>
      <c r="I508" s="103">
        <f t="shared" si="20"/>
        <v>2.3551578947368417</v>
      </c>
      <c r="J508" s="103">
        <f t="shared" si="21"/>
        <v>22.504842105263158</v>
      </c>
      <c r="K508" s="113" t="s">
        <v>93</v>
      </c>
      <c r="L508" s="113" t="s">
        <v>93</v>
      </c>
      <c r="M508" s="138">
        <v>9.4736842105263147E-2</v>
      </c>
      <c r="N508" s="117">
        <f t="shared" si="22"/>
        <v>2.3551578947368417</v>
      </c>
      <c r="O508" s="117" t="s">
        <v>1159</v>
      </c>
      <c r="P508" s="114"/>
      <c r="Q508" s="118"/>
      <c r="R508" s="116"/>
      <c r="S508" s="114"/>
    </row>
    <row r="509" spans="6:19">
      <c r="F509" s="111" t="s">
        <v>567</v>
      </c>
      <c r="G509" s="136">
        <v>5.8731699999999999E-5</v>
      </c>
      <c r="H509" s="103">
        <f>ROUND(+G509*Totals!$H$16,2)</f>
        <v>21.97</v>
      </c>
      <c r="I509" s="103">
        <f t="shared" si="20"/>
        <v>6.026493055555556</v>
      </c>
      <c r="J509" s="103">
        <f t="shared" si="21"/>
        <v>15.943506944444444</v>
      </c>
      <c r="K509" s="113" t="s">
        <v>567</v>
      </c>
      <c r="L509" s="113" t="s">
        <v>42</v>
      </c>
      <c r="M509" s="138">
        <v>0.27430555555555558</v>
      </c>
      <c r="N509" s="117">
        <f t="shared" si="22"/>
        <v>6.026493055555556</v>
      </c>
      <c r="O509" s="113" t="s">
        <v>1159</v>
      </c>
      <c r="P509" s="114"/>
      <c r="Q509" s="118"/>
      <c r="R509" s="116"/>
      <c r="S509" s="114"/>
    </row>
    <row r="510" spans="6:19">
      <c r="F510" s="111" t="s">
        <v>566</v>
      </c>
      <c r="G510" s="136">
        <v>9.9689300000000008E-5</v>
      </c>
      <c r="H510" s="103">
        <f>ROUND(+G510*Totals!$H$16,2)</f>
        <v>37.299999999999997</v>
      </c>
      <c r="I510" s="103">
        <f t="shared" si="20"/>
        <v>9.4211340206185561</v>
      </c>
      <c r="J510" s="103">
        <f t="shared" si="21"/>
        <v>27.878865979381441</v>
      </c>
      <c r="K510" s="113" t="s">
        <v>566</v>
      </c>
      <c r="L510" s="113" t="s">
        <v>80</v>
      </c>
      <c r="M510" s="138">
        <v>7.3195876288659797E-2</v>
      </c>
      <c r="N510" s="117">
        <f t="shared" si="22"/>
        <v>2.7302061855670101</v>
      </c>
      <c r="O510" s="117" t="s">
        <v>89</v>
      </c>
      <c r="P510" s="138">
        <v>0.17938144329896907</v>
      </c>
      <c r="Q510" s="118">
        <f>H510*P510</f>
        <v>6.6909278350515455</v>
      </c>
      <c r="R510" s="116" t="s">
        <v>1159</v>
      </c>
      <c r="S510" s="114"/>
    </row>
    <row r="511" spans="6:19">
      <c r="F511" s="111" t="s">
        <v>565</v>
      </c>
      <c r="G511" s="136">
        <v>9.4666200000000005E-5</v>
      </c>
      <c r="H511" s="103">
        <f>ROUND(+G511*Totals!$H$16,2)</f>
        <v>35.42</v>
      </c>
      <c r="I511" s="103">
        <f t="shared" si="20"/>
        <v>0</v>
      </c>
      <c r="J511" s="103">
        <f t="shared" si="21"/>
        <v>35.42</v>
      </c>
      <c r="K511" s="113"/>
      <c r="L511" s="113"/>
      <c r="N511" s="117"/>
      <c r="O511" s="117"/>
      <c r="P511" s="114"/>
      <c r="Q511" s="118"/>
      <c r="R511" s="116"/>
      <c r="S511" s="114"/>
    </row>
    <row r="512" spans="6:19">
      <c r="F512" s="111" t="s">
        <v>564</v>
      </c>
      <c r="G512" s="136">
        <v>4.3275999999999997E-5</v>
      </c>
      <c r="H512" s="103">
        <f>ROUND(+G512*Totals!$H$16,2)</f>
        <v>16.190000000000001</v>
      </c>
      <c r="I512" s="103">
        <f t="shared" si="20"/>
        <v>5.7339583333333337</v>
      </c>
      <c r="J512" s="103">
        <f t="shared" si="21"/>
        <v>10.456041666666668</v>
      </c>
      <c r="K512" s="113" t="s">
        <v>564</v>
      </c>
      <c r="L512" s="113" t="s">
        <v>41</v>
      </c>
      <c r="M512" s="138">
        <v>0.35416666666666669</v>
      </c>
      <c r="N512" s="117">
        <f t="shared" si="22"/>
        <v>5.7339583333333337</v>
      </c>
      <c r="O512" s="117"/>
      <c r="P512" s="114"/>
      <c r="Q512" s="118"/>
      <c r="R512" s="116" t="s">
        <v>1159</v>
      </c>
      <c r="S512" s="114"/>
    </row>
    <row r="513" spans="6:19">
      <c r="F513" s="111" t="s">
        <v>563</v>
      </c>
      <c r="G513" s="136">
        <v>1.4682930000000001E-4</v>
      </c>
      <c r="H513" s="103">
        <f>ROUND(+G513*Totals!$H$16,2)</f>
        <v>54.93</v>
      </c>
      <c r="I513" s="103">
        <f t="shared" si="20"/>
        <v>15.766014625228522</v>
      </c>
      <c r="J513" s="103">
        <f t="shared" si="21"/>
        <v>39.163985374771478</v>
      </c>
      <c r="K513" s="113" t="s">
        <v>563</v>
      </c>
      <c r="L513" s="113" t="s">
        <v>84</v>
      </c>
      <c r="M513" s="138">
        <v>0.28702010968921393</v>
      </c>
      <c r="N513" s="117">
        <f t="shared" si="22"/>
        <v>15.766014625228522</v>
      </c>
      <c r="O513" s="117"/>
      <c r="P513" s="114"/>
      <c r="Q513" s="118"/>
      <c r="R513" s="116" t="s">
        <v>1159</v>
      </c>
      <c r="S513" s="114"/>
    </row>
    <row r="514" spans="6:19">
      <c r="F514" s="111" t="s">
        <v>562</v>
      </c>
      <c r="G514" s="136">
        <v>1.0896279999999999E-4</v>
      </c>
      <c r="H514" s="103">
        <f>ROUND(+G514*Totals!$H$16,2)</f>
        <v>40.770000000000003</v>
      </c>
      <c r="I514" s="103">
        <f t="shared" si="20"/>
        <v>10.326965699208444</v>
      </c>
      <c r="J514" s="103">
        <f t="shared" si="21"/>
        <v>30.44303430079156</v>
      </c>
      <c r="K514" s="113" t="s">
        <v>562</v>
      </c>
      <c r="L514" s="113" t="s">
        <v>47</v>
      </c>
      <c r="M514" s="138">
        <v>6.5963060686015831E-2</v>
      </c>
      <c r="N514" s="117">
        <f t="shared" si="22"/>
        <v>2.6893139841688658</v>
      </c>
      <c r="O514" s="117" t="s">
        <v>114</v>
      </c>
      <c r="P514" s="138">
        <v>0.18733509234828494</v>
      </c>
      <c r="Q514" s="118">
        <f>H514*P514</f>
        <v>7.6376517150395777</v>
      </c>
      <c r="R514" s="116" t="s">
        <v>1159</v>
      </c>
      <c r="S514" s="114"/>
    </row>
    <row r="515" spans="6:19">
      <c r="F515" s="111" t="s">
        <v>561</v>
      </c>
      <c r="G515" s="136">
        <v>1.031669E-4</v>
      </c>
      <c r="H515" s="103">
        <f>ROUND(+G515*Totals!$H$16,2)</f>
        <v>38.6</v>
      </c>
      <c r="I515" s="103">
        <f t="shared" si="20"/>
        <v>8.5236593059936911</v>
      </c>
      <c r="J515" s="103">
        <f t="shared" si="21"/>
        <v>30.076340694006312</v>
      </c>
      <c r="K515" s="113" t="s">
        <v>561</v>
      </c>
      <c r="L515" s="113" t="s">
        <v>111</v>
      </c>
      <c r="M515" s="138">
        <v>0.22082018927444794</v>
      </c>
      <c r="N515" s="117">
        <f t="shared" si="22"/>
        <v>8.5236593059936911</v>
      </c>
      <c r="O515" s="113"/>
      <c r="P515" s="114"/>
      <c r="Q515" s="118"/>
      <c r="R515" s="116" t="s">
        <v>1159</v>
      </c>
      <c r="S515" s="114"/>
    </row>
    <row r="516" spans="6:19">
      <c r="F516" s="111" t="s">
        <v>560</v>
      </c>
      <c r="G516" s="136">
        <v>3.7480100000000001E-5</v>
      </c>
      <c r="H516" s="103">
        <f>ROUND(+G516*Totals!$H$16,2)</f>
        <v>14.02</v>
      </c>
      <c r="I516" s="103">
        <f t="shared" si="20"/>
        <v>4.7367435549525103</v>
      </c>
      <c r="J516" s="103">
        <f t="shared" si="21"/>
        <v>9.2832564450474884</v>
      </c>
      <c r="K516" s="113" t="s">
        <v>560</v>
      </c>
      <c r="L516" s="113" t="s">
        <v>95</v>
      </c>
      <c r="M516" s="138">
        <v>0.33785617367706922</v>
      </c>
      <c r="N516" s="117">
        <f t="shared" si="22"/>
        <v>4.7367435549525103</v>
      </c>
      <c r="O516" s="117" t="s">
        <v>1159</v>
      </c>
      <c r="P516" s="114"/>
      <c r="Q516" s="118"/>
      <c r="R516" s="116"/>
      <c r="S516" s="114"/>
    </row>
    <row r="517" spans="6:19">
      <c r="F517" s="111" t="s">
        <v>559</v>
      </c>
      <c r="G517" s="136">
        <v>1.0826726E-3</v>
      </c>
      <c r="H517" s="103">
        <f>ROUND(+G517*Totals!$H$16,2)</f>
        <v>405.06</v>
      </c>
      <c r="I517" s="103">
        <f t="shared" si="20"/>
        <v>0</v>
      </c>
      <c r="J517" s="103">
        <f t="shared" si="21"/>
        <v>405.06</v>
      </c>
      <c r="K517" s="113"/>
      <c r="L517" s="113"/>
      <c r="N517" s="117"/>
      <c r="O517" s="117" t="s">
        <v>1159</v>
      </c>
      <c r="P517" s="114"/>
      <c r="Q517" s="118"/>
      <c r="R517" s="116"/>
      <c r="S517" s="114"/>
    </row>
    <row r="518" spans="6:19">
      <c r="F518" s="111" t="s">
        <v>558</v>
      </c>
      <c r="G518" s="136">
        <v>7.34146E-5</v>
      </c>
      <c r="H518" s="103">
        <f>ROUND(+G518*Totals!$H$16,2)</f>
        <v>27.47</v>
      </c>
      <c r="I518" s="103">
        <f t="shared" si="20"/>
        <v>3.6626666666666665</v>
      </c>
      <c r="J518" s="103">
        <f t="shared" si="21"/>
        <v>23.807333333333332</v>
      </c>
      <c r="K518" s="113" t="s">
        <v>558</v>
      </c>
      <c r="L518" s="113" t="s">
        <v>77</v>
      </c>
      <c r="M518" s="138">
        <v>0.13333333333333333</v>
      </c>
      <c r="N518" s="117">
        <f t="shared" si="22"/>
        <v>3.6626666666666665</v>
      </c>
      <c r="O518" s="117"/>
      <c r="P518" s="114"/>
      <c r="Q518" s="118"/>
      <c r="R518" s="116"/>
      <c r="S518" s="114"/>
    </row>
    <row r="519" spans="6:19">
      <c r="F519" s="111" t="s">
        <v>557</v>
      </c>
      <c r="G519" s="136">
        <v>1.043261E-4</v>
      </c>
      <c r="H519" s="103">
        <f>ROUND(+G519*Totals!$H$16,2)</f>
        <v>39.03</v>
      </c>
      <c r="I519" s="103">
        <f t="shared" ref="I519:I582" si="23">+N519+Q519+T519</f>
        <v>5.7525559701492543</v>
      </c>
      <c r="J519" s="103">
        <f t="shared" ref="J519:J582" si="24">+H519-I519</f>
        <v>33.277444029850749</v>
      </c>
      <c r="K519" s="113" t="s">
        <v>557</v>
      </c>
      <c r="L519" s="113" t="s">
        <v>112</v>
      </c>
      <c r="M519" s="138">
        <v>0.14738805970149255</v>
      </c>
      <c r="N519" s="117">
        <f t="shared" si="22"/>
        <v>5.7525559701492543</v>
      </c>
      <c r="O519" s="117"/>
      <c r="P519" s="114"/>
      <c r="Q519" s="118"/>
      <c r="R519" s="116"/>
      <c r="S519" s="114"/>
    </row>
    <row r="520" spans="6:19">
      <c r="F520" s="111" t="s">
        <v>556</v>
      </c>
      <c r="G520" s="136">
        <v>9.9302900000000001E-5</v>
      </c>
      <c r="H520" s="103">
        <f>ROUND(+G520*Totals!$H$16,2)</f>
        <v>37.15</v>
      </c>
      <c r="I520" s="103">
        <f t="shared" si="23"/>
        <v>3.2925585284280934</v>
      </c>
      <c r="J520" s="103">
        <f t="shared" si="24"/>
        <v>33.857441471571903</v>
      </c>
      <c r="K520" s="113" t="s">
        <v>556</v>
      </c>
      <c r="L520" s="113" t="s">
        <v>107</v>
      </c>
      <c r="M520" s="138">
        <v>8.8628762541806017E-2</v>
      </c>
      <c r="N520" s="117">
        <f t="shared" si="22"/>
        <v>3.2925585284280934</v>
      </c>
      <c r="O520" s="113" t="s">
        <v>1159</v>
      </c>
      <c r="P520" s="114"/>
      <c r="Q520" s="118"/>
      <c r="R520" s="116"/>
      <c r="S520" s="114"/>
    </row>
    <row r="521" spans="6:19">
      <c r="F521" s="111" t="s">
        <v>555</v>
      </c>
      <c r="G521" s="136">
        <v>8.5005999999999996E-6</v>
      </c>
      <c r="H521" s="103">
        <f>ROUND(+G521*Totals!$H$16,2)</f>
        <v>3.18</v>
      </c>
      <c r="I521" s="103">
        <f t="shared" si="23"/>
        <v>1.1122869955156951</v>
      </c>
      <c r="J521" s="103">
        <f t="shared" si="24"/>
        <v>2.0677130044843048</v>
      </c>
      <c r="K521" s="113" t="s">
        <v>555</v>
      </c>
      <c r="L521" s="113" t="s">
        <v>113</v>
      </c>
      <c r="M521" s="138">
        <v>0.34977578475336324</v>
      </c>
      <c r="N521" s="117">
        <f t="shared" si="22"/>
        <v>1.1122869955156951</v>
      </c>
      <c r="O521" s="113" t="s">
        <v>1159</v>
      </c>
      <c r="P521" s="114"/>
      <c r="Q521" s="118"/>
      <c r="R521" s="116"/>
      <c r="S521" s="114"/>
    </row>
    <row r="522" spans="6:19">
      <c r="F522" s="111" t="s">
        <v>554</v>
      </c>
      <c r="G522" s="136">
        <v>4.041669E-4</v>
      </c>
      <c r="H522" s="103">
        <f>ROUND(+G522*Totals!$H$16,2)</f>
        <v>151.21</v>
      </c>
      <c r="I522" s="103">
        <f t="shared" si="23"/>
        <v>0</v>
      </c>
      <c r="J522" s="103">
        <f t="shared" si="24"/>
        <v>151.21</v>
      </c>
      <c r="K522" s="113"/>
      <c r="L522" s="113"/>
      <c r="N522" s="117"/>
      <c r="O522" s="113"/>
      <c r="P522" s="114"/>
      <c r="Q522" s="118"/>
      <c r="R522" s="116"/>
      <c r="S522" s="114"/>
    </row>
    <row r="523" spans="6:19">
      <c r="F523" s="111" t="s">
        <v>553</v>
      </c>
      <c r="G523" s="136">
        <v>1.9570794999999998E-3</v>
      </c>
      <c r="H523" s="103">
        <f>ROUND(+G523*Totals!$H$16,2)</f>
        <v>732.21</v>
      </c>
      <c r="I523" s="103">
        <f t="shared" si="23"/>
        <v>0</v>
      </c>
      <c r="J523" s="103">
        <f t="shared" si="24"/>
        <v>732.21</v>
      </c>
      <c r="K523" s="113"/>
      <c r="L523" s="113"/>
      <c r="N523" s="117"/>
      <c r="O523" s="113"/>
      <c r="P523" s="114"/>
      <c r="Q523" s="118"/>
      <c r="R523" s="116"/>
      <c r="S523" s="114"/>
    </row>
    <row r="524" spans="6:19">
      <c r="F524" s="111" t="s">
        <v>552</v>
      </c>
      <c r="G524" s="136">
        <v>2.9945440000000002E-4</v>
      </c>
      <c r="H524" s="103">
        <f>ROUND(+G524*Totals!$H$16,2)</f>
        <v>112.04</v>
      </c>
      <c r="I524" s="103">
        <f t="shared" si="23"/>
        <v>0</v>
      </c>
      <c r="J524" s="103">
        <f t="shared" si="24"/>
        <v>112.04</v>
      </c>
      <c r="K524" s="113"/>
      <c r="L524" s="113"/>
      <c r="N524" s="117"/>
      <c r="O524" s="113"/>
      <c r="P524" s="114"/>
      <c r="Q524" s="118"/>
      <c r="R524" s="116"/>
      <c r="S524" s="114"/>
    </row>
    <row r="525" spans="6:19">
      <c r="F525" s="111" t="s">
        <v>551</v>
      </c>
      <c r="G525" s="136">
        <v>4.8530930000000001E-4</v>
      </c>
      <c r="H525" s="103">
        <f>ROUND(+G525*Totals!$H$16,2)</f>
        <v>181.57</v>
      </c>
      <c r="I525" s="103">
        <f t="shared" si="23"/>
        <v>0</v>
      </c>
      <c r="J525" s="103">
        <f t="shared" si="24"/>
        <v>181.57</v>
      </c>
      <c r="K525" s="113"/>
      <c r="L525" s="113"/>
      <c r="N525" s="117"/>
      <c r="O525" s="113"/>
      <c r="P525" s="114"/>
      <c r="Q525" s="118"/>
      <c r="R525" s="116"/>
      <c r="S525" s="114"/>
    </row>
    <row r="526" spans="6:19">
      <c r="F526" s="111" t="s">
        <v>550</v>
      </c>
      <c r="G526" s="136">
        <v>5.6220150000000008E-4</v>
      </c>
      <c r="H526" s="103">
        <f>ROUND(+G526*Totals!$H$16,2)</f>
        <v>210.34</v>
      </c>
      <c r="I526" s="103">
        <f t="shared" si="23"/>
        <v>0</v>
      </c>
      <c r="J526" s="103">
        <f t="shared" si="24"/>
        <v>210.34</v>
      </c>
      <c r="K526" s="113"/>
      <c r="L526" s="113"/>
      <c r="N526" s="117"/>
      <c r="O526" s="113"/>
      <c r="P526" s="114"/>
      <c r="Q526" s="118"/>
      <c r="R526" s="116"/>
      <c r="S526" s="114"/>
    </row>
    <row r="527" spans="6:19">
      <c r="F527" s="111" t="s">
        <v>549</v>
      </c>
      <c r="G527" s="136">
        <v>6.6034529999999989E-4</v>
      </c>
      <c r="H527" s="103">
        <f>ROUND(+G527*Totals!$H$16,2)</f>
        <v>247.06</v>
      </c>
      <c r="I527" s="103">
        <f t="shared" si="23"/>
        <v>0</v>
      </c>
      <c r="J527" s="103">
        <f t="shared" si="24"/>
        <v>247.06</v>
      </c>
      <c r="K527" s="113"/>
      <c r="L527" s="113"/>
      <c r="N527" s="117"/>
      <c r="O527" s="113"/>
      <c r="P527" s="114"/>
      <c r="Q527" s="118"/>
      <c r="R527" s="116"/>
      <c r="S527" s="114"/>
    </row>
    <row r="528" spans="6:19">
      <c r="F528" s="111" t="s">
        <v>548</v>
      </c>
      <c r="G528" s="136">
        <v>4.5014760000000001E-4</v>
      </c>
      <c r="H528" s="103">
        <f>ROUND(+G528*Totals!$H$16,2)</f>
        <v>168.42</v>
      </c>
      <c r="I528" s="103">
        <f t="shared" si="23"/>
        <v>0</v>
      </c>
      <c r="J528" s="103">
        <f t="shared" si="24"/>
        <v>168.42</v>
      </c>
      <c r="K528" s="113"/>
      <c r="L528" s="113"/>
      <c r="N528" s="117"/>
      <c r="O528" s="117"/>
      <c r="P528" s="114"/>
      <c r="Q528" s="118"/>
      <c r="R528" s="116"/>
      <c r="S528" s="114"/>
    </row>
    <row r="529" spans="6:19">
      <c r="F529" s="111" t="s">
        <v>547</v>
      </c>
      <c r="G529" s="136">
        <v>2.3678150000000001E-3</v>
      </c>
      <c r="H529" s="103">
        <f>ROUND(+G529*Totals!$H$16,2)</f>
        <v>885.88</v>
      </c>
      <c r="I529" s="103">
        <f t="shared" si="23"/>
        <v>0</v>
      </c>
      <c r="J529" s="103">
        <f t="shared" si="24"/>
        <v>885.88</v>
      </c>
      <c r="K529" s="113"/>
      <c r="L529" s="113"/>
      <c r="N529" s="117"/>
      <c r="O529" s="117"/>
      <c r="P529" s="114"/>
      <c r="Q529" s="118"/>
      <c r="R529" s="116"/>
      <c r="S529" s="114"/>
    </row>
    <row r="530" spans="6:19">
      <c r="F530" s="111" t="s">
        <v>546</v>
      </c>
      <c r="G530" s="136">
        <v>8.8870300000000002E-5</v>
      </c>
      <c r="H530" s="103">
        <f>ROUND(+G530*Totals!$H$16,2)</f>
        <v>33.25</v>
      </c>
      <c r="I530" s="103">
        <f t="shared" si="23"/>
        <v>9.5313014827018119</v>
      </c>
      <c r="J530" s="103">
        <f t="shared" si="24"/>
        <v>23.718698517298186</v>
      </c>
      <c r="K530" s="113" t="s">
        <v>546</v>
      </c>
      <c r="L530" s="113" t="s">
        <v>45</v>
      </c>
      <c r="M530" s="138">
        <v>0.28665568369028005</v>
      </c>
      <c r="N530" s="117">
        <f>+H530*M530</f>
        <v>9.5313014827018119</v>
      </c>
      <c r="O530" s="113" t="s">
        <v>1159</v>
      </c>
      <c r="P530" s="114"/>
      <c r="Q530" s="118"/>
      <c r="R530" s="116"/>
      <c r="S530" s="114"/>
    </row>
    <row r="531" spans="6:19">
      <c r="F531" s="111" t="s">
        <v>545</v>
      </c>
      <c r="G531" s="136">
        <v>1.047124E-4</v>
      </c>
      <c r="H531" s="103">
        <f>ROUND(+G531*Totals!$H$16,2)</f>
        <v>39.18</v>
      </c>
      <c r="I531" s="103">
        <f t="shared" si="23"/>
        <v>12.11018181818182</v>
      </c>
      <c r="J531" s="103">
        <f t="shared" si="24"/>
        <v>27.069818181818178</v>
      </c>
      <c r="K531" s="113" t="s">
        <v>545</v>
      </c>
      <c r="L531" s="113" t="s">
        <v>68</v>
      </c>
      <c r="M531" s="138">
        <v>0.30909090909090914</v>
      </c>
      <c r="N531" s="117">
        <f>+H531*M531</f>
        <v>12.11018181818182</v>
      </c>
      <c r="O531" s="113" t="s">
        <v>1159</v>
      </c>
      <c r="P531" s="114"/>
      <c r="Q531" s="118"/>
      <c r="R531" s="116"/>
      <c r="S531" s="114"/>
    </row>
    <row r="532" spans="6:19">
      <c r="F532" s="111" t="s">
        <v>544</v>
      </c>
      <c r="G532" s="136">
        <v>4.1691779999999999E-4</v>
      </c>
      <c r="H532" s="103">
        <f>ROUND(+G532*Totals!$H$16,2)</f>
        <v>155.97999999999999</v>
      </c>
      <c r="I532" s="103">
        <f t="shared" si="23"/>
        <v>0</v>
      </c>
      <c r="J532" s="103">
        <f t="shared" si="24"/>
        <v>155.97999999999999</v>
      </c>
      <c r="K532" s="113"/>
      <c r="L532" s="113"/>
      <c r="N532" s="117"/>
      <c r="O532" s="113"/>
      <c r="P532" s="114"/>
      <c r="Q532" s="118"/>
      <c r="R532" s="116"/>
      <c r="S532" s="114"/>
    </row>
    <row r="533" spans="6:19">
      <c r="F533" s="111" t="s">
        <v>543</v>
      </c>
      <c r="G533" s="136">
        <v>9.4086639999999997E-4</v>
      </c>
      <c r="H533" s="103">
        <f>ROUND(+G533*Totals!$H$16,2)</f>
        <v>352.01</v>
      </c>
      <c r="I533" s="103">
        <f t="shared" si="23"/>
        <v>0</v>
      </c>
      <c r="J533" s="103">
        <f t="shared" si="24"/>
        <v>352.01</v>
      </c>
      <c r="K533" s="113"/>
      <c r="L533" s="113"/>
      <c r="N533" s="117"/>
      <c r="O533" s="117"/>
      <c r="P533" s="114"/>
      <c r="Q533" s="118"/>
      <c r="R533" s="116"/>
      <c r="S533" s="114"/>
    </row>
    <row r="534" spans="6:19">
      <c r="F534" s="111" t="s">
        <v>97</v>
      </c>
      <c r="G534" s="136">
        <v>1.6048824600000001E-2</v>
      </c>
      <c r="H534" s="103">
        <f>ROUND(+G534*Totals!$H$16,2)</f>
        <v>6004.4</v>
      </c>
      <c r="I534" s="103">
        <f t="shared" si="23"/>
        <v>0</v>
      </c>
      <c r="J534" s="103">
        <f t="shared" si="24"/>
        <v>6004.4</v>
      </c>
      <c r="K534" s="113"/>
      <c r="L534" s="113"/>
      <c r="N534" s="117"/>
      <c r="O534" s="117"/>
      <c r="P534" s="114"/>
      <c r="Q534" s="118"/>
      <c r="R534" s="116"/>
      <c r="S534" s="114"/>
    </row>
    <row r="535" spans="6:19">
      <c r="F535" s="111" t="s">
        <v>542</v>
      </c>
      <c r="G535" s="136">
        <v>4.2503200000000003E-5</v>
      </c>
      <c r="H535" s="103">
        <f>ROUND(+G535*Totals!$H$16,2)</f>
        <v>15.9</v>
      </c>
      <c r="I535" s="103">
        <f t="shared" si="23"/>
        <v>4.4253694581280785</v>
      </c>
      <c r="J535" s="103">
        <f t="shared" si="24"/>
        <v>11.474630541871921</v>
      </c>
      <c r="K535" s="113" t="s">
        <v>542</v>
      </c>
      <c r="L535" s="113" t="s">
        <v>49</v>
      </c>
      <c r="M535" s="138">
        <v>0.27832512315270935</v>
      </c>
      <c r="N535" s="117">
        <f t="shared" ref="N535:N594" si="25">+H535*M535</f>
        <v>4.4253694581280785</v>
      </c>
      <c r="O535" s="113" t="s">
        <v>1159</v>
      </c>
      <c r="P535" s="114"/>
      <c r="Q535" s="118"/>
      <c r="R535" s="116"/>
      <c r="S535" s="114"/>
    </row>
    <row r="536" spans="6:19">
      <c r="F536" s="111" t="s">
        <v>541</v>
      </c>
      <c r="G536" s="136">
        <v>1.657625E-4</v>
      </c>
      <c r="H536" s="103">
        <f>ROUND(+G536*Totals!$H$16,2)</f>
        <v>62.02</v>
      </c>
      <c r="I536" s="103">
        <f t="shared" si="23"/>
        <v>9.3615094339622651</v>
      </c>
      <c r="J536" s="103">
        <f t="shared" si="24"/>
        <v>52.658490566037742</v>
      </c>
      <c r="K536" s="113" t="s">
        <v>541</v>
      </c>
      <c r="L536" s="113" t="s">
        <v>56</v>
      </c>
      <c r="M536" s="138">
        <v>0.15094339622641509</v>
      </c>
      <c r="N536" s="117">
        <f t="shared" si="25"/>
        <v>9.3615094339622651</v>
      </c>
      <c r="O536" s="117" t="s">
        <v>1159</v>
      </c>
      <c r="P536" s="114"/>
      <c r="Q536" s="118"/>
      <c r="R536" s="116"/>
      <c r="S536" s="114"/>
    </row>
    <row r="537" spans="6:19" ht="37.5">
      <c r="F537" s="111" t="s">
        <v>540</v>
      </c>
      <c r="G537" s="136">
        <v>1.06617363E-2</v>
      </c>
      <c r="H537" s="103">
        <f>ROUND(+G537*Totals!$H$16,2)</f>
        <v>3988.91</v>
      </c>
      <c r="I537" s="103">
        <f t="shared" si="23"/>
        <v>0</v>
      </c>
      <c r="J537" s="103">
        <f t="shared" si="24"/>
        <v>3988.91</v>
      </c>
      <c r="K537" s="113"/>
      <c r="L537" s="113"/>
      <c r="N537" s="117"/>
      <c r="O537" s="113"/>
      <c r="P537" s="114"/>
      <c r="Q537" s="118"/>
      <c r="R537" s="116"/>
      <c r="S537" s="114"/>
    </row>
    <row r="538" spans="6:19">
      <c r="F538" s="111" t="s">
        <v>539</v>
      </c>
      <c r="G538" s="136">
        <v>9.6211800000000006E-5</v>
      </c>
      <c r="H538" s="103">
        <f>ROUND(+G538*Totals!$H$16,2)</f>
        <v>36</v>
      </c>
      <c r="I538" s="103">
        <f t="shared" si="23"/>
        <v>7.7575757575757569</v>
      </c>
      <c r="J538" s="103">
        <f t="shared" si="24"/>
        <v>28.242424242424242</v>
      </c>
      <c r="K538" s="113" t="s">
        <v>539</v>
      </c>
      <c r="L538" s="113" t="s">
        <v>87</v>
      </c>
      <c r="M538" s="138">
        <v>0.21548821548821548</v>
      </c>
      <c r="N538" s="117">
        <f t="shared" si="25"/>
        <v>7.7575757575757569</v>
      </c>
      <c r="O538" s="117" t="s">
        <v>1159</v>
      </c>
      <c r="P538" s="114"/>
      <c r="Q538" s="118"/>
      <c r="R538" s="116"/>
      <c r="S538" s="114"/>
    </row>
    <row r="539" spans="6:19">
      <c r="F539" s="111" t="s">
        <v>538</v>
      </c>
      <c r="G539" s="136">
        <v>1.626714E-4</v>
      </c>
      <c r="H539" s="103">
        <f>ROUND(+G539*Totals!$H$16,2)</f>
        <v>60.86</v>
      </c>
      <c r="I539" s="103">
        <f t="shared" si="23"/>
        <v>0</v>
      </c>
      <c r="J539" s="103">
        <f t="shared" si="24"/>
        <v>60.86</v>
      </c>
      <c r="K539" s="113"/>
      <c r="L539" s="113"/>
      <c r="N539" s="117"/>
      <c r="O539" s="117"/>
      <c r="P539" s="114"/>
      <c r="Q539" s="118"/>
      <c r="R539" s="116"/>
      <c r="S539" s="114"/>
    </row>
    <row r="540" spans="6:19">
      <c r="F540" s="111" t="s">
        <v>537</v>
      </c>
      <c r="G540" s="136">
        <v>4.2503200000000003E-5</v>
      </c>
      <c r="H540" s="103">
        <f>ROUND(+G540*Totals!$H$16,2)</f>
        <v>15.9</v>
      </c>
      <c r="I540" s="103">
        <f t="shared" si="23"/>
        <v>4.5226666666666668</v>
      </c>
      <c r="J540" s="103">
        <f t="shared" si="24"/>
        <v>11.377333333333333</v>
      </c>
      <c r="K540" s="113" t="s">
        <v>537</v>
      </c>
      <c r="L540" s="113" t="s">
        <v>88</v>
      </c>
      <c r="M540" s="138">
        <v>0.28444444444444444</v>
      </c>
      <c r="N540" s="117">
        <f t="shared" si="25"/>
        <v>4.5226666666666668</v>
      </c>
      <c r="O540" s="113" t="s">
        <v>1159</v>
      </c>
      <c r="P540" s="114"/>
      <c r="Q540" s="118"/>
      <c r="R540" s="116"/>
      <c r="S540" s="114"/>
    </row>
    <row r="541" spans="6:19">
      <c r="F541" s="111" t="s">
        <v>536</v>
      </c>
      <c r="G541" s="136">
        <v>1.7001299999999999E-5</v>
      </c>
      <c r="H541" s="103">
        <f>ROUND(+G541*Totals!$H$16,2)</f>
        <v>6.36</v>
      </c>
      <c r="I541" s="103">
        <f t="shared" si="23"/>
        <v>2.3471428571428574</v>
      </c>
      <c r="J541" s="103">
        <f t="shared" si="24"/>
        <v>4.0128571428571433</v>
      </c>
      <c r="K541" s="113" t="s">
        <v>536</v>
      </c>
      <c r="L541" s="113" t="s">
        <v>97</v>
      </c>
      <c r="M541" s="138">
        <v>0.36904761904761907</v>
      </c>
      <c r="N541" s="117">
        <f t="shared" si="25"/>
        <v>2.3471428571428574</v>
      </c>
      <c r="O541" s="117" t="s">
        <v>1159</v>
      </c>
      <c r="P541" s="114"/>
      <c r="Q541" s="118"/>
      <c r="R541" s="116"/>
      <c r="S541" s="114"/>
    </row>
    <row r="542" spans="6:19">
      <c r="F542" s="111" t="s">
        <v>535</v>
      </c>
      <c r="G542" s="136">
        <v>1.05632061E-2</v>
      </c>
      <c r="H542" s="103">
        <f>ROUND(+G542*Totals!$H$16,2)</f>
        <v>3952.05</v>
      </c>
      <c r="I542" s="103">
        <f t="shared" si="23"/>
        <v>0</v>
      </c>
      <c r="J542" s="103">
        <f t="shared" si="24"/>
        <v>3952.05</v>
      </c>
      <c r="K542" s="113"/>
      <c r="L542" s="113"/>
      <c r="N542" s="117"/>
      <c r="O542" s="117"/>
      <c r="P542" s="114"/>
      <c r="Q542" s="118"/>
      <c r="R542" s="116"/>
      <c r="S542" s="114"/>
    </row>
    <row r="543" spans="6:19">
      <c r="F543" s="111" t="s">
        <v>534</v>
      </c>
      <c r="G543" s="136">
        <v>3.8252900000000001E-5</v>
      </c>
      <c r="H543" s="103">
        <f>ROUND(+G543*Totals!$H$16,2)</f>
        <v>14.31</v>
      </c>
      <c r="I543" s="103">
        <f t="shared" si="23"/>
        <v>1.4503378378378378</v>
      </c>
      <c r="J543" s="103">
        <f t="shared" si="24"/>
        <v>12.859662162162163</v>
      </c>
      <c r="K543" s="113" t="s">
        <v>534</v>
      </c>
      <c r="L543" s="113" t="s">
        <v>62</v>
      </c>
      <c r="M543" s="138">
        <v>0.10135135135135134</v>
      </c>
      <c r="N543" s="117">
        <f t="shared" si="25"/>
        <v>1.4503378378378378</v>
      </c>
      <c r="O543" s="117" t="s">
        <v>1159</v>
      </c>
      <c r="P543" s="114"/>
      <c r="Q543" s="118"/>
      <c r="R543" s="116"/>
      <c r="S543" s="114"/>
    </row>
    <row r="544" spans="6:19">
      <c r="F544" s="111" t="s">
        <v>533</v>
      </c>
      <c r="G544" s="136">
        <v>1.38715E-4</v>
      </c>
      <c r="H544" s="103">
        <f>ROUND(+G544*Totals!$H$16,2)</f>
        <v>51.9</v>
      </c>
      <c r="I544" s="103">
        <f t="shared" si="23"/>
        <v>12.559799999999999</v>
      </c>
      <c r="J544" s="103">
        <f t="shared" si="24"/>
        <v>39.340199999999996</v>
      </c>
      <c r="K544" s="113" t="s">
        <v>533</v>
      </c>
      <c r="L544" s="113" t="s">
        <v>49</v>
      </c>
      <c r="M544" s="138">
        <v>0.24199999999999999</v>
      </c>
      <c r="N544" s="117">
        <f t="shared" si="25"/>
        <v>12.559799999999999</v>
      </c>
      <c r="O544" s="117" t="s">
        <v>1159</v>
      </c>
      <c r="P544" s="114"/>
      <c r="Q544" s="118"/>
      <c r="R544" s="116"/>
      <c r="S544" s="114"/>
    </row>
    <row r="545" spans="6:19">
      <c r="F545" s="111" t="s">
        <v>532</v>
      </c>
      <c r="G545" s="136">
        <v>2.8593099999999999E-5</v>
      </c>
      <c r="H545" s="103">
        <f>ROUND(+G545*Totals!$H$16,2)</f>
        <v>10.7</v>
      </c>
      <c r="I545" s="103">
        <f t="shared" si="23"/>
        <v>3.802030456852791</v>
      </c>
      <c r="J545" s="103">
        <f t="shared" si="24"/>
        <v>6.8979695431472088</v>
      </c>
      <c r="K545" s="113" t="s">
        <v>532</v>
      </c>
      <c r="L545" s="113" t="s">
        <v>117</v>
      </c>
      <c r="M545" s="138">
        <v>0.35532994923857864</v>
      </c>
      <c r="N545" s="117">
        <f t="shared" si="25"/>
        <v>3.802030456852791</v>
      </c>
      <c r="O545" s="113" t="s">
        <v>1159</v>
      </c>
      <c r="P545" s="114"/>
      <c r="Q545" s="118"/>
      <c r="R545" s="116"/>
      <c r="S545" s="114"/>
    </row>
    <row r="546" spans="6:19">
      <c r="F546" s="111" t="s">
        <v>531</v>
      </c>
      <c r="G546" s="136">
        <v>1.0239409999999999E-4</v>
      </c>
      <c r="H546" s="103">
        <f>ROUND(+G546*Totals!$H$16,2)</f>
        <v>38.31</v>
      </c>
      <c r="I546" s="103">
        <f t="shared" si="23"/>
        <v>7.4436528497409329</v>
      </c>
      <c r="J546" s="103">
        <f t="shared" si="24"/>
        <v>30.86634715025907</v>
      </c>
      <c r="K546" s="113" t="s">
        <v>531</v>
      </c>
      <c r="L546" s="113" t="s">
        <v>117</v>
      </c>
      <c r="M546" s="138">
        <v>0.19430051813471502</v>
      </c>
      <c r="N546" s="117">
        <f t="shared" si="25"/>
        <v>7.4436528497409329</v>
      </c>
      <c r="O546" s="113" t="s">
        <v>1159</v>
      </c>
      <c r="P546" s="114"/>
      <c r="Q546" s="118"/>
      <c r="R546" s="116"/>
      <c r="S546" s="114"/>
    </row>
    <row r="547" spans="6:19">
      <c r="F547" s="111" t="s">
        <v>530</v>
      </c>
      <c r="G547" s="136">
        <v>3.3191140000000003E-4</v>
      </c>
      <c r="H547" s="103">
        <f>ROUND(+G547*Totals!$H$16,2)</f>
        <v>124.18</v>
      </c>
      <c r="I547" s="103">
        <f t="shared" si="23"/>
        <v>0</v>
      </c>
      <c r="J547" s="103">
        <f t="shared" si="24"/>
        <v>124.18</v>
      </c>
      <c r="K547" s="113"/>
      <c r="L547" s="113"/>
      <c r="N547" s="117"/>
      <c r="O547" s="117"/>
      <c r="P547" s="114"/>
      <c r="Q547" s="118"/>
      <c r="R547" s="116"/>
      <c r="S547" s="114"/>
    </row>
    <row r="548" spans="6:19">
      <c r="F548" s="111" t="s">
        <v>529</v>
      </c>
      <c r="G548" s="136">
        <v>1.8392300000000001E-4</v>
      </c>
      <c r="H548" s="103">
        <f>ROUND(+G548*Totals!$H$16,2)</f>
        <v>68.81</v>
      </c>
      <c r="I548" s="103">
        <f t="shared" si="23"/>
        <v>6.5160984848484853</v>
      </c>
      <c r="J548" s="103">
        <f t="shared" si="24"/>
        <v>62.293901515151518</v>
      </c>
      <c r="K548" s="137" t="s">
        <v>529</v>
      </c>
      <c r="L548" s="137" t="s">
        <v>67</v>
      </c>
      <c r="M548" s="138">
        <v>9.4696969696969696E-2</v>
      </c>
      <c r="N548" s="117">
        <f t="shared" si="25"/>
        <v>6.5160984848484853</v>
      </c>
      <c r="O548" s="117"/>
      <c r="P548" s="114"/>
      <c r="Q548" s="118"/>
      <c r="R548" s="116"/>
      <c r="S548" s="114"/>
    </row>
    <row r="549" spans="6:19">
      <c r="F549" s="111" t="s">
        <v>528</v>
      </c>
      <c r="G549" s="136">
        <v>6.02773E-5</v>
      </c>
      <c r="H549" s="103">
        <f>ROUND(+G549*Totals!$H$16,2)</f>
        <v>22.55</v>
      </c>
      <c r="I549" s="103">
        <f t="shared" si="23"/>
        <v>5.135148514851485</v>
      </c>
      <c r="J549" s="103">
        <f t="shared" si="24"/>
        <v>17.414851485148517</v>
      </c>
      <c r="K549" s="113" t="s">
        <v>528</v>
      </c>
      <c r="L549" s="113" t="s">
        <v>115</v>
      </c>
      <c r="M549" s="138">
        <v>0.22772277227722773</v>
      </c>
      <c r="N549" s="117">
        <f t="shared" si="25"/>
        <v>5.135148514851485</v>
      </c>
      <c r="O549" s="117" t="s">
        <v>1159</v>
      </c>
      <c r="P549" s="114"/>
      <c r="Q549" s="118"/>
      <c r="R549" s="116"/>
      <c r="S549" s="114"/>
    </row>
    <row r="550" spans="6:19">
      <c r="F550" s="111" t="s">
        <v>527</v>
      </c>
      <c r="G550" s="136">
        <v>1.3639669999999999E-4</v>
      </c>
      <c r="H550" s="103">
        <f>ROUND(+G550*Totals!$H$16,2)</f>
        <v>51.03</v>
      </c>
      <c r="I550" s="103">
        <f t="shared" si="23"/>
        <v>14.004074844074845</v>
      </c>
      <c r="J550" s="103">
        <f t="shared" si="24"/>
        <v>37.025925155925158</v>
      </c>
      <c r="K550" s="113" t="s">
        <v>527</v>
      </c>
      <c r="L550" s="113" t="s">
        <v>118</v>
      </c>
      <c r="M550" s="138">
        <v>0.27442827442827444</v>
      </c>
      <c r="N550" s="117">
        <f t="shared" si="25"/>
        <v>14.004074844074845</v>
      </c>
      <c r="O550" s="117" t="s">
        <v>1159</v>
      </c>
      <c r="P550" s="114"/>
      <c r="Q550" s="118"/>
      <c r="R550" s="116"/>
      <c r="S550" s="114"/>
    </row>
    <row r="551" spans="6:19">
      <c r="F551" s="111" t="s">
        <v>526</v>
      </c>
      <c r="G551" s="136">
        <v>1.209409E-4</v>
      </c>
      <c r="H551" s="103">
        <f>ROUND(+G551*Totals!$H$16,2)</f>
        <v>45.25</v>
      </c>
      <c r="I551" s="103">
        <f t="shared" si="23"/>
        <v>19.477690288713909</v>
      </c>
      <c r="J551" s="103">
        <f t="shared" si="24"/>
        <v>25.772309711286091</v>
      </c>
      <c r="K551" s="113" t="s">
        <v>526</v>
      </c>
      <c r="L551" s="113" t="s">
        <v>115</v>
      </c>
      <c r="M551" s="138">
        <v>0.43044619422572178</v>
      </c>
      <c r="N551" s="117">
        <f t="shared" si="25"/>
        <v>19.477690288713909</v>
      </c>
      <c r="O551" s="113" t="s">
        <v>1159</v>
      </c>
      <c r="P551" s="114"/>
      <c r="Q551" s="118"/>
      <c r="R551" s="116"/>
      <c r="S551" s="114"/>
    </row>
    <row r="552" spans="6:19">
      <c r="F552" s="111" t="s">
        <v>525</v>
      </c>
      <c r="G552" s="136">
        <v>5.6413299999999997E-5</v>
      </c>
      <c r="H552" s="103">
        <f>ROUND(+G552*Totals!$H$16,2)</f>
        <v>21.11</v>
      </c>
      <c r="I552" s="103">
        <f t="shared" si="23"/>
        <v>6.7724914675767902</v>
      </c>
      <c r="J552" s="103">
        <f t="shared" si="24"/>
        <v>14.337508532423209</v>
      </c>
      <c r="K552" s="113" t="s">
        <v>525</v>
      </c>
      <c r="L552" s="113" t="s">
        <v>111</v>
      </c>
      <c r="M552" s="138">
        <v>0.32081911262798629</v>
      </c>
      <c r="N552" s="117">
        <f t="shared" si="25"/>
        <v>6.7724914675767902</v>
      </c>
      <c r="O552" s="117" t="s">
        <v>1159</v>
      </c>
      <c r="P552" s="114"/>
      <c r="Q552" s="118"/>
      <c r="R552" s="116"/>
      <c r="S552" s="114"/>
    </row>
    <row r="553" spans="6:19">
      <c r="F553" s="111" t="s">
        <v>524</v>
      </c>
      <c r="G553" s="136">
        <v>2.8670350000000003E-4</v>
      </c>
      <c r="H553" s="103">
        <f>ROUND(+G553*Totals!$H$16,2)</f>
        <v>107.27</v>
      </c>
      <c r="I553" s="103">
        <f t="shared" si="23"/>
        <v>0</v>
      </c>
      <c r="J553" s="103">
        <f t="shared" si="24"/>
        <v>107.27</v>
      </c>
      <c r="K553" s="113"/>
      <c r="L553" s="113"/>
      <c r="N553" s="117"/>
      <c r="O553" s="113"/>
      <c r="P553" s="114"/>
      <c r="Q553" s="118"/>
      <c r="R553" s="116"/>
      <c r="S553" s="114"/>
    </row>
    <row r="554" spans="6:19">
      <c r="F554" s="111" t="s">
        <v>523</v>
      </c>
      <c r="G554" s="136">
        <v>4.3662400000000004E-5</v>
      </c>
      <c r="H554" s="103">
        <f>ROUND(+G554*Totals!$H$16,2)</f>
        <v>16.34</v>
      </c>
      <c r="I554" s="103">
        <f t="shared" si="23"/>
        <v>5.3398692810457513</v>
      </c>
      <c r="J554" s="103">
        <f t="shared" si="24"/>
        <v>11.000130718954249</v>
      </c>
      <c r="K554" s="113" t="s">
        <v>523</v>
      </c>
      <c r="L554" s="113" t="s">
        <v>100</v>
      </c>
      <c r="M554" s="138">
        <v>0.32679738562091504</v>
      </c>
      <c r="N554" s="117">
        <f t="shared" si="25"/>
        <v>5.3398692810457513</v>
      </c>
      <c r="O554" s="113" t="s">
        <v>1159</v>
      </c>
      <c r="P554" s="114"/>
      <c r="Q554" s="118"/>
      <c r="R554" s="116"/>
      <c r="S554" s="114"/>
    </row>
    <row r="555" spans="6:19" ht="37.5">
      <c r="F555" s="111" t="s">
        <v>522</v>
      </c>
      <c r="G555" s="136">
        <v>3.9412059999999996E-4</v>
      </c>
      <c r="H555" s="103">
        <f>ROUND(+G555*Totals!$H$16,2)</f>
        <v>147.44999999999999</v>
      </c>
      <c r="I555" s="103">
        <f t="shared" si="23"/>
        <v>0</v>
      </c>
      <c r="J555" s="103">
        <f t="shared" si="24"/>
        <v>147.44999999999999</v>
      </c>
      <c r="K555" s="113"/>
      <c r="L555" s="113"/>
      <c r="N555" s="117"/>
      <c r="O555" s="113"/>
      <c r="P555" s="114"/>
      <c r="Q555" s="118"/>
      <c r="R555" s="116"/>
      <c r="S555" s="114"/>
    </row>
    <row r="556" spans="6:19">
      <c r="F556" s="111" t="s">
        <v>521</v>
      </c>
      <c r="G556" s="136">
        <v>6.5223100000000008E-4</v>
      </c>
      <c r="H556" s="103">
        <f>ROUND(+G556*Totals!$H$16,2)</f>
        <v>244.02</v>
      </c>
      <c r="I556" s="103">
        <f t="shared" si="23"/>
        <v>0</v>
      </c>
      <c r="J556" s="103">
        <f t="shared" si="24"/>
        <v>244.02</v>
      </c>
      <c r="K556" s="113"/>
      <c r="L556" s="113"/>
      <c r="N556" s="117"/>
      <c r="O556" s="113"/>
      <c r="P556" s="114"/>
      <c r="Q556" s="118"/>
      <c r="R556" s="116"/>
      <c r="S556" s="114"/>
    </row>
    <row r="557" spans="6:19">
      <c r="F557" s="111" t="s">
        <v>520</v>
      </c>
      <c r="G557" s="136">
        <v>3.0370469999999999E-4</v>
      </c>
      <c r="H557" s="103">
        <f>ROUND(+G557*Totals!$H$16,2)</f>
        <v>113.63</v>
      </c>
      <c r="I557" s="103">
        <f t="shared" si="23"/>
        <v>0</v>
      </c>
      <c r="J557" s="103">
        <f t="shared" si="24"/>
        <v>113.63</v>
      </c>
      <c r="K557" s="113"/>
      <c r="L557" s="113"/>
      <c r="N557" s="117"/>
      <c r="O557" s="117"/>
      <c r="P557" s="114"/>
      <c r="Q557" s="118"/>
      <c r="R557" s="116"/>
      <c r="S557" s="114"/>
    </row>
    <row r="558" spans="6:19" ht="37.5">
      <c r="F558" s="111" t="s">
        <v>519</v>
      </c>
      <c r="G558" s="136">
        <v>4.6173939999999999E-4</v>
      </c>
      <c r="H558" s="103">
        <f>ROUND(+G558*Totals!$H$16,2)</f>
        <v>172.75</v>
      </c>
      <c r="I558" s="103">
        <f t="shared" si="23"/>
        <v>0</v>
      </c>
      <c r="J558" s="103">
        <f t="shared" si="24"/>
        <v>172.75</v>
      </c>
      <c r="K558" s="113"/>
      <c r="L558" s="113"/>
      <c r="N558" s="117"/>
      <c r="O558" s="117"/>
      <c r="P558" s="114"/>
      <c r="Q558" s="118"/>
      <c r="R558" s="116"/>
      <c r="S558" s="114"/>
    </row>
    <row r="559" spans="6:19">
      <c r="F559" s="111" t="s">
        <v>518</v>
      </c>
      <c r="G559" s="136">
        <v>4.2503200000000003E-5</v>
      </c>
      <c r="H559" s="103">
        <f>ROUND(+G559*Totals!$H$16,2)</f>
        <v>15.9</v>
      </c>
      <c r="I559" s="103">
        <f t="shared" si="23"/>
        <v>5.1233333333333331</v>
      </c>
      <c r="J559" s="103">
        <f t="shared" si="24"/>
        <v>10.776666666666667</v>
      </c>
      <c r="K559" s="113" t="s">
        <v>518</v>
      </c>
      <c r="L559" s="113" t="s">
        <v>102</v>
      </c>
      <c r="M559" s="138">
        <v>0.32222222222222219</v>
      </c>
      <c r="N559" s="117">
        <f t="shared" si="25"/>
        <v>5.1233333333333331</v>
      </c>
      <c r="O559" s="113" t="s">
        <v>1159</v>
      </c>
      <c r="P559" s="114"/>
      <c r="Q559" s="118"/>
      <c r="R559" s="116"/>
      <c r="S559" s="114"/>
    </row>
    <row r="560" spans="6:19">
      <c r="F560" s="111" t="s">
        <v>517</v>
      </c>
      <c r="G560" s="136">
        <v>7.6892199999999995E-5</v>
      </c>
      <c r="H560" s="103">
        <f>ROUND(+G560*Totals!$H$16,2)</f>
        <v>28.77</v>
      </c>
      <c r="I560" s="103">
        <f t="shared" si="23"/>
        <v>8.3796116504854385</v>
      </c>
      <c r="J560" s="103">
        <f t="shared" si="24"/>
        <v>20.390388349514559</v>
      </c>
      <c r="K560" s="113" t="s">
        <v>517</v>
      </c>
      <c r="L560" s="113" t="s">
        <v>105</v>
      </c>
      <c r="M560" s="138">
        <v>0.29126213592233013</v>
      </c>
      <c r="N560" s="117">
        <f t="shared" si="25"/>
        <v>8.3796116504854385</v>
      </c>
      <c r="O560" s="113" t="s">
        <v>1159</v>
      </c>
      <c r="P560" s="114"/>
      <c r="Q560" s="118"/>
      <c r="R560" s="116"/>
      <c r="S560" s="114"/>
    </row>
    <row r="561" spans="6:19">
      <c r="F561" s="111" t="s">
        <v>516</v>
      </c>
      <c r="G561" s="136">
        <v>1.3330549999999999E-4</v>
      </c>
      <c r="H561" s="103">
        <f>ROUND(+G561*Totals!$H$16,2)</f>
        <v>49.87</v>
      </c>
      <c r="I561" s="103">
        <f t="shared" si="23"/>
        <v>5.6345531197301861</v>
      </c>
      <c r="J561" s="103">
        <f t="shared" si="24"/>
        <v>44.235446880269812</v>
      </c>
      <c r="K561" s="113" t="s">
        <v>516</v>
      </c>
      <c r="L561" s="113" t="s">
        <v>73</v>
      </c>
      <c r="M561" s="138">
        <v>0.11298482293423273</v>
      </c>
      <c r="N561" s="117">
        <f t="shared" si="25"/>
        <v>5.6345531197301861</v>
      </c>
      <c r="O561" s="113" t="s">
        <v>1159</v>
      </c>
      <c r="P561" s="114"/>
      <c r="Q561" s="118"/>
      <c r="R561" s="116"/>
      <c r="S561" s="114"/>
    </row>
    <row r="562" spans="6:19">
      <c r="F562" s="111" t="s">
        <v>515</v>
      </c>
      <c r="G562" s="136">
        <v>6.2209200000000001E-5</v>
      </c>
      <c r="H562" s="103">
        <f>ROUND(+G562*Totals!$H$16,2)</f>
        <v>23.27</v>
      </c>
      <c r="I562" s="103">
        <f t="shared" si="23"/>
        <v>0.18038759689922479</v>
      </c>
      <c r="J562" s="103">
        <f t="shared" si="24"/>
        <v>23.089612403100773</v>
      </c>
      <c r="K562" s="137" t="s">
        <v>515</v>
      </c>
      <c r="L562" s="137" t="s">
        <v>52</v>
      </c>
      <c r="M562" s="138">
        <v>7.7519379844961239E-3</v>
      </c>
      <c r="N562" s="117">
        <f t="shared" si="25"/>
        <v>0.18038759689922479</v>
      </c>
      <c r="O562" s="117"/>
      <c r="P562" s="114"/>
      <c r="Q562" s="118"/>
      <c r="R562" s="116"/>
      <c r="S562" s="114"/>
    </row>
    <row r="563" spans="6:19">
      <c r="F563" s="111" t="s">
        <v>514</v>
      </c>
      <c r="G563" s="136">
        <v>2.7704360000000003E-4</v>
      </c>
      <c r="H563" s="103">
        <f>ROUND(+G563*Totals!$H$16,2)</f>
        <v>103.65</v>
      </c>
      <c r="I563" s="103">
        <f t="shared" si="23"/>
        <v>0</v>
      </c>
      <c r="J563" s="103">
        <f t="shared" si="24"/>
        <v>103.65</v>
      </c>
      <c r="K563" s="113"/>
      <c r="L563" s="113"/>
      <c r="N563" s="117"/>
      <c r="O563" s="113"/>
      <c r="P563" s="114"/>
      <c r="Q563" s="118"/>
      <c r="R563" s="116"/>
      <c r="S563" s="114"/>
    </row>
    <row r="564" spans="6:19">
      <c r="F564" s="111" t="s">
        <v>513</v>
      </c>
      <c r="G564" s="136">
        <v>8.5779199999999993E-5</v>
      </c>
      <c r="H564" s="103">
        <f>ROUND(+G564*Totals!$H$16,2)</f>
        <v>32.090000000000003</v>
      </c>
      <c r="I564" s="103">
        <f t="shared" si="23"/>
        <v>6.8685787671232879</v>
      </c>
      <c r="J564" s="103">
        <f t="shared" si="24"/>
        <v>25.221421232876715</v>
      </c>
      <c r="K564" s="113" t="s">
        <v>513</v>
      </c>
      <c r="L564" s="113" t="s">
        <v>51</v>
      </c>
      <c r="M564" s="138">
        <v>0.21404109589041095</v>
      </c>
      <c r="N564" s="117">
        <f t="shared" si="25"/>
        <v>6.8685787671232879</v>
      </c>
      <c r="O564" s="117" t="s">
        <v>1159</v>
      </c>
      <c r="P564" s="114"/>
      <c r="Q564" s="118"/>
      <c r="R564" s="116"/>
      <c r="S564" s="114"/>
    </row>
    <row r="565" spans="6:19">
      <c r="F565" s="111" t="s">
        <v>512</v>
      </c>
      <c r="G565" s="136">
        <v>1.402606E-4</v>
      </c>
      <c r="H565" s="103">
        <f>ROUND(+G565*Totals!$H$16,2)</f>
        <v>52.48</v>
      </c>
      <c r="I565" s="103">
        <f t="shared" si="23"/>
        <v>10.290196078431373</v>
      </c>
      <c r="J565" s="103">
        <f t="shared" si="24"/>
        <v>42.189803921568625</v>
      </c>
      <c r="K565" s="113" t="s">
        <v>512</v>
      </c>
      <c r="L565" s="113" t="s">
        <v>63</v>
      </c>
      <c r="M565" s="138">
        <v>0.19607843137254904</v>
      </c>
      <c r="N565" s="117">
        <f t="shared" si="25"/>
        <v>10.290196078431373</v>
      </c>
      <c r="O565" s="113" t="s">
        <v>1159</v>
      </c>
      <c r="P565" s="114"/>
      <c r="Q565" s="118"/>
      <c r="R565" s="116"/>
      <c r="S565" s="114"/>
    </row>
    <row r="566" spans="6:19">
      <c r="F566" s="111" t="s">
        <v>511</v>
      </c>
      <c r="G566" s="136">
        <v>1.576483E-4</v>
      </c>
      <c r="H566" s="103">
        <f>ROUND(+G566*Totals!$H$16,2)</f>
        <v>58.98</v>
      </c>
      <c r="I566" s="103">
        <f t="shared" si="23"/>
        <v>20.449725158562362</v>
      </c>
      <c r="J566" s="103">
        <f t="shared" si="24"/>
        <v>38.530274841437631</v>
      </c>
      <c r="K566" s="113" t="s">
        <v>511</v>
      </c>
      <c r="L566" s="113" t="s">
        <v>83</v>
      </c>
      <c r="M566" s="138">
        <v>0.34672304439746293</v>
      </c>
      <c r="N566" s="117">
        <f t="shared" si="25"/>
        <v>20.449725158562362</v>
      </c>
      <c r="O566" s="117" t="s">
        <v>1159</v>
      </c>
      <c r="P566" s="114"/>
      <c r="Q566" s="118"/>
      <c r="R566" s="116"/>
      <c r="S566" s="114"/>
    </row>
    <row r="567" spans="6:19">
      <c r="F567" s="111" t="s">
        <v>510</v>
      </c>
      <c r="G567" s="136">
        <v>1.2832104999999999E-3</v>
      </c>
      <c r="H567" s="103">
        <f>ROUND(+G567*Totals!$H$16,2)</f>
        <v>480.09</v>
      </c>
      <c r="I567" s="103">
        <f t="shared" si="23"/>
        <v>0</v>
      </c>
      <c r="J567" s="103">
        <f t="shared" si="24"/>
        <v>480.09</v>
      </c>
      <c r="K567" s="113"/>
      <c r="L567" s="113"/>
      <c r="N567" s="117"/>
      <c r="O567" s="117"/>
      <c r="P567" s="114"/>
      <c r="Q567" s="118"/>
      <c r="R567" s="116"/>
      <c r="S567" s="114"/>
    </row>
    <row r="568" spans="6:19">
      <c r="F568" s="111" t="s">
        <v>509</v>
      </c>
      <c r="G568" s="136">
        <v>5.2163000000000002E-5</v>
      </c>
      <c r="H568" s="103">
        <f>ROUND(+G568*Totals!$H$16,2)</f>
        <v>19.52</v>
      </c>
      <c r="I568" s="103">
        <f t="shared" si="23"/>
        <v>5.0881516587677726</v>
      </c>
      <c r="J568" s="103">
        <f t="shared" si="24"/>
        <v>14.431848341232227</v>
      </c>
      <c r="K568" s="113" t="s">
        <v>509</v>
      </c>
      <c r="L568" s="113" t="s">
        <v>82</v>
      </c>
      <c r="M568" s="138">
        <v>0.26066350710900477</v>
      </c>
      <c r="N568" s="117">
        <f t="shared" si="25"/>
        <v>5.0881516587677726</v>
      </c>
      <c r="O568" s="117" t="s">
        <v>1159</v>
      </c>
      <c r="P568" s="114"/>
      <c r="Q568" s="118"/>
      <c r="R568" s="116"/>
      <c r="S568" s="114"/>
    </row>
    <row r="569" spans="6:19">
      <c r="F569" s="111" t="s">
        <v>508</v>
      </c>
      <c r="G569" s="136">
        <v>1.3910100000000001E-5</v>
      </c>
      <c r="H569" s="103">
        <f>ROUND(+G569*Totals!$H$16,2)</f>
        <v>5.2</v>
      </c>
      <c r="I569" s="103">
        <f t="shared" si="23"/>
        <v>1.3805309734513276</v>
      </c>
      <c r="J569" s="103">
        <f t="shared" si="24"/>
        <v>3.8194690265486724</v>
      </c>
      <c r="K569" s="113" t="s">
        <v>508</v>
      </c>
      <c r="L569" s="113" t="s">
        <v>126</v>
      </c>
      <c r="M569" s="138">
        <v>0.26548672566371684</v>
      </c>
      <c r="N569" s="117">
        <f t="shared" si="25"/>
        <v>1.3805309734513276</v>
      </c>
      <c r="O569" s="113" t="s">
        <v>1159</v>
      </c>
      <c r="P569" s="114"/>
      <c r="Q569" s="118"/>
      <c r="R569" s="116"/>
      <c r="S569" s="114"/>
    </row>
    <row r="570" spans="6:19">
      <c r="F570" s="111" t="s">
        <v>506</v>
      </c>
      <c r="G570" s="136">
        <v>3.0061359999999996E-4</v>
      </c>
      <c r="H570" s="103">
        <f>ROUND(+G570*Totals!$H$16,2)</f>
        <v>112.47</v>
      </c>
      <c r="I570" s="103">
        <f t="shared" si="23"/>
        <v>0</v>
      </c>
      <c r="J570" s="103">
        <f t="shared" si="24"/>
        <v>112.47</v>
      </c>
      <c r="K570" s="113"/>
      <c r="L570" s="113"/>
      <c r="N570" s="117"/>
      <c r="O570" s="117"/>
      <c r="P570" s="114"/>
      <c r="Q570" s="118"/>
      <c r="R570" s="116"/>
      <c r="S570" s="114"/>
    </row>
    <row r="571" spans="6:19">
      <c r="F571" s="111" t="s">
        <v>505</v>
      </c>
      <c r="G571" s="136">
        <v>1.4682930000000001E-4</v>
      </c>
      <c r="H571" s="103">
        <f>ROUND(+G571*Totals!$H$16,2)</f>
        <v>54.93</v>
      </c>
      <c r="I571" s="103">
        <f t="shared" si="23"/>
        <v>11.335438324282389</v>
      </c>
      <c r="J571" s="103">
        <f t="shared" si="24"/>
        <v>43.594561675717614</v>
      </c>
      <c r="K571" s="113" t="s">
        <v>505</v>
      </c>
      <c r="L571" s="113" t="s">
        <v>122</v>
      </c>
      <c r="M571" s="138">
        <v>0.20636152055857254</v>
      </c>
      <c r="N571" s="117">
        <f t="shared" si="25"/>
        <v>11.335438324282389</v>
      </c>
      <c r="O571" s="113" t="s">
        <v>1159</v>
      </c>
      <c r="P571" s="114"/>
      <c r="Q571" s="118"/>
      <c r="R571" s="116"/>
      <c r="S571" s="114"/>
    </row>
    <row r="572" spans="6:19">
      <c r="F572" s="111" t="s">
        <v>504</v>
      </c>
      <c r="G572" s="136">
        <v>1.255777E-4</v>
      </c>
      <c r="H572" s="103">
        <f>ROUND(+G572*Totals!$H$16,2)</f>
        <v>46.98</v>
      </c>
      <c r="I572" s="103">
        <f t="shared" si="23"/>
        <v>12.020992167101827</v>
      </c>
      <c r="J572" s="103">
        <f t="shared" si="24"/>
        <v>34.959007832898166</v>
      </c>
      <c r="K572" s="113" t="s">
        <v>504</v>
      </c>
      <c r="L572" s="113" t="s">
        <v>59</v>
      </c>
      <c r="M572" s="138">
        <v>0.25587467362924282</v>
      </c>
      <c r="N572" s="117">
        <f t="shared" si="25"/>
        <v>12.020992167101827</v>
      </c>
      <c r="O572" s="117" t="s">
        <v>1159</v>
      </c>
      <c r="P572" s="114"/>
      <c r="Q572" s="118"/>
      <c r="R572" s="116"/>
      <c r="S572" s="114"/>
    </row>
    <row r="573" spans="6:19">
      <c r="F573" s="111" t="s">
        <v>503</v>
      </c>
      <c r="G573" s="136">
        <v>2.318357E-4</v>
      </c>
      <c r="H573" s="103">
        <f>ROUND(+G573*Totals!$H$16,2)</f>
        <v>86.74</v>
      </c>
      <c r="I573" s="103">
        <f t="shared" si="23"/>
        <v>0</v>
      </c>
      <c r="J573" s="103">
        <f t="shared" si="24"/>
        <v>86.74</v>
      </c>
      <c r="K573" s="113"/>
      <c r="L573" s="113"/>
      <c r="N573" s="117"/>
      <c r="O573" s="113"/>
      <c r="P573" s="114"/>
      <c r="Q573" s="118"/>
      <c r="R573" s="116"/>
      <c r="S573" s="114"/>
    </row>
    <row r="574" spans="6:19">
      <c r="F574" s="111" t="s">
        <v>502</v>
      </c>
      <c r="G574" s="136">
        <v>1.166906E-4</v>
      </c>
      <c r="H574" s="103">
        <f>ROUND(+G574*Totals!$H$16,2)</f>
        <v>43.66</v>
      </c>
      <c r="I574" s="103">
        <f t="shared" si="23"/>
        <v>9.3390374331550792</v>
      </c>
      <c r="J574" s="103">
        <f t="shared" si="24"/>
        <v>34.320962566844919</v>
      </c>
      <c r="K574" s="113" t="s">
        <v>502</v>
      </c>
      <c r="L574" s="113" t="s">
        <v>84</v>
      </c>
      <c r="M574" s="138">
        <v>0.21390374331550802</v>
      </c>
      <c r="N574" s="117">
        <f t="shared" si="25"/>
        <v>9.3390374331550792</v>
      </c>
      <c r="O574" s="117" t="s">
        <v>1159</v>
      </c>
      <c r="P574" s="114"/>
      <c r="Q574" s="118"/>
      <c r="R574" s="116"/>
      <c r="S574" s="114"/>
    </row>
    <row r="575" spans="6:19" ht="37.5">
      <c r="F575" s="111" t="s">
        <v>501</v>
      </c>
      <c r="G575" s="136">
        <v>1.0347599E-3</v>
      </c>
      <c r="H575" s="103">
        <f>ROUND(+G575*Totals!$H$16,2)</f>
        <v>387.14</v>
      </c>
      <c r="I575" s="103">
        <f t="shared" si="23"/>
        <v>0</v>
      </c>
      <c r="J575" s="103">
        <f t="shared" si="24"/>
        <v>387.14</v>
      </c>
      <c r="K575" s="113"/>
      <c r="L575" s="113"/>
      <c r="N575" s="117"/>
      <c r="O575" s="113"/>
      <c r="P575" s="114"/>
      <c r="Q575" s="118"/>
      <c r="R575" s="116"/>
      <c r="S575" s="114"/>
    </row>
    <row r="576" spans="6:19">
      <c r="F576" s="111" t="s">
        <v>100</v>
      </c>
      <c r="G576" s="136">
        <v>4.79127E-5</v>
      </c>
      <c r="H576" s="103">
        <f>ROUND(+G576*Totals!$H$16,2)</f>
        <v>17.93</v>
      </c>
      <c r="I576" s="103">
        <f t="shared" si="23"/>
        <v>4.6375782537067547</v>
      </c>
      <c r="J576" s="103">
        <f t="shared" si="24"/>
        <v>13.292421746293245</v>
      </c>
      <c r="K576" s="113" t="s">
        <v>100</v>
      </c>
      <c r="L576" s="113" t="s">
        <v>100</v>
      </c>
      <c r="M576" s="138">
        <v>0.25864909390444812</v>
      </c>
      <c r="N576" s="117">
        <f t="shared" si="25"/>
        <v>4.6375782537067547</v>
      </c>
      <c r="O576" s="117" t="s">
        <v>1159</v>
      </c>
      <c r="P576" s="114"/>
      <c r="Q576" s="118"/>
      <c r="R576" s="116"/>
      <c r="S576" s="114"/>
    </row>
    <row r="577" spans="6:19">
      <c r="F577" s="111" t="s">
        <v>500</v>
      </c>
      <c r="G577" s="136">
        <v>9.6018610000000006E-4</v>
      </c>
      <c r="H577" s="103">
        <f>ROUND(+G577*Totals!$H$16,2)</f>
        <v>359.24</v>
      </c>
      <c r="I577" s="103">
        <f t="shared" si="23"/>
        <v>0</v>
      </c>
      <c r="J577" s="103">
        <f t="shared" si="24"/>
        <v>359.24</v>
      </c>
      <c r="K577" s="113"/>
      <c r="L577" s="113"/>
      <c r="N577" s="117"/>
      <c r="O577" s="113"/>
      <c r="P577" s="114"/>
      <c r="Q577" s="118"/>
      <c r="R577" s="116"/>
      <c r="S577" s="114"/>
    </row>
    <row r="578" spans="6:19">
      <c r="F578" s="111" t="s">
        <v>499</v>
      </c>
      <c r="G578" s="136">
        <v>1.0548520000000001E-4</v>
      </c>
      <c r="H578" s="103">
        <f>ROUND(+G578*Totals!$H$16,2)</f>
        <v>39.47</v>
      </c>
      <c r="I578" s="103">
        <f t="shared" si="23"/>
        <v>19.115515695067263</v>
      </c>
      <c r="J578" s="103">
        <f t="shared" si="24"/>
        <v>20.354484304932736</v>
      </c>
      <c r="K578" s="113" t="s">
        <v>499</v>
      </c>
      <c r="L578" s="113" t="s">
        <v>77</v>
      </c>
      <c r="M578" s="138">
        <v>0.48430493273542602</v>
      </c>
      <c r="N578" s="117">
        <f t="shared" si="25"/>
        <v>19.115515695067263</v>
      </c>
      <c r="O578" s="117" t="s">
        <v>1159</v>
      </c>
      <c r="P578" s="114"/>
      <c r="Q578" s="118"/>
      <c r="R578" s="116"/>
      <c r="S578" s="114"/>
    </row>
    <row r="579" spans="6:19">
      <c r="F579" s="111" t="s">
        <v>498</v>
      </c>
      <c r="G579" s="136">
        <v>1.3098719999999998E-4</v>
      </c>
      <c r="H579" s="103">
        <f>ROUND(+G579*Totals!$H$16,2)</f>
        <v>49.01</v>
      </c>
      <c r="I579" s="103">
        <f t="shared" si="23"/>
        <v>0</v>
      </c>
      <c r="J579" s="103">
        <f t="shared" si="24"/>
        <v>49.01</v>
      </c>
      <c r="K579" s="113"/>
      <c r="L579" s="113"/>
      <c r="N579" s="117"/>
      <c r="O579" s="113"/>
      <c r="P579" s="114"/>
      <c r="Q579" s="118"/>
      <c r="R579" s="116"/>
      <c r="S579" s="114"/>
    </row>
    <row r="580" spans="6:19">
      <c r="F580" s="111" t="s">
        <v>497</v>
      </c>
      <c r="G580" s="136">
        <v>4.9844700000000001E-5</v>
      </c>
      <c r="H580" s="103">
        <f>ROUND(+G580*Totals!$H$16,2)</f>
        <v>18.649999999999999</v>
      </c>
      <c r="I580" s="103">
        <f t="shared" si="23"/>
        <v>4.6624999999999996</v>
      </c>
      <c r="J580" s="103">
        <f t="shared" si="24"/>
        <v>13.987499999999999</v>
      </c>
      <c r="K580" s="113" t="s">
        <v>497</v>
      </c>
      <c r="L580" s="113" t="s">
        <v>83</v>
      </c>
      <c r="M580" s="138">
        <v>0.25</v>
      </c>
      <c r="N580" s="117">
        <f t="shared" si="25"/>
        <v>4.6624999999999996</v>
      </c>
      <c r="O580" s="113" t="s">
        <v>1159</v>
      </c>
      <c r="P580" s="114"/>
      <c r="Q580" s="118"/>
      <c r="R580" s="116"/>
      <c r="S580" s="114"/>
    </row>
    <row r="581" spans="6:19">
      <c r="F581" s="111" t="s">
        <v>101</v>
      </c>
      <c r="G581" s="136">
        <v>5.6838380000000005E-4</v>
      </c>
      <c r="H581" s="103">
        <f>ROUND(+G581*Totals!$H$16,2)</f>
        <v>212.65</v>
      </c>
      <c r="I581" s="103">
        <f t="shared" si="23"/>
        <v>0</v>
      </c>
      <c r="J581" s="103">
        <f t="shared" si="24"/>
        <v>212.65</v>
      </c>
      <c r="K581" s="113"/>
      <c r="L581" s="113"/>
      <c r="N581" s="117"/>
      <c r="O581" s="113"/>
      <c r="P581" s="114"/>
      <c r="Q581" s="118"/>
      <c r="R581" s="116"/>
      <c r="S581" s="114"/>
    </row>
    <row r="582" spans="6:19">
      <c r="F582" s="111" t="s">
        <v>102</v>
      </c>
      <c r="G582" s="136">
        <v>7.6003459999999991E-4</v>
      </c>
      <c r="H582" s="103">
        <f>ROUND(+G582*Totals!$H$16,2)</f>
        <v>284.35000000000002</v>
      </c>
      <c r="I582" s="103">
        <f t="shared" si="23"/>
        <v>0</v>
      </c>
      <c r="J582" s="103">
        <f t="shared" si="24"/>
        <v>284.35000000000002</v>
      </c>
      <c r="K582" s="113"/>
      <c r="L582" s="113"/>
      <c r="N582" s="117"/>
      <c r="O582" s="113"/>
      <c r="P582" s="114"/>
      <c r="Q582" s="118"/>
      <c r="R582" s="116"/>
      <c r="S582" s="114"/>
    </row>
    <row r="583" spans="6:19">
      <c r="F583" s="111" t="s">
        <v>496</v>
      </c>
      <c r="G583" s="136">
        <v>5.571784E-4</v>
      </c>
      <c r="H583" s="103">
        <f>ROUND(+G583*Totals!$H$16,2)</f>
        <v>208.46</v>
      </c>
      <c r="I583" s="103">
        <f t="shared" ref="I583:I646" si="26">+N583+Q583+T583</f>
        <v>0</v>
      </c>
      <c r="J583" s="103">
        <f t="shared" ref="J583:J646" si="27">+H583-I583</f>
        <v>208.46</v>
      </c>
      <c r="K583" s="113"/>
      <c r="L583" s="113"/>
      <c r="N583" s="117"/>
      <c r="O583" s="117"/>
      <c r="P583" s="114"/>
      <c r="Q583" s="118"/>
      <c r="R583" s="116"/>
      <c r="S583" s="114"/>
    </row>
    <row r="584" spans="6:19">
      <c r="F584" s="111" t="s">
        <v>495</v>
      </c>
      <c r="G584" s="136">
        <v>1.5664364E-3</v>
      </c>
      <c r="H584" s="103">
        <f>ROUND(+G584*Totals!$H$16,2)</f>
        <v>586.05999999999995</v>
      </c>
      <c r="I584" s="103">
        <f t="shared" si="26"/>
        <v>0</v>
      </c>
      <c r="J584" s="103">
        <f t="shared" si="27"/>
        <v>586.05999999999995</v>
      </c>
      <c r="K584" s="113"/>
      <c r="L584" s="113"/>
      <c r="N584" s="117"/>
      <c r="O584" s="113"/>
      <c r="P584" s="114"/>
      <c r="Q584" s="118"/>
      <c r="R584" s="116"/>
      <c r="S584" s="114"/>
    </row>
    <row r="585" spans="6:19">
      <c r="F585" s="111" t="s">
        <v>494</v>
      </c>
      <c r="G585" s="136">
        <v>7.8437700000000003E-5</v>
      </c>
      <c r="H585" s="103">
        <f>ROUND(+G585*Totals!$H$16,2)</f>
        <v>29.35</v>
      </c>
      <c r="I585" s="103">
        <f t="shared" si="26"/>
        <v>8.3147991543340378</v>
      </c>
      <c r="J585" s="103">
        <f t="shared" si="27"/>
        <v>21.035200845665962</v>
      </c>
      <c r="K585" s="113" t="s">
        <v>494</v>
      </c>
      <c r="L585" s="113" t="s">
        <v>119</v>
      </c>
      <c r="M585" s="138">
        <v>0.28329809725158561</v>
      </c>
      <c r="N585" s="117">
        <f t="shared" si="25"/>
        <v>8.3147991543340378</v>
      </c>
      <c r="O585" s="117" t="s">
        <v>1159</v>
      </c>
      <c r="P585" s="114"/>
      <c r="Q585" s="118"/>
      <c r="R585" s="116"/>
      <c r="S585" s="114"/>
    </row>
    <row r="586" spans="6:19">
      <c r="F586" s="111" t="s">
        <v>493</v>
      </c>
      <c r="G586" s="136">
        <v>2.851579E-4</v>
      </c>
      <c r="H586" s="103">
        <f>ROUND(+G586*Totals!$H$16,2)</f>
        <v>106.69</v>
      </c>
      <c r="I586" s="103">
        <f t="shared" si="26"/>
        <v>0</v>
      </c>
      <c r="J586" s="103">
        <f t="shared" si="27"/>
        <v>106.69</v>
      </c>
      <c r="K586" s="113"/>
      <c r="L586" s="113"/>
      <c r="N586" s="117"/>
      <c r="O586" s="117"/>
      <c r="P586" s="114"/>
      <c r="Q586" s="118"/>
      <c r="R586" s="116"/>
      <c r="S586" s="114"/>
    </row>
    <row r="587" spans="6:19">
      <c r="F587" s="111" t="s">
        <v>492</v>
      </c>
      <c r="G587" s="136">
        <v>7.6892199999999995E-5</v>
      </c>
      <c r="H587" s="103">
        <f>ROUND(+G587*Totals!$H$16,2)</f>
        <v>28.77</v>
      </c>
      <c r="I587" s="103">
        <f t="shared" si="26"/>
        <v>2.285835616438356</v>
      </c>
      <c r="J587" s="103">
        <f t="shared" si="27"/>
        <v>26.484164383561644</v>
      </c>
      <c r="K587" s="113" t="s">
        <v>492</v>
      </c>
      <c r="L587" s="113" t="s">
        <v>101</v>
      </c>
      <c r="M587" s="138">
        <v>7.9452054794520541E-2</v>
      </c>
      <c r="N587" s="117">
        <f t="shared" si="25"/>
        <v>2.285835616438356</v>
      </c>
      <c r="O587" s="113" t="s">
        <v>1159</v>
      </c>
      <c r="P587" s="114"/>
      <c r="Q587" s="118"/>
      <c r="R587" s="116"/>
      <c r="S587" s="114"/>
    </row>
    <row r="588" spans="6:19">
      <c r="F588" s="111" t="s">
        <v>491</v>
      </c>
      <c r="G588" s="136">
        <v>6.4913999999999995E-5</v>
      </c>
      <c r="H588" s="103">
        <f>ROUND(+G588*Totals!$H$16,2)</f>
        <v>24.29</v>
      </c>
      <c r="I588" s="103">
        <f t="shared" si="26"/>
        <v>8.6524675324675311</v>
      </c>
      <c r="J588" s="103">
        <f t="shared" si="27"/>
        <v>15.637532467532468</v>
      </c>
      <c r="K588" s="113" t="s">
        <v>491</v>
      </c>
      <c r="L588" s="113" t="s">
        <v>127</v>
      </c>
      <c r="M588" s="138">
        <v>0.35621521335807049</v>
      </c>
      <c r="N588" s="117">
        <f t="shared" si="25"/>
        <v>8.6524675324675311</v>
      </c>
      <c r="O588" s="117" t="s">
        <v>1159</v>
      </c>
      <c r="P588" s="114"/>
      <c r="Q588" s="118"/>
      <c r="R588" s="116"/>
      <c r="S588" s="114"/>
    </row>
    <row r="589" spans="6:19">
      <c r="F589" s="111" t="s">
        <v>490</v>
      </c>
      <c r="G589" s="136">
        <v>2.4613219999999999E-4</v>
      </c>
      <c r="H589" s="103">
        <f>ROUND(+G589*Totals!$H$16,2)</f>
        <v>92.09</v>
      </c>
      <c r="I589" s="103">
        <f t="shared" si="26"/>
        <v>0</v>
      </c>
      <c r="J589" s="103">
        <f t="shared" si="27"/>
        <v>92.09</v>
      </c>
      <c r="K589" s="113"/>
      <c r="L589" s="113"/>
      <c r="N589" s="117"/>
      <c r="O589" s="113"/>
      <c r="P589" s="114"/>
      <c r="Q589" s="118"/>
      <c r="R589" s="116"/>
      <c r="S589" s="114"/>
    </row>
    <row r="590" spans="6:19">
      <c r="F590" s="111" t="s">
        <v>489</v>
      </c>
      <c r="G590" s="136">
        <v>3.70937E-5</v>
      </c>
      <c r="H590" s="103">
        <f>ROUND(+G590*Totals!$H$16,2)</f>
        <v>13.88</v>
      </c>
      <c r="I590" s="103">
        <f t="shared" si="26"/>
        <v>5.7152941176470593</v>
      </c>
      <c r="J590" s="103">
        <f t="shared" si="27"/>
        <v>8.1647058823529406</v>
      </c>
      <c r="K590" s="113" t="s">
        <v>489</v>
      </c>
      <c r="L590" s="113" t="s">
        <v>87</v>
      </c>
      <c r="M590" s="138">
        <v>0.41176470588235298</v>
      </c>
      <c r="N590" s="117">
        <f t="shared" si="25"/>
        <v>5.7152941176470593</v>
      </c>
      <c r="O590" s="117" t="s">
        <v>1159</v>
      </c>
      <c r="P590" s="114"/>
      <c r="Q590" s="118"/>
      <c r="R590" s="116"/>
      <c r="S590" s="114"/>
    </row>
    <row r="591" spans="6:19">
      <c r="F591" s="111" t="s">
        <v>488</v>
      </c>
      <c r="G591" s="136">
        <v>2.9056740000000001E-4</v>
      </c>
      <c r="H591" s="103">
        <f>ROUND(+G591*Totals!$H$16,2)</f>
        <v>108.71</v>
      </c>
      <c r="I591" s="103">
        <f t="shared" si="26"/>
        <v>0</v>
      </c>
      <c r="J591" s="103">
        <f t="shared" si="27"/>
        <v>108.71</v>
      </c>
      <c r="K591" s="113"/>
      <c r="L591" s="113"/>
      <c r="N591" s="117"/>
      <c r="O591" s="113"/>
      <c r="P591" s="114"/>
      <c r="Q591" s="118"/>
      <c r="R591" s="116"/>
      <c r="S591" s="114"/>
    </row>
    <row r="592" spans="6:19">
      <c r="F592" s="111" t="s">
        <v>487</v>
      </c>
      <c r="G592" s="136">
        <v>3.7866500000000001E-5</v>
      </c>
      <c r="H592" s="103">
        <f>ROUND(+G592*Totals!$H$16,2)</f>
        <v>14.17</v>
      </c>
      <c r="I592" s="103">
        <f t="shared" si="26"/>
        <v>0.43824742268041239</v>
      </c>
      <c r="J592" s="103">
        <f t="shared" si="27"/>
        <v>13.731752577319588</v>
      </c>
      <c r="K592" s="113" t="s">
        <v>487</v>
      </c>
      <c r="L592" s="113" t="s">
        <v>72</v>
      </c>
      <c r="M592" s="138">
        <v>3.0927835051546393E-2</v>
      </c>
      <c r="N592" s="117">
        <f t="shared" si="25"/>
        <v>0.43824742268041239</v>
      </c>
      <c r="O592" s="117" t="s">
        <v>1159</v>
      </c>
      <c r="P592" s="114"/>
      <c r="Q592" s="118"/>
      <c r="R592" s="116"/>
      <c r="S592" s="114"/>
    </row>
    <row r="593" spans="6:19">
      <c r="F593" s="111" t="s">
        <v>486</v>
      </c>
      <c r="G593" s="136">
        <v>2.3454039999999999E-4</v>
      </c>
      <c r="H593" s="103">
        <f>ROUND(+G593*Totals!$H$16,2)</f>
        <v>87.75</v>
      </c>
      <c r="I593" s="103">
        <f t="shared" si="26"/>
        <v>0</v>
      </c>
      <c r="J593" s="103">
        <f t="shared" si="27"/>
        <v>87.75</v>
      </c>
      <c r="K593" s="113"/>
      <c r="L593" s="113"/>
      <c r="N593" s="117"/>
      <c r="O593" s="113"/>
      <c r="P593" s="114"/>
      <c r="Q593" s="118"/>
      <c r="R593" s="116"/>
      <c r="S593" s="114"/>
    </row>
    <row r="594" spans="6:19">
      <c r="F594" s="111" t="s">
        <v>485</v>
      </c>
      <c r="G594" s="136">
        <v>6.2595599999999994E-5</v>
      </c>
      <c r="H594" s="103">
        <f>ROUND(+G594*Totals!$H$16,2)</f>
        <v>23.42</v>
      </c>
      <c r="I594" s="103">
        <f t="shared" si="26"/>
        <v>8.8218834080717485</v>
      </c>
      <c r="J594" s="103">
        <f t="shared" si="27"/>
        <v>14.598116591928253</v>
      </c>
      <c r="K594" s="113" t="s">
        <v>485</v>
      </c>
      <c r="L594" s="113" t="s">
        <v>41</v>
      </c>
      <c r="M594" s="138">
        <v>0.37668161434977576</v>
      </c>
      <c r="N594" s="117">
        <f t="shared" si="25"/>
        <v>8.8218834080717485</v>
      </c>
      <c r="O594" s="113" t="s">
        <v>1159</v>
      </c>
      <c r="P594" s="114"/>
      <c r="Q594" s="118"/>
      <c r="R594" s="116"/>
      <c r="S594" s="114"/>
    </row>
    <row r="595" spans="6:19">
      <c r="F595" s="111" t="s">
        <v>484</v>
      </c>
      <c r="G595" s="136">
        <v>6.2711550000000009E-4</v>
      </c>
      <c r="H595" s="103">
        <f>ROUND(+G595*Totals!$H$16,2)</f>
        <v>234.62</v>
      </c>
      <c r="I595" s="103">
        <f t="shared" si="26"/>
        <v>0</v>
      </c>
      <c r="J595" s="103">
        <f t="shared" si="27"/>
        <v>234.62</v>
      </c>
      <c r="K595" s="113"/>
      <c r="L595" s="113"/>
      <c r="N595" s="117"/>
      <c r="O595" s="117"/>
      <c r="P595" s="114"/>
      <c r="Q595" s="118"/>
      <c r="R595" s="116"/>
      <c r="S595" s="114"/>
    </row>
    <row r="596" spans="6:19" ht="37.5">
      <c r="F596" s="111" t="s">
        <v>483</v>
      </c>
      <c r="G596" s="136">
        <v>3.5834066999999997E-3</v>
      </c>
      <c r="H596" s="103">
        <f>ROUND(+G596*Totals!$H$16,2)</f>
        <v>1340.67</v>
      </c>
      <c r="I596" s="103">
        <f t="shared" si="26"/>
        <v>0</v>
      </c>
      <c r="J596" s="103">
        <f t="shared" si="27"/>
        <v>1340.67</v>
      </c>
      <c r="K596" s="113"/>
      <c r="L596" s="113"/>
      <c r="N596" s="117"/>
      <c r="O596" s="113"/>
      <c r="P596" s="114"/>
      <c r="Q596" s="118"/>
      <c r="R596" s="116"/>
      <c r="S596" s="114"/>
    </row>
    <row r="597" spans="6:19">
      <c r="F597" s="111" t="s">
        <v>481</v>
      </c>
      <c r="G597" s="136">
        <v>0</v>
      </c>
      <c r="H597" s="103">
        <f>ROUND(+G597*Totals!$H$16,2)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ROUND(+G598*Totals!$H$16,2)</f>
        <v>654.42999999999995</v>
      </c>
      <c r="I598" s="103">
        <f t="shared" si="26"/>
        <v>0</v>
      </c>
      <c r="J598" s="103">
        <f t="shared" si="27"/>
        <v>654.42999999999995</v>
      </c>
      <c r="K598" s="113"/>
      <c r="L598" s="113"/>
      <c r="N598" s="117"/>
      <c r="O598" s="113"/>
      <c r="P598" s="114"/>
      <c r="Q598" s="118"/>
      <c r="R598" s="116"/>
      <c r="S598" s="114"/>
    </row>
    <row r="599" spans="6:19">
      <c r="F599" s="111" t="s">
        <v>479</v>
      </c>
      <c r="G599" s="136">
        <v>6.5184460000000004E-4</v>
      </c>
      <c r="H599" s="103">
        <f>ROUND(+G599*Totals!$H$16,2)</f>
        <v>243.88</v>
      </c>
      <c r="I599" s="103">
        <f t="shared" si="26"/>
        <v>0</v>
      </c>
      <c r="J599" s="103">
        <f t="shared" si="27"/>
        <v>243.88</v>
      </c>
      <c r="K599" s="113"/>
      <c r="L599" s="113"/>
      <c r="N599" s="117"/>
      <c r="O599" s="113"/>
      <c r="P599" s="114"/>
      <c r="Q599" s="118"/>
      <c r="R599" s="116"/>
      <c r="S599" s="114"/>
    </row>
    <row r="600" spans="6:19">
      <c r="F600" s="111" t="s">
        <v>478</v>
      </c>
      <c r="G600" s="136">
        <v>2.6429270000000003E-4</v>
      </c>
      <c r="H600" s="103">
        <f>ROUND(+G600*Totals!$H$16,2)</f>
        <v>98.88</v>
      </c>
      <c r="I600" s="103">
        <f t="shared" si="26"/>
        <v>0</v>
      </c>
      <c r="J600" s="103">
        <f t="shared" si="27"/>
        <v>98.88</v>
      </c>
      <c r="K600" s="113"/>
      <c r="L600" s="113"/>
      <c r="N600" s="117"/>
      <c r="O600" s="117"/>
      <c r="P600" s="114"/>
      <c r="Q600" s="118"/>
      <c r="R600" s="116"/>
      <c r="S600" s="114"/>
    </row>
    <row r="601" spans="6:19">
      <c r="F601" s="111" t="s">
        <v>104</v>
      </c>
      <c r="G601" s="136">
        <v>9.1949893000000012E-3</v>
      </c>
      <c r="H601" s="103">
        <f>ROUND(+G601*Totals!$H$16,2)</f>
        <v>3440.15</v>
      </c>
      <c r="I601" s="103">
        <f t="shared" si="26"/>
        <v>0</v>
      </c>
      <c r="J601" s="103">
        <f t="shared" si="27"/>
        <v>3440.15</v>
      </c>
      <c r="K601" s="113"/>
      <c r="L601" s="113"/>
      <c r="N601" s="117"/>
      <c r="O601" s="113"/>
      <c r="P601" s="114"/>
      <c r="Q601" s="118"/>
      <c r="R601" s="116"/>
      <c r="S601" s="114"/>
    </row>
    <row r="602" spans="6:19">
      <c r="F602" s="111" t="s">
        <v>477</v>
      </c>
      <c r="G602" s="136">
        <v>1.2441850000000001E-4</v>
      </c>
      <c r="H602" s="103">
        <f>ROUND(+G602*Totals!$H$16,2)</f>
        <v>46.55</v>
      </c>
      <c r="I602" s="103">
        <f t="shared" si="26"/>
        <v>12.024801901743263</v>
      </c>
      <c r="J602" s="103">
        <f t="shared" si="27"/>
        <v>34.525198098256737</v>
      </c>
      <c r="K602" s="113" t="s">
        <v>477</v>
      </c>
      <c r="L602" s="113" t="s">
        <v>39</v>
      </c>
      <c r="M602" s="138">
        <v>0.2583201267828843</v>
      </c>
      <c r="N602" s="117">
        <f>+H602*M602</f>
        <v>12.024801901743263</v>
      </c>
      <c r="O602" s="117" t="s">
        <v>1159</v>
      </c>
      <c r="P602" s="114"/>
      <c r="Q602" s="118"/>
      <c r="R602" s="116"/>
      <c r="S602" s="114"/>
    </row>
    <row r="603" spans="6:19">
      <c r="F603" s="111" t="s">
        <v>476</v>
      </c>
      <c r="G603" s="136">
        <v>5.9929519999999997E-4</v>
      </c>
      <c r="H603" s="103">
        <f>ROUND(+G603*Totals!$H$16,2)</f>
        <v>224.22</v>
      </c>
      <c r="I603" s="103">
        <f t="shared" si="26"/>
        <v>0</v>
      </c>
      <c r="J603" s="103">
        <f t="shared" si="27"/>
        <v>224.22</v>
      </c>
      <c r="K603" s="113"/>
      <c r="L603" s="113"/>
      <c r="N603" s="117"/>
      <c r="O603" s="113"/>
      <c r="P603" s="114"/>
      <c r="Q603" s="118"/>
      <c r="R603" s="116"/>
      <c r="S603" s="114"/>
    </row>
    <row r="604" spans="6:19">
      <c r="F604" s="111" t="s">
        <v>475</v>
      </c>
      <c r="G604" s="136">
        <v>2.5501900000000001E-5</v>
      </c>
      <c r="H604" s="103">
        <f>ROUND(+G604*Totals!$H$16,2)</f>
        <v>9.5399999999999991</v>
      </c>
      <c r="I604" s="103">
        <f t="shared" si="26"/>
        <v>1.6462831858407081</v>
      </c>
      <c r="J604" s="103">
        <f t="shared" si="27"/>
        <v>7.8937168141592906</v>
      </c>
      <c r="K604" s="113" t="s">
        <v>475</v>
      </c>
      <c r="L604" s="113" t="s">
        <v>114</v>
      </c>
      <c r="M604" s="138">
        <v>0.17256637168141595</v>
      </c>
      <c r="N604" s="117">
        <f>+H604*M604</f>
        <v>1.6462831858407081</v>
      </c>
      <c r="O604" s="113" t="s">
        <v>1159</v>
      </c>
      <c r="P604" s="114"/>
      <c r="Q604" s="118"/>
      <c r="R604" s="116"/>
      <c r="S604" s="114"/>
    </row>
    <row r="605" spans="6:19">
      <c r="F605" s="111" t="s">
        <v>474</v>
      </c>
      <c r="G605" s="136">
        <v>3.5470860000000001E-4</v>
      </c>
      <c r="H605" s="103">
        <f>ROUND(+G605*Totals!$H$16,2)</f>
        <v>132.71</v>
      </c>
      <c r="I605" s="103">
        <f t="shared" si="26"/>
        <v>0</v>
      </c>
      <c r="J605" s="103">
        <f t="shared" si="27"/>
        <v>132.71</v>
      </c>
      <c r="K605" s="113"/>
      <c r="L605" s="113"/>
      <c r="N605" s="117"/>
      <c r="O605" s="113"/>
      <c r="P605" s="114"/>
      <c r="Q605" s="118"/>
      <c r="R605" s="116"/>
      <c r="S605" s="114"/>
    </row>
    <row r="606" spans="6:19">
      <c r="F606" s="111" t="s">
        <v>473</v>
      </c>
      <c r="G606" s="136">
        <v>2.6757701000000001E-3</v>
      </c>
      <c r="H606" s="103">
        <f>ROUND(+G606*Totals!$H$16,2)</f>
        <v>1001.09</v>
      </c>
      <c r="I606" s="103">
        <f t="shared" si="26"/>
        <v>0</v>
      </c>
      <c r="J606" s="103">
        <f t="shared" si="27"/>
        <v>1001.09</v>
      </c>
      <c r="K606" s="113"/>
      <c r="L606" s="113"/>
      <c r="N606" s="117"/>
      <c r="O606" s="113"/>
      <c r="P606" s="114"/>
      <c r="Q606" s="118"/>
      <c r="R606" s="116"/>
      <c r="S606" s="114"/>
    </row>
    <row r="607" spans="6:19">
      <c r="F607" s="111" t="s">
        <v>472</v>
      </c>
      <c r="G607" s="136">
        <v>1.6692169999999999E-4</v>
      </c>
      <c r="H607" s="103">
        <f>ROUND(+G607*Totals!$H$16,2)</f>
        <v>62.45</v>
      </c>
      <c r="I607" s="103">
        <f t="shared" si="26"/>
        <v>0</v>
      </c>
      <c r="J607" s="103">
        <f t="shared" si="27"/>
        <v>62.45</v>
      </c>
      <c r="K607" s="113"/>
      <c r="L607" s="113"/>
      <c r="N607" s="117"/>
      <c r="O607" s="113"/>
      <c r="P607" s="114"/>
      <c r="Q607" s="118"/>
      <c r="R607" s="116"/>
      <c r="S607" s="114"/>
    </row>
    <row r="608" spans="6:19">
      <c r="F608" s="111" t="s">
        <v>471</v>
      </c>
      <c r="G608" s="136">
        <v>1.3500564E-3</v>
      </c>
      <c r="H608" s="103">
        <f>ROUND(+G608*Totals!$H$16,2)</f>
        <v>505.1</v>
      </c>
      <c r="I608" s="103">
        <f t="shared" si="26"/>
        <v>0</v>
      </c>
      <c r="J608" s="103">
        <f t="shared" si="27"/>
        <v>505.1</v>
      </c>
      <c r="K608" s="113"/>
      <c r="L608" s="113"/>
      <c r="N608" s="117"/>
      <c r="O608" s="117"/>
      <c r="P608" s="114"/>
      <c r="Q608" s="118"/>
      <c r="R608" s="116"/>
      <c r="S608" s="114"/>
    </row>
    <row r="609" spans="6:19">
      <c r="F609" s="111" t="s">
        <v>470</v>
      </c>
      <c r="G609" s="136">
        <v>2.2024390000000002E-4</v>
      </c>
      <c r="H609" s="103">
        <f>ROUND(+G609*Totals!$H$16,2)</f>
        <v>82.4</v>
      </c>
      <c r="I609" s="103">
        <f t="shared" si="26"/>
        <v>0</v>
      </c>
      <c r="J609" s="103">
        <f t="shared" si="27"/>
        <v>82.4</v>
      </c>
      <c r="K609" s="113"/>
      <c r="L609" s="113"/>
      <c r="N609" s="117"/>
      <c r="O609" s="113"/>
      <c r="P609" s="114"/>
      <c r="Q609" s="118"/>
      <c r="R609" s="116"/>
      <c r="S609" s="114"/>
    </row>
    <row r="610" spans="6:19">
      <c r="F610" s="111" t="s">
        <v>469</v>
      </c>
      <c r="G610" s="136">
        <v>5.3322200000000003E-5</v>
      </c>
      <c r="H610" s="103">
        <f>ROUND(+G610*Totals!$H$16,2)</f>
        <v>19.95</v>
      </c>
      <c r="I610" s="103">
        <f t="shared" si="26"/>
        <v>1.2644366197183099</v>
      </c>
      <c r="J610" s="103">
        <f t="shared" si="27"/>
        <v>18.685563380281689</v>
      </c>
      <c r="K610" s="113" t="s">
        <v>469</v>
      </c>
      <c r="L610" s="113" t="s">
        <v>115</v>
      </c>
      <c r="M610" s="138">
        <v>6.3380281690140844E-2</v>
      </c>
      <c r="N610" s="117">
        <f>+H610*M610</f>
        <v>1.2644366197183099</v>
      </c>
      <c r="O610" s="117" t="s">
        <v>1159</v>
      </c>
      <c r="P610" s="114"/>
      <c r="Q610" s="118"/>
      <c r="R610" s="116"/>
      <c r="S610" s="114"/>
    </row>
    <row r="611" spans="6:19">
      <c r="F611" s="111" t="s">
        <v>468</v>
      </c>
      <c r="G611" s="136">
        <v>7.3801019999999995E-4</v>
      </c>
      <c r="H611" s="103">
        <f>ROUND(+G611*Totals!$H$16,2)</f>
        <v>276.11</v>
      </c>
      <c r="I611" s="103">
        <f t="shared" si="26"/>
        <v>0</v>
      </c>
      <c r="J611" s="103">
        <f t="shared" si="27"/>
        <v>276.11</v>
      </c>
      <c r="K611" s="113"/>
      <c r="L611" s="113"/>
      <c r="N611" s="117"/>
      <c r="O611" s="117"/>
      <c r="P611" s="114"/>
      <c r="Q611" s="118"/>
      <c r="R611" s="116"/>
      <c r="S611" s="114"/>
    </row>
    <row r="612" spans="6:19">
      <c r="F612" s="111" t="s">
        <v>467</v>
      </c>
      <c r="G612" s="136">
        <v>1.4876120000000001E-4</v>
      </c>
      <c r="H612" s="103">
        <f>ROUND(+G612*Totals!$H$16,2)</f>
        <v>55.66</v>
      </c>
      <c r="I612" s="103">
        <f t="shared" si="26"/>
        <v>8.1692759295499009</v>
      </c>
      <c r="J612" s="103">
        <f t="shared" si="27"/>
        <v>47.490724070450099</v>
      </c>
      <c r="K612" s="113" t="s">
        <v>467</v>
      </c>
      <c r="L612" s="113" t="s">
        <v>120</v>
      </c>
      <c r="M612" s="138">
        <v>0.14677103718199608</v>
      </c>
      <c r="N612" s="117">
        <f>+H612*M612</f>
        <v>8.1692759295499009</v>
      </c>
      <c r="O612" s="113" t="s">
        <v>1159</v>
      </c>
      <c r="P612" s="114"/>
      <c r="Q612" s="118"/>
      <c r="R612" s="116"/>
      <c r="S612" s="114"/>
    </row>
    <row r="613" spans="6:19" ht="37.5">
      <c r="F613" s="111" t="s">
        <v>466</v>
      </c>
      <c r="G613" s="136">
        <v>9.118869999999999E-5</v>
      </c>
      <c r="H613" s="103">
        <f>ROUND(+G613*Totals!$H$16,2)</f>
        <v>34.119999999999997</v>
      </c>
      <c r="I613" s="103">
        <f t="shared" si="26"/>
        <v>17.61306733167082</v>
      </c>
      <c r="J613" s="103">
        <f t="shared" si="27"/>
        <v>16.506932668329178</v>
      </c>
      <c r="K613" s="113" t="s">
        <v>466</v>
      </c>
      <c r="L613" s="113" t="s">
        <v>76</v>
      </c>
      <c r="M613" s="138">
        <v>0.51620947630922687</v>
      </c>
      <c r="N613" s="117">
        <f>+H613*M613</f>
        <v>17.61306733167082</v>
      </c>
      <c r="O613" s="117" t="s">
        <v>1159</v>
      </c>
      <c r="P613" s="114"/>
      <c r="Q613" s="118"/>
      <c r="R613" s="116"/>
      <c r="S613" s="114"/>
    </row>
    <row r="614" spans="6:19">
      <c r="F614" s="111" t="s">
        <v>465</v>
      </c>
      <c r="G614" s="136">
        <v>4.8762769999999999E-4</v>
      </c>
      <c r="H614" s="103">
        <f>ROUND(+G614*Totals!$H$16,2)</f>
        <v>182.44</v>
      </c>
      <c r="I614" s="103">
        <f t="shared" si="26"/>
        <v>0</v>
      </c>
      <c r="J614" s="103">
        <f t="shared" si="27"/>
        <v>182.44</v>
      </c>
      <c r="K614" s="113"/>
      <c r="L614" s="113"/>
      <c r="N614" s="117"/>
      <c r="O614" s="117"/>
      <c r="P614" s="114"/>
      <c r="Q614" s="118"/>
      <c r="R614" s="116"/>
      <c r="S614" s="114"/>
    </row>
    <row r="615" spans="6:19">
      <c r="F615" s="111" t="s">
        <v>464</v>
      </c>
      <c r="G615" s="136">
        <v>1.4760199999999999E-4</v>
      </c>
      <c r="H615" s="103">
        <f>ROUND(+G615*Totals!$H$16,2)</f>
        <v>55.22</v>
      </c>
      <c r="I615" s="103">
        <f t="shared" si="26"/>
        <v>8.8674452554744523</v>
      </c>
      <c r="J615" s="103">
        <f t="shared" si="27"/>
        <v>46.352554744525548</v>
      </c>
      <c r="K615" s="113" t="s">
        <v>464</v>
      </c>
      <c r="L615" s="113" t="s">
        <v>65</v>
      </c>
      <c r="M615" s="138">
        <v>0.16058394160583941</v>
      </c>
      <c r="N615" s="117">
        <f>+H615*M615</f>
        <v>8.8674452554744523</v>
      </c>
      <c r="O615" s="113" t="s">
        <v>1159</v>
      </c>
      <c r="P615" s="114"/>
      <c r="Q615" s="118"/>
      <c r="R615" s="116"/>
      <c r="S615" s="114"/>
    </row>
    <row r="616" spans="6:19">
      <c r="F616" s="111" t="s">
        <v>463</v>
      </c>
      <c r="G616" s="136">
        <v>1.9242360000000001E-4</v>
      </c>
      <c r="H616" s="103">
        <f>ROUND(+G616*Totals!$H$16,2)</f>
        <v>71.989999999999995</v>
      </c>
      <c r="I616" s="103">
        <f t="shared" si="26"/>
        <v>18.669605809128626</v>
      </c>
      <c r="J616" s="103">
        <f t="shared" si="27"/>
        <v>53.320394190871369</v>
      </c>
      <c r="K616" s="113" t="s">
        <v>463</v>
      </c>
      <c r="L616" s="113" t="s">
        <v>124</v>
      </c>
      <c r="M616" s="138">
        <v>0.25933609958506221</v>
      </c>
      <c r="N616" s="117">
        <f>+H616*M616</f>
        <v>18.669605809128626</v>
      </c>
      <c r="O616" s="113" t="s">
        <v>1159</v>
      </c>
      <c r="P616" s="114"/>
      <c r="Q616" s="118"/>
      <c r="R616" s="116"/>
      <c r="S616" s="114"/>
    </row>
    <row r="617" spans="6:19">
      <c r="F617" s="111" t="s">
        <v>462</v>
      </c>
      <c r="G617" s="136">
        <v>3.5007190000000001E-4</v>
      </c>
      <c r="H617" s="103">
        <f>ROUND(+G617*Totals!$H$16,2)</f>
        <v>130.97</v>
      </c>
      <c r="I617" s="103">
        <f t="shared" si="26"/>
        <v>0</v>
      </c>
      <c r="J617" s="103">
        <f t="shared" si="27"/>
        <v>130.97</v>
      </c>
      <c r="K617" s="113"/>
      <c r="L617" s="113"/>
      <c r="N617" s="117"/>
      <c r="O617" s="113"/>
      <c r="P617" s="114"/>
      <c r="Q617" s="118"/>
      <c r="R617" s="116"/>
      <c r="S617" s="114"/>
    </row>
    <row r="618" spans="6:19">
      <c r="F618" s="111" t="s">
        <v>461</v>
      </c>
      <c r="G618" s="136">
        <v>3.3848009999999998E-4</v>
      </c>
      <c r="H618" s="103">
        <f>ROUND(+G618*Totals!$H$16,2)</f>
        <v>126.64</v>
      </c>
      <c r="I618" s="103">
        <f t="shared" si="26"/>
        <v>0</v>
      </c>
      <c r="J618" s="103">
        <f t="shared" si="27"/>
        <v>126.64</v>
      </c>
      <c r="K618" s="113"/>
      <c r="L618" s="113"/>
      <c r="N618" s="117"/>
      <c r="O618" s="113"/>
      <c r="P618" s="114"/>
      <c r="Q618" s="118"/>
      <c r="R618" s="116"/>
      <c r="S618" s="114"/>
    </row>
    <row r="619" spans="6:19">
      <c r="F619" s="111" t="s">
        <v>460</v>
      </c>
      <c r="G619" s="136">
        <v>6.0895504000000001E-3</v>
      </c>
      <c r="H619" s="103">
        <f>ROUND(+G619*Totals!$H$16,2)</f>
        <v>2278.3000000000002</v>
      </c>
      <c r="I619" s="103">
        <f t="shared" si="26"/>
        <v>0</v>
      </c>
      <c r="J619" s="103">
        <f t="shared" si="27"/>
        <v>2278.3000000000002</v>
      </c>
      <c r="K619" s="113"/>
      <c r="L619" s="113"/>
      <c r="N619" s="117"/>
      <c r="O619" s="117"/>
      <c r="P619" s="114"/>
      <c r="Q619" s="118"/>
      <c r="R619" s="116"/>
      <c r="S619" s="114"/>
    </row>
    <row r="620" spans="6:19">
      <c r="F620" s="111" t="s">
        <v>459</v>
      </c>
      <c r="G620" s="136">
        <v>1.3137350000000001E-4</v>
      </c>
      <c r="H620" s="103">
        <f>ROUND(+G620*Totals!$H$16,2)</f>
        <v>49.15</v>
      </c>
      <c r="I620" s="103">
        <f t="shared" si="26"/>
        <v>0</v>
      </c>
      <c r="J620" s="103">
        <f t="shared" si="27"/>
        <v>49.15</v>
      </c>
      <c r="K620" s="113"/>
      <c r="L620" s="113"/>
      <c r="N620" s="117"/>
      <c r="O620" s="113"/>
      <c r="P620" s="114"/>
      <c r="Q620" s="118"/>
      <c r="R620" s="116"/>
      <c r="S620" s="114"/>
    </row>
    <row r="621" spans="6:19">
      <c r="F621" s="111" t="s">
        <v>458</v>
      </c>
      <c r="G621" s="136">
        <v>2.8593099999999999E-5</v>
      </c>
      <c r="H621" s="103">
        <f>ROUND(+G621*Totals!$H$16,2)</f>
        <v>10.7</v>
      </c>
      <c r="I621" s="103">
        <f t="shared" si="26"/>
        <v>2.7435897435897432</v>
      </c>
      <c r="J621" s="103">
        <f t="shared" si="27"/>
        <v>7.9564102564102566</v>
      </c>
      <c r="K621" s="113" t="s">
        <v>458</v>
      </c>
      <c r="L621" s="113" t="s">
        <v>37</v>
      </c>
      <c r="M621" s="138">
        <v>0.25641025641025639</v>
      </c>
      <c r="N621" s="117">
        <f>+H621*M621</f>
        <v>2.7435897435897432</v>
      </c>
      <c r="O621" s="117" t="s">
        <v>1159</v>
      </c>
      <c r="P621" s="114"/>
      <c r="Q621" s="118"/>
      <c r="R621" s="116"/>
      <c r="S621" s="114"/>
    </row>
    <row r="622" spans="6:19">
      <c r="F622" s="111" t="s">
        <v>457</v>
      </c>
      <c r="G622" s="136">
        <v>5.2897169999999996E-4</v>
      </c>
      <c r="H622" s="103">
        <f>ROUND(+G622*Totals!$H$16,2)</f>
        <v>197.91</v>
      </c>
      <c r="I622" s="103">
        <f t="shared" si="26"/>
        <v>0</v>
      </c>
      <c r="J622" s="103">
        <f t="shared" si="27"/>
        <v>197.91</v>
      </c>
      <c r="K622" s="113"/>
      <c r="L622" s="113"/>
      <c r="N622" s="117"/>
      <c r="O622" s="113"/>
      <c r="P622" s="114"/>
      <c r="Q622" s="118"/>
      <c r="R622" s="116"/>
      <c r="S622" s="114"/>
    </row>
    <row r="623" spans="6:19" ht="37.5">
      <c r="F623" s="111" t="s">
        <v>456</v>
      </c>
      <c r="G623" s="136">
        <v>4.2116799999999996E-5</v>
      </c>
      <c r="H623" s="103">
        <f>ROUND(+G623*Totals!$H$16,2)</f>
        <v>15.76</v>
      </c>
      <c r="I623" s="103">
        <f t="shared" si="26"/>
        <v>5.5135603715170278</v>
      </c>
      <c r="J623" s="103">
        <f t="shared" si="27"/>
        <v>10.246439628482971</v>
      </c>
      <c r="K623" s="113" t="s">
        <v>456</v>
      </c>
      <c r="L623" s="113" t="s">
        <v>56</v>
      </c>
      <c r="M623" s="138">
        <v>0.34984520123839008</v>
      </c>
      <c r="N623" s="117">
        <f>+H623*M623</f>
        <v>5.5135603715170278</v>
      </c>
      <c r="O623" s="113" t="s">
        <v>1159</v>
      </c>
      <c r="P623" s="114"/>
      <c r="Q623" s="118"/>
      <c r="R623" s="116"/>
      <c r="S623" s="114"/>
    </row>
    <row r="624" spans="6:19">
      <c r="F624" s="111" t="s">
        <v>455</v>
      </c>
      <c r="G624" s="136">
        <v>4.1150829999999998E-4</v>
      </c>
      <c r="H624" s="103">
        <f>ROUND(+G624*Totals!$H$16,2)</f>
        <v>153.96</v>
      </c>
      <c r="I624" s="103">
        <f t="shared" si="26"/>
        <v>0</v>
      </c>
      <c r="J624" s="103">
        <f t="shared" si="27"/>
        <v>153.96</v>
      </c>
      <c r="K624" s="113"/>
      <c r="L624" s="113"/>
      <c r="N624" s="117"/>
      <c r="O624" s="117"/>
      <c r="P624" s="114"/>
      <c r="Q624" s="118"/>
      <c r="R624" s="116"/>
      <c r="S624" s="114"/>
    </row>
    <row r="625" spans="6:19">
      <c r="F625" s="111" t="s">
        <v>454</v>
      </c>
      <c r="G625" s="136">
        <v>7.9129380000000013E-3</v>
      </c>
      <c r="H625" s="103">
        <f>ROUND(+G625*Totals!$H$16,2)</f>
        <v>2960.49</v>
      </c>
      <c r="I625" s="103">
        <f t="shared" si="26"/>
        <v>0</v>
      </c>
      <c r="J625" s="103">
        <f t="shared" si="27"/>
        <v>2960.49</v>
      </c>
      <c r="K625" s="113"/>
      <c r="L625" s="113"/>
      <c r="N625" s="117"/>
      <c r="O625" s="117"/>
      <c r="P625" s="114"/>
      <c r="Q625" s="118"/>
      <c r="R625" s="116"/>
      <c r="S625" s="114"/>
    </row>
    <row r="626" spans="6:19" ht="37.5">
      <c r="F626" s="111" t="s">
        <v>453</v>
      </c>
      <c r="G626" s="136">
        <v>4.3275999999999997E-5</v>
      </c>
      <c r="H626" s="103">
        <f>ROUND(+G626*Totals!$H$16,2)</f>
        <v>16.190000000000001</v>
      </c>
      <c r="I626" s="103">
        <f t="shared" si="26"/>
        <v>8.3561290322580657</v>
      </c>
      <c r="J626" s="103">
        <f t="shared" si="27"/>
        <v>7.8338709677419356</v>
      </c>
      <c r="K626" s="113" t="s">
        <v>453</v>
      </c>
      <c r="L626" s="113" t="s">
        <v>53</v>
      </c>
      <c r="M626" s="138">
        <v>0.5161290322580645</v>
      </c>
      <c r="N626" s="117">
        <f>+H626*M626</f>
        <v>8.3561290322580657</v>
      </c>
      <c r="O626" s="113"/>
      <c r="P626" s="114"/>
      <c r="Q626" s="118"/>
      <c r="R626" s="116"/>
      <c r="S626" s="114"/>
    </row>
    <row r="627" spans="6:19">
      <c r="F627" s="111" t="s">
        <v>452</v>
      </c>
      <c r="G627" s="136">
        <v>2.0092399999999998E-5</v>
      </c>
      <c r="H627" s="103">
        <f>ROUND(+G627*Totals!$H$16,2)</f>
        <v>7.52</v>
      </c>
      <c r="I627" s="103">
        <f t="shared" si="26"/>
        <v>1.9016091954022989</v>
      </c>
      <c r="J627" s="103">
        <f t="shared" si="27"/>
        <v>5.6183908045977002</v>
      </c>
      <c r="K627" s="113" t="s">
        <v>452</v>
      </c>
      <c r="L627" s="113" t="s">
        <v>106</v>
      </c>
      <c r="M627" s="138">
        <v>0.25287356321839083</v>
      </c>
      <c r="N627" s="117">
        <f>+H627*M627</f>
        <v>1.9016091954022989</v>
      </c>
      <c r="O627" s="113"/>
      <c r="P627" s="114"/>
      <c r="Q627" s="118"/>
      <c r="R627" s="116"/>
      <c r="S627" s="114"/>
    </row>
    <row r="628" spans="6:19">
      <c r="F628" s="111" t="s">
        <v>451</v>
      </c>
      <c r="G628" s="136">
        <v>8.006059E-4</v>
      </c>
      <c r="H628" s="103">
        <f>ROUND(+G628*Totals!$H$16,2)</f>
        <v>299.52999999999997</v>
      </c>
      <c r="I628" s="103">
        <f t="shared" si="26"/>
        <v>0</v>
      </c>
      <c r="J628" s="103">
        <f t="shared" si="27"/>
        <v>299.52999999999997</v>
      </c>
      <c r="K628" s="113"/>
      <c r="L628" s="113"/>
      <c r="N628" s="117"/>
      <c r="O628" s="113"/>
      <c r="P628" s="114"/>
      <c r="Q628" s="118"/>
      <c r="R628" s="116"/>
      <c r="S628" s="114"/>
    </row>
    <row r="629" spans="6:19">
      <c r="F629" s="111" t="s">
        <v>450</v>
      </c>
      <c r="G629" s="136">
        <v>5.5385543000000008E-3</v>
      </c>
      <c r="H629" s="103">
        <f>ROUND(+G629*Totals!$H$16,2)</f>
        <v>2072.16</v>
      </c>
      <c r="I629" s="103">
        <f t="shared" si="26"/>
        <v>0</v>
      </c>
      <c r="J629" s="103">
        <f t="shared" si="27"/>
        <v>2072.16</v>
      </c>
      <c r="K629" s="113"/>
      <c r="L629" s="113"/>
      <c r="N629" s="117"/>
      <c r="O629" s="117"/>
      <c r="P629" s="114"/>
      <c r="Q629" s="118"/>
      <c r="R629" s="116"/>
      <c r="S629" s="114"/>
    </row>
    <row r="630" spans="6:19">
      <c r="F630" s="111" t="s">
        <v>449</v>
      </c>
      <c r="G630" s="136">
        <v>1.8005899999999999E-4</v>
      </c>
      <c r="H630" s="103">
        <f>ROUND(+G630*Totals!$H$16,2)</f>
        <v>67.37</v>
      </c>
      <c r="I630" s="103">
        <f t="shared" si="26"/>
        <v>14.326485061511423</v>
      </c>
      <c r="J630" s="103">
        <f t="shared" si="27"/>
        <v>53.043514938488585</v>
      </c>
      <c r="K630" s="137" t="s">
        <v>449</v>
      </c>
      <c r="L630" s="137" t="s">
        <v>41</v>
      </c>
      <c r="M630" s="138">
        <v>0.21265377855887521</v>
      </c>
      <c r="N630" s="117">
        <f>+H630*M630</f>
        <v>14.326485061511423</v>
      </c>
      <c r="O630" s="113"/>
      <c r="P630" s="114"/>
      <c r="Q630" s="118"/>
      <c r="R630" s="116"/>
      <c r="S630" s="114"/>
    </row>
    <row r="631" spans="6:19">
      <c r="F631" s="111" t="s">
        <v>448</v>
      </c>
      <c r="G631" s="136">
        <v>2.6274699999999998E-5</v>
      </c>
      <c r="H631" s="103">
        <f>ROUND(+G631*Totals!$H$16,2)</f>
        <v>9.83</v>
      </c>
      <c r="I631" s="103">
        <f t="shared" si="26"/>
        <v>3.1314404432132967</v>
      </c>
      <c r="J631" s="103">
        <f t="shared" si="27"/>
        <v>6.6985595567867033</v>
      </c>
      <c r="K631" s="113" t="s">
        <v>448</v>
      </c>
      <c r="L631" s="113" t="s">
        <v>39</v>
      </c>
      <c r="M631" s="138">
        <v>0.31855955678670361</v>
      </c>
      <c r="N631" s="117">
        <f>+H631*M631</f>
        <v>3.1314404432132967</v>
      </c>
      <c r="O631" s="113"/>
      <c r="P631" s="114"/>
      <c r="Q631" s="118"/>
      <c r="R631" s="116"/>
      <c r="S631" s="114"/>
    </row>
    <row r="632" spans="6:19">
      <c r="F632" s="111" t="s">
        <v>447</v>
      </c>
      <c r="G632" s="136">
        <v>5.8886259999999999E-4</v>
      </c>
      <c r="H632" s="103">
        <f>ROUND(+G632*Totals!$H$16,2)</f>
        <v>220.31</v>
      </c>
      <c r="I632" s="103">
        <f t="shared" si="26"/>
        <v>0</v>
      </c>
      <c r="J632" s="103">
        <f t="shared" si="27"/>
        <v>220.31</v>
      </c>
      <c r="K632" s="113"/>
      <c r="L632" s="113"/>
      <c r="N632" s="117"/>
      <c r="O632" s="117"/>
      <c r="P632" s="114"/>
      <c r="Q632" s="118"/>
      <c r="R632" s="116"/>
      <c r="S632" s="114"/>
    </row>
    <row r="633" spans="6:19">
      <c r="F633" s="111" t="s">
        <v>446</v>
      </c>
      <c r="G633" s="136">
        <v>6.8005100000000004E-5</v>
      </c>
      <c r="H633" s="103">
        <f>ROUND(+G633*Totals!$H$16,2)</f>
        <v>25.44</v>
      </c>
      <c r="I633" s="103">
        <f t="shared" si="26"/>
        <v>0</v>
      </c>
      <c r="J633" s="103">
        <f t="shared" si="27"/>
        <v>25.44</v>
      </c>
      <c r="K633" s="113"/>
      <c r="L633" s="113"/>
      <c r="N633" s="117"/>
      <c r="O633" s="117"/>
      <c r="P633" s="114"/>
      <c r="Q633" s="118"/>
      <c r="R633" s="116"/>
      <c r="S633" s="114"/>
    </row>
    <row r="634" spans="6:19">
      <c r="F634" s="111" t="s">
        <v>445</v>
      </c>
      <c r="G634" s="136">
        <v>7.7278600000000002E-5</v>
      </c>
      <c r="H634" s="103">
        <f>ROUND(+G634*Totals!$H$16,2)</f>
        <v>28.91</v>
      </c>
      <c r="I634" s="103">
        <f t="shared" si="26"/>
        <v>6.8943687374749496</v>
      </c>
      <c r="J634" s="103">
        <f t="shared" si="27"/>
        <v>22.015631262525051</v>
      </c>
      <c r="K634" s="113" t="s">
        <v>445</v>
      </c>
      <c r="L634" s="113" t="s">
        <v>92</v>
      </c>
      <c r="M634" s="138">
        <v>0.23847695390781562</v>
      </c>
      <c r="N634" s="117">
        <f>+H634*M634</f>
        <v>6.8943687374749496</v>
      </c>
      <c r="O634" s="113"/>
      <c r="P634" s="114"/>
      <c r="Q634" s="118"/>
      <c r="R634" s="116"/>
      <c r="S634" s="114"/>
    </row>
    <row r="635" spans="6:19">
      <c r="F635" s="111" t="s">
        <v>444</v>
      </c>
      <c r="G635" s="136">
        <v>1.6962640000000001E-4</v>
      </c>
      <c r="H635" s="103">
        <f>ROUND(+G635*Totals!$H$16,2)</f>
        <v>63.46</v>
      </c>
      <c r="I635" s="103">
        <f t="shared" si="26"/>
        <v>8.1792888888888893</v>
      </c>
      <c r="J635" s="103">
        <f t="shared" si="27"/>
        <v>55.28071111111111</v>
      </c>
      <c r="K635" s="113" t="s">
        <v>444</v>
      </c>
      <c r="L635" s="113" t="s">
        <v>105</v>
      </c>
      <c r="M635" s="138">
        <v>0.12888888888888889</v>
      </c>
      <c r="N635" s="117">
        <f>+H635*M635</f>
        <v>8.1792888888888893</v>
      </c>
      <c r="O635" s="113"/>
      <c r="P635" s="114"/>
      <c r="Q635" s="118"/>
      <c r="R635" s="116"/>
      <c r="S635" s="114"/>
    </row>
    <row r="636" spans="6:19">
      <c r="F636" s="111" t="s">
        <v>443</v>
      </c>
      <c r="G636" s="136">
        <v>3.8407440000000001E-4</v>
      </c>
      <c r="H636" s="103">
        <f>ROUND(+G636*Totals!$H$16,2)</f>
        <v>143.69999999999999</v>
      </c>
      <c r="I636" s="103">
        <f t="shared" si="26"/>
        <v>0</v>
      </c>
      <c r="J636" s="103">
        <f t="shared" si="27"/>
        <v>143.69999999999999</v>
      </c>
      <c r="K636" s="113"/>
      <c r="L636" s="113"/>
      <c r="N636" s="117"/>
      <c r="O636" s="113"/>
      <c r="P636" s="114"/>
      <c r="Q636" s="118"/>
      <c r="R636" s="116"/>
      <c r="S636" s="114"/>
    </row>
    <row r="637" spans="6:19">
      <c r="F637" s="111" t="s">
        <v>442</v>
      </c>
      <c r="G637" s="136">
        <v>2.2874453E-3</v>
      </c>
      <c r="H637" s="103">
        <f>ROUND(+G637*Totals!$H$16,2)</f>
        <v>855.81</v>
      </c>
      <c r="I637" s="103">
        <f t="shared" si="26"/>
        <v>0</v>
      </c>
      <c r="J637" s="103">
        <f t="shared" si="27"/>
        <v>855.81</v>
      </c>
      <c r="K637" s="113"/>
      <c r="L637" s="113"/>
      <c r="N637" s="117"/>
      <c r="O637" s="113"/>
      <c r="P637" s="114"/>
      <c r="Q637" s="118"/>
      <c r="R637" s="116"/>
      <c r="S637" s="114"/>
    </row>
    <row r="638" spans="6:19">
      <c r="F638" s="111" t="s">
        <v>441</v>
      </c>
      <c r="G638" s="136">
        <v>7.7549030000000009E-4</v>
      </c>
      <c r="H638" s="103">
        <f>ROUND(+G638*Totals!$H$16,2)</f>
        <v>290.14</v>
      </c>
      <c r="I638" s="103">
        <f t="shared" si="26"/>
        <v>0</v>
      </c>
      <c r="J638" s="103">
        <f t="shared" si="27"/>
        <v>290.14</v>
      </c>
      <c r="K638" s="113"/>
      <c r="L638" s="113"/>
      <c r="N638" s="117"/>
      <c r="O638" s="113"/>
      <c r="P638" s="114"/>
      <c r="Q638" s="118"/>
      <c r="R638" s="116"/>
      <c r="S638" s="114"/>
    </row>
    <row r="639" spans="6:19">
      <c r="F639" s="111" t="s">
        <v>440</v>
      </c>
      <c r="G639" s="136">
        <v>2.9674969999999998E-4</v>
      </c>
      <c r="H639" s="103">
        <f>ROUND(+G639*Totals!$H$16,2)</f>
        <v>111.02</v>
      </c>
      <c r="I639" s="103">
        <f t="shared" si="26"/>
        <v>0</v>
      </c>
      <c r="J639" s="103">
        <f t="shared" si="27"/>
        <v>111.02</v>
      </c>
      <c r="K639" s="113"/>
      <c r="L639" s="113"/>
      <c r="N639" s="117"/>
      <c r="O639" s="113"/>
      <c r="P639" s="114"/>
      <c r="Q639" s="118"/>
      <c r="R639" s="116"/>
      <c r="S639" s="114"/>
    </row>
    <row r="640" spans="6:19">
      <c r="F640" s="111" t="s">
        <v>439</v>
      </c>
      <c r="G640" s="136">
        <v>7.4187400000000001E-5</v>
      </c>
      <c r="H640" s="103">
        <f>ROUND(+G640*Totals!$H$16,2)</f>
        <v>27.76</v>
      </c>
      <c r="I640" s="103">
        <f t="shared" si="26"/>
        <v>0</v>
      </c>
      <c r="J640" s="103">
        <f t="shared" si="27"/>
        <v>27.76</v>
      </c>
      <c r="K640" s="113"/>
      <c r="L640" s="113"/>
      <c r="N640" s="117"/>
      <c r="O640" s="117"/>
      <c r="P640" s="114"/>
      <c r="Q640" s="118"/>
      <c r="R640" s="116"/>
      <c r="S640" s="114"/>
    </row>
    <row r="641" spans="6:19">
      <c r="F641" s="111" t="s">
        <v>438</v>
      </c>
      <c r="G641" s="136">
        <v>2.515417E-4</v>
      </c>
      <c r="H641" s="103">
        <f>ROUND(+G641*Totals!$H$16,2)</f>
        <v>94.11</v>
      </c>
      <c r="I641" s="103">
        <f t="shared" si="26"/>
        <v>0</v>
      </c>
      <c r="J641" s="103">
        <f t="shared" si="27"/>
        <v>94.11</v>
      </c>
      <c r="K641" s="113"/>
      <c r="L641" s="113"/>
      <c r="N641" s="117"/>
      <c r="O641" s="113"/>
      <c r="P641" s="114"/>
      <c r="Q641" s="118"/>
      <c r="R641" s="116"/>
      <c r="S641" s="114"/>
    </row>
    <row r="642" spans="6:19">
      <c r="F642" s="111" t="s">
        <v>437</v>
      </c>
      <c r="G642" s="136">
        <v>7.7664999999999996E-5</v>
      </c>
      <c r="H642" s="103">
        <f>ROUND(+G642*Totals!$H$16,2)</f>
        <v>29.06</v>
      </c>
      <c r="I642" s="103">
        <f t="shared" si="26"/>
        <v>11.130528301886791</v>
      </c>
      <c r="J642" s="103">
        <f t="shared" si="27"/>
        <v>17.929471698113208</v>
      </c>
      <c r="K642" s="113" t="s">
        <v>437</v>
      </c>
      <c r="L642" s="113" t="s">
        <v>88</v>
      </c>
      <c r="M642" s="138">
        <v>0.38301886792452827</v>
      </c>
      <c r="N642" s="117">
        <f>+H642*M642</f>
        <v>11.130528301886791</v>
      </c>
      <c r="O642" s="117" t="s">
        <v>1159</v>
      </c>
      <c r="P642" s="114"/>
      <c r="Q642" s="118"/>
      <c r="R642" s="116"/>
      <c r="S642" s="114"/>
    </row>
    <row r="643" spans="6:19">
      <c r="F643" s="111" t="s">
        <v>436</v>
      </c>
      <c r="G643" s="136">
        <v>1.1228575000000001E-3</v>
      </c>
      <c r="H643" s="103">
        <f>ROUND(+G643*Totals!$H$16,2)</f>
        <v>420.1</v>
      </c>
      <c r="I643" s="103">
        <f t="shared" si="26"/>
        <v>0</v>
      </c>
      <c r="J643" s="103">
        <f t="shared" si="27"/>
        <v>420.1</v>
      </c>
      <c r="K643" s="113"/>
      <c r="L643" s="113"/>
      <c r="N643" s="117"/>
      <c r="O643" s="113"/>
      <c r="P643" s="114"/>
      <c r="Q643" s="118"/>
      <c r="R643" s="116"/>
      <c r="S643" s="114"/>
    </row>
    <row r="644" spans="6:19">
      <c r="F644" s="111" t="s">
        <v>435</v>
      </c>
      <c r="G644" s="136">
        <v>7.7664999999999996E-5</v>
      </c>
      <c r="H644" s="103">
        <f>ROUND(+G644*Totals!$H$16,2)</f>
        <v>29.06</v>
      </c>
      <c r="I644" s="103">
        <f t="shared" si="26"/>
        <v>4.7124324324324318</v>
      </c>
      <c r="J644" s="103">
        <f t="shared" si="27"/>
        <v>24.347567567567566</v>
      </c>
      <c r="K644" s="113" t="s">
        <v>435</v>
      </c>
      <c r="L644" s="113" t="s">
        <v>87</v>
      </c>
      <c r="M644" s="138">
        <v>0.16216216216216214</v>
      </c>
      <c r="N644" s="117">
        <f>+H644*M644</f>
        <v>4.7124324324324318</v>
      </c>
      <c r="O644" s="117" t="s">
        <v>1159</v>
      </c>
      <c r="P644" s="114"/>
      <c r="Q644" s="118"/>
      <c r="R644" s="116"/>
      <c r="S644" s="114"/>
    </row>
    <row r="645" spans="6:19">
      <c r="F645" s="111" t="s">
        <v>434</v>
      </c>
      <c r="G645" s="136">
        <v>2.4261603000000002E-3</v>
      </c>
      <c r="H645" s="103">
        <f>ROUND(+G645*Totals!$H$16,2)</f>
        <v>907.71</v>
      </c>
      <c r="I645" s="103">
        <f t="shared" si="26"/>
        <v>0</v>
      </c>
      <c r="J645" s="103">
        <f t="shared" si="27"/>
        <v>907.71</v>
      </c>
      <c r="K645" s="113"/>
      <c r="L645" s="113"/>
      <c r="N645" s="117"/>
      <c r="O645" s="117"/>
      <c r="P645" s="114"/>
      <c r="Q645" s="118"/>
      <c r="R645" s="116"/>
      <c r="S645" s="114"/>
    </row>
    <row r="646" spans="6:19">
      <c r="F646" s="111" t="s">
        <v>433</v>
      </c>
      <c r="G646" s="136">
        <v>2.6274699999999998E-5</v>
      </c>
      <c r="H646" s="103">
        <f>ROUND(+G646*Totals!$H$16,2)</f>
        <v>9.83</v>
      </c>
      <c r="I646" s="103">
        <f t="shared" si="26"/>
        <v>3.7040579710144934</v>
      </c>
      <c r="J646" s="103">
        <f t="shared" si="27"/>
        <v>6.1259420289855067</v>
      </c>
      <c r="K646" s="113" t="s">
        <v>433</v>
      </c>
      <c r="L646" s="113" t="s">
        <v>100</v>
      </c>
      <c r="M646" s="138">
        <v>0.37681159420289861</v>
      </c>
      <c r="N646" s="117">
        <f>+H646*M646</f>
        <v>3.7040579710144934</v>
      </c>
      <c r="O646" s="113" t="s">
        <v>1159</v>
      </c>
      <c r="P646" s="114"/>
      <c r="Q646" s="118"/>
      <c r="R646" s="116"/>
      <c r="S646" s="114"/>
    </row>
    <row r="647" spans="6:19">
      <c r="F647" s="111" t="s">
        <v>432</v>
      </c>
      <c r="G647" s="136">
        <v>1.421925E-4</v>
      </c>
      <c r="H647" s="103">
        <f>ROUND(+G647*Totals!$H$16,2)</f>
        <v>53.2</v>
      </c>
      <c r="I647" s="103">
        <f t="shared" ref="I647:I710" si="28">+N647+Q647+T647</f>
        <v>8.9007692307692299</v>
      </c>
      <c r="J647" s="103">
        <f t="shared" ref="J647:J710" si="29">+H647-I647</f>
        <v>44.299230769230775</v>
      </c>
      <c r="K647" s="113" t="s">
        <v>432</v>
      </c>
      <c r="L647" s="113" t="s">
        <v>36</v>
      </c>
      <c r="M647" s="138">
        <v>0.1673076923076923</v>
      </c>
      <c r="N647" s="117">
        <f>+H647*M647</f>
        <v>8.9007692307692299</v>
      </c>
      <c r="O647" s="113" t="s">
        <v>1159</v>
      </c>
      <c r="P647" s="114"/>
      <c r="Q647" s="118"/>
      <c r="R647" s="116"/>
      <c r="S647" s="114"/>
    </row>
    <row r="648" spans="6:19">
      <c r="F648" s="111" t="s">
        <v>431</v>
      </c>
      <c r="G648" s="136">
        <v>2.013106E-4</v>
      </c>
      <c r="H648" s="103">
        <f>ROUND(+G648*Totals!$H$16,2)</f>
        <v>75.319999999999993</v>
      </c>
      <c r="I648" s="103">
        <f t="shared" si="28"/>
        <v>0</v>
      </c>
      <c r="J648" s="103">
        <f t="shared" si="29"/>
        <v>75.319999999999993</v>
      </c>
      <c r="K648" s="113"/>
      <c r="L648" s="113"/>
      <c r="N648" s="117"/>
      <c r="O648" s="113"/>
      <c r="P648" s="114"/>
      <c r="Q648" s="118"/>
      <c r="R648" s="116"/>
      <c r="S648" s="114"/>
    </row>
    <row r="649" spans="6:19">
      <c r="F649" s="111" t="s">
        <v>430</v>
      </c>
      <c r="G649" s="136">
        <v>1.4014467E-3</v>
      </c>
      <c r="H649" s="103">
        <f>ROUND(+G649*Totals!$H$16,2)</f>
        <v>524.33000000000004</v>
      </c>
      <c r="I649" s="103">
        <f t="shared" si="28"/>
        <v>0</v>
      </c>
      <c r="J649" s="103">
        <f t="shared" si="29"/>
        <v>524.33000000000004</v>
      </c>
      <c r="K649" s="113"/>
      <c r="L649" s="113"/>
      <c r="N649" s="117"/>
      <c r="O649" s="113"/>
      <c r="P649" s="114"/>
      <c r="Q649" s="118"/>
      <c r="R649" s="116"/>
      <c r="S649" s="114"/>
    </row>
    <row r="650" spans="6:19">
      <c r="F650" s="111" t="s">
        <v>105</v>
      </c>
      <c r="G650" s="136">
        <v>2.0923169999999998E-3</v>
      </c>
      <c r="H650" s="103">
        <f>ROUND(+G650*Totals!$H$16,2)</f>
        <v>782.81</v>
      </c>
      <c r="I650" s="103">
        <f t="shared" si="28"/>
        <v>0</v>
      </c>
      <c r="J650" s="103">
        <f t="shared" si="29"/>
        <v>782.81</v>
      </c>
      <c r="K650" s="113"/>
      <c r="L650" s="113"/>
      <c r="N650" s="117"/>
      <c r="O650" s="113"/>
      <c r="P650" s="114"/>
      <c r="Q650" s="118"/>
      <c r="R650" s="116"/>
      <c r="S650" s="114"/>
    </row>
    <row r="651" spans="6:19">
      <c r="F651" s="111" t="s">
        <v>429</v>
      </c>
      <c r="G651" s="136">
        <v>4.4659279000000005E-3</v>
      </c>
      <c r="H651" s="103">
        <f>ROUND(+G651*Totals!$H$16,2)</f>
        <v>1670.85</v>
      </c>
      <c r="I651" s="103">
        <f t="shared" si="28"/>
        <v>0</v>
      </c>
      <c r="J651" s="103">
        <f t="shared" si="29"/>
        <v>1670.85</v>
      </c>
      <c r="K651" s="113"/>
      <c r="L651" s="113"/>
      <c r="N651" s="117"/>
      <c r="O651" s="117"/>
      <c r="P651" s="114"/>
      <c r="Q651" s="118"/>
      <c r="R651" s="116"/>
      <c r="S651" s="114"/>
    </row>
    <row r="652" spans="6:19">
      <c r="F652" s="111" t="s">
        <v>428</v>
      </c>
      <c r="G652" s="136">
        <v>3.0988700000000001E-4</v>
      </c>
      <c r="H652" s="103">
        <f>ROUND(+G652*Totals!$H$16,2)</f>
        <v>115.94</v>
      </c>
      <c r="I652" s="103">
        <f t="shared" si="28"/>
        <v>0</v>
      </c>
      <c r="J652" s="103">
        <f t="shared" si="29"/>
        <v>115.94</v>
      </c>
      <c r="K652" s="113"/>
      <c r="L652" s="113"/>
      <c r="N652" s="117"/>
      <c r="O652" s="113"/>
      <c r="P652" s="114"/>
      <c r="Q652" s="118"/>
      <c r="R652" s="116"/>
      <c r="S652" s="114"/>
    </row>
    <row r="653" spans="6:19">
      <c r="F653" s="111" t="s">
        <v>427</v>
      </c>
      <c r="G653" s="136">
        <v>1.6614899999999999E-5</v>
      </c>
      <c r="H653" s="103">
        <f>ROUND(+G653*Totals!$H$16,2)</f>
        <v>6.22</v>
      </c>
      <c r="I653" s="103">
        <f t="shared" si="28"/>
        <v>3.9609950248756225</v>
      </c>
      <c r="J653" s="103">
        <f t="shared" si="29"/>
        <v>2.2590049751243773</v>
      </c>
      <c r="K653" s="113" t="s">
        <v>427</v>
      </c>
      <c r="L653" s="113" t="s">
        <v>56</v>
      </c>
      <c r="M653" s="138">
        <v>0.63681592039801005</v>
      </c>
      <c r="N653" s="117">
        <f>+H653*M653</f>
        <v>3.9609950248756225</v>
      </c>
      <c r="O653" s="117" t="s">
        <v>1159</v>
      </c>
      <c r="P653" s="114"/>
      <c r="Q653" s="118"/>
      <c r="R653" s="116"/>
      <c r="S653" s="114"/>
    </row>
    <row r="654" spans="6:19">
      <c r="F654" s="111" t="s">
        <v>426</v>
      </c>
      <c r="G654" s="136">
        <v>1.657625E-4</v>
      </c>
      <c r="H654" s="103">
        <f>ROUND(+G654*Totals!$H$16,2)</f>
        <v>62.02</v>
      </c>
      <c r="I654" s="103">
        <f t="shared" si="28"/>
        <v>21.386206896551727</v>
      </c>
      <c r="J654" s="103">
        <f t="shared" si="29"/>
        <v>40.633793103448276</v>
      </c>
      <c r="K654" s="137" t="s">
        <v>426</v>
      </c>
      <c r="L654" s="137" t="s">
        <v>127</v>
      </c>
      <c r="M654" s="138">
        <v>0.34482758620689657</v>
      </c>
      <c r="N654" s="117">
        <f>+H654*M654</f>
        <v>21.386206896551727</v>
      </c>
      <c r="O654" s="117"/>
      <c r="P654" s="114"/>
      <c r="Q654" s="118"/>
      <c r="R654" s="116"/>
      <c r="S654" s="114"/>
    </row>
    <row r="655" spans="6:19">
      <c r="F655" s="111" t="s">
        <v>425</v>
      </c>
      <c r="G655" s="136">
        <v>2.7820299999999999E-5</v>
      </c>
      <c r="H655" s="103">
        <f>ROUND(+G655*Totals!$H$16,2)</f>
        <v>10.41</v>
      </c>
      <c r="I655" s="103">
        <f t="shared" si="28"/>
        <v>0.78972413793103446</v>
      </c>
      <c r="J655" s="103">
        <f t="shared" si="29"/>
        <v>9.620275862068965</v>
      </c>
      <c r="K655" s="113" t="s">
        <v>425</v>
      </c>
      <c r="L655" s="113" t="s">
        <v>130</v>
      </c>
      <c r="M655" s="138">
        <v>7.586206896551724E-2</v>
      </c>
      <c r="N655" s="117">
        <f>+H655*M655</f>
        <v>0.78972413793103446</v>
      </c>
      <c r="O655" s="113" t="s">
        <v>1159</v>
      </c>
      <c r="P655" s="114"/>
      <c r="Q655" s="118"/>
      <c r="R655" s="116"/>
      <c r="S655" s="114"/>
    </row>
    <row r="656" spans="6:19">
      <c r="F656" s="111" t="s">
        <v>424</v>
      </c>
      <c r="G656" s="136">
        <v>1.5455700000000002E-5</v>
      </c>
      <c r="H656" s="103">
        <f>ROUND(+G656*Totals!$H$16,2)</f>
        <v>5.78</v>
      </c>
      <c r="I656" s="103">
        <f t="shared" si="28"/>
        <v>2.2467109634551496</v>
      </c>
      <c r="J656" s="103">
        <f t="shared" si="29"/>
        <v>3.5332890365448506</v>
      </c>
      <c r="K656" s="113" t="s">
        <v>424</v>
      </c>
      <c r="L656" s="113" t="s">
        <v>80</v>
      </c>
      <c r="M656" s="138">
        <v>0.38870431893687707</v>
      </c>
      <c r="N656" s="117">
        <f>+H656*M656</f>
        <v>2.2467109634551496</v>
      </c>
      <c r="O656" s="117" t="s">
        <v>1159</v>
      </c>
      <c r="P656" s="114"/>
      <c r="Q656" s="118"/>
      <c r="R656" s="116"/>
      <c r="S656" s="114"/>
    </row>
    <row r="657" spans="6:19">
      <c r="F657" s="111" t="s">
        <v>423</v>
      </c>
      <c r="G657" s="136">
        <v>9.8642216000000005E-3</v>
      </c>
      <c r="H657" s="103">
        <f>ROUND(+G657*Totals!$H$16,2)</f>
        <v>3690.53</v>
      </c>
      <c r="I657" s="103">
        <f t="shared" si="28"/>
        <v>0</v>
      </c>
      <c r="J657" s="103">
        <f t="shared" si="29"/>
        <v>3690.53</v>
      </c>
      <c r="K657" s="113"/>
      <c r="L657" s="113"/>
      <c r="N657" s="117"/>
      <c r="O657" s="113"/>
      <c r="P657" s="114"/>
      <c r="Q657" s="118"/>
      <c r="R657" s="116"/>
      <c r="S657" s="114"/>
    </row>
    <row r="658" spans="6:19">
      <c r="F658" s="111" t="s">
        <v>422</v>
      </c>
      <c r="G658" s="136">
        <v>1.3137400000000001E-5</v>
      </c>
      <c r="H658" s="103">
        <f>ROUND(+G658*Totals!$H$16,2)</f>
        <v>4.92</v>
      </c>
      <c r="I658" s="103">
        <f t="shared" si="28"/>
        <v>2.745535714285714</v>
      </c>
      <c r="J658" s="103">
        <f t="shared" si="29"/>
        <v>2.174464285714286</v>
      </c>
      <c r="K658" s="113" t="s">
        <v>422</v>
      </c>
      <c r="L658" s="113" t="s">
        <v>76</v>
      </c>
      <c r="M658" s="138">
        <v>0.55803571428571419</v>
      </c>
      <c r="N658" s="117">
        <f>+H658*M658</f>
        <v>2.745535714285714</v>
      </c>
      <c r="O658" s="117" t="s">
        <v>1159</v>
      </c>
      <c r="P658" s="114"/>
      <c r="Q658" s="118"/>
      <c r="R658" s="116"/>
      <c r="S658" s="114"/>
    </row>
    <row r="659" spans="6:19">
      <c r="F659" s="111" t="s">
        <v>421</v>
      </c>
      <c r="G659" s="136">
        <v>2.7897559999999998E-4</v>
      </c>
      <c r="H659" s="103">
        <f>ROUND(+G659*Totals!$H$16,2)</f>
        <v>104.37</v>
      </c>
      <c r="I659" s="103">
        <f t="shared" si="28"/>
        <v>0</v>
      </c>
      <c r="J659" s="103">
        <f t="shared" si="29"/>
        <v>104.37</v>
      </c>
      <c r="K659" s="113"/>
      <c r="L659" s="113"/>
      <c r="N659" s="117"/>
      <c r="O659" s="117"/>
      <c r="P659" s="114"/>
      <c r="Q659" s="118"/>
      <c r="R659" s="116"/>
      <c r="S659" s="114"/>
    </row>
    <row r="660" spans="6:19" ht="19.5" customHeight="1">
      <c r="F660" s="111" t="s">
        <v>420</v>
      </c>
      <c r="G660" s="136">
        <v>1.6383049999999999E-4</v>
      </c>
      <c r="H660" s="103">
        <f>ROUND(+G660*Totals!$H$16,2)</f>
        <v>61.29</v>
      </c>
      <c r="I660" s="103">
        <f t="shared" si="28"/>
        <v>4.9147641509433964</v>
      </c>
      <c r="J660" s="103">
        <f t="shared" si="29"/>
        <v>56.375235849056601</v>
      </c>
      <c r="K660" s="113" t="s">
        <v>420</v>
      </c>
      <c r="L660" s="113" t="s">
        <v>87</v>
      </c>
      <c r="M660" s="138">
        <v>8.0188679245283015E-2</v>
      </c>
      <c r="N660" s="117">
        <f>+H660*M660</f>
        <v>4.9147641509433964</v>
      </c>
      <c r="O660" s="117" t="s">
        <v>1159</v>
      </c>
      <c r="P660" s="114"/>
      <c r="Q660" s="118"/>
      <c r="R660" s="116"/>
      <c r="S660" s="114"/>
    </row>
    <row r="661" spans="6:19">
      <c r="F661" s="111" t="s">
        <v>419</v>
      </c>
      <c r="G661" s="136">
        <v>3.5548099999999999E-5</v>
      </c>
      <c r="H661" s="103">
        <f>ROUND(+G661*Totals!$H$16,2)</f>
        <v>13.3</v>
      </c>
      <c r="I661" s="103">
        <f t="shared" si="28"/>
        <v>2.4937499999999999</v>
      </c>
      <c r="J661" s="103">
        <f t="shared" si="29"/>
        <v>10.80625</v>
      </c>
      <c r="K661" s="113" t="s">
        <v>419</v>
      </c>
      <c r="L661" s="113" t="s">
        <v>108</v>
      </c>
      <c r="M661" s="138">
        <v>0.18749999999999997</v>
      </c>
      <c r="N661" s="117">
        <f>+H661*M661</f>
        <v>2.4937499999999999</v>
      </c>
      <c r="O661" s="117" t="s">
        <v>1159</v>
      </c>
      <c r="P661" s="114"/>
      <c r="Q661" s="118"/>
      <c r="R661" s="116"/>
      <c r="S661" s="114"/>
    </row>
    <row r="662" spans="6:19" ht="37.5">
      <c r="F662" s="111" t="s">
        <v>418</v>
      </c>
      <c r="G662" s="136">
        <v>3.70937E-5</v>
      </c>
      <c r="H662" s="103">
        <f>ROUND(+G662*Totals!$H$16,2)</f>
        <v>13.88</v>
      </c>
      <c r="I662" s="103">
        <f t="shared" si="28"/>
        <v>2.83265306122449</v>
      </c>
      <c r="J662" s="103">
        <f t="shared" si="29"/>
        <v>11.047346938775512</v>
      </c>
      <c r="K662" s="113" t="s">
        <v>418</v>
      </c>
      <c r="L662" s="113" t="s">
        <v>99</v>
      </c>
      <c r="M662" s="138">
        <v>0.20408163265306123</v>
      </c>
      <c r="N662" s="117">
        <f>+H662*M662</f>
        <v>2.83265306122449</v>
      </c>
      <c r="O662" s="117" t="s">
        <v>1159</v>
      </c>
      <c r="P662" s="114"/>
      <c r="Q662" s="118"/>
      <c r="R662" s="116"/>
      <c r="S662" s="114"/>
    </row>
    <row r="663" spans="6:19">
      <c r="F663" s="111" t="s">
        <v>417</v>
      </c>
      <c r="G663" s="136">
        <v>7.0709899999999999E-5</v>
      </c>
      <c r="H663" s="103">
        <f>ROUND(+G663*Totals!$H$16,2)</f>
        <v>26.45</v>
      </c>
      <c r="I663" s="103">
        <f t="shared" si="28"/>
        <v>9.1865967365967371</v>
      </c>
      <c r="J663" s="103">
        <f t="shared" si="29"/>
        <v>17.263403263403262</v>
      </c>
      <c r="K663" s="113" t="s">
        <v>417</v>
      </c>
      <c r="L663" s="113" t="s">
        <v>85</v>
      </c>
      <c r="M663" s="138">
        <v>0.34731934731934733</v>
      </c>
      <c r="N663" s="117">
        <f>+H663*M663</f>
        <v>9.1865967365967371</v>
      </c>
      <c r="O663" s="113" t="s">
        <v>1159</v>
      </c>
      <c r="P663" s="114"/>
      <c r="Q663" s="118"/>
      <c r="R663" s="116"/>
      <c r="S663" s="114"/>
    </row>
    <row r="664" spans="6:19">
      <c r="F664" s="111" t="s">
        <v>416</v>
      </c>
      <c r="G664" s="136">
        <v>5.3322200000000003E-5</v>
      </c>
      <c r="H664" s="103">
        <f>ROUND(+G664*Totals!$H$16,2)</f>
        <v>19.95</v>
      </c>
      <c r="I664" s="103">
        <f t="shared" si="28"/>
        <v>8.5682692307692303</v>
      </c>
      <c r="J664" s="103">
        <f t="shared" si="29"/>
        <v>11.381730769230769</v>
      </c>
      <c r="K664" s="113" t="s">
        <v>416</v>
      </c>
      <c r="L664" s="113" t="s">
        <v>109</v>
      </c>
      <c r="M664" s="138">
        <v>0.42948717948717952</v>
      </c>
      <c r="N664" s="117">
        <f>+H664*M664</f>
        <v>8.5682692307692303</v>
      </c>
      <c r="O664" s="113" t="s">
        <v>1159</v>
      </c>
      <c r="P664" s="114"/>
      <c r="Q664" s="118"/>
      <c r="R664" s="116"/>
      <c r="S664" s="114"/>
    </row>
    <row r="665" spans="6:19">
      <c r="F665" s="111" t="s">
        <v>415</v>
      </c>
      <c r="G665" s="136">
        <v>5.4365469999999999E-4</v>
      </c>
      <c r="H665" s="103">
        <f>ROUND(+G665*Totals!$H$16,2)</f>
        <v>203.4</v>
      </c>
      <c r="I665" s="103">
        <f t="shared" si="28"/>
        <v>0</v>
      </c>
      <c r="J665" s="103">
        <f t="shared" si="29"/>
        <v>203.4</v>
      </c>
      <c r="K665" s="113"/>
      <c r="L665" s="113"/>
      <c r="N665" s="117"/>
      <c r="O665" s="113"/>
      <c r="P665" s="114"/>
      <c r="Q665" s="118"/>
      <c r="R665" s="116"/>
      <c r="S665" s="114"/>
    </row>
    <row r="666" spans="6:19">
      <c r="F666" s="111" t="s">
        <v>414</v>
      </c>
      <c r="G666" s="136">
        <v>9.0802299999999996E-5</v>
      </c>
      <c r="H666" s="103">
        <f>ROUND(+G666*Totals!$H$16,2)</f>
        <v>33.97</v>
      </c>
      <c r="I666" s="103">
        <f t="shared" si="28"/>
        <v>0</v>
      </c>
      <c r="J666" s="103">
        <f t="shared" si="29"/>
        <v>33.97</v>
      </c>
      <c r="K666" s="113"/>
      <c r="L666" s="113"/>
      <c r="N666" s="117"/>
      <c r="O666" s="113"/>
      <c r="P666" s="114"/>
      <c r="Q666" s="118"/>
      <c r="R666" s="116"/>
      <c r="S666" s="114"/>
    </row>
    <row r="667" spans="6:19">
      <c r="F667" s="111" t="s">
        <v>413</v>
      </c>
      <c r="G667" s="136">
        <v>4.2155449999999999E-4</v>
      </c>
      <c r="H667" s="103">
        <f>ROUND(+G667*Totals!$H$16,2)</f>
        <v>157.72</v>
      </c>
      <c r="I667" s="103">
        <f t="shared" si="28"/>
        <v>0</v>
      </c>
      <c r="J667" s="103">
        <f t="shared" si="29"/>
        <v>157.72</v>
      </c>
      <c r="K667" s="113"/>
      <c r="L667" s="113"/>
      <c r="N667" s="117"/>
      <c r="O667" s="113"/>
      <c r="P667" s="114"/>
      <c r="Q667" s="118"/>
      <c r="R667" s="116"/>
      <c r="S667" s="114"/>
    </row>
    <row r="668" spans="6:19" ht="37.5">
      <c r="F668" s="111" t="s">
        <v>412</v>
      </c>
      <c r="G668" s="136">
        <v>5.3708599999999996E-5</v>
      </c>
      <c r="H668" s="103">
        <f>ROUND(+G668*Totals!$H$16,2)</f>
        <v>20.09</v>
      </c>
      <c r="I668" s="103">
        <f t="shared" si="28"/>
        <v>0</v>
      </c>
      <c r="J668" s="103">
        <f t="shared" si="29"/>
        <v>20.09</v>
      </c>
      <c r="K668" s="113"/>
      <c r="L668" s="113"/>
      <c r="N668" s="117"/>
      <c r="O668" s="117"/>
      <c r="P668" s="114"/>
      <c r="Q668" s="118"/>
      <c r="R668" s="116"/>
      <c r="S668" s="114"/>
    </row>
    <row r="669" spans="6:19">
      <c r="F669" s="111" t="s">
        <v>411</v>
      </c>
      <c r="G669" s="136">
        <v>7.7858150000000004E-4</v>
      </c>
      <c r="H669" s="103">
        <f>ROUND(+G669*Totals!$H$16,2)</f>
        <v>291.29000000000002</v>
      </c>
      <c r="I669" s="103">
        <f t="shared" si="28"/>
        <v>0</v>
      </c>
      <c r="J669" s="103">
        <f t="shared" si="29"/>
        <v>291.29000000000002</v>
      </c>
      <c r="K669" s="113"/>
      <c r="L669" s="113"/>
      <c r="N669" s="117"/>
      <c r="O669" s="117"/>
      <c r="P669" s="114"/>
      <c r="Q669" s="118"/>
      <c r="R669" s="116"/>
      <c r="S669" s="114"/>
    </row>
    <row r="670" spans="6:19">
      <c r="F670" s="111" t="s">
        <v>410</v>
      </c>
      <c r="G670" s="136">
        <v>7.4960200000000001E-5</v>
      </c>
      <c r="H670" s="103">
        <f>ROUND(+G670*Totals!$H$16,2)</f>
        <v>28.05</v>
      </c>
      <c r="I670" s="103">
        <f t="shared" si="28"/>
        <v>4.4289473684210527</v>
      </c>
      <c r="J670" s="103">
        <f t="shared" si="29"/>
        <v>23.621052631578948</v>
      </c>
      <c r="K670" s="113" t="s">
        <v>410</v>
      </c>
      <c r="L670" s="113" t="s">
        <v>82</v>
      </c>
      <c r="M670" s="138">
        <v>0.15789473684210525</v>
      </c>
      <c r="N670" s="117">
        <f>+H670*M670</f>
        <v>4.4289473684210527</v>
      </c>
      <c r="O670" s="117" t="s">
        <v>1159</v>
      </c>
      <c r="P670" s="114"/>
      <c r="Q670" s="118"/>
      <c r="R670" s="116"/>
      <c r="S670" s="114"/>
    </row>
    <row r="671" spans="6:19">
      <c r="F671" s="111" t="s">
        <v>409</v>
      </c>
      <c r="G671" s="136">
        <v>8.53928E-5</v>
      </c>
      <c r="H671" s="103">
        <f>ROUND(+G671*Totals!$H$16,2)</f>
        <v>31.95</v>
      </c>
      <c r="I671" s="103">
        <f t="shared" si="28"/>
        <v>6.7962102689486557</v>
      </c>
      <c r="J671" s="103">
        <f t="shared" si="29"/>
        <v>25.153789731051344</v>
      </c>
      <c r="K671" s="113" t="s">
        <v>409</v>
      </c>
      <c r="L671" s="113" t="s">
        <v>71</v>
      </c>
      <c r="M671" s="138">
        <v>0.21271393643031786</v>
      </c>
      <c r="N671" s="117">
        <f>+H671*M671</f>
        <v>6.7962102689486557</v>
      </c>
      <c r="O671" s="113" t="s">
        <v>1159</v>
      </c>
      <c r="P671" s="114"/>
      <c r="Q671" s="118"/>
      <c r="R671" s="116"/>
      <c r="S671" s="114"/>
    </row>
    <row r="672" spans="6:19">
      <c r="F672" s="111" t="s">
        <v>408</v>
      </c>
      <c r="G672" s="136">
        <v>6.8005100000000004E-5</v>
      </c>
      <c r="H672" s="103">
        <f>ROUND(+G672*Totals!$H$16,2)</f>
        <v>25.44</v>
      </c>
      <c r="I672" s="103">
        <f t="shared" si="28"/>
        <v>5.5120000000000005</v>
      </c>
      <c r="J672" s="103">
        <f t="shared" si="29"/>
        <v>19.928000000000001</v>
      </c>
      <c r="K672" s="113" t="s">
        <v>408</v>
      </c>
      <c r="L672" s="113" t="s">
        <v>95</v>
      </c>
      <c r="M672" s="138">
        <v>0.21666666666666667</v>
      </c>
      <c r="N672" s="117">
        <f>+H672*M672</f>
        <v>5.5120000000000005</v>
      </c>
      <c r="O672" s="113" t="s">
        <v>1159</v>
      </c>
      <c r="P672" s="114"/>
      <c r="Q672" s="118"/>
      <c r="R672" s="116"/>
      <c r="S672" s="114"/>
    </row>
    <row r="673" spans="6:19">
      <c r="F673" s="111" t="s">
        <v>407</v>
      </c>
      <c r="G673" s="136">
        <v>3.7943770000000001E-4</v>
      </c>
      <c r="H673" s="103">
        <f>ROUND(+G673*Totals!$H$16,2)</f>
        <v>141.96</v>
      </c>
      <c r="I673" s="103">
        <f t="shared" si="28"/>
        <v>0</v>
      </c>
      <c r="J673" s="103">
        <f t="shared" si="29"/>
        <v>141.96</v>
      </c>
      <c r="K673" s="113"/>
      <c r="L673" s="113"/>
      <c r="N673" s="117"/>
      <c r="O673" s="113"/>
      <c r="P673" s="114"/>
      <c r="Q673" s="118"/>
      <c r="R673" s="116"/>
      <c r="S673" s="114"/>
    </row>
    <row r="674" spans="6:19">
      <c r="F674" s="111" t="s">
        <v>406</v>
      </c>
      <c r="G674" s="136">
        <v>4.0432141999999999E-3</v>
      </c>
      <c r="H674" s="103">
        <f>ROUND(+G674*Totals!$H$16,2)</f>
        <v>1512.7</v>
      </c>
      <c r="I674" s="103">
        <f t="shared" si="28"/>
        <v>0</v>
      </c>
      <c r="J674" s="103">
        <f t="shared" si="29"/>
        <v>1512.7</v>
      </c>
      <c r="K674" s="113"/>
      <c r="L674" s="113"/>
      <c r="N674" s="117"/>
      <c r="O674" s="113"/>
      <c r="P674" s="114"/>
      <c r="Q674" s="118"/>
      <c r="R674" s="116"/>
      <c r="S674" s="114"/>
    </row>
    <row r="675" spans="6:19">
      <c r="F675" s="111" t="s">
        <v>405</v>
      </c>
      <c r="G675" s="136">
        <v>7.3723739999999999E-4</v>
      </c>
      <c r="H675" s="103">
        <f>ROUND(+G675*Totals!$H$16,2)</f>
        <v>275.83</v>
      </c>
      <c r="I675" s="103">
        <f t="shared" si="28"/>
        <v>0</v>
      </c>
      <c r="J675" s="103">
        <f t="shared" si="29"/>
        <v>275.83</v>
      </c>
      <c r="K675" s="113"/>
      <c r="L675" s="113"/>
      <c r="N675" s="117"/>
      <c r="O675" s="117"/>
      <c r="P675" s="114"/>
      <c r="Q675" s="118"/>
      <c r="R675" s="116"/>
      <c r="S675" s="114"/>
    </row>
    <row r="676" spans="6:19">
      <c r="F676" s="111" t="s">
        <v>404</v>
      </c>
      <c r="G676" s="136">
        <v>3.0281603000000003E-3</v>
      </c>
      <c r="H676" s="103">
        <f>ROUND(+G676*Totals!$H$16,2)</f>
        <v>1132.94</v>
      </c>
      <c r="I676" s="103">
        <f t="shared" si="28"/>
        <v>0</v>
      </c>
      <c r="J676" s="103">
        <f t="shared" si="29"/>
        <v>1132.94</v>
      </c>
      <c r="K676" s="113"/>
      <c r="L676" s="113"/>
      <c r="N676" s="117"/>
      <c r="O676" s="117"/>
      <c r="P676" s="114"/>
      <c r="Q676" s="118"/>
      <c r="R676" s="116"/>
      <c r="S676" s="114"/>
    </row>
    <row r="677" spans="6:19">
      <c r="F677" s="111" t="s">
        <v>403</v>
      </c>
      <c r="G677" s="136">
        <v>1.1475870000000001E-4</v>
      </c>
      <c r="H677" s="103">
        <f>ROUND(+G677*Totals!$H$16,2)</f>
        <v>42.94</v>
      </c>
      <c r="I677" s="103">
        <f t="shared" si="28"/>
        <v>7.6143604651162793</v>
      </c>
      <c r="J677" s="103">
        <f t="shared" si="29"/>
        <v>35.32563953488372</v>
      </c>
      <c r="K677" s="113" t="s">
        <v>403</v>
      </c>
      <c r="L677" s="113" t="s">
        <v>77</v>
      </c>
      <c r="M677" s="138">
        <v>0.17732558139534885</v>
      </c>
      <c r="N677" s="117">
        <f>+H677*M677</f>
        <v>7.6143604651162793</v>
      </c>
      <c r="O677" s="117" t="s">
        <v>1159</v>
      </c>
      <c r="P677" s="114"/>
      <c r="Q677" s="118"/>
      <c r="R677" s="116"/>
      <c r="S677" s="114"/>
    </row>
    <row r="678" spans="6:19">
      <c r="F678" s="111" t="s">
        <v>402</v>
      </c>
      <c r="G678" s="136">
        <v>1.2441850000000001E-4</v>
      </c>
      <c r="H678" s="103">
        <f>ROUND(+G678*Totals!$H$16,2)</f>
        <v>46.55</v>
      </c>
      <c r="I678" s="103">
        <f t="shared" si="28"/>
        <v>5.7089622641509434</v>
      </c>
      <c r="J678" s="103">
        <f t="shared" si="29"/>
        <v>40.841037735849056</v>
      </c>
      <c r="K678" s="113" t="s">
        <v>402</v>
      </c>
      <c r="L678" s="113" t="s">
        <v>55</v>
      </c>
      <c r="M678" s="138">
        <v>0.12264150943396226</v>
      </c>
      <c r="N678" s="117">
        <f>+H678*M678</f>
        <v>5.7089622641509434</v>
      </c>
      <c r="O678" s="117" t="s">
        <v>1159</v>
      </c>
      <c r="P678" s="114"/>
      <c r="Q678" s="118"/>
      <c r="R678" s="116"/>
      <c r="S678" s="114"/>
    </row>
    <row r="679" spans="6:19">
      <c r="F679" s="111" t="s">
        <v>401</v>
      </c>
      <c r="G679" s="136">
        <v>1.302144E-4</v>
      </c>
      <c r="H679" s="103">
        <f>ROUND(+G679*Totals!$H$16,2)</f>
        <v>48.72</v>
      </c>
      <c r="I679" s="103">
        <f t="shared" si="28"/>
        <v>12.485591397849461</v>
      </c>
      <c r="J679" s="103">
        <f t="shared" si="29"/>
        <v>36.234408602150538</v>
      </c>
      <c r="K679" s="113" t="s">
        <v>401</v>
      </c>
      <c r="L679" s="113" t="s">
        <v>130</v>
      </c>
      <c r="M679" s="138">
        <v>0.25627240143369173</v>
      </c>
      <c r="N679" s="117">
        <f>+H679*M679</f>
        <v>12.485591397849461</v>
      </c>
      <c r="O679" s="113" t="s">
        <v>1159</v>
      </c>
      <c r="P679" s="114"/>
      <c r="Q679" s="118"/>
      <c r="R679" s="116"/>
      <c r="S679" s="114"/>
    </row>
    <row r="680" spans="6:19">
      <c r="F680" s="111" t="s">
        <v>400</v>
      </c>
      <c r="G680" s="136">
        <v>6.2982000000000001E-5</v>
      </c>
      <c r="H680" s="103">
        <f>ROUND(+G680*Totals!$H$16,2)</f>
        <v>23.56</v>
      </c>
      <c r="I680" s="103">
        <f t="shared" si="28"/>
        <v>8.317938931297709</v>
      </c>
      <c r="J680" s="103">
        <f t="shared" si="29"/>
        <v>15.24206106870229</v>
      </c>
      <c r="K680" s="113" t="s">
        <v>400</v>
      </c>
      <c r="L680" s="113" t="s">
        <v>42</v>
      </c>
      <c r="M680" s="138">
        <v>0.35305343511450382</v>
      </c>
      <c r="N680" s="117">
        <f>+H680*M680</f>
        <v>8.317938931297709</v>
      </c>
      <c r="O680" s="117" t="s">
        <v>1159</v>
      </c>
      <c r="P680" s="114"/>
      <c r="Q680" s="118"/>
      <c r="R680" s="116"/>
      <c r="S680" s="114"/>
    </row>
    <row r="681" spans="6:19">
      <c r="F681" s="111" t="s">
        <v>399</v>
      </c>
      <c r="G681" s="136">
        <v>0</v>
      </c>
      <c r="H681" s="103">
        <f>ROUND(+G681*Totals!$H$16,2)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ROUND(+G682*Totals!$H$16,2)</f>
        <v>36</v>
      </c>
      <c r="I682" s="103">
        <f t="shared" si="28"/>
        <v>7.0570719602977663</v>
      </c>
      <c r="J682" s="103">
        <f t="shared" si="29"/>
        <v>28.942928039702235</v>
      </c>
      <c r="K682" s="113" t="s">
        <v>398</v>
      </c>
      <c r="L682" s="113" t="s">
        <v>77</v>
      </c>
      <c r="M682" s="138">
        <v>0.19602977667493796</v>
      </c>
      <c r="N682" s="117">
        <f>+H682*M682</f>
        <v>7.0570719602977663</v>
      </c>
      <c r="O682" s="117" t="s">
        <v>1159</v>
      </c>
      <c r="P682" s="114"/>
      <c r="Q682" s="118"/>
      <c r="R682" s="116"/>
      <c r="S682" s="114"/>
    </row>
    <row r="683" spans="6:19">
      <c r="F683" s="111" t="s">
        <v>397</v>
      </c>
      <c r="G683" s="136">
        <v>1.5185239999999998E-4</v>
      </c>
      <c r="H683" s="103">
        <f>ROUND(+G683*Totals!$H$16,2)</f>
        <v>56.81</v>
      </c>
      <c r="I683" s="103">
        <f t="shared" si="28"/>
        <v>0</v>
      </c>
      <c r="J683" s="103">
        <f t="shared" si="29"/>
        <v>56.81</v>
      </c>
      <c r="K683" s="113"/>
      <c r="L683" s="113"/>
      <c r="N683" s="117"/>
      <c r="O683" s="113"/>
      <c r="P683" s="114"/>
      <c r="Q683" s="118"/>
      <c r="R683" s="116"/>
      <c r="S683" s="114"/>
    </row>
    <row r="684" spans="6:19">
      <c r="F684" s="111" t="s">
        <v>396</v>
      </c>
      <c r="G684" s="136">
        <v>2.2797199999999999E-5</v>
      </c>
      <c r="H684" s="103">
        <f>ROUND(+G684*Totals!$H$16,2)</f>
        <v>8.5299999999999994</v>
      </c>
      <c r="I684" s="103">
        <f t="shared" si="28"/>
        <v>2.2805902777777773</v>
      </c>
      <c r="J684" s="103">
        <f t="shared" si="29"/>
        <v>6.2494097222222216</v>
      </c>
      <c r="K684" s="113" t="s">
        <v>396</v>
      </c>
      <c r="L684" s="113" t="s">
        <v>39</v>
      </c>
      <c r="M684" s="138">
        <v>0.2673611111111111</v>
      </c>
      <c r="N684" s="117">
        <f>+H684*M684</f>
        <v>2.2805902777777773</v>
      </c>
      <c r="O684" s="117" t="s">
        <v>1159</v>
      </c>
      <c r="P684" s="114"/>
      <c r="Q684" s="118"/>
      <c r="R684" s="116"/>
      <c r="S684" s="114"/>
    </row>
    <row r="685" spans="6:19">
      <c r="F685" s="111" t="s">
        <v>395</v>
      </c>
      <c r="G685" s="136">
        <v>4.2808456999999999E-3</v>
      </c>
      <c r="H685" s="103">
        <f>ROUND(+G685*Totals!$H$16,2)</f>
        <v>1601.61</v>
      </c>
      <c r="I685" s="103">
        <f t="shared" si="28"/>
        <v>0</v>
      </c>
      <c r="J685" s="103">
        <f t="shared" si="29"/>
        <v>1601.61</v>
      </c>
      <c r="K685" s="113"/>
      <c r="L685" s="113"/>
      <c r="N685" s="117"/>
      <c r="O685" s="117" t="s">
        <v>1159</v>
      </c>
      <c r="P685" s="114"/>
      <c r="Q685" s="118"/>
      <c r="R685" s="116"/>
      <c r="S685" s="114"/>
    </row>
    <row r="686" spans="6:19">
      <c r="F686" s="111" t="s">
        <v>394</v>
      </c>
      <c r="G686" s="136">
        <v>3.2456999999999998E-5</v>
      </c>
      <c r="H686" s="103">
        <f>ROUND(+G686*Totals!$H$16,2)</f>
        <v>12.14</v>
      </c>
      <c r="I686" s="103">
        <f t="shared" si="28"/>
        <v>4.9959840954274348</v>
      </c>
      <c r="J686" s="103">
        <f t="shared" si="29"/>
        <v>7.1440159045725657</v>
      </c>
      <c r="K686" s="113" t="s">
        <v>394</v>
      </c>
      <c r="L686" s="113" t="s">
        <v>85</v>
      </c>
      <c r="M686" s="138">
        <v>0.41153081510934386</v>
      </c>
      <c r="N686" s="117">
        <f>+H686*M686</f>
        <v>4.9959840954274348</v>
      </c>
      <c r="O686" s="113"/>
      <c r="P686" s="114"/>
      <c r="Q686" s="118"/>
      <c r="R686" s="116"/>
      <c r="S686" s="114"/>
    </row>
    <row r="687" spans="6:19">
      <c r="F687" s="111" t="s">
        <v>393</v>
      </c>
      <c r="G687" s="136">
        <v>1.23646E-5</v>
      </c>
      <c r="H687" s="103">
        <f>ROUND(+G687*Totals!$H$16,2)</f>
        <v>4.63</v>
      </c>
      <c r="I687" s="103">
        <f t="shared" si="28"/>
        <v>1.7122264150943398</v>
      </c>
      <c r="J687" s="103">
        <f t="shared" si="29"/>
        <v>2.9177735849056603</v>
      </c>
      <c r="K687" s="113" t="s">
        <v>393</v>
      </c>
      <c r="L687" s="113" t="s">
        <v>61</v>
      </c>
      <c r="M687" s="138">
        <v>0.36981132075471701</v>
      </c>
      <c r="N687" s="117">
        <f>+H687*M687</f>
        <v>1.7122264150943398</v>
      </c>
      <c r="O687" s="117" t="s">
        <v>1159</v>
      </c>
      <c r="P687" s="114"/>
      <c r="Q687" s="118"/>
      <c r="R687" s="116"/>
      <c r="S687" s="114"/>
    </row>
    <row r="688" spans="6:19">
      <c r="F688" s="111" t="s">
        <v>392</v>
      </c>
      <c r="G688" s="136">
        <v>6.4759430000000003E-4</v>
      </c>
      <c r="H688" s="103">
        <f>ROUND(+G688*Totals!$H$16,2)</f>
        <v>242.29</v>
      </c>
      <c r="I688" s="103">
        <f t="shared" si="28"/>
        <v>0</v>
      </c>
      <c r="J688" s="103">
        <f t="shared" si="29"/>
        <v>242.29</v>
      </c>
      <c r="K688" s="113"/>
      <c r="L688" s="113"/>
      <c r="N688" s="117"/>
      <c r="O688" s="117"/>
      <c r="P688" s="114"/>
      <c r="Q688" s="118"/>
      <c r="R688" s="116"/>
      <c r="S688" s="114"/>
    </row>
    <row r="689" spans="6:19">
      <c r="F689" s="111" t="s">
        <v>391</v>
      </c>
      <c r="G689" s="136">
        <v>1.93196E-5</v>
      </c>
      <c r="H689" s="103">
        <f>ROUND(+G689*Totals!$H$16,2)</f>
        <v>7.23</v>
      </c>
      <c r="I689" s="103">
        <f t="shared" si="28"/>
        <v>4.0108029197080297</v>
      </c>
      <c r="J689" s="103">
        <f t="shared" si="29"/>
        <v>3.2191970802919707</v>
      </c>
      <c r="K689" s="113" t="s">
        <v>391</v>
      </c>
      <c r="L689" s="113" t="s">
        <v>109</v>
      </c>
      <c r="M689" s="138">
        <v>0.55474452554744524</v>
      </c>
      <c r="N689" s="117">
        <f>+H689*M689</f>
        <v>4.0108029197080297</v>
      </c>
      <c r="O689" s="113" t="s">
        <v>1159</v>
      </c>
      <c r="P689" s="114"/>
      <c r="Q689" s="118"/>
      <c r="R689" s="116"/>
      <c r="S689" s="114"/>
    </row>
    <row r="690" spans="6:19">
      <c r="F690" s="111" t="s">
        <v>108</v>
      </c>
      <c r="G690" s="136">
        <v>1.448973E-4</v>
      </c>
      <c r="H690" s="103">
        <f>ROUND(+G690*Totals!$H$16,2)</f>
        <v>54.21</v>
      </c>
      <c r="I690" s="103">
        <f t="shared" si="28"/>
        <v>17.282545871559631</v>
      </c>
      <c r="J690" s="103">
        <f t="shared" si="29"/>
        <v>36.927454128440374</v>
      </c>
      <c r="K690" s="113" t="s">
        <v>108</v>
      </c>
      <c r="L690" s="113" t="s">
        <v>51</v>
      </c>
      <c r="M690" s="138">
        <v>0.31880733944954126</v>
      </c>
      <c r="N690" s="117">
        <f>+H690*M690</f>
        <v>17.282545871559631</v>
      </c>
      <c r="O690" s="113" t="s">
        <v>1159</v>
      </c>
      <c r="P690" s="114"/>
      <c r="Q690" s="118"/>
      <c r="R690" s="116"/>
      <c r="S690" s="114"/>
    </row>
    <row r="691" spans="6:19">
      <c r="F691" s="111" t="s">
        <v>109</v>
      </c>
      <c r="G691" s="136">
        <v>7.2139529999999989E-4</v>
      </c>
      <c r="H691" s="103">
        <f>ROUND(+G691*Totals!$H$16,2)</f>
        <v>269.89999999999998</v>
      </c>
      <c r="I691" s="103">
        <f t="shared" si="28"/>
        <v>0</v>
      </c>
      <c r="J691" s="103">
        <f t="shared" si="29"/>
        <v>269.89999999999998</v>
      </c>
      <c r="K691" s="113"/>
      <c r="L691" s="113"/>
      <c r="N691" s="117"/>
      <c r="O691" s="113"/>
      <c r="P691" s="114"/>
      <c r="Q691" s="118"/>
      <c r="R691" s="116"/>
      <c r="S691" s="114"/>
    </row>
    <row r="692" spans="6:19">
      <c r="F692" s="111" t="s">
        <v>390</v>
      </c>
      <c r="G692" s="136">
        <v>2.5243040999999998E-3</v>
      </c>
      <c r="H692" s="103">
        <f>ROUND(+G692*Totals!$H$16,2)</f>
        <v>944.43</v>
      </c>
      <c r="I692" s="103">
        <f t="shared" si="28"/>
        <v>0</v>
      </c>
      <c r="J692" s="103">
        <f t="shared" si="29"/>
        <v>944.43</v>
      </c>
      <c r="K692" s="113"/>
      <c r="L692" s="113"/>
      <c r="N692" s="117"/>
      <c r="O692" s="117"/>
      <c r="P692" s="114"/>
      <c r="Q692" s="118"/>
      <c r="R692" s="116"/>
      <c r="S692" s="114"/>
    </row>
    <row r="693" spans="6:19">
      <c r="F693" s="111" t="s">
        <v>389</v>
      </c>
      <c r="G693" s="136">
        <v>2.032426E-4</v>
      </c>
      <c r="H693" s="103">
        <f>ROUND(+G693*Totals!$H$16,2)</f>
        <v>76.040000000000006</v>
      </c>
      <c r="I693" s="103">
        <f t="shared" si="28"/>
        <v>0</v>
      </c>
      <c r="J693" s="103">
        <f t="shared" si="29"/>
        <v>76.040000000000006</v>
      </c>
      <c r="O693" s="117" t="s">
        <v>1159</v>
      </c>
      <c r="P693" s="114"/>
      <c r="Q693" s="118"/>
      <c r="R693" s="116"/>
      <c r="S693" s="114"/>
    </row>
    <row r="694" spans="6:19">
      <c r="F694" s="111" t="s">
        <v>388</v>
      </c>
      <c r="G694" s="136">
        <v>2.9752200000000003E-5</v>
      </c>
      <c r="H694" s="103">
        <f>ROUND(+G694*Totals!$H$16,2)</f>
        <v>11.13</v>
      </c>
      <c r="I694" s="103">
        <f t="shared" si="28"/>
        <v>4.1868338557993736</v>
      </c>
      <c r="J694" s="103">
        <f t="shared" ref="J694:J700" si="30">+H694-I694</f>
        <v>6.9431661442006272</v>
      </c>
      <c r="K694" s="113" t="s">
        <v>388</v>
      </c>
      <c r="L694" s="113" t="s">
        <v>69</v>
      </c>
      <c r="M694" s="138">
        <v>0.37617554858934171</v>
      </c>
      <c r="N694" s="117">
        <f>+H694*M694</f>
        <v>4.1868338557993736</v>
      </c>
      <c r="O694" s="113" t="s">
        <v>1159</v>
      </c>
      <c r="P694" s="114"/>
      <c r="Q694" s="118"/>
      <c r="R694" s="116"/>
      <c r="S694" s="114"/>
    </row>
    <row r="695" spans="6:19">
      <c r="F695" s="111" t="s">
        <v>387</v>
      </c>
      <c r="G695" s="136">
        <v>7.0323499999999992E-5</v>
      </c>
      <c r="H695" s="103">
        <f>ROUND(+G695*Totals!$H$16,2)</f>
        <v>26.31</v>
      </c>
      <c r="I695" s="103">
        <f t="shared" si="28"/>
        <v>5.5896703296703292</v>
      </c>
      <c r="J695" s="103">
        <f t="shared" si="30"/>
        <v>20.720329670329669</v>
      </c>
      <c r="K695" s="113" t="s">
        <v>387</v>
      </c>
      <c r="L695" s="113" t="s">
        <v>116</v>
      </c>
      <c r="M695" s="138">
        <v>0.21245421245421245</v>
      </c>
      <c r="N695" s="117">
        <f>+H695*M695</f>
        <v>5.5896703296703292</v>
      </c>
      <c r="O695" s="113"/>
      <c r="P695" s="114"/>
      <c r="Q695" s="118"/>
      <c r="R695" s="116"/>
      <c r="S695" s="114"/>
    </row>
    <row r="696" spans="6:19">
      <c r="F696" s="111" t="s">
        <v>386</v>
      </c>
      <c r="G696" s="136">
        <v>9.6714119999999999E-4</v>
      </c>
      <c r="H696" s="103">
        <f>ROUND(+G696*Totals!$H$16,2)</f>
        <v>361.84</v>
      </c>
      <c r="I696" s="103">
        <f t="shared" si="28"/>
        <v>0</v>
      </c>
      <c r="J696" s="103">
        <f t="shared" si="30"/>
        <v>361.84</v>
      </c>
      <c r="K696" s="113"/>
      <c r="L696" s="113"/>
      <c r="N696" s="117"/>
      <c r="O696" s="117"/>
      <c r="P696" s="114"/>
      <c r="Q696" s="118"/>
      <c r="R696" s="116"/>
      <c r="S696" s="114"/>
    </row>
    <row r="697" spans="6:19">
      <c r="F697" s="111" t="s">
        <v>385</v>
      </c>
      <c r="G697" s="136">
        <v>6.5686770000000002E-4</v>
      </c>
      <c r="H697" s="103">
        <f>ROUND(+G697*Totals!$H$16,2)</f>
        <v>245.76</v>
      </c>
      <c r="I697" s="103">
        <f t="shared" si="28"/>
        <v>0</v>
      </c>
      <c r="J697" s="103">
        <f t="shared" si="30"/>
        <v>245.76</v>
      </c>
      <c r="O697" s="117" t="s">
        <v>1159</v>
      </c>
      <c r="P697" s="114"/>
      <c r="Q697" s="118"/>
      <c r="R697" s="116"/>
      <c r="S697" s="114"/>
    </row>
    <row r="698" spans="6:19">
      <c r="F698" s="111" t="s">
        <v>384</v>
      </c>
      <c r="G698" s="136">
        <v>6.1822800000000007E-5</v>
      </c>
      <c r="H698" s="103">
        <f>ROUND(+G698*Totals!$H$16,2)</f>
        <v>23.13</v>
      </c>
      <c r="I698" s="103">
        <f t="shared" si="28"/>
        <v>8.0452173913043481</v>
      </c>
      <c r="J698" s="103">
        <f t="shared" si="30"/>
        <v>15.084782608695651</v>
      </c>
      <c r="K698" s="113" t="s">
        <v>384</v>
      </c>
      <c r="L698" s="113" t="s">
        <v>91</v>
      </c>
      <c r="M698" s="138">
        <v>0.34782608695652173</v>
      </c>
      <c r="N698" s="117">
        <f>+H698*M698</f>
        <v>8.0452173913043481</v>
      </c>
      <c r="O698" s="113" t="s">
        <v>1159</v>
      </c>
      <c r="P698" s="114"/>
      <c r="Q698" s="118"/>
      <c r="R698" s="116"/>
      <c r="S698" s="114"/>
    </row>
    <row r="699" spans="6:19">
      <c r="F699" s="111" t="s">
        <v>383</v>
      </c>
      <c r="G699" s="136">
        <v>7.3800999999999994E-5</v>
      </c>
      <c r="H699" s="103">
        <f>ROUND(+G699*Totals!$H$16,2)</f>
        <v>27.61</v>
      </c>
      <c r="I699" s="103">
        <f t="shared" si="28"/>
        <v>3.1102173913043476</v>
      </c>
      <c r="J699" s="103">
        <f t="shared" si="30"/>
        <v>24.499782608695654</v>
      </c>
      <c r="K699" s="113" t="s">
        <v>383</v>
      </c>
      <c r="L699" s="113" t="s">
        <v>37</v>
      </c>
      <c r="M699" s="138">
        <v>0.11264822134387352</v>
      </c>
      <c r="N699" s="117">
        <f>+H699*M699</f>
        <v>3.1102173913043476</v>
      </c>
      <c r="O699" s="113"/>
      <c r="P699" s="114"/>
      <c r="Q699" s="118"/>
      <c r="R699" s="116"/>
      <c r="S699" s="114"/>
    </row>
    <row r="700" spans="6:19">
      <c r="F700" s="111" t="s">
        <v>382</v>
      </c>
      <c r="G700" s="136">
        <v>3.6668680000000002E-4</v>
      </c>
      <c r="H700" s="103">
        <f>ROUND(+G700*Totals!$H$16,2)</f>
        <v>137.19</v>
      </c>
      <c r="I700" s="103">
        <f t="shared" si="28"/>
        <v>0</v>
      </c>
      <c r="J700" s="103">
        <f t="shared" si="30"/>
        <v>137.19</v>
      </c>
      <c r="K700" s="113"/>
      <c r="L700" s="113"/>
      <c r="N700" s="117"/>
      <c r="O700" s="113"/>
      <c r="P700" s="114"/>
      <c r="Q700" s="118"/>
      <c r="R700" s="116"/>
      <c r="S700" s="114"/>
    </row>
    <row r="701" spans="6:19">
      <c r="F701" s="111" t="s">
        <v>381</v>
      </c>
      <c r="G701" s="136">
        <v>3.462079E-4</v>
      </c>
      <c r="H701" s="103">
        <f>ROUND(+G701*Totals!$H$16,2)</f>
        <v>129.53</v>
      </c>
      <c r="I701" s="103">
        <f t="shared" si="28"/>
        <v>0</v>
      </c>
      <c r="J701" s="103">
        <f t="shared" si="29"/>
        <v>129.53</v>
      </c>
      <c r="K701" s="113"/>
      <c r="L701" s="113"/>
      <c r="N701" s="117"/>
      <c r="O701" s="117"/>
      <c r="P701" s="114"/>
      <c r="Q701" s="118"/>
      <c r="R701" s="116"/>
      <c r="S701" s="114"/>
    </row>
    <row r="702" spans="6:19">
      <c r="F702" s="111" t="s">
        <v>380</v>
      </c>
      <c r="G702" s="136">
        <v>3.5664050000000004E-4</v>
      </c>
      <c r="H702" s="103">
        <f>ROUND(+G702*Totals!$H$16,2)</f>
        <v>133.43</v>
      </c>
      <c r="I702" s="103">
        <f t="shared" si="28"/>
        <v>0</v>
      </c>
      <c r="J702" s="103">
        <f t="shared" si="29"/>
        <v>133.43</v>
      </c>
      <c r="K702" s="113"/>
      <c r="L702" s="113"/>
      <c r="N702" s="117"/>
      <c r="O702" s="117"/>
      <c r="P702" s="114"/>
      <c r="Q702" s="118"/>
      <c r="R702" s="116"/>
      <c r="S702" s="114"/>
    </row>
    <row r="703" spans="6:19">
      <c r="F703" s="111" t="s">
        <v>379</v>
      </c>
      <c r="G703" s="136">
        <v>3.4002599999999999E-5</v>
      </c>
      <c r="H703" s="103">
        <f>ROUND(+G703*Totals!$H$16,2)</f>
        <v>12.72</v>
      </c>
      <c r="I703" s="103">
        <f t="shared" si="28"/>
        <v>0.78680412371134023</v>
      </c>
      <c r="J703" s="103">
        <f t="shared" si="29"/>
        <v>11.933195876288661</v>
      </c>
      <c r="K703" s="113" t="s">
        <v>379</v>
      </c>
      <c r="L703" s="113" t="s">
        <v>126</v>
      </c>
      <c r="M703" s="138">
        <v>6.1855670103092786E-2</v>
      </c>
      <c r="N703" s="117">
        <f>+H703*M703</f>
        <v>0.78680412371134023</v>
      </c>
      <c r="O703" s="117" t="s">
        <v>1159</v>
      </c>
      <c r="P703" s="114"/>
      <c r="Q703" s="118"/>
      <c r="R703" s="116" t="s">
        <v>1159</v>
      </c>
      <c r="S703" s="114"/>
    </row>
    <row r="704" spans="6:19">
      <c r="F704" s="111" t="s">
        <v>378</v>
      </c>
      <c r="G704" s="136">
        <v>1.039397E-4</v>
      </c>
      <c r="H704" s="103">
        <f>ROUND(+G704*Totals!$H$16,2)</f>
        <v>38.89</v>
      </c>
      <c r="I704" s="103">
        <f t="shared" si="28"/>
        <v>11.561891891891891</v>
      </c>
      <c r="J704" s="103">
        <f t="shared" si="29"/>
        <v>27.328108108108111</v>
      </c>
      <c r="K704" s="113" t="s">
        <v>378</v>
      </c>
      <c r="L704" s="113" t="s">
        <v>53</v>
      </c>
      <c r="M704" s="138">
        <v>6.7567567567567557E-2</v>
      </c>
      <c r="N704" s="117">
        <f>+H704*M704</f>
        <v>2.6277027027027025</v>
      </c>
      <c r="O704" s="113" t="s">
        <v>79</v>
      </c>
      <c r="P704" s="138">
        <v>0.22972972972972971</v>
      </c>
      <c r="Q704" s="118">
        <f>H704*P704</f>
        <v>8.9341891891891887</v>
      </c>
      <c r="R704" s="116" t="s">
        <v>1159</v>
      </c>
      <c r="S704" s="114"/>
    </row>
    <row r="705" spans="6:19">
      <c r="F705" s="111" t="s">
        <v>377</v>
      </c>
      <c r="G705" s="136">
        <v>1.020077E-4</v>
      </c>
      <c r="H705" s="103">
        <f>ROUND(+G705*Totals!$H$16,2)</f>
        <v>38.159999999999997</v>
      </c>
      <c r="I705" s="103">
        <f t="shared" si="28"/>
        <v>11.156411960132891</v>
      </c>
      <c r="J705" s="103">
        <f t="shared" si="29"/>
        <v>27.003588039867104</v>
      </c>
      <c r="K705" s="113" t="s">
        <v>377</v>
      </c>
      <c r="L705" s="113" t="s">
        <v>60</v>
      </c>
      <c r="M705" s="138">
        <v>0.29235880398671099</v>
      </c>
      <c r="N705" s="117">
        <f>+H705*M705</f>
        <v>11.156411960132891</v>
      </c>
      <c r="O705" s="117" t="s">
        <v>1159</v>
      </c>
      <c r="P705" s="114"/>
      <c r="Q705" s="118"/>
      <c r="R705" s="116" t="s">
        <v>1159</v>
      </c>
      <c r="S705" s="114"/>
    </row>
    <row r="706" spans="6:19">
      <c r="F706" s="111" t="s">
        <v>376</v>
      </c>
      <c r="G706" s="136">
        <v>2.2024390000000002E-4</v>
      </c>
      <c r="H706" s="103">
        <f>ROUND(+G706*Totals!$H$16,2)</f>
        <v>82.4</v>
      </c>
      <c r="I706" s="103">
        <f t="shared" si="28"/>
        <v>0</v>
      </c>
      <c r="J706" s="103">
        <f t="shared" si="29"/>
        <v>82.4</v>
      </c>
      <c r="K706" s="113"/>
      <c r="L706" s="113"/>
      <c r="N706" s="117"/>
      <c r="O706" s="113"/>
      <c r="P706" s="114"/>
      <c r="Q706" s="118"/>
      <c r="R706" s="116"/>
      <c r="S706" s="114"/>
    </row>
    <row r="707" spans="6:19">
      <c r="F707" s="111" t="s">
        <v>375</v>
      </c>
      <c r="G707" s="136">
        <v>9.6211800000000006E-5</v>
      </c>
      <c r="H707" s="103">
        <f>ROUND(+G707*Totals!$H$16,2)</f>
        <v>36</v>
      </c>
      <c r="I707" s="103">
        <f t="shared" si="28"/>
        <v>5.9459459459459456</v>
      </c>
      <c r="J707" s="103">
        <f t="shared" si="29"/>
        <v>30.054054054054056</v>
      </c>
      <c r="K707" s="113" t="s">
        <v>375</v>
      </c>
      <c r="L707" s="113" t="s">
        <v>52</v>
      </c>
      <c r="M707" s="138">
        <v>0.16516516516516516</v>
      </c>
      <c r="N707" s="117">
        <f>+H707*M707</f>
        <v>5.9459459459459456</v>
      </c>
      <c r="O707" s="117"/>
      <c r="P707" s="114"/>
      <c r="Q707" s="118"/>
      <c r="R707" s="116" t="s">
        <v>1159</v>
      </c>
      <c r="S707" s="114"/>
    </row>
    <row r="708" spans="6:19">
      <c r="F708" s="111" t="s">
        <v>374</v>
      </c>
      <c r="G708" s="136">
        <v>2.14448E-4</v>
      </c>
      <c r="H708" s="103">
        <f>ROUND(+G708*Totals!$H$16,2)</f>
        <v>80.23</v>
      </c>
      <c r="I708" s="103">
        <f t="shared" si="28"/>
        <v>0</v>
      </c>
      <c r="J708" s="103">
        <f t="shared" si="29"/>
        <v>80.23</v>
      </c>
      <c r="K708" s="113"/>
      <c r="L708" s="113"/>
      <c r="N708" s="117"/>
      <c r="O708" s="113"/>
      <c r="P708" s="114"/>
      <c r="Q708" s="118"/>
      <c r="R708" s="116"/>
      <c r="S708" s="114"/>
    </row>
    <row r="709" spans="6:19">
      <c r="F709" s="111" t="s">
        <v>373</v>
      </c>
      <c r="G709" s="136">
        <v>7.1869100000000006E-5</v>
      </c>
      <c r="H709" s="103">
        <f>ROUND(+G709*Totals!$H$16,2)</f>
        <v>26.89</v>
      </c>
      <c r="I709" s="103">
        <f t="shared" si="28"/>
        <v>10.275456273764259</v>
      </c>
      <c r="J709" s="103">
        <f t="shared" si="29"/>
        <v>16.614543726235741</v>
      </c>
      <c r="K709" s="113" t="s">
        <v>373</v>
      </c>
      <c r="L709" s="113" t="s">
        <v>128</v>
      </c>
      <c r="M709" s="138">
        <v>0.38212927756653992</v>
      </c>
      <c r="N709" s="117">
        <f t="shared" ref="N709:N714" si="31">+H709*M709</f>
        <v>10.275456273764259</v>
      </c>
      <c r="O709" s="117" t="s">
        <v>1159</v>
      </c>
      <c r="P709" s="114"/>
      <c r="Q709" s="118"/>
      <c r="R709" s="116" t="s">
        <v>1159</v>
      </c>
      <c r="S709" s="114"/>
    </row>
    <row r="710" spans="6:19">
      <c r="F710" s="111" t="s">
        <v>372</v>
      </c>
      <c r="G710" s="136">
        <v>3.1297799999999997E-5</v>
      </c>
      <c r="H710" s="103">
        <f>ROUND(+G710*Totals!$H$16,2)</f>
        <v>11.71</v>
      </c>
      <c r="I710" s="103">
        <f t="shared" si="28"/>
        <v>8.0742338709677419</v>
      </c>
      <c r="J710" s="103">
        <f t="shared" si="29"/>
        <v>3.6357661290322589</v>
      </c>
      <c r="K710" s="113" t="s">
        <v>372</v>
      </c>
      <c r="L710" s="113" t="s">
        <v>48</v>
      </c>
      <c r="M710" s="138">
        <v>0.49193548387096775</v>
      </c>
      <c r="N710" s="117">
        <f t="shared" si="31"/>
        <v>5.7605645161290324</v>
      </c>
      <c r="O710" s="117" t="s">
        <v>71</v>
      </c>
      <c r="P710" s="138">
        <v>0.19758064516129031</v>
      </c>
      <c r="Q710" s="118">
        <f>H710*P710</f>
        <v>2.3136693548387099</v>
      </c>
      <c r="R710" s="116" t="s">
        <v>1159</v>
      </c>
      <c r="S710" s="114"/>
    </row>
    <row r="711" spans="6:19">
      <c r="F711" s="111" t="s">
        <v>371</v>
      </c>
      <c r="G711" s="136">
        <v>0</v>
      </c>
      <c r="H711" s="103">
        <f>ROUND(+G711*Totals!$H$16,2)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ROUND(+G712*Totals!$H$16,2)</f>
        <v>22.26</v>
      </c>
      <c r="I712" s="103">
        <f t="shared" si="32"/>
        <v>12.345065502183406</v>
      </c>
      <c r="J712" s="103">
        <f t="shared" si="33"/>
        <v>9.9149344978165956</v>
      </c>
      <c r="K712" s="113" t="s">
        <v>370</v>
      </c>
      <c r="L712" s="113" t="s">
        <v>74</v>
      </c>
      <c r="M712" s="138">
        <v>0.55458515283842791</v>
      </c>
      <c r="N712" s="117">
        <f t="shared" si="31"/>
        <v>12.345065502183406</v>
      </c>
      <c r="O712" s="117" t="s">
        <v>1159</v>
      </c>
      <c r="P712" s="114"/>
      <c r="Q712" s="118"/>
      <c r="R712" s="116"/>
      <c r="S712" s="114"/>
    </row>
    <row r="713" spans="6:19">
      <c r="F713" s="111" t="s">
        <v>369</v>
      </c>
      <c r="G713" s="136">
        <v>7.3028199999999993E-5</v>
      </c>
      <c r="H713" s="103">
        <f>ROUND(+G713*Totals!$H$16,2)</f>
        <v>27.32</v>
      </c>
      <c r="I713" s="103">
        <f t="shared" si="32"/>
        <v>5.7925316455696203</v>
      </c>
      <c r="J713" s="103">
        <f t="shared" si="33"/>
        <v>21.527468354430379</v>
      </c>
      <c r="K713" s="113" t="s">
        <v>369</v>
      </c>
      <c r="L713" s="113" t="s">
        <v>70</v>
      </c>
      <c r="M713" s="138">
        <v>0.21202531645569619</v>
      </c>
      <c r="N713" s="117">
        <f t="shared" si="31"/>
        <v>5.7925316455696203</v>
      </c>
      <c r="O713" s="113"/>
      <c r="P713" s="114"/>
      <c r="Q713" s="118"/>
      <c r="R713" s="116"/>
      <c r="S713" s="114"/>
    </row>
    <row r="714" spans="6:19">
      <c r="F714" s="111" t="s">
        <v>368</v>
      </c>
      <c r="G714" s="136">
        <v>1.6614899999999999E-5</v>
      </c>
      <c r="H714" s="103">
        <f>ROUND(+G714*Totals!$H$16,2)</f>
        <v>6.22</v>
      </c>
      <c r="I714" s="103">
        <f t="shared" si="32"/>
        <v>2.0107758620689653</v>
      </c>
      <c r="J714" s="103">
        <f t="shared" si="33"/>
        <v>4.2092241379310344</v>
      </c>
      <c r="K714" s="113" t="s">
        <v>368</v>
      </c>
      <c r="L714" s="113" t="s">
        <v>39</v>
      </c>
      <c r="M714" s="138">
        <v>0.32327586206896552</v>
      </c>
      <c r="N714" s="117">
        <f t="shared" si="31"/>
        <v>2.0107758620689653</v>
      </c>
      <c r="O714" s="113"/>
      <c r="P714" s="114"/>
      <c r="Q714" s="118"/>
      <c r="R714" s="116"/>
      <c r="S714" s="114"/>
    </row>
    <row r="715" spans="6:19">
      <c r="F715" s="111" t="s">
        <v>367</v>
      </c>
      <c r="G715" s="136">
        <v>2.932721E-4</v>
      </c>
      <c r="H715" s="103">
        <f>ROUND(+G715*Totals!$H$16,2)</f>
        <v>109.72</v>
      </c>
      <c r="I715" s="103">
        <f t="shared" si="32"/>
        <v>0</v>
      </c>
      <c r="J715" s="103">
        <f t="shared" si="33"/>
        <v>109.72</v>
      </c>
      <c r="K715" s="113"/>
      <c r="L715" s="113"/>
      <c r="N715" s="117"/>
      <c r="O715" s="117"/>
      <c r="P715" s="114"/>
      <c r="Q715" s="118"/>
      <c r="R715" s="116"/>
      <c r="S715" s="114"/>
    </row>
    <row r="716" spans="6:19">
      <c r="F716" s="111" t="s">
        <v>366</v>
      </c>
      <c r="G716" s="136">
        <v>3.2650190000000002E-4</v>
      </c>
      <c r="H716" s="103">
        <f>ROUND(+G716*Totals!$H$16,2)</f>
        <v>122.16</v>
      </c>
      <c r="I716" s="103">
        <f t="shared" si="32"/>
        <v>0</v>
      </c>
      <c r="J716" s="103">
        <f t="shared" si="33"/>
        <v>122.16</v>
      </c>
      <c r="K716" s="113"/>
      <c r="L716" s="113"/>
      <c r="N716" s="117"/>
      <c r="O716" s="113"/>
      <c r="P716" s="114"/>
      <c r="Q716" s="118"/>
      <c r="R716" s="116"/>
      <c r="S716" s="114"/>
    </row>
    <row r="717" spans="6:19">
      <c r="F717" s="111" t="s">
        <v>365</v>
      </c>
      <c r="G717" s="136">
        <v>5.8731699999999999E-5</v>
      </c>
      <c r="H717" s="103">
        <f>ROUND(+G717*Totals!$H$16,2)</f>
        <v>21.97</v>
      </c>
      <c r="I717" s="103">
        <f t="shared" si="32"/>
        <v>11.526514084507044</v>
      </c>
      <c r="J717" s="103">
        <f t="shared" si="33"/>
        <v>10.443485915492955</v>
      </c>
      <c r="K717" s="113" t="s">
        <v>365</v>
      </c>
      <c r="L717" s="113" t="s">
        <v>84</v>
      </c>
      <c r="M717" s="138">
        <v>0.52464788732394374</v>
      </c>
      <c r="N717" s="117">
        <f>+H717*M717</f>
        <v>11.526514084507044</v>
      </c>
      <c r="O717" s="117" t="s">
        <v>1159</v>
      </c>
      <c r="P717" s="114"/>
      <c r="Q717" s="118"/>
      <c r="R717" s="116"/>
      <c r="S717" s="114"/>
    </row>
    <row r="718" spans="6:19">
      <c r="F718" s="111" t="s">
        <v>364</v>
      </c>
      <c r="G718" s="136">
        <v>2.1622541000000002E-3</v>
      </c>
      <c r="H718" s="103">
        <f>ROUND(+G718*Totals!$H$16,2)</f>
        <v>808.97</v>
      </c>
      <c r="I718" s="103">
        <f t="shared" si="32"/>
        <v>0</v>
      </c>
      <c r="J718" s="103">
        <f t="shared" si="33"/>
        <v>808.97</v>
      </c>
      <c r="K718" s="113"/>
      <c r="L718" s="113"/>
      <c r="N718" s="117"/>
      <c r="O718" s="113"/>
      <c r="P718" s="114"/>
      <c r="Q718" s="118"/>
      <c r="R718" s="116"/>
      <c r="S718" s="114"/>
    </row>
    <row r="719" spans="6:19">
      <c r="F719" s="111" t="s">
        <v>363</v>
      </c>
      <c r="G719" s="136">
        <v>2.43427E-5</v>
      </c>
      <c r="H719" s="103">
        <f>ROUND(+G719*Totals!$H$16,2)</f>
        <v>9.11</v>
      </c>
      <c r="I719" s="103">
        <f t="shared" si="32"/>
        <v>1.9804347826086957</v>
      </c>
      <c r="J719" s="103">
        <f t="shared" si="33"/>
        <v>7.1295652173913036</v>
      </c>
      <c r="K719" s="113" t="s">
        <v>363</v>
      </c>
      <c r="L719" s="113" t="s">
        <v>113</v>
      </c>
      <c r="M719" s="138">
        <v>0.21739130434782611</v>
      </c>
      <c r="N719" s="117">
        <f>+H719*M719</f>
        <v>1.9804347826086957</v>
      </c>
      <c r="O719" s="113"/>
      <c r="P719" s="114"/>
      <c r="Q719" s="118"/>
      <c r="R719" s="116"/>
      <c r="S719" s="114"/>
    </row>
    <row r="720" spans="6:19">
      <c r="F720" s="111" t="s">
        <v>362</v>
      </c>
      <c r="G720" s="136">
        <v>2.8245309999999998E-4</v>
      </c>
      <c r="H720" s="103">
        <f>ROUND(+G720*Totals!$H$16,2)</f>
        <v>105.68</v>
      </c>
      <c r="I720" s="103">
        <f t="shared" si="32"/>
        <v>0</v>
      </c>
      <c r="J720" s="103">
        <f t="shared" si="33"/>
        <v>105.68</v>
      </c>
      <c r="K720" s="113"/>
      <c r="L720" s="113"/>
      <c r="N720" s="117"/>
      <c r="O720" s="117"/>
      <c r="P720" s="114"/>
      <c r="Q720" s="118"/>
      <c r="R720" s="116"/>
      <c r="S720" s="114"/>
    </row>
    <row r="721" spans="6:19">
      <c r="F721" s="111" t="s">
        <v>361</v>
      </c>
      <c r="G721" s="136">
        <v>6.4218479999999991E-4</v>
      </c>
      <c r="H721" s="103">
        <f>ROUND(+G721*Totals!$H$16,2)</f>
        <v>240.26</v>
      </c>
      <c r="I721" s="103">
        <f t="shared" si="32"/>
        <v>0</v>
      </c>
      <c r="J721" s="103">
        <f t="shared" si="33"/>
        <v>240.26</v>
      </c>
      <c r="K721" s="113"/>
      <c r="L721" s="113"/>
      <c r="N721" s="117"/>
      <c r="O721" s="113"/>
      <c r="P721" s="114"/>
      <c r="Q721" s="118"/>
      <c r="R721" s="116"/>
      <c r="S721" s="114"/>
    </row>
    <row r="722" spans="6:19">
      <c r="F722" s="111" t="s">
        <v>360</v>
      </c>
      <c r="G722" s="136">
        <v>8.0756100000000004E-5</v>
      </c>
      <c r="H722" s="103">
        <f>ROUND(+G722*Totals!$H$16,2)</f>
        <v>30.21</v>
      </c>
      <c r="I722" s="103">
        <f t="shared" si="32"/>
        <v>5.6934230769230769</v>
      </c>
      <c r="J722" s="103">
        <f t="shared" si="33"/>
        <v>24.516576923076926</v>
      </c>
      <c r="K722" s="113" t="s">
        <v>360</v>
      </c>
      <c r="L722" s="113" t="s">
        <v>45</v>
      </c>
      <c r="M722" s="138">
        <v>0.18846153846153846</v>
      </c>
      <c r="N722" s="117">
        <f>+H722*M722</f>
        <v>5.6934230769230769</v>
      </c>
      <c r="O722" s="117"/>
      <c r="P722" s="114"/>
      <c r="Q722" s="118"/>
      <c r="R722" s="116"/>
      <c r="S722" s="114"/>
    </row>
    <row r="723" spans="6:19">
      <c r="F723" s="111" t="s">
        <v>359</v>
      </c>
      <c r="G723" s="136">
        <v>6.483671000000001E-4</v>
      </c>
      <c r="H723" s="103">
        <f>ROUND(+G723*Totals!$H$16,2)</f>
        <v>242.58</v>
      </c>
      <c r="I723" s="103">
        <f t="shared" si="32"/>
        <v>0</v>
      </c>
      <c r="J723" s="103">
        <f t="shared" si="33"/>
        <v>242.58</v>
      </c>
      <c r="K723" s="113"/>
      <c r="L723" s="113"/>
      <c r="N723" s="117"/>
      <c r="O723" s="117"/>
      <c r="P723" s="114"/>
      <c r="Q723" s="118"/>
      <c r="R723" s="116"/>
      <c r="S723" s="114"/>
    </row>
    <row r="724" spans="6:19">
      <c r="F724" s="111" t="s">
        <v>358</v>
      </c>
      <c r="G724" s="136">
        <v>9.0415900000000003E-5</v>
      </c>
      <c r="H724" s="103">
        <f>ROUND(+G724*Totals!$H$16,2)</f>
        <v>33.83</v>
      </c>
      <c r="I724" s="103">
        <f t="shared" si="32"/>
        <v>6.2607467532467522</v>
      </c>
      <c r="J724" s="103">
        <f t="shared" si="33"/>
        <v>27.569253246753245</v>
      </c>
      <c r="K724" s="113" t="s">
        <v>358</v>
      </c>
      <c r="L724" s="113" t="s">
        <v>80</v>
      </c>
      <c r="M724" s="138">
        <v>0.18506493506493504</v>
      </c>
      <c r="N724" s="117">
        <f>+H724*M724</f>
        <v>6.2607467532467522</v>
      </c>
      <c r="O724" s="113"/>
      <c r="P724" s="114"/>
      <c r="Q724" s="118"/>
      <c r="R724" s="116"/>
      <c r="S724" s="114"/>
    </row>
    <row r="725" spans="6:19">
      <c r="F725" s="111" t="s">
        <v>357</v>
      </c>
      <c r="G725" s="136">
        <v>1.047124E-4</v>
      </c>
      <c r="H725" s="103">
        <f>ROUND(+G725*Totals!$H$16,2)</f>
        <v>39.18</v>
      </c>
      <c r="I725" s="103">
        <f t="shared" si="32"/>
        <v>10.883333333333333</v>
      </c>
      <c r="J725" s="103">
        <f t="shared" si="33"/>
        <v>28.296666666666667</v>
      </c>
      <c r="K725" s="113" t="s">
        <v>357</v>
      </c>
      <c r="L725" s="113" t="s">
        <v>98</v>
      </c>
      <c r="M725" s="138">
        <v>0.27777777777777779</v>
      </c>
      <c r="N725" s="117">
        <f>+H725*M725</f>
        <v>10.883333333333333</v>
      </c>
      <c r="O725" s="113" t="s">
        <v>1159</v>
      </c>
      <c r="P725" s="114"/>
      <c r="Q725" s="118"/>
      <c r="R725" s="116"/>
      <c r="S725" s="114"/>
    </row>
    <row r="726" spans="6:19">
      <c r="F726" s="111" t="s">
        <v>356</v>
      </c>
      <c r="G726" s="136">
        <v>3.1143259999999998E-4</v>
      </c>
      <c r="H726" s="103">
        <f>ROUND(+G726*Totals!$H$16,2)</f>
        <v>116.52</v>
      </c>
      <c r="I726" s="103">
        <f t="shared" si="32"/>
        <v>0</v>
      </c>
      <c r="J726" s="103">
        <f t="shared" si="33"/>
        <v>116.52</v>
      </c>
      <c r="K726" s="113"/>
      <c r="L726" s="113"/>
      <c r="N726" s="117"/>
      <c r="O726" s="117"/>
      <c r="P726" s="114"/>
      <c r="Q726" s="118"/>
      <c r="R726" s="116"/>
      <c r="S726" s="114"/>
    </row>
    <row r="727" spans="6:19">
      <c r="F727" s="111" t="s">
        <v>355</v>
      </c>
      <c r="G727" s="136">
        <v>2.094249E-4</v>
      </c>
      <c r="H727" s="103">
        <f>ROUND(+G727*Totals!$H$16,2)</f>
        <v>78.349999999999994</v>
      </c>
      <c r="I727" s="103">
        <f t="shared" si="32"/>
        <v>0</v>
      </c>
      <c r="J727" s="103">
        <f t="shared" si="33"/>
        <v>78.349999999999994</v>
      </c>
      <c r="K727" s="113"/>
      <c r="L727" s="113"/>
      <c r="N727" s="117"/>
      <c r="O727" s="117"/>
      <c r="P727" s="114"/>
      <c r="Q727" s="118"/>
      <c r="R727" s="116"/>
      <c r="S727" s="114"/>
    </row>
    <row r="728" spans="6:19">
      <c r="F728" s="111" t="s">
        <v>354</v>
      </c>
      <c r="G728" s="136">
        <v>7.8051300000000009E-5</v>
      </c>
      <c r="H728" s="103">
        <f>ROUND(+G728*Totals!$H$16,2)</f>
        <v>29.2</v>
      </c>
      <c r="I728" s="103">
        <f t="shared" si="32"/>
        <v>3.3056603773584903</v>
      </c>
      <c r="J728" s="103">
        <f t="shared" si="33"/>
        <v>25.89433962264151</v>
      </c>
      <c r="K728" s="113" t="s">
        <v>354</v>
      </c>
      <c r="L728" s="113" t="s">
        <v>65</v>
      </c>
      <c r="M728" s="138">
        <v>0.11320754716981131</v>
      </c>
      <c r="N728" s="117">
        <f t="shared" ref="N728:N787" si="34">+H728*M728</f>
        <v>3.3056603773584903</v>
      </c>
      <c r="O728" s="117" t="s">
        <v>1159</v>
      </c>
      <c r="P728" s="114"/>
      <c r="Q728" s="118"/>
      <c r="R728" s="116"/>
      <c r="S728" s="114"/>
    </row>
    <row r="729" spans="6:19">
      <c r="F729" s="111" t="s">
        <v>353</v>
      </c>
      <c r="G729" s="136">
        <v>4.2116799999999996E-5</v>
      </c>
      <c r="H729" s="103">
        <f>ROUND(+G729*Totals!$H$16,2)</f>
        <v>15.76</v>
      </c>
      <c r="I729" s="103">
        <f t="shared" si="32"/>
        <v>5.5697991967871481</v>
      </c>
      <c r="J729" s="103">
        <f t="shared" si="33"/>
        <v>10.190200803212852</v>
      </c>
      <c r="K729" s="113" t="s">
        <v>353</v>
      </c>
      <c r="L729" s="113" t="s">
        <v>58</v>
      </c>
      <c r="M729" s="138">
        <v>0.35341365461847385</v>
      </c>
      <c r="N729" s="117">
        <f t="shared" si="34"/>
        <v>5.5697991967871481</v>
      </c>
      <c r="O729" s="117" t="s">
        <v>1159</v>
      </c>
      <c r="P729" s="114"/>
      <c r="Q729" s="118"/>
      <c r="R729" s="116"/>
      <c r="S729" s="114"/>
    </row>
    <row r="730" spans="6:19">
      <c r="F730" s="111" t="s">
        <v>352</v>
      </c>
      <c r="G730" s="136">
        <v>1.06258E-4</v>
      </c>
      <c r="H730" s="103">
        <f>ROUND(+G730*Totals!$H$16,2)</f>
        <v>39.75</v>
      </c>
      <c r="I730" s="103">
        <f t="shared" si="32"/>
        <v>16.78125</v>
      </c>
      <c r="J730" s="103">
        <f t="shared" si="33"/>
        <v>22.96875</v>
      </c>
      <c r="K730" s="113" t="s">
        <v>352</v>
      </c>
      <c r="L730" s="113" t="s">
        <v>129</v>
      </c>
      <c r="M730" s="138">
        <v>0.42216981132075471</v>
      </c>
      <c r="N730" s="117">
        <f t="shared" si="34"/>
        <v>16.78125</v>
      </c>
      <c r="O730" s="117" t="s">
        <v>1159</v>
      </c>
      <c r="P730" s="114"/>
      <c r="Q730" s="118"/>
      <c r="R730" s="116"/>
      <c r="S730" s="114"/>
    </row>
    <row r="731" spans="6:19">
      <c r="F731" s="111" t="s">
        <v>351</v>
      </c>
      <c r="G731" s="136">
        <v>1.46829E-5</v>
      </c>
      <c r="H731" s="103">
        <f>ROUND(+G731*Totals!$H$16,2)</f>
        <v>5.49</v>
      </c>
      <c r="I731" s="103">
        <f t="shared" si="32"/>
        <v>2.6142857142857148</v>
      </c>
      <c r="J731" s="103">
        <f t="shared" si="33"/>
        <v>2.8757142857142854</v>
      </c>
      <c r="K731" s="113" t="s">
        <v>351</v>
      </c>
      <c r="L731" s="113" t="s">
        <v>47</v>
      </c>
      <c r="M731" s="138">
        <v>0.47619047619047622</v>
      </c>
      <c r="N731" s="117">
        <f t="shared" si="34"/>
        <v>2.6142857142857148</v>
      </c>
      <c r="O731" s="117" t="s">
        <v>1159</v>
      </c>
      <c r="P731" s="114"/>
      <c r="Q731" s="118"/>
      <c r="R731" s="116"/>
      <c r="S731" s="114"/>
    </row>
    <row r="732" spans="6:19">
      <c r="F732" s="111" t="s">
        <v>350</v>
      </c>
      <c r="G732" s="136">
        <v>1.4103340000000002E-4</v>
      </c>
      <c r="H732" s="103">
        <f>ROUND(+G732*Totals!$H$16,2)</f>
        <v>52.77</v>
      </c>
      <c r="I732" s="103">
        <f t="shared" si="32"/>
        <v>7.1504065040650415</v>
      </c>
      <c r="J732" s="103">
        <f t="shared" si="33"/>
        <v>45.619593495934964</v>
      </c>
      <c r="K732" s="113" t="s">
        <v>350</v>
      </c>
      <c r="L732" s="113" t="s">
        <v>66</v>
      </c>
      <c r="M732" s="138">
        <v>0.13550135501355015</v>
      </c>
      <c r="N732" s="117">
        <f t="shared" si="34"/>
        <v>7.1504065040650415</v>
      </c>
      <c r="O732" s="113" t="s">
        <v>1159</v>
      </c>
      <c r="P732" s="114"/>
      <c r="Q732" s="118"/>
      <c r="R732" s="116"/>
      <c r="S732" s="114"/>
    </row>
    <row r="733" spans="6:19">
      <c r="F733" s="111" t="s">
        <v>349</v>
      </c>
      <c r="G733" s="136">
        <v>8.5006400000000007E-5</v>
      </c>
      <c r="H733" s="103">
        <f>ROUND(+G733*Totals!$H$16,2)</f>
        <v>31.8</v>
      </c>
      <c r="I733" s="103">
        <f t="shared" si="32"/>
        <v>13.195020746887966</v>
      </c>
      <c r="J733" s="103">
        <f t="shared" si="33"/>
        <v>18.604979253112035</v>
      </c>
      <c r="K733" s="113" t="s">
        <v>349</v>
      </c>
      <c r="L733" s="113" t="s">
        <v>71</v>
      </c>
      <c r="M733" s="138">
        <v>0.41493775933609955</v>
      </c>
      <c r="N733" s="117">
        <f t="shared" si="34"/>
        <v>13.195020746887966</v>
      </c>
      <c r="O733" s="113" t="s">
        <v>1159</v>
      </c>
      <c r="P733" s="114"/>
      <c r="Q733" s="118"/>
      <c r="R733" s="116"/>
      <c r="S733" s="114"/>
    </row>
    <row r="734" spans="6:19">
      <c r="F734" s="111" t="s">
        <v>348</v>
      </c>
      <c r="G734" s="136">
        <v>1.464429E-4</v>
      </c>
      <c r="H734" s="103">
        <f>ROUND(+G734*Totals!$H$16,2)</f>
        <v>54.79</v>
      </c>
      <c r="I734" s="103">
        <f t="shared" si="32"/>
        <v>0</v>
      </c>
      <c r="J734" s="103">
        <f t="shared" si="33"/>
        <v>54.79</v>
      </c>
      <c r="K734" s="113"/>
      <c r="L734" s="113"/>
      <c r="N734" s="117"/>
      <c r="O734" s="117"/>
      <c r="P734" s="114"/>
      <c r="Q734" s="118"/>
      <c r="R734" s="116"/>
      <c r="S734" s="114"/>
    </row>
    <row r="735" spans="6:19">
      <c r="F735" s="111" t="s">
        <v>347</v>
      </c>
      <c r="G735" s="136">
        <v>4.0957639999999996E-4</v>
      </c>
      <c r="H735" s="103">
        <f>ROUND(+G735*Totals!$H$16,2)</f>
        <v>153.24</v>
      </c>
      <c r="I735" s="103">
        <f t="shared" si="32"/>
        <v>0</v>
      </c>
      <c r="J735" s="103">
        <f t="shared" si="33"/>
        <v>153.24</v>
      </c>
      <c r="K735" s="113"/>
      <c r="L735" s="113"/>
      <c r="N735" s="117"/>
      <c r="O735" s="113"/>
      <c r="P735" s="114"/>
      <c r="Q735" s="118"/>
      <c r="R735" s="116"/>
      <c r="S735" s="114"/>
    </row>
    <row r="736" spans="6:19">
      <c r="F736" s="111" t="s">
        <v>346</v>
      </c>
      <c r="G736" s="136">
        <v>9.4666200000000005E-5</v>
      </c>
      <c r="H736" s="103">
        <f>ROUND(+G736*Totals!$H$16,2)</f>
        <v>35.42</v>
      </c>
      <c r="I736" s="103">
        <f t="shared" si="32"/>
        <v>3.3489097103918231</v>
      </c>
      <c r="J736" s="103">
        <f t="shared" si="33"/>
        <v>32.071090289608179</v>
      </c>
      <c r="K736" s="113" t="s">
        <v>346</v>
      </c>
      <c r="L736" s="113" t="s">
        <v>70</v>
      </c>
      <c r="M736" s="138">
        <v>9.4548551959114144E-2</v>
      </c>
      <c r="N736" s="117">
        <f t="shared" si="34"/>
        <v>3.3489097103918231</v>
      </c>
      <c r="O736" s="117" t="s">
        <v>1159</v>
      </c>
      <c r="P736" s="114"/>
      <c r="Q736" s="118"/>
      <c r="R736" s="116"/>
      <c r="S736" s="114"/>
    </row>
    <row r="737" spans="6:19">
      <c r="F737" s="111" t="s">
        <v>345</v>
      </c>
      <c r="G737" s="136">
        <v>1.295575E-3</v>
      </c>
      <c r="H737" s="103">
        <f>ROUND(+G737*Totals!$H$16,2)</f>
        <v>484.72</v>
      </c>
      <c r="I737" s="103">
        <f t="shared" si="32"/>
        <v>0</v>
      </c>
      <c r="J737" s="103">
        <f t="shared" si="33"/>
        <v>484.72</v>
      </c>
      <c r="K737" s="113"/>
      <c r="L737" s="113"/>
      <c r="N737" s="117"/>
      <c r="O737" s="113"/>
      <c r="P737" s="114"/>
      <c r="Q737" s="118"/>
      <c r="R737" s="116"/>
      <c r="S737" s="114"/>
    </row>
    <row r="738" spans="6:19">
      <c r="F738" s="111" t="s">
        <v>344</v>
      </c>
      <c r="G738" s="136">
        <v>5.7958899999999998E-5</v>
      </c>
      <c r="H738" s="103">
        <f>ROUND(+G738*Totals!$H$16,2)</f>
        <v>21.68</v>
      </c>
      <c r="I738" s="103">
        <f t="shared" si="32"/>
        <v>10.660826446280991</v>
      </c>
      <c r="J738" s="103">
        <f t="shared" si="33"/>
        <v>11.019173553719009</v>
      </c>
      <c r="K738" s="113" t="s">
        <v>344</v>
      </c>
      <c r="L738" s="113" t="s">
        <v>51</v>
      </c>
      <c r="M738" s="138">
        <v>0.49173553719008262</v>
      </c>
      <c r="N738" s="117">
        <f t="shared" si="34"/>
        <v>10.660826446280991</v>
      </c>
      <c r="O738" s="113" t="s">
        <v>1159</v>
      </c>
      <c r="P738" s="114"/>
      <c r="Q738" s="118"/>
      <c r="R738" s="116"/>
      <c r="S738" s="114"/>
    </row>
    <row r="739" spans="6:19">
      <c r="F739" s="111" t="s">
        <v>343</v>
      </c>
      <c r="G739" s="136">
        <v>1.0088715999999999E-3</v>
      </c>
      <c r="H739" s="103">
        <f>ROUND(+G739*Totals!$H$16,2)</f>
        <v>377.45</v>
      </c>
      <c r="I739" s="103">
        <f t="shared" si="32"/>
        <v>0</v>
      </c>
      <c r="J739" s="103">
        <f t="shared" si="33"/>
        <v>377.45</v>
      </c>
      <c r="K739" s="113"/>
      <c r="L739" s="113"/>
      <c r="N739" s="117"/>
      <c r="O739" s="113"/>
      <c r="P739" s="114"/>
      <c r="Q739" s="118"/>
      <c r="R739" s="116"/>
      <c r="S739" s="114"/>
    </row>
    <row r="740" spans="6:19">
      <c r="F740" s="111" t="s">
        <v>342</v>
      </c>
      <c r="G740" s="136">
        <v>1.5683683000000002E-3</v>
      </c>
      <c r="H740" s="103">
        <f>ROUND(+G740*Totals!$H$16,2)</f>
        <v>586.78</v>
      </c>
      <c r="I740" s="103">
        <f t="shared" si="32"/>
        <v>0</v>
      </c>
      <c r="J740" s="103">
        <f t="shared" si="33"/>
        <v>586.78</v>
      </c>
      <c r="K740" s="113"/>
      <c r="L740" s="113"/>
      <c r="N740" s="117"/>
      <c r="O740" s="113"/>
      <c r="P740" s="114"/>
      <c r="Q740" s="118"/>
      <c r="R740" s="116"/>
      <c r="S740" s="114"/>
    </row>
    <row r="741" spans="6:19">
      <c r="F741" s="111" t="s">
        <v>341</v>
      </c>
      <c r="G741" s="136">
        <v>2.9288570000000002E-4</v>
      </c>
      <c r="H741" s="103">
        <f>ROUND(+G741*Totals!$H$16,2)</f>
        <v>109.58</v>
      </c>
      <c r="I741" s="103">
        <f t="shared" si="32"/>
        <v>0</v>
      </c>
      <c r="J741" s="103">
        <f t="shared" si="33"/>
        <v>109.58</v>
      </c>
      <c r="K741" s="113"/>
      <c r="L741" s="113"/>
      <c r="N741" s="117"/>
      <c r="O741" s="113"/>
      <c r="P741" s="114"/>
      <c r="Q741" s="118"/>
      <c r="R741" s="116"/>
      <c r="S741" s="114"/>
    </row>
    <row r="742" spans="6:19">
      <c r="F742" s="111" t="s">
        <v>340</v>
      </c>
      <c r="G742" s="136">
        <v>4.1382670000000003E-4</v>
      </c>
      <c r="H742" s="103">
        <f>ROUND(+G742*Totals!$H$16,2)</f>
        <v>154.83000000000001</v>
      </c>
      <c r="I742" s="103">
        <f t="shared" si="32"/>
        <v>0</v>
      </c>
      <c r="J742" s="103">
        <f t="shared" si="33"/>
        <v>154.83000000000001</v>
      </c>
      <c r="K742" s="113"/>
      <c r="L742" s="113"/>
      <c r="N742" s="117"/>
      <c r="O742" s="117"/>
      <c r="P742" s="114"/>
      <c r="Q742" s="118"/>
      <c r="R742" s="116"/>
      <c r="S742" s="114"/>
    </row>
    <row r="743" spans="6:19">
      <c r="F743" s="111" t="s">
        <v>339</v>
      </c>
      <c r="G743" s="136">
        <v>8.6551989999999991E-4</v>
      </c>
      <c r="H743" s="103">
        <f>ROUND(+G743*Totals!$H$16,2)</f>
        <v>323.82</v>
      </c>
      <c r="I743" s="103">
        <f t="shared" si="32"/>
        <v>0</v>
      </c>
      <c r="J743" s="103">
        <f t="shared" si="33"/>
        <v>323.82</v>
      </c>
      <c r="K743" s="113"/>
      <c r="L743" s="113"/>
      <c r="N743" s="117"/>
      <c r="O743" s="117"/>
      <c r="P743" s="114"/>
      <c r="Q743" s="118"/>
      <c r="R743" s="116"/>
      <c r="S743" s="114"/>
    </row>
    <row r="744" spans="6:19">
      <c r="F744" s="111" t="s">
        <v>338</v>
      </c>
      <c r="G744" s="136">
        <v>1.19782E-5</v>
      </c>
      <c r="H744" s="103">
        <f>ROUND(+G744*Totals!$H$16,2)</f>
        <v>4.4800000000000004</v>
      </c>
      <c r="I744" s="103">
        <f t="shared" si="32"/>
        <v>2.1677419354838712</v>
      </c>
      <c r="J744" s="103">
        <f t="shared" si="33"/>
        <v>2.3122580645161293</v>
      </c>
      <c r="K744" s="113" t="s">
        <v>338</v>
      </c>
      <c r="L744" s="113" t="s">
        <v>107</v>
      </c>
      <c r="M744" s="138">
        <v>0.48387096774193544</v>
      </c>
      <c r="N744" s="117">
        <f t="shared" si="34"/>
        <v>2.1677419354838712</v>
      </c>
      <c r="O744" s="113" t="s">
        <v>1159</v>
      </c>
      <c r="P744" s="114"/>
      <c r="Q744" s="118"/>
      <c r="R744" s="116"/>
      <c r="S744" s="114"/>
    </row>
    <row r="745" spans="6:19">
      <c r="F745" s="111" t="s">
        <v>337</v>
      </c>
      <c r="G745" s="136">
        <v>1.73877E-5</v>
      </c>
      <c r="H745" s="103">
        <f>ROUND(+G745*Totals!$H$16,2)</f>
        <v>6.51</v>
      </c>
      <c r="I745" s="103">
        <f t="shared" si="32"/>
        <v>3.2549999999999999</v>
      </c>
      <c r="J745" s="103">
        <f t="shared" si="33"/>
        <v>3.2549999999999999</v>
      </c>
      <c r="K745" s="113" t="s">
        <v>337</v>
      </c>
      <c r="L745" s="113" t="s">
        <v>101</v>
      </c>
      <c r="M745" s="138">
        <v>0.5</v>
      </c>
      <c r="N745" s="117">
        <f t="shared" si="34"/>
        <v>3.2549999999999999</v>
      </c>
      <c r="O745" s="113" t="s">
        <v>1159</v>
      </c>
      <c r="P745" s="114"/>
      <c r="Q745" s="118"/>
      <c r="R745" s="116"/>
      <c r="S745" s="114"/>
    </row>
    <row r="746" spans="6:19">
      <c r="F746" s="111" t="s">
        <v>336</v>
      </c>
      <c r="G746" s="136">
        <v>5.2626699999999997E-4</v>
      </c>
      <c r="H746" s="103">
        <f>ROUND(+G746*Totals!$H$16,2)</f>
        <v>196.89</v>
      </c>
      <c r="I746" s="103">
        <f t="shared" si="32"/>
        <v>0</v>
      </c>
      <c r="J746" s="103">
        <f t="shared" si="33"/>
        <v>196.89</v>
      </c>
      <c r="K746" s="113"/>
      <c r="L746" s="113"/>
      <c r="N746" s="117"/>
      <c r="O746" s="117"/>
      <c r="P746" s="114"/>
      <c r="Q746" s="118"/>
      <c r="R746" s="116"/>
      <c r="S746" s="114"/>
    </row>
    <row r="747" spans="6:19">
      <c r="F747" s="111" t="s">
        <v>335</v>
      </c>
      <c r="G747" s="136">
        <v>1.966739E-4</v>
      </c>
      <c r="H747" s="103">
        <f>ROUND(+G747*Totals!$H$16,2)</f>
        <v>73.58</v>
      </c>
      <c r="I747" s="103">
        <f t="shared" si="32"/>
        <v>0</v>
      </c>
      <c r="J747" s="103">
        <f t="shared" si="33"/>
        <v>73.58</v>
      </c>
      <c r="K747" s="113"/>
      <c r="L747" s="113"/>
      <c r="N747" s="117"/>
      <c r="O747" s="117"/>
      <c r="P747" s="114"/>
      <c r="Q747" s="118"/>
      <c r="R747" s="116"/>
      <c r="S747" s="114"/>
    </row>
    <row r="748" spans="6:19">
      <c r="F748" s="111" t="s">
        <v>334</v>
      </c>
      <c r="G748" s="136">
        <v>4.4048799999999997E-5</v>
      </c>
      <c r="H748" s="103">
        <f>ROUND(+G748*Totals!$H$16,2)</f>
        <v>16.48</v>
      </c>
      <c r="I748" s="103">
        <f t="shared" si="32"/>
        <v>5.4375634517766498</v>
      </c>
      <c r="J748" s="103">
        <f t="shared" si="33"/>
        <v>11.04243654822335</v>
      </c>
      <c r="K748" s="113" t="s">
        <v>334</v>
      </c>
      <c r="L748" s="113" t="s">
        <v>78</v>
      </c>
      <c r="M748" s="138">
        <v>0.32994923857868019</v>
      </c>
      <c r="N748" s="117">
        <f t="shared" si="34"/>
        <v>5.4375634517766498</v>
      </c>
      <c r="O748" s="117"/>
      <c r="P748" s="114"/>
      <c r="Q748" s="118"/>
      <c r="R748" s="116"/>
      <c r="S748" s="114"/>
    </row>
    <row r="749" spans="6:19">
      <c r="F749" s="111" t="s">
        <v>333</v>
      </c>
      <c r="G749" s="136">
        <v>6.06637E-5</v>
      </c>
      <c r="H749" s="103">
        <f>ROUND(+G749*Totals!$H$16,2)</f>
        <v>22.7</v>
      </c>
      <c r="I749" s="103">
        <f t="shared" si="32"/>
        <v>4.5066176470588228</v>
      </c>
      <c r="J749" s="103">
        <f t="shared" si="33"/>
        <v>18.193382352941178</v>
      </c>
      <c r="K749" s="113" t="s">
        <v>333</v>
      </c>
      <c r="L749" s="113" t="s">
        <v>96</v>
      </c>
      <c r="M749" s="138">
        <v>0.19852941176470587</v>
      </c>
      <c r="N749" s="117">
        <f t="shared" si="34"/>
        <v>4.5066176470588228</v>
      </c>
      <c r="O749" s="117" t="s">
        <v>1159</v>
      </c>
      <c r="P749" s="114"/>
      <c r="Q749" s="118"/>
      <c r="R749" s="116"/>
      <c r="S749" s="114"/>
    </row>
    <row r="750" spans="6:19">
      <c r="F750" s="111" t="s">
        <v>332</v>
      </c>
      <c r="G750" s="136">
        <v>1.89332E-5</v>
      </c>
      <c r="H750" s="103">
        <f>ROUND(+G750*Totals!$H$16,2)</f>
        <v>7.08</v>
      </c>
      <c r="I750" s="103">
        <f t="shared" si="32"/>
        <v>2.4136363636363636</v>
      </c>
      <c r="J750" s="103">
        <f t="shared" si="33"/>
        <v>4.666363636363636</v>
      </c>
      <c r="K750" s="113" t="s">
        <v>332</v>
      </c>
      <c r="L750" s="113" t="s">
        <v>55</v>
      </c>
      <c r="M750" s="138">
        <v>0.34090909090909088</v>
      </c>
      <c r="N750" s="117">
        <f t="shared" si="34"/>
        <v>2.4136363636363636</v>
      </c>
      <c r="O750" s="117" t="s">
        <v>1159</v>
      </c>
      <c r="P750" s="114"/>
      <c r="Q750" s="118"/>
      <c r="R750" s="116"/>
      <c r="S750" s="114"/>
    </row>
    <row r="751" spans="6:19">
      <c r="F751" s="111" t="s">
        <v>331</v>
      </c>
      <c r="G751" s="136">
        <v>4.7526299999999999E-5</v>
      </c>
      <c r="H751" s="103">
        <f>ROUND(+G751*Totals!$H$16,2)</f>
        <v>17.78</v>
      </c>
      <c r="I751" s="103">
        <f t="shared" si="32"/>
        <v>2.903668903803132</v>
      </c>
      <c r="J751" s="103">
        <f t="shared" si="33"/>
        <v>14.87633109619687</v>
      </c>
      <c r="K751" s="113" t="s">
        <v>331</v>
      </c>
      <c r="L751" s="113" t="s">
        <v>132</v>
      </c>
      <c r="M751" s="138">
        <v>0.16331096196868009</v>
      </c>
      <c r="N751" s="117">
        <f t="shared" si="34"/>
        <v>2.903668903803132</v>
      </c>
      <c r="O751" s="117" t="s">
        <v>1159</v>
      </c>
      <c r="P751" s="114"/>
      <c r="Q751" s="118"/>
      <c r="R751" s="116"/>
      <c r="S751" s="114"/>
    </row>
    <row r="752" spans="6:19">
      <c r="F752" s="111" t="s">
        <v>330</v>
      </c>
      <c r="G752" s="136">
        <v>1.043261E-4</v>
      </c>
      <c r="H752" s="103">
        <f>ROUND(+G752*Totals!$H$16,2)</f>
        <v>39.03</v>
      </c>
      <c r="I752" s="103">
        <f t="shared" si="32"/>
        <v>11.134325153374235</v>
      </c>
      <c r="J752" s="103">
        <f t="shared" si="33"/>
        <v>27.895674846625766</v>
      </c>
      <c r="K752" s="113" t="s">
        <v>330</v>
      </c>
      <c r="L752" s="113" t="s">
        <v>44</v>
      </c>
      <c r="M752" s="138">
        <v>0.28527607361963192</v>
      </c>
      <c r="N752" s="117">
        <f t="shared" si="34"/>
        <v>11.134325153374235</v>
      </c>
      <c r="O752" s="117" t="s">
        <v>1159</v>
      </c>
      <c r="P752" s="114"/>
      <c r="Q752" s="118"/>
      <c r="R752" s="116"/>
      <c r="S752" s="114"/>
    </row>
    <row r="753" spans="6:19">
      <c r="F753" s="111" t="s">
        <v>329</v>
      </c>
      <c r="G753" s="136">
        <v>1.464429E-4</v>
      </c>
      <c r="H753" s="103">
        <f>ROUND(+G753*Totals!$H$16,2)</f>
        <v>54.79</v>
      </c>
      <c r="I753" s="103">
        <f t="shared" si="32"/>
        <v>9.7145390070921991</v>
      </c>
      <c r="J753" s="103">
        <f t="shared" si="33"/>
        <v>45.0754609929078</v>
      </c>
      <c r="K753" s="113" t="s">
        <v>329</v>
      </c>
      <c r="L753" s="113" t="s">
        <v>55</v>
      </c>
      <c r="M753" s="138">
        <v>0.1773049645390071</v>
      </c>
      <c r="N753" s="117">
        <f t="shared" si="34"/>
        <v>9.7145390070921991</v>
      </c>
      <c r="O753" s="113" t="s">
        <v>1159</v>
      </c>
      <c r="P753" s="114"/>
      <c r="Q753" s="118"/>
      <c r="R753" s="116"/>
      <c r="S753" s="114"/>
    </row>
    <row r="754" spans="6:19">
      <c r="F754" s="111" t="s">
        <v>328</v>
      </c>
      <c r="G754" s="136">
        <v>1.383286E-4</v>
      </c>
      <c r="H754" s="103">
        <f>ROUND(+G754*Totals!$H$16,2)</f>
        <v>51.75</v>
      </c>
      <c r="I754" s="103">
        <f t="shared" si="32"/>
        <v>15.559385382059801</v>
      </c>
      <c r="J754" s="103">
        <f t="shared" si="33"/>
        <v>36.190614617940199</v>
      </c>
      <c r="K754" s="113" t="s">
        <v>328</v>
      </c>
      <c r="L754" s="113" t="s">
        <v>68</v>
      </c>
      <c r="M754" s="138">
        <v>0.30066445182724255</v>
      </c>
      <c r="N754" s="117">
        <f t="shared" si="34"/>
        <v>15.559385382059801</v>
      </c>
      <c r="O754" s="113" t="s">
        <v>1159</v>
      </c>
      <c r="P754" s="114"/>
      <c r="Q754" s="118"/>
      <c r="R754" s="116"/>
      <c r="S754" s="114"/>
    </row>
    <row r="755" spans="6:19">
      <c r="F755" s="111" t="s">
        <v>327</v>
      </c>
      <c r="G755" s="136">
        <v>1.7658150000000002E-4</v>
      </c>
      <c r="H755" s="103">
        <f>ROUND(+G755*Totals!$H$16,2)</f>
        <v>66.069999999999993</v>
      </c>
      <c r="I755" s="103">
        <f t="shared" si="32"/>
        <v>0</v>
      </c>
      <c r="J755" s="103">
        <f t="shared" si="33"/>
        <v>66.069999999999993</v>
      </c>
      <c r="K755" s="113"/>
      <c r="L755" s="113"/>
      <c r="N755" s="117"/>
      <c r="O755" s="113"/>
      <c r="P755" s="114"/>
      <c r="Q755" s="118"/>
      <c r="R755" s="116"/>
      <c r="S755" s="114"/>
    </row>
    <row r="756" spans="6:19">
      <c r="F756" s="111" t="s">
        <v>326</v>
      </c>
      <c r="G756" s="136">
        <v>1.8237739999999998E-4</v>
      </c>
      <c r="H756" s="103">
        <f>ROUND(+G756*Totals!$H$16,2)</f>
        <v>68.23</v>
      </c>
      <c r="I756" s="103">
        <f t="shared" si="32"/>
        <v>18.114717853839039</v>
      </c>
      <c r="J756" s="103">
        <f t="shared" si="33"/>
        <v>50.115282146160965</v>
      </c>
      <c r="K756" s="137" t="s">
        <v>326</v>
      </c>
      <c r="L756" s="137" t="s">
        <v>93</v>
      </c>
      <c r="M756" s="138">
        <v>0.26549491211840887</v>
      </c>
      <c r="N756" s="117">
        <f t="shared" si="34"/>
        <v>18.114717853839039</v>
      </c>
      <c r="O756" s="117"/>
      <c r="P756" s="114"/>
      <c r="Q756" s="118"/>
      <c r="R756" s="116"/>
      <c r="S756" s="114"/>
    </row>
    <row r="757" spans="6:19">
      <c r="F757" s="111" t="s">
        <v>325</v>
      </c>
      <c r="G757" s="136">
        <v>2.8245309999999998E-4</v>
      </c>
      <c r="H757" s="103">
        <f>ROUND(+G757*Totals!$H$16,2)</f>
        <v>105.68</v>
      </c>
      <c r="I757" s="103">
        <f t="shared" si="32"/>
        <v>0</v>
      </c>
      <c r="J757" s="103">
        <f t="shared" si="33"/>
        <v>105.68</v>
      </c>
      <c r="K757" s="113"/>
      <c r="L757" s="113"/>
      <c r="N757" s="117"/>
      <c r="O757" s="117"/>
      <c r="P757" s="114"/>
      <c r="Q757" s="118"/>
      <c r="R757" s="116"/>
      <c r="S757" s="114"/>
    </row>
    <row r="758" spans="6:19">
      <c r="F758" s="111" t="s">
        <v>324</v>
      </c>
      <c r="G758" s="136">
        <v>4.3662400000000004E-5</v>
      </c>
      <c r="H758" s="103">
        <f>ROUND(+G758*Totals!$H$16,2)</f>
        <v>16.34</v>
      </c>
      <c r="I758" s="103">
        <f t="shared" si="32"/>
        <v>7.506446700507615</v>
      </c>
      <c r="J758" s="103">
        <f t="shared" si="33"/>
        <v>8.8335532994923849</v>
      </c>
      <c r="K758" s="113" t="s">
        <v>324</v>
      </c>
      <c r="L758" s="113" t="s">
        <v>80</v>
      </c>
      <c r="M758" s="138">
        <v>0.45939086294416248</v>
      </c>
      <c r="N758" s="117">
        <f t="shared" si="34"/>
        <v>7.506446700507615</v>
      </c>
      <c r="O758" s="113" t="s">
        <v>1159</v>
      </c>
      <c r="P758" s="114"/>
      <c r="Q758" s="118"/>
      <c r="R758" s="116"/>
      <c r="S758" s="114"/>
    </row>
    <row r="759" spans="6:19">
      <c r="F759" s="111" t="s">
        <v>323</v>
      </c>
      <c r="G759" s="136">
        <v>1.352375E-4</v>
      </c>
      <c r="H759" s="103">
        <f>ROUND(+G759*Totals!$H$16,2)</f>
        <v>50.6</v>
      </c>
      <c r="I759" s="103">
        <f t="shared" si="32"/>
        <v>9.8388888888888886</v>
      </c>
      <c r="J759" s="103">
        <f t="shared" si="33"/>
        <v>40.761111111111113</v>
      </c>
      <c r="K759" s="113" t="s">
        <v>323</v>
      </c>
      <c r="L759" s="113" t="s">
        <v>62</v>
      </c>
      <c r="M759" s="138">
        <v>0.19444444444444442</v>
      </c>
      <c r="N759" s="117">
        <f t="shared" si="34"/>
        <v>9.8388888888888886</v>
      </c>
      <c r="O759" s="113" t="s">
        <v>1159</v>
      </c>
      <c r="P759" s="114"/>
      <c r="Q759" s="118"/>
      <c r="R759" s="116"/>
      <c r="S759" s="114"/>
    </row>
    <row r="760" spans="6:19">
      <c r="F760" s="111" t="s">
        <v>322</v>
      </c>
      <c r="G760" s="136">
        <v>1.9551479999999999E-4</v>
      </c>
      <c r="H760" s="103">
        <f>ROUND(+G760*Totals!$H$16,2)</f>
        <v>73.150000000000006</v>
      </c>
      <c r="I760" s="103">
        <f t="shared" si="32"/>
        <v>0</v>
      </c>
      <c r="J760" s="103">
        <f t="shared" si="33"/>
        <v>73.150000000000006</v>
      </c>
      <c r="K760" s="113"/>
      <c r="L760" s="113"/>
      <c r="N760" s="117"/>
      <c r="O760" s="117"/>
      <c r="P760" s="114"/>
      <c r="Q760" s="118"/>
      <c r="R760" s="116"/>
      <c r="S760" s="114"/>
    </row>
    <row r="761" spans="6:19">
      <c r="F761" s="111" t="s">
        <v>321</v>
      </c>
      <c r="G761" s="136">
        <v>7.9712830000000002E-4</v>
      </c>
      <c r="H761" s="103">
        <f>ROUND(+G761*Totals!$H$16,2)</f>
        <v>298.23</v>
      </c>
      <c r="I761" s="103">
        <f t="shared" si="32"/>
        <v>0</v>
      </c>
      <c r="J761" s="103">
        <f t="shared" si="33"/>
        <v>298.23</v>
      </c>
      <c r="K761" s="113"/>
      <c r="L761" s="113"/>
      <c r="N761" s="117"/>
      <c r="O761" s="113"/>
      <c r="P761" s="114"/>
      <c r="Q761" s="118"/>
      <c r="R761" s="116"/>
      <c r="S761" s="114"/>
    </row>
    <row r="762" spans="6:19">
      <c r="F762" s="111" t="s">
        <v>320</v>
      </c>
      <c r="G762" s="136">
        <v>3.67073E-5</v>
      </c>
      <c r="H762" s="103">
        <f>ROUND(+G762*Totals!$H$16,2)</f>
        <v>13.73</v>
      </c>
      <c r="I762" s="103">
        <f t="shared" si="32"/>
        <v>11.025606060606062</v>
      </c>
      <c r="J762" s="103">
        <f t="shared" si="33"/>
        <v>2.7043939393939382</v>
      </c>
      <c r="K762" s="113" t="s">
        <v>320</v>
      </c>
      <c r="L762" s="113" t="s">
        <v>65</v>
      </c>
      <c r="M762" s="138">
        <v>0.80303030303030309</v>
      </c>
      <c r="N762" s="117">
        <f t="shared" si="34"/>
        <v>11.025606060606062</v>
      </c>
      <c r="O762" s="117" t="s">
        <v>1159</v>
      </c>
      <c r="P762" s="114"/>
      <c r="Q762" s="118"/>
      <c r="R762" s="116"/>
      <c r="S762" s="114"/>
    </row>
    <row r="763" spans="6:19">
      <c r="F763" s="111" t="s">
        <v>319</v>
      </c>
      <c r="G763" s="136">
        <v>4.4821560000000006E-4</v>
      </c>
      <c r="H763" s="103">
        <f>ROUND(+G763*Totals!$H$16,2)</f>
        <v>167.69</v>
      </c>
      <c r="I763" s="103">
        <f t="shared" si="32"/>
        <v>0</v>
      </c>
      <c r="J763" s="103">
        <f t="shared" si="33"/>
        <v>167.69</v>
      </c>
      <c r="K763" s="113"/>
      <c r="L763" s="113"/>
      <c r="N763" s="117"/>
      <c r="O763" s="113"/>
      <c r="P763" s="114"/>
      <c r="Q763" s="118"/>
      <c r="R763" s="116"/>
      <c r="S763" s="114"/>
    </row>
    <row r="764" spans="6:19">
      <c r="F764" s="111" t="s">
        <v>318</v>
      </c>
      <c r="G764" s="136">
        <v>2.9365900000000003E-5</v>
      </c>
      <c r="H764" s="103">
        <f>ROUND(+G764*Totals!$H$16,2)</f>
        <v>10.99</v>
      </c>
      <c r="I764" s="103">
        <f t="shared" si="32"/>
        <v>5.4604402515723276</v>
      </c>
      <c r="J764" s="103">
        <f t="shared" si="33"/>
        <v>5.5295597484276726</v>
      </c>
      <c r="K764" s="113" t="s">
        <v>318</v>
      </c>
      <c r="L764" s="113" t="s">
        <v>98</v>
      </c>
      <c r="M764" s="138">
        <v>0.49685534591194969</v>
      </c>
      <c r="N764" s="117">
        <f t="shared" si="34"/>
        <v>5.4604402515723276</v>
      </c>
      <c r="O764" s="117" t="s">
        <v>1159</v>
      </c>
      <c r="P764" s="114"/>
      <c r="Q764" s="118"/>
      <c r="R764" s="116"/>
      <c r="S764" s="114"/>
    </row>
    <row r="765" spans="6:19">
      <c r="F765" s="111" t="s">
        <v>317</v>
      </c>
      <c r="G765" s="136">
        <v>2.4729139999999999E-4</v>
      </c>
      <c r="H765" s="103">
        <f>ROUND(+G765*Totals!$H$16,2)</f>
        <v>92.52</v>
      </c>
      <c r="I765" s="103">
        <f t="shared" si="32"/>
        <v>0</v>
      </c>
      <c r="J765" s="103">
        <f t="shared" si="33"/>
        <v>92.52</v>
      </c>
      <c r="K765" s="113"/>
      <c r="L765" s="113"/>
      <c r="N765" s="117"/>
      <c r="O765" s="117"/>
      <c r="P765" s="114"/>
      <c r="Q765" s="118"/>
      <c r="R765" s="116"/>
      <c r="S765" s="114"/>
    </row>
    <row r="766" spans="6:19">
      <c r="F766" s="111" t="s">
        <v>316</v>
      </c>
      <c r="G766" s="136">
        <v>4.6367099999999999E-5</v>
      </c>
      <c r="H766" s="103">
        <f>ROUND(+G766*Totals!$H$16,2)</f>
        <v>17.350000000000001</v>
      </c>
      <c r="I766" s="103">
        <f t="shared" si="32"/>
        <v>4.9800925925925927</v>
      </c>
      <c r="J766" s="103">
        <f t="shared" si="33"/>
        <v>12.369907407407409</v>
      </c>
      <c r="K766" s="113" t="s">
        <v>316</v>
      </c>
      <c r="L766" s="113" t="s">
        <v>83</v>
      </c>
      <c r="M766" s="138">
        <v>0.28703703703703703</v>
      </c>
      <c r="N766" s="117">
        <f t="shared" si="34"/>
        <v>4.9800925925925927</v>
      </c>
      <c r="O766" s="117" t="s">
        <v>1159</v>
      </c>
      <c r="P766" s="114"/>
      <c r="Q766" s="118"/>
      <c r="R766" s="116"/>
      <c r="S766" s="114"/>
    </row>
    <row r="767" spans="6:19">
      <c r="F767" s="111" t="s">
        <v>315</v>
      </c>
      <c r="G767" s="136">
        <v>6.4527600000000002E-5</v>
      </c>
      <c r="H767" s="103">
        <f>ROUND(+G767*Totals!$H$16,2)</f>
        <v>24.14</v>
      </c>
      <c r="I767" s="103">
        <f t="shared" si="32"/>
        <v>11.627064220183486</v>
      </c>
      <c r="J767" s="103">
        <f t="shared" si="33"/>
        <v>12.512935779816514</v>
      </c>
      <c r="K767" s="113" t="s">
        <v>315</v>
      </c>
      <c r="L767" s="113" t="s">
        <v>67</v>
      </c>
      <c r="M767" s="138">
        <v>0.48165137614678899</v>
      </c>
      <c r="N767" s="117">
        <f t="shared" si="34"/>
        <v>11.627064220183486</v>
      </c>
      <c r="O767" s="117" t="s">
        <v>1159</v>
      </c>
      <c r="P767" s="114"/>
      <c r="Q767" s="118"/>
      <c r="R767" s="116"/>
      <c r="S767" s="114"/>
    </row>
    <row r="768" spans="6:19">
      <c r="F768" s="111" t="s">
        <v>314</v>
      </c>
      <c r="G768" s="136">
        <v>4.1730400000000003E-5</v>
      </c>
      <c r="H768" s="103">
        <f>ROUND(+G768*Totals!$H$16,2)</f>
        <v>15.61</v>
      </c>
      <c r="I768" s="103">
        <f t="shared" si="32"/>
        <v>4.7623728813559323</v>
      </c>
      <c r="J768" s="103">
        <f t="shared" si="33"/>
        <v>10.847627118644066</v>
      </c>
      <c r="K768" s="113" t="s">
        <v>314</v>
      </c>
      <c r="L768" s="113" t="s">
        <v>124</v>
      </c>
      <c r="M768" s="138">
        <v>0.30508474576271188</v>
      </c>
      <c r="N768" s="117">
        <f t="shared" si="34"/>
        <v>4.7623728813559323</v>
      </c>
      <c r="O768" s="117" t="s">
        <v>1159</v>
      </c>
      <c r="P768" s="114"/>
      <c r="Q768" s="118"/>
      <c r="R768" s="116"/>
      <c r="S768" s="114"/>
    </row>
    <row r="769" spans="6:19">
      <c r="F769" s="111" t="s">
        <v>313</v>
      </c>
      <c r="G769" s="136">
        <v>4.0957600000000002E-5</v>
      </c>
      <c r="H769" s="103">
        <f>ROUND(+G769*Totals!$H$16,2)</f>
        <v>15.32</v>
      </c>
      <c r="I769" s="103">
        <f t="shared" si="32"/>
        <v>10.99897435897436</v>
      </c>
      <c r="J769" s="103">
        <f t="shared" si="33"/>
        <v>4.3210256410256402</v>
      </c>
      <c r="K769" s="113" t="s">
        <v>313</v>
      </c>
      <c r="L769" s="113" t="s">
        <v>56</v>
      </c>
      <c r="M769" s="138">
        <v>0.71794871794871795</v>
      </c>
      <c r="N769" s="117">
        <f t="shared" si="34"/>
        <v>10.99897435897436</v>
      </c>
      <c r="O769" s="117" t="s">
        <v>1159</v>
      </c>
      <c r="P769" s="114"/>
      <c r="Q769" s="118"/>
      <c r="R769" s="116"/>
      <c r="S769" s="114"/>
    </row>
    <row r="770" spans="6:19">
      <c r="F770" s="111" t="s">
        <v>312</v>
      </c>
      <c r="G770" s="136">
        <v>4.2116799999999996E-5</v>
      </c>
      <c r="H770" s="103">
        <f>ROUND(+G770*Totals!$H$16,2)</f>
        <v>15.76</v>
      </c>
      <c r="I770" s="103">
        <f t="shared" si="32"/>
        <v>12.057986577181206</v>
      </c>
      <c r="J770" s="103">
        <f t="shared" si="33"/>
        <v>3.7020134228187942</v>
      </c>
      <c r="K770" s="113" t="s">
        <v>312</v>
      </c>
      <c r="L770" s="113" t="s">
        <v>90</v>
      </c>
      <c r="M770" s="138">
        <v>0.76510067114093949</v>
      </c>
      <c r="N770" s="117">
        <f t="shared" si="34"/>
        <v>12.057986577181206</v>
      </c>
      <c r="O770" s="117" t="s">
        <v>1159</v>
      </c>
      <c r="P770" s="114"/>
      <c r="Q770" s="118"/>
      <c r="R770" s="116"/>
      <c r="S770" s="114"/>
    </row>
    <row r="771" spans="6:19">
      <c r="F771" s="111" t="s">
        <v>311</v>
      </c>
      <c r="G771" s="136">
        <v>1.5223880000000002E-4</v>
      </c>
      <c r="H771" s="103">
        <f>ROUND(+G771*Totals!$H$16,2)</f>
        <v>56.96</v>
      </c>
      <c r="I771" s="103">
        <f t="shared" si="32"/>
        <v>15.998024691358022</v>
      </c>
      <c r="J771" s="103">
        <f t="shared" si="33"/>
        <v>40.961975308641982</v>
      </c>
      <c r="K771" s="113" t="s">
        <v>311</v>
      </c>
      <c r="L771" s="113" t="s">
        <v>78</v>
      </c>
      <c r="M771" s="138">
        <v>0.28086419753086417</v>
      </c>
      <c r="N771" s="117">
        <f t="shared" si="34"/>
        <v>15.998024691358022</v>
      </c>
      <c r="O771" s="113" t="s">
        <v>1159</v>
      </c>
      <c r="P771" s="114"/>
      <c r="Q771" s="118"/>
      <c r="R771" s="116"/>
      <c r="S771" s="114"/>
    </row>
    <row r="772" spans="6:19">
      <c r="F772" s="111" t="s">
        <v>310</v>
      </c>
      <c r="G772" s="136">
        <v>1.139859E-4</v>
      </c>
      <c r="H772" s="103">
        <f>ROUND(+G772*Totals!$H$16,2)</f>
        <v>42.65</v>
      </c>
      <c r="I772" s="103">
        <f t="shared" si="32"/>
        <v>10.34291553133515</v>
      </c>
      <c r="J772" s="103">
        <f t="shared" si="33"/>
        <v>32.307084468664847</v>
      </c>
      <c r="K772" s="113" t="s">
        <v>310</v>
      </c>
      <c r="L772" s="113" t="s">
        <v>130</v>
      </c>
      <c r="M772" s="138">
        <v>0.24250681198910082</v>
      </c>
      <c r="N772" s="117">
        <f t="shared" si="34"/>
        <v>10.34291553133515</v>
      </c>
      <c r="O772" s="117" t="s">
        <v>1159</v>
      </c>
      <c r="P772" s="114"/>
      <c r="Q772" s="118"/>
      <c r="R772" s="116"/>
      <c r="S772" s="114"/>
    </row>
    <row r="773" spans="6:19">
      <c r="F773" s="111" t="s">
        <v>309</v>
      </c>
      <c r="G773" s="136">
        <v>5.3785880000000006E-4</v>
      </c>
      <c r="H773" s="103">
        <f>ROUND(+G773*Totals!$H$16,2)</f>
        <v>201.23</v>
      </c>
      <c r="I773" s="103">
        <f t="shared" si="32"/>
        <v>0</v>
      </c>
      <c r="J773" s="103">
        <f t="shared" si="33"/>
        <v>201.23</v>
      </c>
      <c r="K773" s="113"/>
      <c r="L773" s="113"/>
      <c r="N773" s="117"/>
      <c r="O773" s="117"/>
      <c r="P773" s="114"/>
      <c r="Q773" s="118"/>
      <c r="R773" s="116"/>
      <c r="S773" s="114"/>
    </row>
    <row r="774" spans="6:19">
      <c r="F774" s="111" t="s">
        <v>308</v>
      </c>
      <c r="G774" s="136">
        <v>2.2410799999999999E-5</v>
      </c>
      <c r="H774" s="103">
        <f>ROUND(+G774*Totals!$H$16,2)</f>
        <v>8.3800000000000008</v>
      </c>
      <c r="I774" s="103">
        <f t="shared" si="32"/>
        <v>1.9952380952380953</v>
      </c>
      <c r="J774" s="103">
        <f t="shared" si="33"/>
        <v>6.3847619047619055</v>
      </c>
      <c r="K774" s="113" t="s">
        <v>308</v>
      </c>
      <c r="L774" s="113" t="s">
        <v>124</v>
      </c>
      <c r="M774" s="138">
        <v>0.23809523809523808</v>
      </c>
      <c r="N774" s="117">
        <f t="shared" si="34"/>
        <v>1.9952380952380953</v>
      </c>
      <c r="O774" s="113" t="s">
        <v>1159</v>
      </c>
      <c r="P774" s="114"/>
      <c r="Q774" s="118"/>
      <c r="R774" s="116"/>
      <c r="S774" s="114"/>
    </row>
    <row r="775" spans="6:19">
      <c r="F775" s="111" t="s">
        <v>307</v>
      </c>
      <c r="G775" s="136">
        <v>2.8593099999999999E-5</v>
      </c>
      <c r="H775" s="103">
        <f>ROUND(+G775*Totals!$H$16,2)</f>
        <v>10.7</v>
      </c>
      <c r="I775" s="103">
        <f t="shared" ref="I775:I838" si="35">+N775+Q775+T775</f>
        <v>4.303260869565217</v>
      </c>
      <c r="J775" s="103">
        <f t="shared" ref="J775:J838" si="36">+H775-I775</f>
        <v>6.3967391304347823</v>
      </c>
      <c r="K775" s="113" t="s">
        <v>307</v>
      </c>
      <c r="L775" s="113" t="s">
        <v>128</v>
      </c>
      <c r="M775" s="138">
        <v>0.40217391304347822</v>
      </c>
      <c r="N775" s="117">
        <f t="shared" si="34"/>
        <v>4.303260869565217</v>
      </c>
      <c r="O775" s="113" t="s">
        <v>1159</v>
      </c>
      <c r="P775" s="114"/>
      <c r="Q775" s="118"/>
      <c r="R775" s="116"/>
      <c r="S775" s="114"/>
    </row>
    <row r="776" spans="6:19">
      <c r="F776" s="111" t="s">
        <v>306</v>
      </c>
      <c r="G776" s="136">
        <v>2.8168030000000002E-4</v>
      </c>
      <c r="H776" s="103">
        <f>ROUND(+G776*Totals!$H$16,2)</f>
        <v>105.39</v>
      </c>
      <c r="I776" s="103">
        <f t="shared" si="35"/>
        <v>0</v>
      </c>
      <c r="J776" s="103">
        <f t="shared" si="36"/>
        <v>105.39</v>
      </c>
      <c r="K776" s="113"/>
      <c r="L776" s="113"/>
      <c r="N776" s="117"/>
      <c r="O776" s="113"/>
      <c r="P776" s="114"/>
      <c r="Q776" s="118"/>
      <c r="R776" s="116"/>
      <c r="S776" s="114"/>
    </row>
    <row r="777" spans="6:19">
      <c r="F777" s="111" t="s">
        <v>305</v>
      </c>
      <c r="G777" s="136">
        <v>3.2070599999999998E-4</v>
      </c>
      <c r="H777" s="103">
        <f>ROUND(+G777*Totals!$H$16,2)</f>
        <v>119.99</v>
      </c>
      <c r="I777" s="103">
        <f t="shared" si="35"/>
        <v>0</v>
      </c>
      <c r="J777" s="103">
        <f t="shared" si="36"/>
        <v>119.99</v>
      </c>
      <c r="K777" s="113"/>
      <c r="L777" s="113"/>
      <c r="N777" s="117"/>
      <c r="O777" s="113"/>
      <c r="P777" s="114"/>
      <c r="Q777" s="118"/>
      <c r="R777" s="116"/>
      <c r="S777" s="114"/>
    </row>
    <row r="778" spans="6:19">
      <c r="F778" s="111" t="s">
        <v>304</v>
      </c>
      <c r="G778" s="136">
        <v>1.9744669999999999E-4</v>
      </c>
      <c r="H778" s="103">
        <f>ROUND(+G778*Totals!$H$16,2)</f>
        <v>73.87</v>
      </c>
      <c r="I778" s="103">
        <f t="shared" si="35"/>
        <v>0</v>
      </c>
      <c r="J778" s="103">
        <f t="shared" si="36"/>
        <v>73.87</v>
      </c>
      <c r="K778" s="113"/>
      <c r="L778" s="113"/>
      <c r="N778" s="117"/>
      <c r="O778" s="113"/>
      <c r="P778" s="114"/>
      <c r="Q778" s="118"/>
      <c r="R778" s="116"/>
      <c r="S778" s="114"/>
    </row>
    <row r="779" spans="6:19">
      <c r="F779" s="111" t="s">
        <v>303</v>
      </c>
      <c r="G779" s="136">
        <v>4.9844700000000001E-5</v>
      </c>
      <c r="H779" s="103">
        <f>ROUND(+G779*Totals!$H$16,2)</f>
        <v>18.649999999999999</v>
      </c>
      <c r="I779" s="103">
        <f t="shared" si="35"/>
        <v>0.9209876543209875</v>
      </c>
      <c r="J779" s="103">
        <f t="shared" si="36"/>
        <v>17.72901234567901</v>
      </c>
      <c r="K779" s="113" t="s">
        <v>303</v>
      </c>
      <c r="L779" s="113" t="s">
        <v>112</v>
      </c>
      <c r="M779" s="138">
        <v>4.9382716049382713E-2</v>
      </c>
      <c r="N779" s="117">
        <f>+H779*M779</f>
        <v>0.9209876543209875</v>
      </c>
      <c r="O779" s="113"/>
      <c r="P779" s="114"/>
      <c r="Q779" s="118"/>
      <c r="R779" s="116"/>
      <c r="S779" s="114"/>
    </row>
    <row r="780" spans="6:19">
      <c r="F780" s="111" t="s">
        <v>302</v>
      </c>
      <c r="G780" s="136">
        <v>1.9377597999999999E-3</v>
      </c>
      <c r="H780" s="103">
        <f>ROUND(+G780*Totals!$H$16,2)</f>
        <v>724.98</v>
      </c>
      <c r="I780" s="103">
        <f t="shared" si="35"/>
        <v>0</v>
      </c>
      <c r="J780" s="103">
        <f t="shared" si="36"/>
        <v>724.98</v>
      </c>
      <c r="K780" s="113"/>
      <c r="L780" s="113"/>
      <c r="N780" s="117"/>
      <c r="O780" s="117" t="s">
        <v>1159</v>
      </c>
      <c r="P780" s="114"/>
      <c r="Q780" s="118"/>
      <c r="R780" s="116"/>
      <c r="S780" s="114"/>
    </row>
    <row r="781" spans="6:19">
      <c r="F781" s="111" t="s">
        <v>301</v>
      </c>
      <c r="G781" s="136">
        <v>2.44973E-4</v>
      </c>
      <c r="H781" s="103">
        <f>ROUND(+G781*Totals!$H$16,2)</f>
        <v>91.65</v>
      </c>
      <c r="I781" s="103">
        <f t="shared" si="35"/>
        <v>0</v>
      </c>
      <c r="J781" s="103">
        <f t="shared" si="36"/>
        <v>91.65</v>
      </c>
      <c r="K781" s="113"/>
      <c r="L781" s="113"/>
      <c r="N781" s="117"/>
      <c r="O781" s="113"/>
      <c r="P781" s="114"/>
      <c r="Q781" s="118"/>
      <c r="R781" s="116"/>
      <c r="S781" s="114"/>
    </row>
    <row r="782" spans="6:19">
      <c r="F782" s="111" t="s">
        <v>300</v>
      </c>
      <c r="G782" s="136">
        <v>6.1436499999999994E-5</v>
      </c>
      <c r="H782" s="103">
        <f>ROUND(+G782*Totals!$H$16,2)</f>
        <v>22.99</v>
      </c>
      <c r="I782" s="103">
        <f t="shared" si="35"/>
        <v>0.35291666666666671</v>
      </c>
      <c r="J782" s="103">
        <f t="shared" si="36"/>
        <v>22.637083333333333</v>
      </c>
      <c r="K782" s="113" t="s">
        <v>300</v>
      </c>
      <c r="L782" s="113" t="s">
        <v>106</v>
      </c>
      <c r="M782" s="138">
        <v>1.5350877192982459E-2</v>
      </c>
      <c r="N782" s="117">
        <f t="shared" si="34"/>
        <v>0.35291666666666671</v>
      </c>
      <c r="O782" s="117" t="s">
        <v>1159</v>
      </c>
      <c r="P782" s="114"/>
      <c r="Q782" s="118"/>
      <c r="R782" s="116"/>
      <c r="S782" s="114"/>
    </row>
    <row r="783" spans="6:19">
      <c r="F783" s="111" t="s">
        <v>299</v>
      </c>
      <c r="G783" s="136">
        <v>2.8206699999999999E-5</v>
      </c>
      <c r="H783" s="103">
        <f>ROUND(+G783*Totals!$H$16,2)</f>
        <v>10.55</v>
      </c>
      <c r="I783" s="103">
        <f t="shared" si="35"/>
        <v>3.2705000000000002</v>
      </c>
      <c r="J783" s="103">
        <f t="shared" si="36"/>
        <v>7.2795000000000005</v>
      </c>
      <c r="K783" s="113" t="s">
        <v>299</v>
      </c>
      <c r="L783" s="113" t="s">
        <v>113</v>
      </c>
      <c r="M783" s="138">
        <v>0.19666666666666666</v>
      </c>
      <c r="N783" s="117">
        <f t="shared" si="34"/>
        <v>2.0748333333333333</v>
      </c>
      <c r="O783" s="113" t="s">
        <v>121</v>
      </c>
      <c r="P783" s="138">
        <v>0.11333333333333334</v>
      </c>
      <c r="Q783" s="118">
        <f>H783*P783</f>
        <v>1.1956666666666669</v>
      </c>
      <c r="R783" s="116" t="s">
        <v>1159</v>
      </c>
      <c r="S783" s="114"/>
    </row>
    <row r="784" spans="6:19">
      <c r="F784" s="111" t="s">
        <v>298</v>
      </c>
      <c r="G784" s="136">
        <v>2.7820299999999999E-5</v>
      </c>
      <c r="H784" s="103">
        <f>ROUND(+G784*Totals!$H$16,2)</f>
        <v>10.41</v>
      </c>
      <c r="I784" s="103">
        <f t="shared" si="35"/>
        <v>3.8011618257261408</v>
      </c>
      <c r="J784" s="103">
        <f t="shared" si="36"/>
        <v>6.6088381742738598</v>
      </c>
      <c r="K784" s="113" t="s">
        <v>298</v>
      </c>
      <c r="L784" s="113" t="s">
        <v>120</v>
      </c>
      <c r="M784" s="138">
        <v>0.36514522821576761</v>
      </c>
      <c r="N784" s="117">
        <f t="shared" si="34"/>
        <v>3.8011618257261408</v>
      </c>
      <c r="O784" s="113"/>
      <c r="P784" s="114"/>
      <c r="Q784" s="118"/>
      <c r="R784" s="116"/>
      <c r="S784" s="114"/>
    </row>
    <row r="785" spans="6:20">
      <c r="F785" s="111" t="s">
        <v>297</v>
      </c>
      <c r="G785" s="136">
        <v>4.3662390000000001E-4</v>
      </c>
      <c r="H785" s="103">
        <f>ROUND(+G785*Totals!$H$16,2)</f>
        <v>163.36000000000001</v>
      </c>
      <c r="I785" s="103">
        <f t="shared" si="35"/>
        <v>0</v>
      </c>
      <c r="J785" s="103">
        <f t="shared" si="36"/>
        <v>163.36000000000001</v>
      </c>
      <c r="K785" s="113"/>
      <c r="L785" s="113"/>
      <c r="N785" s="117"/>
      <c r="O785" s="113"/>
      <c r="P785" s="114"/>
      <c r="Q785" s="116"/>
      <c r="R785" s="118"/>
      <c r="S785" s="114"/>
    </row>
    <row r="786" spans="6:20">
      <c r="F786" s="111" t="s">
        <v>116</v>
      </c>
      <c r="G786" s="136">
        <v>2.8090759999999999E-4</v>
      </c>
      <c r="H786" s="103">
        <f>ROUND(+G786*Totals!$H$16,2)</f>
        <v>105.1</v>
      </c>
      <c r="I786" s="103">
        <f t="shared" si="35"/>
        <v>0</v>
      </c>
      <c r="J786" s="103">
        <f t="shared" si="36"/>
        <v>105.1</v>
      </c>
      <c r="K786" s="113"/>
      <c r="L786" s="113"/>
      <c r="N786" s="117"/>
      <c r="O786" s="113" t="s">
        <v>1159</v>
      </c>
      <c r="P786" s="114"/>
      <c r="Q786" s="116"/>
      <c r="R786" s="116"/>
      <c r="S786" s="114"/>
    </row>
    <row r="787" spans="6:20">
      <c r="F787" s="111" t="s">
        <v>296</v>
      </c>
      <c r="G787" s="136">
        <v>1.1475870000000001E-4</v>
      </c>
      <c r="H787" s="103">
        <f>ROUND(+G787*Totals!$H$16,2)</f>
        <v>42.94</v>
      </c>
      <c r="I787" s="103">
        <f t="shared" si="35"/>
        <v>13.511293103448274</v>
      </c>
      <c r="J787" s="103">
        <f t="shared" si="36"/>
        <v>29.428706896551724</v>
      </c>
      <c r="K787" s="113" t="s">
        <v>296</v>
      </c>
      <c r="L787" s="113" t="s">
        <v>42</v>
      </c>
      <c r="M787" s="138">
        <v>5.387931034482759E-2</v>
      </c>
      <c r="N787" s="117">
        <f t="shared" si="34"/>
        <v>2.3135775862068968</v>
      </c>
      <c r="O787" s="113" t="s">
        <v>110</v>
      </c>
      <c r="P787" s="138">
        <v>0.15086206896551724</v>
      </c>
      <c r="Q787" s="118">
        <f>H787*P787</f>
        <v>6.4780172413793098</v>
      </c>
      <c r="R787" s="116" t="s">
        <v>118</v>
      </c>
      <c r="S787" s="138">
        <v>0.10991379310344829</v>
      </c>
      <c r="T787" s="103">
        <f>H787*S787</f>
        <v>4.7196982758620694</v>
      </c>
    </row>
    <row r="788" spans="6:20">
      <c r="F788" s="111" t="s">
        <v>295</v>
      </c>
      <c r="G788" s="136">
        <v>2.1297970999999997E-3</v>
      </c>
      <c r="H788" s="103">
        <f>ROUND(+G788*Totals!$H$16,2)</f>
        <v>796.83</v>
      </c>
      <c r="I788" s="103">
        <f t="shared" si="35"/>
        <v>0</v>
      </c>
      <c r="J788" s="103">
        <f t="shared" si="36"/>
        <v>796.83</v>
      </c>
      <c r="K788" s="113"/>
      <c r="L788" s="113"/>
      <c r="N788" s="117"/>
      <c r="O788" s="113"/>
      <c r="P788" s="114"/>
      <c r="Q788" s="116"/>
      <c r="R788" s="116"/>
      <c r="S788" s="114"/>
    </row>
    <row r="789" spans="6:20">
      <c r="F789" s="111" t="s">
        <v>294</v>
      </c>
      <c r="G789" s="136">
        <v>4.8994610000000004E-4</v>
      </c>
      <c r="H789" s="103">
        <f>ROUND(+G789*Totals!$H$16,2)</f>
        <v>183.31</v>
      </c>
      <c r="I789" s="103">
        <f t="shared" si="35"/>
        <v>0</v>
      </c>
      <c r="J789" s="103">
        <f t="shared" si="36"/>
        <v>183.31</v>
      </c>
      <c r="K789" s="113"/>
      <c r="L789" s="113"/>
      <c r="N789" s="117"/>
      <c r="O789" s="113"/>
      <c r="P789" s="114"/>
      <c r="Q789" s="116"/>
      <c r="R789" s="116"/>
      <c r="S789" s="114"/>
    </row>
    <row r="790" spans="6:20">
      <c r="F790" s="111" t="s">
        <v>293</v>
      </c>
      <c r="G790" s="136">
        <v>3.7132350000000002E-4</v>
      </c>
      <c r="H790" s="103">
        <f>ROUND(+G790*Totals!$H$16,2)</f>
        <v>138.91999999999999</v>
      </c>
      <c r="I790" s="103">
        <f t="shared" si="35"/>
        <v>0</v>
      </c>
      <c r="J790" s="103">
        <f t="shared" si="36"/>
        <v>138.91999999999999</v>
      </c>
      <c r="K790" s="113"/>
      <c r="L790" s="113"/>
      <c r="N790" s="117"/>
      <c r="O790" s="117"/>
      <c r="P790" s="114"/>
      <c r="Q790" s="118"/>
      <c r="R790" s="116"/>
      <c r="S790" s="114"/>
    </row>
    <row r="791" spans="6:20">
      <c r="F791" s="111" t="s">
        <v>292</v>
      </c>
      <c r="G791" s="136">
        <v>1.9029845000000001E-3</v>
      </c>
      <c r="H791" s="103">
        <f>ROUND(+G791*Totals!$H$16,2)</f>
        <v>711.97</v>
      </c>
      <c r="I791" s="103">
        <f t="shared" si="35"/>
        <v>0</v>
      </c>
      <c r="J791" s="103">
        <f t="shared" si="36"/>
        <v>711.97</v>
      </c>
      <c r="K791" s="113"/>
      <c r="L791" s="113"/>
      <c r="N791" s="117"/>
      <c r="O791" s="117"/>
      <c r="P791" s="114"/>
      <c r="Q791" s="118"/>
      <c r="R791" s="116"/>
      <c r="S791" s="114"/>
    </row>
    <row r="792" spans="6:20">
      <c r="F792" s="111" t="s">
        <v>1048</v>
      </c>
      <c r="G792" s="136">
        <v>7.3028199999999993E-5</v>
      </c>
      <c r="H792" s="103">
        <f>ROUND(+G792*Totals!$H$16,2)</f>
        <v>27.32</v>
      </c>
      <c r="I792" s="103">
        <f t="shared" si="35"/>
        <v>0</v>
      </c>
      <c r="J792" s="103">
        <f t="shared" si="36"/>
        <v>27.32</v>
      </c>
      <c r="K792" s="113"/>
      <c r="L792" s="113"/>
      <c r="N792" s="117"/>
      <c r="O792" s="113" t="s">
        <v>1159</v>
      </c>
      <c r="P792" s="114"/>
      <c r="Q792" s="118"/>
      <c r="R792" s="116"/>
      <c r="S792" s="114"/>
    </row>
    <row r="793" spans="6:20">
      <c r="F793" s="111" t="s">
        <v>291</v>
      </c>
      <c r="G793" s="136">
        <v>2.8245309999999998E-4</v>
      </c>
      <c r="H793" s="103">
        <f>ROUND(+G793*Totals!$H$16,2)</f>
        <v>105.68</v>
      </c>
      <c r="I793" s="103">
        <f t="shared" si="35"/>
        <v>53.0393962264151</v>
      </c>
      <c r="J793" s="103">
        <f t="shared" si="36"/>
        <v>52.640603773584907</v>
      </c>
      <c r="K793" s="113" t="s">
        <v>291</v>
      </c>
      <c r="L793" s="113" t="s">
        <v>86</v>
      </c>
      <c r="M793" s="138">
        <v>0.50188679245283019</v>
      </c>
      <c r="N793" s="117">
        <f>+H793*M793</f>
        <v>53.0393962264151</v>
      </c>
      <c r="O793" s="113" t="s">
        <v>1159</v>
      </c>
      <c r="P793" s="114"/>
      <c r="Q793" s="118"/>
      <c r="R793" s="116"/>
      <c r="S793" s="114"/>
    </row>
    <row r="794" spans="6:20">
      <c r="F794" s="111" t="s">
        <v>290</v>
      </c>
      <c r="G794" s="136">
        <v>1.1050833999999999E-3</v>
      </c>
      <c r="H794" s="103">
        <f>ROUND(+G794*Totals!$H$16,2)</f>
        <v>413.45</v>
      </c>
      <c r="I794" s="103">
        <f t="shared" si="35"/>
        <v>0</v>
      </c>
      <c r="J794" s="103">
        <f t="shared" si="36"/>
        <v>413.45</v>
      </c>
      <c r="K794" s="113"/>
      <c r="L794" s="113"/>
      <c r="N794" s="117"/>
      <c r="O794" s="113"/>
      <c r="P794" s="114"/>
      <c r="Q794" s="118"/>
      <c r="R794" s="116"/>
      <c r="S794" s="114"/>
    </row>
    <row r="795" spans="6:20">
      <c r="F795" s="111" t="s">
        <v>289</v>
      </c>
      <c r="G795" s="136">
        <v>4.1344029999999999E-4</v>
      </c>
      <c r="H795" s="103">
        <f>ROUND(+G795*Totals!$H$16,2)</f>
        <v>154.68</v>
      </c>
      <c r="I795" s="103">
        <f t="shared" si="35"/>
        <v>0</v>
      </c>
      <c r="J795" s="103">
        <f t="shared" si="36"/>
        <v>154.68</v>
      </c>
      <c r="K795" s="113"/>
      <c r="L795" s="113"/>
      <c r="N795" s="117"/>
      <c r="O795" s="117"/>
      <c r="P795" s="114"/>
      <c r="Q795" s="118"/>
      <c r="R795" s="116"/>
      <c r="S795" s="114"/>
    </row>
    <row r="796" spans="6:20">
      <c r="F796" s="111" t="s">
        <v>288</v>
      </c>
      <c r="G796" s="136">
        <v>7.7433119999999992E-4</v>
      </c>
      <c r="H796" s="103">
        <f>ROUND(+G796*Totals!$H$16,2)</f>
        <v>289.7</v>
      </c>
      <c r="I796" s="103">
        <f t="shared" si="35"/>
        <v>0</v>
      </c>
      <c r="J796" s="103">
        <f t="shared" si="36"/>
        <v>289.7</v>
      </c>
      <c r="K796" s="113"/>
      <c r="L796" s="113"/>
      <c r="N796" s="117"/>
      <c r="O796" s="113"/>
      <c r="P796" s="114"/>
      <c r="Q796" s="118"/>
      <c r="R796" s="116"/>
      <c r="S796" s="114"/>
    </row>
    <row r="797" spans="6:20">
      <c r="F797" s="111" t="s">
        <v>287</v>
      </c>
      <c r="G797" s="136">
        <v>9.4666200000000005E-5</v>
      </c>
      <c r="H797" s="103">
        <f>ROUND(+G797*Totals!$H$16,2)</f>
        <v>35.42</v>
      </c>
      <c r="I797" s="103">
        <f t="shared" si="35"/>
        <v>6.9593548387096771</v>
      </c>
      <c r="J797" s="103">
        <f t="shared" si="36"/>
        <v>28.460645161290323</v>
      </c>
      <c r="K797" s="113" t="s">
        <v>287</v>
      </c>
      <c r="L797" s="113" t="s">
        <v>99</v>
      </c>
      <c r="M797" s="138">
        <v>0.19648093841642228</v>
      </c>
      <c r="N797" s="117">
        <f>+H797*M797</f>
        <v>6.9593548387096771</v>
      </c>
      <c r="O797" s="113" t="s">
        <v>1159</v>
      </c>
      <c r="P797" s="114"/>
      <c r="Q797" s="118"/>
      <c r="R797" s="116"/>
      <c r="S797" s="114"/>
    </row>
    <row r="798" spans="6:20">
      <c r="F798" s="111" t="s">
        <v>286</v>
      </c>
      <c r="G798" s="136">
        <v>3.1796263000000002E-3</v>
      </c>
      <c r="H798" s="103">
        <f>ROUND(+G798*Totals!$H$16,2)</f>
        <v>1189.5999999999999</v>
      </c>
      <c r="I798" s="103">
        <f t="shared" si="35"/>
        <v>0</v>
      </c>
      <c r="J798" s="103">
        <f t="shared" si="36"/>
        <v>1189.5999999999999</v>
      </c>
      <c r="K798" s="113"/>
      <c r="L798" s="113"/>
      <c r="N798" s="117"/>
      <c r="O798" s="113"/>
      <c r="P798" s="114"/>
      <c r="Q798" s="118"/>
      <c r="R798" s="116"/>
      <c r="S798" s="114"/>
    </row>
    <row r="799" spans="6:20">
      <c r="F799" s="111" t="s">
        <v>285</v>
      </c>
      <c r="G799" s="136">
        <v>3.3151342299999997E-2</v>
      </c>
      <c r="H799" s="103">
        <f>ROUND(+G799*Totals!$H$16,2)</f>
        <v>12403.02</v>
      </c>
      <c r="I799" s="103">
        <f t="shared" si="35"/>
        <v>0</v>
      </c>
      <c r="J799" s="103">
        <f t="shared" si="36"/>
        <v>12403.02</v>
      </c>
      <c r="K799" s="113"/>
      <c r="L799" s="113"/>
      <c r="N799" s="117"/>
      <c r="O799" s="113"/>
      <c r="P799" s="114"/>
      <c r="Q799" s="118"/>
      <c r="R799" s="116"/>
      <c r="S799" s="114"/>
    </row>
    <row r="800" spans="6:20">
      <c r="F800" s="111" t="s">
        <v>284</v>
      </c>
      <c r="G800" s="136">
        <v>2.8902179999999998E-4</v>
      </c>
      <c r="H800" s="103">
        <f>ROUND(+G800*Totals!$H$16,2)</f>
        <v>108.13</v>
      </c>
      <c r="I800" s="103">
        <f t="shared" si="35"/>
        <v>0</v>
      </c>
      <c r="J800" s="103">
        <f t="shared" si="36"/>
        <v>108.13</v>
      </c>
      <c r="K800" s="113"/>
      <c r="L800" s="113"/>
      <c r="N800" s="117"/>
      <c r="O800" s="113"/>
      <c r="P800" s="114"/>
      <c r="Q800" s="118"/>
      <c r="R800" s="116"/>
      <c r="S800" s="114"/>
    </row>
    <row r="801" spans="6:19">
      <c r="F801" s="111" t="s">
        <v>283</v>
      </c>
      <c r="G801" s="136">
        <v>5.9620409999999995E-4</v>
      </c>
      <c r="H801" s="103">
        <f>ROUND(+G801*Totals!$H$16,2)</f>
        <v>223.06</v>
      </c>
      <c r="I801" s="103">
        <f t="shared" si="35"/>
        <v>0</v>
      </c>
      <c r="J801" s="103">
        <f t="shared" si="36"/>
        <v>223.06</v>
      </c>
      <c r="K801" s="113"/>
      <c r="L801" s="113"/>
      <c r="N801" s="117"/>
      <c r="O801" s="117"/>
      <c r="P801" s="114"/>
      <c r="Q801" s="118"/>
      <c r="R801" s="116"/>
      <c r="S801" s="114"/>
    </row>
    <row r="802" spans="6:19">
      <c r="F802" s="111" t="s">
        <v>282</v>
      </c>
      <c r="G802" s="136">
        <v>4.0262130000000003E-4</v>
      </c>
      <c r="H802" s="103">
        <f>ROUND(+G802*Totals!$H$16,2)</f>
        <v>150.63</v>
      </c>
      <c r="I802" s="103">
        <f t="shared" si="35"/>
        <v>0</v>
      </c>
      <c r="J802" s="103">
        <f t="shared" si="36"/>
        <v>150.63</v>
      </c>
      <c r="K802" s="113"/>
      <c r="L802" s="113"/>
      <c r="N802" s="117"/>
      <c r="O802" s="113"/>
      <c r="P802" s="114"/>
      <c r="Q802" s="118"/>
      <c r="R802" s="116"/>
      <c r="S802" s="114"/>
    </row>
    <row r="803" spans="6:19">
      <c r="F803" s="111" t="s">
        <v>281</v>
      </c>
      <c r="G803" s="136">
        <v>6.9937099999999998E-5</v>
      </c>
      <c r="H803" s="103">
        <f>ROUND(+G803*Totals!$H$16,2)</f>
        <v>26.17</v>
      </c>
      <c r="I803" s="103">
        <f t="shared" si="35"/>
        <v>3.7988709677419359</v>
      </c>
      <c r="J803" s="103">
        <f t="shared" si="36"/>
        <v>22.371129032258064</v>
      </c>
      <c r="K803" s="113" t="s">
        <v>281</v>
      </c>
      <c r="L803" s="113" t="s">
        <v>130</v>
      </c>
      <c r="M803" s="138">
        <v>0.14516129032258066</v>
      </c>
      <c r="N803" s="117">
        <f>+H803*M803</f>
        <v>3.7988709677419359</v>
      </c>
      <c r="O803" s="113" t="s">
        <v>1159</v>
      </c>
      <c r="P803" s="114"/>
      <c r="Q803" s="118"/>
      <c r="R803" s="116"/>
      <c r="S803" s="114"/>
    </row>
    <row r="804" spans="6:19">
      <c r="F804" s="111" t="s">
        <v>280</v>
      </c>
      <c r="G804" s="136">
        <v>7.1096299999999992E-5</v>
      </c>
      <c r="H804" s="103">
        <f>ROUND(+G804*Totals!$H$16,2)</f>
        <v>26.6</v>
      </c>
      <c r="I804" s="103">
        <f t="shared" si="35"/>
        <v>0</v>
      </c>
      <c r="J804" s="103">
        <f t="shared" si="36"/>
        <v>26.6</v>
      </c>
      <c r="K804" s="113"/>
      <c r="L804" s="113"/>
      <c r="N804" s="117"/>
      <c r="O804" s="117"/>
      <c r="P804" s="114"/>
      <c r="Q804" s="118"/>
      <c r="R804" s="116"/>
      <c r="S804" s="114"/>
    </row>
    <row r="805" spans="6:19">
      <c r="F805" s="111" t="s">
        <v>279</v>
      </c>
      <c r="G805" s="136">
        <v>1.1661333999999999E-3</v>
      </c>
      <c r="H805" s="103">
        <f>ROUND(+G805*Totals!$H$16,2)</f>
        <v>436.29</v>
      </c>
      <c r="I805" s="103">
        <f t="shared" si="35"/>
        <v>0</v>
      </c>
      <c r="J805" s="103">
        <f t="shared" si="36"/>
        <v>436.29</v>
      </c>
      <c r="K805" s="113"/>
      <c r="L805" s="113"/>
      <c r="N805" s="117"/>
      <c r="O805" s="117"/>
      <c r="P805" s="114"/>
      <c r="Q805" s="118"/>
      <c r="R805" s="116"/>
      <c r="S805" s="114"/>
    </row>
    <row r="806" spans="6:19">
      <c r="F806" s="111" t="s">
        <v>278</v>
      </c>
      <c r="G806" s="136">
        <v>4.94583E-5</v>
      </c>
      <c r="H806" s="103">
        <f>ROUND(+G806*Totals!$H$16,2)</f>
        <v>18.5</v>
      </c>
      <c r="I806" s="103">
        <f t="shared" si="35"/>
        <v>5.7877094972067038</v>
      </c>
      <c r="J806" s="103">
        <f t="shared" si="36"/>
        <v>12.712290502793296</v>
      </c>
      <c r="K806" s="113" t="s">
        <v>278</v>
      </c>
      <c r="L806" s="113" t="s">
        <v>47</v>
      </c>
      <c r="M806" s="138">
        <v>0.31284916201117319</v>
      </c>
      <c r="N806" s="117">
        <f>+H806*M806</f>
        <v>5.7877094972067038</v>
      </c>
      <c r="O806" s="113" t="s">
        <v>1159</v>
      </c>
      <c r="P806" s="114"/>
      <c r="Q806" s="118"/>
      <c r="R806" s="116"/>
      <c r="S806" s="114"/>
    </row>
    <row r="807" spans="6:19">
      <c r="F807" s="111" t="s">
        <v>277</v>
      </c>
      <c r="G807" s="136">
        <v>7.8051300000000009E-5</v>
      </c>
      <c r="H807" s="103">
        <f>ROUND(+G807*Totals!$H$16,2)</f>
        <v>29.2</v>
      </c>
      <c r="I807" s="103">
        <f t="shared" si="35"/>
        <v>3.0141935483870967</v>
      </c>
      <c r="J807" s="103">
        <f t="shared" si="36"/>
        <v>26.185806451612901</v>
      </c>
      <c r="K807" s="113" t="s">
        <v>277</v>
      </c>
      <c r="L807" s="113" t="s">
        <v>88</v>
      </c>
      <c r="M807" s="138">
        <v>0.1032258064516129</v>
      </c>
      <c r="N807" s="117">
        <f>+H807*M807</f>
        <v>3.0141935483870967</v>
      </c>
      <c r="O807" s="117" t="s">
        <v>1159</v>
      </c>
      <c r="P807" s="114"/>
      <c r="Q807" s="118"/>
      <c r="R807" s="116"/>
      <c r="S807" s="114"/>
    </row>
    <row r="808" spans="6:19">
      <c r="F808" s="111" t="s">
        <v>276</v>
      </c>
      <c r="G808" s="136">
        <v>4.3758983999999997E-3</v>
      </c>
      <c r="H808" s="103">
        <f>ROUND(+G808*Totals!$H$16,2)</f>
        <v>1637.17</v>
      </c>
      <c r="I808" s="103">
        <f t="shared" si="35"/>
        <v>0</v>
      </c>
      <c r="J808" s="103">
        <f t="shared" si="36"/>
        <v>1637.17</v>
      </c>
      <c r="K808" s="113"/>
      <c r="L808" s="113"/>
      <c r="N808" s="117"/>
      <c r="O808" s="113"/>
      <c r="P808" s="114"/>
      <c r="Q808" s="118"/>
      <c r="R808" s="116"/>
      <c r="S808" s="114"/>
    </row>
    <row r="809" spans="6:19">
      <c r="F809" s="111" t="s">
        <v>275</v>
      </c>
      <c r="G809" s="136">
        <v>1.4876120000000001E-4</v>
      </c>
      <c r="H809" s="103">
        <f>ROUND(+G809*Totals!$H$16,2)</f>
        <v>55.66</v>
      </c>
      <c r="I809" s="103">
        <f t="shared" si="35"/>
        <v>23.3700641025641</v>
      </c>
      <c r="J809" s="103">
        <f t="shared" si="36"/>
        <v>32.289935897435896</v>
      </c>
      <c r="K809" s="113" t="s">
        <v>275</v>
      </c>
      <c r="L809" s="113" t="s">
        <v>129</v>
      </c>
      <c r="M809" s="138">
        <v>0.41987179487179488</v>
      </c>
      <c r="N809" s="117">
        <f>+H809*M809</f>
        <v>23.3700641025641</v>
      </c>
      <c r="O809" s="117" t="s">
        <v>1159</v>
      </c>
      <c r="P809" s="114"/>
      <c r="Q809" s="118"/>
      <c r="R809" s="116"/>
      <c r="S809" s="114"/>
    </row>
    <row r="810" spans="6:19">
      <c r="F810" s="111" t="s">
        <v>274</v>
      </c>
      <c r="G810" s="136">
        <v>2.1015904000000001E-3</v>
      </c>
      <c r="H810" s="103">
        <f>ROUND(+G810*Totals!$H$16,2)</f>
        <v>786.27</v>
      </c>
      <c r="I810" s="103">
        <f t="shared" si="35"/>
        <v>0</v>
      </c>
      <c r="J810" s="103">
        <f t="shared" si="36"/>
        <v>786.27</v>
      </c>
      <c r="K810" s="113"/>
      <c r="L810" s="113"/>
      <c r="N810" s="117"/>
      <c r="O810" s="117"/>
      <c r="P810" s="114"/>
      <c r="Q810" s="118"/>
      <c r="R810" s="116"/>
      <c r="S810" s="114"/>
    </row>
    <row r="811" spans="6:19">
      <c r="F811" s="111" t="s">
        <v>1049</v>
      </c>
      <c r="G811" s="136">
        <v>3.5548099999999999E-5</v>
      </c>
      <c r="H811" s="103">
        <f>ROUND(+G811*Totals!$H$16,2)</f>
        <v>13.3</v>
      </c>
      <c r="I811" s="103">
        <f t="shared" si="35"/>
        <v>0</v>
      </c>
      <c r="J811" s="103">
        <f t="shared" si="36"/>
        <v>13.3</v>
      </c>
      <c r="K811" s="113"/>
      <c r="L811" s="113"/>
      <c r="N811" s="117"/>
      <c r="O811" s="117" t="s">
        <v>1159</v>
      </c>
      <c r="P811" s="114"/>
      <c r="Q811" s="118"/>
      <c r="R811" s="116"/>
      <c r="S811" s="114"/>
    </row>
    <row r="812" spans="6:19">
      <c r="F812" s="111" t="s">
        <v>272</v>
      </c>
      <c r="G812" s="136">
        <v>5.5254199999999997E-5</v>
      </c>
      <c r="H812" s="103">
        <f>ROUND(+G812*Totals!$H$16,2)</f>
        <v>20.67</v>
      </c>
      <c r="I812" s="103">
        <f t="shared" si="35"/>
        <v>1.5311111111111111</v>
      </c>
      <c r="J812" s="103">
        <f t="shared" si="36"/>
        <v>19.138888888888889</v>
      </c>
      <c r="K812" s="113" t="s">
        <v>272</v>
      </c>
      <c r="L812" s="113" t="s">
        <v>124</v>
      </c>
      <c r="M812" s="138">
        <v>7.407407407407407E-2</v>
      </c>
      <c r="N812" s="117">
        <f>+H812*M812</f>
        <v>1.5311111111111111</v>
      </c>
      <c r="O812" s="113" t="s">
        <v>1159</v>
      </c>
      <c r="P812" s="114"/>
      <c r="Q812" s="118"/>
      <c r="R812" s="116"/>
      <c r="S812" s="114"/>
    </row>
    <row r="813" spans="6:19">
      <c r="F813" s="111" t="s">
        <v>273</v>
      </c>
      <c r="G813" s="136">
        <v>2.6274699999999998E-5</v>
      </c>
      <c r="H813" s="103">
        <f>ROUND(+G813*Totals!$H$16,2)</f>
        <v>9.83</v>
      </c>
      <c r="I813" s="103">
        <f t="shared" si="35"/>
        <v>7.4873364485981302</v>
      </c>
      <c r="J813" s="103">
        <f t="shared" si="36"/>
        <v>2.3426635514018699</v>
      </c>
      <c r="K813" s="113" t="s">
        <v>273</v>
      </c>
      <c r="L813" s="113" t="s">
        <v>83</v>
      </c>
      <c r="M813" s="138">
        <v>0.76168224299065412</v>
      </c>
      <c r="N813" s="117">
        <f>+H813*M813</f>
        <v>7.4873364485981302</v>
      </c>
      <c r="O813" s="117" t="s">
        <v>1159</v>
      </c>
      <c r="P813" s="114"/>
      <c r="Q813" s="118"/>
      <c r="R813" s="116"/>
      <c r="S813" s="114"/>
    </row>
    <row r="814" spans="6:19">
      <c r="F814" s="111" t="s">
        <v>271</v>
      </c>
      <c r="G814" s="136">
        <v>4.458973E-4</v>
      </c>
      <c r="H814" s="103">
        <f>ROUND(+G814*Totals!$H$16,2)</f>
        <v>166.83</v>
      </c>
      <c r="I814" s="103">
        <f t="shared" si="35"/>
        <v>0</v>
      </c>
      <c r="J814" s="103">
        <f t="shared" si="36"/>
        <v>166.83</v>
      </c>
      <c r="K814" s="113"/>
      <c r="L814" s="113"/>
      <c r="N814" s="117"/>
      <c r="O814" s="113"/>
      <c r="P814" s="114"/>
      <c r="Q814" s="118"/>
      <c r="R814" s="116"/>
      <c r="S814" s="114"/>
    </row>
    <row r="815" spans="6:19">
      <c r="F815" s="111" t="s">
        <v>270</v>
      </c>
      <c r="G815" s="136">
        <v>1.769679E-4</v>
      </c>
      <c r="H815" s="103">
        <f>ROUND(+G815*Totals!$H$16,2)</f>
        <v>66.209999999999994</v>
      </c>
      <c r="I815" s="103">
        <f t="shared" si="35"/>
        <v>13.09130867709815</v>
      </c>
      <c r="J815" s="103">
        <f t="shared" si="36"/>
        <v>53.118691322901846</v>
      </c>
      <c r="K815" s="113" t="s">
        <v>270</v>
      </c>
      <c r="L815" s="113" t="s">
        <v>100</v>
      </c>
      <c r="M815" s="138">
        <v>0.19772403982930298</v>
      </c>
      <c r="N815" s="117">
        <f>+H815*M815</f>
        <v>13.09130867709815</v>
      </c>
      <c r="O815" s="113" t="s">
        <v>1159</v>
      </c>
      <c r="P815" s="114"/>
      <c r="Q815" s="118"/>
      <c r="R815" s="116"/>
      <c r="S815" s="114"/>
    </row>
    <row r="816" spans="6:19">
      <c r="F816" s="111" t="s">
        <v>269</v>
      </c>
      <c r="G816" s="136">
        <v>1.4064699999999998E-4</v>
      </c>
      <c r="H816" s="103">
        <f>ROUND(+G816*Totals!$H$16,2)</f>
        <v>52.62</v>
      </c>
      <c r="I816" s="103">
        <f t="shared" si="35"/>
        <v>0</v>
      </c>
      <c r="J816" s="103">
        <f t="shared" si="36"/>
        <v>52.62</v>
      </c>
      <c r="K816" s="113"/>
      <c r="L816" s="113"/>
      <c r="N816" s="117"/>
      <c r="O816" s="113"/>
      <c r="P816" s="114"/>
      <c r="Q816" s="118"/>
      <c r="R816" s="116"/>
      <c r="S816" s="114"/>
    </row>
    <row r="817" spans="6:19">
      <c r="F817" s="111" t="s">
        <v>268</v>
      </c>
      <c r="G817" s="136">
        <v>3.1297799999999997E-5</v>
      </c>
      <c r="H817" s="103">
        <f>ROUND(+G817*Totals!$H$16,2)</f>
        <v>11.71</v>
      </c>
      <c r="I817" s="103">
        <f t="shared" si="35"/>
        <v>4.9128160919540242</v>
      </c>
      <c r="J817" s="103">
        <f t="shared" si="36"/>
        <v>6.7971839080459766</v>
      </c>
      <c r="K817" s="113" t="s">
        <v>268</v>
      </c>
      <c r="L817" s="113" t="s">
        <v>44</v>
      </c>
      <c r="M817" s="138">
        <v>0.27011494252873564</v>
      </c>
      <c r="N817" s="117">
        <f>+H817*M817</f>
        <v>3.1630459770114947</v>
      </c>
      <c r="O817" s="113" t="s">
        <v>67</v>
      </c>
      <c r="P817" s="138">
        <v>0.14942528735632185</v>
      </c>
      <c r="Q817" s="118">
        <f>H817*P817</f>
        <v>1.7497701149425291</v>
      </c>
      <c r="R817" s="116" t="s">
        <v>1159</v>
      </c>
      <c r="S817" s="114"/>
    </row>
    <row r="818" spans="6:19">
      <c r="F818" s="111" t="s">
        <v>267</v>
      </c>
      <c r="G818" s="136">
        <v>2.6197429999999999E-4</v>
      </c>
      <c r="H818" s="103">
        <f>ROUND(+G818*Totals!$H$16,2)</f>
        <v>98.01</v>
      </c>
      <c r="I818" s="103">
        <f t="shared" si="35"/>
        <v>0</v>
      </c>
      <c r="J818" s="103">
        <f t="shared" si="36"/>
        <v>98.01</v>
      </c>
      <c r="K818" s="113"/>
      <c r="L818" s="113"/>
      <c r="N818" s="117"/>
      <c r="O818" s="113"/>
      <c r="P818" s="114"/>
      <c r="Q818" s="118"/>
      <c r="R818" s="116"/>
      <c r="S818" s="114"/>
    </row>
    <row r="819" spans="6:19">
      <c r="F819" s="111" t="s">
        <v>266</v>
      </c>
      <c r="G819" s="136">
        <v>2.4613219999999999E-4</v>
      </c>
      <c r="H819" s="103">
        <f>ROUND(+G819*Totals!$H$16,2)</f>
        <v>92.09</v>
      </c>
      <c r="I819" s="103">
        <f t="shared" si="35"/>
        <v>0</v>
      </c>
      <c r="J819" s="103">
        <f t="shared" si="36"/>
        <v>92.09</v>
      </c>
      <c r="K819" s="113"/>
      <c r="L819" s="113"/>
      <c r="N819" s="117"/>
      <c r="O819" s="117"/>
      <c r="P819" s="114"/>
      <c r="Q819" s="118"/>
      <c r="R819" s="116"/>
      <c r="S819" s="114"/>
    </row>
    <row r="820" spans="6:19">
      <c r="F820" s="111" t="s">
        <v>265</v>
      </c>
      <c r="G820" s="136">
        <v>5.3747240000000002E-4</v>
      </c>
      <c r="H820" s="103">
        <f>ROUND(+G820*Totals!$H$16,2)</f>
        <v>201.09</v>
      </c>
      <c r="I820" s="103">
        <f t="shared" si="35"/>
        <v>0</v>
      </c>
      <c r="J820" s="103">
        <f t="shared" si="36"/>
        <v>201.09</v>
      </c>
      <c r="K820" s="113"/>
      <c r="L820" s="113"/>
      <c r="N820" s="117"/>
      <c r="O820" s="117"/>
      <c r="P820" s="114"/>
      <c r="Q820" s="118"/>
      <c r="R820" s="116"/>
      <c r="S820" s="114"/>
    </row>
    <row r="821" spans="6:19" ht="37.5">
      <c r="F821" s="111" t="s">
        <v>264</v>
      </c>
      <c r="G821" s="136">
        <v>1.020077E-4</v>
      </c>
      <c r="H821" s="103">
        <f>ROUND(+G821*Totals!$H$16,2)</f>
        <v>38.159999999999997</v>
      </c>
      <c r="I821" s="103">
        <f t="shared" si="35"/>
        <v>14.105571428571428</v>
      </c>
      <c r="J821" s="103">
        <f t="shared" si="36"/>
        <v>24.054428571428566</v>
      </c>
      <c r="K821" s="113" t="s">
        <v>264</v>
      </c>
      <c r="L821" s="113" t="s">
        <v>76</v>
      </c>
      <c r="M821" s="138">
        <v>0.36964285714285716</v>
      </c>
      <c r="N821" s="117">
        <f>+H821*M821</f>
        <v>14.105571428571428</v>
      </c>
      <c r="O821" s="117" t="s">
        <v>1159</v>
      </c>
      <c r="P821" s="114"/>
      <c r="Q821" s="118"/>
      <c r="R821" s="116"/>
      <c r="S821" s="114"/>
    </row>
    <row r="822" spans="6:19">
      <c r="F822" s="111" t="s">
        <v>263</v>
      </c>
      <c r="G822" s="136">
        <v>1.0509879999999999E-4</v>
      </c>
      <c r="H822" s="103">
        <f>ROUND(+G822*Totals!$H$16,2)</f>
        <v>39.32</v>
      </c>
      <c r="I822" s="103">
        <f t="shared" si="35"/>
        <v>15.960537634408601</v>
      </c>
      <c r="J822" s="103">
        <f t="shared" si="36"/>
        <v>23.359462365591398</v>
      </c>
      <c r="K822" s="113" t="s">
        <v>263</v>
      </c>
      <c r="L822" s="113" t="s">
        <v>122</v>
      </c>
      <c r="M822" s="138">
        <v>0.40591397849462363</v>
      </c>
      <c r="N822" s="117">
        <f>+H822*M822</f>
        <v>15.960537634408601</v>
      </c>
      <c r="O822" s="113" t="s">
        <v>1159</v>
      </c>
      <c r="P822" s="114"/>
      <c r="Q822" s="118"/>
      <c r="R822" s="116"/>
      <c r="S822" s="114"/>
    </row>
    <row r="823" spans="6:19">
      <c r="F823" s="111" t="s">
        <v>262</v>
      </c>
      <c r="G823" s="136">
        <v>6.8005100000000004E-5</v>
      </c>
      <c r="H823" s="103">
        <f>ROUND(+G823*Totals!$H$16,2)</f>
        <v>25.44</v>
      </c>
      <c r="I823" s="103">
        <f t="shared" si="35"/>
        <v>6.5288495575221246</v>
      </c>
      <c r="J823" s="103">
        <f t="shared" si="36"/>
        <v>18.911150442477876</v>
      </c>
      <c r="K823" s="113" t="s">
        <v>262</v>
      </c>
      <c r="L823" s="113" t="s">
        <v>104</v>
      </c>
      <c r="M823" s="138">
        <v>0.25663716814159293</v>
      </c>
      <c r="N823" s="117">
        <f>+H823*M823</f>
        <v>6.5288495575221246</v>
      </c>
      <c r="O823" s="113" t="s">
        <v>1159</v>
      </c>
      <c r="P823" s="114"/>
      <c r="Q823" s="118"/>
      <c r="R823" s="116"/>
      <c r="S823" s="114"/>
    </row>
    <row r="824" spans="6:19">
      <c r="F824" s="111" t="s">
        <v>261</v>
      </c>
      <c r="G824" s="136">
        <v>4.3542604000000006E-3</v>
      </c>
      <c r="H824" s="103">
        <f>ROUND(+G824*Totals!$H$16,2)</f>
        <v>1629.07</v>
      </c>
      <c r="I824" s="103">
        <f t="shared" si="35"/>
        <v>0</v>
      </c>
      <c r="J824" s="103">
        <f t="shared" si="36"/>
        <v>1629.07</v>
      </c>
      <c r="K824" s="113"/>
      <c r="L824" s="113"/>
      <c r="N824" s="117"/>
      <c r="O824" s="117"/>
      <c r="P824" s="114"/>
      <c r="Q824" s="118"/>
      <c r="R824" s="116"/>
      <c r="S824" s="114"/>
    </row>
    <row r="825" spans="6:19">
      <c r="F825" s="111" t="s">
        <v>260</v>
      </c>
      <c r="G825" s="136">
        <v>1.2951886000000001E-3</v>
      </c>
      <c r="H825" s="103">
        <f>ROUND(+G825*Totals!$H$16,2)</f>
        <v>484.57</v>
      </c>
      <c r="I825" s="103">
        <f t="shared" si="35"/>
        <v>0</v>
      </c>
      <c r="J825" s="103">
        <f t="shared" si="36"/>
        <v>484.57</v>
      </c>
      <c r="K825" s="113"/>
      <c r="L825" s="113"/>
      <c r="N825" s="117"/>
      <c r="O825" s="113"/>
      <c r="P825" s="114"/>
      <c r="Q825" s="118"/>
      <c r="R825" s="116"/>
      <c r="S825" s="114"/>
    </row>
    <row r="826" spans="6:19">
      <c r="F826" s="111" t="s">
        <v>259</v>
      </c>
      <c r="G826" s="136">
        <v>7.3800999999999994E-5</v>
      </c>
      <c r="H826" s="103">
        <f>ROUND(+G826*Totals!$H$16,2)</f>
        <v>27.61</v>
      </c>
      <c r="I826" s="103">
        <f t="shared" si="35"/>
        <v>10.646228813559322</v>
      </c>
      <c r="J826" s="103">
        <f t="shared" si="36"/>
        <v>16.963771186440677</v>
      </c>
      <c r="K826" s="113" t="s">
        <v>259</v>
      </c>
      <c r="L826" s="113" t="s">
        <v>72</v>
      </c>
      <c r="M826" s="138">
        <v>0.38559322033898308</v>
      </c>
      <c r="N826" s="117">
        <f>+H826*M826</f>
        <v>10.646228813559322</v>
      </c>
      <c r="O826" s="113" t="s">
        <v>1159</v>
      </c>
      <c r="P826" s="114"/>
      <c r="Q826" s="118"/>
      <c r="R826" s="116"/>
      <c r="S826" s="114"/>
    </row>
    <row r="827" spans="6:19">
      <c r="F827" s="111" t="s">
        <v>258</v>
      </c>
      <c r="G827" s="136">
        <v>2.7317969999999999E-4</v>
      </c>
      <c r="H827" s="103">
        <f>ROUND(+G827*Totals!$H$16,2)</f>
        <v>102.21</v>
      </c>
      <c r="I827" s="103">
        <f t="shared" si="35"/>
        <v>0</v>
      </c>
      <c r="J827" s="103">
        <f t="shared" si="36"/>
        <v>102.21</v>
      </c>
      <c r="K827" s="113"/>
      <c r="L827" s="113"/>
      <c r="N827" s="117"/>
      <c r="O827" s="117"/>
      <c r="P827" s="114"/>
      <c r="Q827" s="118"/>
      <c r="R827" s="116"/>
      <c r="S827" s="114"/>
    </row>
    <row r="828" spans="6:19" ht="37.5">
      <c r="F828" s="111" t="s">
        <v>257</v>
      </c>
      <c r="G828" s="136">
        <v>4.4628370000000003E-4</v>
      </c>
      <c r="H828" s="103">
        <f>ROUND(+G828*Totals!$H$16,2)</f>
        <v>166.97</v>
      </c>
      <c r="I828" s="103">
        <f t="shared" si="35"/>
        <v>0</v>
      </c>
      <c r="J828" s="103">
        <f t="shared" si="36"/>
        <v>166.97</v>
      </c>
      <c r="K828" s="113"/>
      <c r="L828" s="113"/>
      <c r="N828" s="117"/>
      <c r="O828" s="113"/>
      <c r="P828" s="114"/>
      <c r="Q828" s="118"/>
      <c r="R828" s="116"/>
      <c r="S828" s="114"/>
    </row>
    <row r="829" spans="6:19">
      <c r="F829" s="111" t="s">
        <v>256</v>
      </c>
      <c r="G829" s="136">
        <v>2.5888299999999997E-5</v>
      </c>
      <c r="H829" s="103">
        <f>ROUND(+G829*Totals!$H$16,2)</f>
        <v>9.69</v>
      </c>
      <c r="I829" s="103">
        <f t="shared" si="35"/>
        <v>2.9542682926829267</v>
      </c>
      <c r="J829" s="103">
        <f t="shared" si="36"/>
        <v>6.7357317073170728</v>
      </c>
      <c r="K829" s="113" t="s">
        <v>256</v>
      </c>
      <c r="L829" s="113" t="s">
        <v>108</v>
      </c>
      <c r="M829" s="138">
        <v>0.3048780487804878</v>
      </c>
      <c r="N829" s="117">
        <f>+H829*M829</f>
        <v>2.9542682926829267</v>
      </c>
      <c r="O829" s="113" t="s">
        <v>1159</v>
      </c>
      <c r="P829" s="114"/>
      <c r="Q829" s="118"/>
      <c r="R829" s="116"/>
      <c r="S829" s="114"/>
    </row>
    <row r="830" spans="6:19">
      <c r="F830" s="111" t="s">
        <v>255</v>
      </c>
      <c r="G830" s="136">
        <v>6.8855200000000004E-4</v>
      </c>
      <c r="H830" s="103">
        <f>ROUND(+G830*Totals!$H$16,2)</f>
        <v>257.61</v>
      </c>
      <c r="I830" s="103">
        <f t="shared" si="35"/>
        <v>0</v>
      </c>
      <c r="J830" s="103">
        <f t="shared" si="36"/>
        <v>257.61</v>
      </c>
      <c r="K830" s="113"/>
      <c r="L830" s="113"/>
      <c r="N830" s="117"/>
      <c r="O830" s="113"/>
      <c r="P830" s="114"/>
      <c r="Q830" s="118"/>
      <c r="R830" s="116"/>
      <c r="S830" s="114"/>
    </row>
    <row r="831" spans="6:19">
      <c r="F831" s="111" t="s">
        <v>254</v>
      </c>
      <c r="G831" s="136">
        <v>3.4041200000000001E-4</v>
      </c>
      <c r="H831" s="103">
        <f>ROUND(+G831*Totals!$H$16,2)</f>
        <v>127.36</v>
      </c>
      <c r="I831" s="103">
        <f t="shared" si="35"/>
        <v>0</v>
      </c>
      <c r="J831" s="103">
        <f t="shared" si="36"/>
        <v>127.36</v>
      </c>
      <c r="K831" s="113"/>
      <c r="L831" s="113"/>
      <c r="N831" s="117"/>
      <c r="O831" s="117"/>
      <c r="P831" s="114"/>
      <c r="Q831" s="118"/>
      <c r="R831" s="116"/>
      <c r="S831" s="114"/>
    </row>
    <row r="832" spans="6:19">
      <c r="F832" s="111" t="s">
        <v>253</v>
      </c>
      <c r="G832" s="136">
        <v>7.8437740000000008E-4</v>
      </c>
      <c r="H832" s="103">
        <f>ROUND(+G832*Totals!$H$16,2)</f>
        <v>293.45999999999998</v>
      </c>
      <c r="I832" s="103">
        <f t="shared" si="35"/>
        <v>0</v>
      </c>
      <c r="J832" s="103">
        <f t="shared" si="36"/>
        <v>293.45999999999998</v>
      </c>
      <c r="K832" s="113"/>
      <c r="L832" s="113"/>
      <c r="N832" s="117"/>
      <c r="O832" s="113"/>
      <c r="P832" s="114"/>
      <c r="Q832" s="118"/>
      <c r="R832" s="116"/>
      <c r="S832" s="114"/>
    </row>
    <row r="833" spans="6:19">
      <c r="F833" s="111" t="s">
        <v>252</v>
      </c>
      <c r="G833" s="136">
        <v>5.1003800000000001E-5</v>
      </c>
      <c r="H833" s="103">
        <f>ROUND(+G833*Totals!$H$16,2)</f>
        <v>19.079999999999998</v>
      </c>
      <c r="I833" s="103">
        <f t="shared" si="35"/>
        <v>1.7158273381294964</v>
      </c>
      <c r="J833" s="103">
        <f t="shared" si="36"/>
        <v>17.364172661870501</v>
      </c>
      <c r="K833" s="113" t="s">
        <v>252</v>
      </c>
      <c r="L833" s="113" t="s">
        <v>64</v>
      </c>
      <c r="M833" s="138">
        <v>8.9928057553956844E-2</v>
      </c>
      <c r="N833" s="117">
        <f>+H833*M833</f>
        <v>1.7158273381294964</v>
      </c>
      <c r="O833" s="117" t="s">
        <v>1159</v>
      </c>
      <c r="P833" s="114"/>
      <c r="Q833" s="118"/>
      <c r="R833" s="116"/>
      <c r="S833" s="114"/>
    </row>
    <row r="834" spans="6:19">
      <c r="F834" s="111" t="s">
        <v>251</v>
      </c>
      <c r="G834" s="136">
        <v>2.430411E-4</v>
      </c>
      <c r="H834" s="103">
        <f>ROUND(+G834*Totals!$H$16,2)</f>
        <v>90.93</v>
      </c>
      <c r="I834" s="103">
        <f t="shared" si="35"/>
        <v>0</v>
      </c>
      <c r="J834" s="103">
        <f t="shared" si="36"/>
        <v>90.93</v>
      </c>
      <c r="K834" s="113"/>
      <c r="L834" s="113"/>
      <c r="N834" s="117"/>
      <c r="O834" s="117"/>
      <c r="P834" s="114"/>
      <c r="Q834" s="118"/>
      <c r="R834" s="116"/>
      <c r="S834" s="114"/>
    </row>
    <row r="835" spans="6:19">
      <c r="F835" s="111" t="s">
        <v>250</v>
      </c>
      <c r="G835" s="136">
        <v>5.5640599999999997E-5</v>
      </c>
      <c r="H835" s="103">
        <f>ROUND(+G835*Totals!$H$16,2)</f>
        <v>20.82</v>
      </c>
      <c r="I835" s="103">
        <f t="shared" si="35"/>
        <v>3.1932515337423313</v>
      </c>
      <c r="J835" s="103">
        <f t="shared" si="36"/>
        <v>17.62674846625767</v>
      </c>
      <c r="K835" s="113" t="s">
        <v>250</v>
      </c>
      <c r="L835" s="113" t="s">
        <v>51</v>
      </c>
      <c r="M835" s="138">
        <v>0.15337423312883436</v>
      </c>
      <c r="N835" s="117">
        <f>+H835*M835</f>
        <v>3.1932515337423313</v>
      </c>
      <c r="O835" s="113" t="s">
        <v>1159</v>
      </c>
      <c r="P835" s="114"/>
      <c r="Q835" s="118"/>
      <c r="R835" s="116"/>
      <c r="S835" s="114"/>
    </row>
    <row r="836" spans="6:19">
      <c r="F836" s="111" t="s">
        <v>249</v>
      </c>
      <c r="G836" s="136">
        <v>2.9365900000000003E-5</v>
      </c>
      <c r="H836" s="103">
        <f>ROUND(+G836*Totals!$H$16,2)</f>
        <v>10.99</v>
      </c>
      <c r="I836" s="103">
        <f t="shared" si="35"/>
        <v>1.2099082568807338</v>
      </c>
      <c r="J836" s="103">
        <f t="shared" si="36"/>
        <v>9.7800917431192662</v>
      </c>
      <c r="K836" s="113" t="s">
        <v>249</v>
      </c>
      <c r="L836" s="113" t="s">
        <v>97</v>
      </c>
      <c r="M836" s="138">
        <v>0.11009174311926605</v>
      </c>
      <c r="N836" s="117">
        <f>+H836*M836</f>
        <v>1.2099082568807338</v>
      </c>
      <c r="O836" s="113" t="s">
        <v>1159</v>
      </c>
      <c r="P836" s="114"/>
      <c r="Q836" s="118"/>
      <c r="R836" s="116"/>
      <c r="S836" s="114"/>
    </row>
    <row r="837" spans="6:19">
      <c r="F837" s="111" t="s">
        <v>248</v>
      </c>
      <c r="G837" s="136">
        <v>2.1869829999999999E-4</v>
      </c>
      <c r="H837" s="103">
        <f>ROUND(+G837*Totals!$H$16,2)</f>
        <v>81.819999999999993</v>
      </c>
      <c r="I837" s="103">
        <f t="shared" si="35"/>
        <v>0</v>
      </c>
      <c r="J837" s="103">
        <f t="shared" si="36"/>
        <v>81.819999999999993</v>
      </c>
      <c r="K837" s="113"/>
      <c r="L837" s="113"/>
      <c r="N837" s="117"/>
      <c r="O837" s="113"/>
      <c r="P837" s="114"/>
      <c r="Q837" s="118"/>
      <c r="R837" s="116"/>
      <c r="S837" s="114"/>
    </row>
    <row r="838" spans="6:19">
      <c r="F838" s="111" t="s">
        <v>247</v>
      </c>
      <c r="G838" s="136">
        <v>3.5432220000000003E-4</v>
      </c>
      <c r="H838" s="103">
        <f>ROUND(+G838*Totals!$H$16,2)</f>
        <v>132.56</v>
      </c>
      <c r="I838" s="103">
        <f t="shared" si="35"/>
        <v>0</v>
      </c>
      <c r="J838" s="103">
        <f t="shared" si="36"/>
        <v>132.56</v>
      </c>
      <c r="K838" s="113"/>
      <c r="L838" s="113"/>
      <c r="N838" s="117"/>
      <c r="O838" s="113"/>
      <c r="P838" s="114"/>
      <c r="Q838" s="118"/>
      <c r="R838" s="116"/>
      <c r="S838" s="114"/>
    </row>
    <row r="839" spans="6:19">
      <c r="F839" s="111" t="s">
        <v>246</v>
      </c>
      <c r="G839" s="136">
        <v>3.9180230000000001E-4</v>
      </c>
      <c r="H839" s="103">
        <f>ROUND(+G839*Totals!$H$16,2)</f>
        <v>146.59</v>
      </c>
      <c r="I839" s="103">
        <f t="shared" ref="I839:I902" si="37">+N839+Q839+T839</f>
        <v>0</v>
      </c>
      <c r="J839" s="103">
        <f t="shared" ref="J839:J902" si="38">+H839-I839</f>
        <v>146.59</v>
      </c>
      <c r="K839" s="113"/>
      <c r="L839" s="113"/>
      <c r="N839" s="117"/>
      <c r="O839" s="117"/>
      <c r="P839" s="114"/>
      <c r="Q839" s="118"/>
      <c r="R839" s="116"/>
      <c r="S839" s="114"/>
    </row>
    <row r="840" spans="6:19">
      <c r="F840" s="111" t="s">
        <v>119</v>
      </c>
      <c r="G840" s="136">
        <v>1.2094094E-3</v>
      </c>
      <c r="H840" s="103">
        <f>ROUND(+G840*Totals!$H$16,2)</f>
        <v>452.48</v>
      </c>
      <c r="I840" s="103">
        <f t="shared" si="37"/>
        <v>0</v>
      </c>
      <c r="J840" s="103">
        <f t="shared" si="38"/>
        <v>452.48</v>
      </c>
      <c r="K840" s="113"/>
      <c r="L840" s="113"/>
      <c r="N840" s="117"/>
      <c r="O840" s="117"/>
      <c r="P840" s="114"/>
      <c r="Q840" s="118"/>
      <c r="R840" s="116"/>
      <c r="S840" s="114"/>
    </row>
    <row r="841" spans="6:19">
      <c r="F841" s="111" t="s">
        <v>245</v>
      </c>
      <c r="G841" s="136">
        <v>1.3601029999999999E-4</v>
      </c>
      <c r="H841" s="103">
        <f>ROUND(+G841*Totals!$H$16,2)</f>
        <v>50.89</v>
      </c>
      <c r="I841" s="103">
        <f t="shared" si="37"/>
        <v>12.361578014184399</v>
      </c>
      <c r="J841" s="103">
        <f t="shared" si="38"/>
        <v>38.528421985815598</v>
      </c>
      <c r="K841" s="113" t="s">
        <v>245</v>
      </c>
      <c r="L841" s="113" t="s">
        <v>48</v>
      </c>
      <c r="M841" s="138">
        <v>0.24290780141843976</v>
      </c>
      <c r="N841" s="117">
        <f>+H841*M841</f>
        <v>12.361578014184399</v>
      </c>
      <c r="O841" s="117" t="s">
        <v>1159</v>
      </c>
      <c r="P841" s="114"/>
      <c r="Q841" s="118"/>
      <c r="R841" s="116"/>
      <c r="S841" s="114"/>
    </row>
    <row r="842" spans="6:19">
      <c r="F842" s="111" t="s">
        <v>244</v>
      </c>
      <c r="G842" s="136">
        <v>3.0138600000000003E-5</v>
      </c>
      <c r="H842" s="103">
        <f>ROUND(+G842*Totals!$H$16,2)</f>
        <v>11.28</v>
      </c>
      <c r="I842" s="103">
        <f t="shared" si="37"/>
        <v>4.1165517241379312</v>
      </c>
      <c r="J842" s="103">
        <f t="shared" si="38"/>
        <v>7.1634482758620681</v>
      </c>
      <c r="K842" s="113" t="s">
        <v>244</v>
      </c>
      <c r="L842" s="113" t="s">
        <v>116</v>
      </c>
      <c r="M842" s="138">
        <v>0.36494252873563221</v>
      </c>
      <c r="N842" s="117">
        <f>+H842*M842</f>
        <v>4.1165517241379312</v>
      </c>
      <c r="O842" s="117" t="s">
        <v>1159</v>
      </c>
      <c r="P842" s="114"/>
      <c r="Q842" s="118"/>
      <c r="R842" s="116"/>
      <c r="S842" s="114"/>
    </row>
    <row r="843" spans="6:19">
      <c r="F843" s="111" t="s">
        <v>243</v>
      </c>
      <c r="G843" s="136">
        <v>1.290552E-4</v>
      </c>
      <c r="H843" s="103">
        <f>ROUND(+G843*Totals!$H$16,2)</f>
        <v>48.28</v>
      </c>
      <c r="I843" s="103">
        <f t="shared" si="37"/>
        <v>8.1730541012216396</v>
      </c>
      <c r="J843" s="103">
        <f t="shared" si="38"/>
        <v>40.106945898778363</v>
      </c>
      <c r="K843" s="113" t="s">
        <v>243</v>
      </c>
      <c r="L843" s="113" t="s">
        <v>64</v>
      </c>
      <c r="M843" s="138">
        <v>0.16928446771378708</v>
      </c>
      <c r="N843" s="117">
        <f>+H843*M843</f>
        <v>8.1730541012216396</v>
      </c>
      <c r="O843" s="113" t="s">
        <v>1159</v>
      </c>
      <c r="P843" s="114"/>
      <c r="Q843" s="118"/>
      <c r="R843" s="116"/>
      <c r="S843" s="114"/>
    </row>
    <row r="844" spans="6:19">
      <c r="F844" s="111" t="s">
        <v>242</v>
      </c>
      <c r="G844" s="136">
        <v>1.9705999999999997E-5</v>
      </c>
      <c r="H844" s="103">
        <f>ROUND(+G844*Totals!$H$16,2)</f>
        <v>7.37</v>
      </c>
      <c r="I844" s="103">
        <f t="shared" si="37"/>
        <v>1.932378048780488</v>
      </c>
      <c r="J844" s="103">
        <f t="shared" si="38"/>
        <v>5.4376219512195121</v>
      </c>
      <c r="K844" s="113" t="s">
        <v>242</v>
      </c>
      <c r="L844" s="113" t="s">
        <v>121</v>
      </c>
      <c r="M844" s="138">
        <v>0.26219512195121952</v>
      </c>
      <c r="N844" s="117">
        <f>+H844*M844</f>
        <v>1.932378048780488</v>
      </c>
      <c r="O844" s="117" t="s">
        <v>1159</v>
      </c>
      <c r="P844" s="114"/>
      <c r="Q844" s="118"/>
      <c r="R844" s="116"/>
      <c r="S844" s="114"/>
    </row>
    <row r="845" spans="6:19">
      <c r="F845" s="111" t="s">
        <v>241</v>
      </c>
      <c r="G845" s="136">
        <v>1.9126440000000002E-4</v>
      </c>
      <c r="H845" s="103">
        <f>ROUND(+G845*Totals!$H$16,2)</f>
        <v>71.56</v>
      </c>
      <c r="I845" s="103">
        <f t="shared" si="37"/>
        <v>0</v>
      </c>
      <c r="J845" s="103">
        <f t="shared" si="38"/>
        <v>71.56</v>
      </c>
      <c r="K845" s="137" t="s">
        <v>241</v>
      </c>
      <c r="L845" s="137" t="s">
        <v>128</v>
      </c>
      <c r="M845" s="138">
        <v>0.14307692307692307</v>
      </c>
      <c r="N845" s="117"/>
      <c r="O845" s="113"/>
      <c r="P845" s="114"/>
      <c r="Q845" s="118"/>
      <c r="R845" s="116"/>
      <c r="S845" s="114"/>
    </row>
    <row r="846" spans="6:19">
      <c r="F846" s="111" t="s">
        <v>240</v>
      </c>
      <c r="G846" s="136">
        <v>6.9937099999999998E-5</v>
      </c>
      <c r="H846" s="103">
        <f>ROUND(+G846*Totals!$H$16,2)</f>
        <v>26.17</v>
      </c>
      <c r="I846" s="103">
        <f t="shared" si="37"/>
        <v>16.480474683544301</v>
      </c>
      <c r="J846" s="103">
        <f t="shared" si="38"/>
        <v>9.6895253164557005</v>
      </c>
      <c r="K846" s="113" t="s">
        <v>240</v>
      </c>
      <c r="L846" s="113" t="s">
        <v>80</v>
      </c>
      <c r="M846" s="138">
        <v>0.62974683544303789</v>
      </c>
      <c r="N846" s="117">
        <f>+H846*M846</f>
        <v>16.480474683544301</v>
      </c>
      <c r="O846" s="117" t="s">
        <v>1159</v>
      </c>
      <c r="P846" s="114"/>
      <c r="Q846" s="118"/>
      <c r="R846" s="116"/>
      <c r="S846" s="114"/>
    </row>
    <row r="847" spans="6:19">
      <c r="F847" s="111" t="s">
        <v>239</v>
      </c>
      <c r="G847" s="136">
        <v>1.73877E-5</v>
      </c>
      <c r="H847" s="103">
        <f>ROUND(+G847*Totals!$H$16,2)</f>
        <v>6.51</v>
      </c>
      <c r="I847" s="103">
        <f t="shared" si="37"/>
        <v>0</v>
      </c>
      <c r="J847" s="103">
        <f t="shared" si="38"/>
        <v>6.51</v>
      </c>
      <c r="K847" s="113"/>
      <c r="L847" s="113"/>
      <c r="N847" s="117"/>
      <c r="O847" s="117"/>
      <c r="P847" s="114"/>
      <c r="Q847" s="118"/>
      <c r="R847" s="116"/>
      <c r="S847" s="114"/>
    </row>
    <row r="848" spans="6:19">
      <c r="F848" s="111" t="s">
        <v>238</v>
      </c>
      <c r="G848" s="136">
        <v>1.545571E-4</v>
      </c>
      <c r="H848" s="103">
        <f>ROUND(+G848*Totals!$H$16,2)</f>
        <v>57.82</v>
      </c>
      <c r="I848" s="103">
        <f t="shared" si="37"/>
        <v>17.095269382391589</v>
      </c>
      <c r="J848" s="103">
        <f t="shared" si="38"/>
        <v>40.724730617608415</v>
      </c>
      <c r="K848" s="113" t="s">
        <v>238</v>
      </c>
      <c r="L848" s="113" t="s">
        <v>51</v>
      </c>
      <c r="M848" s="138">
        <v>0.29566360052562418</v>
      </c>
      <c r="N848" s="117">
        <f>+H848*M848</f>
        <v>17.095269382391589</v>
      </c>
      <c r="O848" s="113" t="s">
        <v>1159</v>
      </c>
      <c r="P848" s="114"/>
      <c r="Q848" s="118"/>
      <c r="R848" s="116"/>
      <c r="S848" s="114"/>
    </row>
    <row r="849" spans="6:19">
      <c r="F849" s="111" t="s">
        <v>237</v>
      </c>
      <c r="G849" s="136">
        <v>6.4527600000000002E-5</v>
      </c>
      <c r="H849" s="103">
        <f>ROUND(+G849*Totals!$H$16,2)</f>
        <v>24.14</v>
      </c>
      <c r="I849" s="103">
        <f t="shared" si="37"/>
        <v>8.3410569105691064</v>
      </c>
      <c r="J849" s="103">
        <f t="shared" si="38"/>
        <v>15.798943089430894</v>
      </c>
      <c r="K849" s="113" t="s">
        <v>237</v>
      </c>
      <c r="L849" s="113" t="s">
        <v>70</v>
      </c>
      <c r="M849" s="138">
        <v>0.34552845528455284</v>
      </c>
      <c r="N849" s="117">
        <f>+H849*M849</f>
        <v>8.3410569105691064</v>
      </c>
      <c r="O849" s="117" t="s">
        <v>1159</v>
      </c>
      <c r="P849" s="114"/>
      <c r="Q849" s="118"/>
      <c r="R849" s="116"/>
      <c r="S849" s="114"/>
    </row>
    <row r="850" spans="6:19">
      <c r="F850" s="111" t="s">
        <v>236</v>
      </c>
      <c r="G850" s="136">
        <v>1.7434042999999999E-3</v>
      </c>
      <c r="H850" s="103">
        <f>ROUND(+G850*Totals!$H$16,2)</f>
        <v>652.27</v>
      </c>
      <c r="I850" s="103">
        <f t="shared" si="37"/>
        <v>0</v>
      </c>
      <c r="J850" s="103">
        <f t="shared" si="38"/>
        <v>652.27</v>
      </c>
      <c r="K850" s="113"/>
      <c r="L850" s="113"/>
      <c r="N850" s="117"/>
      <c r="O850" s="113"/>
      <c r="P850" s="114"/>
      <c r="Q850" s="118"/>
      <c r="R850" s="116"/>
      <c r="S850" s="114"/>
    </row>
    <row r="851" spans="6:19">
      <c r="F851" s="111" t="s">
        <v>235</v>
      </c>
      <c r="G851" s="136">
        <v>5.2549399999999995E-5</v>
      </c>
      <c r="H851" s="103">
        <f>ROUND(+G851*Totals!$H$16,2)</f>
        <v>19.66</v>
      </c>
      <c r="I851" s="103">
        <f t="shared" si="37"/>
        <v>4.1389473684210527</v>
      </c>
      <c r="J851" s="103">
        <f t="shared" si="38"/>
        <v>15.521052631578947</v>
      </c>
      <c r="K851" s="113" t="s">
        <v>235</v>
      </c>
      <c r="L851" s="113" t="s">
        <v>113</v>
      </c>
      <c r="M851" s="138">
        <v>0.2105263157894737</v>
      </c>
      <c r="N851" s="117">
        <f>+H851*M851</f>
        <v>4.1389473684210527</v>
      </c>
      <c r="O851" s="117" t="s">
        <v>1159</v>
      </c>
      <c r="P851" s="114"/>
      <c r="Q851" s="118"/>
      <c r="R851" s="116"/>
      <c r="S851" s="114"/>
    </row>
    <row r="852" spans="6:19">
      <c r="F852" s="111" t="s">
        <v>234</v>
      </c>
      <c r="G852" s="136">
        <v>1.2167509E-3</v>
      </c>
      <c r="H852" s="103">
        <f>ROUND(+G852*Totals!$H$16,2)</f>
        <v>455.23</v>
      </c>
      <c r="I852" s="103">
        <f t="shared" si="37"/>
        <v>0</v>
      </c>
      <c r="J852" s="103">
        <f t="shared" si="38"/>
        <v>455.23</v>
      </c>
      <c r="K852" s="113"/>
      <c r="L852" s="113"/>
      <c r="N852" s="117"/>
      <c r="O852" s="113"/>
      <c r="P852" s="114"/>
      <c r="Q852" s="118"/>
      <c r="R852" s="116"/>
      <c r="S852" s="114"/>
    </row>
    <row r="853" spans="6:19">
      <c r="F853" s="111" t="s">
        <v>233</v>
      </c>
      <c r="G853" s="136">
        <v>1.9744669999999999E-4</v>
      </c>
      <c r="H853" s="103">
        <f>ROUND(+G853*Totals!$H$16,2)</f>
        <v>73.87</v>
      </c>
      <c r="I853" s="103">
        <f t="shared" si="37"/>
        <v>9.5244677661169437</v>
      </c>
      <c r="J853" s="103">
        <f t="shared" si="38"/>
        <v>64.345532233883063</v>
      </c>
      <c r="K853" s="113" t="s">
        <v>233</v>
      </c>
      <c r="L853" s="113" t="s">
        <v>89</v>
      </c>
      <c r="M853" s="138">
        <v>0.12893553223388307</v>
      </c>
      <c r="N853" s="117">
        <f>+H853*M853</f>
        <v>9.5244677661169437</v>
      </c>
      <c r="O853" s="117" t="s">
        <v>1159</v>
      </c>
      <c r="P853" s="114"/>
      <c r="Q853" s="118"/>
      <c r="R853" s="116"/>
      <c r="S853" s="114"/>
    </row>
    <row r="854" spans="6:19">
      <c r="F854" s="111" t="s">
        <v>232</v>
      </c>
      <c r="G854" s="136">
        <v>9.1536450000000006E-4</v>
      </c>
      <c r="H854" s="103">
        <f>ROUND(+G854*Totals!$H$16,2)</f>
        <v>342.47</v>
      </c>
      <c r="I854" s="103">
        <f t="shared" si="37"/>
        <v>0</v>
      </c>
      <c r="J854" s="103">
        <f t="shared" si="38"/>
        <v>342.47</v>
      </c>
      <c r="K854" s="113"/>
      <c r="L854" s="113"/>
      <c r="N854" s="117"/>
      <c r="O854" s="113"/>
      <c r="P854" s="114"/>
      <c r="Q854" s="118"/>
      <c r="R854" s="116"/>
      <c r="S854" s="114"/>
    </row>
    <row r="855" spans="6:19">
      <c r="F855" s="111" t="s">
        <v>231</v>
      </c>
      <c r="G855" s="136">
        <v>3.9412099999999995E-5</v>
      </c>
      <c r="H855" s="103">
        <f>ROUND(+G855*Totals!$H$16,2)</f>
        <v>14.75</v>
      </c>
      <c r="I855" s="103">
        <f t="shared" si="37"/>
        <v>3.8215909090909084</v>
      </c>
      <c r="J855" s="103">
        <f t="shared" si="38"/>
        <v>10.928409090909092</v>
      </c>
      <c r="K855" s="113" t="s">
        <v>231</v>
      </c>
      <c r="L855" s="113" t="s">
        <v>57</v>
      </c>
      <c r="M855" s="138">
        <v>0.25909090909090904</v>
      </c>
      <c r="N855" s="117">
        <f>+H855*M855</f>
        <v>3.8215909090909084</v>
      </c>
      <c r="O855" s="113" t="s">
        <v>1159</v>
      </c>
      <c r="P855" s="114"/>
      <c r="Q855" s="118"/>
      <c r="R855" s="116"/>
      <c r="S855" s="114"/>
    </row>
    <row r="856" spans="6:19">
      <c r="F856" s="111" t="s">
        <v>230</v>
      </c>
      <c r="G856" s="136">
        <v>6.1165980000000002E-4</v>
      </c>
      <c r="H856" s="103">
        <f>ROUND(+G856*Totals!$H$16,2)</f>
        <v>228.84</v>
      </c>
      <c r="I856" s="103">
        <f t="shared" si="37"/>
        <v>0</v>
      </c>
      <c r="J856" s="103">
        <f t="shared" si="38"/>
        <v>228.84</v>
      </c>
      <c r="K856" s="113"/>
      <c r="L856" s="113"/>
      <c r="N856" s="117"/>
      <c r="O856" s="113"/>
      <c r="P856" s="114"/>
      <c r="Q856" s="118"/>
      <c r="R856" s="116"/>
      <c r="S856" s="114"/>
    </row>
    <row r="857" spans="6:19">
      <c r="F857" s="111" t="s">
        <v>229</v>
      </c>
      <c r="G857" s="136">
        <v>3.9875739999999999E-4</v>
      </c>
      <c r="H857" s="103">
        <f>ROUND(+G857*Totals!$H$16,2)</f>
        <v>149.19</v>
      </c>
      <c r="I857" s="103">
        <f t="shared" si="37"/>
        <v>0</v>
      </c>
      <c r="J857" s="103">
        <f t="shared" si="38"/>
        <v>149.19</v>
      </c>
      <c r="K857" s="113"/>
      <c r="L857" s="113"/>
      <c r="N857" s="117"/>
      <c r="O857" s="117"/>
      <c r="P857" s="114"/>
      <c r="Q857" s="118"/>
      <c r="R857" s="116"/>
      <c r="S857" s="114"/>
    </row>
    <row r="858" spans="6:19">
      <c r="F858" s="111" t="s">
        <v>228</v>
      </c>
      <c r="G858" s="136">
        <v>4.6019379999999996E-4</v>
      </c>
      <c r="H858" s="103">
        <f>ROUND(+G858*Totals!$H$16,2)</f>
        <v>172.17</v>
      </c>
      <c r="I858" s="103">
        <f t="shared" si="37"/>
        <v>0</v>
      </c>
      <c r="J858" s="103">
        <f t="shared" si="38"/>
        <v>172.17</v>
      </c>
      <c r="K858" s="113"/>
      <c r="L858" s="113"/>
      <c r="N858" s="117"/>
      <c r="O858" s="117"/>
      <c r="P858" s="114"/>
      <c r="Q858" s="118"/>
      <c r="R858" s="116"/>
      <c r="S858" s="114"/>
    </row>
    <row r="859" spans="6:19">
      <c r="F859" s="111" t="s">
        <v>227</v>
      </c>
      <c r="G859" s="136">
        <v>2.6661100000000001E-5</v>
      </c>
      <c r="H859" s="103">
        <f>ROUND(+G859*Totals!$H$16,2)</f>
        <v>9.9700000000000006</v>
      </c>
      <c r="I859" s="103">
        <f t="shared" si="37"/>
        <v>3.3940425531914893</v>
      </c>
      <c r="J859" s="103">
        <f t="shared" si="38"/>
        <v>6.5759574468085109</v>
      </c>
      <c r="K859" s="113" t="s">
        <v>227</v>
      </c>
      <c r="L859" s="113" t="s">
        <v>45</v>
      </c>
      <c r="M859" s="138">
        <v>0.34042553191489361</v>
      </c>
      <c r="N859" s="117">
        <f>+H859*M859</f>
        <v>3.3940425531914893</v>
      </c>
      <c r="O859" s="117" t="s">
        <v>1159</v>
      </c>
      <c r="P859" s="114"/>
      <c r="Q859" s="118"/>
      <c r="R859" s="116"/>
      <c r="S859" s="114"/>
    </row>
    <row r="860" spans="6:19">
      <c r="F860" s="111" t="s">
        <v>226</v>
      </c>
      <c r="G860" s="136">
        <v>1.966739E-4</v>
      </c>
      <c r="H860" s="103">
        <f>ROUND(+G860*Totals!$H$16,2)</f>
        <v>73.58</v>
      </c>
      <c r="I860" s="103">
        <f t="shared" si="37"/>
        <v>21.954446085672082</v>
      </c>
      <c r="J860" s="103">
        <f t="shared" si="38"/>
        <v>51.625553914327917</v>
      </c>
      <c r="K860" s="113" t="s">
        <v>226</v>
      </c>
      <c r="L860" s="113" t="s">
        <v>95</v>
      </c>
      <c r="M860" s="138">
        <v>0.2983751846381093</v>
      </c>
      <c r="N860" s="117">
        <f>+H860*M860</f>
        <v>21.954446085672082</v>
      </c>
      <c r="O860" s="117" t="s">
        <v>1159</v>
      </c>
      <c r="P860" s="114"/>
      <c r="Q860" s="118"/>
      <c r="R860" s="116"/>
      <c r="S860" s="114"/>
    </row>
    <row r="861" spans="6:19">
      <c r="F861" s="111" t="s">
        <v>225</v>
      </c>
      <c r="G861" s="136">
        <v>2.7820299999999999E-5</v>
      </c>
      <c r="H861" s="103">
        <f>ROUND(+G861*Totals!$H$16,2)</f>
        <v>10.41</v>
      </c>
      <c r="I861" s="103">
        <f t="shared" si="37"/>
        <v>2.7156521739130435</v>
      </c>
      <c r="J861" s="103">
        <f t="shared" si="38"/>
        <v>7.6943478260869567</v>
      </c>
      <c r="K861" s="113" t="s">
        <v>225</v>
      </c>
      <c r="L861" s="113" t="s">
        <v>101</v>
      </c>
      <c r="M861" s="138">
        <v>0.2608695652173913</v>
      </c>
      <c r="N861" s="117">
        <f>+H861*M861</f>
        <v>2.7156521739130435</v>
      </c>
      <c r="O861" s="113" t="s">
        <v>1159</v>
      </c>
      <c r="P861" s="114"/>
      <c r="Q861" s="118"/>
      <c r="R861" s="116"/>
      <c r="S861" s="114"/>
    </row>
    <row r="862" spans="6:19">
      <c r="F862" s="111" t="s">
        <v>224</v>
      </c>
      <c r="G862" s="136">
        <v>1.0818999999999999E-5</v>
      </c>
      <c r="H862" s="103">
        <f>ROUND(+G862*Totals!$H$16,2)</f>
        <v>4.05</v>
      </c>
      <c r="I862" s="103">
        <f t="shared" si="37"/>
        <v>0.36032028469750887</v>
      </c>
      <c r="J862" s="103">
        <f t="shared" si="38"/>
        <v>3.6896797153024909</v>
      </c>
      <c r="K862" s="113" t="s">
        <v>224</v>
      </c>
      <c r="L862" s="113" t="s">
        <v>39</v>
      </c>
      <c r="M862" s="138">
        <v>8.8967971530249115E-2</v>
      </c>
      <c r="N862" s="117">
        <f>+H862*M862</f>
        <v>0.36032028469750887</v>
      </c>
      <c r="O862" s="117" t="s">
        <v>1159</v>
      </c>
      <c r="P862" s="114"/>
      <c r="Q862" s="118"/>
      <c r="R862" s="116"/>
      <c r="S862" s="114"/>
    </row>
    <row r="863" spans="6:19">
      <c r="F863" s="111" t="s">
        <v>223</v>
      </c>
      <c r="G863" s="136">
        <v>3.6861869999999999E-4</v>
      </c>
      <c r="H863" s="103">
        <f>ROUND(+G863*Totals!$H$16,2)</f>
        <v>137.91</v>
      </c>
      <c r="I863" s="103">
        <f t="shared" si="37"/>
        <v>0</v>
      </c>
      <c r="J863" s="103">
        <f t="shared" si="38"/>
        <v>137.91</v>
      </c>
      <c r="K863" s="113"/>
      <c r="L863" s="113"/>
      <c r="N863" s="117"/>
      <c r="O863" s="117"/>
      <c r="P863" s="114"/>
      <c r="Q863" s="118"/>
      <c r="R863" s="116"/>
      <c r="S863" s="114"/>
    </row>
    <row r="864" spans="6:19">
      <c r="F864" s="111" t="s">
        <v>121</v>
      </c>
      <c r="G864" s="136">
        <v>1.5417069999999999E-4</v>
      </c>
      <c r="H864" s="103">
        <f>ROUND(+G864*Totals!$H$16,2)</f>
        <v>57.68</v>
      </c>
      <c r="I864" s="103">
        <f t="shared" si="37"/>
        <v>11.295039164490863</v>
      </c>
      <c r="J864" s="103">
        <f t="shared" si="38"/>
        <v>46.384960835509133</v>
      </c>
      <c r="K864" s="113" t="s">
        <v>121</v>
      </c>
      <c r="L864" s="113" t="s">
        <v>76</v>
      </c>
      <c r="M864" s="138">
        <v>0.195822454308094</v>
      </c>
      <c r="N864" s="117">
        <f>+H864*M864</f>
        <v>11.295039164490863</v>
      </c>
      <c r="O864" s="113"/>
      <c r="P864" s="114"/>
      <c r="Q864" s="118"/>
      <c r="R864" s="116"/>
      <c r="S864" s="114"/>
    </row>
    <row r="865" spans="6:19">
      <c r="F865" s="111" t="s">
        <v>222</v>
      </c>
      <c r="G865" s="136">
        <v>2.8979499999999999E-5</v>
      </c>
      <c r="H865" s="103">
        <f>ROUND(+G865*Totals!$H$16,2)</f>
        <v>10.84</v>
      </c>
      <c r="I865" s="103">
        <f t="shared" si="37"/>
        <v>7.2982178217821785</v>
      </c>
      <c r="J865" s="103">
        <f t="shared" si="38"/>
        <v>3.5417821782178214</v>
      </c>
      <c r="K865" s="113" t="s">
        <v>222</v>
      </c>
      <c r="L865" s="113" t="s">
        <v>39</v>
      </c>
      <c r="M865" s="138">
        <v>0.67326732673267331</v>
      </c>
      <c r="N865" s="117">
        <f>+H865*M865</f>
        <v>7.2982178217821785</v>
      </c>
      <c r="O865" s="117"/>
      <c r="P865" s="114"/>
      <c r="Q865" s="118"/>
      <c r="R865" s="116"/>
      <c r="S865" s="114"/>
    </row>
    <row r="866" spans="6:19" ht="37.5">
      <c r="F866" s="111" t="s">
        <v>221</v>
      </c>
      <c r="G866" s="136">
        <v>4.7449030000000004E-4</v>
      </c>
      <c r="H866" s="103">
        <f>ROUND(+G866*Totals!$H$16,2)</f>
        <v>177.52</v>
      </c>
      <c r="I866" s="103">
        <f t="shared" si="37"/>
        <v>0</v>
      </c>
      <c r="J866" s="103">
        <f t="shared" si="38"/>
        <v>177.52</v>
      </c>
      <c r="K866" s="113"/>
      <c r="L866" s="113"/>
      <c r="N866" s="117"/>
      <c r="O866" s="113"/>
      <c r="P866" s="114"/>
      <c r="Q866" s="118"/>
      <c r="R866" s="116"/>
      <c r="S866" s="114"/>
    </row>
    <row r="867" spans="6:19" ht="37.5">
      <c r="F867" s="111" t="s">
        <v>220</v>
      </c>
      <c r="G867" s="136">
        <v>1.881733E-4</v>
      </c>
      <c r="H867" s="103">
        <f>ROUND(+G867*Totals!$H$16,2)</f>
        <v>70.400000000000006</v>
      </c>
      <c r="I867" s="103">
        <f t="shared" si="37"/>
        <v>14.404092071611254</v>
      </c>
      <c r="J867" s="103">
        <f t="shared" si="38"/>
        <v>55.995907928388753</v>
      </c>
      <c r="K867" s="113" t="s">
        <v>220</v>
      </c>
      <c r="L867" s="113" t="s">
        <v>96</v>
      </c>
      <c r="M867" s="138">
        <v>0.20460358056265984</v>
      </c>
      <c r="N867" s="117">
        <f>+H867*M867</f>
        <v>14.404092071611254</v>
      </c>
      <c r="O867" s="113"/>
      <c r="P867" s="114"/>
      <c r="Q867" s="118"/>
      <c r="R867" s="116"/>
      <c r="S867" s="114"/>
    </row>
    <row r="868" spans="6:19">
      <c r="F868" s="111" t="s">
        <v>219</v>
      </c>
      <c r="G868" s="136">
        <v>6.0045439999999997E-4</v>
      </c>
      <c r="H868" s="103">
        <f>ROUND(+G868*Totals!$H$16,2)</f>
        <v>224.65</v>
      </c>
      <c r="I868" s="103">
        <f t="shared" si="37"/>
        <v>0</v>
      </c>
      <c r="J868" s="103">
        <f t="shared" si="38"/>
        <v>224.65</v>
      </c>
      <c r="K868" s="113"/>
      <c r="L868" s="113"/>
      <c r="N868" s="117"/>
      <c r="O868" s="113"/>
      <c r="P868" s="114"/>
      <c r="Q868" s="118"/>
      <c r="R868" s="116"/>
      <c r="S868" s="114"/>
    </row>
    <row r="869" spans="6:19">
      <c r="F869" s="111" t="s">
        <v>218</v>
      </c>
      <c r="G869" s="136">
        <v>1.7611783400000001E-2</v>
      </c>
      <c r="H869" s="103">
        <f>ROUND(+G869*Totals!$H$16,2)</f>
        <v>6589.15</v>
      </c>
      <c r="I869" s="103">
        <f t="shared" si="37"/>
        <v>0</v>
      </c>
      <c r="J869" s="103">
        <f t="shared" si="38"/>
        <v>6589.15</v>
      </c>
      <c r="K869" s="113"/>
      <c r="L869" s="113"/>
      <c r="N869" s="117"/>
      <c r="O869" s="117"/>
      <c r="P869" s="114"/>
      <c r="Q869" s="118"/>
      <c r="R869" s="116"/>
      <c r="S869" s="114"/>
    </row>
    <row r="870" spans="6:19">
      <c r="F870" s="111" t="s">
        <v>217</v>
      </c>
      <c r="G870" s="136">
        <v>1.306008E-4</v>
      </c>
      <c r="H870" s="103">
        <f>ROUND(+G870*Totals!$H$16,2)</f>
        <v>48.86</v>
      </c>
      <c r="I870" s="103">
        <f t="shared" si="37"/>
        <v>0</v>
      </c>
      <c r="J870" s="103">
        <f t="shared" si="38"/>
        <v>48.86</v>
      </c>
      <c r="K870" s="113"/>
      <c r="L870" s="113"/>
      <c r="N870" s="117"/>
      <c r="O870" s="117"/>
      <c r="P870" s="114"/>
      <c r="Q870" s="118"/>
      <c r="R870" s="116"/>
      <c r="S870" s="114"/>
    </row>
    <row r="871" spans="6:19">
      <c r="F871" s="111" t="s">
        <v>216</v>
      </c>
      <c r="G871" s="136">
        <v>1.530115E-4</v>
      </c>
      <c r="H871" s="103">
        <f>ROUND(+G871*Totals!$H$16,2)</f>
        <v>57.25</v>
      </c>
      <c r="I871" s="103">
        <f t="shared" si="37"/>
        <v>13.74413357400722</v>
      </c>
      <c r="J871" s="103">
        <f t="shared" si="38"/>
        <v>43.505866425992778</v>
      </c>
      <c r="K871" s="113" t="s">
        <v>216</v>
      </c>
      <c r="L871" s="113" t="s">
        <v>58</v>
      </c>
      <c r="M871" s="138">
        <v>0.24007220216606498</v>
      </c>
      <c r="N871" s="117">
        <f>+H871*M871</f>
        <v>13.74413357400722</v>
      </c>
      <c r="O871" s="113"/>
      <c r="P871" s="114"/>
      <c r="Q871" s="118"/>
      <c r="R871" s="116"/>
      <c r="S871" s="114"/>
    </row>
    <row r="872" spans="6:19">
      <c r="F872" s="111" t="s">
        <v>215</v>
      </c>
      <c r="G872" s="136">
        <v>1.5069300000000002E-5</v>
      </c>
      <c r="H872" s="103">
        <f>ROUND(+G872*Totals!$H$16,2)</f>
        <v>5.64</v>
      </c>
      <c r="I872" s="103">
        <f t="shared" si="37"/>
        <v>0.42835443037974674</v>
      </c>
      <c r="J872" s="103">
        <f t="shared" si="38"/>
        <v>5.211645569620253</v>
      </c>
      <c r="K872" s="113" t="s">
        <v>215</v>
      </c>
      <c r="L872" s="113" t="s">
        <v>84</v>
      </c>
      <c r="M872" s="138">
        <v>7.5949367088607583E-2</v>
      </c>
      <c r="N872" s="117">
        <f>+H872*M872</f>
        <v>0.42835443037974674</v>
      </c>
      <c r="O872" s="113"/>
      <c r="P872" s="114"/>
      <c r="Q872" s="118"/>
      <c r="R872" s="116"/>
      <c r="S872" s="114"/>
    </row>
    <row r="873" spans="6:19">
      <c r="F873" s="111" t="s">
        <v>214</v>
      </c>
      <c r="G873" s="136">
        <v>2.9906799999999999E-4</v>
      </c>
      <c r="H873" s="103">
        <f>ROUND(+G873*Totals!$H$16,2)</f>
        <v>111.89</v>
      </c>
      <c r="I873" s="103">
        <f t="shared" si="37"/>
        <v>0</v>
      </c>
      <c r="J873" s="103">
        <f t="shared" si="38"/>
        <v>111.89</v>
      </c>
      <c r="K873" s="113"/>
      <c r="L873" s="113"/>
      <c r="N873" s="117"/>
      <c r="O873" s="117"/>
      <c r="P873" s="114"/>
      <c r="Q873" s="118"/>
      <c r="R873" s="116"/>
      <c r="S873" s="114"/>
    </row>
    <row r="874" spans="6:19">
      <c r="F874" s="111" t="s">
        <v>213</v>
      </c>
      <c r="G874" s="136">
        <v>5.7340690000000003E-4</v>
      </c>
      <c r="H874" s="103">
        <f>ROUND(+G874*Totals!$H$16,2)</f>
        <v>214.53</v>
      </c>
      <c r="I874" s="103">
        <f t="shared" si="37"/>
        <v>0</v>
      </c>
      <c r="J874" s="103">
        <f t="shared" si="38"/>
        <v>214.53</v>
      </c>
      <c r="K874" s="113"/>
      <c r="L874" s="113"/>
      <c r="N874" s="117"/>
      <c r="O874" s="117"/>
      <c r="P874" s="114"/>
      <c r="Q874" s="118"/>
      <c r="R874" s="116"/>
      <c r="S874" s="114"/>
    </row>
    <row r="875" spans="6:19">
      <c r="F875" s="111" t="s">
        <v>212</v>
      </c>
      <c r="G875" s="136">
        <v>6.8777900000000004E-5</v>
      </c>
      <c r="H875" s="103">
        <f>ROUND(+G875*Totals!$H$16,2)</f>
        <v>25.73</v>
      </c>
      <c r="I875" s="103">
        <f t="shared" si="37"/>
        <v>4.1951086956521744</v>
      </c>
      <c r="J875" s="103">
        <f t="shared" si="38"/>
        <v>21.534891304347827</v>
      </c>
      <c r="K875" s="113" t="s">
        <v>212</v>
      </c>
      <c r="L875" s="113" t="s">
        <v>61</v>
      </c>
      <c r="M875" s="138">
        <v>0.1630434782608696</v>
      </c>
      <c r="N875" s="117">
        <f>+H875*M875</f>
        <v>4.1951086956521744</v>
      </c>
      <c r="O875" s="117"/>
      <c r="P875" s="114"/>
      <c r="Q875" s="118"/>
      <c r="R875" s="116"/>
      <c r="S875" s="114"/>
    </row>
    <row r="876" spans="6:19">
      <c r="F876" s="111" t="s">
        <v>211</v>
      </c>
      <c r="G876" s="136">
        <v>2.6274699999999998E-5</v>
      </c>
      <c r="H876" s="103">
        <f>ROUND(+G876*Totals!$H$16,2)</f>
        <v>9.83</v>
      </c>
      <c r="I876" s="103">
        <f t="shared" si="37"/>
        <v>1.5224915824915823</v>
      </c>
      <c r="J876" s="103">
        <f t="shared" si="38"/>
        <v>8.3075084175084175</v>
      </c>
      <c r="K876" s="113" t="s">
        <v>211</v>
      </c>
      <c r="L876" s="113" t="s">
        <v>109</v>
      </c>
      <c r="M876" s="138">
        <v>0.15488215488215487</v>
      </c>
      <c r="N876" s="117">
        <f>+H876*M876</f>
        <v>1.5224915824915823</v>
      </c>
      <c r="O876" s="113"/>
      <c r="P876" s="114"/>
      <c r="Q876" s="118"/>
      <c r="R876" s="116"/>
      <c r="S876" s="114"/>
    </row>
    <row r="877" spans="6:19">
      <c r="F877" s="111" t="s">
        <v>210</v>
      </c>
      <c r="G877" s="136">
        <v>1.070308E-4</v>
      </c>
      <c r="H877" s="103">
        <f>ROUND(+G877*Totals!$H$16,2)</f>
        <v>40.04</v>
      </c>
      <c r="I877" s="103">
        <f t="shared" si="37"/>
        <v>5.6107006369426751</v>
      </c>
      <c r="J877" s="103">
        <f t="shared" si="38"/>
        <v>34.429299363057325</v>
      </c>
      <c r="K877" s="137" t="s">
        <v>210</v>
      </c>
      <c r="L877" s="137" t="s">
        <v>85</v>
      </c>
      <c r="M877" s="138">
        <v>0.14012738853503184</v>
      </c>
      <c r="N877" s="117">
        <f>+H877*M877</f>
        <v>5.6107006369426751</v>
      </c>
      <c r="O877" s="113"/>
      <c r="P877" s="114"/>
      <c r="Q877" s="118"/>
      <c r="R877" s="116"/>
      <c r="S877" s="114"/>
    </row>
    <row r="878" spans="6:19">
      <c r="F878" s="111" t="s">
        <v>209</v>
      </c>
      <c r="G878" s="136">
        <v>2.7472529999999996E-4</v>
      </c>
      <c r="H878" s="103">
        <f>ROUND(+G878*Totals!$H$16,2)</f>
        <v>102.78</v>
      </c>
      <c r="I878" s="103">
        <f t="shared" si="37"/>
        <v>0</v>
      </c>
      <c r="J878" s="103">
        <f t="shared" si="38"/>
        <v>102.78</v>
      </c>
      <c r="K878" s="113"/>
      <c r="L878" s="113"/>
      <c r="N878" s="117"/>
      <c r="O878" s="113"/>
      <c r="P878" s="114"/>
      <c r="Q878" s="118"/>
      <c r="R878" s="116"/>
      <c r="S878" s="114"/>
    </row>
    <row r="879" spans="6:19">
      <c r="F879" s="111" t="s">
        <v>208</v>
      </c>
      <c r="G879" s="136">
        <v>3.380937E-4</v>
      </c>
      <c r="H879" s="103">
        <f>ROUND(+G879*Totals!$H$16,2)</f>
        <v>126.49</v>
      </c>
      <c r="I879" s="103">
        <f t="shared" si="37"/>
        <v>0</v>
      </c>
      <c r="J879" s="103">
        <f t="shared" si="38"/>
        <v>126.49</v>
      </c>
      <c r="K879" s="113"/>
      <c r="L879" s="113"/>
      <c r="N879" s="117"/>
      <c r="O879" s="117"/>
      <c r="P879" s="114"/>
      <c r="Q879" s="118"/>
      <c r="R879" s="116"/>
      <c r="S879" s="114"/>
    </row>
    <row r="880" spans="6:19">
      <c r="F880" s="111" t="s">
        <v>207</v>
      </c>
      <c r="G880" s="136">
        <v>4.3739659999999999E-4</v>
      </c>
      <c r="H880" s="103">
        <f>ROUND(+G880*Totals!$H$16,2)</f>
        <v>163.63999999999999</v>
      </c>
      <c r="I880" s="103">
        <f t="shared" si="37"/>
        <v>0</v>
      </c>
      <c r="J880" s="103">
        <f t="shared" si="38"/>
        <v>163.63999999999999</v>
      </c>
      <c r="K880" s="113"/>
      <c r="L880" s="113"/>
      <c r="N880" s="117"/>
      <c r="O880" s="117"/>
      <c r="P880" s="114"/>
      <c r="Q880" s="118"/>
      <c r="R880" s="116"/>
      <c r="S880" s="114"/>
    </row>
    <row r="881" spans="6:19">
      <c r="F881" s="111" t="s">
        <v>206</v>
      </c>
      <c r="G881" s="136">
        <v>5.0231100000000001E-5</v>
      </c>
      <c r="H881" s="103">
        <f>ROUND(+G881*Totals!$H$16,2)</f>
        <v>18.79</v>
      </c>
      <c r="I881" s="103">
        <f t="shared" si="37"/>
        <v>5.1010652920962194</v>
      </c>
      <c r="J881" s="103">
        <f t="shared" si="38"/>
        <v>13.68893470790378</v>
      </c>
      <c r="K881" s="113" t="s">
        <v>206</v>
      </c>
      <c r="L881" s="113" t="s">
        <v>127</v>
      </c>
      <c r="M881" s="138">
        <v>0.27147766323024053</v>
      </c>
      <c r="N881" s="117">
        <f>+H881*M881</f>
        <v>5.1010652920962194</v>
      </c>
      <c r="O881" s="113"/>
      <c r="P881" s="114"/>
      <c r="Q881" s="118"/>
      <c r="R881" s="116"/>
      <c r="S881" s="114"/>
    </row>
    <row r="882" spans="6:19">
      <c r="F882" s="111" t="s">
        <v>205</v>
      </c>
      <c r="G882" s="136">
        <v>2.0865200000000001E-5</v>
      </c>
      <c r="H882" s="103">
        <f>ROUND(+G882*Totals!$H$16,2)</f>
        <v>7.81</v>
      </c>
      <c r="I882" s="103">
        <f t="shared" si="37"/>
        <v>3.4355464480874316</v>
      </c>
      <c r="J882" s="103">
        <f t="shared" si="38"/>
        <v>4.374453551912568</v>
      </c>
      <c r="K882" s="113" t="s">
        <v>205</v>
      </c>
      <c r="L882" s="113" t="s">
        <v>119</v>
      </c>
      <c r="M882" s="138">
        <v>0.43989071038251365</v>
      </c>
      <c r="N882" s="117">
        <f>+H882*M882</f>
        <v>3.4355464480874316</v>
      </c>
      <c r="O882" s="117"/>
      <c r="P882" s="114"/>
      <c r="Q882" s="118"/>
      <c r="R882" s="116"/>
      <c r="S882" s="114"/>
    </row>
    <row r="883" spans="6:19">
      <c r="F883" s="111" t="s">
        <v>204</v>
      </c>
      <c r="G883" s="136">
        <v>1.9080076000000002E-3</v>
      </c>
      <c r="H883" s="103">
        <f>ROUND(+G883*Totals!$H$16,2)</f>
        <v>713.85</v>
      </c>
      <c r="I883" s="103">
        <f t="shared" si="37"/>
        <v>0</v>
      </c>
      <c r="J883" s="103">
        <f t="shared" si="38"/>
        <v>713.85</v>
      </c>
      <c r="K883" s="113"/>
      <c r="L883" s="113"/>
      <c r="N883" s="117"/>
      <c r="O883" s="117"/>
      <c r="P883" s="114"/>
      <c r="Q883" s="118"/>
      <c r="R883" s="116"/>
      <c r="S883" s="114"/>
    </row>
    <row r="884" spans="6:19">
      <c r="F884" s="111" t="s">
        <v>203</v>
      </c>
      <c r="G884" s="136">
        <v>7.8437700000000003E-5</v>
      </c>
      <c r="H884" s="103">
        <f>ROUND(+G884*Totals!$H$16,2)</f>
        <v>29.35</v>
      </c>
      <c r="I884" s="103">
        <f t="shared" si="37"/>
        <v>9.2095307917888576</v>
      </c>
      <c r="J884" s="103">
        <f t="shared" si="38"/>
        <v>20.140469208211144</v>
      </c>
      <c r="K884" s="113" t="s">
        <v>203</v>
      </c>
      <c r="L884" s="113" t="s">
        <v>56</v>
      </c>
      <c r="M884" s="138">
        <v>0.31378299120234604</v>
      </c>
      <c r="N884" s="117">
        <f>+H884*M884</f>
        <v>9.2095307917888576</v>
      </c>
      <c r="O884" s="117"/>
      <c r="P884" s="114"/>
      <c r="Q884" s="118"/>
      <c r="R884" s="116"/>
      <c r="S884" s="114"/>
    </row>
    <row r="885" spans="6:19">
      <c r="F885" s="111" t="s">
        <v>202</v>
      </c>
      <c r="G885" s="136">
        <v>8.0756100000000004E-5</v>
      </c>
      <c r="H885" s="103">
        <f>ROUND(+G885*Totals!$H$16,2)</f>
        <v>30.21</v>
      </c>
      <c r="I885" s="103">
        <f t="shared" si="37"/>
        <v>11.969999999999999</v>
      </c>
      <c r="J885" s="103">
        <f t="shared" si="38"/>
        <v>18.240000000000002</v>
      </c>
      <c r="K885" s="113" t="s">
        <v>202</v>
      </c>
      <c r="L885" s="113" t="s">
        <v>67</v>
      </c>
      <c r="M885" s="138">
        <v>0.39622641509433959</v>
      </c>
      <c r="N885" s="117">
        <f>+H885*M885</f>
        <v>11.969999999999999</v>
      </c>
      <c r="O885" s="113"/>
      <c r="P885" s="114"/>
      <c r="Q885" s="118"/>
      <c r="R885" s="116"/>
      <c r="S885" s="114"/>
    </row>
    <row r="886" spans="6:19">
      <c r="F886" s="111" t="s">
        <v>201</v>
      </c>
      <c r="G886" s="136">
        <v>1.3330549999999999E-4</v>
      </c>
      <c r="H886" s="103">
        <f>ROUND(+G886*Totals!$H$16,2)</f>
        <v>49.87</v>
      </c>
      <c r="I886" s="103">
        <f t="shared" si="37"/>
        <v>0.38027233115468412</v>
      </c>
      <c r="J886" s="103">
        <f t="shared" si="38"/>
        <v>49.489727668845312</v>
      </c>
      <c r="K886" s="113" t="s">
        <v>201</v>
      </c>
      <c r="L886" s="113" t="s">
        <v>64</v>
      </c>
      <c r="M886" s="138">
        <v>7.6252723311546851E-3</v>
      </c>
      <c r="N886" s="117">
        <f>+H886*M886</f>
        <v>0.38027233115468412</v>
      </c>
      <c r="O886" s="113"/>
      <c r="P886" s="114"/>
      <c r="Q886" s="118"/>
      <c r="R886" s="116"/>
      <c r="S886" s="114"/>
    </row>
    <row r="887" spans="6:19">
      <c r="F887" s="111" t="s">
        <v>200</v>
      </c>
      <c r="G887" s="136">
        <v>5.9929519999999997E-4</v>
      </c>
      <c r="H887" s="103">
        <f>ROUND(+G887*Totals!$H$16,2)</f>
        <v>224.22</v>
      </c>
      <c r="I887" s="103">
        <f t="shared" si="37"/>
        <v>0</v>
      </c>
      <c r="J887" s="103">
        <f t="shared" si="38"/>
        <v>224.22</v>
      </c>
      <c r="K887" s="113"/>
      <c r="L887" s="113"/>
      <c r="N887" s="117"/>
      <c r="O887" s="113"/>
      <c r="P887" s="114"/>
      <c r="Q887" s="118"/>
      <c r="R887" s="116"/>
      <c r="S887" s="114"/>
    </row>
    <row r="888" spans="6:19">
      <c r="F888" s="111" t="s">
        <v>199</v>
      </c>
      <c r="G888" s="136">
        <v>5.278126E-4</v>
      </c>
      <c r="H888" s="103">
        <f>ROUND(+G888*Totals!$H$16,2)</f>
        <v>197.47</v>
      </c>
      <c r="I888" s="103">
        <f t="shared" si="37"/>
        <v>0</v>
      </c>
      <c r="J888" s="103">
        <f t="shared" si="38"/>
        <v>197.47</v>
      </c>
      <c r="K888" s="113"/>
      <c r="L888" s="113"/>
      <c r="N888" s="117"/>
      <c r="O888" s="113"/>
      <c r="P888" s="114"/>
      <c r="Q888" s="118"/>
      <c r="R888" s="116"/>
      <c r="S888" s="114"/>
    </row>
    <row r="889" spans="6:19">
      <c r="F889" s="111" t="s">
        <v>198</v>
      </c>
      <c r="G889" s="136">
        <v>2.6583820000000003E-4</v>
      </c>
      <c r="H889" s="103">
        <f>ROUND(+G889*Totals!$H$16,2)</f>
        <v>99.46</v>
      </c>
      <c r="I889" s="103">
        <f t="shared" si="37"/>
        <v>0</v>
      </c>
      <c r="J889" s="103">
        <f t="shared" si="38"/>
        <v>99.46</v>
      </c>
      <c r="K889" s="113"/>
      <c r="L889" s="113"/>
      <c r="N889" s="117"/>
      <c r="O889" s="117"/>
      <c r="P889" s="114"/>
      <c r="Q889" s="118"/>
      <c r="R889" s="116"/>
      <c r="S889" s="114"/>
    </row>
    <row r="890" spans="6:19">
      <c r="F890" s="111" t="s">
        <v>197</v>
      </c>
      <c r="G890" s="136">
        <v>2.9172660000000001E-4</v>
      </c>
      <c r="H890" s="103">
        <f>ROUND(+G890*Totals!$H$16,2)</f>
        <v>109.14</v>
      </c>
      <c r="I890" s="103">
        <f t="shared" si="37"/>
        <v>0</v>
      </c>
      <c r="J890" s="103">
        <f t="shared" si="38"/>
        <v>109.14</v>
      </c>
      <c r="K890" s="113"/>
      <c r="L890" s="113"/>
      <c r="N890" s="117"/>
      <c r="O890" s="113"/>
      <c r="P890" s="114"/>
      <c r="Q890" s="118"/>
      <c r="R890" s="116"/>
      <c r="S890" s="114"/>
    </row>
    <row r="891" spans="6:19">
      <c r="F891" s="111" t="s">
        <v>196</v>
      </c>
      <c r="G891" s="136">
        <v>6.3754800000000002E-5</v>
      </c>
      <c r="H891" s="103">
        <f>ROUND(+G891*Totals!$H$16,2)</f>
        <v>23.85</v>
      </c>
      <c r="I891" s="103">
        <f t="shared" si="37"/>
        <v>9.6575704225352119</v>
      </c>
      <c r="J891" s="103">
        <f t="shared" si="38"/>
        <v>14.19242957746479</v>
      </c>
      <c r="K891" s="113" t="s">
        <v>196</v>
      </c>
      <c r="L891" s="113" t="s">
        <v>66</v>
      </c>
      <c r="M891" s="138">
        <v>0.40492957746478875</v>
      </c>
      <c r="N891" s="117">
        <f>+H891*M891</f>
        <v>9.6575704225352119</v>
      </c>
      <c r="O891" s="113"/>
      <c r="P891" s="114"/>
      <c r="Q891" s="118"/>
      <c r="R891" s="116"/>
      <c r="S891" s="114"/>
    </row>
    <row r="892" spans="6:19">
      <c r="F892" s="111" t="s">
        <v>195</v>
      </c>
      <c r="G892" s="136">
        <v>2.886354E-4</v>
      </c>
      <c r="H892" s="103">
        <f>ROUND(+G892*Totals!$H$16,2)</f>
        <v>107.99</v>
      </c>
      <c r="I892" s="103">
        <f t="shared" si="37"/>
        <v>0</v>
      </c>
      <c r="J892" s="103">
        <f t="shared" si="38"/>
        <v>107.99</v>
      </c>
      <c r="K892" s="113"/>
      <c r="L892" s="113"/>
      <c r="N892" s="117"/>
      <c r="O892" s="113"/>
      <c r="P892" s="114"/>
      <c r="Q892" s="118"/>
      <c r="R892" s="116"/>
      <c r="S892" s="114"/>
    </row>
    <row r="893" spans="6:19">
      <c r="F893" s="111" t="s">
        <v>123</v>
      </c>
      <c r="G893" s="136">
        <v>8.0524260000000005E-4</v>
      </c>
      <c r="H893" s="103">
        <f>ROUND(+G893*Totals!$H$16,2)</f>
        <v>301.27</v>
      </c>
      <c r="I893" s="103">
        <f t="shared" si="37"/>
        <v>0</v>
      </c>
      <c r="J893" s="103">
        <f t="shared" si="38"/>
        <v>301.27</v>
      </c>
      <c r="K893" s="113"/>
      <c r="L893" s="113"/>
      <c r="N893" s="117"/>
      <c r="O893" s="117"/>
      <c r="P893" s="114"/>
      <c r="Q893" s="118"/>
      <c r="R893" s="116"/>
      <c r="S893" s="114"/>
    </row>
    <row r="894" spans="6:19">
      <c r="F894" s="111" t="s">
        <v>125</v>
      </c>
      <c r="G894" s="136">
        <v>2.8407598000000003E-3</v>
      </c>
      <c r="H894" s="103">
        <f>ROUND(+G894*Totals!$H$16,2)</f>
        <v>1062.82</v>
      </c>
      <c r="I894" s="103">
        <f t="shared" si="37"/>
        <v>0</v>
      </c>
      <c r="J894" s="103">
        <f t="shared" si="38"/>
        <v>1062.82</v>
      </c>
      <c r="K894" s="113"/>
      <c r="L894" s="113"/>
      <c r="N894" s="117"/>
      <c r="O894" s="113"/>
      <c r="P894" s="114"/>
      <c r="Q894" s="118"/>
      <c r="R894" s="116"/>
      <c r="S894" s="114"/>
    </row>
    <row r="895" spans="6:19">
      <c r="F895" s="111" t="s">
        <v>194</v>
      </c>
      <c r="G895" s="136">
        <v>8.0756100000000004E-5</v>
      </c>
      <c r="H895" s="103">
        <f>ROUND(+G895*Totals!$H$16,2)</f>
        <v>30.21</v>
      </c>
      <c r="I895" s="103">
        <f t="shared" si="37"/>
        <v>8.9697149643705458</v>
      </c>
      <c r="J895" s="103">
        <f t="shared" si="38"/>
        <v>21.240285035629455</v>
      </c>
      <c r="K895" s="113" t="s">
        <v>194</v>
      </c>
      <c r="L895" s="113" t="s">
        <v>52</v>
      </c>
      <c r="M895" s="138">
        <v>0.29691211401425177</v>
      </c>
      <c r="N895" s="117">
        <f>+H895*M895</f>
        <v>8.9697149643705458</v>
      </c>
      <c r="O895" s="117"/>
      <c r="P895" s="114"/>
      <c r="Q895" s="118"/>
      <c r="R895" s="116"/>
      <c r="S895" s="114"/>
    </row>
    <row r="896" spans="6:19">
      <c r="F896" s="111" t="s">
        <v>193</v>
      </c>
      <c r="G896" s="136">
        <v>2.6003075699999999E-2</v>
      </c>
      <c r="H896" s="103">
        <f>ROUND(+G896*Totals!$H$16,2)</f>
        <v>9728.6200000000008</v>
      </c>
      <c r="I896" s="103">
        <f t="shared" si="37"/>
        <v>0</v>
      </c>
      <c r="J896" s="103">
        <f t="shared" si="38"/>
        <v>9728.6200000000008</v>
      </c>
      <c r="K896" s="113"/>
      <c r="L896" s="113"/>
      <c r="N896" s="117"/>
      <c r="O896" s="117"/>
      <c r="P896" s="114"/>
      <c r="Q896" s="118"/>
      <c r="R896" s="116"/>
      <c r="S896" s="114"/>
    </row>
    <row r="897" spans="6:19">
      <c r="F897" s="111" t="s">
        <v>192</v>
      </c>
      <c r="G897" s="136">
        <v>4.2116799999999996E-5</v>
      </c>
      <c r="H897" s="103">
        <f>ROUND(+G897*Totals!$H$16,2)</f>
        <v>15.76</v>
      </c>
      <c r="I897" s="103">
        <f t="shared" si="37"/>
        <v>5.075254237288136</v>
      </c>
      <c r="J897" s="103">
        <f t="shared" si="38"/>
        <v>10.684745762711863</v>
      </c>
      <c r="K897" s="113" t="s">
        <v>192</v>
      </c>
      <c r="L897" s="113" t="s">
        <v>38</v>
      </c>
      <c r="M897" s="138">
        <v>0.32203389830508478</v>
      </c>
      <c r="N897" s="117">
        <f>+H897*M897</f>
        <v>5.075254237288136</v>
      </c>
      <c r="O897" s="113"/>
      <c r="P897" s="114"/>
      <c r="Q897" s="118"/>
      <c r="R897" s="116"/>
      <c r="S897" s="114"/>
    </row>
    <row r="898" spans="6:19">
      <c r="F898" s="111" t="s">
        <v>191</v>
      </c>
      <c r="G898" s="136">
        <v>8.8483899999999995E-5</v>
      </c>
      <c r="H898" s="103">
        <f>ROUND(+G898*Totals!$H$16,2)</f>
        <v>33.1</v>
      </c>
      <c r="I898" s="103">
        <f t="shared" si="37"/>
        <v>9.1834331337325352</v>
      </c>
      <c r="J898" s="103">
        <f t="shared" si="38"/>
        <v>23.916566866267466</v>
      </c>
      <c r="K898" s="113" t="s">
        <v>191</v>
      </c>
      <c r="L898" s="113" t="s">
        <v>67</v>
      </c>
      <c r="M898" s="138">
        <v>0.27744510978043913</v>
      </c>
      <c r="N898" s="117">
        <f>+H898*M898</f>
        <v>9.1834331337325352</v>
      </c>
      <c r="O898" s="113"/>
      <c r="P898" s="114"/>
      <c r="Q898" s="118"/>
      <c r="R898" s="116"/>
      <c r="S898" s="114"/>
    </row>
    <row r="899" spans="6:19">
      <c r="F899" s="111" t="s">
        <v>190</v>
      </c>
      <c r="G899" s="136">
        <v>1.22961778E-2</v>
      </c>
      <c r="H899" s="103">
        <f>ROUND(+G899*Totals!$H$16,2)</f>
        <v>4600.41</v>
      </c>
      <c r="I899" s="103">
        <f t="shared" si="37"/>
        <v>0</v>
      </c>
      <c r="J899" s="103">
        <f t="shared" si="38"/>
        <v>4600.41</v>
      </c>
      <c r="K899" s="113"/>
      <c r="L899" s="113"/>
      <c r="N899" s="117"/>
      <c r="O899" s="113"/>
      <c r="P899" s="114"/>
      <c r="Q899" s="118"/>
      <c r="R899" s="116"/>
      <c r="S899" s="114"/>
    </row>
    <row r="900" spans="6:19">
      <c r="F900" s="111" t="s">
        <v>189</v>
      </c>
      <c r="G900" s="136">
        <v>1.4787252E-3</v>
      </c>
      <c r="H900" s="103">
        <f>ROUND(+G900*Totals!$H$16,2)</f>
        <v>553.24</v>
      </c>
      <c r="I900" s="103">
        <f t="shared" si="37"/>
        <v>0</v>
      </c>
      <c r="J900" s="103">
        <f t="shared" si="38"/>
        <v>553.24</v>
      </c>
      <c r="K900" s="113"/>
      <c r="L900" s="113"/>
      <c r="N900" s="117"/>
      <c r="O900" s="113"/>
      <c r="P900" s="114"/>
      <c r="Q900" s="118"/>
      <c r="R900" s="116"/>
      <c r="S900" s="114"/>
    </row>
    <row r="901" spans="6:19">
      <c r="F901" s="111" t="s">
        <v>188</v>
      </c>
      <c r="G901" s="136">
        <v>4.0161667000000005E-3</v>
      </c>
      <c r="H901" s="103">
        <f>ROUND(+G901*Totals!$H$16,2)</f>
        <v>1502.58</v>
      </c>
      <c r="I901" s="103">
        <f t="shared" si="37"/>
        <v>0</v>
      </c>
      <c r="J901" s="103">
        <f t="shared" si="38"/>
        <v>1502.58</v>
      </c>
      <c r="K901" s="113"/>
      <c r="L901" s="113"/>
      <c r="N901" s="117"/>
      <c r="O901" s="117"/>
      <c r="P901" s="114"/>
      <c r="Q901" s="118"/>
      <c r="R901" s="116"/>
      <c r="S901" s="114"/>
    </row>
    <row r="902" spans="6:19">
      <c r="F902" s="111" t="s">
        <v>187</v>
      </c>
      <c r="G902" s="136">
        <v>3.7325539999999999E-4</v>
      </c>
      <c r="H902" s="103">
        <f>ROUND(+G902*Totals!$H$16,2)</f>
        <v>139.65</v>
      </c>
      <c r="I902" s="103">
        <f t="shared" si="37"/>
        <v>0</v>
      </c>
      <c r="J902" s="103">
        <f t="shared" si="38"/>
        <v>139.65</v>
      </c>
      <c r="K902" s="113"/>
      <c r="L902" s="113"/>
      <c r="N902" s="117"/>
      <c r="O902" s="113"/>
      <c r="P902" s="114"/>
      <c r="Q902" s="118"/>
      <c r="R902" s="116"/>
      <c r="S902" s="114"/>
    </row>
    <row r="903" spans="6:19">
      <c r="F903" s="111" t="s">
        <v>186</v>
      </c>
      <c r="G903" s="136">
        <v>5.3322200000000003E-5</v>
      </c>
      <c r="H903" s="103">
        <f>ROUND(+G903*Totals!$H$16,2)</f>
        <v>19.95</v>
      </c>
      <c r="I903" s="103">
        <f t="shared" ref="I903:I951" si="39">+N903+Q903+T903</f>
        <v>6.2382352941176471</v>
      </c>
      <c r="J903" s="103">
        <f t="shared" ref="J903:J951" si="40">+H903-I903</f>
        <v>13.711764705882352</v>
      </c>
      <c r="K903" s="113" t="s">
        <v>186</v>
      </c>
      <c r="L903" s="113" t="s">
        <v>55</v>
      </c>
      <c r="M903" s="138">
        <v>0.31269349845201239</v>
      </c>
      <c r="N903" s="117">
        <f>+H903*M903</f>
        <v>6.2382352941176471</v>
      </c>
      <c r="O903" s="117"/>
      <c r="P903" s="114"/>
      <c r="Q903" s="118"/>
      <c r="R903" s="116"/>
      <c r="S903" s="114"/>
    </row>
    <row r="904" spans="6:19">
      <c r="F904" s="111" t="s">
        <v>127</v>
      </c>
      <c r="G904" s="136">
        <v>3.63209E-5</v>
      </c>
      <c r="H904" s="103">
        <f>ROUND(+G904*Totals!$H$16,2)</f>
        <v>13.59</v>
      </c>
      <c r="I904" s="103">
        <f t="shared" si="39"/>
        <v>2.181111111111111</v>
      </c>
      <c r="J904" s="103">
        <f t="shared" si="40"/>
        <v>11.408888888888889</v>
      </c>
      <c r="K904" s="113" t="s">
        <v>127</v>
      </c>
      <c r="L904" s="113" t="s">
        <v>88</v>
      </c>
      <c r="M904" s="138">
        <v>0.16049382716049382</v>
      </c>
      <c r="N904" s="117">
        <f>+H904*M904</f>
        <v>2.181111111111111</v>
      </c>
      <c r="O904" s="117"/>
      <c r="P904" s="114"/>
      <c r="Q904" s="118"/>
      <c r="R904" s="116"/>
      <c r="S904" s="114"/>
    </row>
    <row r="905" spans="6:19">
      <c r="F905" s="111" t="s">
        <v>185</v>
      </c>
      <c r="G905" s="136">
        <v>3.0235236E-3</v>
      </c>
      <c r="H905" s="103">
        <f>ROUND(+G905*Totals!$H$16,2)</f>
        <v>1131.2</v>
      </c>
      <c r="I905" s="103">
        <f t="shared" si="39"/>
        <v>0</v>
      </c>
      <c r="J905" s="103">
        <f t="shared" si="40"/>
        <v>1131.2</v>
      </c>
      <c r="K905" s="113"/>
      <c r="L905" s="113"/>
      <c r="N905" s="117"/>
      <c r="O905" s="113"/>
      <c r="P905" s="114"/>
      <c r="Q905" s="118"/>
      <c r="R905" s="116"/>
      <c r="S905" s="114"/>
    </row>
    <row r="906" spans="6:19">
      <c r="F906" s="111" t="s">
        <v>184</v>
      </c>
      <c r="G906" s="136">
        <v>5.2549399999999995E-5</v>
      </c>
      <c r="H906" s="103">
        <f>ROUND(+G906*Totals!$H$16,2)</f>
        <v>19.66</v>
      </c>
      <c r="I906" s="103">
        <f t="shared" si="39"/>
        <v>2.8770731707317072</v>
      </c>
      <c r="J906" s="103">
        <f t="shared" si="40"/>
        <v>16.782926829268291</v>
      </c>
      <c r="K906" s="143" t="s">
        <v>184</v>
      </c>
      <c r="L906" s="143" t="s">
        <v>54</v>
      </c>
      <c r="M906" s="140">
        <v>4.3360433604336043E-2</v>
      </c>
      <c r="N906" s="144">
        <f>+H906*M906</f>
        <v>0.8524661246612466</v>
      </c>
      <c r="O906" s="142" t="s">
        <v>61</v>
      </c>
      <c r="P906" s="140">
        <v>0.10298102981029811</v>
      </c>
      <c r="Q906" s="118">
        <f>H906*P906</f>
        <v>2.0246070460704608</v>
      </c>
      <c r="R906" s="116"/>
      <c r="S906" s="114"/>
    </row>
    <row r="907" spans="6:19">
      <c r="F907" s="111" t="s">
        <v>183</v>
      </c>
      <c r="G907" s="136">
        <v>5.8886259999999999E-4</v>
      </c>
      <c r="H907" s="103">
        <f>ROUND(+G907*Totals!$H$16,2)</f>
        <v>220.31</v>
      </c>
      <c r="I907" s="103">
        <f t="shared" si="39"/>
        <v>0</v>
      </c>
      <c r="J907" s="103">
        <f t="shared" si="40"/>
        <v>220.31</v>
      </c>
      <c r="K907" s="113"/>
      <c r="L907" s="113"/>
      <c r="N907" s="117"/>
      <c r="O907" s="117"/>
      <c r="P907" s="114"/>
      <c r="Q907" s="118"/>
      <c r="R907" s="116"/>
      <c r="S907" s="114"/>
    </row>
    <row r="908" spans="6:19">
      <c r="F908" s="111" t="s">
        <v>182</v>
      </c>
      <c r="G908" s="136">
        <v>2.7820280000000002E-4</v>
      </c>
      <c r="H908" s="103">
        <f>ROUND(+G908*Totals!$H$16,2)</f>
        <v>104.08</v>
      </c>
      <c r="I908" s="103">
        <f t="shared" si="39"/>
        <v>0</v>
      </c>
      <c r="J908" s="103">
        <f t="shared" si="40"/>
        <v>104.08</v>
      </c>
      <c r="K908" s="113"/>
      <c r="L908" s="113"/>
      <c r="N908" s="117"/>
      <c r="O908" s="117"/>
      <c r="P908" s="114"/>
      <c r="Q908" s="118"/>
      <c r="R908" s="116"/>
      <c r="S908" s="114"/>
    </row>
    <row r="909" spans="6:19">
      <c r="F909" s="111" t="s">
        <v>181</v>
      </c>
      <c r="G909" s="136">
        <v>4.6753499999999999E-5</v>
      </c>
      <c r="H909" s="103">
        <f>ROUND(+G909*Totals!$H$16,2)</f>
        <v>17.489999999999998</v>
      </c>
      <c r="I909" s="103">
        <f t="shared" si="39"/>
        <v>1.0509012875536481</v>
      </c>
      <c r="J909" s="103">
        <f t="shared" si="40"/>
        <v>16.439098712446352</v>
      </c>
      <c r="K909" s="113" t="s">
        <v>181</v>
      </c>
      <c r="L909" s="113" t="s">
        <v>57</v>
      </c>
      <c r="M909" s="138">
        <v>6.0085836909871251E-2</v>
      </c>
      <c r="N909" s="117">
        <f>+H909*M909</f>
        <v>1.0509012875536481</v>
      </c>
      <c r="O909" s="113"/>
      <c r="P909" s="114"/>
      <c r="Q909" s="118"/>
      <c r="R909" s="116"/>
      <c r="S909" s="114"/>
    </row>
    <row r="910" spans="6:19">
      <c r="F910" s="111" t="s">
        <v>180</v>
      </c>
      <c r="G910" s="136">
        <v>1.510796E-4</v>
      </c>
      <c r="H910" s="103">
        <f>ROUND(+G910*Totals!$H$16,2)</f>
        <v>56.52</v>
      </c>
      <c r="I910" s="103">
        <f t="shared" si="39"/>
        <v>5.4980544747081712</v>
      </c>
      <c r="J910" s="103">
        <f t="shared" si="40"/>
        <v>51.021945525291834</v>
      </c>
      <c r="K910" s="113" t="s">
        <v>180</v>
      </c>
      <c r="L910" s="113" t="s">
        <v>89</v>
      </c>
      <c r="M910" s="138">
        <v>9.727626459143969E-2</v>
      </c>
      <c r="N910" s="117">
        <f>+H910*M910</f>
        <v>5.4980544747081712</v>
      </c>
      <c r="O910" s="113"/>
      <c r="P910" s="114"/>
      <c r="Q910" s="118"/>
      <c r="R910" s="116"/>
      <c r="S910" s="114"/>
    </row>
    <row r="911" spans="6:19">
      <c r="F911" s="111" t="s">
        <v>179</v>
      </c>
      <c r="G911" s="136">
        <v>3.0563669999999999E-4</v>
      </c>
      <c r="H911" s="103">
        <f>ROUND(+G911*Totals!$H$16,2)</f>
        <v>114.35</v>
      </c>
      <c r="I911" s="103">
        <f t="shared" si="39"/>
        <v>0</v>
      </c>
      <c r="J911" s="103">
        <f t="shared" si="40"/>
        <v>114.35</v>
      </c>
      <c r="K911" s="113"/>
      <c r="L911" s="113"/>
      <c r="N911" s="117"/>
      <c r="O911" s="113"/>
      <c r="P911" s="114"/>
      <c r="Q911" s="118"/>
      <c r="R911" s="116"/>
      <c r="S911" s="114"/>
    </row>
    <row r="912" spans="6:19">
      <c r="F912" s="111" t="s">
        <v>178</v>
      </c>
      <c r="G912" s="136">
        <v>9.6945950000000005E-4</v>
      </c>
      <c r="H912" s="103">
        <f>ROUND(+G912*Totals!$H$16,2)</f>
        <v>362.71</v>
      </c>
      <c r="I912" s="103">
        <f t="shared" si="39"/>
        <v>0</v>
      </c>
      <c r="J912" s="103">
        <f t="shared" si="40"/>
        <v>362.71</v>
      </c>
      <c r="K912" s="113"/>
      <c r="L912" s="113"/>
      <c r="N912" s="117"/>
      <c r="O912" s="117"/>
      <c r="P912" s="114"/>
      <c r="Q912" s="118"/>
      <c r="R912" s="116"/>
      <c r="S912" s="114"/>
    </row>
    <row r="913" spans="6:19" ht="19.5" customHeight="1">
      <c r="F913" s="111" t="s">
        <v>177</v>
      </c>
      <c r="G913" s="136">
        <v>1.2352978000000001E-3</v>
      </c>
      <c r="H913" s="103">
        <f>ROUND(+G913*Totals!$H$16,2)</f>
        <v>462.17</v>
      </c>
      <c r="I913" s="103">
        <f t="shared" si="39"/>
        <v>0</v>
      </c>
      <c r="J913" s="103">
        <f t="shared" si="40"/>
        <v>462.17</v>
      </c>
      <c r="K913" s="113"/>
      <c r="L913" s="113"/>
      <c r="N913" s="117"/>
      <c r="O913" s="113"/>
      <c r="P913" s="114"/>
      <c r="Q913" s="118"/>
      <c r="R913" s="116"/>
      <c r="S913" s="114"/>
    </row>
    <row r="914" spans="6:19">
      <c r="F914" s="111" t="s">
        <v>176</v>
      </c>
      <c r="G914" s="136">
        <v>5.5640599999999997E-5</v>
      </c>
      <c r="H914" s="103">
        <f>ROUND(+G914*Totals!$H$16,2)</f>
        <v>20.82</v>
      </c>
      <c r="I914" s="103">
        <f t="shared" si="39"/>
        <v>4.6473214285714279</v>
      </c>
      <c r="J914" s="103">
        <f t="shared" si="40"/>
        <v>16.172678571428573</v>
      </c>
      <c r="K914" s="113" t="s">
        <v>176</v>
      </c>
      <c r="L914" s="113" t="s">
        <v>125</v>
      </c>
      <c r="M914" s="138">
        <v>0.2232142857142857</v>
      </c>
      <c r="N914" s="117">
        <f>+H914*M914</f>
        <v>4.6473214285714279</v>
      </c>
      <c r="O914" s="113"/>
      <c r="P914" s="114"/>
      <c r="Q914" s="118"/>
      <c r="R914" s="116"/>
      <c r="S914" s="114"/>
    </row>
    <row r="915" spans="6:19" ht="37.5">
      <c r="F915" s="111" t="s">
        <v>175</v>
      </c>
      <c r="G915" s="136">
        <v>2.6554071800000002E-2</v>
      </c>
      <c r="H915" s="103">
        <f>ROUND(+G915*Totals!$H$16,2)</f>
        <v>9934.76</v>
      </c>
      <c r="I915" s="103">
        <f t="shared" si="39"/>
        <v>0</v>
      </c>
      <c r="J915" s="103">
        <f t="shared" si="40"/>
        <v>9934.76</v>
      </c>
      <c r="K915" s="113"/>
      <c r="L915" s="113"/>
      <c r="N915" s="117"/>
      <c r="O915" s="113"/>
      <c r="P915" s="114"/>
      <c r="Q915" s="118"/>
      <c r="R915" s="116"/>
      <c r="S915" s="114"/>
    </row>
    <row r="916" spans="6:19">
      <c r="F916" s="111" t="s">
        <v>174</v>
      </c>
      <c r="G916" s="136">
        <v>1.4907034E-3</v>
      </c>
      <c r="H916" s="103">
        <f>ROUND(+G916*Totals!$H$16,2)</f>
        <v>557.72</v>
      </c>
      <c r="I916" s="103">
        <f t="shared" si="39"/>
        <v>0</v>
      </c>
      <c r="J916" s="103">
        <f t="shared" si="40"/>
        <v>557.72</v>
      </c>
      <c r="K916" s="113"/>
      <c r="L916" s="113"/>
      <c r="N916" s="117"/>
      <c r="O916" s="113"/>
      <c r="P916" s="114"/>
      <c r="Q916" s="118"/>
      <c r="R916" s="116"/>
      <c r="S916" s="114"/>
    </row>
    <row r="917" spans="6:19">
      <c r="F917" s="111" t="s">
        <v>173</v>
      </c>
      <c r="G917" s="136">
        <v>1.1900900000000001E-4</v>
      </c>
      <c r="H917" s="103">
        <f>ROUND(+G917*Totals!$H$16,2)</f>
        <v>44.53</v>
      </c>
      <c r="I917" s="103">
        <f t="shared" si="39"/>
        <v>0</v>
      </c>
      <c r="J917" s="103">
        <f t="shared" si="40"/>
        <v>44.53</v>
      </c>
      <c r="K917" s="113"/>
      <c r="L917" s="113"/>
      <c r="N917" s="117"/>
      <c r="O917" s="113"/>
      <c r="P917" s="114"/>
      <c r="Q917" s="118"/>
      <c r="R917" s="116"/>
      <c r="S917" s="114"/>
    </row>
    <row r="918" spans="6:19">
      <c r="F918" s="111" t="s">
        <v>172</v>
      </c>
      <c r="G918" s="136">
        <v>3.558678E-4</v>
      </c>
      <c r="H918" s="103">
        <f>ROUND(+G918*Totals!$H$16,2)</f>
        <v>133.13999999999999</v>
      </c>
      <c r="I918" s="103">
        <f t="shared" si="39"/>
        <v>0</v>
      </c>
      <c r="J918" s="103">
        <f t="shared" si="40"/>
        <v>133.13999999999999</v>
      </c>
      <c r="K918" s="113"/>
      <c r="L918" s="113"/>
      <c r="N918" s="117"/>
      <c r="O918" s="113"/>
      <c r="P918" s="114"/>
      <c r="Q918" s="118"/>
      <c r="R918" s="116"/>
      <c r="S918" s="114"/>
    </row>
    <row r="919" spans="6:19">
      <c r="F919" s="111" t="s">
        <v>171</v>
      </c>
      <c r="G919" s="136">
        <v>9.621180999999999E-4</v>
      </c>
      <c r="H919" s="103">
        <f>ROUND(+G919*Totals!$H$16,2)</f>
        <v>359.96</v>
      </c>
      <c r="I919" s="103">
        <f t="shared" si="39"/>
        <v>0</v>
      </c>
      <c r="J919" s="103">
        <f t="shared" si="40"/>
        <v>359.96</v>
      </c>
      <c r="K919" s="113"/>
      <c r="L919" s="113"/>
      <c r="N919" s="117"/>
      <c r="O919" s="117"/>
      <c r="P919" s="114"/>
      <c r="Q919" s="118"/>
      <c r="R919" s="116"/>
      <c r="S919" s="114"/>
    </row>
    <row r="920" spans="6:19">
      <c r="F920" s="111" t="s">
        <v>170</v>
      </c>
      <c r="G920" s="136">
        <v>4.7526299999999999E-5</v>
      </c>
      <c r="H920" s="103">
        <f>ROUND(+G920*Totals!$H$16,2)</f>
        <v>17.78</v>
      </c>
      <c r="I920" s="103">
        <f t="shared" si="39"/>
        <v>0</v>
      </c>
      <c r="J920" s="103">
        <f t="shared" si="40"/>
        <v>17.78</v>
      </c>
      <c r="K920" s="113"/>
      <c r="L920" s="113"/>
      <c r="N920" s="117"/>
      <c r="O920" s="117"/>
      <c r="P920" s="114"/>
      <c r="Q920" s="118"/>
      <c r="R920" s="116"/>
      <c r="S920" s="114"/>
    </row>
    <row r="921" spans="6:19">
      <c r="F921" s="111" t="s">
        <v>169</v>
      </c>
      <c r="G921" s="136">
        <v>7.4187400000000001E-5</v>
      </c>
      <c r="H921" s="103">
        <f>ROUND(+G921*Totals!$H$16,2)</f>
        <v>27.76</v>
      </c>
      <c r="I921" s="103">
        <f t="shared" si="39"/>
        <v>6.8721824104234539</v>
      </c>
      <c r="J921" s="103">
        <f t="shared" si="40"/>
        <v>20.887817589576549</v>
      </c>
      <c r="K921" s="113" t="s">
        <v>169</v>
      </c>
      <c r="L921" s="113" t="s">
        <v>67</v>
      </c>
      <c r="M921" s="138">
        <v>0.24755700325732902</v>
      </c>
      <c r="N921" s="117">
        <f>+H921*M921</f>
        <v>6.8721824104234539</v>
      </c>
      <c r="O921" s="117"/>
      <c r="P921" s="114"/>
      <c r="Q921" s="118"/>
      <c r="R921" s="116"/>
      <c r="S921" s="114"/>
    </row>
    <row r="922" spans="6:19">
      <c r="F922" s="111" t="s">
        <v>168</v>
      </c>
      <c r="G922" s="136">
        <v>4.86855E-5</v>
      </c>
      <c r="H922" s="103">
        <f>ROUND(+G922*Totals!$H$16,2)</f>
        <v>18.21</v>
      </c>
      <c r="I922" s="103">
        <f t="shared" si="39"/>
        <v>3.8707246376811599</v>
      </c>
      <c r="J922" s="103">
        <f t="shared" si="40"/>
        <v>14.33927536231884</v>
      </c>
      <c r="K922" s="113" t="s">
        <v>168</v>
      </c>
      <c r="L922" s="113" t="s">
        <v>116</v>
      </c>
      <c r="M922" s="138">
        <v>0.21256038647342998</v>
      </c>
      <c r="N922" s="117">
        <f>+H922*M922</f>
        <v>3.8707246376811599</v>
      </c>
      <c r="O922" s="113"/>
      <c r="P922" s="114"/>
      <c r="Q922" s="118"/>
      <c r="R922" s="116"/>
      <c r="S922" s="114"/>
    </row>
    <row r="923" spans="6:19">
      <c r="F923" s="111" t="s">
        <v>167</v>
      </c>
      <c r="G923" s="136">
        <v>1.1012189999999999E-4</v>
      </c>
      <c r="H923" s="103">
        <f>ROUND(+G923*Totals!$H$16,2)</f>
        <v>41.2</v>
      </c>
      <c r="I923" s="103">
        <f t="shared" si="39"/>
        <v>11.494670846394985</v>
      </c>
      <c r="J923" s="103">
        <f t="shared" si="40"/>
        <v>29.705329153605017</v>
      </c>
      <c r="K923" s="143" t="s">
        <v>167</v>
      </c>
      <c r="L923" s="143" t="s">
        <v>48</v>
      </c>
      <c r="M923" s="140">
        <v>5.7993730407523508E-2</v>
      </c>
      <c r="N923" s="144">
        <f>+H923*M923</f>
        <v>2.3893416927899689</v>
      </c>
      <c r="O923" s="142" t="s">
        <v>58</v>
      </c>
      <c r="P923" s="140">
        <v>0.22100313479623823</v>
      </c>
      <c r="Q923" s="118">
        <f>H923*P923</f>
        <v>9.105329153605016</v>
      </c>
      <c r="R923" s="116"/>
      <c r="S923" s="114"/>
    </row>
    <row r="924" spans="6:19">
      <c r="F924" s="111" t="s">
        <v>166</v>
      </c>
      <c r="G924" s="136">
        <v>3.9025700000000001E-5</v>
      </c>
      <c r="H924" s="103">
        <f>ROUND(+G924*Totals!$H$16,2)</f>
        <v>14.6</v>
      </c>
      <c r="I924" s="103">
        <f t="shared" si="39"/>
        <v>0</v>
      </c>
      <c r="J924" s="103">
        <f t="shared" si="40"/>
        <v>14.6</v>
      </c>
      <c r="K924" s="143"/>
      <c r="L924" s="143"/>
      <c r="M924" s="140"/>
      <c r="N924" s="144"/>
      <c r="O924" s="143"/>
      <c r="P924" s="146"/>
      <c r="Q924" s="145"/>
      <c r="R924" s="116"/>
      <c r="S924" s="114"/>
    </row>
    <row r="925" spans="6:19">
      <c r="F925" s="111" t="s">
        <v>165</v>
      </c>
      <c r="G925" s="136">
        <v>2.3454039999999999E-4</v>
      </c>
      <c r="H925" s="103">
        <f>ROUND(+G925*Totals!$H$16,2)</f>
        <v>87.75</v>
      </c>
      <c r="I925" s="103">
        <f t="shared" si="39"/>
        <v>0</v>
      </c>
      <c r="J925" s="103">
        <f t="shared" si="40"/>
        <v>87.75</v>
      </c>
      <c r="K925" s="113"/>
      <c r="L925" s="113"/>
      <c r="N925" s="117"/>
      <c r="O925" s="113"/>
      <c r="P925" s="114"/>
      <c r="Q925" s="118"/>
      <c r="R925" s="116"/>
      <c r="S925" s="114"/>
    </row>
    <row r="926" spans="6:19">
      <c r="F926" s="111" t="s">
        <v>164</v>
      </c>
      <c r="G926" s="136">
        <v>2.9945440000000002E-4</v>
      </c>
      <c r="H926" s="103">
        <f>ROUND(+G926*Totals!$H$16,2)</f>
        <v>112.04</v>
      </c>
      <c r="I926" s="103">
        <f t="shared" si="39"/>
        <v>0</v>
      </c>
      <c r="J926" s="103">
        <f t="shared" si="40"/>
        <v>112.04</v>
      </c>
      <c r="K926" s="113"/>
      <c r="L926" s="113"/>
      <c r="N926" s="117"/>
      <c r="O926" s="113"/>
      <c r="P926" s="114"/>
      <c r="Q926" s="118"/>
      <c r="R926" s="116"/>
      <c r="S926" s="114"/>
    </row>
    <row r="927" spans="6:19">
      <c r="F927" s="111" t="s">
        <v>163</v>
      </c>
      <c r="G927" s="136">
        <v>2.8786259999999999E-4</v>
      </c>
      <c r="H927" s="103">
        <f>ROUND(+G927*Totals!$H$16,2)</f>
        <v>107.7</v>
      </c>
      <c r="I927" s="103">
        <f t="shared" si="39"/>
        <v>0</v>
      </c>
      <c r="J927" s="103">
        <f t="shared" si="40"/>
        <v>107.7</v>
      </c>
      <c r="K927" s="113"/>
      <c r="L927" s="113"/>
      <c r="N927" s="117"/>
      <c r="O927" s="117"/>
      <c r="P927" s="114"/>
      <c r="Q927" s="118"/>
      <c r="R927" s="116"/>
      <c r="S927" s="114"/>
    </row>
    <row r="928" spans="6:19">
      <c r="F928" s="111" t="s">
        <v>162</v>
      </c>
      <c r="G928" s="136">
        <v>1.9203720000000001E-4</v>
      </c>
      <c r="H928" s="103">
        <f>ROUND(+G928*Totals!$H$16,2)</f>
        <v>71.849999999999994</v>
      </c>
      <c r="I928" s="103">
        <f t="shared" si="39"/>
        <v>0</v>
      </c>
      <c r="J928" s="103">
        <f t="shared" si="40"/>
        <v>71.849999999999994</v>
      </c>
      <c r="K928" s="137" t="s">
        <v>162</v>
      </c>
      <c r="L928" s="137" t="s">
        <v>89</v>
      </c>
      <c r="M928" s="138">
        <v>0.14613778705636743</v>
      </c>
      <c r="N928" s="117"/>
      <c r="O928" s="117"/>
      <c r="P928" s="114"/>
      <c r="Q928" s="118"/>
      <c r="R928" s="116"/>
      <c r="S928" s="114"/>
    </row>
    <row r="929" spans="6:19">
      <c r="F929" s="111" t="s">
        <v>161</v>
      </c>
      <c r="G929" s="136">
        <v>3.8639300000000001E-5</v>
      </c>
      <c r="H929" s="103">
        <f>ROUND(+G929*Totals!$H$16,2)</f>
        <v>14.46</v>
      </c>
      <c r="I929" s="103">
        <f t="shared" si="39"/>
        <v>4.9130501930501929</v>
      </c>
      <c r="J929" s="103">
        <f t="shared" si="40"/>
        <v>9.546949806949808</v>
      </c>
      <c r="K929" s="143" t="s">
        <v>161</v>
      </c>
      <c r="L929" s="143" t="s">
        <v>72</v>
      </c>
      <c r="M929" s="140">
        <v>7.3359073359073365E-2</v>
      </c>
      <c r="N929" s="144">
        <f>+H929*M929</f>
        <v>1.0607722007722009</v>
      </c>
      <c r="O929" s="142" t="s">
        <v>76</v>
      </c>
      <c r="P929" s="149">
        <v>0.26640926640926638</v>
      </c>
      <c r="Q929" s="118">
        <f>H929*P929</f>
        <v>3.8522779922779922</v>
      </c>
      <c r="R929" s="116"/>
      <c r="S929" s="114"/>
    </row>
    <row r="930" spans="6:19">
      <c r="F930" s="111" t="s">
        <v>160</v>
      </c>
      <c r="G930" s="136">
        <v>2.8206699999999999E-5</v>
      </c>
      <c r="H930" s="103">
        <f>ROUND(+G930*Totals!$H$16,2)</f>
        <v>10.55</v>
      </c>
      <c r="I930" s="103">
        <f t="shared" si="39"/>
        <v>5.2750000000000004</v>
      </c>
      <c r="J930" s="103">
        <f t="shared" si="40"/>
        <v>5.2750000000000004</v>
      </c>
      <c r="K930" s="143" t="s">
        <v>160</v>
      </c>
      <c r="L930" s="143" t="s">
        <v>48</v>
      </c>
      <c r="M930" s="140">
        <v>0.5</v>
      </c>
      <c r="N930" s="144">
        <f>+H930*M930</f>
        <v>5.2750000000000004</v>
      </c>
      <c r="O930" s="143"/>
      <c r="P930" s="146"/>
      <c r="Q930" s="145"/>
      <c r="R930" s="116"/>
      <c r="S930" s="114"/>
    </row>
    <row r="931" spans="6:19">
      <c r="F931" s="111" t="s">
        <v>159</v>
      </c>
      <c r="G931" s="136">
        <v>1.1862259999999999E-4</v>
      </c>
      <c r="H931" s="103">
        <f>ROUND(+G931*Totals!$H$16,2)</f>
        <v>44.38</v>
      </c>
      <c r="I931" s="103">
        <f t="shared" si="39"/>
        <v>6.3019600000000002</v>
      </c>
      <c r="J931" s="103">
        <f t="shared" si="40"/>
        <v>38.078040000000001</v>
      </c>
      <c r="K931" s="113" t="s">
        <v>159</v>
      </c>
      <c r="L931" s="113" t="s">
        <v>74</v>
      </c>
      <c r="M931" s="138">
        <v>0.14199999999999999</v>
      </c>
      <c r="N931" s="117">
        <f>+H931*M931</f>
        <v>6.3019600000000002</v>
      </c>
      <c r="O931" s="117"/>
      <c r="P931" s="114"/>
      <c r="Q931" s="118"/>
      <c r="R931" s="116"/>
      <c r="S931" s="114"/>
    </row>
    <row r="932" spans="6:19">
      <c r="F932" s="111" t="s">
        <v>158</v>
      </c>
      <c r="G932" s="136">
        <v>1.2928702999999999E-3</v>
      </c>
      <c r="H932" s="103">
        <f>ROUND(+G932*Totals!$H$16,2)</f>
        <v>483.71</v>
      </c>
      <c r="I932" s="103">
        <f t="shared" si="39"/>
        <v>0</v>
      </c>
      <c r="J932" s="103">
        <f t="shared" si="40"/>
        <v>483.71</v>
      </c>
      <c r="K932" s="113"/>
      <c r="L932" s="113"/>
      <c r="N932" s="117"/>
      <c r="O932" s="113"/>
      <c r="P932" s="114"/>
      <c r="Q932" s="118"/>
      <c r="R932" s="116"/>
      <c r="S932" s="114"/>
    </row>
    <row r="933" spans="6:19">
      <c r="F933" s="111" t="s">
        <v>157</v>
      </c>
      <c r="G933" s="136">
        <v>4.6367099999999999E-5</v>
      </c>
      <c r="H933" s="103">
        <f>ROUND(+G933*Totals!$H$16,2)</f>
        <v>17.350000000000001</v>
      </c>
      <c r="I933" s="103">
        <f t="shared" si="39"/>
        <v>3.5260969976905314</v>
      </c>
      <c r="J933" s="103">
        <f t="shared" si="40"/>
        <v>13.82390300230947</v>
      </c>
      <c r="K933" s="113" t="s">
        <v>157</v>
      </c>
      <c r="L933" s="113" t="s">
        <v>93</v>
      </c>
      <c r="M933" s="138">
        <v>0.20323325635103925</v>
      </c>
      <c r="N933" s="117">
        <f>+H933*M933</f>
        <v>3.5260969976905314</v>
      </c>
      <c r="O933" s="113"/>
      <c r="P933" s="114"/>
      <c r="Q933" s="118"/>
      <c r="R933" s="116"/>
      <c r="S933" s="114"/>
    </row>
    <row r="934" spans="6:19">
      <c r="F934" s="111" t="s">
        <v>156</v>
      </c>
      <c r="G934" s="136">
        <v>1.1298125E-3</v>
      </c>
      <c r="H934" s="103">
        <f>ROUND(+G934*Totals!$H$16,2)</f>
        <v>422.7</v>
      </c>
      <c r="I934" s="103">
        <f t="shared" si="39"/>
        <v>0</v>
      </c>
      <c r="J934" s="103">
        <f t="shared" si="40"/>
        <v>422.7</v>
      </c>
      <c r="K934" s="113"/>
      <c r="L934" s="113"/>
      <c r="N934" s="117"/>
      <c r="O934" s="113"/>
      <c r="P934" s="114"/>
      <c r="Q934" s="118"/>
      <c r="R934" s="116"/>
      <c r="S934" s="114"/>
    </row>
    <row r="935" spans="6:19" ht="19.5" customHeight="1">
      <c r="F935" s="111" t="s">
        <v>155</v>
      </c>
      <c r="G935" s="136">
        <v>2.0293349000000001E-3</v>
      </c>
      <c r="H935" s="103">
        <f>ROUND(+G935*Totals!$H$16,2)</f>
        <v>759.24</v>
      </c>
      <c r="I935" s="103">
        <f t="shared" si="39"/>
        <v>0</v>
      </c>
      <c r="J935" s="103">
        <f t="shared" si="40"/>
        <v>759.24</v>
      </c>
      <c r="K935" s="113"/>
      <c r="L935" s="113"/>
      <c r="N935" s="117"/>
      <c r="O935" s="113"/>
      <c r="P935" s="114"/>
      <c r="Q935" s="118"/>
      <c r="R935" s="116"/>
      <c r="S935" s="114"/>
    </row>
    <row r="936" spans="6:19">
      <c r="F936" s="111" t="s">
        <v>154</v>
      </c>
      <c r="G936" s="136">
        <v>3.9914379999999997E-4</v>
      </c>
      <c r="H936" s="103">
        <f>ROUND(+G936*Totals!$H$16,2)</f>
        <v>149.33000000000001</v>
      </c>
      <c r="I936" s="103">
        <f t="shared" si="39"/>
        <v>0</v>
      </c>
      <c r="J936" s="103">
        <f t="shared" si="40"/>
        <v>149.33000000000001</v>
      </c>
      <c r="K936" s="113"/>
      <c r="L936" s="113"/>
      <c r="N936" s="117"/>
      <c r="O936" s="113"/>
      <c r="P936" s="114"/>
      <c r="Q936" s="118"/>
      <c r="R936" s="116"/>
      <c r="S936" s="114"/>
    </row>
    <row r="937" spans="6:19">
      <c r="F937" s="111" t="s">
        <v>153</v>
      </c>
      <c r="G937" s="136">
        <v>2.0683605999999998E-3</v>
      </c>
      <c r="H937" s="103">
        <f>ROUND(+G937*Totals!$H$16,2)</f>
        <v>773.84</v>
      </c>
      <c r="I937" s="103">
        <f t="shared" si="39"/>
        <v>0</v>
      </c>
      <c r="J937" s="103">
        <f t="shared" si="40"/>
        <v>773.84</v>
      </c>
      <c r="K937" s="113"/>
      <c r="L937" s="113"/>
      <c r="N937" s="117"/>
      <c r="O937" s="113"/>
      <c r="P937" s="114"/>
      <c r="Q937" s="118"/>
      <c r="R937" s="116"/>
      <c r="S937" s="114"/>
    </row>
    <row r="938" spans="6:19">
      <c r="F938" s="111" t="s">
        <v>152</v>
      </c>
      <c r="G938" s="136">
        <v>3.1800130000000004E-4</v>
      </c>
      <c r="H938" s="103">
        <f>ROUND(+G938*Totals!$H$16,2)</f>
        <v>118.97</v>
      </c>
      <c r="I938" s="103">
        <f t="shared" si="39"/>
        <v>0</v>
      </c>
      <c r="J938" s="103">
        <f t="shared" si="40"/>
        <v>118.97</v>
      </c>
      <c r="K938" s="113"/>
      <c r="L938" s="113"/>
      <c r="N938" s="117"/>
      <c r="O938" s="117"/>
      <c r="P938" s="114"/>
      <c r="Q938" s="118"/>
      <c r="R938" s="116"/>
      <c r="S938" s="114"/>
    </row>
    <row r="939" spans="6:19">
      <c r="F939" s="111" t="s">
        <v>151</v>
      </c>
      <c r="G939" s="136">
        <v>3.5161699999999999E-5</v>
      </c>
      <c r="H939" s="103">
        <f>ROUND(+G939*Totals!$H$16,2)</f>
        <v>13.16</v>
      </c>
      <c r="I939" s="103">
        <f t="shared" si="39"/>
        <v>0</v>
      </c>
      <c r="J939" s="103">
        <f t="shared" si="40"/>
        <v>13.16</v>
      </c>
      <c r="N939" s="117"/>
      <c r="Q939" s="112"/>
      <c r="R939" s="112"/>
    </row>
    <row r="940" spans="6:19">
      <c r="F940" s="111" t="s">
        <v>150</v>
      </c>
      <c r="G940" s="136">
        <v>7.26418E-5</v>
      </c>
      <c r="H940" s="103">
        <f>ROUND(+G940*Totals!$H$16,2)</f>
        <v>27.18</v>
      </c>
      <c r="I940" s="103">
        <f t="shared" si="39"/>
        <v>6.0096482412060306</v>
      </c>
      <c r="J940" s="103">
        <f t="shared" si="40"/>
        <v>21.17035175879397</v>
      </c>
      <c r="K940" s="113" t="s">
        <v>150</v>
      </c>
      <c r="L940" s="113" t="s">
        <v>75</v>
      </c>
      <c r="M940" s="138">
        <v>0.22110552763819097</v>
      </c>
      <c r="N940" s="117">
        <f>+H940*M940</f>
        <v>6.0096482412060306</v>
      </c>
      <c r="O940" s="117"/>
      <c r="P940" s="114"/>
      <c r="Q940" s="118"/>
      <c r="R940" s="116"/>
      <c r="S940" s="114"/>
    </row>
    <row r="941" spans="6:19">
      <c r="F941" s="111" t="s">
        <v>149</v>
      </c>
      <c r="G941" s="136">
        <v>6.2788830000000005E-4</v>
      </c>
      <c r="H941" s="103">
        <f>ROUND(+G941*Totals!$H$16,2)</f>
        <v>234.91</v>
      </c>
      <c r="I941" s="103">
        <f t="shared" si="39"/>
        <v>0</v>
      </c>
      <c r="J941" s="103">
        <f t="shared" si="40"/>
        <v>234.91</v>
      </c>
      <c r="N941" s="117"/>
      <c r="Q941" s="112"/>
      <c r="R941" s="112"/>
    </row>
    <row r="942" spans="6:19">
      <c r="F942" s="111" t="s">
        <v>148</v>
      </c>
      <c r="G942" s="136">
        <v>5.6413299999999997E-5</v>
      </c>
      <c r="H942" s="103">
        <f>ROUND(+G942*Totals!$H$16,2)</f>
        <v>21.11</v>
      </c>
      <c r="I942" s="103">
        <f t="shared" si="39"/>
        <v>4.3417730496453899</v>
      </c>
      <c r="J942" s="103">
        <f t="shared" si="40"/>
        <v>16.76822695035461</v>
      </c>
      <c r="K942" s="113" t="s">
        <v>148</v>
      </c>
      <c r="L942" s="113" t="s">
        <v>54</v>
      </c>
      <c r="M942" s="138">
        <v>0.20567375886524822</v>
      </c>
      <c r="N942" s="117">
        <f>+H942*M942</f>
        <v>4.3417730496453899</v>
      </c>
      <c r="O942" s="117"/>
      <c r="P942" s="114"/>
      <c r="Q942" s="118"/>
      <c r="R942" s="116"/>
      <c r="S942" s="114"/>
    </row>
    <row r="943" spans="6:19">
      <c r="F943" s="111" t="s">
        <v>147</v>
      </c>
      <c r="G943" s="136">
        <v>5.200847E-4</v>
      </c>
      <c r="H943" s="103">
        <f>ROUND(+G943*Totals!$H$16,2)</f>
        <v>194.58</v>
      </c>
      <c r="I943" s="103">
        <f t="shared" si="39"/>
        <v>0</v>
      </c>
      <c r="J943" s="103">
        <f t="shared" si="40"/>
        <v>194.58</v>
      </c>
      <c r="K943" s="113"/>
      <c r="L943" s="113"/>
      <c r="N943" s="117"/>
      <c r="O943" s="117"/>
      <c r="P943" s="114"/>
      <c r="Q943" s="118"/>
      <c r="R943" s="116"/>
      <c r="S943" s="114"/>
    </row>
    <row r="944" spans="6:19">
      <c r="F944" s="111" t="s">
        <v>146</v>
      </c>
      <c r="G944" s="136">
        <v>5.5640599999999997E-5</v>
      </c>
      <c r="H944" s="103">
        <f>ROUND(+G944*Totals!$H$16,2)</f>
        <v>20.82</v>
      </c>
      <c r="I944" s="103">
        <f t="shared" si="39"/>
        <v>3.6025617977528088</v>
      </c>
      <c r="J944" s="103">
        <f t="shared" si="40"/>
        <v>17.217438202247191</v>
      </c>
      <c r="K944" s="103" t="s">
        <v>146</v>
      </c>
      <c r="L944" s="103" t="s">
        <v>132</v>
      </c>
      <c r="M944" s="138">
        <v>0.17303370786516853</v>
      </c>
      <c r="N944" s="117">
        <f>+H944*M944</f>
        <v>3.6025617977528088</v>
      </c>
      <c r="Q944" s="112"/>
      <c r="R944" s="112"/>
    </row>
    <row r="945" spans="6:20">
      <c r="F945" s="111" t="s">
        <v>145</v>
      </c>
      <c r="G945" s="136">
        <v>1.4760199999999999E-4</v>
      </c>
      <c r="H945" s="103">
        <f>ROUND(+G945*Totals!$H$16,2)</f>
        <v>55.22</v>
      </c>
      <c r="I945" s="103">
        <f t="shared" si="39"/>
        <v>16.546759581881531</v>
      </c>
      <c r="J945" s="103">
        <f t="shared" si="40"/>
        <v>38.673240418118468</v>
      </c>
      <c r="K945" s="113" t="s">
        <v>145</v>
      </c>
      <c r="L945" s="113" t="s">
        <v>65</v>
      </c>
      <c r="M945" s="138">
        <v>0.29965156794425085</v>
      </c>
      <c r="N945" s="117">
        <f>+H945*M945</f>
        <v>16.546759581881531</v>
      </c>
      <c r="O945" s="117"/>
      <c r="P945" s="114"/>
      <c r="Q945" s="118"/>
      <c r="R945" s="116"/>
      <c r="S945" s="114"/>
    </row>
    <row r="946" spans="6:20">
      <c r="F946" s="111" t="s">
        <v>144</v>
      </c>
      <c r="G946" s="136">
        <v>2.0208340000000001E-4</v>
      </c>
      <c r="H946" s="103">
        <f>ROUND(+G946*Totals!$H$16,2)</f>
        <v>75.61</v>
      </c>
      <c r="I946" s="103">
        <f t="shared" si="39"/>
        <v>0</v>
      </c>
      <c r="J946" s="103">
        <f t="shared" si="40"/>
        <v>75.61</v>
      </c>
      <c r="K946" s="113"/>
      <c r="L946" s="113"/>
      <c r="N946" s="117"/>
      <c r="O946" s="117"/>
      <c r="P946" s="114"/>
      <c r="Q946" s="118"/>
      <c r="R946" s="116"/>
      <c r="S946" s="114"/>
    </row>
    <row r="947" spans="6:20">
      <c r="F947" s="111" t="s">
        <v>143</v>
      </c>
      <c r="G947" s="136">
        <v>1.031669E-4</v>
      </c>
      <c r="H947" s="103">
        <f>ROUND(+G947*Totals!$H$16,2)</f>
        <v>38.6</v>
      </c>
      <c r="I947" s="103">
        <f t="shared" si="39"/>
        <v>5.5926136363636374</v>
      </c>
      <c r="J947" s="103">
        <f t="shared" si="40"/>
        <v>33.007386363636364</v>
      </c>
      <c r="K947" s="113" t="s">
        <v>143</v>
      </c>
      <c r="L947" s="113" t="s">
        <v>73</v>
      </c>
      <c r="M947" s="138">
        <v>0.14488636363636365</v>
      </c>
      <c r="N947" s="117">
        <f>+H947*M947</f>
        <v>5.5926136363636374</v>
      </c>
      <c r="O947" s="117"/>
      <c r="P947" s="114"/>
      <c r="Q947" s="118"/>
      <c r="R947" s="116"/>
      <c r="S947" s="114"/>
    </row>
    <row r="948" spans="6:20">
      <c r="F948" s="111" t="s">
        <v>142</v>
      </c>
      <c r="G948" s="136">
        <v>7.3415000000000008E-6</v>
      </c>
      <c r="H948" s="103">
        <f>ROUND(+G948*Totals!$H$16,2)</f>
        <v>2.75</v>
      </c>
      <c r="I948" s="103">
        <f t="shared" si="39"/>
        <v>0.83599999999999997</v>
      </c>
      <c r="J948" s="103">
        <f t="shared" si="40"/>
        <v>1.9140000000000001</v>
      </c>
      <c r="K948" s="103" t="s">
        <v>142</v>
      </c>
      <c r="L948" s="103" t="s">
        <v>47</v>
      </c>
      <c r="M948" s="138">
        <v>0.30399999999999999</v>
      </c>
      <c r="N948" s="117">
        <f>+H948*M948</f>
        <v>0.83599999999999997</v>
      </c>
      <c r="Q948" s="112"/>
      <c r="R948" s="112"/>
    </row>
    <row r="949" spans="6:20">
      <c r="F949" s="111" t="s">
        <v>141</v>
      </c>
      <c r="G949" s="136">
        <v>2.3183600000000003E-5</v>
      </c>
      <c r="H949" s="103">
        <f>ROUND(+G949*Totals!$H$16,2)</f>
        <v>8.67</v>
      </c>
      <c r="I949" s="103">
        <f t="shared" si="39"/>
        <v>2.1958951965065499</v>
      </c>
      <c r="J949" s="103">
        <f t="shared" si="40"/>
        <v>6.4741048034934501</v>
      </c>
      <c r="K949" s="113" t="s">
        <v>141</v>
      </c>
      <c r="L949" s="113" t="s">
        <v>106</v>
      </c>
      <c r="M949" s="138">
        <v>0.25327510917030566</v>
      </c>
      <c r="N949" s="117">
        <f>+H949*M949</f>
        <v>2.1958951965065499</v>
      </c>
      <c r="O949" s="113"/>
      <c r="P949" s="114"/>
      <c r="Q949" s="118"/>
      <c r="R949" s="116"/>
      <c r="S949" s="114"/>
    </row>
    <row r="950" spans="6:20">
      <c r="F950" s="111" t="s">
        <v>140</v>
      </c>
      <c r="G950" s="136">
        <v>2.0401539999999999E-4</v>
      </c>
      <c r="H950" s="103">
        <f>ROUND(+G950*Totals!$H$16,2)</f>
        <v>76.33</v>
      </c>
      <c r="I950" s="103">
        <f t="shared" si="39"/>
        <v>0</v>
      </c>
      <c r="J950" s="103">
        <f t="shared" si="40"/>
        <v>76.33</v>
      </c>
      <c r="N950" s="117"/>
      <c r="Q950" s="120"/>
      <c r="R950" s="112"/>
    </row>
    <row r="951" spans="6:20">
      <c r="F951" s="111" t="s">
        <v>139</v>
      </c>
      <c r="G951" s="136">
        <v>3.2456999999999998E-5</v>
      </c>
      <c r="H951" s="103">
        <f>ROUND(+G951*Totals!$H$16,2)</f>
        <v>12.14</v>
      </c>
      <c r="I951" s="103">
        <f t="shared" si="39"/>
        <v>3.1795238095238094</v>
      </c>
      <c r="J951" s="103">
        <f t="shared" si="40"/>
        <v>8.9604761904761911</v>
      </c>
      <c r="K951" s="103" t="s">
        <v>139</v>
      </c>
      <c r="L951" s="103" t="s">
        <v>65</v>
      </c>
      <c r="M951" s="138">
        <v>0.11111111111111112</v>
      </c>
      <c r="N951" s="117">
        <f>+H951*M951</f>
        <v>1.348888888888889</v>
      </c>
      <c r="O951" s="103" t="s">
        <v>83</v>
      </c>
      <c r="P951" s="138">
        <v>0.15079365079365079</v>
      </c>
      <c r="Q951" s="118">
        <f>H951*P951</f>
        <v>1.8306349206349206</v>
      </c>
      <c r="R951" s="112"/>
    </row>
    <row r="952" spans="6:20">
      <c r="F952" s="103" t="s">
        <v>36</v>
      </c>
      <c r="J952" s="121">
        <f>+N952+Q952+T952</f>
        <v>17.116324200732635</v>
      </c>
      <c r="N952" s="120">
        <f t="shared" ref="N952:N983" si="41">SUMIF(L$7:L$951,$F952,N$7:N$951)</f>
        <v>17.116324200732635</v>
      </c>
      <c r="Q952" s="120">
        <f t="shared" ref="Q952:Q983" si="42">SUMIF(O$7:O$951,$F952,Q$7:Q$951)</f>
        <v>0</v>
      </c>
      <c r="R952" s="112"/>
      <c r="T952" s="120">
        <f t="shared" ref="T952:T983" si="43">SUMIF(R$7:R$951,$F952,T$7:T$951)</f>
        <v>0</v>
      </c>
    </row>
    <row r="953" spans="6:20">
      <c r="F953" s="103" t="s">
        <v>37</v>
      </c>
      <c r="J953" s="121">
        <f t="shared" ref="J953:J1016" si="44">+N953+Q953+T953</f>
        <v>8.0244493367289529</v>
      </c>
      <c r="N953" s="120">
        <f t="shared" si="41"/>
        <v>8.0244493367289529</v>
      </c>
      <c r="Q953" s="120">
        <f t="shared" si="42"/>
        <v>0</v>
      </c>
      <c r="R953" s="112"/>
      <c r="T953" s="120">
        <f t="shared" si="43"/>
        <v>0</v>
      </c>
    </row>
    <row r="954" spans="6:20">
      <c r="F954" s="103" t="s">
        <v>38</v>
      </c>
      <c r="J954" s="121">
        <f t="shared" si="44"/>
        <v>10.866165878241855</v>
      </c>
      <c r="N954" s="120">
        <f t="shared" si="41"/>
        <v>10.866165878241855</v>
      </c>
      <c r="Q954" s="120">
        <f t="shared" si="42"/>
        <v>0</v>
      </c>
      <c r="R954" s="112"/>
      <c r="T954" s="120">
        <f t="shared" si="43"/>
        <v>0</v>
      </c>
    </row>
    <row r="955" spans="6:20">
      <c r="F955" s="103" t="s">
        <v>39</v>
      </c>
      <c r="J955" s="121">
        <f t="shared" si="44"/>
        <v>47.878219092480514</v>
      </c>
      <c r="N955" s="120">
        <f t="shared" si="41"/>
        <v>47.878219092480514</v>
      </c>
      <c r="Q955" s="120">
        <f t="shared" si="42"/>
        <v>0</v>
      </c>
      <c r="R955" s="112"/>
      <c r="T955" s="120">
        <f t="shared" si="43"/>
        <v>0</v>
      </c>
    </row>
    <row r="956" spans="6:20">
      <c r="F956" s="103" t="s">
        <v>40</v>
      </c>
      <c r="J956" s="121">
        <f t="shared" si="44"/>
        <v>16.3099362702858</v>
      </c>
      <c r="N956" s="120">
        <f t="shared" si="41"/>
        <v>16.3099362702858</v>
      </c>
      <c r="Q956" s="120">
        <f t="shared" si="42"/>
        <v>0</v>
      </c>
      <c r="R956" s="112"/>
      <c r="T956" s="120">
        <f t="shared" si="43"/>
        <v>0</v>
      </c>
    </row>
    <row r="957" spans="6:20">
      <c r="F957" s="103" t="s">
        <v>41</v>
      </c>
      <c r="J957" s="121">
        <f t="shared" si="44"/>
        <v>35.315063121324471</v>
      </c>
      <c r="N957" s="120">
        <f t="shared" si="41"/>
        <v>35.315063121324471</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28.55053668891032</v>
      </c>
      <c r="N959" s="120">
        <f t="shared" si="41"/>
        <v>28.55053668891032</v>
      </c>
      <c r="Q959" s="120">
        <f t="shared" si="42"/>
        <v>0</v>
      </c>
      <c r="R959" s="112"/>
      <c r="T959" s="120">
        <f t="shared" si="43"/>
        <v>0</v>
      </c>
    </row>
    <row r="960" spans="6:20">
      <c r="F960" s="103" t="s">
        <v>43</v>
      </c>
      <c r="J960" s="121">
        <f t="shared" si="44"/>
        <v>8.1379508196721293</v>
      </c>
      <c r="N960" s="120">
        <f t="shared" si="41"/>
        <v>8.1379508196721293</v>
      </c>
      <c r="Q960" s="120">
        <f t="shared" si="42"/>
        <v>0</v>
      </c>
      <c r="R960" s="112"/>
      <c r="T960" s="120">
        <f t="shared" si="43"/>
        <v>0</v>
      </c>
    </row>
    <row r="961" spans="6:20">
      <c r="F961" s="103" t="s">
        <v>44</v>
      </c>
      <c r="J961" s="121">
        <f t="shared" si="44"/>
        <v>40.364674701605388</v>
      </c>
      <c r="N961" s="120">
        <f t="shared" si="41"/>
        <v>40.364674701605388</v>
      </c>
      <c r="Q961" s="120">
        <f t="shared" si="42"/>
        <v>0</v>
      </c>
      <c r="R961" s="112"/>
      <c r="T961" s="120">
        <f t="shared" si="43"/>
        <v>0</v>
      </c>
    </row>
    <row r="962" spans="6:20">
      <c r="F962" s="103" t="s">
        <v>45</v>
      </c>
      <c r="J962" s="121">
        <f t="shared" si="44"/>
        <v>28.673649789981731</v>
      </c>
      <c r="N962" s="120">
        <f t="shared" si="41"/>
        <v>28.673649789981731</v>
      </c>
      <c r="Q962" s="120">
        <f t="shared" si="42"/>
        <v>0</v>
      </c>
      <c r="R962" s="112"/>
      <c r="T962" s="120">
        <f t="shared" si="43"/>
        <v>0</v>
      </c>
    </row>
    <row r="963" spans="6:20">
      <c r="F963" s="103" t="s">
        <v>46</v>
      </c>
      <c r="J963" s="121">
        <f t="shared" si="44"/>
        <v>12.226037657425497</v>
      </c>
      <c r="N963" s="120">
        <f t="shared" si="41"/>
        <v>12.226037657425497</v>
      </c>
      <c r="Q963" s="120">
        <f t="shared" si="42"/>
        <v>0</v>
      </c>
      <c r="R963" s="112"/>
      <c r="T963" s="120">
        <f t="shared" si="43"/>
        <v>0</v>
      </c>
    </row>
    <row r="964" spans="6:20">
      <c r="F964" s="103" t="s">
        <v>47</v>
      </c>
      <c r="J964" s="121">
        <f t="shared" si="44"/>
        <v>31.489561250676445</v>
      </c>
      <c r="N964" s="120">
        <f t="shared" si="41"/>
        <v>31.489561250676445</v>
      </c>
      <c r="Q964" s="120">
        <f t="shared" si="42"/>
        <v>0</v>
      </c>
      <c r="R964" s="112"/>
      <c r="T964" s="120">
        <f t="shared" si="43"/>
        <v>0</v>
      </c>
    </row>
    <row r="965" spans="6:20">
      <c r="F965" s="103" t="s">
        <v>48</v>
      </c>
      <c r="J965" s="121">
        <f t="shared" si="44"/>
        <v>91.502451655030612</v>
      </c>
      <c r="N965" s="120">
        <f t="shared" si="41"/>
        <v>91.502451655030612</v>
      </c>
      <c r="Q965" s="120">
        <f t="shared" si="42"/>
        <v>0</v>
      </c>
      <c r="R965" s="112"/>
      <c r="T965" s="120">
        <f t="shared" si="43"/>
        <v>0</v>
      </c>
    </row>
    <row r="966" spans="6:20">
      <c r="F966" s="103" t="s">
        <v>49</v>
      </c>
      <c r="J966" s="121">
        <f t="shared" si="44"/>
        <v>30.436792516688492</v>
      </c>
      <c r="N966" s="120">
        <f t="shared" si="41"/>
        <v>30.436792516688492</v>
      </c>
      <c r="Q966" s="120">
        <f t="shared" si="42"/>
        <v>0</v>
      </c>
      <c r="R966" s="112"/>
      <c r="T966" s="120">
        <f t="shared" si="43"/>
        <v>0</v>
      </c>
    </row>
    <row r="967" spans="6:20">
      <c r="F967" s="103" t="s">
        <v>50</v>
      </c>
      <c r="J967" s="121">
        <f t="shared" si="44"/>
        <v>6.7700613496932514</v>
      </c>
      <c r="N967" s="120">
        <f t="shared" si="41"/>
        <v>6.7700613496932514</v>
      </c>
      <c r="Q967" s="120">
        <f t="shared" si="42"/>
        <v>0</v>
      </c>
      <c r="R967" s="112"/>
      <c r="T967" s="120">
        <f t="shared" si="43"/>
        <v>0</v>
      </c>
    </row>
    <row r="968" spans="6:20">
      <c r="F968" s="103" t="s">
        <v>51</v>
      </c>
      <c r="J968" s="121">
        <f t="shared" si="44"/>
        <v>59.965351726183741</v>
      </c>
      <c r="N968" s="120">
        <f t="shared" si="41"/>
        <v>59.965351726183741</v>
      </c>
      <c r="Q968" s="120">
        <f t="shared" si="42"/>
        <v>0</v>
      </c>
      <c r="R968" s="112"/>
      <c r="T968" s="120">
        <f t="shared" si="43"/>
        <v>0</v>
      </c>
    </row>
    <row r="969" spans="6:20">
      <c r="F969" s="103" t="s">
        <v>52</v>
      </c>
      <c r="J969" s="121">
        <f t="shared" si="44"/>
        <v>17.083596543497102</v>
      </c>
      <c r="N969" s="120">
        <f t="shared" si="41"/>
        <v>17.083596543497102</v>
      </c>
      <c r="Q969" s="120">
        <f t="shared" si="42"/>
        <v>0</v>
      </c>
      <c r="R969" s="112"/>
      <c r="T969" s="120">
        <f t="shared" si="43"/>
        <v>0</v>
      </c>
    </row>
    <row r="970" spans="6:20">
      <c r="F970" s="103" t="s">
        <v>53</v>
      </c>
      <c r="J970" s="121">
        <f t="shared" si="44"/>
        <v>51.68691971541098</v>
      </c>
      <c r="N970" s="120">
        <f t="shared" si="41"/>
        <v>51.68691971541098</v>
      </c>
      <c r="Q970" s="120">
        <f t="shared" si="42"/>
        <v>0</v>
      </c>
      <c r="R970" s="112"/>
      <c r="T970" s="120">
        <f t="shared" si="43"/>
        <v>0</v>
      </c>
    </row>
    <row r="971" spans="6:20">
      <c r="F971" s="103" t="s">
        <v>54</v>
      </c>
      <c r="J971" s="121">
        <f t="shared" si="44"/>
        <v>5.1942391743066363</v>
      </c>
      <c r="N971" s="120">
        <f t="shared" si="41"/>
        <v>5.1942391743066363</v>
      </c>
      <c r="Q971" s="120">
        <f t="shared" si="42"/>
        <v>0</v>
      </c>
      <c r="R971" s="112"/>
      <c r="T971" s="120">
        <f t="shared" si="43"/>
        <v>0</v>
      </c>
    </row>
    <row r="972" spans="6:20">
      <c r="F972" s="103" t="s">
        <v>55</v>
      </c>
      <c r="J972" s="121">
        <f t="shared" si="44"/>
        <v>41.765562701794707</v>
      </c>
      <c r="N972" s="120">
        <f t="shared" si="41"/>
        <v>41.765562701794707</v>
      </c>
      <c r="Q972" s="120">
        <f t="shared" si="42"/>
        <v>0</v>
      </c>
      <c r="R972" s="112"/>
      <c r="T972" s="120">
        <f t="shared" si="43"/>
        <v>0</v>
      </c>
    </row>
    <row r="973" spans="6:20">
      <c r="F973" s="103" t="s">
        <v>56</v>
      </c>
      <c r="J973" s="121">
        <f t="shared" si="44"/>
        <v>82.780364159572827</v>
      </c>
      <c r="N973" s="120">
        <f t="shared" si="41"/>
        <v>82.780364159572827</v>
      </c>
      <c r="Q973" s="120">
        <f t="shared" si="42"/>
        <v>0</v>
      </c>
      <c r="R973" s="112"/>
      <c r="T973" s="120">
        <f t="shared" si="43"/>
        <v>0</v>
      </c>
    </row>
    <row r="974" spans="6:20">
      <c r="F974" s="103" t="s">
        <v>57</v>
      </c>
      <c r="J974" s="121">
        <f t="shared" si="44"/>
        <v>74.663758916308439</v>
      </c>
      <c r="N974" s="120">
        <f t="shared" si="41"/>
        <v>74.663758916308439</v>
      </c>
      <c r="Q974" s="120">
        <f t="shared" si="42"/>
        <v>0</v>
      </c>
      <c r="R974" s="112"/>
      <c r="T974" s="120">
        <f t="shared" si="43"/>
        <v>0</v>
      </c>
    </row>
    <row r="975" spans="6:20">
      <c r="F975" s="103" t="s">
        <v>58</v>
      </c>
      <c r="J975" s="121">
        <f t="shared" si="44"/>
        <v>62.745768214510335</v>
      </c>
      <c r="N975" s="120">
        <f t="shared" si="41"/>
        <v>53.640439060905322</v>
      </c>
      <c r="Q975" s="120">
        <f t="shared" si="42"/>
        <v>9.105329153605016</v>
      </c>
      <c r="R975" s="112"/>
      <c r="T975" s="120">
        <f t="shared" si="43"/>
        <v>0</v>
      </c>
    </row>
    <row r="976" spans="6:20">
      <c r="F976" s="103" t="s">
        <v>59</v>
      </c>
      <c r="J976" s="121">
        <f t="shared" si="44"/>
        <v>38.44572154059216</v>
      </c>
      <c r="N976" s="120">
        <f t="shared" si="41"/>
        <v>38.44572154059216</v>
      </c>
      <c r="Q976" s="120">
        <f t="shared" si="42"/>
        <v>0</v>
      </c>
      <c r="R976" s="112"/>
      <c r="T976" s="120">
        <f t="shared" si="43"/>
        <v>0</v>
      </c>
    </row>
    <row r="977" spans="6:20">
      <c r="F977" s="103" t="s">
        <v>60</v>
      </c>
      <c r="J977" s="121">
        <f t="shared" si="44"/>
        <v>25.379977490932369</v>
      </c>
      <c r="N977" s="120">
        <f t="shared" si="41"/>
        <v>25.379977490932369</v>
      </c>
      <c r="Q977" s="120">
        <f t="shared" si="42"/>
        <v>0</v>
      </c>
      <c r="R977" s="112"/>
      <c r="T977" s="120">
        <f t="shared" si="43"/>
        <v>0</v>
      </c>
    </row>
    <row r="978" spans="6:20">
      <c r="F978" s="103" t="s">
        <v>61</v>
      </c>
      <c r="J978" s="121">
        <f t="shared" si="44"/>
        <v>27.521172727471498</v>
      </c>
      <c r="N978" s="120">
        <f t="shared" si="41"/>
        <v>25.496565681401037</v>
      </c>
      <c r="Q978" s="120">
        <f t="shared" si="42"/>
        <v>2.0246070460704608</v>
      </c>
      <c r="R978" s="112"/>
      <c r="T978" s="120">
        <f t="shared" si="43"/>
        <v>0</v>
      </c>
    </row>
    <row r="979" spans="6:20">
      <c r="F979" s="103" t="s">
        <v>62</v>
      </c>
      <c r="J979" s="121">
        <f t="shared" si="44"/>
        <v>50.164856975454782</v>
      </c>
      <c r="N979" s="120">
        <f t="shared" si="41"/>
        <v>36.363261230773929</v>
      </c>
      <c r="Q979" s="120">
        <f t="shared" si="42"/>
        <v>13.801595744680853</v>
      </c>
      <c r="R979" s="112"/>
      <c r="T979" s="120">
        <f t="shared" si="43"/>
        <v>0</v>
      </c>
    </row>
    <row r="980" spans="6:20">
      <c r="F980" s="103" t="s">
        <v>63</v>
      </c>
      <c r="J980" s="121">
        <f t="shared" si="44"/>
        <v>10.290196078431373</v>
      </c>
      <c r="N980" s="120">
        <f t="shared" si="41"/>
        <v>10.290196078431373</v>
      </c>
      <c r="Q980" s="120">
        <f t="shared" si="42"/>
        <v>0</v>
      </c>
      <c r="R980" s="112"/>
      <c r="T980" s="120">
        <f t="shared" si="43"/>
        <v>0</v>
      </c>
    </row>
    <row r="981" spans="6:20">
      <c r="F981" s="103" t="s">
        <v>64</v>
      </c>
      <c r="J981" s="121">
        <f t="shared" si="44"/>
        <v>10.26915377050582</v>
      </c>
      <c r="N981" s="120">
        <f t="shared" si="41"/>
        <v>10.26915377050582</v>
      </c>
      <c r="Q981" s="120">
        <f t="shared" si="42"/>
        <v>0</v>
      </c>
      <c r="R981" s="112"/>
      <c r="T981" s="120">
        <f t="shared" si="43"/>
        <v>0</v>
      </c>
    </row>
    <row r="982" spans="6:20">
      <c r="F982" s="103" t="s">
        <v>65</v>
      </c>
      <c r="J982" s="121">
        <f t="shared" si="44"/>
        <v>88.042535346813239</v>
      </c>
      <c r="N982" s="120">
        <f t="shared" si="41"/>
        <v>88.042535346813239</v>
      </c>
      <c r="Q982" s="120">
        <f t="shared" si="42"/>
        <v>0</v>
      </c>
      <c r="R982" s="112"/>
      <c r="T982" s="120">
        <f t="shared" si="43"/>
        <v>0</v>
      </c>
    </row>
    <row r="983" spans="6:20">
      <c r="F983" s="103" t="s">
        <v>66</v>
      </c>
      <c r="J983" s="121">
        <f t="shared" si="44"/>
        <v>20.468057636850457</v>
      </c>
      <c r="N983" s="120">
        <f t="shared" si="41"/>
        <v>20.468057636850457</v>
      </c>
      <c r="Q983" s="120">
        <f t="shared" si="42"/>
        <v>0</v>
      </c>
      <c r="R983" s="112"/>
      <c r="T983" s="120">
        <f t="shared" si="43"/>
        <v>0</v>
      </c>
    </row>
    <row r="984" spans="6:20">
      <c r="F984" s="103" t="s">
        <v>67</v>
      </c>
      <c r="J984" s="121">
        <f t="shared" si="44"/>
        <v>78.165204010254115</v>
      </c>
      <c r="N984" s="120">
        <f t="shared" ref="N984:N1015" si="45">SUMIF(L$7:L$951,$F984,N$7:N$951)</f>
        <v>76.41543389531158</v>
      </c>
      <c r="Q984" s="120">
        <f t="shared" ref="Q984:Q1015" si="46">SUMIF(O$7:O$951,$F984,Q$7:Q$951)</f>
        <v>1.7497701149425291</v>
      </c>
      <c r="R984" s="112"/>
      <c r="T984" s="120">
        <f t="shared" ref="T984:T1015" si="47">SUMIF(R$7:R$951,$F984,T$7:T$951)</f>
        <v>0</v>
      </c>
    </row>
    <row r="985" spans="6:20">
      <c r="F985" s="103" t="s">
        <v>68</v>
      </c>
      <c r="J985" s="121">
        <f t="shared" si="44"/>
        <v>37.821679269207138</v>
      </c>
      <c r="N985" s="120">
        <f t="shared" si="45"/>
        <v>37.821679269207138</v>
      </c>
      <c r="Q985" s="120">
        <f t="shared" si="46"/>
        <v>0</v>
      </c>
      <c r="R985" s="112"/>
      <c r="T985" s="120">
        <f t="shared" si="47"/>
        <v>0</v>
      </c>
    </row>
    <row r="986" spans="6:20">
      <c r="F986" s="103" t="s">
        <v>69</v>
      </c>
      <c r="J986" s="121">
        <f t="shared" si="44"/>
        <v>63.643159511220212</v>
      </c>
      <c r="N986" s="120">
        <f t="shared" si="45"/>
        <v>63.643159511220212</v>
      </c>
      <c r="Q986" s="120">
        <f t="shared" si="46"/>
        <v>0</v>
      </c>
      <c r="R986" s="112"/>
      <c r="T986" s="120">
        <f t="shared" si="47"/>
        <v>0</v>
      </c>
    </row>
    <row r="987" spans="6:20">
      <c r="F987" s="103" t="s">
        <v>70</v>
      </c>
      <c r="J987" s="121">
        <f t="shared" si="44"/>
        <v>32.900509363414891</v>
      </c>
      <c r="N987" s="120">
        <f t="shared" si="45"/>
        <v>32.900509363414891</v>
      </c>
      <c r="Q987" s="120">
        <f t="shared" si="46"/>
        <v>0</v>
      </c>
      <c r="R987" s="112"/>
      <c r="T987" s="120">
        <f t="shared" si="47"/>
        <v>0</v>
      </c>
    </row>
    <row r="988" spans="6:20">
      <c r="F988" s="103" t="s">
        <v>71</v>
      </c>
      <c r="J988" s="121">
        <f t="shared" si="44"/>
        <v>37.222815144920588</v>
      </c>
      <c r="N988" s="120">
        <f t="shared" si="45"/>
        <v>34.90914579008188</v>
      </c>
      <c r="Q988" s="120">
        <f t="shared" si="46"/>
        <v>2.3136693548387099</v>
      </c>
      <c r="R988" s="112"/>
      <c r="T988" s="120">
        <f t="shared" si="47"/>
        <v>0</v>
      </c>
    </row>
    <row r="989" spans="6:20">
      <c r="F989" s="103" t="s">
        <v>72</v>
      </c>
      <c r="J989" s="121">
        <f t="shared" si="44"/>
        <v>24.058264678805781</v>
      </c>
      <c r="N989" s="120">
        <f t="shared" si="45"/>
        <v>24.058264678805781</v>
      </c>
      <c r="Q989" s="120">
        <f t="shared" si="46"/>
        <v>0</v>
      </c>
      <c r="R989" s="112"/>
      <c r="T989" s="120">
        <f t="shared" si="47"/>
        <v>0</v>
      </c>
    </row>
    <row r="990" spans="6:20">
      <c r="F990" s="103" t="s">
        <v>73</v>
      </c>
      <c r="J990" s="121">
        <f t="shared" si="44"/>
        <v>25.500808149699417</v>
      </c>
      <c r="N990" s="120">
        <f t="shared" si="45"/>
        <v>19.361656029998667</v>
      </c>
      <c r="Q990" s="120">
        <f t="shared" si="46"/>
        <v>6.139152119700749</v>
      </c>
      <c r="R990" s="112"/>
      <c r="T990" s="120">
        <f t="shared" si="47"/>
        <v>0</v>
      </c>
    </row>
    <row r="991" spans="6:20">
      <c r="F991" s="103" t="s">
        <v>74</v>
      </c>
      <c r="J991" s="121">
        <f t="shared" si="44"/>
        <v>34.061458614709821</v>
      </c>
      <c r="N991" s="120">
        <f t="shared" si="45"/>
        <v>34.061458614709821</v>
      </c>
      <c r="Q991" s="120">
        <f t="shared" si="46"/>
        <v>0</v>
      </c>
      <c r="R991" s="112"/>
      <c r="T991" s="120">
        <f t="shared" si="47"/>
        <v>0</v>
      </c>
    </row>
    <row r="992" spans="6:20">
      <c r="F992" s="103" t="s">
        <v>75</v>
      </c>
      <c r="J992" s="121">
        <f t="shared" si="44"/>
        <v>49.745899708214701</v>
      </c>
      <c r="N992" s="120">
        <f t="shared" si="45"/>
        <v>49.745899708214701</v>
      </c>
      <c r="Q992" s="120">
        <f t="shared" si="46"/>
        <v>0</v>
      </c>
      <c r="R992" s="112"/>
      <c r="T992" s="120">
        <f t="shared" si="47"/>
        <v>0</v>
      </c>
    </row>
    <row r="993" spans="6:20">
      <c r="F993" s="103" t="s">
        <v>76</v>
      </c>
      <c r="J993" s="121">
        <f t="shared" si="44"/>
        <v>55.674163199924266</v>
      </c>
      <c r="N993" s="120">
        <f t="shared" si="45"/>
        <v>51.821885207646275</v>
      </c>
      <c r="Q993" s="120">
        <f t="shared" si="46"/>
        <v>3.8522779922779922</v>
      </c>
      <c r="R993" s="112"/>
      <c r="T993" s="120">
        <f t="shared" si="47"/>
        <v>0</v>
      </c>
    </row>
    <row r="994" spans="6:20">
      <c r="F994" s="103" t="s">
        <v>77</v>
      </c>
      <c r="J994" s="121">
        <f t="shared" si="44"/>
        <v>43.181510010568623</v>
      </c>
      <c r="N994" s="120">
        <f t="shared" si="45"/>
        <v>43.181510010568623</v>
      </c>
      <c r="Q994" s="120">
        <f t="shared" si="46"/>
        <v>0</v>
      </c>
      <c r="R994" s="112"/>
      <c r="T994" s="120">
        <f t="shared" si="47"/>
        <v>0</v>
      </c>
    </row>
    <row r="995" spans="6:20">
      <c r="F995" s="103" t="s">
        <v>78</v>
      </c>
      <c r="J995" s="121">
        <f t="shared" si="44"/>
        <v>28.498588801896197</v>
      </c>
      <c r="N995" s="120">
        <f t="shared" si="45"/>
        <v>28.498588801896197</v>
      </c>
      <c r="Q995" s="120">
        <f t="shared" si="46"/>
        <v>0</v>
      </c>
      <c r="R995" s="112"/>
      <c r="T995" s="120">
        <f t="shared" si="47"/>
        <v>0</v>
      </c>
    </row>
    <row r="996" spans="6:20">
      <c r="F996" s="103" t="s">
        <v>79</v>
      </c>
      <c r="J996" s="121">
        <f t="shared" si="44"/>
        <v>38.829414393920764</v>
      </c>
      <c r="N996" s="120">
        <f t="shared" si="45"/>
        <v>29.895225204731574</v>
      </c>
      <c r="Q996" s="120">
        <f t="shared" si="46"/>
        <v>8.9341891891891887</v>
      </c>
      <c r="R996" s="112"/>
      <c r="T996" s="120">
        <f t="shared" si="47"/>
        <v>0</v>
      </c>
    </row>
    <row r="997" spans="6:20">
      <c r="F997" s="103" t="s">
        <v>80</v>
      </c>
      <c r="J997" s="121">
        <f t="shared" si="44"/>
        <v>72.122999363309887</v>
      </c>
      <c r="N997" s="120">
        <f t="shared" si="45"/>
        <v>72.122999363309887</v>
      </c>
      <c r="Q997" s="120">
        <f t="shared" si="46"/>
        <v>0</v>
      </c>
      <c r="R997" s="112"/>
      <c r="T997" s="120">
        <f t="shared" si="47"/>
        <v>0</v>
      </c>
    </row>
    <row r="998" spans="6:20">
      <c r="F998" s="103" t="s">
        <v>81</v>
      </c>
      <c r="J998" s="121">
        <f t="shared" si="44"/>
        <v>20.834714780003448</v>
      </c>
      <c r="N998" s="120">
        <f t="shared" si="45"/>
        <v>20.834714780003448</v>
      </c>
      <c r="Q998" s="120">
        <f t="shared" si="46"/>
        <v>0</v>
      </c>
      <c r="R998" s="112"/>
      <c r="T998" s="120">
        <f t="shared" si="47"/>
        <v>0</v>
      </c>
    </row>
    <row r="999" spans="6:20">
      <c r="F999" s="103" t="s">
        <v>82</v>
      </c>
      <c r="J999" s="121">
        <f t="shared" si="44"/>
        <v>16.272201068005153</v>
      </c>
      <c r="N999" s="120">
        <f t="shared" si="45"/>
        <v>16.272201068005153</v>
      </c>
      <c r="Q999" s="120">
        <f t="shared" si="46"/>
        <v>0</v>
      </c>
      <c r="R999" s="112"/>
      <c r="T999" s="120">
        <f t="shared" si="47"/>
        <v>0</v>
      </c>
    </row>
    <row r="1000" spans="6:20">
      <c r="F1000" s="103" t="s">
        <v>83</v>
      </c>
      <c r="J1000" s="121">
        <f t="shared" si="44"/>
        <v>70.695128535119906</v>
      </c>
      <c r="N1000" s="120">
        <f t="shared" si="45"/>
        <v>68.864493614484985</v>
      </c>
      <c r="Q1000" s="120">
        <f t="shared" si="46"/>
        <v>1.8306349206349206</v>
      </c>
      <c r="R1000" s="112"/>
      <c r="T1000" s="120">
        <f t="shared" si="47"/>
        <v>0</v>
      </c>
    </row>
    <row r="1001" spans="6:20">
      <c r="F1001" s="103" t="s">
        <v>84</v>
      </c>
      <c r="J1001" s="121">
        <f t="shared" si="44"/>
        <v>40.203670573270394</v>
      </c>
      <c r="N1001" s="120">
        <f t="shared" si="45"/>
        <v>40.203670573270394</v>
      </c>
      <c r="Q1001" s="120">
        <f t="shared" si="46"/>
        <v>0</v>
      </c>
      <c r="R1001" s="112"/>
      <c r="T1001" s="120">
        <f t="shared" si="47"/>
        <v>0</v>
      </c>
    </row>
    <row r="1002" spans="6:20">
      <c r="F1002" s="103" t="s">
        <v>85</v>
      </c>
      <c r="J1002" s="121">
        <f t="shared" si="44"/>
        <v>70.297876157275226</v>
      </c>
      <c r="N1002" s="120">
        <f t="shared" si="45"/>
        <v>70.297876157275226</v>
      </c>
      <c r="Q1002" s="120">
        <f t="shared" si="46"/>
        <v>0</v>
      </c>
      <c r="R1002" s="112"/>
      <c r="T1002" s="120">
        <f t="shared" si="47"/>
        <v>0</v>
      </c>
    </row>
    <row r="1003" spans="6:20">
      <c r="F1003" s="103" t="s">
        <v>86</v>
      </c>
      <c r="J1003" s="121">
        <f t="shared" si="44"/>
        <v>53.0393962264151</v>
      </c>
      <c r="N1003" s="120">
        <f t="shared" si="45"/>
        <v>53.0393962264151</v>
      </c>
      <c r="Q1003" s="120">
        <f t="shared" si="46"/>
        <v>0</v>
      </c>
      <c r="R1003" s="112"/>
      <c r="T1003" s="120">
        <f t="shared" si="47"/>
        <v>0</v>
      </c>
    </row>
    <row r="1004" spans="6:20">
      <c r="F1004" s="103" t="s">
        <v>87</v>
      </c>
      <c r="J1004" s="121">
        <f t="shared" si="44"/>
        <v>23.100066458598647</v>
      </c>
      <c r="N1004" s="120">
        <f t="shared" si="45"/>
        <v>23.100066458598647</v>
      </c>
      <c r="Q1004" s="120">
        <f t="shared" si="46"/>
        <v>0</v>
      </c>
      <c r="R1004" s="112"/>
      <c r="T1004" s="120">
        <f t="shared" si="47"/>
        <v>0</v>
      </c>
    </row>
    <row r="1005" spans="6:20">
      <c r="F1005" s="103" t="s">
        <v>88</v>
      </c>
      <c r="J1005" s="121">
        <f t="shared" si="44"/>
        <v>56.408213278721263</v>
      </c>
      <c r="N1005" s="120">
        <f t="shared" si="45"/>
        <v>56.408213278721263</v>
      </c>
      <c r="Q1005" s="120">
        <f t="shared" si="46"/>
        <v>0</v>
      </c>
      <c r="R1005" s="112"/>
      <c r="T1005" s="120">
        <f t="shared" si="47"/>
        <v>0</v>
      </c>
    </row>
    <row r="1006" spans="6:20">
      <c r="F1006" s="103" t="s">
        <v>89</v>
      </c>
      <c r="J1006" s="121">
        <f t="shared" si="44"/>
        <v>53.883706767452018</v>
      </c>
      <c r="N1006" s="120">
        <f t="shared" si="45"/>
        <v>47.192778932400472</v>
      </c>
      <c r="Q1006" s="120">
        <f t="shared" si="46"/>
        <v>6.6909278350515455</v>
      </c>
      <c r="R1006" s="112"/>
      <c r="T1006" s="120">
        <f t="shared" si="47"/>
        <v>0</v>
      </c>
    </row>
    <row r="1007" spans="6:20">
      <c r="F1007" s="103" t="s">
        <v>90</v>
      </c>
      <c r="J1007" s="121">
        <f t="shared" si="44"/>
        <v>17.748572670674278</v>
      </c>
      <c r="N1007" s="120">
        <f t="shared" si="45"/>
        <v>17.748572670674278</v>
      </c>
      <c r="Q1007" s="120">
        <f t="shared" si="46"/>
        <v>0</v>
      </c>
      <c r="R1007" s="112"/>
      <c r="T1007" s="120">
        <f t="shared" si="47"/>
        <v>0</v>
      </c>
    </row>
    <row r="1008" spans="6:20">
      <c r="F1008" s="103" t="s">
        <v>91</v>
      </c>
      <c r="J1008" s="121">
        <f t="shared" si="44"/>
        <v>8.0452173913043481</v>
      </c>
      <c r="N1008" s="120">
        <f t="shared" si="45"/>
        <v>8.0452173913043481</v>
      </c>
      <c r="Q1008" s="120">
        <f t="shared" si="46"/>
        <v>0</v>
      </c>
      <c r="R1008" s="112"/>
      <c r="T1008" s="120">
        <f t="shared" si="47"/>
        <v>0</v>
      </c>
    </row>
    <row r="1009" spans="6:20">
      <c r="F1009" s="103" t="s">
        <v>92</v>
      </c>
      <c r="J1009" s="121">
        <f t="shared" si="44"/>
        <v>51.805466977793131</v>
      </c>
      <c r="N1009" s="120">
        <f t="shared" si="45"/>
        <v>51.805466977793131</v>
      </c>
      <c r="Q1009" s="120">
        <f t="shared" si="46"/>
        <v>0</v>
      </c>
      <c r="R1009" s="112"/>
      <c r="T1009" s="120">
        <f t="shared" si="47"/>
        <v>0</v>
      </c>
    </row>
    <row r="1010" spans="6:20">
      <c r="F1010" s="103" t="s">
        <v>93</v>
      </c>
      <c r="J1010" s="121">
        <f t="shared" si="44"/>
        <v>26.278977553958718</v>
      </c>
      <c r="N1010" s="120">
        <f t="shared" si="45"/>
        <v>26.278977553958718</v>
      </c>
      <c r="Q1010" s="120">
        <f t="shared" si="46"/>
        <v>0</v>
      </c>
      <c r="R1010" s="112"/>
      <c r="T1010" s="120">
        <f t="shared" si="47"/>
        <v>0</v>
      </c>
    </row>
    <row r="1011" spans="6:20">
      <c r="F1011" s="103" t="s">
        <v>94</v>
      </c>
      <c r="J1011" s="121">
        <f t="shared" si="44"/>
        <v>38.829403087673541</v>
      </c>
      <c r="N1011" s="120">
        <f t="shared" si="45"/>
        <v>38.829403087673541</v>
      </c>
      <c r="Q1011" s="120">
        <f t="shared" si="46"/>
        <v>0</v>
      </c>
      <c r="R1011" s="112"/>
      <c r="T1011" s="120">
        <f t="shared" si="47"/>
        <v>0</v>
      </c>
    </row>
    <row r="1012" spans="6:20">
      <c r="F1012" s="103" t="s">
        <v>95</v>
      </c>
      <c r="J1012" s="121">
        <f t="shared" si="44"/>
        <v>45.541314447088347</v>
      </c>
      <c r="N1012" s="120">
        <f t="shared" si="45"/>
        <v>45.541314447088347</v>
      </c>
      <c r="Q1012" s="120">
        <f t="shared" si="46"/>
        <v>0</v>
      </c>
      <c r="R1012" s="112"/>
      <c r="T1012" s="120">
        <f t="shared" si="47"/>
        <v>0</v>
      </c>
    </row>
    <row r="1013" spans="6:20">
      <c r="F1013" s="103" t="s">
        <v>96</v>
      </c>
      <c r="J1013" s="121">
        <f t="shared" si="44"/>
        <v>54.245335066200397</v>
      </c>
      <c r="N1013" s="120">
        <f t="shared" si="45"/>
        <v>54.245335066200397</v>
      </c>
      <c r="Q1013" s="120">
        <f t="shared" si="46"/>
        <v>0</v>
      </c>
      <c r="R1013" s="112"/>
      <c r="T1013" s="120">
        <f t="shared" si="47"/>
        <v>0</v>
      </c>
    </row>
    <row r="1014" spans="6:20">
      <c r="F1014" s="103" t="s">
        <v>97</v>
      </c>
      <c r="J1014" s="121">
        <f t="shared" si="44"/>
        <v>23.138272544949455</v>
      </c>
      <c r="N1014" s="120">
        <f t="shared" si="45"/>
        <v>23.138272544949455</v>
      </c>
      <c r="Q1014" s="120">
        <f t="shared" si="46"/>
        <v>0</v>
      </c>
      <c r="R1014" s="112"/>
      <c r="T1014" s="120">
        <f t="shared" si="47"/>
        <v>0</v>
      </c>
    </row>
    <row r="1015" spans="6:20">
      <c r="F1015" s="103" t="s">
        <v>98</v>
      </c>
      <c r="J1015" s="121">
        <f t="shared" si="44"/>
        <v>52.466436912842312</v>
      </c>
      <c r="N1015" s="120">
        <f t="shared" si="45"/>
        <v>52.466436912842312</v>
      </c>
      <c r="Q1015" s="120">
        <f t="shared" si="46"/>
        <v>0</v>
      </c>
      <c r="R1015" s="112"/>
      <c r="T1015" s="120">
        <f t="shared" si="47"/>
        <v>0</v>
      </c>
    </row>
    <row r="1016" spans="6:20">
      <c r="F1016" s="103" t="s">
        <v>99</v>
      </c>
      <c r="J1016" s="121">
        <f t="shared" si="44"/>
        <v>24.264616933349799</v>
      </c>
      <c r="N1016" s="120">
        <f t="shared" ref="N1016:N1050" si="48">SUMIF(L$7:L$951,$F1016,N$7:N$951)</f>
        <v>24.264616933349799</v>
      </c>
      <c r="Q1016" s="120">
        <f t="shared" ref="Q1016:Q1050" si="49">SUMIF(O$7:O$951,$F1016,Q$7:Q$951)</f>
        <v>0</v>
      </c>
      <c r="R1016" s="112"/>
      <c r="T1016" s="120">
        <f t="shared" ref="T1016:T1050" si="50">SUMIF(R$7:R$951,$F1016,T$7:T$951)</f>
        <v>0</v>
      </c>
    </row>
    <row r="1017" spans="6:20">
      <c r="F1017" s="103" t="s">
        <v>100</v>
      </c>
      <c r="J1017" s="121">
        <f t="shared" ref="J1017:J1050" si="51">+N1017+Q1017+T1017</f>
        <v>31.040038852468676</v>
      </c>
      <c r="N1017" s="120">
        <f t="shared" si="48"/>
        <v>31.040038852468676</v>
      </c>
      <c r="Q1017" s="120">
        <f t="shared" si="49"/>
        <v>0</v>
      </c>
      <c r="R1017" s="112"/>
      <c r="T1017" s="120">
        <f t="shared" si="50"/>
        <v>0</v>
      </c>
    </row>
    <row r="1018" spans="6:20">
      <c r="F1018" s="103" t="s">
        <v>101</v>
      </c>
      <c r="J1018" s="121">
        <f t="shared" si="51"/>
        <v>19.822322501221109</v>
      </c>
      <c r="N1018" s="120">
        <f t="shared" si="48"/>
        <v>19.822322501221109</v>
      </c>
      <c r="Q1018" s="120">
        <f t="shared" si="49"/>
        <v>0</v>
      </c>
      <c r="R1018" s="112"/>
      <c r="T1018" s="120">
        <f t="shared" si="50"/>
        <v>0</v>
      </c>
    </row>
    <row r="1019" spans="6:20">
      <c r="F1019" s="103" t="s">
        <v>102</v>
      </c>
      <c r="J1019" s="121">
        <f t="shared" si="51"/>
        <v>11.656453364472341</v>
      </c>
      <c r="N1019" s="120">
        <f t="shared" si="48"/>
        <v>11.656453364472341</v>
      </c>
      <c r="Q1019" s="120">
        <f t="shared" si="49"/>
        <v>0</v>
      </c>
      <c r="R1019" s="112"/>
      <c r="T1019" s="120">
        <f t="shared" si="50"/>
        <v>0</v>
      </c>
    </row>
    <row r="1020" spans="6:20">
      <c r="F1020" s="103" t="s">
        <v>103</v>
      </c>
      <c r="J1020" s="121">
        <f t="shared" si="51"/>
        <v>8.7325519990452332</v>
      </c>
      <c r="N1020" s="120">
        <f t="shared" si="48"/>
        <v>8.7325519990452332</v>
      </c>
      <c r="Q1020" s="120">
        <f t="shared" si="49"/>
        <v>0</v>
      </c>
      <c r="R1020" s="112"/>
      <c r="T1020" s="120">
        <f t="shared" si="50"/>
        <v>0</v>
      </c>
    </row>
    <row r="1021" spans="6:20">
      <c r="F1021" s="103" t="s">
        <v>104</v>
      </c>
      <c r="J1021" s="121">
        <f t="shared" si="51"/>
        <v>13.705938795937243</v>
      </c>
      <c r="N1021" s="120">
        <f t="shared" si="48"/>
        <v>13.705938795937243</v>
      </c>
      <c r="Q1021" s="120">
        <f t="shared" si="49"/>
        <v>0</v>
      </c>
      <c r="R1021" s="112"/>
      <c r="T1021" s="120">
        <f t="shared" si="50"/>
        <v>0</v>
      </c>
    </row>
    <row r="1022" spans="6:20">
      <c r="F1022" s="103" t="s">
        <v>138</v>
      </c>
      <c r="J1022" s="121">
        <f t="shared" si="51"/>
        <v>6.314364476618298</v>
      </c>
      <c r="N1022" s="120">
        <f t="shared" si="48"/>
        <v>6.314364476618298</v>
      </c>
      <c r="Q1022" s="120">
        <f t="shared" si="49"/>
        <v>0</v>
      </c>
      <c r="R1022" s="112"/>
      <c r="T1022" s="120">
        <f t="shared" si="50"/>
        <v>0</v>
      </c>
    </row>
    <row r="1023" spans="6:20">
      <c r="F1023" s="103" t="s">
        <v>105</v>
      </c>
      <c r="J1023" s="121">
        <f t="shared" si="51"/>
        <v>40.091980435376016</v>
      </c>
      <c r="N1023" s="120">
        <f t="shared" si="48"/>
        <v>40.091980435376016</v>
      </c>
      <c r="Q1023" s="120">
        <f t="shared" si="49"/>
        <v>0</v>
      </c>
      <c r="R1023" s="112"/>
      <c r="T1023" s="120">
        <f t="shared" si="50"/>
        <v>0</v>
      </c>
    </row>
    <row r="1024" spans="6:20">
      <c r="F1024" s="103" t="s">
        <v>106</v>
      </c>
      <c r="J1024" s="121">
        <f t="shared" si="51"/>
        <v>21.716814894111714</v>
      </c>
      <c r="N1024" s="120">
        <f t="shared" si="48"/>
        <v>21.716814894111714</v>
      </c>
      <c r="Q1024" s="120">
        <f t="shared" si="49"/>
        <v>0</v>
      </c>
      <c r="R1024" s="112"/>
      <c r="T1024" s="120">
        <f t="shared" si="50"/>
        <v>0</v>
      </c>
    </row>
    <row r="1025" spans="6:20">
      <c r="F1025" s="103" t="s">
        <v>107</v>
      </c>
      <c r="J1025" s="121">
        <f t="shared" si="51"/>
        <v>15.382210005100704</v>
      </c>
      <c r="N1025" s="120">
        <f t="shared" si="48"/>
        <v>15.382210005100704</v>
      </c>
      <c r="Q1025" s="120">
        <f t="shared" si="49"/>
        <v>0</v>
      </c>
      <c r="R1025" s="112"/>
      <c r="T1025" s="120">
        <f t="shared" si="50"/>
        <v>0</v>
      </c>
    </row>
    <row r="1026" spans="6:20">
      <c r="F1026" s="103" t="s">
        <v>108</v>
      </c>
      <c r="J1026" s="121">
        <f t="shared" si="51"/>
        <v>8.6035446084724008</v>
      </c>
      <c r="N1026" s="120">
        <f t="shared" si="48"/>
        <v>8.6035446084724008</v>
      </c>
      <c r="Q1026" s="120">
        <f t="shared" si="49"/>
        <v>0</v>
      </c>
      <c r="R1026" s="112"/>
      <c r="T1026" s="120">
        <f t="shared" si="50"/>
        <v>0</v>
      </c>
    </row>
    <row r="1027" spans="6:20">
      <c r="F1027" s="103" t="s">
        <v>109</v>
      </c>
      <c r="J1027" s="121">
        <f t="shared" si="51"/>
        <v>22.817392520190655</v>
      </c>
      <c r="N1027" s="120">
        <f t="shared" si="48"/>
        <v>17.348683548637045</v>
      </c>
      <c r="Q1027" s="120">
        <f t="shared" si="49"/>
        <v>5.4687089715536104</v>
      </c>
      <c r="R1027" s="112"/>
      <c r="T1027" s="120">
        <f t="shared" si="50"/>
        <v>0</v>
      </c>
    </row>
    <row r="1028" spans="6:20">
      <c r="F1028" s="103" t="s">
        <v>110</v>
      </c>
      <c r="J1028" s="121">
        <f t="shared" si="51"/>
        <v>38.584236950587709</v>
      </c>
      <c r="N1028" s="120">
        <f t="shared" si="48"/>
        <v>32.106219709208396</v>
      </c>
      <c r="Q1028" s="120">
        <f t="shared" si="49"/>
        <v>6.4780172413793098</v>
      </c>
      <c r="R1028" s="112"/>
      <c r="T1028" s="120">
        <f t="shared" si="50"/>
        <v>0</v>
      </c>
    </row>
    <row r="1029" spans="6:20">
      <c r="F1029" s="103" t="s">
        <v>111</v>
      </c>
      <c r="J1029" s="121">
        <f t="shared" si="51"/>
        <v>20.541425035173859</v>
      </c>
      <c r="N1029" s="120">
        <f t="shared" si="48"/>
        <v>20.541425035173859</v>
      </c>
      <c r="Q1029" s="120">
        <f t="shared" si="49"/>
        <v>0</v>
      </c>
      <c r="R1029" s="112"/>
      <c r="T1029" s="120">
        <f t="shared" si="50"/>
        <v>0</v>
      </c>
    </row>
    <row r="1030" spans="6:20">
      <c r="F1030" s="103" t="s">
        <v>112</v>
      </c>
      <c r="J1030" s="121">
        <f t="shared" si="51"/>
        <v>18.637243611893851</v>
      </c>
      <c r="N1030" s="120">
        <f t="shared" si="48"/>
        <v>17.41954361189385</v>
      </c>
      <c r="Q1030" s="120">
        <f t="shared" si="49"/>
        <v>1.2177000000000002</v>
      </c>
      <c r="R1030" s="112"/>
      <c r="T1030" s="120">
        <f t="shared" si="50"/>
        <v>0</v>
      </c>
    </row>
    <row r="1031" spans="6:20">
      <c r="F1031" s="103" t="s">
        <v>113</v>
      </c>
      <c r="J1031" s="121">
        <f t="shared" si="51"/>
        <v>33.025418366552735</v>
      </c>
      <c r="N1031" s="120">
        <f t="shared" si="48"/>
        <v>33.025418366552735</v>
      </c>
      <c r="Q1031" s="120">
        <f t="shared" si="49"/>
        <v>0</v>
      </c>
      <c r="R1031" s="112"/>
      <c r="T1031" s="120">
        <f t="shared" si="50"/>
        <v>0</v>
      </c>
    </row>
    <row r="1032" spans="6:20">
      <c r="F1032" s="103" t="s">
        <v>114</v>
      </c>
      <c r="J1032" s="121">
        <f t="shared" si="51"/>
        <v>9.2839349008802863</v>
      </c>
      <c r="N1032" s="120">
        <f t="shared" si="48"/>
        <v>1.6462831858407081</v>
      </c>
      <c r="Q1032" s="120">
        <f t="shared" si="49"/>
        <v>7.6376517150395777</v>
      </c>
      <c r="R1032" s="112"/>
      <c r="T1032" s="120">
        <f t="shared" si="50"/>
        <v>0</v>
      </c>
    </row>
    <row r="1033" spans="6:20">
      <c r="F1033" s="103" t="s">
        <v>115</v>
      </c>
      <c r="J1033" s="121">
        <f t="shared" si="51"/>
        <v>56.569946954261688</v>
      </c>
      <c r="N1033" s="120">
        <f t="shared" si="48"/>
        <v>56.569946954261688</v>
      </c>
      <c r="Q1033" s="120">
        <f t="shared" si="49"/>
        <v>0</v>
      </c>
      <c r="R1033" s="112"/>
      <c r="T1033" s="120">
        <f t="shared" si="50"/>
        <v>0</v>
      </c>
    </row>
    <row r="1034" spans="6:20">
      <c r="F1034" s="103" t="s">
        <v>116</v>
      </c>
      <c r="J1034" s="121">
        <f t="shared" si="51"/>
        <v>47.945917550705524</v>
      </c>
      <c r="N1034" s="120">
        <f t="shared" si="48"/>
        <v>47.945917550705524</v>
      </c>
      <c r="Q1034" s="120">
        <f t="shared" si="49"/>
        <v>0</v>
      </c>
      <c r="R1034" s="112"/>
      <c r="T1034" s="120">
        <f t="shared" si="50"/>
        <v>0</v>
      </c>
    </row>
    <row r="1035" spans="6:20">
      <c r="F1035" s="103" t="s">
        <v>117</v>
      </c>
      <c r="J1035" s="121">
        <f t="shared" si="51"/>
        <v>12.512962825166042</v>
      </c>
      <c r="N1035" s="120">
        <f t="shared" si="48"/>
        <v>12.512962825166042</v>
      </c>
      <c r="Q1035" s="120">
        <f t="shared" si="49"/>
        <v>0</v>
      </c>
      <c r="R1035" s="112"/>
      <c r="T1035" s="120">
        <f t="shared" si="50"/>
        <v>0</v>
      </c>
    </row>
    <row r="1036" spans="6:20">
      <c r="F1036" s="103" t="s">
        <v>118</v>
      </c>
      <c r="J1036" s="121">
        <f t="shared" si="51"/>
        <v>38.275124185682003</v>
      </c>
      <c r="N1036" s="120">
        <f t="shared" si="48"/>
        <v>33.555425909819931</v>
      </c>
      <c r="Q1036" s="120">
        <f t="shared" si="49"/>
        <v>0</v>
      </c>
      <c r="R1036" s="112"/>
      <c r="T1036" s="120">
        <f t="shared" si="50"/>
        <v>4.7196982758620694</v>
      </c>
    </row>
    <row r="1037" spans="6:20">
      <c r="F1037" s="103" t="s">
        <v>119</v>
      </c>
      <c r="J1037" s="121">
        <f t="shared" si="51"/>
        <v>64.16979522230821</v>
      </c>
      <c r="N1037" s="120">
        <f t="shared" si="48"/>
        <v>64.16979522230821</v>
      </c>
      <c r="Q1037" s="120">
        <f t="shared" si="49"/>
        <v>0</v>
      </c>
      <c r="R1037" s="112"/>
      <c r="T1037" s="120">
        <f t="shared" si="50"/>
        <v>0</v>
      </c>
    </row>
    <row r="1038" spans="6:20">
      <c r="F1038" s="103" t="s">
        <v>120</v>
      </c>
      <c r="J1038" s="121">
        <f t="shared" si="51"/>
        <v>26.392381646591222</v>
      </c>
      <c r="N1038" s="120">
        <f t="shared" si="48"/>
        <v>23.925588883433328</v>
      </c>
      <c r="Q1038" s="120">
        <f t="shared" si="49"/>
        <v>2.4667927631578945</v>
      </c>
      <c r="R1038" s="112"/>
      <c r="T1038" s="120">
        <f t="shared" si="50"/>
        <v>0</v>
      </c>
    </row>
    <row r="1039" spans="6:20">
      <c r="F1039" s="103" t="s">
        <v>121</v>
      </c>
      <c r="J1039" s="121">
        <f t="shared" si="51"/>
        <v>19.339161460167109</v>
      </c>
      <c r="N1039" s="120">
        <f t="shared" si="48"/>
        <v>18.143494793500441</v>
      </c>
      <c r="Q1039" s="120">
        <f t="shared" si="49"/>
        <v>1.1956666666666669</v>
      </c>
      <c r="R1039" s="112"/>
      <c r="T1039" s="120">
        <f t="shared" si="50"/>
        <v>0</v>
      </c>
    </row>
    <row r="1040" spans="6:20">
      <c r="F1040" s="103" t="s">
        <v>122</v>
      </c>
      <c r="J1040" s="121">
        <f t="shared" si="51"/>
        <v>61.814827309339172</v>
      </c>
      <c r="N1040" s="120">
        <f t="shared" si="48"/>
        <v>61.814827309339172</v>
      </c>
      <c r="Q1040" s="120">
        <f t="shared" si="49"/>
        <v>0</v>
      </c>
      <c r="R1040" s="112"/>
      <c r="T1040" s="120">
        <f t="shared" si="50"/>
        <v>0</v>
      </c>
    </row>
    <row r="1041" spans="6:20">
      <c r="F1041" s="103" t="s">
        <v>123</v>
      </c>
      <c r="J1041" s="121">
        <f t="shared" si="51"/>
        <v>26.668333397778575</v>
      </c>
      <c r="N1041" s="120">
        <f t="shared" si="48"/>
        <v>15.168655978423734</v>
      </c>
      <c r="Q1041" s="120">
        <f t="shared" si="49"/>
        <v>11.499677419354839</v>
      </c>
      <c r="R1041" s="112"/>
      <c r="T1041" s="120">
        <f t="shared" si="50"/>
        <v>0</v>
      </c>
    </row>
    <row r="1042" spans="6:20">
      <c r="F1042" s="103" t="s">
        <v>124</v>
      </c>
      <c r="J1042" s="121">
        <f t="shared" si="51"/>
        <v>59.152478830672393</v>
      </c>
      <c r="N1042" s="120">
        <f t="shared" si="48"/>
        <v>38.474699030854381</v>
      </c>
      <c r="Q1042" s="120">
        <f t="shared" si="49"/>
        <v>20.677779799818016</v>
      </c>
      <c r="R1042" s="112"/>
      <c r="T1042" s="120">
        <f t="shared" si="50"/>
        <v>0</v>
      </c>
    </row>
    <row r="1043" spans="6:20">
      <c r="F1043" s="103" t="s">
        <v>125</v>
      </c>
      <c r="J1043" s="121">
        <f t="shared" si="51"/>
        <v>20.703175544956519</v>
      </c>
      <c r="N1043" s="120">
        <f t="shared" si="48"/>
        <v>19.883781605562579</v>
      </c>
      <c r="Q1043" s="120">
        <f t="shared" si="49"/>
        <v>0.81939393939393945</v>
      </c>
      <c r="R1043" s="112"/>
      <c r="T1043" s="120">
        <f t="shared" si="50"/>
        <v>0</v>
      </c>
    </row>
    <row r="1044" spans="6:20">
      <c r="F1044" s="103" t="s">
        <v>126</v>
      </c>
      <c r="J1044" s="121">
        <f t="shared" si="51"/>
        <v>26.176445003702568</v>
      </c>
      <c r="N1044" s="120">
        <f t="shared" si="48"/>
        <v>26.176445003702568</v>
      </c>
      <c r="Q1044" s="120">
        <f t="shared" si="49"/>
        <v>0</v>
      </c>
      <c r="R1044" s="112"/>
      <c r="T1044" s="120">
        <f t="shared" si="50"/>
        <v>0</v>
      </c>
    </row>
    <row r="1045" spans="6:20">
      <c r="F1045" s="103" t="s">
        <v>127</v>
      </c>
      <c r="J1045" s="121">
        <f t="shared" si="51"/>
        <v>93.573852631924993</v>
      </c>
      <c r="N1045" s="120">
        <f t="shared" si="48"/>
        <v>93.32217081374317</v>
      </c>
      <c r="Q1045" s="120">
        <f t="shared" si="49"/>
        <v>0.25168181818181817</v>
      </c>
      <c r="R1045" s="112"/>
      <c r="T1045" s="120">
        <f t="shared" si="50"/>
        <v>0</v>
      </c>
    </row>
    <row r="1046" spans="6:20">
      <c r="F1046" s="103" t="s">
        <v>128</v>
      </c>
      <c r="J1046" s="121">
        <f t="shared" si="51"/>
        <v>21.763902328514661</v>
      </c>
      <c r="N1046" s="120">
        <f t="shared" si="48"/>
        <v>21.763902328514661</v>
      </c>
      <c r="Q1046" s="120">
        <f t="shared" si="49"/>
        <v>0</v>
      </c>
      <c r="R1046" s="112"/>
      <c r="T1046" s="120">
        <f t="shared" si="50"/>
        <v>0</v>
      </c>
    </row>
    <row r="1047" spans="6:20">
      <c r="F1047" s="103" t="s">
        <v>129</v>
      </c>
      <c r="J1047" s="121">
        <f t="shared" si="51"/>
        <v>55.264750999563589</v>
      </c>
      <c r="N1047" s="120">
        <f t="shared" si="48"/>
        <v>55.264750999563589</v>
      </c>
      <c r="Q1047" s="120">
        <f t="shared" si="49"/>
        <v>0</v>
      </c>
      <c r="T1047" s="120">
        <f t="shared" si="50"/>
        <v>0</v>
      </c>
    </row>
    <row r="1048" spans="6:20">
      <c r="F1048" s="103" t="s">
        <v>130</v>
      </c>
      <c r="J1048" s="121">
        <f t="shared" si="51"/>
        <v>65.625998547963434</v>
      </c>
      <c r="N1048" s="120">
        <f t="shared" si="48"/>
        <v>65.625998547963434</v>
      </c>
      <c r="Q1048" s="120">
        <f t="shared" si="49"/>
        <v>0</v>
      </c>
      <c r="T1048" s="120">
        <f t="shared" si="50"/>
        <v>0</v>
      </c>
    </row>
    <row r="1049" spans="6:20">
      <c r="F1049" s="103" t="s">
        <v>131</v>
      </c>
      <c r="J1049" s="121">
        <f t="shared" si="51"/>
        <v>59.811457778523504</v>
      </c>
      <c r="N1049" s="120">
        <f t="shared" si="48"/>
        <v>59.478946765307647</v>
      </c>
      <c r="Q1049" s="120">
        <f t="shared" si="49"/>
        <v>0.33251101321585902</v>
      </c>
      <c r="T1049" s="120">
        <f t="shared" si="50"/>
        <v>0</v>
      </c>
    </row>
    <row r="1050" spans="6:20">
      <c r="F1050" s="103" t="s">
        <v>132</v>
      </c>
      <c r="J1050" s="121">
        <f t="shared" si="51"/>
        <v>7.4717896139426472</v>
      </c>
      <c r="N1050" s="120">
        <f t="shared" si="48"/>
        <v>7.4717896139426472</v>
      </c>
      <c r="Q1050" s="120">
        <f t="shared" si="49"/>
        <v>0</v>
      </c>
      <c r="T1050" s="120">
        <f t="shared" si="50"/>
        <v>0</v>
      </c>
    </row>
    <row r="1051" spans="6:20">
      <c r="H1051" s="103">
        <f>SUM(H7:H951)</f>
        <v>374133.38000000006</v>
      </c>
      <c r="I1051" s="103">
        <f>SUM(I7:I951)</f>
        <v>3531.8423418487414</v>
      </c>
      <c r="J1051" s="120">
        <f>SUM(J7:J1050)</f>
        <v>374133.38000000035</v>
      </c>
      <c r="P1051" s="139"/>
      <c r="S1051" s="122"/>
    </row>
  </sheetData>
  <mergeCells count="4">
    <mergeCell ref="A1:H1"/>
    <mergeCell ref="A2:H2"/>
    <mergeCell ref="A4:D4"/>
    <mergeCell ref="E4:H4"/>
  </mergeCells>
  <phoneticPr fontId="6" type="noConversion"/>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111A1-E931-4522-A064-3ED46D6B9505}">
  <dimension ref="A1:T1051"/>
  <sheetViews>
    <sheetView topLeftCell="A1028" zoomScale="60" zoomScaleNormal="60" workbookViewId="0">
      <selection activeCell="E110" sqref="E110"/>
    </sheetView>
  </sheetViews>
  <sheetFormatPr defaultColWidth="8.88671875" defaultRowHeight="18.75"/>
  <cols>
    <col min="1" max="1" width="5.44140625" style="107" customWidth="1"/>
    <col min="2" max="2" width="16" style="103" bestFit="1" customWidth="1"/>
    <col min="3" max="3" width="14" style="106" customWidth="1"/>
    <col min="4" max="4" width="13.6640625" style="103" customWidth="1"/>
    <col min="5" max="5" width="5.44140625" style="103" customWidth="1"/>
    <col min="6" max="6" width="20.21875" style="103" bestFit="1" customWidth="1"/>
    <col min="7" max="7" width="14.21875" style="106" bestFit="1" customWidth="1"/>
    <col min="8" max="8" width="12.109375" style="103" bestFit="1" customWidth="1"/>
    <col min="9" max="9" width="11" style="103" bestFit="1" customWidth="1"/>
    <col min="10" max="10" width="12.109375" style="103" bestFit="1" customWidth="1"/>
    <col min="11" max="11" width="20.109375" style="103" bestFit="1" customWidth="1"/>
    <col min="12" max="12" width="16" style="103" customWidth="1"/>
    <col min="13" max="13" width="13.88671875" style="138" bestFit="1" customWidth="1"/>
    <col min="14" max="14" width="9.88671875" style="103" bestFit="1" customWidth="1"/>
    <col min="15" max="15" width="13" style="103" bestFit="1" customWidth="1"/>
    <col min="16" max="16" width="15.33203125" style="104" customWidth="1"/>
    <col min="17" max="17" width="8.33203125" style="103" bestFit="1" customWidth="1"/>
    <col min="18" max="18" width="6.88671875" style="103" bestFit="1" customWidth="1"/>
    <col min="19" max="19" width="12.77734375" style="104" bestFit="1" customWidth="1"/>
    <col min="20" max="20" width="9" style="103" bestFit="1" customWidth="1"/>
    <col min="21" max="21" width="8.88671875" style="103"/>
    <col min="22" max="26" width="0" style="103" hidden="1" customWidth="1"/>
    <col min="27" max="16384" width="8.88671875" style="103"/>
  </cols>
  <sheetData>
    <row r="1" spans="1:18">
      <c r="A1" s="168" t="s">
        <v>136</v>
      </c>
      <c r="B1" s="168"/>
      <c r="C1" s="168"/>
      <c r="D1" s="168"/>
      <c r="E1" s="168"/>
      <c r="F1" s="168"/>
      <c r="G1" s="168"/>
      <c r="H1" s="168"/>
    </row>
    <row r="2" spans="1:18">
      <c r="A2" s="168" t="s">
        <v>1174</v>
      </c>
      <c r="B2" s="168"/>
      <c r="C2" s="168"/>
      <c r="D2" s="168"/>
      <c r="E2" s="168"/>
      <c r="F2" s="168"/>
      <c r="G2" s="168"/>
      <c r="H2" s="168"/>
    </row>
    <row r="3" spans="1:18">
      <c r="A3" s="105"/>
      <c r="B3" s="105"/>
      <c r="C3" s="105"/>
      <c r="D3" s="105"/>
    </row>
    <row r="4" spans="1:18">
      <c r="A4" s="168" t="s">
        <v>7</v>
      </c>
      <c r="B4" s="168"/>
      <c r="C4" s="168"/>
      <c r="D4" s="168"/>
      <c r="E4" s="168" t="s">
        <v>5</v>
      </c>
      <c r="F4" s="168"/>
      <c r="G4" s="168"/>
      <c r="H4" s="168"/>
    </row>
    <row r="5" spans="1:18">
      <c r="E5" s="107"/>
    </row>
    <row r="6" spans="1:18">
      <c r="A6" s="107" t="s">
        <v>33</v>
      </c>
      <c r="B6" s="108" t="s">
        <v>34</v>
      </c>
      <c r="C6" s="109" t="s">
        <v>35</v>
      </c>
      <c r="D6" s="108" t="s">
        <v>23</v>
      </c>
      <c r="E6" s="107"/>
      <c r="F6" s="108" t="s">
        <v>137</v>
      </c>
      <c r="G6" s="109" t="s">
        <v>35</v>
      </c>
      <c r="H6" s="108" t="s">
        <v>23</v>
      </c>
    </row>
    <row r="7" spans="1:18">
      <c r="A7" s="107">
        <v>1</v>
      </c>
      <c r="B7" s="110" t="s">
        <v>36</v>
      </c>
      <c r="C7" s="141">
        <v>9.2208504000000011E-3</v>
      </c>
      <c r="D7" s="103">
        <f>+C7*Totals!$G$18</f>
        <v>3531.2701103742102</v>
      </c>
      <c r="E7" s="107"/>
      <c r="F7" s="111" t="s">
        <v>1046</v>
      </c>
      <c r="G7" s="136">
        <v>6.1784209999999999E-4</v>
      </c>
      <c r="H7" s="103">
        <f>ROUND(+G7*Totals!$H$18,2)</f>
        <v>236.61</v>
      </c>
      <c r="I7" s="103">
        <f t="shared" ref="I7:I70" si="0">+N7+Q7+T7</f>
        <v>0</v>
      </c>
      <c r="J7" s="103">
        <f t="shared" ref="J7:J70" si="1">+H7-I7</f>
        <v>236.61</v>
      </c>
      <c r="Q7" s="112"/>
      <c r="R7" s="112"/>
    </row>
    <row r="8" spans="1:18">
      <c r="A8" s="107">
        <v>2</v>
      </c>
      <c r="B8" s="110" t="s">
        <v>37</v>
      </c>
      <c r="C8" s="141">
        <v>6.6297112999999996E-3</v>
      </c>
      <c r="D8" s="103">
        <f>+C8*Totals!$G$18</f>
        <v>2538.9525194010462</v>
      </c>
      <c r="E8" s="107"/>
      <c r="F8" s="111" t="s">
        <v>1045</v>
      </c>
      <c r="G8" s="136">
        <v>4.4435200000000004E-5</v>
      </c>
      <c r="H8" s="103">
        <f>ROUND(+G8*Totals!$H$18,2)</f>
        <v>17.02</v>
      </c>
      <c r="I8" s="103">
        <f t="shared" si="0"/>
        <v>0</v>
      </c>
      <c r="J8" s="103">
        <f t="shared" si="1"/>
        <v>17.02</v>
      </c>
      <c r="Q8" s="112"/>
      <c r="R8" s="112"/>
    </row>
    <row r="9" spans="1:18">
      <c r="A9" s="107">
        <v>3</v>
      </c>
      <c r="B9" s="110" t="s">
        <v>38</v>
      </c>
      <c r="C9" s="141">
        <v>1.0103484899999999E-2</v>
      </c>
      <c r="D9" s="103">
        <f>+C9*Totals!$G$18</f>
        <v>3869.2889148258128</v>
      </c>
      <c r="E9" s="107"/>
      <c r="F9" s="111" t="s">
        <v>36</v>
      </c>
      <c r="G9" s="136">
        <v>3.0563669999999999E-4</v>
      </c>
      <c r="H9" s="103">
        <f>ROUND(+G9*Totals!$H$18,2)</f>
        <v>117.05</v>
      </c>
      <c r="I9" s="103">
        <f t="shared" si="0"/>
        <v>0</v>
      </c>
      <c r="J9" s="103">
        <f t="shared" si="1"/>
        <v>117.05</v>
      </c>
      <c r="Q9" s="112"/>
      <c r="R9" s="112"/>
    </row>
    <row r="10" spans="1:18">
      <c r="A10" s="107">
        <v>4</v>
      </c>
      <c r="B10" s="110" t="s">
        <v>39</v>
      </c>
      <c r="C10" s="141">
        <v>8.045389699999999E-3</v>
      </c>
      <c r="D10" s="103">
        <f>+C10*Totals!$G$18</f>
        <v>3081.1088935921275</v>
      </c>
      <c r="E10" s="107"/>
      <c r="F10" s="111" t="s">
        <v>1044</v>
      </c>
      <c r="G10" s="136">
        <v>2.3774747999999999E-3</v>
      </c>
      <c r="H10" s="103">
        <f>ROUND(+G10*Totals!$H$18,2)</f>
        <v>910.49</v>
      </c>
      <c r="I10" s="103">
        <f t="shared" si="0"/>
        <v>0</v>
      </c>
      <c r="J10" s="103">
        <f t="shared" si="1"/>
        <v>910.49</v>
      </c>
      <c r="Q10" s="112"/>
      <c r="R10" s="112"/>
    </row>
    <row r="11" spans="1:18">
      <c r="A11" s="107">
        <v>5</v>
      </c>
      <c r="B11" s="110" t="s">
        <v>40</v>
      </c>
      <c r="C11" s="141">
        <v>7.1203205999999996E-3</v>
      </c>
      <c r="D11" s="103">
        <f>+C11*Totals!$G$18</f>
        <v>2726.8390897071445</v>
      </c>
      <c r="E11" s="107"/>
      <c r="F11" s="111" t="s">
        <v>1043</v>
      </c>
      <c r="G11" s="136">
        <v>3.3770729999999996E-4</v>
      </c>
      <c r="H11" s="103">
        <f>ROUND(+G11*Totals!$H$18,2)</f>
        <v>129.33000000000001</v>
      </c>
      <c r="I11" s="103">
        <f t="shared" si="0"/>
        <v>0</v>
      </c>
      <c r="J11" s="103">
        <f t="shared" si="1"/>
        <v>129.33000000000001</v>
      </c>
      <c r="Q11" s="112"/>
      <c r="R11" s="112"/>
    </row>
    <row r="12" spans="1:18">
      <c r="A12" s="107">
        <v>6</v>
      </c>
      <c r="B12" s="110" t="s">
        <v>41</v>
      </c>
      <c r="C12" s="141">
        <v>1.37704321E-2</v>
      </c>
      <c r="D12" s="103">
        <f>+C12*Totals!$G$18</f>
        <v>5273.6041874909461</v>
      </c>
      <c r="E12" s="107"/>
      <c r="F12" s="111" t="s">
        <v>1042</v>
      </c>
      <c r="G12" s="136">
        <v>2.3956350000000002E-4</v>
      </c>
      <c r="H12" s="103">
        <f>ROUND(+G12*Totals!$H$18,2)</f>
        <v>91.74</v>
      </c>
      <c r="I12" s="103">
        <f t="shared" si="0"/>
        <v>0</v>
      </c>
      <c r="J12" s="103">
        <f t="shared" si="1"/>
        <v>91.74</v>
      </c>
      <c r="Q12" s="112"/>
      <c r="R12" s="112"/>
    </row>
    <row r="13" spans="1:18">
      <c r="A13" s="107">
        <v>7</v>
      </c>
      <c r="B13" s="110" t="s">
        <v>1158</v>
      </c>
      <c r="C13" s="141">
        <v>1.20666082E-2</v>
      </c>
      <c r="D13" s="103">
        <f>+C13*Totals!$G$18</f>
        <v>4621.0979488677476</v>
      </c>
      <c r="E13" s="107"/>
      <c r="F13" s="111" t="s">
        <v>1041</v>
      </c>
      <c r="G13" s="136">
        <v>1.9744669999999999E-4</v>
      </c>
      <c r="H13" s="103">
        <f>ROUND(+G13*Totals!$H$18,2)</f>
        <v>75.62</v>
      </c>
      <c r="I13" s="103">
        <f t="shared" si="0"/>
        <v>0</v>
      </c>
      <c r="J13" s="103">
        <f t="shared" si="1"/>
        <v>75.62</v>
      </c>
      <c r="Q13" s="112"/>
      <c r="R13" s="112"/>
    </row>
    <row r="14" spans="1:18">
      <c r="A14" s="107">
        <v>8</v>
      </c>
      <c r="B14" s="110" t="s">
        <v>42</v>
      </c>
      <c r="C14" s="141">
        <v>1.05818493E-2</v>
      </c>
      <c r="D14" s="103">
        <f>+C14*Totals!$G$18</f>
        <v>4052.4861075258582</v>
      </c>
      <c r="E14" s="107"/>
      <c r="F14" s="111" t="s">
        <v>1040</v>
      </c>
      <c r="G14" s="136">
        <v>6.02E-4</v>
      </c>
      <c r="H14" s="103">
        <f>ROUND(+G14*Totals!$H$18,2)</f>
        <v>230.55</v>
      </c>
      <c r="I14" s="103">
        <f t="shared" si="0"/>
        <v>0</v>
      </c>
      <c r="J14" s="103">
        <f t="shared" si="1"/>
        <v>230.55</v>
      </c>
      <c r="Q14" s="112"/>
      <c r="R14" s="112"/>
    </row>
    <row r="15" spans="1:18">
      <c r="A15" s="107">
        <v>9</v>
      </c>
      <c r="B15" s="110" t="s">
        <v>43</v>
      </c>
      <c r="C15" s="141">
        <v>8.8938986999999997E-3</v>
      </c>
      <c r="D15" s="103">
        <f>+C15*Totals!$G$18</f>
        <v>3406.058799523094</v>
      </c>
      <c r="E15" s="107"/>
      <c r="F15" s="111" t="s">
        <v>1039</v>
      </c>
      <c r="G15" s="136">
        <v>2.6158790000000001E-4</v>
      </c>
      <c r="H15" s="103">
        <f>ROUND(+G15*Totals!$H$18,2)</f>
        <v>100.18</v>
      </c>
      <c r="I15" s="103">
        <f t="shared" si="0"/>
        <v>0</v>
      </c>
      <c r="J15" s="103">
        <f t="shared" si="1"/>
        <v>100.18</v>
      </c>
      <c r="Q15" s="112"/>
      <c r="R15" s="112"/>
    </row>
    <row r="16" spans="1:18">
      <c r="A16" s="107">
        <v>10</v>
      </c>
      <c r="B16" s="110" t="s">
        <v>44</v>
      </c>
      <c r="C16" s="141">
        <v>1.1664171699999998E-2</v>
      </c>
      <c r="D16" s="103">
        <f>+C16*Totals!$G$18</f>
        <v>4466.9785431593955</v>
      </c>
      <c r="E16" s="107"/>
      <c r="F16" s="111" t="s">
        <v>1038</v>
      </c>
      <c r="G16" s="136">
        <v>1.4377675999999999E-3</v>
      </c>
      <c r="H16" s="103">
        <f>ROUND(+G16*Totals!$H$18,2)</f>
        <v>550.62</v>
      </c>
      <c r="I16" s="103">
        <f t="shared" si="0"/>
        <v>0</v>
      </c>
      <c r="J16" s="103">
        <f t="shared" si="1"/>
        <v>550.62</v>
      </c>
      <c r="Q16" s="112"/>
      <c r="R16" s="112"/>
    </row>
    <row r="17" spans="1:19">
      <c r="A17" s="107">
        <v>11</v>
      </c>
      <c r="B17" s="110" t="s">
        <v>45</v>
      </c>
      <c r="C17" s="141">
        <v>9.6119438999999994E-3</v>
      </c>
      <c r="D17" s="103">
        <f>+C17*Totals!$G$18</f>
        <v>3681.0455353080788</v>
      </c>
      <c r="E17" s="107"/>
      <c r="F17" s="111" t="s">
        <v>1037</v>
      </c>
      <c r="G17" s="136">
        <v>3.4543520000000002E-4</v>
      </c>
      <c r="H17" s="103">
        <f>ROUND(+G17*Totals!$H$18,2)</f>
        <v>132.29</v>
      </c>
      <c r="I17" s="103">
        <f t="shared" si="0"/>
        <v>0</v>
      </c>
      <c r="J17" s="103">
        <f t="shared" si="1"/>
        <v>132.29</v>
      </c>
      <c r="K17" s="113"/>
      <c r="L17" s="113"/>
      <c r="N17" s="117"/>
      <c r="Q17" s="112"/>
      <c r="R17" s="112"/>
    </row>
    <row r="18" spans="1:19">
      <c r="A18" s="107">
        <v>12</v>
      </c>
      <c r="B18" s="110" t="s">
        <v>46</v>
      </c>
      <c r="C18" s="141">
        <v>1.0738150799999999E-2</v>
      </c>
      <c r="D18" s="103">
        <f>+C18*Totals!$G$18</f>
        <v>4112.3442324507187</v>
      </c>
      <c r="E18" s="107"/>
      <c r="F18" s="111" t="s">
        <v>1036</v>
      </c>
      <c r="G18" s="136">
        <v>2.608151E-4</v>
      </c>
      <c r="H18" s="103">
        <f>ROUND(+G18*Totals!$H$18,2)</f>
        <v>99.88</v>
      </c>
      <c r="I18" s="103">
        <f t="shared" si="0"/>
        <v>0</v>
      </c>
      <c r="J18" s="103">
        <f t="shared" si="1"/>
        <v>99.88</v>
      </c>
      <c r="Q18" s="112"/>
      <c r="R18" s="112"/>
    </row>
    <row r="19" spans="1:19">
      <c r="A19" s="107">
        <v>13</v>
      </c>
      <c r="B19" s="110" t="s">
        <v>47</v>
      </c>
      <c r="C19" s="141">
        <v>9.4141681000000001E-3</v>
      </c>
      <c r="D19" s="103">
        <f>+C19*Totals!$G$18</f>
        <v>3605.30417298261</v>
      </c>
      <c r="E19" s="107"/>
      <c r="F19" s="111" t="s">
        <v>1035</v>
      </c>
      <c r="G19" s="136">
        <v>2.9481770000000003E-4</v>
      </c>
      <c r="H19" s="103">
        <f>ROUND(+G19*Totals!$H$18,2)</f>
        <v>112.91</v>
      </c>
      <c r="I19" s="103">
        <f t="shared" si="0"/>
        <v>0</v>
      </c>
      <c r="J19" s="103">
        <f t="shared" si="1"/>
        <v>112.91</v>
      </c>
      <c r="K19" s="113"/>
      <c r="L19" s="113"/>
      <c r="N19" s="117"/>
      <c r="O19" s="115"/>
      <c r="P19" s="114"/>
      <c r="Q19" s="116"/>
      <c r="R19" s="116"/>
      <c r="S19" s="114"/>
    </row>
    <row r="20" spans="1:19">
      <c r="A20" s="107">
        <v>14</v>
      </c>
      <c r="B20" s="110" t="s">
        <v>48</v>
      </c>
      <c r="C20" s="141">
        <v>1.01526181E-2</v>
      </c>
      <c r="D20" s="103">
        <f>+C20*Totals!$G$18</f>
        <v>3888.1052487929096</v>
      </c>
      <c r="E20" s="107"/>
      <c r="F20" s="111" t="s">
        <v>1034</v>
      </c>
      <c r="G20" s="136">
        <v>6.3368399999999995E-5</v>
      </c>
      <c r="H20" s="103">
        <f>ROUND(+G20*Totals!$H$18,2)</f>
        <v>24.27</v>
      </c>
      <c r="I20" s="103">
        <f t="shared" si="0"/>
        <v>12.04748798076923</v>
      </c>
      <c r="J20" s="103">
        <f t="shared" si="1"/>
        <v>12.22251201923077</v>
      </c>
      <c r="K20" s="113" t="s">
        <v>1034</v>
      </c>
      <c r="L20" s="113" t="s">
        <v>69</v>
      </c>
      <c r="M20" s="138">
        <v>0.49639423076923073</v>
      </c>
      <c r="N20" s="117">
        <f>H20*M20</f>
        <v>12.04748798076923</v>
      </c>
      <c r="O20" s="117" t="s">
        <v>1159</v>
      </c>
      <c r="P20" s="114"/>
      <c r="Q20" s="118"/>
      <c r="R20" s="116"/>
      <c r="S20" s="114"/>
    </row>
    <row r="21" spans="1:19">
      <c r="A21" s="107">
        <v>15</v>
      </c>
      <c r="B21" s="110" t="s">
        <v>49</v>
      </c>
      <c r="C21" s="141">
        <v>8.8385312000000011E-3</v>
      </c>
      <c r="D21" s="103">
        <f>+C21*Totals!$G$18</f>
        <v>3384.8549420311497</v>
      </c>
      <c r="E21" s="107"/>
      <c r="F21" s="111" t="s">
        <v>1033</v>
      </c>
      <c r="G21" s="136">
        <v>2.1201371999999999E-3</v>
      </c>
      <c r="H21" s="103">
        <f>ROUND(+G21*Totals!$H$18,2)</f>
        <v>811.94</v>
      </c>
      <c r="I21" s="103">
        <f t="shared" si="0"/>
        <v>0</v>
      </c>
      <c r="J21" s="103">
        <f t="shared" si="1"/>
        <v>811.94</v>
      </c>
      <c r="K21" s="113"/>
      <c r="L21" s="113"/>
      <c r="N21" s="117"/>
      <c r="O21" s="117" t="s">
        <v>1159</v>
      </c>
      <c r="P21" s="114"/>
      <c r="Q21" s="118"/>
      <c r="R21" s="116"/>
      <c r="S21" s="114"/>
    </row>
    <row r="22" spans="1:19">
      <c r="A22" s="107">
        <v>16</v>
      </c>
      <c r="B22" s="110" t="s">
        <v>50</v>
      </c>
      <c r="C22" s="141">
        <v>1.0843522100000001E-2</v>
      </c>
      <c r="D22" s="103">
        <f>+C22*Totals!$G$18</f>
        <v>4152.6978339126063</v>
      </c>
      <c r="E22" s="107"/>
      <c r="F22" s="111" t="s">
        <v>1032</v>
      </c>
      <c r="G22" s="136">
        <v>1.6344419999999999E-4</v>
      </c>
      <c r="H22" s="103">
        <f>ROUND(+G22*Totals!$H$18,2)</f>
        <v>62.59</v>
      </c>
      <c r="I22" s="103">
        <f t="shared" si="0"/>
        <v>32.86227786752827</v>
      </c>
      <c r="J22" s="103">
        <f t="shared" si="1"/>
        <v>29.727722132471733</v>
      </c>
      <c r="K22" s="113" t="s">
        <v>1032</v>
      </c>
      <c r="L22" s="113" t="s">
        <v>110</v>
      </c>
      <c r="M22" s="138">
        <v>0.52504038772213246</v>
      </c>
      <c r="N22" s="117">
        <f>H22*M22</f>
        <v>32.86227786752827</v>
      </c>
      <c r="O22" s="117" t="s">
        <v>1159</v>
      </c>
      <c r="P22" s="114"/>
      <c r="Q22" s="118"/>
      <c r="R22" s="116"/>
      <c r="S22" s="114"/>
    </row>
    <row r="23" spans="1:19">
      <c r="A23" s="107">
        <v>17</v>
      </c>
      <c r="B23" s="110" t="s">
        <v>51</v>
      </c>
      <c r="C23" s="141">
        <v>1.0624188999999999E-2</v>
      </c>
      <c r="D23" s="103">
        <f>+C23*Totals!$G$18</f>
        <v>4068.700763507286</v>
      </c>
      <c r="E23" s="107"/>
      <c r="F23" s="111" t="s">
        <v>1031</v>
      </c>
      <c r="G23" s="136">
        <v>1.661489E-4</v>
      </c>
      <c r="H23" s="103">
        <f>ROUND(+G23*Totals!$H$18,2)</f>
        <v>63.63</v>
      </c>
      <c r="I23" s="103">
        <f t="shared" si="0"/>
        <v>13.138938053097345</v>
      </c>
      <c r="J23" s="103">
        <f t="shared" si="1"/>
        <v>50.491061946902661</v>
      </c>
      <c r="K23" s="137" t="s">
        <v>1031</v>
      </c>
      <c r="L23" s="137" t="s">
        <v>126</v>
      </c>
      <c r="M23" s="138">
        <v>0.20648967551622419</v>
      </c>
      <c r="N23" s="117">
        <f>H23*M23</f>
        <v>13.138938053097345</v>
      </c>
      <c r="O23" s="113" t="s">
        <v>1159</v>
      </c>
      <c r="P23" s="114"/>
      <c r="Q23" s="118"/>
      <c r="R23" s="116"/>
      <c r="S23" s="114"/>
    </row>
    <row r="24" spans="1:19">
      <c r="A24" s="107">
        <v>18</v>
      </c>
      <c r="B24" s="110" t="s">
        <v>52</v>
      </c>
      <c r="C24" s="141">
        <v>9.766703199999999E-3</v>
      </c>
      <c r="D24" s="103">
        <f>+C24*Totals!$G$18</f>
        <v>3740.3130504162768</v>
      </c>
      <c r="E24" s="107"/>
      <c r="F24" s="111" t="s">
        <v>1030</v>
      </c>
      <c r="G24" s="136">
        <v>3.7325539999999999E-4</v>
      </c>
      <c r="H24" s="103">
        <f>ROUND(+G24*Totals!$H$18,2)</f>
        <v>142.94</v>
      </c>
      <c r="I24" s="103">
        <f t="shared" si="0"/>
        <v>0</v>
      </c>
      <c r="J24" s="103">
        <f t="shared" si="1"/>
        <v>142.94</v>
      </c>
      <c r="K24" s="113"/>
      <c r="L24" s="113"/>
      <c r="N24" s="117"/>
      <c r="O24" s="113"/>
      <c r="P24" s="114"/>
      <c r="Q24" s="118"/>
      <c r="R24" s="116"/>
      <c r="S24" s="114"/>
    </row>
    <row r="25" spans="1:19">
      <c r="A25" s="107">
        <v>19</v>
      </c>
      <c r="B25" s="110" t="s">
        <v>53</v>
      </c>
      <c r="C25" s="141">
        <v>9.3544664000000007E-3</v>
      </c>
      <c r="D25" s="103">
        <f>+C25*Totals!$G$18</f>
        <v>3582.440465232994</v>
      </c>
      <c r="E25" s="107"/>
      <c r="F25" s="111" t="s">
        <v>1029</v>
      </c>
      <c r="G25" s="136">
        <v>8.0640180000000005E-4</v>
      </c>
      <c r="H25" s="103">
        <f>ROUND(+G25*Totals!$H$18,2)</f>
        <v>308.82</v>
      </c>
      <c r="I25" s="103">
        <f t="shared" si="0"/>
        <v>0</v>
      </c>
      <c r="J25" s="103">
        <f t="shared" si="1"/>
        <v>308.82</v>
      </c>
      <c r="K25" s="113"/>
      <c r="L25" s="113"/>
      <c r="N25" s="117">
        <v>0</v>
      </c>
      <c r="O25" s="113" t="s">
        <v>1159</v>
      </c>
      <c r="P25" s="114"/>
      <c r="Q25" s="118"/>
      <c r="R25" s="116"/>
      <c r="S25" s="114"/>
    </row>
    <row r="26" spans="1:19">
      <c r="A26" s="107">
        <v>20</v>
      </c>
      <c r="B26" s="110" t="s">
        <v>54</v>
      </c>
      <c r="C26" s="141">
        <v>6.2624808000000002E-3</v>
      </c>
      <c r="D26" s="103">
        <f>+C26*Totals!$G$18</f>
        <v>2398.3158067321397</v>
      </c>
      <c r="E26" s="107"/>
      <c r="F26" s="111" t="s">
        <v>1028</v>
      </c>
      <c r="G26" s="136">
        <v>8.7711200000000001E-5</v>
      </c>
      <c r="H26" s="103">
        <f>ROUND(+G26*Totals!$H$18,2)</f>
        <v>33.590000000000003</v>
      </c>
      <c r="I26" s="103">
        <f t="shared" si="0"/>
        <v>15.745312500000001</v>
      </c>
      <c r="J26" s="103">
        <f t="shared" si="1"/>
        <v>17.844687500000003</v>
      </c>
      <c r="K26" s="113" t="s">
        <v>1028</v>
      </c>
      <c r="L26" s="113" t="s">
        <v>53</v>
      </c>
      <c r="M26" s="138">
        <v>0.46875</v>
      </c>
      <c r="N26" s="117">
        <f>H26*M26</f>
        <v>15.745312500000001</v>
      </c>
      <c r="O26" s="117" t="s">
        <v>1159</v>
      </c>
      <c r="P26" s="114"/>
      <c r="Q26" s="118"/>
      <c r="R26" s="116"/>
      <c r="S26" s="114"/>
    </row>
    <row r="27" spans="1:19">
      <c r="A27" s="107">
        <v>21</v>
      </c>
      <c r="B27" s="110" t="s">
        <v>55</v>
      </c>
      <c r="C27" s="141">
        <v>9.8328212999999991E-3</v>
      </c>
      <c r="D27" s="103">
        <f>+C27*Totals!$G$18</f>
        <v>3765.6340197581862</v>
      </c>
      <c r="E27" s="107"/>
      <c r="F27" s="111" t="s">
        <v>1027</v>
      </c>
      <c r="G27" s="136">
        <v>4.8221819999999998E-4</v>
      </c>
      <c r="H27" s="103">
        <f>ROUND(+G27*Totals!$H$18,2)</f>
        <v>184.67</v>
      </c>
      <c r="I27" s="103">
        <f t="shared" si="0"/>
        <v>0</v>
      </c>
      <c r="J27" s="103">
        <f t="shared" si="1"/>
        <v>184.67</v>
      </c>
      <c r="K27" s="113"/>
      <c r="L27" s="113"/>
      <c r="N27" s="117">
        <v>0</v>
      </c>
      <c r="O27" s="113" t="s">
        <v>1159</v>
      </c>
      <c r="P27" s="114"/>
      <c r="Q27" s="118"/>
      <c r="R27" s="116"/>
      <c r="S27" s="114"/>
    </row>
    <row r="28" spans="1:19" ht="19.5" customHeight="1">
      <c r="A28" s="107">
        <v>22</v>
      </c>
      <c r="B28" s="110" t="s">
        <v>56</v>
      </c>
      <c r="C28" s="141">
        <v>1.2209533E-2</v>
      </c>
      <c r="D28" s="103">
        <f>+C28*Totals!$G$18</f>
        <v>4675.833255523542</v>
      </c>
      <c r="E28" s="107"/>
      <c r="F28" s="111" t="s">
        <v>1026</v>
      </c>
      <c r="G28" s="136">
        <v>7.5744579000000005E-3</v>
      </c>
      <c r="H28" s="103">
        <f>ROUND(+G28*Totals!$H$18,2)</f>
        <v>2900.76</v>
      </c>
      <c r="I28" s="103">
        <f t="shared" si="0"/>
        <v>0</v>
      </c>
      <c r="J28" s="103">
        <f t="shared" si="1"/>
        <v>2900.76</v>
      </c>
      <c r="K28" s="113"/>
      <c r="L28" s="113"/>
      <c r="N28" s="117">
        <v>0</v>
      </c>
      <c r="O28" s="113" t="s">
        <v>1159</v>
      </c>
      <c r="P28" s="114"/>
      <c r="Q28" s="118"/>
      <c r="R28" s="116"/>
      <c r="S28" s="114"/>
    </row>
    <row r="29" spans="1:19">
      <c r="A29" s="107">
        <v>23</v>
      </c>
      <c r="B29" s="110" t="s">
        <v>57</v>
      </c>
      <c r="C29" s="141">
        <v>1.2359282100000001E-2</v>
      </c>
      <c r="D29" s="103">
        <f>+C29*Totals!$G$18</f>
        <v>4733.1820355108457</v>
      </c>
      <c r="E29" s="107"/>
      <c r="F29" s="111" t="s">
        <v>1025</v>
      </c>
      <c r="G29" s="136">
        <v>7.9596899999999997E-5</v>
      </c>
      <c r="H29" s="103">
        <f>ROUND(+G29*Totals!$H$18,2)</f>
        <v>30.48</v>
      </c>
      <c r="I29" s="103">
        <f t="shared" si="0"/>
        <v>5.9454814814814823</v>
      </c>
      <c r="J29" s="103">
        <f t="shared" si="1"/>
        <v>24.534518518518517</v>
      </c>
      <c r="K29" s="113" t="s">
        <v>1025</v>
      </c>
      <c r="L29" s="113" t="s">
        <v>94</v>
      </c>
      <c r="M29" s="138">
        <v>0.19506172839506175</v>
      </c>
      <c r="N29" s="117">
        <f>H29*M29</f>
        <v>5.9454814814814823</v>
      </c>
      <c r="O29" s="117" t="s">
        <v>1159</v>
      </c>
      <c r="P29" s="114"/>
      <c r="Q29" s="118"/>
      <c r="R29" s="116"/>
      <c r="S29" s="114"/>
    </row>
    <row r="30" spans="1:19" ht="19.5" customHeight="1">
      <c r="A30" s="107">
        <v>24</v>
      </c>
      <c r="B30" s="110" t="s">
        <v>58</v>
      </c>
      <c r="C30" s="141">
        <v>1.10073033E-2</v>
      </c>
      <c r="D30" s="103">
        <f>+C30*Totals!$G$18</f>
        <v>4215.4204279372543</v>
      </c>
      <c r="E30" s="107"/>
      <c r="F30" s="111" t="s">
        <v>1024</v>
      </c>
      <c r="G30" s="136">
        <v>5.9813599999999998E-4</v>
      </c>
      <c r="H30" s="103">
        <f>ROUND(+G30*Totals!$H$18,2)</f>
        <v>229.07</v>
      </c>
      <c r="I30" s="103">
        <f t="shared" si="0"/>
        <v>0</v>
      </c>
      <c r="J30" s="103">
        <f t="shared" si="1"/>
        <v>229.07</v>
      </c>
      <c r="K30" s="113"/>
      <c r="L30" s="113"/>
      <c r="N30" s="117">
        <v>0</v>
      </c>
      <c r="O30" s="113" t="s">
        <v>1159</v>
      </c>
      <c r="P30" s="114"/>
      <c r="Q30" s="118"/>
      <c r="R30" s="116"/>
      <c r="S30" s="114"/>
    </row>
    <row r="31" spans="1:19">
      <c r="A31" s="107">
        <v>25</v>
      </c>
      <c r="B31" s="110" t="s">
        <v>59</v>
      </c>
      <c r="C31" s="141">
        <v>1.1376687000000002E-2</v>
      </c>
      <c r="D31" s="103">
        <f>+C31*Totals!$G$18</f>
        <v>4356.8817425107391</v>
      </c>
      <c r="E31" s="107"/>
      <c r="F31" s="111" t="s">
        <v>1023</v>
      </c>
      <c r="G31" s="136">
        <v>2.5673868999999998E-2</v>
      </c>
      <c r="H31" s="103">
        <f>ROUND(+G31*Totals!$H$18,2)</f>
        <v>9832.2099999999991</v>
      </c>
      <c r="I31" s="103">
        <f t="shared" si="0"/>
        <v>0</v>
      </c>
      <c r="J31" s="103">
        <f t="shared" si="1"/>
        <v>9832.2099999999991</v>
      </c>
      <c r="K31" s="113"/>
      <c r="L31" s="113"/>
      <c r="N31" s="117">
        <v>0</v>
      </c>
      <c r="O31" s="113" t="s">
        <v>1159</v>
      </c>
      <c r="P31" s="114"/>
      <c r="Q31" s="118"/>
      <c r="R31" s="116"/>
      <c r="S31" s="114"/>
    </row>
    <row r="32" spans="1:19">
      <c r="A32" s="107">
        <v>26</v>
      </c>
      <c r="B32" s="110" t="s">
        <v>60</v>
      </c>
      <c r="C32" s="141">
        <v>8.2024656000000001E-3</v>
      </c>
      <c r="D32" s="103">
        <f>+C32*Totals!$G$18</f>
        <v>3141.2635872123747</v>
      </c>
      <c r="E32" s="107"/>
      <c r="F32" s="111" t="s">
        <v>1022</v>
      </c>
      <c r="G32" s="136">
        <v>2.1058407000000001E-3</v>
      </c>
      <c r="H32" s="103">
        <f>ROUND(+G32*Totals!$H$18,2)</f>
        <v>806.46</v>
      </c>
      <c r="I32" s="103">
        <f t="shared" si="0"/>
        <v>0</v>
      </c>
      <c r="J32" s="103">
        <f t="shared" si="1"/>
        <v>806.46</v>
      </c>
      <c r="K32" s="113"/>
      <c r="L32" s="113"/>
      <c r="N32" s="117">
        <v>0</v>
      </c>
      <c r="O32" s="113" t="s">
        <v>1159</v>
      </c>
      <c r="P32" s="114"/>
      <c r="Q32" s="118"/>
      <c r="R32" s="116"/>
      <c r="S32" s="114"/>
    </row>
    <row r="33" spans="1:19">
      <c r="A33" s="107">
        <v>27</v>
      </c>
      <c r="B33" s="110" t="s">
        <v>61</v>
      </c>
      <c r="C33" s="141">
        <v>7.9155505999999997E-3</v>
      </c>
      <c r="D33" s="103">
        <f>+C33*Totals!$G$18</f>
        <v>3031.3849621651648</v>
      </c>
      <c r="E33" s="107"/>
      <c r="F33" s="111" t="s">
        <v>1021</v>
      </c>
      <c r="G33" s="136">
        <v>4.2116799999999996E-5</v>
      </c>
      <c r="H33" s="103">
        <f>ROUND(+G33*Totals!$H$18,2)</f>
        <v>16.13</v>
      </c>
      <c r="I33" s="103">
        <f t="shared" si="0"/>
        <v>7.2584999999999997</v>
      </c>
      <c r="J33" s="103">
        <f t="shared" si="1"/>
        <v>8.8714999999999993</v>
      </c>
      <c r="K33" s="113" t="s">
        <v>1021</v>
      </c>
      <c r="L33" s="113" t="s">
        <v>57</v>
      </c>
      <c r="M33" s="138">
        <v>0.45</v>
      </c>
      <c r="N33" s="117">
        <f>H33*M33</f>
        <v>7.2584999999999997</v>
      </c>
      <c r="O33" s="117" t="s">
        <v>1159</v>
      </c>
      <c r="P33" s="114"/>
      <c r="Q33" s="118"/>
      <c r="R33" s="116"/>
      <c r="S33" s="114"/>
    </row>
    <row r="34" spans="1:19">
      <c r="A34" s="107">
        <v>28</v>
      </c>
      <c r="B34" s="110" t="s">
        <v>62</v>
      </c>
      <c r="C34" s="141">
        <v>1.1337944900000001E-2</v>
      </c>
      <c r="D34" s="103">
        <f>+C34*Totals!$G$18</f>
        <v>4342.0448441978533</v>
      </c>
      <c r="E34" s="107"/>
      <c r="F34" s="111" t="s">
        <v>1020</v>
      </c>
      <c r="G34" s="136">
        <v>1.4682930000000001E-4</v>
      </c>
      <c r="H34" s="103">
        <f>ROUND(+G34*Totals!$H$18,2)</f>
        <v>56.23</v>
      </c>
      <c r="I34" s="103">
        <f t="shared" si="0"/>
        <v>5.2952017937219722</v>
      </c>
      <c r="J34" s="103">
        <f t="shared" si="1"/>
        <v>50.934798206278025</v>
      </c>
      <c r="K34" s="113" t="s">
        <v>1020</v>
      </c>
      <c r="L34" s="113" t="s">
        <v>83</v>
      </c>
      <c r="M34" s="138">
        <v>9.417040358744394E-2</v>
      </c>
      <c r="N34" s="117">
        <f>H34*M34</f>
        <v>5.2952017937219722</v>
      </c>
      <c r="O34" s="117" t="s">
        <v>1159</v>
      </c>
      <c r="P34" s="114"/>
      <c r="Q34" s="118"/>
      <c r="R34" s="116"/>
      <c r="S34" s="114"/>
    </row>
    <row r="35" spans="1:19">
      <c r="A35" s="107">
        <v>29</v>
      </c>
      <c r="B35" s="110" t="s">
        <v>63</v>
      </c>
      <c r="C35" s="141">
        <v>8.0837596000000005E-3</v>
      </c>
      <c r="D35" s="103">
        <f>+C35*Totals!$G$18</f>
        <v>3095.803252043931</v>
      </c>
      <c r="E35" s="107"/>
      <c r="F35" s="111" t="s">
        <v>1019</v>
      </c>
      <c r="G35" s="136">
        <v>3.7209630000000003E-4</v>
      </c>
      <c r="H35" s="103">
        <f>ROUND(+G35*Totals!$H$18,2)</f>
        <v>142.5</v>
      </c>
      <c r="I35" s="103">
        <f t="shared" si="0"/>
        <v>0</v>
      </c>
      <c r="J35" s="103">
        <f t="shared" si="1"/>
        <v>142.5</v>
      </c>
      <c r="K35" s="113"/>
      <c r="L35" s="113"/>
      <c r="N35" s="117">
        <v>0</v>
      </c>
      <c r="O35" s="113" t="s">
        <v>1159</v>
      </c>
      <c r="P35" s="114"/>
      <c r="Q35" s="118"/>
      <c r="R35" s="116"/>
      <c r="S35" s="114"/>
    </row>
    <row r="36" spans="1:19">
      <c r="A36" s="107">
        <v>30</v>
      </c>
      <c r="B36" s="110" t="s">
        <v>64</v>
      </c>
      <c r="C36" s="141">
        <v>7.2857872999999998E-3</v>
      </c>
      <c r="D36" s="103">
        <f>+C36*Totals!$G$18</f>
        <v>2790.2071725438705</v>
      </c>
      <c r="E36" s="107"/>
      <c r="F36" s="111" t="s">
        <v>1018</v>
      </c>
      <c r="G36" s="136">
        <v>2.94462219E-2</v>
      </c>
      <c r="H36" s="103">
        <f>ROUND(+G36*Totals!$H$18,2)</f>
        <v>11276.9</v>
      </c>
      <c r="I36" s="103">
        <f t="shared" si="0"/>
        <v>0</v>
      </c>
      <c r="J36" s="103">
        <f t="shared" si="1"/>
        <v>11276.9</v>
      </c>
      <c r="K36" s="113"/>
      <c r="L36" s="113"/>
      <c r="N36" s="117">
        <v>0</v>
      </c>
      <c r="O36" s="113" t="s">
        <v>1159</v>
      </c>
      <c r="P36" s="114"/>
      <c r="Q36" s="118"/>
      <c r="R36" s="116"/>
      <c r="S36" s="114"/>
    </row>
    <row r="37" spans="1:19">
      <c r="A37" s="107">
        <v>31</v>
      </c>
      <c r="B37" s="110" t="s">
        <v>65</v>
      </c>
      <c r="C37" s="141">
        <v>1.4244237200000001E-2</v>
      </c>
      <c r="D37" s="103">
        <f>+C37*Totals!$G$18</f>
        <v>5455.0553243375934</v>
      </c>
      <c r="E37" s="107"/>
      <c r="F37" s="111" t="s">
        <v>1017</v>
      </c>
      <c r="G37" s="136">
        <v>2.105841E-4</v>
      </c>
      <c r="H37" s="103">
        <f>ROUND(+G37*Totals!$H$18,2)</f>
        <v>80.650000000000006</v>
      </c>
      <c r="I37" s="103">
        <f t="shared" si="0"/>
        <v>0</v>
      </c>
      <c r="J37" s="103">
        <f t="shared" si="1"/>
        <v>80.650000000000006</v>
      </c>
      <c r="K37" s="113"/>
      <c r="L37" s="113"/>
      <c r="N37" s="117">
        <v>0</v>
      </c>
      <c r="O37" s="113" t="s">
        <v>1159</v>
      </c>
      <c r="P37" s="114"/>
      <c r="Q37" s="118"/>
      <c r="R37" s="116"/>
      <c r="S37" s="114"/>
    </row>
    <row r="38" spans="1:19">
      <c r="A38" s="107">
        <v>32</v>
      </c>
      <c r="B38" s="110" t="s">
        <v>66</v>
      </c>
      <c r="C38" s="141">
        <v>6.1797747000000005E-3</v>
      </c>
      <c r="D38" s="103">
        <f>+C38*Totals!$G$18</f>
        <v>2366.6422011311183</v>
      </c>
      <c r="E38" s="107"/>
      <c r="F38" s="111" t="s">
        <v>1016</v>
      </c>
      <c r="G38" s="136">
        <v>4.312144E-4</v>
      </c>
      <c r="H38" s="103">
        <f>ROUND(+G38*Totals!$H$18,2)</f>
        <v>165.14</v>
      </c>
      <c r="I38" s="103">
        <f t="shared" si="0"/>
        <v>0</v>
      </c>
      <c r="J38" s="103">
        <f t="shared" si="1"/>
        <v>165.14</v>
      </c>
      <c r="K38" s="113"/>
      <c r="L38" s="113"/>
      <c r="N38" s="117">
        <v>0</v>
      </c>
      <c r="O38" s="113" t="s">
        <v>1159</v>
      </c>
      <c r="P38" s="114"/>
      <c r="Q38" s="118"/>
      <c r="R38" s="116"/>
      <c r="S38" s="114"/>
    </row>
    <row r="39" spans="1:19">
      <c r="A39" s="107">
        <v>33</v>
      </c>
      <c r="B39" s="110" t="s">
        <v>67</v>
      </c>
      <c r="C39" s="141">
        <v>1.24803651E-2</v>
      </c>
      <c r="D39" s="103">
        <f>+C39*Totals!$G$18</f>
        <v>4779.5526803240873</v>
      </c>
      <c r="E39" s="107"/>
      <c r="F39" s="111" t="s">
        <v>1015</v>
      </c>
      <c r="G39" s="136">
        <v>2.028562E-4</v>
      </c>
      <c r="H39" s="103">
        <f>ROUND(+G39*Totals!$H$18,2)</f>
        <v>77.69</v>
      </c>
      <c r="I39" s="103">
        <f t="shared" si="0"/>
        <v>15.852807525325613</v>
      </c>
      <c r="J39" s="103">
        <f t="shared" si="1"/>
        <v>61.837192474674382</v>
      </c>
      <c r="K39" s="113" t="s">
        <v>1015</v>
      </c>
      <c r="L39" s="113" t="s">
        <v>48</v>
      </c>
      <c r="M39" s="138">
        <v>0.20405209840810418</v>
      </c>
      <c r="N39" s="117">
        <f t="shared" ref="N39:N44" si="2">H39*M39</f>
        <v>15.852807525325613</v>
      </c>
      <c r="O39" s="117" t="s">
        <v>1159</v>
      </c>
      <c r="P39" s="114"/>
      <c r="Q39" s="118"/>
      <c r="R39" s="116"/>
      <c r="S39" s="114"/>
    </row>
    <row r="40" spans="1:19">
      <c r="A40" s="107">
        <v>34</v>
      </c>
      <c r="B40" s="110" t="s">
        <v>68</v>
      </c>
      <c r="C40" s="141">
        <v>9.3760053999999999E-3</v>
      </c>
      <c r="D40" s="103">
        <f>+C40*Totals!$G$18</f>
        <v>3590.6891650391799</v>
      </c>
      <c r="E40" s="107"/>
      <c r="F40" s="111" t="s">
        <v>1014</v>
      </c>
      <c r="G40" s="136">
        <v>4.5208000000000005E-5</v>
      </c>
      <c r="H40" s="103">
        <f>ROUND(+G40*Totals!$H$18,2)</f>
        <v>17.309999999999999</v>
      </c>
      <c r="I40" s="103">
        <f t="shared" si="0"/>
        <v>3.2121649484536081</v>
      </c>
      <c r="J40" s="103">
        <f t="shared" si="1"/>
        <v>14.09783505154639</v>
      </c>
      <c r="K40" s="113" t="s">
        <v>1014</v>
      </c>
      <c r="L40" s="113" t="s">
        <v>138</v>
      </c>
      <c r="M40" s="138">
        <v>0.18556701030927836</v>
      </c>
      <c r="N40" s="117">
        <f t="shared" si="2"/>
        <v>3.2121649484536081</v>
      </c>
      <c r="O40" s="117" t="s">
        <v>1159</v>
      </c>
      <c r="P40" s="114"/>
      <c r="Q40" s="118"/>
      <c r="R40" s="116"/>
      <c r="S40" s="114"/>
    </row>
    <row r="41" spans="1:19">
      <c r="A41" s="107">
        <v>35</v>
      </c>
      <c r="B41" s="110" t="s">
        <v>69</v>
      </c>
      <c r="C41" s="141">
        <v>9.852182499999999E-3</v>
      </c>
      <c r="D41" s="103">
        <f>+C41*Totals!$G$18</f>
        <v>3773.048696701755</v>
      </c>
      <c r="E41" s="107"/>
      <c r="F41" s="111" t="s">
        <v>1013</v>
      </c>
      <c r="G41" s="136">
        <v>2.39564E-5</v>
      </c>
      <c r="H41" s="103">
        <f>ROUND(+G41*Totals!$H$18,2)</f>
        <v>9.17</v>
      </c>
      <c r="I41" s="103">
        <f t="shared" si="0"/>
        <v>4.0369387755102037</v>
      </c>
      <c r="J41" s="103">
        <f t="shared" si="1"/>
        <v>5.1330612244897962</v>
      </c>
      <c r="K41" s="113" t="s">
        <v>1013</v>
      </c>
      <c r="L41" s="113" t="s">
        <v>46</v>
      </c>
      <c r="M41" s="138">
        <v>0.44023323615160348</v>
      </c>
      <c r="N41" s="117">
        <f t="shared" si="2"/>
        <v>4.0369387755102037</v>
      </c>
      <c r="O41" s="117" t="s">
        <v>1159</v>
      </c>
      <c r="P41" s="114"/>
      <c r="Q41" s="118"/>
      <c r="R41" s="116"/>
      <c r="S41" s="114"/>
    </row>
    <row r="42" spans="1:19">
      <c r="A42" s="107">
        <v>36</v>
      </c>
      <c r="B42" s="110" t="s">
        <v>70</v>
      </c>
      <c r="C42" s="141">
        <v>7.9343492000000012E-3</v>
      </c>
      <c r="D42" s="103">
        <f>+C42*Totals!$G$18</f>
        <v>3038.5841825642815</v>
      </c>
      <c r="E42" s="107"/>
      <c r="F42" s="111" t="s">
        <v>1012</v>
      </c>
      <c r="G42" s="136">
        <v>3.7480100000000001E-5</v>
      </c>
      <c r="H42" s="103">
        <f>ROUND(+G42*Totals!$H$18,2)</f>
        <v>14.35</v>
      </c>
      <c r="I42" s="103">
        <f t="shared" si="0"/>
        <v>1.6708904109589042</v>
      </c>
      <c r="J42" s="103">
        <f t="shared" si="1"/>
        <v>12.679109589041095</v>
      </c>
      <c r="K42" s="113" t="s">
        <v>1012</v>
      </c>
      <c r="L42" s="113" t="s">
        <v>58</v>
      </c>
      <c r="M42" s="138">
        <v>0.11643835616438357</v>
      </c>
      <c r="N42" s="117">
        <f t="shared" si="2"/>
        <v>1.6708904109589042</v>
      </c>
      <c r="O42" s="117"/>
      <c r="P42" s="114"/>
      <c r="Q42" s="118"/>
      <c r="R42" s="116"/>
      <c r="S42" s="114"/>
    </row>
    <row r="43" spans="1:19">
      <c r="A43" s="107">
        <v>37</v>
      </c>
      <c r="B43" s="110" t="s">
        <v>71</v>
      </c>
      <c r="C43" s="141">
        <v>9.0753230999999993E-3</v>
      </c>
      <c r="D43" s="103">
        <f>+C43*Totals!$G$18</f>
        <v>3475.5381352915792</v>
      </c>
      <c r="E43" s="107"/>
      <c r="F43" s="111" t="s">
        <v>1011</v>
      </c>
      <c r="G43" s="136">
        <v>3.70937E-5</v>
      </c>
      <c r="H43" s="103">
        <f>ROUND(+G43*Totals!$H$18,2)</f>
        <v>14.21</v>
      </c>
      <c r="I43" s="103">
        <f t="shared" si="0"/>
        <v>5.0232802547770712</v>
      </c>
      <c r="J43" s="103">
        <f t="shared" si="1"/>
        <v>9.1867197452229306</v>
      </c>
      <c r="K43" s="113" t="s">
        <v>1011</v>
      </c>
      <c r="L43" s="113" t="s">
        <v>121</v>
      </c>
      <c r="M43" s="138">
        <v>0.35350318471337583</v>
      </c>
      <c r="N43" s="117">
        <f t="shared" si="2"/>
        <v>5.0232802547770712</v>
      </c>
      <c r="O43" s="117" t="s">
        <v>1159</v>
      </c>
      <c r="P43" s="114"/>
      <c r="Q43" s="118"/>
      <c r="R43" s="116"/>
      <c r="S43" s="114"/>
    </row>
    <row r="44" spans="1:19">
      <c r="A44" s="107">
        <v>38</v>
      </c>
      <c r="B44" s="110" t="s">
        <v>72</v>
      </c>
      <c r="C44" s="141">
        <v>9.2893613E-3</v>
      </c>
      <c r="D44" s="103">
        <f>+C44*Totals!$G$18</f>
        <v>3557.5074402201467</v>
      </c>
      <c r="E44" s="107"/>
      <c r="F44" s="111" t="s">
        <v>1010</v>
      </c>
      <c r="G44" s="136">
        <v>1.6189860000000002E-4</v>
      </c>
      <c r="H44" s="103">
        <f>ROUND(+G44*Totals!$H$18,2)</f>
        <v>62</v>
      </c>
      <c r="I44" s="103">
        <f t="shared" si="0"/>
        <v>14.508580343213728</v>
      </c>
      <c r="J44" s="103">
        <f t="shared" si="1"/>
        <v>47.49141965678627</v>
      </c>
      <c r="K44" s="113" t="s">
        <v>1010</v>
      </c>
      <c r="L44" s="113" t="s">
        <v>67</v>
      </c>
      <c r="M44" s="138">
        <v>0.23400936037441497</v>
      </c>
      <c r="N44" s="117">
        <f t="shared" si="2"/>
        <v>14.508580343213728</v>
      </c>
      <c r="O44" s="117" t="s">
        <v>1159</v>
      </c>
      <c r="P44" s="114"/>
      <c r="Q44" s="118"/>
      <c r="R44" s="116"/>
      <c r="S44" s="114"/>
    </row>
    <row r="45" spans="1:19">
      <c r="A45" s="107">
        <v>39</v>
      </c>
      <c r="B45" s="110" t="s">
        <v>73</v>
      </c>
      <c r="C45" s="141">
        <v>9.9508109000000008E-3</v>
      </c>
      <c r="D45" s="103">
        <f>+C45*Totals!$G$18</f>
        <v>3810.8199982461374</v>
      </c>
      <c r="E45" s="107"/>
      <c r="F45" s="111" t="s">
        <v>1009</v>
      </c>
      <c r="G45" s="136">
        <v>3.380937E-4</v>
      </c>
      <c r="H45" s="103">
        <f>ROUND(+G45*Totals!$H$18,2)</f>
        <v>129.47999999999999</v>
      </c>
      <c r="I45" s="103">
        <f t="shared" si="0"/>
        <v>0</v>
      </c>
      <c r="J45" s="103">
        <f t="shared" si="1"/>
        <v>129.47999999999999</v>
      </c>
      <c r="K45" s="113"/>
      <c r="L45" s="113"/>
      <c r="N45" s="117">
        <v>0</v>
      </c>
      <c r="O45" s="113" t="s">
        <v>1159</v>
      </c>
      <c r="P45" s="114"/>
      <c r="Q45" s="118"/>
      <c r="R45" s="116"/>
      <c r="S45" s="114"/>
    </row>
    <row r="46" spans="1:19">
      <c r="A46" s="107">
        <v>40</v>
      </c>
      <c r="B46" s="110" t="s">
        <v>74</v>
      </c>
      <c r="C46" s="141">
        <v>9.1626846999999997E-3</v>
      </c>
      <c r="D46" s="103">
        <f>+C46*Totals!$G$18</f>
        <v>3508.9946380534579</v>
      </c>
      <c r="E46" s="107"/>
      <c r="F46" s="111" t="s">
        <v>1008</v>
      </c>
      <c r="G46" s="136">
        <v>4.2966879999999997E-4</v>
      </c>
      <c r="H46" s="103">
        <f>ROUND(+G46*Totals!$H$18,2)</f>
        <v>164.55</v>
      </c>
      <c r="I46" s="103">
        <f t="shared" si="0"/>
        <v>0</v>
      </c>
      <c r="J46" s="103">
        <f t="shared" si="1"/>
        <v>164.55</v>
      </c>
      <c r="K46" s="113"/>
      <c r="L46" s="113"/>
      <c r="N46" s="117">
        <v>0</v>
      </c>
      <c r="O46" s="113" t="s">
        <v>1159</v>
      </c>
      <c r="P46" s="114"/>
      <c r="Q46" s="118"/>
      <c r="R46" s="116"/>
      <c r="S46" s="114"/>
    </row>
    <row r="47" spans="1:19">
      <c r="A47" s="107">
        <v>41</v>
      </c>
      <c r="B47" s="110" t="s">
        <v>75</v>
      </c>
      <c r="C47" s="141">
        <v>9.6567214000000002E-3</v>
      </c>
      <c r="D47" s="103">
        <f>+C47*Totals!$G$18</f>
        <v>3698.1937852533638</v>
      </c>
      <c r="E47" s="107"/>
      <c r="F47" s="111" t="s">
        <v>1007</v>
      </c>
      <c r="G47" s="136">
        <v>8.5779199999999993E-5</v>
      </c>
      <c r="H47" s="103">
        <f>ROUND(+G47*Totals!$H$18,2)</f>
        <v>32.85</v>
      </c>
      <c r="I47" s="103">
        <f t="shared" si="0"/>
        <v>4.3618257261410793</v>
      </c>
      <c r="J47" s="103">
        <f t="shared" si="1"/>
        <v>28.488174273858924</v>
      </c>
      <c r="K47" s="113" t="s">
        <v>1007</v>
      </c>
      <c r="L47" s="113" t="s">
        <v>81</v>
      </c>
      <c r="M47" s="138">
        <v>0.13278008298755187</v>
      </c>
      <c r="N47" s="117">
        <f>H47*M47</f>
        <v>4.3618257261410793</v>
      </c>
      <c r="O47" s="117" t="s">
        <v>1159</v>
      </c>
      <c r="P47" s="114"/>
      <c r="Q47" s="118"/>
      <c r="R47" s="116"/>
      <c r="S47" s="114"/>
    </row>
    <row r="48" spans="1:19">
      <c r="A48" s="107">
        <v>42</v>
      </c>
      <c r="B48" s="110" t="s">
        <v>76</v>
      </c>
      <c r="C48" s="141">
        <v>1.02657766E-2</v>
      </c>
      <c r="D48" s="103">
        <f>+C48*Totals!$G$18</f>
        <v>3931.4410813300888</v>
      </c>
      <c r="E48" s="107"/>
      <c r="F48" s="111" t="s">
        <v>1006</v>
      </c>
      <c r="G48" s="136">
        <v>2.2963324E-3</v>
      </c>
      <c r="H48" s="103">
        <f>ROUND(+G48*Totals!$H$18,2)</f>
        <v>879.42</v>
      </c>
      <c r="I48" s="103">
        <f t="shared" si="0"/>
        <v>0</v>
      </c>
      <c r="J48" s="103">
        <f t="shared" si="1"/>
        <v>879.42</v>
      </c>
      <c r="K48" s="113"/>
      <c r="L48" s="113"/>
      <c r="N48" s="117">
        <v>0</v>
      </c>
      <c r="O48" s="113" t="s">
        <v>1159</v>
      </c>
      <c r="P48" s="114"/>
      <c r="Q48" s="118"/>
      <c r="R48" s="116"/>
      <c r="S48" s="114"/>
    </row>
    <row r="49" spans="1:19">
      <c r="A49" s="107">
        <v>43</v>
      </c>
      <c r="B49" s="110" t="s">
        <v>77</v>
      </c>
      <c r="C49" s="141">
        <v>1.07585545E-2</v>
      </c>
      <c r="D49" s="103">
        <f>+C49*Totals!$G$18</f>
        <v>4120.1581512136836</v>
      </c>
      <c r="E49" s="107"/>
      <c r="F49" s="111" t="s">
        <v>1005</v>
      </c>
      <c r="G49" s="136">
        <v>1.6846730000000002E-4</v>
      </c>
      <c r="H49" s="103">
        <f>ROUND(+G49*Totals!$H$18,2)</f>
        <v>64.52</v>
      </c>
      <c r="I49" s="103">
        <f t="shared" si="0"/>
        <v>14.795939849624059</v>
      </c>
      <c r="J49" s="103">
        <f t="shared" si="1"/>
        <v>49.724060150375934</v>
      </c>
      <c r="K49" s="113" t="s">
        <v>1005</v>
      </c>
      <c r="L49" s="113" t="s">
        <v>105</v>
      </c>
      <c r="M49" s="138">
        <v>0.22932330827067668</v>
      </c>
      <c r="N49" s="117">
        <f>H49*M49</f>
        <v>14.795939849624059</v>
      </c>
      <c r="O49" s="117" t="s">
        <v>1159</v>
      </c>
      <c r="P49" s="114"/>
      <c r="Q49" s="118"/>
      <c r="R49" s="116"/>
      <c r="S49" s="114"/>
    </row>
    <row r="50" spans="1:19">
      <c r="A50" s="107">
        <v>44</v>
      </c>
      <c r="B50" s="110" t="s">
        <v>78</v>
      </c>
      <c r="C50" s="141">
        <v>8.4083179999999997E-3</v>
      </c>
      <c r="D50" s="103">
        <f>+C50*Totals!$G$18</f>
        <v>3220.098010908132</v>
      </c>
      <c r="E50" s="107"/>
      <c r="F50" s="111" t="s">
        <v>1004</v>
      </c>
      <c r="G50" s="136">
        <v>1.2750999999999999E-5</v>
      </c>
      <c r="H50" s="103">
        <f>ROUND(+G50*Totals!$H$18,2)</f>
        <v>4.88</v>
      </c>
      <c r="I50" s="103">
        <f t="shared" si="0"/>
        <v>0.51914893617021274</v>
      </c>
      <c r="J50" s="103">
        <f t="shared" si="1"/>
        <v>4.360851063829787</v>
      </c>
      <c r="K50" s="113" t="s">
        <v>1004</v>
      </c>
      <c r="L50" s="113" t="s">
        <v>58</v>
      </c>
      <c r="M50" s="138">
        <v>0.10638297872340426</v>
      </c>
      <c r="N50" s="117">
        <f>H50*M50</f>
        <v>0.51914893617021274</v>
      </c>
      <c r="O50" s="117" t="s">
        <v>1159</v>
      </c>
      <c r="P50" s="114"/>
      <c r="Q50" s="118"/>
      <c r="R50" s="116"/>
      <c r="S50" s="114"/>
    </row>
    <row r="51" spans="1:19">
      <c r="A51" s="107">
        <v>45</v>
      </c>
      <c r="B51" s="110" t="s">
        <v>79</v>
      </c>
      <c r="C51" s="141">
        <v>7.9642476999999996E-3</v>
      </c>
      <c r="D51" s="103">
        <f>+C51*Totals!$G$18</f>
        <v>3050.0342847582201</v>
      </c>
      <c r="E51" s="107"/>
      <c r="F51" s="111" t="s">
        <v>1003</v>
      </c>
      <c r="G51" s="136">
        <v>1.143723E-4</v>
      </c>
      <c r="H51" s="103">
        <f>ROUND(+G51*Totals!$H$18,2)</f>
        <v>43.8</v>
      </c>
      <c r="I51" s="103">
        <f t="shared" si="0"/>
        <v>4.8977635782747599</v>
      </c>
      <c r="J51" s="103">
        <f t="shared" si="1"/>
        <v>38.902236421725235</v>
      </c>
      <c r="K51" s="113" t="s">
        <v>1003</v>
      </c>
      <c r="L51" s="113" t="s">
        <v>104</v>
      </c>
      <c r="M51" s="138">
        <v>0.11182108626198083</v>
      </c>
      <c r="N51" s="117">
        <f>H51*M51</f>
        <v>4.8977635782747599</v>
      </c>
      <c r="O51" s="117" t="s">
        <v>1159</v>
      </c>
      <c r="P51" s="114"/>
      <c r="Q51" s="118"/>
      <c r="R51" s="116"/>
      <c r="S51" s="114"/>
    </row>
    <row r="52" spans="1:19">
      <c r="A52" s="107">
        <v>46</v>
      </c>
      <c r="B52" s="110" t="s">
        <v>80</v>
      </c>
      <c r="C52" s="141">
        <v>6.9277330999999998E-3</v>
      </c>
      <c r="D52" s="103">
        <f>+C52*Totals!$G$18</f>
        <v>2653.0846687069197</v>
      </c>
      <c r="E52" s="107"/>
      <c r="F52" s="111" t="s">
        <v>1002</v>
      </c>
      <c r="G52" s="136">
        <v>7.9442360000000004E-4</v>
      </c>
      <c r="H52" s="103">
        <f>ROUND(+G52*Totals!$H$18,2)</f>
        <v>304.24</v>
      </c>
      <c r="I52" s="103">
        <f t="shared" si="0"/>
        <v>0</v>
      </c>
      <c r="J52" s="103">
        <f t="shared" si="1"/>
        <v>304.24</v>
      </c>
      <c r="K52" s="113"/>
      <c r="L52" s="113"/>
      <c r="N52" s="117">
        <v>0</v>
      </c>
      <c r="O52" s="113"/>
      <c r="P52" s="114"/>
      <c r="Q52" s="118"/>
      <c r="R52" s="116"/>
      <c r="S52" s="114"/>
    </row>
    <row r="53" spans="1:19">
      <c r="A53" s="107">
        <v>47</v>
      </c>
      <c r="B53" s="110" t="s">
        <v>81</v>
      </c>
      <c r="C53" s="141">
        <v>6.7044050000000001E-3</v>
      </c>
      <c r="D53" s="103">
        <f>+C53*Totals!$G$18</f>
        <v>2567.55765003447</v>
      </c>
      <c r="E53" s="107"/>
      <c r="F53" s="111" t="s">
        <v>1001</v>
      </c>
      <c r="G53" s="136">
        <v>2.6243798000000003E-3</v>
      </c>
      <c r="H53" s="103">
        <f>ROUND(+G53*Totals!$H$18,2)</f>
        <v>1005.05</v>
      </c>
      <c r="I53" s="103">
        <f t="shared" si="0"/>
        <v>0</v>
      </c>
      <c r="J53" s="103">
        <f t="shared" si="1"/>
        <v>1005.05</v>
      </c>
      <c r="K53" s="113"/>
      <c r="L53" s="113"/>
      <c r="N53" s="117">
        <v>0</v>
      </c>
      <c r="O53" s="113" t="s">
        <v>1159</v>
      </c>
      <c r="P53" s="114"/>
      <c r="Q53" s="118"/>
      <c r="R53" s="116"/>
      <c r="S53" s="114"/>
    </row>
    <row r="54" spans="1:19">
      <c r="A54" s="107">
        <v>48</v>
      </c>
      <c r="B54" s="110" t="s">
        <v>82</v>
      </c>
      <c r="C54" s="141">
        <v>1.0239309299999999E-2</v>
      </c>
      <c r="D54" s="103">
        <f>+C54*Totals!$G$18</f>
        <v>3921.3050112998981</v>
      </c>
      <c r="E54" s="107"/>
      <c r="F54" s="111" t="s">
        <v>1000</v>
      </c>
      <c r="G54" s="136">
        <v>1.0239409999999999E-4</v>
      </c>
      <c r="H54" s="103">
        <f>ROUND(+G54*Totals!$H$18,2)</f>
        <v>39.21</v>
      </c>
      <c r="I54" s="103">
        <f t="shared" si="0"/>
        <v>0</v>
      </c>
      <c r="J54" s="103">
        <f t="shared" si="1"/>
        <v>39.21</v>
      </c>
      <c r="K54" s="113"/>
      <c r="L54" s="113"/>
      <c r="N54" s="117">
        <v>0</v>
      </c>
      <c r="O54" s="113" t="s">
        <v>1159</v>
      </c>
      <c r="P54" s="114"/>
      <c r="Q54" s="118"/>
      <c r="R54" s="116"/>
      <c r="S54" s="114"/>
    </row>
    <row r="55" spans="1:19">
      <c r="A55" s="107">
        <v>49</v>
      </c>
      <c r="B55" s="110" t="s">
        <v>83</v>
      </c>
      <c r="C55" s="141">
        <v>1.0588107899999999E-2</v>
      </c>
      <c r="D55" s="103">
        <f>+C55*Totals!$G$18</f>
        <v>4054.8829371190145</v>
      </c>
      <c r="E55" s="107"/>
      <c r="F55" s="111" t="s">
        <v>40</v>
      </c>
      <c r="G55" s="136">
        <v>7.9326439999999993E-4</v>
      </c>
      <c r="H55" s="103">
        <f>ROUND(+G55*Totals!$H$18,2)</f>
        <v>303.79000000000002</v>
      </c>
      <c r="I55" s="103">
        <f t="shared" si="0"/>
        <v>0</v>
      </c>
      <c r="J55" s="103">
        <f t="shared" si="1"/>
        <v>303.79000000000002</v>
      </c>
      <c r="K55" s="113"/>
      <c r="L55" s="113"/>
      <c r="N55" s="117">
        <v>0</v>
      </c>
      <c r="O55" s="113" t="s">
        <v>1159</v>
      </c>
      <c r="P55" s="114"/>
      <c r="Q55" s="118"/>
      <c r="R55" s="116"/>
      <c r="S55" s="114"/>
    </row>
    <row r="56" spans="1:19">
      <c r="A56" s="107">
        <v>50</v>
      </c>
      <c r="B56" s="110" t="s">
        <v>84</v>
      </c>
      <c r="C56" s="141">
        <v>1.4496311900000001E-2</v>
      </c>
      <c r="D56" s="103">
        <f>+C56*Totals!$G$18</f>
        <v>5551.5913069289118</v>
      </c>
      <c r="E56" s="107"/>
      <c r="F56" s="111" t="s">
        <v>999</v>
      </c>
      <c r="G56" s="136">
        <v>3.7402820000000006E-4</v>
      </c>
      <c r="H56" s="103">
        <f>ROUND(+G56*Totals!$H$18,2)</f>
        <v>143.24</v>
      </c>
      <c r="I56" s="103">
        <f t="shared" si="0"/>
        <v>0</v>
      </c>
      <c r="J56" s="103">
        <f t="shared" si="1"/>
        <v>143.24</v>
      </c>
      <c r="K56" s="113"/>
      <c r="L56" s="113"/>
      <c r="N56" s="117">
        <v>0</v>
      </c>
      <c r="O56" s="113" t="s">
        <v>1159</v>
      </c>
      <c r="P56" s="114"/>
      <c r="Q56" s="118"/>
      <c r="R56" s="116"/>
      <c r="S56" s="114"/>
    </row>
    <row r="57" spans="1:19">
      <c r="A57" s="107">
        <v>51</v>
      </c>
      <c r="B57" s="110" t="s">
        <v>85</v>
      </c>
      <c r="C57" s="141">
        <v>7.7042261000000003E-3</v>
      </c>
      <c r="D57" s="103">
        <f>+C57*Totals!$G$18</f>
        <v>2950.4549114575016</v>
      </c>
      <c r="E57" s="107"/>
      <c r="F57" s="111" t="s">
        <v>998</v>
      </c>
      <c r="G57" s="136">
        <v>6.5300400000000002E-5</v>
      </c>
      <c r="H57" s="103">
        <f>ROUND(+G57*Totals!$H$18,2)</f>
        <v>25.01</v>
      </c>
      <c r="I57" s="103">
        <f t="shared" si="0"/>
        <v>10.105784883720931</v>
      </c>
      <c r="J57" s="103">
        <f t="shared" si="1"/>
        <v>14.904215116279071</v>
      </c>
      <c r="K57" s="113" t="s">
        <v>998</v>
      </c>
      <c r="L57" s="113" t="s">
        <v>44</v>
      </c>
      <c r="M57" s="138">
        <v>0.40406976744186046</v>
      </c>
      <c r="N57" s="117">
        <f>H57*M57</f>
        <v>10.105784883720931</v>
      </c>
      <c r="O57" s="117" t="s">
        <v>1159</v>
      </c>
      <c r="P57" s="114"/>
      <c r="Q57" s="118"/>
      <c r="R57" s="116"/>
      <c r="S57" s="114"/>
    </row>
    <row r="58" spans="1:19">
      <c r="A58" s="107">
        <v>52</v>
      </c>
      <c r="B58" s="110" t="s">
        <v>86</v>
      </c>
      <c r="C58" s="141">
        <v>1.58861873E-2</v>
      </c>
      <c r="D58" s="103">
        <f>+C58*Totals!$G$18</f>
        <v>6083.8660152534703</v>
      </c>
      <c r="E58" s="107"/>
      <c r="F58" s="111" t="s">
        <v>997</v>
      </c>
      <c r="G58" s="136">
        <v>6.5029909999999994E-4</v>
      </c>
      <c r="H58" s="103">
        <f>ROUND(+G58*Totals!$H$18,2)</f>
        <v>249.04</v>
      </c>
      <c r="I58" s="103">
        <f t="shared" si="0"/>
        <v>0</v>
      </c>
      <c r="J58" s="103">
        <f t="shared" si="1"/>
        <v>249.04</v>
      </c>
      <c r="K58" s="113"/>
      <c r="L58" s="113"/>
      <c r="N58" s="117">
        <v>0</v>
      </c>
      <c r="O58" s="117"/>
      <c r="P58" s="114"/>
      <c r="Q58" s="118"/>
      <c r="R58" s="116"/>
      <c r="S58" s="114"/>
    </row>
    <row r="59" spans="1:19">
      <c r="A59" s="107">
        <v>53</v>
      </c>
      <c r="B59" s="110" t="s">
        <v>87</v>
      </c>
      <c r="C59" s="141">
        <v>9.8871332000000003E-3</v>
      </c>
      <c r="D59" s="103">
        <f>+C59*Totals!$G$18</f>
        <v>3786.4336185790971</v>
      </c>
      <c r="E59" s="107"/>
      <c r="F59" s="111" t="s">
        <v>996</v>
      </c>
      <c r="G59" s="136">
        <v>5.1390200000000001E-5</v>
      </c>
      <c r="H59" s="103">
        <f>ROUND(+G59*Totals!$H$18,2)</f>
        <v>19.68</v>
      </c>
      <c r="I59" s="103">
        <f t="shared" si="0"/>
        <v>6.677142857142857</v>
      </c>
      <c r="J59" s="103">
        <f t="shared" si="1"/>
        <v>13.002857142857142</v>
      </c>
      <c r="K59" s="113" t="s">
        <v>996</v>
      </c>
      <c r="L59" s="113" t="s">
        <v>107</v>
      </c>
      <c r="M59" s="138">
        <v>0.3392857142857143</v>
      </c>
      <c r="N59" s="117">
        <f>H59*M59</f>
        <v>6.677142857142857</v>
      </c>
      <c r="O59" s="113" t="s">
        <v>1159</v>
      </c>
      <c r="P59" s="114"/>
      <c r="Q59" s="118"/>
      <c r="R59" s="116"/>
      <c r="S59" s="114"/>
    </row>
    <row r="60" spans="1:19">
      <c r="A60" s="107">
        <v>54</v>
      </c>
      <c r="B60" s="110" t="s">
        <v>88</v>
      </c>
      <c r="C60" s="141">
        <v>8.5957672999999995E-3</v>
      </c>
      <c r="D60" s="103">
        <f>+C60*Totals!$G$18</f>
        <v>3291.8846771683902</v>
      </c>
      <c r="E60" s="107"/>
      <c r="F60" s="111" t="s">
        <v>995</v>
      </c>
      <c r="G60" s="136">
        <v>2.0169699999999998E-4</v>
      </c>
      <c r="H60" s="103">
        <f>ROUND(+G60*Totals!$H$18,2)</f>
        <v>77.239999999999995</v>
      </c>
      <c r="I60" s="103">
        <f t="shared" si="0"/>
        <v>0</v>
      </c>
      <c r="J60" s="103">
        <f t="shared" si="1"/>
        <v>77.239999999999995</v>
      </c>
      <c r="K60" s="113"/>
      <c r="L60" s="113"/>
      <c r="N60" s="117">
        <v>0</v>
      </c>
      <c r="O60" s="113" t="s">
        <v>1159</v>
      </c>
      <c r="P60" s="114"/>
      <c r="Q60" s="118"/>
      <c r="R60" s="116"/>
      <c r="S60" s="114"/>
    </row>
    <row r="61" spans="1:19">
      <c r="A61" s="107">
        <v>55</v>
      </c>
      <c r="B61" s="110" t="s">
        <v>89</v>
      </c>
      <c r="C61" s="141">
        <v>1.6672009099999999E-2</v>
      </c>
      <c r="D61" s="103">
        <f>+C61*Totals!$G$18</f>
        <v>6384.808869116544</v>
      </c>
      <c r="E61" s="107"/>
      <c r="F61" s="111" t="s">
        <v>994</v>
      </c>
      <c r="G61" s="136">
        <v>9.0029499999999996E-5</v>
      </c>
      <c r="H61" s="103">
        <f>ROUND(+G61*Totals!$H$18,2)</f>
        <v>34.479999999999997</v>
      </c>
      <c r="I61" s="103">
        <f t="shared" si="0"/>
        <v>2.7956756756756751</v>
      </c>
      <c r="J61" s="103">
        <f>+H61-I61</f>
        <v>31.684324324324322</v>
      </c>
      <c r="K61" s="113" t="s">
        <v>994</v>
      </c>
      <c r="L61" s="113" t="s">
        <v>73</v>
      </c>
      <c r="M61" s="138">
        <v>8.1081081081081072E-2</v>
      </c>
      <c r="N61" s="117">
        <f>H61*M61</f>
        <v>2.7956756756756751</v>
      </c>
      <c r="O61" s="117" t="s">
        <v>1159</v>
      </c>
      <c r="P61" s="114"/>
      <c r="Q61" s="118"/>
      <c r="R61" s="116"/>
      <c r="S61" s="114"/>
    </row>
    <row r="62" spans="1:19">
      <c r="A62" s="107">
        <v>56</v>
      </c>
      <c r="B62" s="110" t="s">
        <v>90</v>
      </c>
      <c r="C62" s="141">
        <v>1.0170492200000001E-2</v>
      </c>
      <c r="D62" s="103">
        <f>+C62*Totals!$G$18</f>
        <v>3894.9504173339633</v>
      </c>
      <c r="E62" s="107"/>
      <c r="F62" s="111" t="s">
        <v>993</v>
      </c>
      <c r="G62" s="136">
        <v>3.8252900000000001E-5</v>
      </c>
      <c r="H62" s="103">
        <f>ROUND(+G62*Totals!$H$18,2)</f>
        <v>14.65</v>
      </c>
      <c r="I62" s="103">
        <f t="shared" si="0"/>
        <v>4.4126506024096388</v>
      </c>
      <c r="J62" s="103">
        <f t="shared" si="1"/>
        <v>10.237349397590361</v>
      </c>
      <c r="K62" s="113" t="s">
        <v>993</v>
      </c>
      <c r="L62" s="113" t="s">
        <v>83</v>
      </c>
      <c r="M62" s="138">
        <v>0.30120481927710846</v>
      </c>
      <c r="N62" s="117">
        <f>H62*M62</f>
        <v>4.4126506024096388</v>
      </c>
      <c r="O62" s="117" t="s">
        <v>1159</v>
      </c>
      <c r="P62" s="114"/>
      <c r="Q62" s="118"/>
      <c r="R62" s="116"/>
      <c r="S62" s="114"/>
    </row>
    <row r="63" spans="1:19">
      <c r="A63" s="107">
        <v>57</v>
      </c>
      <c r="B63" s="110" t="s">
        <v>91</v>
      </c>
      <c r="C63" s="141">
        <v>1.8388178799999998E-2</v>
      </c>
      <c r="D63" s="103">
        <f>+C63*Totals!$G$18</f>
        <v>7042.0431265923908</v>
      </c>
      <c r="E63" s="107"/>
      <c r="F63" s="111" t="s">
        <v>992</v>
      </c>
      <c r="G63" s="136">
        <v>3.0525000000000003E-5</v>
      </c>
      <c r="H63" s="103">
        <f>ROUND(+G63*Totals!$H$18,2)</f>
        <v>11.69</v>
      </c>
      <c r="I63" s="103">
        <f t="shared" si="0"/>
        <v>6.68</v>
      </c>
      <c r="J63" s="103">
        <f t="shared" si="1"/>
        <v>5.01</v>
      </c>
      <c r="K63" s="113" t="s">
        <v>992</v>
      </c>
      <c r="L63" s="113" t="s">
        <v>65</v>
      </c>
      <c r="M63" s="138">
        <v>0.5714285714285714</v>
      </c>
      <c r="N63" s="117">
        <f>H63*M63</f>
        <v>6.68</v>
      </c>
      <c r="O63" s="113" t="s">
        <v>1159</v>
      </c>
      <c r="P63" s="114"/>
      <c r="Q63" s="118"/>
      <c r="R63" s="116"/>
      <c r="S63" s="114"/>
    </row>
    <row r="64" spans="1:19">
      <c r="A64" s="107">
        <v>58</v>
      </c>
      <c r="B64" s="110" t="s">
        <v>92</v>
      </c>
      <c r="C64" s="141">
        <v>7.0157882999999999E-3</v>
      </c>
      <c r="D64" s="103">
        <f>+C64*Totals!$G$18</f>
        <v>2686.8067965296445</v>
      </c>
      <c r="E64" s="107"/>
      <c r="F64" s="111" t="s">
        <v>991</v>
      </c>
      <c r="G64" s="136">
        <v>2.7008859999999997E-4</v>
      </c>
      <c r="H64" s="103">
        <f>ROUND(+G64*Totals!$H$18,2)</f>
        <v>103.43</v>
      </c>
      <c r="I64" s="103">
        <f t="shared" si="0"/>
        <v>0</v>
      </c>
      <c r="J64" s="103">
        <f t="shared" si="1"/>
        <v>103.43</v>
      </c>
      <c r="K64" s="113"/>
      <c r="L64" s="113"/>
      <c r="N64" s="117">
        <v>0</v>
      </c>
      <c r="O64" s="117" t="s">
        <v>1159</v>
      </c>
      <c r="P64" s="114"/>
      <c r="Q64" s="118"/>
      <c r="R64" s="116"/>
      <c r="S64" s="114"/>
    </row>
    <row r="65" spans="1:19">
      <c r="A65" s="107">
        <v>59</v>
      </c>
      <c r="B65" s="110" t="s">
        <v>93</v>
      </c>
      <c r="C65" s="141">
        <v>6.5145689E-3</v>
      </c>
      <c r="D65" s="103">
        <f>+C65*Totals!$G$18</f>
        <v>2494.8569210648288</v>
      </c>
      <c r="E65" s="107"/>
      <c r="F65" s="111" t="s">
        <v>990</v>
      </c>
      <c r="G65" s="136">
        <v>8.8869999999999998E-6</v>
      </c>
      <c r="H65" s="103">
        <f>ROUND(+G65*Totals!$H$18,2)</f>
        <v>3.4</v>
      </c>
      <c r="I65" s="103">
        <f t="shared" si="0"/>
        <v>1.8259259259259257</v>
      </c>
      <c r="J65" s="103">
        <f t="shared" si="1"/>
        <v>1.5740740740740742</v>
      </c>
      <c r="K65" s="113" t="s">
        <v>990</v>
      </c>
      <c r="L65" s="113" t="s">
        <v>65</v>
      </c>
      <c r="M65" s="138">
        <v>0.53703703703703698</v>
      </c>
      <c r="N65" s="117">
        <f>H65*M65</f>
        <v>1.8259259259259257</v>
      </c>
      <c r="O65" s="117" t="s">
        <v>1159</v>
      </c>
      <c r="P65" s="114"/>
      <c r="Q65" s="118"/>
      <c r="R65" s="116"/>
      <c r="S65" s="114"/>
    </row>
    <row r="66" spans="1:19">
      <c r="A66" s="107">
        <v>60</v>
      </c>
      <c r="B66" s="110" t="s">
        <v>94</v>
      </c>
      <c r="C66" s="141">
        <v>1.1208698999999999E-2</v>
      </c>
      <c r="D66" s="103">
        <f>+C66*Totals!$G$18</f>
        <v>4292.5480880680261</v>
      </c>
      <c r="E66" s="107"/>
      <c r="F66" s="111" t="s">
        <v>989</v>
      </c>
      <c r="G66" s="136">
        <v>6.02773E-5</v>
      </c>
      <c r="H66" s="103">
        <f>ROUND(+G66*Totals!$H$18,2)</f>
        <v>23.08</v>
      </c>
      <c r="I66" s="103">
        <f t="shared" si="0"/>
        <v>7.3856000000000002</v>
      </c>
      <c r="J66" s="103">
        <f t="shared" si="1"/>
        <v>15.694399999999998</v>
      </c>
      <c r="K66" s="113" t="s">
        <v>989</v>
      </c>
      <c r="L66" s="113" t="s">
        <v>96</v>
      </c>
      <c r="M66" s="138">
        <v>0.26600000000000001</v>
      </c>
      <c r="N66" s="117">
        <f>H66*M66</f>
        <v>6.1392800000000003</v>
      </c>
      <c r="O66" s="113" t="s">
        <v>112</v>
      </c>
      <c r="P66" s="136">
        <v>5.4000000000000006E-2</v>
      </c>
      <c r="Q66" s="118">
        <f>H66*P66</f>
        <v>1.2463200000000001</v>
      </c>
      <c r="R66" s="116" t="s">
        <v>1159</v>
      </c>
      <c r="S66" s="114"/>
    </row>
    <row r="67" spans="1:19">
      <c r="A67" s="107">
        <v>61</v>
      </c>
      <c r="B67" s="110" t="s">
        <v>95</v>
      </c>
      <c r="C67" s="141">
        <v>1.0273724E-2</v>
      </c>
      <c r="D67" s="103">
        <f>+C67*Totals!$G$18</f>
        <v>3934.4846635223762</v>
      </c>
      <c r="E67" s="107"/>
      <c r="F67" s="111" t="s">
        <v>988</v>
      </c>
      <c r="G67" s="136">
        <v>6.7618699999999997E-5</v>
      </c>
      <c r="H67" s="103">
        <f>ROUND(+G67*Totals!$H$18,2)</f>
        <v>25.9</v>
      </c>
      <c r="I67" s="103">
        <f t="shared" si="0"/>
        <v>0</v>
      </c>
      <c r="J67" s="103">
        <f t="shared" si="1"/>
        <v>25.9</v>
      </c>
      <c r="K67" s="113"/>
      <c r="L67" s="113"/>
      <c r="N67" s="117">
        <v>0</v>
      </c>
      <c r="O67" s="117" t="s">
        <v>1159</v>
      </c>
      <c r="P67" s="114"/>
      <c r="Q67" s="118"/>
      <c r="R67" s="116"/>
      <c r="S67" s="114"/>
    </row>
    <row r="68" spans="1:19">
      <c r="A68" s="107">
        <v>62</v>
      </c>
      <c r="B68" s="110" t="s">
        <v>96</v>
      </c>
      <c r="C68" s="141">
        <v>1.00433489E-2</v>
      </c>
      <c r="D68" s="103">
        <f>+C68*Totals!$G$18</f>
        <v>3846.2588850405491</v>
      </c>
      <c r="E68" s="107"/>
      <c r="F68" s="111" t="s">
        <v>987</v>
      </c>
      <c r="G68" s="136">
        <v>1.73877E-5</v>
      </c>
      <c r="H68" s="103">
        <f>ROUND(+G68*Totals!$H$18,2)</f>
        <v>6.66</v>
      </c>
      <c r="I68" s="103">
        <f t="shared" si="0"/>
        <v>3.4930069930069929</v>
      </c>
      <c r="J68" s="103">
        <f t="shared" si="1"/>
        <v>3.1669930069930072</v>
      </c>
      <c r="K68" s="113" t="s">
        <v>987</v>
      </c>
      <c r="L68" s="113" t="s">
        <v>53</v>
      </c>
      <c r="M68" s="138">
        <v>0.52447552447552448</v>
      </c>
      <c r="N68" s="117">
        <f>H68*M68</f>
        <v>3.4930069930069929</v>
      </c>
      <c r="O68" s="117" t="s">
        <v>1159</v>
      </c>
      <c r="P68" s="114"/>
      <c r="Q68" s="118"/>
      <c r="R68" s="116"/>
      <c r="S68" s="114"/>
    </row>
    <row r="69" spans="1:19">
      <c r="A69" s="107">
        <v>63</v>
      </c>
      <c r="B69" s="110" t="s">
        <v>97</v>
      </c>
      <c r="C69" s="141">
        <v>1.1477196700000001E-2</v>
      </c>
      <c r="D69" s="103">
        <f>+C69*Totals!$G$18</f>
        <v>4395.3735175657466</v>
      </c>
      <c r="E69" s="107"/>
      <c r="F69" s="111" t="s">
        <v>986</v>
      </c>
      <c r="G69" s="136">
        <v>1.661489E-4</v>
      </c>
      <c r="H69" s="103">
        <f>ROUND(+G69*Totals!$H$18,2)</f>
        <v>63.63</v>
      </c>
      <c r="I69" s="103">
        <f t="shared" si="0"/>
        <v>13.755663716814158</v>
      </c>
      <c r="J69" s="103">
        <f t="shared" si="1"/>
        <v>49.874336283185841</v>
      </c>
      <c r="K69" s="113" t="s">
        <v>986</v>
      </c>
      <c r="L69" s="113" t="s">
        <v>85</v>
      </c>
      <c r="M69" s="138">
        <v>0.2161820480404551</v>
      </c>
      <c r="N69" s="117">
        <f>H69*M69</f>
        <v>13.755663716814158</v>
      </c>
      <c r="O69" s="113" t="s">
        <v>1159</v>
      </c>
      <c r="P69" s="114"/>
      <c r="Q69" s="118"/>
      <c r="R69" s="116"/>
      <c r="S69" s="114"/>
    </row>
    <row r="70" spans="1:19">
      <c r="A70" s="107">
        <v>64</v>
      </c>
      <c r="B70" s="110" t="s">
        <v>98</v>
      </c>
      <c r="C70" s="141">
        <v>1.0926811199999999E-2</v>
      </c>
      <c r="D70" s="103">
        <f>+C70*Totals!$G$18</f>
        <v>4184.5947085598691</v>
      </c>
      <c r="E70" s="107"/>
      <c r="F70" s="111" t="s">
        <v>985</v>
      </c>
      <c r="G70" s="136">
        <v>2.70475E-4</v>
      </c>
      <c r="H70" s="103">
        <f>ROUND(+G70*Totals!$H$18,2)</f>
        <v>103.58</v>
      </c>
      <c r="I70" s="103">
        <f t="shared" si="0"/>
        <v>0</v>
      </c>
      <c r="J70" s="103">
        <f t="shared" si="1"/>
        <v>103.58</v>
      </c>
      <c r="K70" s="113"/>
      <c r="L70" s="113"/>
      <c r="N70" s="117">
        <v>0</v>
      </c>
      <c r="O70" s="113" t="s">
        <v>1159</v>
      </c>
      <c r="P70" s="114"/>
      <c r="Q70" s="118"/>
      <c r="R70" s="116"/>
      <c r="S70" s="114"/>
    </row>
    <row r="71" spans="1:19">
      <c r="A71" s="107">
        <v>65</v>
      </c>
      <c r="B71" s="110" t="s">
        <v>99</v>
      </c>
      <c r="C71" s="141">
        <v>8.5481417000000011E-3</v>
      </c>
      <c r="D71" s="103">
        <f>+C71*Totals!$G$18</f>
        <v>3273.6457024021765</v>
      </c>
      <c r="E71" s="107"/>
      <c r="F71" s="111" t="s">
        <v>984</v>
      </c>
      <c r="G71" s="136">
        <v>3.717099E-4</v>
      </c>
      <c r="H71" s="103">
        <f>ROUND(+G71*Totals!$H$18,2)</f>
        <v>142.35</v>
      </c>
      <c r="I71" s="103">
        <f t="shared" ref="I71:I134" si="3">+N71+Q71+T71</f>
        <v>0</v>
      </c>
      <c r="J71" s="103">
        <f t="shared" ref="J71:J134" si="4">+H71-I71</f>
        <v>142.35</v>
      </c>
      <c r="K71" s="113"/>
      <c r="L71" s="113"/>
      <c r="N71" s="117">
        <v>0</v>
      </c>
      <c r="O71" s="117" t="s">
        <v>1159</v>
      </c>
      <c r="P71" s="114"/>
      <c r="Q71" s="118"/>
      <c r="R71" s="116"/>
      <c r="S71" s="114"/>
    </row>
    <row r="72" spans="1:19">
      <c r="A72" s="107">
        <v>66</v>
      </c>
      <c r="B72" s="110" t="s">
        <v>100</v>
      </c>
      <c r="C72" s="141">
        <v>8.3837931999999997E-3</v>
      </c>
      <c r="D72" s="103">
        <f>+C72*Totals!$G$18</f>
        <v>3210.7058518939371</v>
      </c>
      <c r="E72" s="107"/>
      <c r="F72" s="111" t="s">
        <v>983</v>
      </c>
      <c r="G72" s="136">
        <v>1.5648909999999998E-4</v>
      </c>
      <c r="H72" s="103">
        <f>ROUND(+G72*Totals!$H$18,2)</f>
        <v>59.93</v>
      </c>
      <c r="I72" s="103">
        <f t="shared" si="3"/>
        <v>0.83380869565217397</v>
      </c>
      <c r="J72" s="103">
        <f t="shared" si="4"/>
        <v>59.096191304347826</v>
      </c>
      <c r="K72" s="113" t="s">
        <v>983</v>
      </c>
      <c r="L72" s="113" t="s">
        <v>73</v>
      </c>
      <c r="M72" s="138">
        <v>1.391304347826087E-2</v>
      </c>
      <c r="N72" s="117">
        <f>H72*M72</f>
        <v>0.83380869565217397</v>
      </c>
      <c r="O72" s="117" t="s">
        <v>1159</v>
      </c>
      <c r="P72" s="114"/>
      <c r="Q72" s="118"/>
      <c r="R72" s="116"/>
      <c r="S72" s="114"/>
    </row>
    <row r="73" spans="1:19">
      <c r="A73" s="107">
        <v>67</v>
      </c>
      <c r="B73" s="110" t="s">
        <v>101</v>
      </c>
      <c r="C73" s="141">
        <v>9.9492577999999998E-3</v>
      </c>
      <c r="D73" s="103">
        <f>+C73*Totals!$G$18</f>
        <v>3810.2252141025374</v>
      </c>
      <c r="E73" s="107"/>
      <c r="F73" s="111" t="s">
        <v>982</v>
      </c>
      <c r="G73" s="136">
        <v>1.7194480000000002E-4</v>
      </c>
      <c r="H73" s="103">
        <f>ROUND(+G73*Totals!$H$18,2)</f>
        <v>65.849999999999994</v>
      </c>
      <c r="I73" s="103">
        <f t="shared" si="3"/>
        <v>21.759130434782609</v>
      </c>
      <c r="J73" s="103">
        <f t="shared" si="4"/>
        <v>44.090869565217389</v>
      </c>
      <c r="K73" s="113" t="s">
        <v>982</v>
      </c>
      <c r="L73" s="113" t="s">
        <v>96</v>
      </c>
      <c r="M73" s="138">
        <v>0.33043478260869569</v>
      </c>
      <c r="N73" s="117">
        <f>H73*M73</f>
        <v>21.759130434782609</v>
      </c>
      <c r="O73" s="117" t="s">
        <v>1159</v>
      </c>
      <c r="P73" s="114"/>
      <c r="Q73" s="118"/>
      <c r="R73" s="116"/>
      <c r="S73" s="114"/>
    </row>
    <row r="74" spans="1:19">
      <c r="A74" s="107">
        <v>68</v>
      </c>
      <c r="B74" s="110" t="s">
        <v>102</v>
      </c>
      <c r="C74" s="141">
        <v>6.1873251999999997E-3</v>
      </c>
      <c r="D74" s="103">
        <f>+C74*Totals!$G$18</f>
        <v>2369.5337842077047</v>
      </c>
      <c r="E74" s="107"/>
      <c r="F74" s="111" t="s">
        <v>981</v>
      </c>
      <c r="G74" s="136">
        <v>5.7959000000000007E-6</v>
      </c>
      <c r="H74" s="103">
        <f>ROUND(+G74*Totals!$H$18,2)</f>
        <v>2.2200000000000002</v>
      </c>
      <c r="I74" s="103">
        <f t="shared" si="3"/>
        <v>0</v>
      </c>
      <c r="J74" s="103">
        <f t="shared" si="4"/>
        <v>2.2200000000000002</v>
      </c>
      <c r="K74" s="113"/>
      <c r="L74" s="113"/>
      <c r="N74" s="117"/>
      <c r="O74" s="117" t="s">
        <v>1159</v>
      </c>
      <c r="P74" s="114"/>
      <c r="Q74" s="118"/>
      <c r="R74" s="116"/>
      <c r="S74" s="114"/>
    </row>
    <row r="75" spans="1:19">
      <c r="A75" s="107">
        <v>69</v>
      </c>
      <c r="B75" s="110" t="s">
        <v>103</v>
      </c>
      <c r="C75" s="141">
        <v>7.0979933999999996E-3</v>
      </c>
      <c r="D75" s="103">
        <f>+C75*Totals!$G$18</f>
        <v>2718.2885362778916</v>
      </c>
      <c r="E75" s="107"/>
      <c r="F75" s="111" t="s">
        <v>980</v>
      </c>
      <c r="G75" s="136">
        <v>6.2209200000000001E-5</v>
      </c>
      <c r="H75" s="103">
        <f>ROUND(+G75*Totals!$H$18,2)</f>
        <v>23.82</v>
      </c>
      <c r="I75" s="103">
        <f t="shared" si="3"/>
        <v>2.7802523659305991</v>
      </c>
      <c r="J75" s="103">
        <f t="shared" si="4"/>
        <v>21.0397476340694</v>
      </c>
      <c r="K75" s="113" t="s">
        <v>980</v>
      </c>
      <c r="L75" s="113" t="s">
        <v>72</v>
      </c>
      <c r="M75" s="138">
        <v>0.1167192429022082</v>
      </c>
      <c r="N75" s="117">
        <f>H75*M75</f>
        <v>2.7802523659305991</v>
      </c>
      <c r="O75" s="117" t="s">
        <v>1159</v>
      </c>
      <c r="P75" s="114"/>
      <c r="Q75" s="118"/>
      <c r="R75" s="116"/>
      <c r="S75" s="114"/>
    </row>
    <row r="76" spans="1:19">
      <c r="A76" s="107">
        <v>70</v>
      </c>
      <c r="B76" s="110" t="s">
        <v>104</v>
      </c>
      <c r="C76" s="141">
        <v>8.8962353000000011E-3</v>
      </c>
      <c r="D76" s="103">
        <f>+C76*Totals!$G$18</f>
        <v>3406.953637350623</v>
      </c>
      <c r="E76" s="107"/>
      <c r="F76" s="111" t="s">
        <v>979</v>
      </c>
      <c r="G76" s="136">
        <v>1.77741E-5</v>
      </c>
      <c r="H76" s="103">
        <f>ROUND(+G76*Totals!$H$18,2)</f>
        <v>6.81</v>
      </c>
      <c r="I76" s="103">
        <f t="shared" si="3"/>
        <v>1.1200657894736843</v>
      </c>
      <c r="J76" s="103">
        <f t="shared" si="4"/>
        <v>5.6899342105263155</v>
      </c>
      <c r="K76" s="113" t="s">
        <v>979</v>
      </c>
      <c r="L76" s="113" t="s">
        <v>42</v>
      </c>
      <c r="M76" s="138">
        <v>0.16447368421052633</v>
      </c>
      <c r="N76" s="117">
        <f>H76*M76</f>
        <v>1.1200657894736843</v>
      </c>
      <c r="O76" s="113" t="s">
        <v>1159</v>
      </c>
      <c r="P76" s="114"/>
      <c r="Q76" s="118"/>
      <c r="R76" s="116"/>
      <c r="S76" s="114"/>
    </row>
    <row r="77" spans="1:19">
      <c r="A77" s="107">
        <v>71</v>
      </c>
      <c r="B77" s="110" t="s">
        <v>138</v>
      </c>
      <c r="C77" s="141">
        <v>1.0081781999999999E-2</v>
      </c>
      <c r="D77" s="103">
        <f>+C77*Totals!$G$18</f>
        <v>3860.9774469292679</v>
      </c>
      <c r="E77" s="107"/>
      <c r="F77" s="111" t="s">
        <v>978</v>
      </c>
      <c r="G77" s="136">
        <v>5.8268030000000002E-4</v>
      </c>
      <c r="H77" s="103">
        <f>ROUND(+G77*Totals!$H$18,2)</f>
        <v>223.15</v>
      </c>
      <c r="I77" s="103">
        <f t="shared" si="3"/>
        <v>0</v>
      </c>
      <c r="J77" s="103">
        <f t="shared" si="4"/>
        <v>223.15</v>
      </c>
      <c r="K77" s="113"/>
      <c r="L77" s="113"/>
      <c r="N77" s="117">
        <v>0</v>
      </c>
      <c r="O77" s="113" t="s">
        <v>1159</v>
      </c>
      <c r="P77" s="114"/>
      <c r="Q77" s="118"/>
      <c r="R77" s="116"/>
      <c r="S77" s="114"/>
    </row>
    <row r="78" spans="1:19">
      <c r="A78" s="107">
        <v>72</v>
      </c>
      <c r="B78" s="110" t="s">
        <v>105</v>
      </c>
      <c r="C78" s="141">
        <v>7.2664826000000005E-3</v>
      </c>
      <c r="D78" s="103">
        <f>+C78*Totals!$G$18</f>
        <v>2782.8141331665329</v>
      </c>
      <c r="E78" s="107"/>
      <c r="F78" s="111" t="s">
        <v>977</v>
      </c>
      <c r="G78" s="136">
        <v>9.0029520000000003E-4</v>
      </c>
      <c r="H78" s="103">
        <f>ROUND(+G78*Totals!$H$18,2)</f>
        <v>344.78</v>
      </c>
      <c r="I78" s="103">
        <f t="shared" si="3"/>
        <v>0</v>
      </c>
      <c r="J78" s="103">
        <f t="shared" si="4"/>
        <v>344.78</v>
      </c>
      <c r="K78" s="113"/>
      <c r="L78" s="113"/>
      <c r="N78" s="117">
        <v>0</v>
      </c>
      <c r="O78" s="113" t="s">
        <v>1159</v>
      </c>
      <c r="P78" s="114"/>
      <c r="Q78" s="118"/>
      <c r="R78" s="116"/>
      <c r="S78" s="114"/>
    </row>
    <row r="79" spans="1:19">
      <c r="A79" s="107">
        <v>73</v>
      </c>
      <c r="B79" s="110" t="s">
        <v>106</v>
      </c>
      <c r="C79" s="141">
        <v>9.1328060000000003E-3</v>
      </c>
      <c r="D79" s="103">
        <f>+C79*Totals!$G$18</f>
        <v>3497.5521185818443</v>
      </c>
      <c r="E79" s="107"/>
      <c r="F79" s="111" t="s">
        <v>976</v>
      </c>
      <c r="G79" s="136">
        <v>9.130462E-4</v>
      </c>
      <c r="H79" s="103">
        <f>ROUND(+G79*Totals!$H$18,2)</f>
        <v>349.67</v>
      </c>
      <c r="I79" s="103">
        <f t="shared" si="3"/>
        <v>0</v>
      </c>
      <c r="J79" s="103">
        <f t="shared" si="4"/>
        <v>349.67</v>
      </c>
      <c r="K79" s="113"/>
      <c r="L79" s="113"/>
      <c r="N79" s="117">
        <v>0</v>
      </c>
      <c r="O79" s="113" t="s">
        <v>1159</v>
      </c>
      <c r="P79" s="114"/>
      <c r="Q79" s="118"/>
      <c r="R79" s="116"/>
      <c r="S79" s="114"/>
    </row>
    <row r="80" spans="1:19">
      <c r="A80" s="107">
        <v>74</v>
      </c>
      <c r="B80" s="110" t="s">
        <v>107</v>
      </c>
      <c r="C80" s="141">
        <v>8.7882628999999997E-3</v>
      </c>
      <c r="D80" s="103">
        <f>+C80*Totals!$G$18</f>
        <v>3365.6039036139846</v>
      </c>
      <c r="E80" s="107"/>
      <c r="F80" s="111" t="s">
        <v>975</v>
      </c>
      <c r="G80" s="136">
        <v>9.5168539999999999E-4</v>
      </c>
      <c r="H80" s="103">
        <f>ROUND(+G80*Totals!$H$18,2)</f>
        <v>364.46</v>
      </c>
      <c r="I80" s="103">
        <f t="shared" si="3"/>
        <v>0</v>
      </c>
      <c r="J80" s="103">
        <f t="shared" si="4"/>
        <v>364.46</v>
      </c>
      <c r="K80" s="113"/>
      <c r="L80" s="113"/>
      <c r="N80" s="117">
        <v>0</v>
      </c>
      <c r="O80" s="117"/>
      <c r="P80" s="114"/>
      <c r="Q80" s="118"/>
      <c r="R80" s="116"/>
      <c r="S80" s="114"/>
    </row>
    <row r="81" spans="1:19">
      <c r="A81" s="107">
        <v>75</v>
      </c>
      <c r="B81" s="110" t="s">
        <v>108</v>
      </c>
      <c r="C81" s="141">
        <v>1.6376473900000001E-2</v>
      </c>
      <c r="D81" s="103">
        <f>+C81*Totals!$G$18</f>
        <v>6271.629002504299</v>
      </c>
      <c r="E81" s="107"/>
      <c r="F81" s="111" t="s">
        <v>974</v>
      </c>
      <c r="G81" s="136">
        <v>1.3407830000000001E-4</v>
      </c>
      <c r="H81" s="103">
        <f>ROUND(+G81*Totals!$H$18,2)</f>
        <v>51.35</v>
      </c>
      <c r="I81" s="103">
        <f t="shared" si="3"/>
        <v>6.9306748466257666</v>
      </c>
      <c r="J81" s="103">
        <f t="shared" si="4"/>
        <v>44.419325153374231</v>
      </c>
      <c r="K81" s="113" t="s">
        <v>974</v>
      </c>
      <c r="L81" s="113" t="s">
        <v>50</v>
      </c>
      <c r="M81" s="138">
        <v>0.13496932515337423</v>
      </c>
      <c r="N81" s="117">
        <f>H81*M81</f>
        <v>6.9306748466257666</v>
      </c>
      <c r="O81" s="113" t="s">
        <v>1159</v>
      </c>
      <c r="P81" s="114"/>
      <c r="Q81" s="118"/>
      <c r="R81" s="116"/>
      <c r="S81" s="114"/>
    </row>
    <row r="82" spans="1:19">
      <c r="A82" s="107">
        <v>76</v>
      </c>
      <c r="B82" s="110" t="s">
        <v>109</v>
      </c>
      <c r="C82" s="141">
        <v>9.2350542000000004E-3</v>
      </c>
      <c r="D82" s="103">
        <f>+C82*Totals!$G$18</f>
        <v>3536.7096796349515</v>
      </c>
      <c r="E82" s="107"/>
      <c r="F82" s="111" t="s">
        <v>41</v>
      </c>
      <c r="G82" s="136">
        <v>1.5069300000000002E-5</v>
      </c>
      <c r="H82" s="103">
        <f>ROUND(+G82*Totals!$H$18,2)</f>
        <v>5.77</v>
      </c>
      <c r="I82" s="103">
        <f t="shared" si="3"/>
        <v>0</v>
      </c>
      <c r="J82" s="103">
        <f t="shared" si="4"/>
        <v>5.77</v>
      </c>
      <c r="K82" s="113"/>
      <c r="L82" s="113"/>
      <c r="N82" s="117">
        <v>0</v>
      </c>
      <c r="O82" s="117" t="s">
        <v>1159</v>
      </c>
      <c r="P82" s="114"/>
      <c r="Q82" s="118"/>
      <c r="R82" s="116"/>
      <c r="S82" s="114"/>
    </row>
    <row r="83" spans="1:19">
      <c r="A83" s="107">
        <v>77</v>
      </c>
      <c r="B83" s="110" t="s">
        <v>110</v>
      </c>
      <c r="C83" s="141">
        <v>1.79415902E-2</v>
      </c>
      <c r="D83" s="103">
        <f>+C83*Totals!$G$18</f>
        <v>6871.0149777338156</v>
      </c>
      <c r="E83" s="107"/>
      <c r="F83" s="111" t="s">
        <v>973</v>
      </c>
      <c r="G83" s="136">
        <v>8.8869999999999998E-6</v>
      </c>
      <c r="H83" s="103">
        <f>ROUND(+G83*Totals!$H$18,2)</f>
        <v>3.4</v>
      </c>
      <c r="I83" s="103">
        <f t="shared" si="3"/>
        <v>1.449746192893401</v>
      </c>
      <c r="J83" s="103">
        <f t="shared" si="4"/>
        <v>1.9502538071065989</v>
      </c>
      <c r="K83" s="113" t="s">
        <v>973</v>
      </c>
      <c r="L83" s="113" t="s">
        <v>42</v>
      </c>
      <c r="M83" s="138">
        <v>0.42639593908629442</v>
      </c>
      <c r="N83" s="117">
        <f>H83*M83</f>
        <v>1.449746192893401</v>
      </c>
      <c r="O83" s="117" t="s">
        <v>1159</v>
      </c>
      <c r="P83" s="114"/>
      <c r="Q83" s="118"/>
      <c r="R83" s="116"/>
      <c r="S83" s="114"/>
    </row>
    <row r="84" spans="1:19" ht="37.5">
      <c r="A84" s="107">
        <v>78</v>
      </c>
      <c r="B84" s="110" t="s">
        <v>111</v>
      </c>
      <c r="C84" s="141">
        <v>1.8946176299999999E-2</v>
      </c>
      <c r="D84" s="103">
        <f>+C84*Totals!$G$18</f>
        <v>7255.7370710699561</v>
      </c>
      <c r="E84" s="107"/>
      <c r="F84" s="111" t="s">
        <v>972</v>
      </c>
      <c r="G84" s="136">
        <v>4.4048799999999997E-5</v>
      </c>
      <c r="H84" s="103">
        <f>ROUND(+G84*Totals!$H$18,2)</f>
        <v>16.87</v>
      </c>
      <c r="I84" s="103">
        <f t="shared" si="3"/>
        <v>6.5303225806451612</v>
      </c>
      <c r="J84" s="103">
        <f t="shared" si="4"/>
        <v>10.339677419354839</v>
      </c>
      <c r="K84" s="113" t="s">
        <v>972</v>
      </c>
      <c r="L84" s="113" t="s">
        <v>65</v>
      </c>
      <c r="M84" s="138">
        <v>0.38709677419354838</v>
      </c>
      <c r="N84" s="117">
        <f>H84*M84</f>
        <v>6.5303225806451612</v>
      </c>
      <c r="O84" s="113" t="s">
        <v>1159</v>
      </c>
      <c r="P84" s="114"/>
      <c r="Q84" s="118"/>
      <c r="R84" s="116"/>
      <c r="S84" s="114"/>
    </row>
    <row r="85" spans="1:19">
      <c r="A85" s="107">
        <v>79</v>
      </c>
      <c r="B85" s="110" t="s">
        <v>112</v>
      </c>
      <c r="C85" s="141">
        <v>9.2641042999999992E-3</v>
      </c>
      <c r="D85" s="103">
        <f>+C85*Totals!$G$18</f>
        <v>3547.8348736662283</v>
      </c>
      <c r="E85" s="107"/>
      <c r="F85" s="111" t="s">
        <v>971</v>
      </c>
      <c r="G85" s="136">
        <v>1.039397E-4</v>
      </c>
      <c r="H85" s="103">
        <f>ROUND(+G85*Totals!$H$18,2)</f>
        <v>39.81</v>
      </c>
      <c r="I85" s="103">
        <f t="shared" si="3"/>
        <v>0</v>
      </c>
      <c r="J85" s="103">
        <f t="shared" si="4"/>
        <v>39.81</v>
      </c>
      <c r="K85" s="113"/>
      <c r="L85" s="113"/>
      <c r="N85" s="117">
        <v>0</v>
      </c>
      <c r="O85" s="113" t="s">
        <v>1159</v>
      </c>
      <c r="P85" s="114"/>
      <c r="Q85" s="118"/>
      <c r="R85" s="116"/>
      <c r="S85" s="114"/>
    </row>
    <row r="86" spans="1:19">
      <c r="A86" s="107">
        <v>80</v>
      </c>
      <c r="B86" s="110" t="s">
        <v>113</v>
      </c>
      <c r="C86" s="141">
        <v>7.9202879999999993E-3</v>
      </c>
      <c r="D86" s="103">
        <f>+C86*Totals!$G$18</f>
        <v>3033.1992242229121</v>
      </c>
      <c r="E86" s="107"/>
      <c r="F86" s="111" t="s">
        <v>970</v>
      </c>
      <c r="G86" s="136">
        <v>1.5108730900000001E-2</v>
      </c>
      <c r="H86" s="103">
        <f>ROUND(+G86*Totals!$H$18,2)</f>
        <v>5786.13</v>
      </c>
      <c r="I86" s="103">
        <f t="shared" si="3"/>
        <v>0</v>
      </c>
      <c r="J86" s="103">
        <f t="shared" si="4"/>
        <v>5786.13</v>
      </c>
      <c r="K86" s="113"/>
      <c r="L86" s="113"/>
      <c r="N86" s="117">
        <v>0</v>
      </c>
      <c r="O86" s="113" t="s">
        <v>1159</v>
      </c>
      <c r="P86" s="114"/>
      <c r="Q86" s="118"/>
      <c r="R86" s="116"/>
      <c r="S86" s="114"/>
    </row>
    <row r="87" spans="1:19">
      <c r="A87" s="107">
        <v>81</v>
      </c>
      <c r="B87" s="110" t="s">
        <v>114</v>
      </c>
      <c r="C87" s="141">
        <v>9.7816435999999989E-3</v>
      </c>
      <c r="D87" s="103">
        <f>+C87*Totals!$G$18</f>
        <v>3746.0347122661465</v>
      </c>
      <c r="E87" s="107"/>
      <c r="F87" s="111" t="s">
        <v>969</v>
      </c>
      <c r="G87" s="136">
        <v>2.2024399999999999E-5</v>
      </c>
      <c r="H87" s="103">
        <f>ROUND(+G87*Totals!$H$18,2)</f>
        <v>8.43</v>
      </c>
      <c r="I87" s="103">
        <f t="shared" si="3"/>
        <v>1.8064285714285715</v>
      </c>
      <c r="J87" s="103">
        <f t="shared" si="4"/>
        <v>6.6235714285714282</v>
      </c>
      <c r="K87" s="113" t="s">
        <v>969</v>
      </c>
      <c r="L87" s="113" t="s">
        <v>95</v>
      </c>
      <c r="M87" s="138">
        <v>0.10714285714285715</v>
      </c>
      <c r="N87" s="117">
        <f>H87*M87</f>
        <v>0.90321428571428575</v>
      </c>
      <c r="O87" s="117" t="s">
        <v>124</v>
      </c>
      <c r="P87" s="138">
        <v>0.10714285714285715</v>
      </c>
      <c r="Q87" s="118">
        <f>H87*P87</f>
        <v>0.90321428571428575</v>
      </c>
      <c r="R87" s="116" t="s">
        <v>1159</v>
      </c>
      <c r="S87" s="114"/>
    </row>
    <row r="88" spans="1:19">
      <c r="A88" s="107">
        <v>82</v>
      </c>
      <c r="B88" s="110" t="s">
        <v>115</v>
      </c>
      <c r="C88" s="141">
        <v>1.0811474000000001E-2</v>
      </c>
      <c r="D88" s="103">
        <f>+C88*Totals!$G$18</f>
        <v>4140.4245084908771</v>
      </c>
      <c r="E88" s="107"/>
      <c r="F88" s="111" t="s">
        <v>968</v>
      </c>
      <c r="G88" s="136">
        <v>1.418062E-4</v>
      </c>
      <c r="H88" s="103">
        <f>ROUND(+G88*Totals!$H$18,2)</f>
        <v>54.31</v>
      </c>
      <c r="I88" s="103">
        <f t="shared" si="3"/>
        <v>14.495904936014625</v>
      </c>
      <c r="J88" s="103">
        <f t="shared" si="4"/>
        <v>39.814095063985377</v>
      </c>
      <c r="K88" s="113" t="s">
        <v>968</v>
      </c>
      <c r="L88" s="113" t="s">
        <v>122</v>
      </c>
      <c r="M88" s="138">
        <v>0.26691042047531993</v>
      </c>
      <c r="N88" s="117">
        <f>H88*M88</f>
        <v>14.495904936014625</v>
      </c>
      <c r="O88" s="117" t="s">
        <v>1159</v>
      </c>
      <c r="P88" s="114"/>
      <c r="Q88" s="118"/>
      <c r="R88" s="116"/>
      <c r="S88" s="114"/>
    </row>
    <row r="89" spans="1:19">
      <c r="A89" s="107">
        <v>83</v>
      </c>
      <c r="B89" s="110" t="s">
        <v>116</v>
      </c>
      <c r="C89" s="141">
        <v>9.3754547000000008E-3</v>
      </c>
      <c r="D89" s="103">
        <f>+C89*Totals!$G$18</f>
        <v>3590.4782657874384</v>
      </c>
      <c r="E89" s="107"/>
      <c r="F89" s="111" t="s">
        <v>967</v>
      </c>
      <c r="G89" s="136">
        <v>6.8005100000000004E-5</v>
      </c>
      <c r="H89" s="103">
        <f>ROUND(+G89*Totals!$H$18,2)</f>
        <v>26.04</v>
      </c>
      <c r="I89" s="103">
        <f t="shared" si="3"/>
        <v>3.453580901856764</v>
      </c>
      <c r="J89" s="103">
        <f t="shared" si="4"/>
        <v>22.586419098143235</v>
      </c>
      <c r="K89" s="113" t="s">
        <v>967</v>
      </c>
      <c r="L89" s="113" t="s">
        <v>74</v>
      </c>
      <c r="M89" s="138">
        <v>0.13262599469496023</v>
      </c>
      <c r="N89" s="117">
        <f>H89*M89</f>
        <v>3.453580901856764</v>
      </c>
      <c r="O89" s="113" t="s">
        <v>1159</v>
      </c>
      <c r="P89" s="114"/>
      <c r="Q89" s="118"/>
      <c r="R89" s="116"/>
      <c r="S89" s="114"/>
    </row>
    <row r="90" spans="1:19">
      <c r="A90" s="107">
        <v>84</v>
      </c>
      <c r="B90" s="110" t="s">
        <v>117</v>
      </c>
      <c r="C90" s="141">
        <v>1.5764684099999999E-2</v>
      </c>
      <c r="D90" s="103">
        <f>+C90*Totals!$G$18</f>
        <v>6037.3344482219936</v>
      </c>
      <c r="E90" s="107"/>
      <c r="F90" s="111" t="s">
        <v>966</v>
      </c>
      <c r="G90" s="136">
        <v>2.7549810000000003E-4</v>
      </c>
      <c r="H90" s="103">
        <f>ROUND(+G90*Totals!$H$18,2)</f>
        <v>105.51</v>
      </c>
      <c r="I90" s="103">
        <f t="shared" si="3"/>
        <v>0</v>
      </c>
      <c r="J90" s="103">
        <f t="shared" si="4"/>
        <v>105.51</v>
      </c>
      <c r="K90" s="113"/>
      <c r="L90" s="113"/>
      <c r="N90" s="117">
        <v>0</v>
      </c>
      <c r="O90" s="117" t="s">
        <v>1159</v>
      </c>
      <c r="P90" s="114"/>
      <c r="Q90" s="118"/>
      <c r="R90" s="116"/>
      <c r="S90" s="114"/>
    </row>
    <row r="91" spans="1:19">
      <c r="A91" s="107">
        <v>85</v>
      </c>
      <c r="B91" s="110" t="s">
        <v>118</v>
      </c>
      <c r="C91" s="141">
        <v>1.1401374299999999E-2</v>
      </c>
      <c r="D91" s="103">
        <f>+C91*Totals!$G$18</f>
        <v>4366.3361334632082</v>
      </c>
      <c r="E91" s="107"/>
      <c r="F91" s="111" t="s">
        <v>965</v>
      </c>
      <c r="G91" s="136">
        <v>1.058716E-4</v>
      </c>
      <c r="H91" s="103">
        <f>ROUND(+G91*Totals!$H$18,2)</f>
        <v>40.549999999999997</v>
      </c>
      <c r="I91" s="103">
        <f t="shared" si="3"/>
        <v>12.034193548387098</v>
      </c>
      <c r="J91" s="103">
        <f t="shared" si="4"/>
        <v>28.5158064516129</v>
      </c>
      <c r="K91" s="143" t="s">
        <v>965</v>
      </c>
      <c r="L91" s="143" t="s">
        <v>102</v>
      </c>
      <c r="M91" s="140">
        <v>6.4516129032258056E-3</v>
      </c>
      <c r="N91" s="144">
        <f>H91*M91</f>
        <v>0.26161290322580638</v>
      </c>
      <c r="O91" s="143" t="s">
        <v>123</v>
      </c>
      <c r="P91" s="140">
        <v>0.29032258064516131</v>
      </c>
      <c r="Q91" s="118">
        <f>H91*P91</f>
        <v>11.772580645161291</v>
      </c>
      <c r="R91" s="116"/>
      <c r="S91" s="114"/>
    </row>
    <row r="92" spans="1:19">
      <c r="A92" s="107">
        <v>86</v>
      </c>
      <c r="B92" s="110" t="s">
        <v>119</v>
      </c>
      <c r="C92" s="141">
        <v>1.20491769E-2</v>
      </c>
      <c r="D92" s="103">
        <f>+C92*Totals!$G$18</f>
        <v>4614.4223575714213</v>
      </c>
      <c r="E92" s="107"/>
      <c r="F92" s="111" t="s">
        <v>964</v>
      </c>
      <c r="G92" s="136">
        <v>1.1205399999999999E-5</v>
      </c>
      <c r="H92" s="103">
        <f>ROUND(+G92*Totals!$H$18,2)</f>
        <v>4.29</v>
      </c>
      <c r="I92" s="103">
        <f t="shared" si="3"/>
        <v>1.4691780821917808</v>
      </c>
      <c r="J92" s="103">
        <f t="shared" si="4"/>
        <v>2.8208219178082192</v>
      </c>
      <c r="K92" s="113" t="s">
        <v>964</v>
      </c>
      <c r="L92" s="113" t="s">
        <v>106</v>
      </c>
      <c r="M92" s="138">
        <v>0.34246575342465752</v>
      </c>
      <c r="N92" s="117">
        <f>H92*M92</f>
        <v>1.4691780821917808</v>
      </c>
      <c r="O92" s="117" t="s">
        <v>1159</v>
      </c>
      <c r="P92" s="138"/>
      <c r="Q92" s="118"/>
      <c r="R92" s="116"/>
      <c r="S92" s="114"/>
    </row>
    <row r="93" spans="1:19">
      <c r="A93" s="107">
        <v>87</v>
      </c>
      <c r="B93" s="110" t="s">
        <v>120</v>
      </c>
      <c r="C93" s="141">
        <v>8.1133587999999996E-3</v>
      </c>
      <c r="D93" s="103">
        <f>+C93*Totals!$G$18</f>
        <v>3107.1387325817113</v>
      </c>
      <c r="E93" s="107"/>
      <c r="F93" s="111" t="s">
        <v>963</v>
      </c>
      <c r="G93" s="136">
        <v>9.0029499999999996E-5</v>
      </c>
      <c r="H93" s="103">
        <f>ROUND(+G93*Totals!$H$18,2)</f>
        <v>34.479999999999997</v>
      </c>
      <c r="I93" s="103">
        <f t="shared" si="3"/>
        <v>9.4785657370517917</v>
      </c>
      <c r="J93" s="103">
        <f t="shared" si="4"/>
        <v>25.001434262948205</v>
      </c>
      <c r="K93" s="113" t="s">
        <v>963</v>
      </c>
      <c r="L93" s="113" t="s">
        <v>101</v>
      </c>
      <c r="M93" s="138">
        <v>0.27490039840637448</v>
      </c>
      <c r="N93" s="117">
        <f>H93*M93</f>
        <v>9.4785657370517917</v>
      </c>
      <c r="O93" s="117" t="s">
        <v>1159</v>
      </c>
      <c r="P93" s="138"/>
      <c r="Q93" s="118"/>
      <c r="R93" s="116"/>
      <c r="S93" s="114"/>
    </row>
    <row r="94" spans="1:19">
      <c r="A94" s="107">
        <v>88</v>
      </c>
      <c r="B94" s="110" t="s">
        <v>121</v>
      </c>
      <c r="C94" s="141">
        <v>6.6834490000000002E-3</v>
      </c>
      <c r="D94" s="103">
        <f>+C94*Totals!$G$18</f>
        <v>2559.5322192745261</v>
      </c>
      <c r="E94" s="107"/>
      <c r="F94" s="111" t="s">
        <v>962</v>
      </c>
      <c r="G94" s="136">
        <v>4.82991E-5</v>
      </c>
      <c r="H94" s="103">
        <f>ROUND(+G94*Totals!$H$18,2)</f>
        <v>18.5</v>
      </c>
      <c r="I94" s="103">
        <f t="shared" si="3"/>
        <v>3.2861842105263159</v>
      </c>
      <c r="J94" s="103">
        <f t="shared" si="4"/>
        <v>15.213815789473685</v>
      </c>
      <c r="K94" s="113" t="s">
        <v>962</v>
      </c>
      <c r="L94" s="113" t="s">
        <v>113</v>
      </c>
      <c r="M94" s="138">
        <v>4.1118421052631582E-2</v>
      </c>
      <c r="N94" s="117">
        <f>H94*M94</f>
        <v>0.76069078947368429</v>
      </c>
      <c r="O94" s="113" t="s">
        <v>120</v>
      </c>
      <c r="P94" s="138">
        <v>0.13651315789473684</v>
      </c>
      <c r="Q94" s="118">
        <f>H94*P94</f>
        <v>2.5254934210526314</v>
      </c>
      <c r="R94" s="116" t="s">
        <v>1159</v>
      </c>
      <c r="S94" s="114"/>
    </row>
    <row r="95" spans="1:19">
      <c r="A95" s="107">
        <v>89</v>
      </c>
      <c r="B95" s="110" t="s">
        <v>122</v>
      </c>
      <c r="C95" s="141">
        <v>7.7474712999999994E-3</v>
      </c>
      <c r="D95" s="103">
        <f>+C95*Totals!$G$18</f>
        <v>2967.0163429472864</v>
      </c>
      <c r="E95" s="107"/>
      <c r="F95" s="111" t="s">
        <v>961</v>
      </c>
      <c r="G95" s="136">
        <v>1.0363055000000001E-3</v>
      </c>
      <c r="H95" s="103">
        <f>ROUND(+G95*Totals!$H$18,2)</f>
        <v>396.87</v>
      </c>
      <c r="I95" s="103">
        <f t="shared" si="3"/>
        <v>0</v>
      </c>
      <c r="J95" s="103">
        <f t="shared" si="4"/>
        <v>396.87</v>
      </c>
      <c r="K95" s="113"/>
      <c r="L95" s="113"/>
      <c r="N95" s="117">
        <v>0</v>
      </c>
      <c r="O95" s="113"/>
      <c r="P95" s="114"/>
      <c r="Q95" s="118"/>
      <c r="R95" s="116"/>
      <c r="S95" s="114"/>
    </row>
    <row r="96" spans="1:19">
      <c r="A96" s="107">
        <v>90</v>
      </c>
      <c r="B96" s="110" t="s">
        <v>123</v>
      </c>
      <c r="C96" s="141">
        <v>8.485768900000001E-3</v>
      </c>
      <c r="D96" s="103">
        <f>+C96*Totals!$G$18</f>
        <v>3249.7590547736295</v>
      </c>
      <c r="E96" s="107"/>
      <c r="F96" s="111" t="s">
        <v>960</v>
      </c>
      <c r="G96" s="136">
        <v>6.4373040000000005E-4</v>
      </c>
      <c r="H96" s="103">
        <f>ROUND(+G96*Totals!$H$18,2)</f>
        <v>246.53</v>
      </c>
      <c r="I96" s="103">
        <f t="shared" si="3"/>
        <v>0</v>
      </c>
      <c r="J96" s="103">
        <f t="shared" si="4"/>
        <v>246.53</v>
      </c>
      <c r="K96" s="113"/>
      <c r="L96" s="113"/>
      <c r="N96" s="117">
        <v>0</v>
      </c>
      <c r="O96" s="117"/>
      <c r="P96" s="114"/>
      <c r="Q96" s="118"/>
      <c r="R96" s="116"/>
      <c r="S96" s="114"/>
    </row>
    <row r="97" spans="1:19">
      <c r="A97" s="107">
        <v>91</v>
      </c>
      <c r="B97" s="110" t="s">
        <v>124</v>
      </c>
      <c r="C97" s="141">
        <v>1.23204453E-2</v>
      </c>
      <c r="D97" s="103">
        <f>+C97*Totals!$G$18</f>
        <v>4718.3088703391622</v>
      </c>
      <c r="E97" s="107"/>
      <c r="F97" s="111" t="s">
        <v>959</v>
      </c>
      <c r="G97" s="136">
        <v>1.166906E-4</v>
      </c>
      <c r="H97" s="103">
        <f>ROUND(+G97*Totals!$H$18,2)</f>
        <v>44.69</v>
      </c>
      <c r="I97" s="103">
        <f t="shared" si="3"/>
        <v>13.171789473684209</v>
      </c>
      <c r="J97" s="103">
        <f t="shared" si="4"/>
        <v>31.518210526315791</v>
      </c>
      <c r="K97" s="113" t="s">
        <v>959</v>
      </c>
      <c r="L97" s="113" t="s">
        <v>80</v>
      </c>
      <c r="M97" s="138">
        <v>0.29473684210526313</v>
      </c>
      <c r="N97" s="117">
        <f>H97*M97</f>
        <v>13.171789473684209</v>
      </c>
      <c r="O97" s="117" t="s">
        <v>1159</v>
      </c>
      <c r="P97" s="114"/>
      <c r="Q97" s="118"/>
      <c r="R97" s="116"/>
      <c r="S97" s="114"/>
    </row>
    <row r="98" spans="1:19">
      <c r="A98" s="107">
        <v>92</v>
      </c>
      <c r="B98" s="110" t="s">
        <v>125</v>
      </c>
      <c r="C98" s="141">
        <v>1.0202721100000001E-2</v>
      </c>
      <c r="D98" s="103">
        <f>+C98*Totals!$G$18</f>
        <v>3907.2929829676323</v>
      </c>
      <c r="E98" s="107"/>
      <c r="F98" s="111" t="s">
        <v>958</v>
      </c>
      <c r="G98" s="136">
        <v>1.38715E-4</v>
      </c>
      <c r="H98" s="103">
        <f>ROUND(+G98*Totals!$H$18,2)</f>
        <v>53.12</v>
      </c>
      <c r="I98" s="103">
        <f t="shared" si="3"/>
        <v>13.506793168880458</v>
      </c>
      <c r="J98" s="103">
        <f t="shared" si="4"/>
        <v>39.613206831119541</v>
      </c>
      <c r="K98" s="113" t="s">
        <v>958</v>
      </c>
      <c r="L98" s="113" t="s">
        <v>122</v>
      </c>
      <c r="M98" s="138">
        <v>0.25426944971537008</v>
      </c>
      <c r="N98" s="117">
        <f>H98*M98</f>
        <v>13.506793168880458</v>
      </c>
      <c r="O98" s="113" t="s">
        <v>1159</v>
      </c>
      <c r="P98" s="114"/>
      <c r="Q98" s="118"/>
      <c r="R98" s="116"/>
      <c r="S98" s="114"/>
    </row>
    <row r="99" spans="1:19">
      <c r="A99" s="107">
        <v>93</v>
      </c>
      <c r="B99" s="110" t="s">
        <v>126</v>
      </c>
      <c r="C99" s="141">
        <v>7.4894877000000002E-3</v>
      </c>
      <c r="D99" s="103">
        <f>+C99*Totals!$G$18</f>
        <v>2868.2174538939803</v>
      </c>
      <c r="E99" s="107"/>
      <c r="F99" s="111" t="s">
        <v>957</v>
      </c>
      <c r="G99" s="136">
        <v>3.6293874999999997E-3</v>
      </c>
      <c r="H99" s="103">
        <f>ROUND(+G99*Totals!$H$18,2)</f>
        <v>1389.93</v>
      </c>
      <c r="I99" s="103">
        <f t="shared" si="3"/>
        <v>0</v>
      </c>
      <c r="J99" s="103">
        <f t="shared" si="4"/>
        <v>1389.93</v>
      </c>
      <c r="K99" s="113"/>
      <c r="L99" s="113"/>
      <c r="N99" s="117">
        <v>0</v>
      </c>
      <c r="O99" s="113"/>
      <c r="P99" s="114"/>
      <c r="Q99" s="118"/>
      <c r="R99" s="116"/>
      <c r="S99" s="114"/>
    </row>
    <row r="100" spans="1:19">
      <c r="A100" s="107">
        <v>94</v>
      </c>
      <c r="B100" s="110" t="s">
        <v>127</v>
      </c>
      <c r="C100" s="141">
        <v>1.3323130700000001E-2</v>
      </c>
      <c r="D100" s="103">
        <f>+C100*Totals!$G$18</f>
        <v>5102.3030606286629</v>
      </c>
      <c r="E100" s="107"/>
      <c r="F100" s="111" t="s">
        <v>42</v>
      </c>
      <c r="G100" s="136">
        <v>4.8144542000000002E-3</v>
      </c>
      <c r="H100" s="103">
        <f>ROUND(+G100*Totals!$H$18,2)</f>
        <v>1843.77</v>
      </c>
      <c r="I100" s="103">
        <f t="shared" si="3"/>
        <v>0</v>
      </c>
      <c r="J100" s="103">
        <f t="shared" si="4"/>
        <v>1843.77</v>
      </c>
      <c r="K100" s="113"/>
      <c r="L100" s="113"/>
      <c r="N100" s="117">
        <v>0</v>
      </c>
      <c r="O100" s="117"/>
      <c r="P100" s="114"/>
      <c r="Q100" s="118"/>
      <c r="R100" s="116"/>
      <c r="S100" s="114"/>
    </row>
    <row r="101" spans="1:19">
      <c r="A101" s="107">
        <v>95</v>
      </c>
      <c r="B101" s="110" t="s">
        <v>128</v>
      </c>
      <c r="C101" s="141">
        <v>6.3186138000000001E-3</v>
      </c>
      <c r="D101" s="103">
        <f>+C101*Totals!$G$18</f>
        <v>2419.8128245240814</v>
      </c>
      <c r="E101" s="107"/>
      <c r="F101" s="111" t="s">
        <v>956</v>
      </c>
      <c r="G101" s="136">
        <v>4.9071899999999993E-5</v>
      </c>
      <c r="H101" s="103">
        <f>ROUND(+G101*Totals!$H$18,2)</f>
        <v>18.79</v>
      </c>
      <c r="I101" s="103">
        <f t="shared" si="3"/>
        <v>5.0955932203389827</v>
      </c>
      <c r="J101" s="103">
        <f t="shared" si="4"/>
        <v>13.694406779661016</v>
      </c>
      <c r="K101" s="113" t="s">
        <v>956</v>
      </c>
      <c r="L101" s="113" t="s">
        <v>59</v>
      </c>
      <c r="M101" s="138">
        <v>0.2711864406779661</v>
      </c>
      <c r="N101" s="117">
        <f>H101*M101</f>
        <v>5.0955932203389827</v>
      </c>
      <c r="O101" s="117" t="s">
        <v>1159</v>
      </c>
      <c r="P101" s="114"/>
      <c r="Q101" s="118"/>
      <c r="R101" s="116"/>
      <c r="S101" s="114"/>
    </row>
    <row r="102" spans="1:19">
      <c r="A102" s="107">
        <v>96</v>
      </c>
      <c r="B102" s="110" t="s">
        <v>129</v>
      </c>
      <c r="C102" s="141">
        <v>1.28964033E-2</v>
      </c>
      <c r="D102" s="103">
        <f>+C102*Totals!$G$18</f>
        <v>4938.8810716006546</v>
      </c>
      <c r="E102" s="107"/>
      <c r="F102" s="111" t="s">
        <v>955</v>
      </c>
      <c r="G102" s="136">
        <v>6.9937099999999998E-5</v>
      </c>
      <c r="H102" s="103">
        <f>ROUND(+G102*Totals!$H$18,2)</f>
        <v>26.78</v>
      </c>
      <c r="I102" s="103">
        <f t="shared" si="3"/>
        <v>3.6684931506849314</v>
      </c>
      <c r="J102" s="103">
        <f t="shared" si="4"/>
        <v>23.11150684931507</v>
      </c>
      <c r="K102" s="113" t="s">
        <v>955</v>
      </c>
      <c r="L102" s="113" t="s">
        <v>42</v>
      </c>
      <c r="M102" s="138">
        <v>0.13698630136986301</v>
      </c>
      <c r="N102" s="117">
        <f>H102*M102</f>
        <v>3.6684931506849314</v>
      </c>
      <c r="O102" s="113" t="s">
        <v>1159</v>
      </c>
      <c r="P102" s="114"/>
      <c r="Q102" s="118"/>
      <c r="R102" s="116"/>
      <c r="S102" s="114"/>
    </row>
    <row r="103" spans="1:19">
      <c r="A103" s="107">
        <v>97</v>
      </c>
      <c r="B103" s="110" t="s">
        <v>130</v>
      </c>
      <c r="C103" s="141">
        <v>1.5474697799999999E-2</v>
      </c>
      <c r="D103" s="103">
        <f>+C103*Totals!$G$18</f>
        <v>5926.2796203930975</v>
      </c>
      <c r="E103" s="107"/>
      <c r="F103" s="111" t="s">
        <v>954</v>
      </c>
      <c r="G103" s="136">
        <v>2.708613E-4</v>
      </c>
      <c r="H103" s="103">
        <f>ROUND(+G103*Totals!$H$18,2)</f>
        <v>103.73</v>
      </c>
      <c r="I103" s="103">
        <f t="shared" si="3"/>
        <v>0</v>
      </c>
      <c r="J103" s="103">
        <f t="shared" si="4"/>
        <v>103.73</v>
      </c>
      <c r="K103" s="113"/>
      <c r="L103" s="113"/>
      <c r="N103" s="117">
        <v>0</v>
      </c>
      <c r="O103" s="117"/>
      <c r="P103" s="114"/>
      <c r="Q103" s="118"/>
      <c r="R103" s="116"/>
      <c r="S103" s="114"/>
    </row>
    <row r="104" spans="1:19">
      <c r="A104" s="107">
        <v>98</v>
      </c>
      <c r="B104" s="110" t="s">
        <v>131</v>
      </c>
      <c r="C104" s="141">
        <v>6.8143408000000006E-3</v>
      </c>
      <c r="D104" s="103">
        <f>+C104*Totals!$G$18</f>
        <v>2609.6592987717795</v>
      </c>
      <c r="E104" s="107"/>
      <c r="F104" s="111" t="s">
        <v>953</v>
      </c>
      <c r="G104" s="136">
        <v>5.6799700000000004E-5</v>
      </c>
      <c r="H104" s="103">
        <f>ROUND(+G104*Totals!$H$18,2)</f>
        <v>21.75</v>
      </c>
      <c r="I104" s="103">
        <f t="shared" si="3"/>
        <v>2.6126126126126126</v>
      </c>
      <c r="J104" s="103">
        <f t="shared" si="4"/>
        <v>19.137387387387388</v>
      </c>
      <c r="K104" s="113" t="s">
        <v>953</v>
      </c>
      <c r="L104" s="113" t="s">
        <v>106</v>
      </c>
      <c r="M104" s="138">
        <v>0.12012012012012012</v>
      </c>
      <c r="N104" s="117">
        <f>H104*M104</f>
        <v>2.6126126126126126</v>
      </c>
      <c r="O104" s="117" t="s">
        <v>1159</v>
      </c>
      <c r="P104" s="114"/>
      <c r="Q104" s="118"/>
      <c r="R104" s="116"/>
      <c r="S104" s="114"/>
    </row>
    <row r="105" spans="1:19">
      <c r="A105" s="107">
        <v>99</v>
      </c>
      <c r="B105" s="110" t="s">
        <v>132</v>
      </c>
      <c r="C105" s="141">
        <v>9.2972011999999989E-3</v>
      </c>
      <c r="D105" s="103">
        <f>+C105*Totals!$G$18</f>
        <v>3560.5098535917286</v>
      </c>
      <c r="E105" s="107"/>
      <c r="F105" s="111" t="s">
        <v>952</v>
      </c>
      <c r="G105" s="136">
        <v>2.8979499999999999E-5</v>
      </c>
      <c r="H105" s="103">
        <f>ROUND(+G105*Totals!$H$18,2)</f>
        <v>11.1</v>
      </c>
      <c r="I105" s="103">
        <f t="shared" si="3"/>
        <v>4.0022535211267609</v>
      </c>
      <c r="J105" s="103">
        <f t="shared" si="4"/>
        <v>7.0977464788732387</v>
      </c>
      <c r="K105" s="113" t="s">
        <v>952</v>
      </c>
      <c r="L105" s="113" t="s">
        <v>80</v>
      </c>
      <c r="M105" s="138">
        <v>0.36056338028169016</v>
      </c>
      <c r="N105" s="117">
        <f t="shared" ref="N105:N113" si="5">H105*M105</f>
        <v>4.0022535211267609</v>
      </c>
      <c r="O105" s="117" t="s">
        <v>1159</v>
      </c>
      <c r="P105" s="114"/>
      <c r="Q105" s="118"/>
      <c r="R105" s="116"/>
      <c r="S105" s="114"/>
    </row>
    <row r="106" spans="1:19">
      <c r="C106" s="119">
        <f>SUM(C7:C105)</f>
        <v>0.99999999999999989</v>
      </c>
      <c r="D106" s="120">
        <f>SUM(D7:D105)</f>
        <v>382965.77399999992</v>
      </c>
      <c r="F106" s="111" t="s">
        <v>951</v>
      </c>
      <c r="G106" s="136">
        <v>1.3175989999999999E-4</v>
      </c>
      <c r="H106" s="103">
        <f>ROUND(+G106*Totals!$H$18,2)</f>
        <v>50.46</v>
      </c>
      <c r="I106" s="103">
        <f t="shared" si="3"/>
        <v>12.284764397905761</v>
      </c>
      <c r="J106" s="103">
        <f t="shared" si="4"/>
        <v>38.17523560209424</v>
      </c>
      <c r="K106" s="113" t="s">
        <v>951</v>
      </c>
      <c r="L106" s="113" t="s">
        <v>44</v>
      </c>
      <c r="M106" s="138">
        <v>0.24345549738219899</v>
      </c>
      <c r="N106" s="117">
        <f t="shared" si="5"/>
        <v>12.284764397905761</v>
      </c>
      <c r="O106" s="117" t="s">
        <v>1159</v>
      </c>
      <c r="P106" s="114"/>
      <c r="Q106" s="118"/>
      <c r="R106" s="116"/>
      <c r="S106" s="114"/>
    </row>
    <row r="107" spans="1:19">
      <c r="F107" s="111" t="s">
        <v>950</v>
      </c>
      <c r="G107" s="136">
        <v>5.5254199999999997E-5</v>
      </c>
      <c r="H107" s="103">
        <f>ROUND(+G107*Totals!$H$18,2)</f>
        <v>21.16</v>
      </c>
      <c r="I107" s="103">
        <f t="shared" si="3"/>
        <v>8.7247393364928918</v>
      </c>
      <c r="J107" s="103">
        <f t="shared" si="4"/>
        <v>12.435260663507108</v>
      </c>
      <c r="K107" s="113" t="s">
        <v>950</v>
      </c>
      <c r="L107" s="113" t="s">
        <v>40</v>
      </c>
      <c r="M107" s="138">
        <v>0.41232227488151663</v>
      </c>
      <c r="N107" s="117">
        <f t="shared" si="5"/>
        <v>8.7247393364928918</v>
      </c>
      <c r="O107" s="117" t="s">
        <v>1159</v>
      </c>
      <c r="P107" s="114"/>
      <c r="Q107" s="118"/>
      <c r="R107" s="116"/>
      <c r="S107" s="114"/>
    </row>
    <row r="108" spans="1:19">
      <c r="F108" s="111" t="s">
        <v>949</v>
      </c>
      <c r="G108" s="136">
        <v>1.931964E-4</v>
      </c>
      <c r="H108" s="103">
        <f>ROUND(+G108*Totals!$H$18,2)</f>
        <v>73.989999999999995</v>
      </c>
      <c r="I108" s="103">
        <f t="shared" si="3"/>
        <v>12.309367088607594</v>
      </c>
      <c r="J108" s="103">
        <f t="shared" si="4"/>
        <v>61.680632911392401</v>
      </c>
      <c r="K108" s="113" t="s">
        <v>949</v>
      </c>
      <c r="L108" s="113" t="s">
        <v>48</v>
      </c>
      <c r="M108" s="138">
        <v>0.16636528028933092</v>
      </c>
      <c r="N108" s="117">
        <f t="shared" si="5"/>
        <v>12.309367088607594</v>
      </c>
      <c r="O108" s="117" t="s">
        <v>1159</v>
      </c>
      <c r="P108" s="114"/>
      <c r="Q108" s="118"/>
      <c r="R108" s="116"/>
      <c r="S108" s="114"/>
    </row>
    <row r="109" spans="1:19">
      <c r="F109" s="111" t="s">
        <v>948</v>
      </c>
      <c r="G109" s="136">
        <v>5.7186099999999998E-5</v>
      </c>
      <c r="H109" s="103">
        <f>ROUND(+G109*Totals!$H$18,2)</f>
        <v>21.9</v>
      </c>
      <c r="I109" s="103">
        <f t="shared" si="3"/>
        <v>6.6226804123711336</v>
      </c>
      <c r="J109" s="103">
        <f t="shared" si="4"/>
        <v>15.277319587628865</v>
      </c>
      <c r="K109" s="143" t="s">
        <v>948</v>
      </c>
      <c r="L109" s="143" t="s">
        <v>36</v>
      </c>
      <c r="M109" s="140">
        <v>0.30240549828178692</v>
      </c>
      <c r="N109" s="144">
        <f t="shared" si="5"/>
        <v>6.6226804123711336</v>
      </c>
      <c r="O109" s="143" t="s">
        <v>1159</v>
      </c>
      <c r="P109" s="146"/>
      <c r="Q109" s="145"/>
      <c r="R109" s="116"/>
      <c r="S109" s="114"/>
    </row>
    <row r="110" spans="1:19">
      <c r="F110" s="111" t="s">
        <v>947</v>
      </c>
      <c r="G110" s="136">
        <v>2.318357E-4</v>
      </c>
      <c r="H110" s="103">
        <f>ROUND(+G110*Totals!$H$18,2)</f>
        <v>88.79</v>
      </c>
      <c r="I110" s="103">
        <f t="shared" si="3"/>
        <v>0</v>
      </c>
      <c r="J110" s="103">
        <f t="shared" si="4"/>
        <v>88.79</v>
      </c>
      <c r="K110" s="113"/>
      <c r="L110" s="113"/>
      <c r="N110" s="117">
        <v>0</v>
      </c>
      <c r="O110" s="117"/>
      <c r="P110" s="114"/>
      <c r="Q110" s="118"/>
      <c r="R110" s="116"/>
      <c r="S110" s="114"/>
    </row>
    <row r="111" spans="1:19">
      <c r="F111" s="111" t="s">
        <v>946</v>
      </c>
      <c r="G111" s="136">
        <v>5.6027000000000004E-5</v>
      </c>
      <c r="H111" s="103">
        <f>ROUND(+G111*Totals!$H$18,2)</f>
        <v>21.46</v>
      </c>
      <c r="I111" s="103">
        <f t="shared" si="3"/>
        <v>8.4791038696537679</v>
      </c>
      <c r="J111" s="103">
        <f t="shared" si="4"/>
        <v>12.980896130346233</v>
      </c>
      <c r="K111" s="113" t="s">
        <v>946</v>
      </c>
      <c r="L111" s="113" t="s">
        <v>46</v>
      </c>
      <c r="M111" s="138">
        <v>0.39511201629327902</v>
      </c>
      <c r="N111" s="117">
        <f t="shared" si="5"/>
        <v>8.4791038696537679</v>
      </c>
      <c r="O111" s="113" t="s">
        <v>1159</v>
      </c>
      <c r="P111" s="114"/>
      <c r="Q111" s="118"/>
      <c r="R111" s="116"/>
      <c r="S111" s="114"/>
    </row>
    <row r="112" spans="1:19">
      <c r="F112" s="111" t="s">
        <v>945</v>
      </c>
      <c r="G112" s="136">
        <v>7.8978690000000009E-4</v>
      </c>
      <c r="H112" s="103">
        <f>ROUND(+G112*Totals!$H$18,2)</f>
        <v>302.45999999999998</v>
      </c>
      <c r="I112" s="103">
        <f t="shared" si="3"/>
        <v>0</v>
      </c>
      <c r="J112" s="103">
        <f t="shared" si="4"/>
        <v>302.45999999999998</v>
      </c>
      <c r="K112" s="113"/>
      <c r="L112" s="113"/>
      <c r="N112" s="117">
        <v>0</v>
      </c>
      <c r="O112" s="117"/>
      <c r="P112" s="114"/>
      <c r="Q112" s="118"/>
      <c r="R112" s="116"/>
      <c r="S112" s="114"/>
    </row>
    <row r="113" spans="6:19">
      <c r="F113" s="111" t="s">
        <v>944</v>
      </c>
      <c r="G113" s="136">
        <v>1.135995E-4</v>
      </c>
      <c r="H113" s="103">
        <f>ROUND(+G113*Totals!$H$18,2)</f>
        <v>43.5</v>
      </c>
      <c r="I113" s="103">
        <f t="shared" si="3"/>
        <v>9.1716867469879517</v>
      </c>
      <c r="J113" s="103">
        <f t="shared" si="4"/>
        <v>34.328313253012048</v>
      </c>
      <c r="K113" s="113" t="s">
        <v>944</v>
      </c>
      <c r="L113" s="113" t="s">
        <v>130</v>
      </c>
      <c r="M113" s="138">
        <v>0.21084337349397589</v>
      </c>
      <c r="N113" s="117">
        <f t="shared" si="5"/>
        <v>9.1716867469879517</v>
      </c>
      <c r="O113" s="113" t="s">
        <v>1159</v>
      </c>
      <c r="P113" s="114"/>
      <c r="Q113" s="118"/>
      <c r="R113" s="116"/>
      <c r="S113" s="114"/>
    </row>
    <row r="114" spans="6:19">
      <c r="F114" s="111" t="s">
        <v>943</v>
      </c>
      <c r="G114" s="136">
        <v>5.8036200000000007E-4</v>
      </c>
      <c r="H114" s="103">
        <f>ROUND(+G114*Totals!$H$18,2)</f>
        <v>222.26</v>
      </c>
      <c r="I114" s="103">
        <f t="shared" si="3"/>
        <v>0</v>
      </c>
      <c r="J114" s="103">
        <f t="shared" si="4"/>
        <v>222.26</v>
      </c>
      <c r="K114" s="113"/>
      <c r="L114" s="113"/>
      <c r="N114" s="117">
        <v>0</v>
      </c>
      <c r="O114" s="113"/>
      <c r="P114" s="114"/>
      <c r="Q114" s="118"/>
      <c r="R114" s="116"/>
      <c r="S114" s="114"/>
    </row>
    <row r="115" spans="6:19">
      <c r="F115" s="111" t="s">
        <v>942</v>
      </c>
      <c r="G115" s="136">
        <v>4.9844700000000001E-5</v>
      </c>
      <c r="H115" s="103">
        <f>ROUND(+G115*Totals!$H$18,2)</f>
        <v>19.09</v>
      </c>
      <c r="I115" s="103">
        <f t="shared" si="3"/>
        <v>0</v>
      </c>
      <c r="J115" s="103">
        <f t="shared" si="4"/>
        <v>19.09</v>
      </c>
      <c r="K115" s="113"/>
      <c r="L115" s="113"/>
      <c r="N115" s="117">
        <v>0</v>
      </c>
      <c r="O115" s="117"/>
      <c r="P115" s="114"/>
      <c r="Q115" s="118"/>
      <c r="R115" s="116"/>
      <c r="S115" s="114"/>
    </row>
    <row r="116" spans="6:19">
      <c r="F116" s="111" t="s">
        <v>941</v>
      </c>
      <c r="G116" s="136">
        <v>1.3137400000000001E-5</v>
      </c>
      <c r="H116" s="103">
        <f>ROUND(+G116*Totals!$H$18,2)</f>
        <v>5.03</v>
      </c>
      <c r="I116" s="103">
        <f t="shared" si="3"/>
        <v>1.3984753363228701</v>
      </c>
      <c r="J116" s="103">
        <f t="shared" si="4"/>
        <v>3.6315246636771299</v>
      </c>
      <c r="K116" s="113" t="s">
        <v>941</v>
      </c>
      <c r="L116" s="113" t="s">
        <v>58</v>
      </c>
      <c r="M116" s="138">
        <v>0.27802690582959644</v>
      </c>
      <c r="N116" s="117">
        <f>H116*M116</f>
        <v>1.3984753363228701</v>
      </c>
      <c r="O116" s="117"/>
      <c r="P116" s="114"/>
      <c r="Q116" s="118"/>
      <c r="R116" s="116"/>
      <c r="S116" s="114"/>
    </row>
    <row r="117" spans="6:19">
      <c r="F117" s="111" t="s">
        <v>940</v>
      </c>
      <c r="G117" s="136">
        <v>3.3229799999999998E-5</v>
      </c>
      <c r="H117" s="103">
        <f>ROUND(+G117*Totals!$H$18,2)</f>
        <v>12.73</v>
      </c>
      <c r="I117" s="103">
        <f t="shared" si="3"/>
        <v>6.2089950980392157</v>
      </c>
      <c r="J117" s="103">
        <f t="shared" si="4"/>
        <v>6.5210049019607847</v>
      </c>
      <c r="K117" s="113" t="s">
        <v>940</v>
      </c>
      <c r="L117" s="113" t="s">
        <v>76</v>
      </c>
      <c r="M117" s="138">
        <v>0.48774509803921567</v>
      </c>
      <c r="N117" s="117">
        <f>H117*M117</f>
        <v>6.2089950980392157</v>
      </c>
      <c r="O117" s="113" t="s">
        <v>1159</v>
      </c>
      <c r="P117" s="114"/>
      <c r="Q117" s="118"/>
      <c r="R117" s="116"/>
      <c r="S117" s="114"/>
    </row>
    <row r="118" spans="6:19">
      <c r="F118" s="111" t="s">
        <v>939</v>
      </c>
      <c r="G118" s="136">
        <v>4.5439790000000003E-4</v>
      </c>
      <c r="H118" s="103">
        <f>ROUND(+G118*Totals!$H$18,2)</f>
        <v>174.02</v>
      </c>
      <c r="I118" s="103">
        <f t="shared" si="3"/>
        <v>0</v>
      </c>
      <c r="J118" s="103">
        <f t="shared" si="4"/>
        <v>174.02</v>
      </c>
      <c r="K118" s="113"/>
      <c r="L118" s="113"/>
      <c r="N118" s="117">
        <v>0</v>
      </c>
      <c r="O118" s="113"/>
      <c r="P118" s="114"/>
      <c r="Q118" s="118"/>
      <c r="R118" s="116"/>
      <c r="S118" s="114"/>
    </row>
    <row r="119" spans="6:19">
      <c r="F119" s="111" t="s">
        <v>938</v>
      </c>
      <c r="G119" s="136">
        <v>3.3113860000000001E-4</v>
      </c>
      <c r="H119" s="103">
        <f>ROUND(+G119*Totals!$H$18,2)</f>
        <v>126.81</v>
      </c>
      <c r="I119" s="103">
        <f t="shared" si="3"/>
        <v>0</v>
      </c>
      <c r="J119" s="103">
        <f t="shared" si="4"/>
        <v>126.81</v>
      </c>
      <c r="K119" s="113"/>
      <c r="L119" s="113"/>
      <c r="N119" s="117">
        <v>0</v>
      </c>
      <c r="O119" s="113"/>
      <c r="P119" s="114"/>
      <c r="Q119" s="118"/>
      <c r="R119" s="116"/>
      <c r="S119" s="114"/>
    </row>
    <row r="120" spans="6:19">
      <c r="F120" s="111" t="s">
        <v>937</v>
      </c>
      <c r="G120" s="136">
        <v>9.2803820999999998E-3</v>
      </c>
      <c r="H120" s="103">
        <f>ROUND(+G120*Totals!$H$18,2)</f>
        <v>3554.07</v>
      </c>
      <c r="I120" s="103">
        <f t="shared" si="3"/>
        <v>0</v>
      </c>
      <c r="J120" s="103">
        <f t="shared" si="4"/>
        <v>3554.07</v>
      </c>
      <c r="K120" s="113"/>
      <c r="L120" s="113"/>
      <c r="N120" s="117"/>
      <c r="O120" s="113"/>
      <c r="P120" s="114"/>
      <c r="Q120" s="118"/>
      <c r="R120" s="116"/>
      <c r="S120" s="114"/>
    </row>
    <row r="121" spans="6:19">
      <c r="F121" s="111" t="s">
        <v>936</v>
      </c>
      <c r="G121" s="136">
        <v>1.6151220000000001E-4</v>
      </c>
      <c r="H121" s="103">
        <f>ROUND(+G121*Totals!$H$18,2)</f>
        <v>61.85</v>
      </c>
      <c r="I121" s="103">
        <f t="shared" si="3"/>
        <v>9.5153846153846153</v>
      </c>
      <c r="J121" s="103">
        <f t="shared" si="4"/>
        <v>52.33461538461539</v>
      </c>
      <c r="K121" s="137" t="s">
        <v>936</v>
      </c>
      <c r="L121" s="137" t="s">
        <v>89</v>
      </c>
      <c r="M121" s="138">
        <v>0.15384615384615385</v>
      </c>
      <c r="N121" s="117">
        <f>H121*M121</f>
        <v>9.5153846153846153</v>
      </c>
      <c r="O121" s="117"/>
      <c r="P121" s="114"/>
      <c r="Q121" s="118"/>
      <c r="R121" s="116"/>
      <c r="S121" s="114"/>
    </row>
    <row r="122" spans="6:19">
      <c r="F122" s="111" t="s">
        <v>935</v>
      </c>
      <c r="G122" s="136">
        <v>1.49534E-4</v>
      </c>
      <c r="H122" s="103">
        <f>ROUND(+G122*Totals!$H$18,2)</f>
        <v>57.27</v>
      </c>
      <c r="I122" s="103">
        <f t="shared" si="3"/>
        <v>11.171988636363636</v>
      </c>
      <c r="J122" s="103">
        <f t="shared" si="4"/>
        <v>46.098011363636367</v>
      </c>
      <c r="K122" s="113" t="s">
        <v>935</v>
      </c>
      <c r="L122" s="113" t="s">
        <v>97</v>
      </c>
      <c r="M122" s="138">
        <v>0.19507575757575757</v>
      </c>
      <c r="N122" s="117">
        <f>H122*M122</f>
        <v>11.171988636363636</v>
      </c>
      <c r="O122" s="117" t="s">
        <v>1159</v>
      </c>
      <c r="P122" s="114"/>
      <c r="Q122" s="118"/>
      <c r="R122" s="116"/>
      <c r="S122" s="114"/>
    </row>
    <row r="123" spans="6:19">
      <c r="F123" s="111" t="s">
        <v>934</v>
      </c>
      <c r="G123" s="136">
        <v>1.3755580000000001E-4</v>
      </c>
      <c r="H123" s="103">
        <f>ROUND(+G123*Totals!$H$18,2)</f>
        <v>52.68</v>
      </c>
      <c r="I123" s="103">
        <f t="shared" si="3"/>
        <v>13.17</v>
      </c>
      <c r="J123" s="103">
        <f t="shared" si="4"/>
        <v>39.51</v>
      </c>
      <c r="K123" s="113" t="s">
        <v>934</v>
      </c>
      <c r="L123" s="113" t="s">
        <v>57</v>
      </c>
      <c r="M123" s="138">
        <v>0.25</v>
      </c>
      <c r="N123" s="117">
        <f>H123*M123</f>
        <v>13.17</v>
      </c>
      <c r="O123" s="117" t="s">
        <v>1159</v>
      </c>
      <c r="P123" s="114"/>
      <c r="Q123" s="118"/>
      <c r="R123" s="116"/>
      <c r="S123" s="114"/>
    </row>
    <row r="124" spans="6:19">
      <c r="F124" s="111" t="s">
        <v>933</v>
      </c>
      <c r="G124" s="136">
        <v>1.421925E-4</v>
      </c>
      <c r="H124" s="103">
        <f>ROUND(+G124*Totals!$H$18,2)</f>
        <v>54.45</v>
      </c>
      <c r="I124" s="103">
        <f t="shared" si="3"/>
        <v>14.749185336048882</v>
      </c>
      <c r="J124" s="103">
        <f t="shared" si="4"/>
        <v>39.700814663951121</v>
      </c>
      <c r="K124" s="113" t="s">
        <v>933</v>
      </c>
      <c r="L124" s="113" t="s">
        <v>127</v>
      </c>
      <c r="M124" s="138">
        <v>0.2708757637474542</v>
      </c>
      <c r="N124" s="117">
        <f>H124*M124</f>
        <v>14.749185336048882</v>
      </c>
      <c r="O124" s="113" t="s">
        <v>1159</v>
      </c>
      <c r="P124" s="114"/>
      <c r="Q124" s="118"/>
      <c r="R124" s="116"/>
      <c r="S124" s="114"/>
    </row>
    <row r="125" spans="6:19">
      <c r="F125" s="111" t="s">
        <v>932</v>
      </c>
      <c r="G125" s="136">
        <v>4.346919E-4</v>
      </c>
      <c r="H125" s="103">
        <f>ROUND(+G125*Totals!$H$18,2)</f>
        <v>166.47</v>
      </c>
      <c r="I125" s="103">
        <f t="shared" si="3"/>
        <v>0</v>
      </c>
      <c r="J125" s="103">
        <f t="shared" si="4"/>
        <v>166.47</v>
      </c>
      <c r="K125" s="113"/>
      <c r="L125" s="113"/>
      <c r="N125" s="117"/>
      <c r="O125" s="117"/>
      <c r="P125" s="114"/>
      <c r="Q125" s="118"/>
      <c r="R125" s="116"/>
      <c r="S125" s="114"/>
    </row>
    <row r="126" spans="6:19">
      <c r="F126" s="111" t="s">
        <v>931</v>
      </c>
      <c r="G126" s="136">
        <v>5.6413299999999997E-5</v>
      </c>
      <c r="H126" s="103">
        <f>ROUND(+G126*Totals!$H$18,2)</f>
        <v>21.6</v>
      </c>
      <c r="I126" s="103">
        <f t="shared" si="3"/>
        <v>3.2501567398119127</v>
      </c>
      <c r="J126" s="103">
        <f t="shared" si="4"/>
        <v>18.349843260188088</v>
      </c>
      <c r="K126" s="113" t="s">
        <v>931</v>
      </c>
      <c r="L126" s="113" t="s">
        <v>138</v>
      </c>
      <c r="M126" s="138">
        <v>0.15047021943573669</v>
      </c>
      <c r="N126" s="117">
        <f>H126*M126</f>
        <v>3.2501567398119127</v>
      </c>
      <c r="O126" s="113" t="s">
        <v>1159</v>
      </c>
      <c r="P126" s="114"/>
      <c r="Q126" s="118"/>
      <c r="R126" s="116"/>
      <c r="S126" s="114"/>
    </row>
    <row r="127" spans="6:19">
      <c r="F127" s="111" t="s">
        <v>930</v>
      </c>
      <c r="G127" s="136">
        <v>1.7658151E-3</v>
      </c>
      <c r="H127" s="103">
        <f>ROUND(+G127*Totals!$H$18,2)</f>
        <v>676.25</v>
      </c>
      <c r="I127" s="103">
        <f t="shared" si="3"/>
        <v>0</v>
      </c>
      <c r="J127" s="103">
        <f t="shared" si="4"/>
        <v>676.25</v>
      </c>
      <c r="K127" s="113"/>
      <c r="L127" s="113"/>
      <c r="N127" s="117"/>
      <c r="O127" s="113"/>
      <c r="P127" s="114"/>
      <c r="Q127" s="118"/>
      <c r="R127" s="116"/>
      <c r="S127" s="114"/>
    </row>
    <row r="128" spans="6:19">
      <c r="F128" s="111" t="s">
        <v>929</v>
      </c>
      <c r="G128" s="136">
        <v>3.1954679999999998E-4</v>
      </c>
      <c r="H128" s="103">
        <f>ROUND(+G128*Totals!$H$18,2)</f>
        <v>122.38</v>
      </c>
      <c r="I128" s="103">
        <f t="shared" si="3"/>
        <v>0</v>
      </c>
      <c r="J128" s="103">
        <f t="shared" si="4"/>
        <v>122.38</v>
      </c>
      <c r="K128" s="113"/>
      <c r="L128" s="113"/>
      <c r="N128" s="117"/>
      <c r="O128" s="117"/>
      <c r="P128" s="114"/>
      <c r="Q128" s="118"/>
      <c r="R128" s="116"/>
      <c r="S128" s="114"/>
    </row>
    <row r="129" spans="6:19">
      <c r="F129" s="111" t="s">
        <v>928</v>
      </c>
      <c r="G129" s="136">
        <v>8.6551999999999994E-5</v>
      </c>
      <c r="H129" s="103">
        <f>ROUND(+G129*Totals!$H$18,2)</f>
        <v>33.15</v>
      </c>
      <c r="I129" s="103">
        <f t="shared" si="3"/>
        <v>7.3329981718464348</v>
      </c>
      <c r="J129" s="103">
        <f t="shared" si="4"/>
        <v>25.817001828153565</v>
      </c>
      <c r="K129" s="113" t="s">
        <v>928</v>
      </c>
      <c r="L129" s="113" t="s">
        <v>122</v>
      </c>
      <c r="M129" s="138">
        <v>0.22120658135283364</v>
      </c>
      <c r="N129" s="117">
        <f>H129*M129</f>
        <v>7.3329981718464348</v>
      </c>
      <c r="O129" s="117" t="s">
        <v>1159</v>
      </c>
      <c r="P129" s="114"/>
      <c r="Q129" s="118"/>
      <c r="R129" s="116"/>
      <c r="S129" s="114"/>
    </row>
    <row r="130" spans="6:19">
      <c r="F130" s="111" t="s">
        <v>927</v>
      </c>
      <c r="G130" s="136">
        <v>1.3910100000000001E-5</v>
      </c>
      <c r="H130" s="103">
        <f>ROUND(+G130*Totals!$H$18,2)</f>
        <v>5.33</v>
      </c>
      <c r="I130" s="103">
        <f t="shared" si="3"/>
        <v>2.2249082568807341</v>
      </c>
      <c r="J130" s="103">
        <f t="shared" si="4"/>
        <v>3.1050917431192659</v>
      </c>
      <c r="K130" s="113" t="s">
        <v>927</v>
      </c>
      <c r="L130" s="113" t="s">
        <v>37</v>
      </c>
      <c r="M130" s="138">
        <v>0.41743119266055045</v>
      </c>
      <c r="N130" s="117">
        <f>H130*M130</f>
        <v>2.2249082568807341</v>
      </c>
      <c r="O130" s="113" t="s">
        <v>1159</v>
      </c>
      <c r="P130" s="114"/>
      <c r="Q130" s="118"/>
      <c r="R130" s="116"/>
      <c r="S130" s="114"/>
    </row>
    <row r="131" spans="6:19">
      <c r="F131" s="111" t="s">
        <v>926</v>
      </c>
      <c r="G131" s="136">
        <v>1.6073940000000001E-3</v>
      </c>
      <c r="H131" s="103">
        <f>ROUND(+G131*Totals!$H$18,2)</f>
        <v>615.58000000000004</v>
      </c>
      <c r="I131" s="103">
        <f t="shared" si="3"/>
        <v>0</v>
      </c>
      <c r="J131" s="103">
        <f t="shared" si="4"/>
        <v>615.58000000000004</v>
      </c>
      <c r="K131" s="113"/>
      <c r="L131" s="113"/>
      <c r="N131" s="117"/>
      <c r="O131" s="117"/>
      <c r="P131" s="114"/>
      <c r="Q131" s="118"/>
      <c r="R131" s="116"/>
      <c r="S131" s="114"/>
    </row>
    <row r="132" spans="6:19">
      <c r="F132" s="111" t="s">
        <v>925</v>
      </c>
      <c r="G132" s="136">
        <v>3.3616199999999998E-5</v>
      </c>
      <c r="H132" s="103">
        <f>ROUND(+G132*Totals!$H$18,2)</f>
        <v>12.87</v>
      </c>
      <c r="I132" s="103">
        <f t="shared" si="3"/>
        <v>4.7057709251101327</v>
      </c>
      <c r="J132" s="103">
        <f t="shared" si="4"/>
        <v>8.1642290748898674</v>
      </c>
      <c r="K132" s="113" t="s">
        <v>925</v>
      </c>
      <c r="L132" s="113" t="s">
        <v>100</v>
      </c>
      <c r="M132" s="138">
        <v>0.33920704845814981</v>
      </c>
      <c r="N132" s="117">
        <f>H132*M132</f>
        <v>4.365594713656388</v>
      </c>
      <c r="O132" s="137" t="s">
        <v>131</v>
      </c>
      <c r="P132" s="138">
        <v>2.6431718061674006E-2</v>
      </c>
      <c r="Q132" s="118">
        <f>H132*P132</f>
        <v>0.34017621145374444</v>
      </c>
      <c r="R132" s="116"/>
      <c r="S132" s="114"/>
    </row>
    <row r="133" spans="6:19">
      <c r="F133" s="111" t="s">
        <v>48</v>
      </c>
      <c r="G133" s="136">
        <v>3.9879599999999996E-3</v>
      </c>
      <c r="H133" s="103">
        <f>ROUND(+G133*Totals!$H$18,2)</f>
        <v>1527.25</v>
      </c>
      <c r="I133" s="103">
        <f t="shared" si="3"/>
        <v>0</v>
      </c>
      <c r="J133" s="103">
        <f t="shared" si="4"/>
        <v>1527.25</v>
      </c>
      <c r="K133" s="113"/>
      <c r="L133" s="113"/>
      <c r="N133" s="117"/>
      <c r="O133" s="113"/>
      <c r="P133" s="114"/>
      <c r="Q133" s="118"/>
      <c r="R133" s="116"/>
      <c r="S133" s="114"/>
    </row>
    <row r="134" spans="6:19">
      <c r="F134" s="111" t="s">
        <v>924</v>
      </c>
      <c r="G134" s="136">
        <v>2.9597689999999997E-4</v>
      </c>
      <c r="H134" s="103">
        <f>ROUND(+G134*Totals!$H$18,2)</f>
        <v>113.35</v>
      </c>
      <c r="I134" s="103">
        <f t="shared" si="3"/>
        <v>0</v>
      </c>
      <c r="J134" s="103">
        <f t="shared" si="4"/>
        <v>113.35</v>
      </c>
      <c r="K134" s="113"/>
      <c r="L134" s="113"/>
      <c r="N134" s="117"/>
      <c r="O134" s="113"/>
      <c r="P134" s="114"/>
      <c r="Q134" s="118"/>
      <c r="R134" s="116"/>
      <c r="S134" s="114"/>
    </row>
    <row r="135" spans="6:19">
      <c r="F135" s="111" t="s">
        <v>923</v>
      </c>
      <c r="G135" s="136">
        <v>1.4648151E-3</v>
      </c>
      <c r="H135" s="103">
        <f>ROUND(+G135*Totals!$H$18,2)</f>
        <v>560.97</v>
      </c>
      <c r="I135" s="103">
        <f t="shared" ref="I135:I198" si="6">+N135+Q135+T135</f>
        <v>0</v>
      </c>
      <c r="J135" s="103">
        <f t="shared" ref="J135:J198" si="7">+H135-I135</f>
        <v>560.97</v>
      </c>
      <c r="K135" s="113"/>
      <c r="L135" s="113"/>
      <c r="N135" s="117"/>
      <c r="O135" s="113"/>
      <c r="P135" s="114"/>
      <c r="Q135" s="118"/>
      <c r="R135" s="116"/>
      <c r="S135" s="114"/>
    </row>
    <row r="136" spans="6:19">
      <c r="F136" s="111" t="s">
        <v>922</v>
      </c>
      <c r="G136" s="136">
        <v>9.2193319999999996E-4</v>
      </c>
      <c r="H136" s="103">
        <f>ROUND(+G136*Totals!$H$18,2)</f>
        <v>353.07</v>
      </c>
      <c r="I136" s="103">
        <f t="shared" si="6"/>
        <v>0</v>
      </c>
      <c r="J136" s="103">
        <f t="shared" si="7"/>
        <v>353.07</v>
      </c>
      <c r="K136" s="113"/>
      <c r="L136" s="113"/>
      <c r="N136" s="117"/>
      <c r="O136" s="117"/>
      <c r="P136" s="114"/>
      <c r="Q136" s="118"/>
      <c r="R136" s="116"/>
      <c r="S136" s="114"/>
    </row>
    <row r="137" spans="6:19">
      <c r="F137" s="111" t="s">
        <v>921</v>
      </c>
      <c r="G137" s="136">
        <v>1.49534E-4</v>
      </c>
      <c r="H137" s="103">
        <f>ROUND(+G137*Totals!$H$18,2)</f>
        <v>57.27</v>
      </c>
      <c r="I137" s="103">
        <f t="shared" si="6"/>
        <v>8.0692144638403995</v>
      </c>
      <c r="J137" s="103">
        <f t="shared" si="7"/>
        <v>49.2007855361596</v>
      </c>
      <c r="K137" s="113" t="s">
        <v>921</v>
      </c>
      <c r="L137" s="113" t="s">
        <v>36</v>
      </c>
      <c r="M137" s="138">
        <v>3.117206982543641E-2</v>
      </c>
      <c r="N137" s="117">
        <f>H137*M137</f>
        <v>1.7852244389027434</v>
      </c>
      <c r="O137" s="117" t="s">
        <v>73</v>
      </c>
      <c r="P137" s="138">
        <v>0.10972568578553617</v>
      </c>
      <c r="Q137" s="118">
        <f>H137*P137</f>
        <v>6.2839900249376566</v>
      </c>
      <c r="R137" s="116" t="s">
        <v>1159</v>
      </c>
      <c r="S137" s="114"/>
    </row>
    <row r="138" spans="6:19">
      <c r="F138" s="111" t="s">
        <v>920</v>
      </c>
      <c r="G138" s="136">
        <v>5.6027000000000004E-5</v>
      </c>
      <c r="H138" s="103">
        <f>ROUND(+G138*Totals!$H$18,2)</f>
        <v>21.46</v>
      </c>
      <c r="I138" s="103">
        <f t="shared" si="6"/>
        <v>8.5840000000000014</v>
      </c>
      <c r="J138" s="103">
        <f t="shared" si="7"/>
        <v>12.875999999999999</v>
      </c>
      <c r="K138" s="113" t="s">
        <v>920</v>
      </c>
      <c r="L138" s="113" t="s">
        <v>129</v>
      </c>
      <c r="M138" s="138">
        <v>0.40000000000000008</v>
      </c>
      <c r="N138" s="117">
        <f>H138*M138</f>
        <v>8.5840000000000014</v>
      </c>
      <c r="O138" s="113" t="s">
        <v>1159</v>
      </c>
      <c r="P138" s="114"/>
      <c r="Q138" s="118"/>
      <c r="R138" s="116"/>
      <c r="S138" s="114"/>
    </row>
    <row r="139" spans="6:19">
      <c r="F139" s="111" t="s">
        <v>919</v>
      </c>
      <c r="G139" s="136">
        <v>4.1343999999999996E-5</v>
      </c>
      <c r="H139" s="103">
        <f>ROUND(+G139*Totals!$H$18,2)</f>
        <v>15.83</v>
      </c>
      <c r="I139" s="103">
        <f t="shared" si="6"/>
        <v>2.3608795411089862</v>
      </c>
      <c r="J139" s="103">
        <f t="shared" si="7"/>
        <v>13.469120458891014</v>
      </c>
      <c r="K139" s="113" t="s">
        <v>919</v>
      </c>
      <c r="L139" s="113" t="s">
        <v>101</v>
      </c>
      <c r="M139" s="138">
        <v>0.14913957934990438</v>
      </c>
      <c r="N139" s="117">
        <f>H139*M139</f>
        <v>2.3608795411089862</v>
      </c>
      <c r="O139" s="113" t="s">
        <v>1159</v>
      </c>
      <c r="P139" s="114"/>
      <c r="Q139" s="118"/>
      <c r="R139" s="116"/>
      <c r="S139" s="114"/>
    </row>
    <row r="140" spans="6:19">
      <c r="F140" s="111" t="s">
        <v>918</v>
      </c>
      <c r="G140" s="136">
        <v>1.5731982499999998E-2</v>
      </c>
      <c r="H140" s="103">
        <f>ROUND(+G140*Totals!$H$18,2)</f>
        <v>6024.81</v>
      </c>
      <c r="I140" s="103">
        <f t="shared" si="6"/>
        <v>0</v>
      </c>
      <c r="J140" s="103">
        <f t="shared" si="7"/>
        <v>6024.81</v>
      </c>
      <c r="K140" s="113"/>
      <c r="L140" s="113"/>
      <c r="N140" s="117"/>
      <c r="O140" s="113"/>
      <c r="P140" s="114"/>
      <c r="Q140" s="118"/>
      <c r="R140" s="116"/>
      <c r="S140" s="114"/>
    </row>
    <row r="141" spans="6:19">
      <c r="F141" s="111" t="s">
        <v>917</v>
      </c>
      <c r="G141" s="136">
        <v>5.3210151300000001E-2</v>
      </c>
      <c r="H141" s="103">
        <f>ROUND(+G141*Totals!$H$18,2)</f>
        <v>20377.669999999998</v>
      </c>
      <c r="I141" s="103">
        <f t="shared" si="6"/>
        <v>0</v>
      </c>
      <c r="J141" s="103">
        <f t="shared" si="7"/>
        <v>20377.669999999998</v>
      </c>
      <c r="K141" s="113"/>
      <c r="L141" s="113"/>
      <c r="N141" s="117"/>
      <c r="O141" s="113"/>
      <c r="P141" s="114"/>
      <c r="Q141" s="118"/>
      <c r="R141" s="116"/>
      <c r="S141" s="114"/>
    </row>
    <row r="142" spans="6:19">
      <c r="F142" s="111" t="s">
        <v>916</v>
      </c>
      <c r="G142" s="136">
        <v>9.9650699999999999E-4</v>
      </c>
      <c r="H142" s="103">
        <f>ROUND(+G142*Totals!$H$18,2)</f>
        <v>381.63</v>
      </c>
      <c r="I142" s="103">
        <f t="shared" si="6"/>
        <v>0</v>
      </c>
      <c r="J142" s="103">
        <f t="shared" si="7"/>
        <v>381.63</v>
      </c>
      <c r="K142" s="113"/>
      <c r="L142" s="113"/>
      <c r="N142" s="117"/>
      <c r="O142" s="113"/>
      <c r="P142" s="114"/>
      <c r="Q142" s="118"/>
      <c r="R142" s="116"/>
      <c r="S142" s="114"/>
    </row>
    <row r="143" spans="6:19">
      <c r="F143" s="111" t="s">
        <v>915</v>
      </c>
      <c r="G143" s="136">
        <v>2.0930898000000001E-3</v>
      </c>
      <c r="H143" s="103">
        <f>ROUND(+G143*Totals!$H$18,2)</f>
        <v>801.58</v>
      </c>
      <c r="I143" s="103">
        <f t="shared" si="6"/>
        <v>0</v>
      </c>
      <c r="J143" s="103">
        <f t="shared" si="7"/>
        <v>801.58</v>
      </c>
      <c r="K143" s="113"/>
      <c r="L143" s="113"/>
      <c r="N143" s="117"/>
      <c r="O143" s="117"/>
      <c r="P143" s="114"/>
      <c r="Q143" s="118"/>
      <c r="R143" s="116"/>
      <c r="S143" s="114"/>
    </row>
    <row r="144" spans="6:19">
      <c r="F144" s="111" t="s">
        <v>914</v>
      </c>
      <c r="G144" s="136">
        <v>4.8840050000000001E-4</v>
      </c>
      <c r="H144" s="103">
        <f>ROUND(+G144*Totals!$H$18,2)</f>
        <v>187.04</v>
      </c>
      <c r="I144" s="103">
        <f t="shared" si="6"/>
        <v>0</v>
      </c>
      <c r="J144" s="103">
        <f t="shared" si="7"/>
        <v>187.04</v>
      </c>
      <c r="K144" s="113"/>
      <c r="L144" s="113"/>
      <c r="N144" s="117"/>
      <c r="O144" s="117"/>
      <c r="P144" s="114"/>
      <c r="Q144" s="118"/>
      <c r="R144" s="116"/>
      <c r="S144" s="114"/>
    </row>
    <row r="145" spans="6:19">
      <c r="F145" s="111" t="s">
        <v>913</v>
      </c>
      <c r="G145" s="136">
        <v>4.4821599999999998E-5</v>
      </c>
      <c r="H145" s="103">
        <f>ROUND(+G145*Totals!$H$18,2)</f>
        <v>17.170000000000002</v>
      </c>
      <c r="I145" s="103">
        <f t="shared" si="6"/>
        <v>9.6193373493975933</v>
      </c>
      <c r="J145" s="103">
        <f t="shared" si="7"/>
        <v>7.5506626506024084</v>
      </c>
      <c r="K145" s="113" t="s">
        <v>913</v>
      </c>
      <c r="L145" s="113" t="s">
        <v>65</v>
      </c>
      <c r="M145" s="138">
        <v>0.56024096385542177</v>
      </c>
      <c r="N145" s="117">
        <f>H145*M145</f>
        <v>9.6193373493975933</v>
      </c>
      <c r="O145" s="113" t="s">
        <v>1159</v>
      </c>
      <c r="P145" s="114"/>
      <c r="Q145" s="118"/>
      <c r="R145" s="116"/>
      <c r="S145" s="114"/>
    </row>
    <row r="146" spans="6:19">
      <c r="F146" s="111" t="s">
        <v>912</v>
      </c>
      <c r="G146" s="136">
        <v>1.6201450000000001E-3</v>
      </c>
      <c r="H146" s="103">
        <f>ROUND(+G146*Totals!$H$18,2)</f>
        <v>620.46</v>
      </c>
      <c r="I146" s="103">
        <f t="shared" si="6"/>
        <v>0</v>
      </c>
      <c r="J146" s="103">
        <f>+H146-I146</f>
        <v>620.46</v>
      </c>
      <c r="O146" s="113" t="s">
        <v>1159</v>
      </c>
      <c r="P146" s="114"/>
      <c r="Q146" s="118"/>
      <c r="R146" s="116"/>
      <c r="S146" s="114"/>
    </row>
    <row r="147" spans="6:19">
      <c r="F147" s="111" t="s">
        <v>911</v>
      </c>
      <c r="G147" s="136">
        <v>2.8577611000000004E-3</v>
      </c>
      <c r="H147" s="103">
        <f>ROUND(+G147*Totals!$H$18,2)</f>
        <v>1094.42</v>
      </c>
      <c r="I147" s="103">
        <f t="shared" si="6"/>
        <v>0</v>
      </c>
      <c r="J147" s="103">
        <f>+H147-I147</f>
        <v>1094.42</v>
      </c>
      <c r="K147" s="113"/>
      <c r="L147" s="113"/>
      <c r="N147" s="117"/>
      <c r="O147" s="113"/>
      <c r="P147" s="114"/>
      <c r="Q147" s="118"/>
      <c r="R147" s="116"/>
      <c r="S147" s="114"/>
    </row>
    <row r="148" spans="6:19">
      <c r="F148" s="111" t="s">
        <v>910</v>
      </c>
      <c r="G148" s="136">
        <v>1.5030679999999998E-4</v>
      </c>
      <c r="H148" s="103">
        <f>ROUND(+G148*Totals!$H$18,2)</f>
        <v>57.56</v>
      </c>
      <c r="I148" s="103">
        <f t="shared" si="6"/>
        <v>18.860085106382979</v>
      </c>
      <c r="J148" s="103">
        <f>+H148-I148</f>
        <v>38.69991489361702</v>
      </c>
      <c r="K148" s="113" t="s">
        <v>910</v>
      </c>
      <c r="L148" s="113" t="s">
        <v>57</v>
      </c>
      <c r="M148" s="138">
        <v>0.32765957446808508</v>
      </c>
      <c r="N148" s="117">
        <f>+H148*M148</f>
        <v>18.860085106382979</v>
      </c>
      <c r="O148" s="117"/>
      <c r="P148" s="114"/>
      <c r="Q148" s="118"/>
      <c r="R148" s="116"/>
      <c r="S148" s="114"/>
    </row>
    <row r="149" spans="6:19">
      <c r="F149" s="111" t="s">
        <v>909</v>
      </c>
      <c r="G149" s="136">
        <v>2.0672010000000001E-4</v>
      </c>
      <c r="H149" s="103">
        <f>ROUND(+G149*Totals!$H$18,2)</f>
        <v>79.17</v>
      </c>
      <c r="I149" s="103">
        <f t="shared" si="6"/>
        <v>0</v>
      </c>
      <c r="J149" s="103">
        <f>+H149-I149</f>
        <v>79.17</v>
      </c>
      <c r="K149" s="113"/>
      <c r="L149" s="113"/>
      <c r="N149" s="117"/>
      <c r="O149" s="117"/>
      <c r="P149" s="114"/>
      <c r="Q149" s="118"/>
      <c r="R149" s="116"/>
      <c r="S149" s="114"/>
    </row>
    <row r="150" spans="6:19">
      <c r="F150" s="111" t="s">
        <v>908</v>
      </c>
      <c r="G150" s="136">
        <v>2.8979499999999999E-5</v>
      </c>
      <c r="H150" s="103">
        <f>ROUND(+G150*Totals!$H$18,2)</f>
        <v>11.1</v>
      </c>
      <c r="I150" s="103">
        <f t="shared" si="6"/>
        <v>0.79620253164556953</v>
      </c>
      <c r="J150" s="103">
        <f t="shared" si="7"/>
        <v>10.30379746835443</v>
      </c>
      <c r="K150" s="113" t="s">
        <v>908</v>
      </c>
      <c r="L150" s="113" t="s">
        <v>117</v>
      </c>
      <c r="M150" s="138">
        <v>7.1729957805907171E-2</v>
      </c>
      <c r="N150" s="117">
        <f>H150*M150</f>
        <v>0.79620253164556953</v>
      </c>
      <c r="O150" s="113" t="s">
        <v>1159</v>
      </c>
      <c r="P150" s="114"/>
      <c r="Q150" s="118"/>
      <c r="R150" s="116"/>
      <c r="S150" s="114"/>
    </row>
    <row r="151" spans="6:19">
      <c r="F151" s="111" t="s">
        <v>907</v>
      </c>
      <c r="G151" s="136">
        <v>8.8483899999999995E-5</v>
      </c>
      <c r="H151" s="103">
        <f>ROUND(+G151*Totals!$H$18,2)</f>
        <v>33.89</v>
      </c>
      <c r="I151" s="103">
        <f t="shared" si="6"/>
        <v>13.875814307458143</v>
      </c>
      <c r="J151" s="103">
        <f t="shared" si="7"/>
        <v>20.014185692541858</v>
      </c>
      <c r="K151" s="113" t="s">
        <v>907</v>
      </c>
      <c r="L151" s="113" t="s">
        <v>119</v>
      </c>
      <c r="M151" s="138">
        <v>0.40943683409436832</v>
      </c>
      <c r="N151" s="117">
        <f>H151*M151</f>
        <v>13.875814307458143</v>
      </c>
      <c r="O151" s="117" t="s">
        <v>1159</v>
      </c>
      <c r="P151" s="114"/>
      <c r="Q151" s="118"/>
      <c r="R151" s="116"/>
      <c r="S151" s="114"/>
    </row>
    <row r="152" spans="6:19">
      <c r="F152" s="111" t="s">
        <v>52</v>
      </c>
      <c r="G152" s="136">
        <v>2.0088560999999999E-3</v>
      </c>
      <c r="H152" s="103">
        <f>ROUND(+G152*Totals!$H$18,2)</f>
        <v>769.32</v>
      </c>
      <c r="I152" s="103">
        <f t="shared" si="6"/>
        <v>0</v>
      </c>
      <c r="J152" s="103">
        <f t="shared" si="7"/>
        <v>769.32</v>
      </c>
      <c r="K152" s="113"/>
      <c r="L152" s="113"/>
      <c r="N152" s="117"/>
      <c r="O152" s="117"/>
      <c r="P152" s="114"/>
      <c r="Q152" s="118"/>
      <c r="R152" s="116"/>
      <c r="S152" s="114"/>
    </row>
    <row r="153" spans="6:19">
      <c r="F153" s="111" t="s">
        <v>906</v>
      </c>
      <c r="G153" s="136">
        <v>5.3708599999999996E-5</v>
      </c>
      <c r="H153" s="103">
        <f>ROUND(+G153*Totals!$H$18,2)</f>
        <v>20.57</v>
      </c>
      <c r="I153" s="103">
        <f t="shared" si="6"/>
        <v>8.7782802547770711</v>
      </c>
      <c r="J153" s="103">
        <f t="shared" si="7"/>
        <v>11.791719745222929</v>
      </c>
      <c r="K153" s="113" t="s">
        <v>906</v>
      </c>
      <c r="L153" s="113" t="s">
        <v>79</v>
      </c>
      <c r="M153" s="138">
        <v>0.42675159235668791</v>
      </c>
      <c r="N153" s="117">
        <f>H153*M153</f>
        <v>8.7782802547770711</v>
      </c>
      <c r="O153" s="117" t="s">
        <v>1159</v>
      </c>
      <c r="P153" s="114"/>
      <c r="Q153" s="118"/>
      <c r="R153" s="116"/>
      <c r="S153" s="114"/>
    </row>
    <row r="154" spans="6:19">
      <c r="F154" s="111" t="s">
        <v>905</v>
      </c>
      <c r="G154" s="136">
        <v>2.9365900000000003E-5</v>
      </c>
      <c r="H154" s="103">
        <f>ROUND(+G154*Totals!$H$18,2)</f>
        <v>11.25</v>
      </c>
      <c r="I154" s="103">
        <f t="shared" si="6"/>
        <v>6.8218085106382969</v>
      </c>
      <c r="J154" s="103">
        <f t="shared" si="7"/>
        <v>4.4281914893617031</v>
      </c>
      <c r="K154" s="113" t="s">
        <v>905</v>
      </c>
      <c r="L154" s="113" t="s">
        <v>123</v>
      </c>
      <c r="M154" s="138">
        <v>0.60638297872340419</v>
      </c>
      <c r="N154" s="117">
        <f>H154*M154</f>
        <v>6.8218085106382969</v>
      </c>
      <c r="O154" s="117" t="s">
        <v>1159</v>
      </c>
      <c r="P154" s="114"/>
      <c r="Q154" s="118"/>
      <c r="R154" s="116"/>
      <c r="S154" s="114"/>
    </row>
    <row r="155" spans="6:19">
      <c r="F155" s="111" t="s">
        <v>904</v>
      </c>
      <c r="G155" s="136">
        <v>1.4103340000000002E-4</v>
      </c>
      <c r="H155" s="103">
        <f>ROUND(+G155*Totals!$H$18,2)</f>
        <v>54.01</v>
      </c>
      <c r="I155" s="103">
        <f t="shared" si="6"/>
        <v>13.296878172588832</v>
      </c>
      <c r="J155" s="103">
        <f t="shared" si="7"/>
        <v>40.713121827411165</v>
      </c>
      <c r="K155" s="113" t="s">
        <v>904</v>
      </c>
      <c r="L155" s="113" t="s">
        <v>71</v>
      </c>
      <c r="M155" s="138">
        <v>0.24619289340101522</v>
      </c>
      <c r="N155" s="117">
        <f>H155*M155</f>
        <v>13.296878172588832</v>
      </c>
      <c r="O155" s="117" t="s">
        <v>1159</v>
      </c>
      <c r="P155" s="114"/>
      <c r="Q155" s="118"/>
      <c r="R155" s="116"/>
      <c r="S155" s="114"/>
    </row>
    <row r="156" spans="6:19">
      <c r="F156" s="111" t="s">
        <v>903</v>
      </c>
      <c r="G156" s="136">
        <v>1.1205390000000001E-4</v>
      </c>
      <c r="H156" s="103">
        <f>ROUND(+G156*Totals!$H$18,2)</f>
        <v>42.91</v>
      </c>
      <c r="I156" s="103">
        <f t="shared" si="6"/>
        <v>11.083211169284466</v>
      </c>
      <c r="J156" s="103">
        <f t="shared" si="7"/>
        <v>31.826788830715529</v>
      </c>
      <c r="K156" s="113" t="s">
        <v>903</v>
      </c>
      <c r="L156" s="113" t="s">
        <v>39</v>
      </c>
      <c r="M156" s="138">
        <v>0.2582897033158813</v>
      </c>
      <c r="N156" s="117">
        <f>H156*M156</f>
        <v>11.083211169284466</v>
      </c>
      <c r="O156" s="113" t="s">
        <v>1159</v>
      </c>
      <c r="P156" s="114"/>
      <c r="Q156" s="118"/>
      <c r="R156" s="116"/>
      <c r="S156" s="114"/>
    </row>
    <row r="157" spans="6:19">
      <c r="F157" s="111" t="s">
        <v>902</v>
      </c>
      <c r="G157" s="136">
        <v>5.2549399999999995E-5</v>
      </c>
      <c r="H157" s="103">
        <f>ROUND(+G157*Totals!$H$18,2)</f>
        <v>20.12</v>
      </c>
      <c r="I157" s="103">
        <f t="shared" si="6"/>
        <v>11.553281250000001</v>
      </c>
      <c r="J157" s="103">
        <f t="shared" si="7"/>
        <v>8.5667187499999997</v>
      </c>
      <c r="K157" s="113" t="s">
        <v>902</v>
      </c>
      <c r="L157" s="113" t="s">
        <v>127</v>
      </c>
      <c r="M157" s="138">
        <v>0.57421875</v>
      </c>
      <c r="N157" s="117">
        <f>H157*M157</f>
        <v>11.553281250000001</v>
      </c>
      <c r="O157" s="113" t="s">
        <v>1159</v>
      </c>
      <c r="P157" s="114"/>
      <c r="Q157" s="118"/>
      <c r="R157" s="116"/>
      <c r="S157" s="114"/>
    </row>
    <row r="158" spans="6:19">
      <c r="F158" s="111" t="s">
        <v>901</v>
      </c>
      <c r="G158" s="136">
        <v>4.0146210000000003E-4</v>
      </c>
      <c r="H158" s="103">
        <f>ROUND(+G158*Totals!$H$18,2)</f>
        <v>153.75</v>
      </c>
      <c r="I158" s="103">
        <f t="shared" si="6"/>
        <v>0</v>
      </c>
      <c r="J158" s="103">
        <f t="shared" si="7"/>
        <v>153.75</v>
      </c>
      <c r="K158" s="113"/>
      <c r="L158" s="113"/>
      <c r="N158" s="117"/>
      <c r="O158" s="113"/>
      <c r="P158" s="114"/>
      <c r="Q158" s="118"/>
      <c r="R158" s="116"/>
      <c r="S158" s="114"/>
    </row>
    <row r="159" spans="6:19">
      <c r="F159" s="111" t="s">
        <v>900</v>
      </c>
      <c r="G159" s="136">
        <v>2.0745429000000003E-3</v>
      </c>
      <c r="H159" s="103">
        <f>ROUND(+G159*Totals!$H$18,2)</f>
        <v>794.48</v>
      </c>
      <c r="I159" s="103">
        <f t="shared" si="6"/>
        <v>0</v>
      </c>
      <c r="J159" s="103">
        <f t="shared" si="7"/>
        <v>794.48</v>
      </c>
      <c r="K159" s="113"/>
      <c r="L159" s="113"/>
      <c r="N159" s="117"/>
      <c r="O159" s="113"/>
      <c r="P159" s="114"/>
      <c r="Q159" s="118"/>
      <c r="R159" s="116"/>
      <c r="S159" s="114"/>
    </row>
    <row r="160" spans="6:19">
      <c r="F160" s="111" t="s">
        <v>899</v>
      </c>
      <c r="G160" s="136">
        <v>1.0857637E-3</v>
      </c>
      <c r="H160" s="103">
        <f>ROUND(+G160*Totals!$H$18,2)</f>
        <v>415.81</v>
      </c>
      <c r="I160" s="103">
        <f t="shared" si="6"/>
        <v>0</v>
      </c>
      <c r="J160" s="103">
        <f t="shared" si="7"/>
        <v>415.81</v>
      </c>
      <c r="K160" s="113"/>
      <c r="L160" s="113"/>
      <c r="N160" s="117"/>
      <c r="O160" s="117"/>
      <c r="P160" s="114"/>
      <c r="Q160" s="118"/>
      <c r="R160" s="116"/>
      <c r="S160" s="114"/>
    </row>
    <row r="161" spans="6:19">
      <c r="F161" s="111" t="s">
        <v>898</v>
      </c>
      <c r="G161" s="136">
        <v>4.8840050000000001E-4</v>
      </c>
      <c r="H161" s="103">
        <f>ROUND(+G161*Totals!$H$18,2)</f>
        <v>187.04</v>
      </c>
      <c r="I161" s="103">
        <f t="shared" si="6"/>
        <v>0</v>
      </c>
      <c r="J161" s="103">
        <f t="shared" si="7"/>
        <v>187.04</v>
      </c>
      <c r="K161" s="113"/>
      <c r="L161" s="113"/>
      <c r="N161" s="117"/>
      <c r="O161" s="113"/>
      <c r="P161" s="114"/>
      <c r="Q161" s="118"/>
      <c r="R161" s="116"/>
      <c r="S161" s="114"/>
    </row>
    <row r="162" spans="6:19">
      <c r="F162" s="111" t="s">
        <v>56</v>
      </c>
      <c r="G162" s="136">
        <v>1.73877E-5</v>
      </c>
      <c r="H162" s="103">
        <f>ROUND(+G162*Totals!$H$18,2)</f>
        <v>6.66</v>
      </c>
      <c r="I162" s="103">
        <f t="shared" si="6"/>
        <v>2.3587500000000001</v>
      </c>
      <c r="J162" s="103">
        <f t="shared" si="7"/>
        <v>4.3012499999999996</v>
      </c>
      <c r="K162" s="113" t="s">
        <v>56</v>
      </c>
      <c r="L162" s="113" t="s">
        <v>56</v>
      </c>
      <c r="M162" s="138">
        <v>0.35416666666666669</v>
      </c>
      <c r="N162" s="117">
        <f>H162*M162</f>
        <v>2.3587500000000001</v>
      </c>
      <c r="O162" s="117" t="s">
        <v>1159</v>
      </c>
      <c r="P162" s="114"/>
      <c r="Q162" s="118"/>
      <c r="R162" s="116"/>
      <c r="S162" s="114"/>
    </row>
    <row r="163" spans="6:19">
      <c r="F163" s="111" t="s">
        <v>897</v>
      </c>
      <c r="G163" s="136">
        <v>2.9702013999999997E-3</v>
      </c>
      <c r="H163" s="103">
        <f>ROUND(+G163*Totals!$H$18,2)</f>
        <v>1137.49</v>
      </c>
      <c r="I163" s="103">
        <f t="shared" si="6"/>
        <v>0</v>
      </c>
      <c r="J163" s="103">
        <f t="shared" si="7"/>
        <v>1137.49</v>
      </c>
      <c r="K163" s="113"/>
      <c r="L163" s="113"/>
      <c r="N163" s="117"/>
      <c r="O163" s="117"/>
      <c r="P163" s="114"/>
      <c r="Q163" s="118"/>
      <c r="R163" s="116"/>
      <c r="S163" s="114"/>
    </row>
    <row r="164" spans="6:19">
      <c r="F164" s="111" t="s">
        <v>896</v>
      </c>
      <c r="G164" s="136">
        <v>1.0741719999999999E-4</v>
      </c>
      <c r="H164" s="103">
        <f>ROUND(+G164*Totals!$H$18,2)</f>
        <v>41.14</v>
      </c>
      <c r="I164" s="103">
        <f t="shared" si="6"/>
        <v>6.2859293044469791</v>
      </c>
      <c r="J164" s="103">
        <f t="shared" si="7"/>
        <v>34.85407069555302</v>
      </c>
      <c r="K164" s="113" t="s">
        <v>896</v>
      </c>
      <c r="L164" s="113" t="s">
        <v>120</v>
      </c>
      <c r="M164" s="138">
        <v>0.15279361459521096</v>
      </c>
      <c r="N164" s="117">
        <f>H164*M164</f>
        <v>6.2859293044469791</v>
      </c>
      <c r="O164" s="117" t="s">
        <v>1159</v>
      </c>
      <c r="P164" s="114"/>
      <c r="Q164" s="118"/>
      <c r="R164" s="116"/>
      <c r="S164" s="114"/>
    </row>
    <row r="165" spans="6:19">
      <c r="F165" s="111" t="s">
        <v>895</v>
      </c>
      <c r="G165" s="136">
        <v>9.2734299999999991E-5</v>
      </c>
      <c r="H165" s="103">
        <f>ROUND(+G165*Totals!$H$18,2)</f>
        <v>35.51</v>
      </c>
      <c r="I165" s="103">
        <f t="shared" si="6"/>
        <v>0.98249011857707513</v>
      </c>
      <c r="J165" s="103">
        <f t="shared" si="7"/>
        <v>34.527509881422922</v>
      </c>
      <c r="K165" s="113" t="s">
        <v>895</v>
      </c>
      <c r="L165" s="113" t="s">
        <v>52</v>
      </c>
      <c r="M165" s="138">
        <v>2.7667984189723323E-2</v>
      </c>
      <c r="N165" s="117">
        <f>H165*M165</f>
        <v>0.98249011857707513</v>
      </c>
      <c r="O165" s="113" t="s">
        <v>1159</v>
      </c>
      <c r="P165" s="114"/>
      <c r="Q165" s="118"/>
      <c r="R165" s="116"/>
      <c r="S165" s="114"/>
    </row>
    <row r="166" spans="6:19">
      <c r="F166" s="111" t="s">
        <v>894</v>
      </c>
      <c r="G166" s="136">
        <v>5.4095000000000003E-5</v>
      </c>
      <c r="H166" s="103">
        <f>ROUND(+G166*Totals!$H$18,2)</f>
        <v>20.72</v>
      </c>
      <c r="I166" s="103">
        <f t="shared" si="6"/>
        <v>5.2902127659574463</v>
      </c>
      <c r="J166" s="103">
        <f t="shared" si="7"/>
        <v>15.429787234042553</v>
      </c>
      <c r="K166" s="113" t="s">
        <v>894</v>
      </c>
      <c r="L166" s="113" t="s">
        <v>98</v>
      </c>
      <c r="M166" s="138">
        <v>0.25531914893617019</v>
      </c>
      <c r="N166" s="117">
        <f>H166*M166</f>
        <v>5.2902127659574463</v>
      </c>
      <c r="O166" s="113" t="s">
        <v>1159</v>
      </c>
      <c r="P166" s="114"/>
      <c r="Q166" s="118"/>
      <c r="R166" s="116"/>
      <c r="S166" s="114"/>
    </row>
    <row r="167" spans="6:19">
      <c r="F167" s="111" t="s">
        <v>893</v>
      </c>
      <c r="G167" s="136">
        <v>2.2642619999999999E-4</v>
      </c>
      <c r="H167" s="103">
        <f>ROUND(+G167*Totals!$H$18,2)</f>
        <v>86.71</v>
      </c>
      <c r="I167" s="103">
        <f t="shared" si="6"/>
        <v>0</v>
      </c>
      <c r="J167" s="103">
        <f t="shared" si="7"/>
        <v>86.71</v>
      </c>
      <c r="K167" s="113"/>
      <c r="L167" s="113"/>
      <c r="N167" s="117"/>
      <c r="O167" s="117"/>
      <c r="P167" s="114"/>
      <c r="Q167" s="118"/>
      <c r="R167" s="116"/>
      <c r="S167" s="114"/>
    </row>
    <row r="168" spans="6:19">
      <c r="F168" s="111" t="s">
        <v>57</v>
      </c>
      <c r="G168" s="136">
        <v>9.4546452000000003E-3</v>
      </c>
      <c r="H168" s="103">
        <f>ROUND(+G168*Totals!$H$18,2)</f>
        <v>3620.81</v>
      </c>
      <c r="I168" s="103">
        <f t="shared" si="6"/>
        <v>0</v>
      </c>
      <c r="J168" s="103">
        <f t="shared" si="7"/>
        <v>3620.81</v>
      </c>
      <c r="K168" s="113"/>
      <c r="L168" s="113"/>
      <c r="N168" s="117"/>
      <c r="O168" s="113"/>
      <c r="P168" s="114"/>
      <c r="Q168" s="118"/>
      <c r="R168" s="116"/>
      <c r="S168" s="114"/>
    </row>
    <row r="169" spans="6:19">
      <c r="F169" s="111" t="s">
        <v>892</v>
      </c>
      <c r="G169" s="136">
        <v>2.5888299999999997E-5</v>
      </c>
      <c r="H169" s="103">
        <f>ROUND(+G169*Totals!$H$18,2)</f>
        <v>9.91</v>
      </c>
      <c r="I169" s="103">
        <f t="shared" si="6"/>
        <v>0</v>
      </c>
      <c r="J169" s="103">
        <f t="shared" si="7"/>
        <v>9.91</v>
      </c>
      <c r="K169" s="113" t="s">
        <v>892</v>
      </c>
      <c r="L169" s="113" t="s">
        <v>126</v>
      </c>
      <c r="M169" s="138">
        <v>0.45700245700245701</v>
      </c>
      <c r="N169" s="117">
        <v>0</v>
      </c>
      <c r="O169" s="117" t="s">
        <v>1159</v>
      </c>
      <c r="P169" s="114"/>
      <c r="Q169" s="118"/>
      <c r="R169" s="116"/>
      <c r="S169" s="114"/>
    </row>
    <row r="170" spans="6:19">
      <c r="F170" s="111" t="s">
        <v>891</v>
      </c>
      <c r="G170" s="136">
        <v>7.1872923000000002E-3</v>
      </c>
      <c r="H170" s="103">
        <f>ROUND(+G170*Totals!$H$18,2)</f>
        <v>2752.49</v>
      </c>
      <c r="I170" s="103">
        <f t="shared" si="6"/>
        <v>0</v>
      </c>
      <c r="J170" s="103">
        <f t="shared" si="7"/>
        <v>2752.49</v>
      </c>
      <c r="K170" s="113"/>
      <c r="L170" s="113"/>
      <c r="N170" s="117"/>
      <c r="O170" s="117"/>
      <c r="P170" s="114"/>
      <c r="Q170" s="118"/>
      <c r="R170" s="116"/>
      <c r="S170" s="114"/>
    </row>
    <row r="171" spans="6:19">
      <c r="F171" s="111" t="s">
        <v>890</v>
      </c>
      <c r="G171" s="136">
        <v>8.2301700000000005E-5</v>
      </c>
      <c r="H171" s="103">
        <f>ROUND(+G171*Totals!$H$18,2)</f>
        <v>31.52</v>
      </c>
      <c r="I171" s="103">
        <f t="shared" si="6"/>
        <v>10.82158038147139</v>
      </c>
      <c r="J171" s="103">
        <f t="shared" si="7"/>
        <v>20.698419618528611</v>
      </c>
      <c r="K171" s="113" t="s">
        <v>890</v>
      </c>
      <c r="L171" s="113" t="s">
        <v>119</v>
      </c>
      <c r="M171" s="138">
        <v>0.34332425068119893</v>
      </c>
      <c r="N171" s="117">
        <f>H171*M171</f>
        <v>10.82158038147139</v>
      </c>
      <c r="O171" s="113" t="s">
        <v>1159</v>
      </c>
      <c r="P171" s="114"/>
      <c r="Q171" s="118"/>
      <c r="R171" s="116"/>
      <c r="S171" s="114"/>
    </row>
    <row r="172" spans="6:19">
      <c r="F172" s="111" t="s">
        <v>889</v>
      </c>
      <c r="G172" s="136">
        <v>1.0046199999999999E-5</v>
      </c>
      <c r="H172" s="103">
        <f>ROUND(+G172*Totals!$H$18,2)</f>
        <v>3.85</v>
      </c>
      <c r="I172" s="103">
        <f t="shared" si="6"/>
        <v>0.78925000000000001</v>
      </c>
      <c r="J172" s="103">
        <f t="shared" si="7"/>
        <v>3.0607500000000001</v>
      </c>
      <c r="K172" s="113" t="s">
        <v>889</v>
      </c>
      <c r="L172" s="113" t="s">
        <v>103</v>
      </c>
      <c r="M172" s="138">
        <v>0.20499999999999999</v>
      </c>
      <c r="N172" s="117">
        <f>H172*M172</f>
        <v>0.78925000000000001</v>
      </c>
      <c r="O172" s="117" t="s">
        <v>1159</v>
      </c>
      <c r="P172" s="114"/>
      <c r="Q172" s="118"/>
      <c r="R172" s="116"/>
      <c r="S172" s="114"/>
    </row>
    <row r="173" spans="6:19">
      <c r="F173" s="111" t="s">
        <v>888</v>
      </c>
      <c r="G173" s="136">
        <v>2.7163410000000002E-4</v>
      </c>
      <c r="H173" s="103">
        <f>ROUND(+G173*Totals!$H$18,2)</f>
        <v>104.03</v>
      </c>
      <c r="I173" s="103">
        <f t="shared" si="6"/>
        <v>0</v>
      </c>
      <c r="J173" s="103">
        <f t="shared" si="7"/>
        <v>104.03</v>
      </c>
      <c r="K173" s="113"/>
      <c r="L173" s="113"/>
      <c r="N173" s="117"/>
      <c r="O173" s="117"/>
      <c r="P173" s="114"/>
      <c r="Q173" s="118"/>
      <c r="R173" s="116"/>
      <c r="S173" s="114"/>
    </row>
    <row r="174" spans="6:19">
      <c r="F174" s="111" t="s">
        <v>887</v>
      </c>
      <c r="G174" s="136">
        <v>6.8005100000000004E-5</v>
      </c>
      <c r="H174" s="103">
        <f>ROUND(+G174*Totals!$H$18,2)</f>
        <v>26.04</v>
      </c>
      <c r="I174" s="103">
        <f t="shared" si="6"/>
        <v>7.1629787234042555</v>
      </c>
      <c r="J174" s="103">
        <f t="shared" si="7"/>
        <v>18.877021276595745</v>
      </c>
      <c r="K174" s="113" t="s">
        <v>887</v>
      </c>
      <c r="L174" s="113" t="s">
        <v>106</v>
      </c>
      <c r="M174" s="138">
        <v>0.27507598784194531</v>
      </c>
      <c r="N174" s="117">
        <f>H174*M174</f>
        <v>7.1629787234042555</v>
      </c>
      <c r="O174" s="113" t="s">
        <v>1159</v>
      </c>
      <c r="P174" s="114"/>
      <c r="Q174" s="118"/>
      <c r="R174" s="116"/>
      <c r="S174" s="114"/>
    </row>
    <row r="175" spans="6:19">
      <c r="F175" s="111" t="s">
        <v>886</v>
      </c>
      <c r="G175" s="136">
        <v>1.4914760000000002E-4</v>
      </c>
      <c r="H175" s="103">
        <f>ROUND(+G175*Totals!$H$18,2)</f>
        <v>57.12</v>
      </c>
      <c r="I175" s="103">
        <f t="shared" si="6"/>
        <v>14.431914893617023</v>
      </c>
      <c r="J175" s="147">
        <f t="shared" si="7"/>
        <v>42.688085106382971</v>
      </c>
      <c r="K175" s="143" t="s">
        <v>886</v>
      </c>
      <c r="L175" s="143" t="s">
        <v>56</v>
      </c>
      <c r="M175" s="140">
        <v>5.3191489361702135E-3</v>
      </c>
      <c r="N175" s="144">
        <f>H175*M175</f>
        <v>0.30382978723404258</v>
      </c>
      <c r="O175" s="113" t="s">
        <v>62</v>
      </c>
      <c r="P175" s="140">
        <v>0.24734042553191493</v>
      </c>
      <c r="Q175" s="118">
        <f>H175*P175</f>
        <v>14.128085106382981</v>
      </c>
      <c r="R175" s="148"/>
      <c r="S175" s="114"/>
    </row>
    <row r="176" spans="6:19">
      <c r="F176" s="111" t="s">
        <v>885</v>
      </c>
      <c r="G176" s="136">
        <v>8.7131570000000002E-4</v>
      </c>
      <c r="H176" s="103">
        <f>ROUND(+G176*Totals!$H$18,2)</f>
        <v>333.68</v>
      </c>
      <c r="I176" s="103">
        <f t="shared" si="6"/>
        <v>0</v>
      </c>
      <c r="J176" s="103">
        <f t="shared" si="7"/>
        <v>333.68</v>
      </c>
      <c r="K176" s="113"/>
      <c r="L176" s="113"/>
      <c r="N176" s="117"/>
      <c r="O176" s="117"/>
      <c r="P176" s="114"/>
      <c r="Q176" s="118"/>
      <c r="R176" s="116"/>
      <c r="S176" s="114"/>
    </row>
    <row r="177" spans="6:19">
      <c r="F177" s="111" t="s">
        <v>884</v>
      </c>
      <c r="G177" s="136">
        <v>6.6459599999999996E-5</v>
      </c>
      <c r="H177" s="103">
        <f>ROUND(+G177*Totals!$H$18,2)</f>
        <v>25.45</v>
      </c>
      <c r="I177" s="103">
        <f t="shared" si="6"/>
        <v>6.4300424628450106</v>
      </c>
      <c r="J177" s="103">
        <f t="shared" si="7"/>
        <v>19.019957537154987</v>
      </c>
      <c r="K177" s="113" t="s">
        <v>884</v>
      </c>
      <c r="L177" s="113" t="s">
        <v>106</v>
      </c>
      <c r="M177" s="138">
        <v>0.25265392781316348</v>
      </c>
      <c r="N177" s="117">
        <f>H177*M177</f>
        <v>6.4300424628450106</v>
      </c>
      <c r="O177" s="113" t="s">
        <v>1159</v>
      </c>
      <c r="P177" s="114"/>
      <c r="Q177" s="118"/>
      <c r="R177" s="116"/>
      <c r="S177" s="114"/>
    </row>
    <row r="178" spans="6:19">
      <c r="F178" s="111" t="s">
        <v>883</v>
      </c>
      <c r="G178" s="136">
        <v>1.9126440000000002E-4</v>
      </c>
      <c r="H178" s="103">
        <f>ROUND(+G178*Totals!$H$18,2)</f>
        <v>73.25</v>
      </c>
      <c r="I178" s="103">
        <f t="shared" si="6"/>
        <v>4.5440446650124064</v>
      </c>
      <c r="J178" s="103">
        <f t="shared" si="7"/>
        <v>68.705955334987593</v>
      </c>
      <c r="K178" s="113" t="s">
        <v>883</v>
      </c>
      <c r="L178" s="113" t="s">
        <v>118</v>
      </c>
      <c r="M178" s="138">
        <v>6.2034739454094288E-2</v>
      </c>
      <c r="N178" s="117">
        <f>H178*M178</f>
        <v>4.5440446650124064</v>
      </c>
      <c r="O178" s="117" t="s">
        <v>1159</v>
      </c>
      <c r="P178" s="114"/>
      <c r="Q178" s="118"/>
      <c r="R178" s="116"/>
      <c r="S178" s="114"/>
    </row>
    <row r="179" spans="6:19">
      <c r="F179" s="111" t="s">
        <v>882</v>
      </c>
      <c r="G179" s="136">
        <v>3.2650190000000002E-4</v>
      </c>
      <c r="H179" s="103">
        <f>ROUND(+G179*Totals!$H$18,2)</f>
        <v>125.04</v>
      </c>
      <c r="I179" s="103">
        <f t="shared" si="6"/>
        <v>0</v>
      </c>
      <c r="J179" s="103">
        <f t="shared" si="7"/>
        <v>125.04</v>
      </c>
      <c r="K179" s="113"/>
      <c r="L179" s="113"/>
      <c r="N179" s="117"/>
      <c r="O179" s="113"/>
      <c r="P179" s="114"/>
      <c r="Q179" s="118"/>
      <c r="R179" s="116"/>
      <c r="S179" s="114"/>
    </row>
    <row r="180" spans="6:19">
      <c r="F180" s="111" t="s">
        <v>881</v>
      </c>
      <c r="G180" s="136">
        <v>1.51466E-4</v>
      </c>
      <c r="H180" s="103">
        <f>ROUND(+G180*Totals!$H$18,2)</f>
        <v>58.01</v>
      </c>
      <c r="I180" s="103">
        <f t="shared" si="6"/>
        <v>13.404252427184463</v>
      </c>
      <c r="J180" s="103">
        <f t="shared" si="7"/>
        <v>44.605747572815531</v>
      </c>
      <c r="K180" s="113" t="s">
        <v>881</v>
      </c>
      <c r="L180" s="113" t="s">
        <v>92</v>
      </c>
      <c r="M180" s="138">
        <v>0.23106796116504852</v>
      </c>
      <c r="N180" s="117">
        <f>H180*M180</f>
        <v>13.404252427184463</v>
      </c>
      <c r="O180" s="117" t="s">
        <v>1159</v>
      </c>
      <c r="P180" s="114"/>
      <c r="Q180" s="118"/>
      <c r="R180" s="116"/>
      <c r="S180" s="114"/>
    </row>
    <row r="181" spans="6:19" ht="37.5">
      <c r="F181" s="111" t="s">
        <v>880</v>
      </c>
      <c r="G181" s="136">
        <v>7.0709880000000003E-4</v>
      </c>
      <c r="H181" s="103">
        <f>ROUND(+G181*Totals!$H$18,2)</f>
        <v>270.79000000000002</v>
      </c>
      <c r="I181" s="103">
        <f t="shared" si="6"/>
        <v>0</v>
      </c>
      <c r="J181" s="103">
        <f t="shared" si="7"/>
        <v>270.79000000000002</v>
      </c>
      <c r="K181" s="113"/>
      <c r="L181" s="113"/>
      <c r="N181" s="117"/>
      <c r="O181" s="117"/>
      <c r="P181" s="114"/>
      <c r="Q181" s="118"/>
      <c r="R181" s="116"/>
      <c r="S181" s="114"/>
    </row>
    <row r="182" spans="6:19">
      <c r="F182" s="111" t="s">
        <v>879</v>
      </c>
      <c r="G182" s="136">
        <v>2.1251600000000002E-5</v>
      </c>
      <c r="H182" s="103">
        <f>ROUND(+G182*Totals!$H$18,2)</f>
        <v>8.14</v>
      </c>
      <c r="I182" s="103">
        <f t="shared" si="6"/>
        <v>4.6033103448275865</v>
      </c>
      <c r="J182" s="103">
        <f t="shared" si="7"/>
        <v>3.5366896551724141</v>
      </c>
      <c r="K182" s="113" t="s">
        <v>879</v>
      </c>
      <c r="L182" s="113" t="s">
        <v>68</v>
      </c>
      <c r="M182" s="138">
        <v>0.56551724137931036</v>
      </c>
      <c r="N182" s="117">
        <f>H182*M182</f>
        <v>4.6033103448275865</v>
      </c>
      <c r="O182" s="117" t="s">
        <v>1159</v>
      </c>
      <c r="P182" s="114"/>
      <c r="Q182" s="118"/>
      <c r="R182" s="116"/>
      <c r="S182" s="114"/>
    </row>
    <row r="183" spans="6:19">
      <c r="F183" s="111" t="s">
        <v>878</v>
      </c>
      <c r="G183" s="136">
        <v>1.3601029999999999E-4</v>
      </c>
      <c r="H183" s="103">
        <f>ROUND(+G183*Totals!$H$18,2)</f>
        <v>52.09</v>
      </c>
      <c r="I183" s="103">
        <f t="shared" si="6"/>
        <v>2.4486752136752141</v>
      </c>
      <c r="J183" s="103">
        <f t="shared" si="7"/>
        <v>49.641324786324788</v>
      </c>
      <c r="K183" s="113" t="s">
        <v>878</v>
      </c>
      <c r="L183" s="113" t="s">
        <v>104</v>
      </c>
      <c r="M183" s="138">
        <v>4.7008547008547015E-2</v>
      </c>
      <c r="N183" s="117">
        <f>H183*M183</f>
        <v>2.4486752136752141</v>
      </c>
      <c r="O183" s="113" t="s">
        <v>1159</v>
      </c>
      <c r="P183" s="114"/>
      <c r="Q183" s="118"/>
      <c r="R183" s="116"/>
      <c r="S183" s="114"/>
    </row>
    <row r="184" spans="6:19">
      <c r="F184" s="111" t="s">
        <v>877</v>
      </c>
      <c r="G184" s="136">
        <v>4.223273E-4</v>
      </c>
      <c r="H184" s="103">
        <f>ROUND(+G184*Totals!$H$18,2)</f>
        <v>161.74</v>
      </c>
      <c r="I184" s="103">
        <f t="shared" si="6"/>
        <v>0</v>
      </c>
      <c r="J184" s="103">
        <f>+H184-I184</f>
        <v>161.74</v>
      </c>
      <c r="O184" s="113" t="s">
        <v>1159</v>
      </c>
      <c r="P184" s="114"/>
      <c r="Q184" s="118"/>
      <c r="R184" s="116"/>
      <c r="S184" s="114"/>
    </row>
    <row r="185" spans="6:19">
      <c r="F185" s="111" t="s">
        <v>876</v>
      </c>
      <c r="G185" s="136">
        <v>6.5687000000000003E-6</v>
      </c>
      <c r="H185" s="103">
        <f>ROUND(+G185*Totals!$H$18,2)</f>
        <v>2.52</v>
      </c>
      <c r="I185" s="103">
        <f t="shared" si="6"/>
        <v>0.88887272727272726</v>
      </c>
      <c r="J185" s="103">
        <f>+H185-I185</f>
        <v>1.6311272727272728</v>
      </c>
      <c r="K185" s="113" t="s">
        <v>876</v>
      </c>
      <c r="L185" s="113" t="s">
        <v>120</v>
      </c>
      <c r="M185" s="138">
        <v>0.35272727272727272</v>
      </c>
      <c r="N185" s="117">
        <f>+H185*M185</f>
        <v>0.88887272727272726</v>
      </c>
      <c r="O185" s="117"/>
      <c r="P185" s="114"/>
      <c r="Q185" s="118"/>
      <c r="R185" s="116"/>
      <c r="S185" s="114"/>
    </row>
    <row r="186" spans="6:19">
      <c r="F186" s="111" t="s">
        <v>875</v>
      </c>
      <c r="G186" s="136">
        <v>5.0231060000000005E-4</v>
      </c>
      <c r="H186" s="103">
        <f>ROUND(+G186*Totals!$H$18,2)</f>
        <v>192.37</v>
      </c>
      <c r="I186" s="103">
        <f t="shared" si="6"/>
        <v>0</v>
      </c>
      <c r="J186" s="103">
        <f t="shared" si="7"/>
        <v>192.37</v>
      </c>
      <c r="K186" s="113"/>
      <c r="L186" s="113"/>
      <c r="N186" s="117"/>
      <c r="O186" s="113"/>
      <c r="P186" s="114"/>
      <c r="Q186" s="118"/>
      <c r="R186" s="116"/>
      <c r="S186" s="114"/>
    </row>
    <row r="187" spans="6:19">
      <c r="F187" s="111" t="s">
        <v>874</v>
      </c>
      <c r="G187" s="136">
        <v>1.3910100000000001E-5</v>
      </c>
      <c r="H187" s="103">
        <f>ROUND(+G187*Totals!$H$18,2)</f>
        <v>5.33</v>
      </c>
      <c r="I187" s="103">
        <f t="shared" si="6"/>
        <v>1.5828484848484852</v>
      </c>
      <c r="J187" s="103">
        <f t="shared" si="7"/>
        <v>3.7471515151515149</v>
      </c>
      <c r="K187" s="113" t="s">
        <v>874</v>
      </c>
      <c r="L187" s="113" t="s">
        <v>78</v>
      </c>
      <c r="M187" s="138">
        <v>0.1393939393939394</v>
      </c>
      <c r="N187" s="117">
        <f>H187*M187</f>
        <v>0.74296969696969706</v>
      </c>
      <c r="O187" s="113" t="s">
        <v>125</v>
      </c>
      <c r="P187" s="138">
        <v>0.15757575757575759</v>
      </c>
      <c r="Q187" s="118">
        <f>H187*P187</f>
        <v>0.839878787878788</v>
      </c>
      <c r="R187" s="116" t="s">
        <v>1159</v>
      </c>
      <c r="S187" s="114"/>
    </row>
    <row r="188" spans="6:19">
      <c r="F188" s="111" t="s">
        <v>873</v>
      </c>
      <c r="G188" s="136">
        <v>8.6235143000000011E-3</v>
      </c>
      <c r="H188" s="103">
        <f>ROUND(+G188*Totals!$H$18,2)</f>
        <v>3302.51</v>
      </c>
      <c r="I188" s="103">
        <f t="shared" si="6"/>
        <v>0</v>
      </c>
      <c r="J188" s="103">
        <f t="shared" si="7"/>
        <v>3302.51</v>
      </c>
      <c r="K188" s="113"/>
      <c r="L188" s="113"/>
      <c r="N188" s="117"/>
      <c r="O188" s="113"/>
      <c r="P188" s="114"/>
      <c r="Q188" s="118"/>
      <c r="R188" s="116"/>
      <c r="S188" s="114"/>
    </row>
    <row r="189" spans="6:19">
      <c r="F189" s="111" t="s">
        <v>872</v>
      </c>
      <c r="G189" s="136">
        <v>6.0431829999999995E-4</v>
      </c>
      <c r="H189" s="103">
        <f>ROUND(+G189*Totals!$H$18,2)</f>
        <v>231.43</v>
      </c>
      <c r="I189" s="103">
        <f t="shared" si="6"/>
        <v>0</v>
      </c>
      <c r="J189" s="103">
        <f t="shared" si="7"/>
        <v>231.43</v>
      </c>
      <c r="K189" s="113"/>
      <c r="L189" s="113"/>
      <c r="N189" s="117"/>
      <c r="O189" s="117"/>
      <c r="P189" s="114"/>
      <c r="Q189" s="118"/>
      <c r="R189" s="116"/>
      <c r="S189" s="114"/>
    </row>
    <row r="190" spans="6:19">
      <c r="F190" s="111" t="s">
        <v>871</v>
      </c>
      <c r="G190" s="136">
        <v>2.9597689999999997E-4</v>
      </c>
      <c r="H190" s="103">
        <f>ROUND(+G190*Totals!$H$18,2)</f>
        <v>113.35</v>
      </c>
      <c r="I190" s="103">
        <f t="shared" si="6"/>
        <v>0</v>
      </c>
      <c r="J190" s="103">
        <f t="shared" si="7"/>
        <v>113.35</v>
      </c>
      <c r="K190" s="113"/>
      <c r="L190" s="113"/>
      <c r="N190" s="117"/>
      <c r="O190" s="113"/>
      <c r="P190" s="114"/>
      <c r="Q190" s="118"/>
      <c r="R190" s="116"/>
      <c r="S190" s="114"/>
    </row>
    <row r="191" spans="6:19">
      <c r="F191" s="111" t="s">
        <v>870</v>
      </c>
      <c r="G191" s="136">
        <v>1.0278050000000001E-4</v>
      </c>
      <c r="H191" s="103">
        <f>ROUND(+G191*Totals!$H$18,2)</f>
        <v>39.36</v>
      </c>
      <c r="I191" s="103">
        <f t="shared" si="6"/>
        <v>15.207272727272727</v>
      </c>
      <c r="J191" s="103">
        <f t="shared" si="7"/>
        <v>24.152727272727272</v>
      </c>
      <c r="K191" s="113" t="s">
        <v>870</v>
      </c>
      <c r="L191" s="113" t="s">
        <v>75</v>
      </c>
      <c r="M191" s="138">
        <v>0.38636363636363635</v>
      </c>
      <c r="N191" s="117">
        <f>H191*M191</f>
        <v>15.207272727272727</v>
      </c>
      <c r="O191" s="117" t="s">
        <v>1159</v>
      </c>
      <c r="P191" s="114"/>
      <c r="Q191" s="118"/>
      <c r="R191" s="116"/>
      <c r="S191" s="114"/>
    </row>
    <row r="192" spans="6:19">
      <c r="F192" s="111" t="s">
        <v>869</v>
      </c>
      <c r="G192" s="136">
        <v>5.8963540000000006E-4</v>
      </c>
      <c r="H192" s="103">
        <f>ROUND(+G192*Totals!$H$18,2)</f>
        <v>225.81</v>
      </c>
      <c r="I192" s="103">
        <f t="shared" si="6"/>
        <v>0</v>
      </c>
      <c r="J192" s="103">
        <f t="shared" si="7"/>
        <v>225.81</v>
      </c>
      <c r="K192" s="113"/>
      <c r="L192" s="113"/>
      <c r="N192" s="117"/>
      <c r="O192" s="117"/>
      <c r="P192" s="114"/>
      <c r="Q192" s="118"/>
      <c r="R192" s="116"/>
      <c r="S192" s="114"/>
    </row>
    <row r="193" spans="6:19">
      <c r="F193" s="111" t="s">
        <v>868</v>
      </c>
      <c r="G193" s="136">
        <v>1.5069300000000002E-5</v>
      </c>
      <c r="H193" s="103">
        <f>ROUND(+G193*Totals!$H$18,2)</f>
        <v>5.77</v>
      </c>
      <c r="I193" s="103">
        <f t="shared" si="6"/>
        <v>1.7309999999999999</v>
      </c>
      <c r="J193" s="103">
        <f t="shared" si="7"/>
        <v>4.0389999999999997</v>
      </c>
      <c r="K193" s="113" t="s">
        <v>868</v>
      </c>
      <c r="L193" s="113" t="s">
        <v>92</v>
      </c>
      <c r="M193" s="138">
        <v>0.3</v>
      </c>
      <c r="N193" s="117">
        <f>H193*M193</f>
        <v>1.7309999999999999</v>
      </c>
      <c r="O193" s="113" t="s">
        <v>1159</v>
      </c>
      <c r="P193" s="114"/>
      <c r="Q193" s="118"/>
      <c r="R193" s="116"/>
      <c r="S193" s="114"/>
    </row>
    <row r="194" spans="6:19">
      <c r="F194" s="111" t="s">
        <v>867</v>
      </c>
      <c r="G194" s="136">
        <v>8.4620000000000013E-5</v>
      </c>
      <c r="H194" s="103">
        <f>ROUND(+G194*Totals!$H$18,2)</f>
        <v>32.409999999999997</v>
      </c>
      <c r="I194" s="103">
        <f t="shared" si="6"/>
        <v>9.4848162729658796</v>
      </c>
      <c r="J194" s="103">
        <f t="shared" si="7"/>
        <v>22.925183727034117</v>
      </c>
      <c r="K194" s="113" t="s">
        <v>867</v>
      </c>
      <c r="L194" s="113" t="s">
        <v>69</v>
      </c>
      <c r="M194" s="138">
        <v>0.29265091863517062</v>
      </c>
      <c r="N194" s="117">
        <f>H194*M194</f>
        <v>9.4848162729658796</v>
      </c>
      <c r="O194" s="117" t="s">
        <v>1159</v>
      </c>
      <c r="P194" s="114"/>
      <c r="Q194" s="118"/>
      <c r="R194" s="116"/>
      <c r="S194" s="114"/>
    </row>
    <row r="195" spans="6:19">
      <c r="F195" s="111" t="s">
        <v>866</v>
      </c>
      <c r="G195" s="136">
        <v>2.42650809E-2</v>
      </c>
      <c r="H195" s="103">
        <f>ROUND(+G195*Totals!$H$18,2)</f>
        <v>9292.7000000000007</v>
      </c>
      <c r="I195" s="103">
        <f t="shared" si="6"/>
        <v>0</v>
      </c>
      <c r="J195" s="103">
        <f t="shared" si="7"/>
        <v>9292.7000000000007</v>
      </c>
      <c r="K195" s="113"/>
      <c r="L195" s="113"/>
      <c r="N195" s="117"/>
      <c r="O195" s="117"/>
      <c r="P195" s="114"/>
      <c r="Q195" s="118"/>
      <c r="R195" s="116"/>
      <c r="S195" s="114"/>
    </row>
    <row r="196" spans="6:19">
      <c r="F196" s="111" t="s">
        <v>865</v>
      </c>
      <c r="G196" s="136">
        <v>3.0525000000000003E-5</v>
      </c>
      <c r="H196" s="103">
        <f>ROUND(+G196*Totals!$H$18,2)</f>
        <v>11.69</v>
      </c>
      <c r="I196" s="103">
        <f t="shared" si="6"/>
        <v>3.2301315789473679</v>
      </c>
      <c r="J196" s="103">
        <f t="shared" si="7"/>
        <v>8.4598684210526311</v>
      </c>
      <c r="K196" s="113" t="s">
        <v>865</v>
      </c>
      <c r="L196" s="113" t="s">
        <v>108</v>
      </c>
      <c r="M196" s="138">
        <v>0.27631578947368418</v>
      </c>
      <c r="N196" s="117">
        <f>H196*M196</f>
        <v>3.2301315789473679</v>
      </c>
      <c r="O196" s="113" t="s">
        <v>1159</v>
      </c>
      <c r="P196" s="114"/>
      <c r="Q196" s="118"/>
      <c r="R196" s="116"/>
      <c r="S196" s="114"/>
    </row>
    <row r="197" spans="6:19">
      <c r="F197" s="111" t="s">
        <v>864</v>
      </c>
      <c r="G197" s="136">
        <v>1.070308E-4</v>
      </c>
      <c r="H197" s="103">
        <f>ROUND(+G197*Totals!$H$18,2)</f>
        <v>40.99</v>
      </c>
      <c r="I197" s="103">
        <f t="shared" si="6"/>
        <v>15.597964601769911</v>
      </c>
      <c r="J197" s="103">
        <f t="shared" si="7"/>
        <v>25.392035398230092</v>
      </c>
      <c r="K197" s="113" t="s">
        <v>864</v>
      </c>
      <c r="L197" s="113" t="s">
        <v>125</v>
      </c>
      <c r="M197" s="138">
        <v>0.38053097345132741</v>
      </c>
      <c r="N197" s="117">
        <f>H197*M197</f>
        <v>15.597964601769911</v>
      </c>
      <c r="O197" s="113" t="s">
        <v>1159</v>
      </c>
      <c r="P197" s="114"/>
      <c r="Q197" s="118"/>
      <c r="R197" s="116"/>
      <c r="S197" s="114"/>
    </row>
    <row r="198" spans="6:19">
      <c r="F198" s="111" t="s">
        <v>863</v>
      </c>
      <c r="G198" s="136">
        <v>2.4265470000000002E-4</v>
      </c>
      <c r="H198" s="103">
        <f>ROUND(+G198*Totals!$H$18,2)</f>
        <v>92.93</v>
      </c>
      <c r="I198" s="103">
        <f t="shared" si="6"/>
        <v>0</v>
      </c>
      <c r="J198" s="103">
        <f t="shared" si="7"/>
        <v>92.93</v>
      </c>
      <c r="K198" s="113"/>
      <c r="L198" s="113"/>
      <c r="N198" s="117"/>
      <c r="O198" s="113"/>
      <c r="P198" s="114"/>
      <c r="Q198" s="118"/>
      <c r="R198" s="116"/>
      <c r="S198" s="114"/>
    </row>
    <row r="199" spans="6:19">
      <c r="F199" s="111" t="s">
        <v>862</v>
      </c>
      <c r="G199" s="136">
        <v>1.5022952000000001E-3</v>
      </c>
      <c r="H199" s="103">
        <f>ROUND(+G199*Totals!$H$18,2)</f>
        <v>575.33000000000004</v>
      </c>
      <c r="I199" s="103">
        <f t="shared" ref="I199:I262" si="8">+N199+Q199+T199</f>
        <v>0</v>
      </c>
      <c r="J199" s="103">
        <f t="shared" ref="J199:J262" si="9">+H199-I199</f>
        <v>575.33000000000004</v>
      </c>
      <c r="K199" s="113"/>
      <c r="L199" s="113"/>
      <c r="N199" s="117"/>
      <c r="O199" s="117"/>
      <c r="P199" s="114"/>
      <c r="Q199" s="118"/>
      <c r="R199" s="116"/>
      <c r="S199" s="114"/>
    </row>
    <row r="200" spans="6:19">
      <c r="F200" s="111" t="s">
        <v>861</v>
      </c>
      <c r="G200" s="136">
        <v>2.9118561E-3</v>
      </c>
      <c r="H200" s="103">
        <f>ROUND(+G200*Totals!$H$18,2)</f>
        <v>1115.1400000000001</v>
      </c>
      <c r="I200" s="103">
        <f t="shared" si="8"/>
        <v>0</v>
      </c>
      <c r="J200" s="103">
        <f t="shared" si="9"/>
        <v>1115.1400000000001</v>
      </c>
      <c r="K200" s="113"/>
      <c r="L200" s="113"/>
      <c r="N200" s="117"/>
      <c r="O200" s="117"/>
      <c r="P200" s="114"/>
      <c r="Q200" s="118"/>
      <c r="R200" s="116"/>
      <c r="S200" s="114"/>
    </row>
    <row r="201" spans="6:19">
      <c r="F201" s="111" t="s">
        <v>860</v>
      </c>
      <c r="G201" s="136">
        <v>4.0571200000000002E-5</v>
      </c>
      <c r="H201" s="103">
        <f>ROUND(+G201*Totals!$H$18,2)</f>
        <v>15.54</v>
      </c>
      <c r="I201" s="103">
        <f t="shared" si="8"/>
        <v>4.3143396226415094</v>
      </c>
      <c r="J201" s="103">
        <f t="shared" si="9"/>
        <v>11.225660377358491</v>
      </c>
      <c r="K201" s="113" t="s">
        <v>860</v>
      </c>
      <c r="L201" s="113" t="s">
        <v>121</v>
      </c>
      <c r="M201" s="138">
        <v>0.27762803234501349</v>
      </c>
      <c r="N201" s="117">
        <f t="shared" ref="N201:N206" si="10">H201*M201</f>
        <v>4.3143396226415094</v>
      </c>
      <c r="O201" s="117" t="s">
        <v>1159</v>
      </c>
      <c r="P201" s="114"/>
      <c r="Q201" s="118"/>
      <c r="R201" s="116"/>
      <c r="S201" s="114"/>
    </row>
    <row r="202" spans="6:19">
      <c r="F202" s="111" t="s">
        <v>859</v>
      </c>
      <c r="G202" s="136">
        <v>9.7757399999999993E-5</v>
      </c>
      <c r="H202" s="103">
        <f>ROUND(+G202*Totals!$H$18,2)</f>
        <v>37.44</v>
      </c>
      <c r="I202" s="103">
        <f t="shared" si="8"/>
        <v>11.876737160120847</v>
      </c>
      <c r="J202" s="103">
        <f t="shared" si="9"/>
        <v>25.563262839879151</v>
      </c>
      <c r="K202" s="113" t="s">
        <v>859</v>
      </c>
      <c r="L202" s="113" t="s">
        <v>75</v>
      </c>
      <c r="M202" s="138">
        <v>0.31722054380664655</v>
      </c>
      <c r="N202" s="117">
        <f t="shared" si="10"/>
        <v>11.876737160120847</v>
      </c>
      <c r="O202" s="117" t="s">
        <v>1159</v>
      </c>
      <c r="P202" s="114"/>
      <c r="Q202" s="118"/>
      <c r="R202" s="116"/>
      <c r="S202" s="114"/>
    </row>
    <row r="203" spans="6:19">
      <c r="F203" s="111" t="s">
        <v>858</v>
      </c>
      <c r="G203" s="136">
        <v>9.6984600000000007E-5</v>
      </c>
      <c r="H203" s="103">
        <f>ROUND(+G203*Totals!$H$18,2)</f>
        <v>37.14</v>
      </c>
      <c r="I203" s="103">
        <f t="shared" si="8"/>
        <v>7.6692807424593985</v>
      </c>
      <c r="J203" s="103">
        <f t="shared" si="9"/>
        <v>29.470719257540601</v>
      </c>
      <c r="K203" s="113" t="s">
        <v>858</v>
      </c>
      <c r="L203" s="113" t="s">
        <v>49</v>
      </c>
      <c r="M203" s="138">
        <v>0.20649651972157776</v>
      </c>
      <c r="N203" s="117">
        <f t="shared" si="10"/>
        <v>7.6692807424593985</v>
      </c>
      <c r="O203" s="117"/>
      <c r="P203" s="114"/>
      <c r="Q203" s="118"/>
      <c r="R203" s="116"/>
      <c r="S203" s="114"/>
    </row>
    <row r="204" spans="6:19">
      <c r="F204" s="111" t="s">
        <v>857</v>
      </c>
      <c r="G204" s="136">
        <v>1.7001280000000001E-4</v>
      </c>
      <c r="H204" s="103">
        <f>ROUND(+G204*Totals!$H$18,2)</f>
        <v>65.11</v>
      </c>
      <c r="I204" s="103">
        <f t="shared" si="8"/>
        <v>21.387361237488626</v>
      </c>
      <c r="J204" s="147">
        <f t="shared" si="9"/>
        <v>43.722638762511373</v>
      </c>
      <c r="K204" s="143" t="s">
        <v>857</v>
      </c>
      <c r="L204" s="143" t="s">
        <v>95</v>
      </c>
      <c r="M204" s="140">
        <v>1.7288444040036398E-2</v>
      </c>
      <c r="N204" s="144">
        <f t="shared" si="10"/>
        <v>1.1256505914467698</v>
      </c>
      <c r="O204" s="142" t="s">
        <v>124</v>
      </c>
      <c r="P204" s="140">
        <v>0.31119199272065512</v>
      </c>
      <c r="Q204" s="118">
        <f>H204*P204</f>
        <v>20.261710646041855</v>
      </c>
      <c r="R204" s="116"/>
      <c r="S204" s="114"/>
    </row>
    <row r="205" spans="6:19">
      <c r="F205" s="111" t="s">
        <v>856</v>
      </c>
      <c r="G205" s="136">
        <v>1.4296499999999999E-5</v>
      </c>
      <c r="H205" s="103">
        <f>ROUND(+G205*Totals!$H$18,2)</f>
        <v>5.48</v>
      </c>
      <c r="I205" s="103">
        <f t="shared" si="8"/>
        <v>3.4800000000000004</v>
      </c>
      <c r="J205" s="147">
        <f t="shared" si="9"/>
        <v>2</v>
      </c>
      <c r="K205" s="143" t="s">
        <v>856</v>
      </c>
      <c r="L205" s="143" t="s">
        <v>107</v>
      </c>
      <c r="M205" s="140">
        <v>0.63503649635036497</v>
      </c>
      <c r="N205" s="144">
        <f t="shared" si="10"/>
        <v>3.4800000000000004</v>
      </c>
      <c r="O205" s="143"/>
      <c r="P205" s="146"/>
      <c r="Q205" s="145"/>
      <c r="R205" s="116"/>
      <c r="S205" s="114"/>
    </row>
    <row r="206" spans="6:19">
      <c r="F206" s="111" t="s">
        <v>855</v>
      </c>
      <c r="G206" s="136">
        <v>8.8870300000000002E-5</v>
      </c>
      <c r="H206" s="103">
        <f>ROUND(+G206*Totals!$H$18,2)</f>
        <v>34.03</v>
      </c>
      <c r="I206" s="103">
        <f t="shared" si="8"/>
        <v>9.8653745928338772</v>
      </c>
      <c r="J206" s="103">
        <f t="shared" si="9"/>
        <v>24.164625407166124</v>
      </c>
      <c r="K206" s="113" t="s">
        <v>855</v>
      </c>
      <c r="L206" s="113" t="s">
        <v>130</v>
      </c>
      <c r="M206" s="138">
        <v>0.28990228013029318</v>
      </c>
      <c r="N206" s="144">
        <f t="shared" si="10"/>
        <v>9.8653745928338772</v>
      </c>
      <c r="O206" s="113" t="s">
        <v>1159</v>
      </c>
      <c r="P206" s="114"/>
      <c r="Q206" s="118"/>
      <c r="R206" s="116"/>
      <c r="S206" s="114"/>
    </row>
    <row r="207" spans="6:19">
      <c r="F207" s="111" t="s">
        <v>854</v>
      </c>
      <c r="G207" s="136">
        <v>3.3616199999999998E-5</v>
      </c>
      <c r="H207" s="103">
        <f>ROUND(+G207*Totals!$H$18,2)</f>
        <v>12.87</v>
      </c>
      <c r="I207" s="103">
        <f t="shared" si="8"/>
        <v>0</v>
      </c>
      <c r="J207" s="103">
        <f t="shared" si="9"/>
        <v>12.87</v>
      </c>
      <c r="K207" s="142"/>
      <c r="L207" s="142"/>
      <c r="M207" s="140"/>
      <c r="N207" s="117"/>
      <c r="O207" s="113"/>
      <c r="P207" s="114"/>
      <c r="Q207" s="118"/>
      <c r="R207" s="116"/>
      <c r="S207" s="114"/>
    </row>
    <row r="208" spans="6:19">
      <c r="F208" s="111" t="s">
        <v>853</v>
      </c>
      <c r="G208" s="136">
        <v>2.932721E-4</v>
      </c>
      <c r="H208" s="103">
        <f>ROUND(+G208*Totals!$H$18,2)</f>
        <v>112.31</v>
      </c>
      <c r="I208" s="103">
        <f t="shared" si="8"/>
        <v>0</v>
      </c>
      <c r="J208" s="103">
        <f t="shared" si="9"/>
        <v>112.31</v>
      </c>
      <c r="K208" s="113"/>
      <c r="L208" s="113"/>
      <c r="N208" s="117"/>
      <c r="O208" s="117"/>
      <c r="P208" s="114"/>
      <c r="Q208" s="118"/>
      <c r="R208" s="116"/>
      <c r="S208" s="114"/>
    </row>
    <row r="209" spans="6:19">
      <c r="F209" s="111" t="s">
        <v>852</v>
      </c>
      <c r="G209" s="136">
        <v>7.345327E-4</v>
      </c>
      <c r="H209" s="103">
        <f>ROUND(+G209*Totals!$H$18,2)</f>
        <v>281.3</v>
      </c>
      <c r="I209" s="103">
        <f t="shared" si="8"/>
        <v>0</v>
      </c>
      <c r="J209" s="103">
        <f t="shared" si="9"/>
        <v>281.3</v>
      </c>
      <c r="K209" s="113"/>
      <c r="L209" s="113"/>
      <c r="N209" s="117"/>
      <c r="O209" s="117"/>
      <c r="P209" s="114"/>
      <c r="Q209" s="118"/>
      <c r="R209" s="116"/>
      <c r="S209" s="114"/>
    </row>
    <row r="210" spans="6:19">
      <c r="F210" s="111" t="s">
        <v>851</v>
      </c>
      <c r="G210" s="136">
        <v>1.46829E-5</v>
      </c>
      <c r="H210" s="103">
        <f>ROUND(+G210*Totals!$H$18,2)</f>
        <v>5.62</v>
      </c>
      <c r="I210" s="103">
        <f t="shared" si="8"/>
        <v>1.9719298245614034</v>
      </c>
      <c r="J210" s="103">
        <f t="shared" si="9"/>
        <v>3.6480701754385967</v>
      </c>
      <c r="K210" s="113" t="s">
        <v>851</v>
      </c>
      <c r="L210" s="113" t="s">
        <v>71</v>
      </c>
      <c r="M210" s="138">
        <v>0.35087719298245612</v>
      </c>
      <c r="N210" s="117">
        <f>H210*M210</f>
        <v>1.9719298245614034</v>
      </c>
      <c r="O210" s="113" t="s">
        <v>1159</v>
      </c>
      <c r="P210" s="114"/>
      <c r="Q210" s="118"/>
      <c r="R210" s="116"/>
      <c r="S210" s="114"/>
    </row>
    <row r="211" spans="6:19">
      <c r="F211" s="111" t="s">
        <v>850</v>
      </c>
      <c r="G211" s="136">
        <v>1.2364569999999999E-4</v>
      </c>
      <c r="H211" s="103">
        <f>ROUND(+G211*Totals!$H$18,2)</f>
        <v>47.35</v>
      </c>
      <c r="I211" s="103">
        <f t="shared" si="8"/>
        <v>12.989823008849561</v>
      </c>
      <c r="J211" s="103">
        <f t="shared" si="9"/>
        <v>34.360176991150439</v>
      </c>
      <c r="K211" s="113" t="s">
        <v>850</v>
      </c>
      <c r="L211" s="113" t="s">
        <v>130</v>
      </c>
      <c r="M211" s="138">
        <v>0.27433628318584075</v>
      </c>
      <c r="N211" s="117">
        <f>H211*M211</f>
        <v>12.989823008849561</v>
      </c>
      <c r="O211" s="113" t="s">
        <v>1159</v>
      </c>
      <c r="P211" s="114"/>
      <c r="Q211" s="118"/>
      <c r="R211" s="116"/>
      <c r="S211" s="114"/>
    </row>
    <row r="212" spans="6:19">
      <c r="F212" s="111" t="s">
        <v>849</v>
      </c>
      <c r="G212" s="136">
        <v>3.5818610000000001E-4</v>
      </c>
      <c r="H212" s="103">
        <f>ROUND(+G212*Totals!$H$18,2)</f>
        <v>137.16999999999999</v>
      </c>
      <c r="I212" s="103">
        <f t="shared" si="8"/>
        <v>0</v>
      </c>
      <c r="J212" s="103">
        <f t="shared" si="9"/>
        <v>137.16999999999999</v>
      </c>
      <c r="K212" s="113"/>
      <c r="L212" s="113"/>
      <c r="N212" s="117"/>
      <c r="O212" s="117"/>
      <c r="P212" s="114"/>
      <c r="Q212" s="118"/>
      <c r="R212" s="116"/>
      <c r="S212" s="114"/>
    </row>
    <row r="213" spans="6:19">
      <c r="F213" s="111" t="s">
        <v>848</v>
      </c>
      <c r="G213" s="136">
        <v>3.9305420299999998E-2</v>
      </c>
      <c r="H213" s="103">
        <f>ROUND(+G213*Totals!$H$18,2)</f>
        <v>15052.63</v>
      </c>
      <c r="I213" s="103">
        <f t="shared" si="8"/>
        <v>0</v>
      </c>
      <c r="J213" s="103">
        <f t="shared" si="9"/>
        <v>15052.63</v>
      </c>
      <c r="K213" s="113"/>
      <c r="L213" s="113"/>
      <c r="N213" s="117"/>
      <c r="O213" s="117"/>
      <c r="P213" s="114"/>
      <c r="Q213" s="118"/>
      <c r="R213" s="116"/>
      <c r="S213" s="114"/>
    </row>
    <row r="214" spans="6:19">
      <c r="F214" s="111" t="s">
        <v>847</v>
      </c>
      <c r="G214" s="136">
        <v>6.9164299999999998E-5</v>
      </c>
      <c r="H214" s="103">
        <f>ROUND(+G214*Totals!$H$18,2)</f>
        <v>26.49</v>
      </c>
      <c r="I214" s="103">
        <f t="shared" si="8"/>
        <v>3.8708978873239435</v>
      </c>
      <c r="J214" s="103">
        <f t="shared" si="9"/>
        <v>22.619102112676053</v>
      </c>
      <c r="K214" s="113" t="s">
        <v>847</v>
      </c>
      <c r="L214" s="113" t="s">
        <v>61</v>
      </c>
      <c r="M214" s="138">
        <v>0.14612676056338028</v>
      </c>
      <c r="N214" s="117">
        <f>H214*M214</f>
        <v>3.8708978873239435</v>
      </c>
      <c r="O214" s="113" t="s">
        <v>1159</v>
      </c>
      <c r="P214" s="114"/>
      <c r="Q214" s="118"/>
      <c r="R214" s="116"/>
      <c r="S214" s="114"/>
    </row>
    <row r="215" spans="6:19">
      <c r="F215" s="111" t="s">
        <v>846</v>
      </c>
      <c r="G215" s="136">
        <v>4.4821599999999998E-5</v>
      </c>
      <c r="H215" s="103">
        <f>ROUND(+G215*Totals!$H$18,2)</f>
        <v>17.170000000000002</v>
      </c>
      <c r="I215" s="103">
        <f t="shared" si="8"/>
        <v>7.3201253918495315</v>
      </c>
      <c r="J215" s="103">
        <f t="shared" si="9"/>
        <v>9.8498746081504702</v>
      </c>
      <c r="K215" s="113" t="s">
        <v>846</v>
      </c>
      <c r="L215" s="113" t="s">
        <v>59</v>
      </c>
      <c r="M215" s="138">
        <v>0.42633228840125398</v>
      </c>
      <c r="N215" s="117">
        <f>H215*M215</f>
        <v>7.3201253918495315</v>
      </c>
      <c r="O215" s="113" t="s">
        <v>1159</v>
      </c>
      <c r="P215" s="114"/>
      <c r="Q215" s="118"/>
      <c r="R215" s="116"/>
      <c r="S215" s="114"/>
    </row>
    <row r="216" spans="6:19">
      <c r="F216" s="111" t="s">
        <v>845</v>
      </c>
      <c r="G216" s="136">
        <v>2.9829520000000003E-4</v>
      </c>
      <c r="H216" s="103">
        <f>ROUND(+G216*Totals!$H$18,2)</f>
        <v>114.24</v>
      </c>
      <c r="I216" s="103">
        <f t="shared" si="8"/>
        <v>0</v>
      </c>
      <c r="J216" s="103">
        <f t="shared" si="9"/>
        <v>114.24</v>
      </c>
      <c r="K216" s="113"/>
      <c r="L216" s="113"/>
      <c r="N216" s="117"/>
      <c r="O216" s="113"/>
      <c r="P216" s="114"/>
      <c r="Q216" s="118"/>
      <c r="R216" s="116"/>
      <c r="S216" s="114"/>
    </row>
    <row r="217" spans="6:19">
      <c r="F217" s="111" t="s">
        <v>844</v>
      </c>
      <c r="G217" s="136">
        <v>3.5354940000000001E-4</v>
      </c>
      <c r="H217" s="103">
        <f>ROUND(+G217*Totals!$H$18,2)</f>
        <v>135.4</v>
      </c>
      <c r="I217" s="103">
        <f t="shared" si="8"/>
        <v>0</v>
      </c>
      <c r="J217" s="103">
        <f t="shared" si="9"/>
        <v>135.4</v>
      </c>
      <c r="K217" s="113"/>
      <c r="L217" s="113"/>
      <c r="N217" s="117"/>
      <c r="O217" s="117"/>
      <c r="P217" s="114"/>
      <c r="Q217" s="118"/>
      <c r="R217" s="116"/>
      <c r="S217" s="114"/>
    </row>
    <row r="218" spans="6:19">
      <c r="F218" s="111" t="s">
        <v>843</v>
      </c>
      <c r="G218" s="136">
        <v>2.1305699E-3</v>
      </c>
      <c r="H218" s="103">
        <f>ROUND(+G218*Totals!$H$18,2)</f>
        <v>815.94</v>
      </c>
      <c r="I218" s="103">
        <f t="shared" si="8"/>
        <v>0</v>
      </c>
      <c r="J218" s="103">
        <f t="shared" si="9"/>
        <v>815.94</v>
      </c>
      <c r="K218" s="113"/>
      <c r="L218" s="113"/>
      <c r="N218" s="117"/>
      <c r="O218" s="113"/>
      <c r="P218" s="114"/>
      <c r="Q218" s="118"/>
      <c r="R218" s="116"/>
      <c r="S218" s="114"/>
    </row>
    <row r="219" spans="6:19">
      <c r="F219" s="111" t="s">
        <v>61</v>
      </c>
      <c r="G219" s="136">
        <v>6.7618699999999997E-5</v>
      </c>
      <c r="H219" s="103">
        <f>ROUND(+G219*Totals!$H$18,2)</f>
        <v>25.9</v>
      </c>
      <c r="I219" s="103">
        <f t="shared" si="8"/>
        <v>3.9661252900232022</v>
      </c>
      <c r="J219" s="103">
        <f t="shared" si="9"/>
        <v>21.933874709976795</v>
      </c>
      <c r="K219" s="113" t="s">
        <v>61</v>
      </c>
      <c r="L219" s="113" t="s">
        <v>61</v>
      </c>
      <c r="M219" s="138">
        <v>0.15313225058004643</v>
      </c>
      <c r="N219" s="117">
        <f>H219*M219</f>
        <v>3.9661252900232022</v>
      </c>
      <c r="O219" s="117" t="s">
        <v>1159</v>
      </c>
      <c r="P219" s="114"/>
      <c r="Q219" s="118"/>
      <c r="R219" s="116"/>
      <c r="S219" s="114"/>
    </row>
    <row r="220" spans="6:19">
      <c r="F220" s="111" t="s">
        <v>842</v>
      </c>
      <c r="G220" s="136">
        <v>2.9315620999999996E-3</v>
      </c>
      <c r="H220" s="103">
        <f>ROUND(+G220*Totals!$H$18,2)</f>
        <v>1122.69</v>
      </c>
      <c r="I220" s="103">
        <f t="shared" si="8"/>
        <v>0</v>
      </c>
      <c r="J220" s="103">
        <f t="shared" si="9"/>
        <v>1122.69</v>
      </c>
      <c r="K220" s="113"/>
      <c r="L220" s="113"/>
      <c r="N220" s="117"/>
      <c r="O220" s="117"/>
      <c r="P220" s="114"/>
      <c r="Q220" s="118"/>
      <c r="R220" s="116"/>
      <c r="S220" s="114"/>
    </row>
    <row r="221" spans="6:19">
      <c r="F221" s="111" t="s">
        <v>841</v>
      </c>
      <c r="G221" s="136">
        <v>8.6551999999999994E-5</v>
      </c>
      <c r="H221" s="103">
        <f>ROUND(+G221*Totals!$H$18,2)</f>
        <v>33.15</v>
      </c>
      <c r="I221" s="103">
        <f t="shared" si="8"/>
        <v>12.293125</v>
      </c>
      <c r="J221" s="103">
        <f t="shared" si="9"/>
        <v>20.856874999999999</v>
      </c>
      <c r="K221" s="113" t="s">
        <v>841</v>
      </c>
      <c r="L221" s="113" t="s">
        <v>48</v>
      </c>
      <c r="M221" s="138">
        <v>0.37083333333333335</v>
      </c>
      <c r="N221" s="117">
        <f>H221*M221</f>
        <v>12.293125</v>
      </c>
      <c r="O221" s="117" t="s">
        <v>1159</v>
      </c>
      <c r="P221" s="114"/>
      <c r="Q221" s="118"/>
      <c r="R221" s="116"/>
      <c r="S221" s="114"/>
    </row>
    <row r="222" spans="6:19">
      <c r="F222" s="111" t="s">
        <v>840</v>
      </c>
      <c r="G222" s="136">
        <v>9.6211800000000006E-5</v>
      </c>
      <c r="H222" s="103">
        <f>ROUND(+G222*Totals!$H$18,2)</f>
        <v>36.85</v>
      </c>
      <c r="I222" s="103">
        <f t="shared" si="8"/>
        <v>3.2223094170403588</v>
      </c>
      <c r="J222" s="103">
        <f t="shared" si="9"/>
        <v>33.627690582959644</v>
      </c>
      <c r="K222" s="113" t="s">
        <v>840</v>
      </c>
      <c r="L222" s="113" t="s">
        <v>112</v>
      </c>
      <c r="M222" s="138">
        <v>8.744394618834081E-2</v>
      </c>
      <c r="N222" s="117">
        <f>H222*M222</f>
        <v>3.2223094170403588</v>
      </c>
      <c r="O222" s="113" t="s">
        <v>1159</v>
      </c>
      <c r="P222" s="114"/>
      <c r="Q222" s="118"/>
      <c r="R222" s="116"/>
      <c r="S222" s="114"/>
    </row>
    <row r="223" spans="6:19">
      <c r="F223" s="111" t="s">
        <v>839</v>
      </c>
      <c r="G223" s="136">
        <v>9.4666200000000005E-5</v>
      </c>
      <c r="H223" s="103">
        <f>ROUND(+G223*Totals!$H$18,2)</f>
        <v>36.25</v>
      </c>
      <c r="I223" s="103">
        <f t="shared" si="8"/>
        <v>2.9233870967741939</v>
      </c>
      <c r="J223" s="103">
        <f t="shared" si="9"/>
        <v>33.326612903225808</v>
      </c>
      <c r="K223" s="113" t="s">
        <v>839</v>
      </c>
      <c r="L223" s="113" t="s">
        <v>116</v>
      </c>
      <c r="M223" s="138">
        <v>8.0645161290322592E-2</v>
      </c>
      <c r="N223" s="117">
        <f>H223*M223</f>
        <v>2.9233870967741939</v>
      </c>
      <c r="O223" s="117" t="s">
        <v>1159</v>
      </c>
      <c r="P223" s="114"/>
      <c r="Q223" s="118"/>
      <c r="R223" s="116"/>
      <c r="S223" s="114"/>
    </row>
    <row r="224" spans="6:19">
      <c r="F224" s="111" t="s">
        <v>62</v>
      </c>
      <c r="G224" s="136">
        <v>5.4867800000000003E-5</v>
      </c>
      <c r="H224" s="103">
        <f>ROUND(+G224*Totals!$H$18,2)</f>
        <v>21.01</v>
      </c>
      <c r="I224" s="103">
        <f t="shared" si="8"/>
        <v>0</v>
      </c>
      <c r="J224" s="103">
        <f t="shared" si="9"/>
        <v>21.01</v>
      </c>
      <c r="K224" s="113"/>
      <c r="L224" s="113"/>
      <c r="N224" s="117"/>
      <c r="O224" s="113"/>
      <c r="P224" s="114"/>
      <c r="Q224" s="118"/>
      <c r="R224" s="116"/>
      <c r="S224" s="114"/>
    </row>
    <row r="225" spans="6:19">
      <c r="F225" s="111" t="s">
        <v>838</v>
      </c>
      <c r="G225" s="136">
        <v>1.62285E-4</v>
      </c>
      <c r="H225" s="103">
        <f>ROUND(+G225*Totals!$H$18,2)</f>
        <v>62.15</v>
      </c>
      <c r="I225" s="103">
        <f t="shared" si="8"/>
        <v>15.668950930626059</v>
      </c>
      <c r="J225" s="103">
        <f t="shared" si="9"/>
        <v>46.481049069373938</v>
      </c>
      <c r="K225" s="113" t="s">
        <v>838</v>
      </c>
      <c r="L225" s="113" t="s">
        <v>62</v>
      </c>
      <c r="M225" s="138">
        <v>0.25211505922165822</v>
      </c>
      <c r="N225" s="117">
        <f>H225*M225</f>
        <v>15.668950930626059</v>
      </c>
      <c r="O225" s="117" t="s">
        <v>1159</v>
      </c>
      <c r="P225" s="114"/>
      <c r="Q225" s="118"/>
      <c r="R225" s="116"/>
      <c r="S225" s="114"/>
    </row>
    <row r="226" spans="6:19">
      <c r="F226" s="111" t="s">
        <v>837</v>
      </c>
      <c r="G226" s="136">
        <v>2.094249E-4</v>
      </c>
      <c r="H226" s="103">
        <f>ROUND(+G226*Totals!$H$18,2)</f>
        <v>80.2</v>
      </c>
      <c r="I226" s="103">
        <f t="shared" si="8"/>
        <v>0</v>
      </c>
      <c r="J226" s="103">
        <f t="shared" si="9"/>
        <v>80.2</v>
      </c>
      <c r="K226" s="113"/>
      <c r="L226" s="113"/>
      <c r="N226" s="117"/>
      <c r="O226" s="117"/>
      <c r="P226" s="114"/>
      <c r="Q226" s="118"/>
      <c r="R226" s="116"/>
      <c r="S226" s="114"/>
    </row>
    <row r="227" spans="6:19">
      <c r="F227" s="111" t="s">
        <v>836</v>
      </c>
      <c r="G227" s="136">
        <v>9.65982E-5</v>
      </c>
      <c r="H227" s="103">
        <f>ROUND(+G227*Totals!$H$18,2)</f>
        <v>36.99</v>
      </c>
      <c r="I227" s="103">
        <f t="shared" si="8"/>
        <v>10.408441558441559</v>
      </c>
      <c r="J227" s="103">
        <f t="shared" si="9"/>
        <v>26.581558441558442</v>
      </c>
      <c r="K227" s="113" t="s">
        <v>836</v>
      </c>
      <c r="L227" s="113" t="s">
        <v>58</v>
      </c>
      <c r="M227" s="138">
        <v>0.2813852813852814</v>
      </c>
      <c r="N227" s="117">
        <f>H227*M227</f>
        <v>10.408441558441559</v>
      </c>
      <c r="O227" s="117" t="s">
        <v>1159</v>
      </c>
      <c r="P227" s="114"/>
      <c r="Q227" s="118"/>
      <c r="R227" s="116"/>
      <c r="S227" s="114"/>
    </row>
    <row r="228" spans="6:19">
      <c r="F228" s="111" t="s">
        <v>835</v>
      </c>
      <c r="G228" s="136">
        <v>0</v>
      </c>
      <c r="H228" s="103">
        <f>ROUND(+G228*Totals!$H$18,2)</f>
        <v>0</v>
      </c>
      <c r="I228" s="103">
        <f t="shared" si="8"/>
        <v>0</v>
      </c>
      <c r="J228" s="103">
        <f t="shared" si="9"/>
        <v>0</v>
      </c>
      <c r="K228" s="113"/>
      <c r="L228" s="113"/>
      <c r="N228" s="117"/>
      <c r="O228" s="113"/>
      <c r="P228" s="114"/>
      <c r="Q228" s="118"/>
      <c r="R228" s="116"/>
      <c r="S228" s="114"/>
    </row>
    <row r="229" spans="6:19">
      <c r="F229" s="111" t="s">
        <v>834</v>
      </c>
      <c r="G229" s="136">
        <v>1.020077E-4</v>
      </c>
      <c r="H229" s="103">
        <f>ROUND(+G229*Totals!$H$18,2)</f>
        <v>39.07</v>
      </c>
      <c r="I229" s="103">
        <f t="shared" si="8"/>
        <v>10.544460227272728</v>
      </c>
      <c r="J229" s="103">
        <f t="shared" si="9"/>
        <v>28.525539772727271</v>
      </c>
      <c r="K229" s="113" t="s">
        <v>834</v>
      </c>
      <c r="L229" s="113" t="s">
        <v>88</v>
      </c>
      <c r="M229" s="138">
        <v>0.26988636363636365</v>
      </c>
      <c r="N229" s="117">
        <f>H229*M229</f>
        <v>10.544460227272728</v>
      </c>
      <c r="O229" s="113" t="s">
        <v>1159</v>
      </c>
      <c r="P229" s="114"/>
      <c r="Q229" s="118"/>
      <c r="R229" s="116"/>
      <c r="S229" s="114"/>
    </row>
    <row r="230" spans="6:19">
      <c r="F230" s="111" t="s">
        <v>833</v>
      </c>
      <c r="G230" s="136">
        <v>3.2352667999999999E-3</v>
      </c>
      <c r="H230" s="103">
        <f>ROUND(+G230*Totals!$H$18,2)</f>
        <v>1239</v>
      </c>
      <c r="I230" s="103">
        <f t="shared" si="8"/>
        <v>0</v>
      </c>
      <c r="J230" s="103">
        <f t="shared" si="9"/>
        <v>1239</v>
      </c>
      <c r="K230" s="113"/>
      <c r="L230" s="113"/>
      <c r="N230" s="117"/>
      <c r="O230" s="117"/>
      <c r="P230" s="114"/>
      <c r="Q230" s="118"/>
      <c r="R230" s="116"/>
      <c r="S230" s="114"/>
    </row>
    <row r="231" spans="6:19">
      <c r="F231" s="111" t="s">
        <v>832</v>
      </c>
      <c r="G231" s="136">
        <v>7.4148779999999993E-4</v>
      </c>
      <c r="H231" s="103">
        <f>ROUND(+G231*Totals!$H$18,2)</f>
        <v>283.95999999999998</v>
      </c>
      <c r="I231" s="103">
        <f t="shared" si="8"/>
        <v>0</v>
      </c>
      <c r="J231" s="103">
        <f t="shared" si="9"/>
        <v>283.95999999999998</v>
      </c>
      <c r="K231" s="113"/>
      <c r="L231" s="113"/>
      <c r="N231" s="117"/>
      <c r="O231" s="113"/>
      <c r="P231" s="114"/>
      <c r="Q231" s="118"/>
      <c r="R231" s="116"/>
      <c r="S231" s="114"/>
    </row>
    <row r="232" spans="6:19">
      <c r="F232" s="111" t="s">
        <v>831</v>
      </c>
      <c r="G232" s="136">
        <v>3.4775399999999999E-5</v>
      </c>
      <c r="H232" s="103">
        <f>ROUND(+G232*Totals!$H$18,2)</f>
        <v>13.32</v>
      </c>
      <c r="I232" s="103">
        <f t="shared" si="8"/>
        <v>2.3374038461538462</v>
      </c>
      <c r="J232" s="103">
        <f t="shared" si="9"/>
        <v>10.982596153846155</v>
      </c>
      <c r="K232" s="113" t="s">
        <v>831</v>
      </c>
      <c r="L232" s="113" t="s">
        <v>93</v>
      </c>
      <c r="M232" s="138">
        <v>0.17548076923076922</v>
      </c>
      <c r="N232" s="117">
        <f>H232*M232</f>
        <v>2.3374038461538462</v>
      </c>
      <c r="O232" s="113" t="s">
        <v>1159</v>
      </c>
      <c r="P232" s="114"/>
      <c r="Q232" s="118"/>
      <c r="R232" s="116"/>
      <c r="S232" s="114"/>
    </row>
    <row r="233" spans="6:19">
      <c r="F233" s="111" t="s">
        <v>63</v>
      </c>
      <c r="G233" s="136">
        <v>8.2739448600000001E-2</v>
      </c>
      <c r="H233" s="103">
        <f>ROUND(+G233*Totals!$H$18,2)</f>
        <v>31686.38</v>
      </c>
      <c r="I233" s="103">
        <f t="shared" si="8"/>
        <v>0</v>
      </c>
      <c r="J233" s="103">
        <f t="shared" si="9"/>
        <v>31686.38</v>
      </c>
      <c r="K233" s="113"/>
      <c r="L233" s="113"/>
      <c r="N233" s="117"/>
      <c r="O233" s="117"/>
      <c r="P233" s="114"/>
      <c r="Q233" s="118"/>
      <c r="R233" s="116"/>
      <c r="S233" s="114"/>
    </row>
    <row r="234" spans="6:19">
      <c r="F234" s="111" t="s">
        <v>830</v>
      </c>
      <c r="G234" s="136">
        <v>2.4729139999999999E-4</v>
      </c>
      <c r="H234" s="103">
        <f>ROUND(+G234*Totals!$H$18,2)</f>
        <v>94.7</v>
      </c>
      <c r="I234" s="103">
        <f t="shared" si="8"/>
        <v>0</v>
      </c>
      <c r="J234" s="103">
        <f t="shared" si="9"/>
        <v>94.7</v>
      </c>
      <c r="K234" s="113"/>
      <c r="L234" s="113"/>
      <c r="N234" s="117"/>
      <c r="O234" s="117"/>
      <c r="P234" s="114"/>
      <c r="Q234" s="118"/>
      <c r="R234" s="116"/>
      <c r="S234" s="114"/>
    </row>
    <row r="235" spans="6:19">
      <c r="F235" s="111" t="s">
        <v>829</v>
      </c>
      <c r="G235" s="136">
        <v>1.3291910000000001E-4</v>
      </c>
      <c r="H235" s="103">
        <f>ROUND(+G235*Totals!$H$18,2)</f>
        <v>50.9</v>
      </c>
      <c r="I235" s="103">
        <f t="shared" si="8"/>
        <v>12.478130511463844</v>
      </c>
      <c r="J235" s="103">
        <f t="shared" si="9"/>
        <v>38.421869488536153</v>
      </c>
      <c r="K235" s="113" t="s">
        <v>829</v>
      </c>
      <c r="L235" s="113" t="s">
        <v>113</v>
      </c>
      <c r="M235" s="138">
        <v>0.24514991181657847</v>
      </c>
      <c r="N235" s="117">
        <f>H235*M235</f>
        <v>12.478130511463844</v>
      </c>
      <c r="O235" s="113" t="s">
        <v>1159</v>
      </c>
      <c r="P235" s="114"/>
      <c r="Q235" s="118"/>
      <c r="R235" s="116"/>
      <c r="S235" s="114"/>
    </row>
    <row r="236" spans="6:19">
      <c r="F236" s="111" t="s">
        <v>828</v>
      </c>
      <c r="G236" s="136">
        <v>5.6413299999999997E-5</v>
      </c>
      <c r="H236" s="103">
        <f>ROUND(+G236*Totals!$H$18,2)</f>
        <v>21.6</v>
      </c>
      <c r="I236" s="103">
        <f t="shared" si="8"/>
        <v>6.6846315789473687</v>
      </c>
      <c r="J236" s="103">
        <f t="shared" si="9"/>
        <v>14.915368421052634</v>
      </c>
      <c r="K236" s="113" t="s">
        <v>828</v>
      </c>
      <c r="L236" s="113" t="s">
        <v>55</v>
      </c>
      <c r="M236" s="138">
        <v>0.30947368421052629</v>
      </c>
      <c r="N236" s="117">
        <f>H236*M236</f>
        <v>6.6846315789473687</v>
      </c>
      <c r="O236" s="117" t="s">
        <v>1159</v>
      </c>
      <c r="P236" s="114"/>
      <c r="Q236" s="118"/>
      <c r="R236" s="116"/>
      <c r="S236" s="114"/>
    </row>
    <row r="237" spans="6:19">
      <c r="F237" s="111" t="s">
        <v>827</v>
      </c>
      <c r="G237" s="136">
        <v>5.0385619999999997E-4</v>
      </c>
      <c r="H237" s="103">
        <f>ROUND(+G237*Totals!$H$18,2)</f>
        <v>192.96</v>
      </c>
      <c r="I237" s="103">
        <f t="shared" si="8"/>
        <v>0</v>
      </c>
      <c r="J237" s="103">
        <f t="shared" si="9"/>
        <v>192.96</v>
      </c>
      <c r="K237" s="113"/>
      <c r="L237" s="113"/>
      <c r="N237" s="117"/>
      <c r="O237" s="117"/>
      <c r="P237" s="114"/>
      <c r="Q237" s="118"/>
      <c r="R237" s="116"/>
      <c r="S237" s="114"/>
    </row>
    <row r="238" spans="6:19">
      <c r="F238" s="111" t="s">
        <v>826</v>
      </c>
      <c r="G238" s="136">
        <v>7.8051300000000009E-5</v>
      </c>
      <c r="H238" s="103">
        <f>ROUND(+G238*Totals!$H$18,2)</f>
        <v>29.89</v>
      </c>
      <c r="I238" s="103">
        <f t="shared" si="8"/>
        <v>9.2071874999999999</v>
      </c>
      <c r="J238" s="103">
        <f t="shared" si="9"/>
        <v>20.682812500000001</v>
      </c>
      <c r="K238" s="113" t="s">
        <v>826</v>
      </c>
      <c r="L238" s="113" t="s">
        <v>115</v>
      </c>
      <c r="M238" s="138">
        <v>0.30803571428571425</v>
      </c>
      <c r="N238" s="117">
        <f>H238*M238</f>
        <v>9.2071874999999999</v>
      </c>
      <c r="O238" s="117" t="s">
        <v>1159</v>
      </c>
      <c r="P238" s="114"/>
      <c r="Q238" s="118"/>
      <c r="R238" s="116"/>
      <c r="S238" s="114"/>
    </row>
    <row r="239" spans="6:19">
      <c r="F239" s="111" t="s">
        <v>825</v>
      </c>
      <c r="G239" s="136">
        <v>2.51155E-5</v>
      </c>
      <c r="H239" s="103">
        <f>ROUND(+G239*Totals!$H$18,2)</f>
        <v>9.6199999999999992</v>
      </c>
      <c r="I239" s="103">
        <f t="shared" si="8"/>
        <v>3.301779661016949</v>
      </c>
      <c r="J239" s="103">
        <f t="shared" si="9"/>
        <v>6.3182203389830498</v>
      </c>
      <c r="K239" s="113" t="s">
        <v>825</v>
      </c>
      <c r="L239" s="113" t="s">
        <v>66</v>
      </c>
      <c r="M239" s="138">
        <v>0.34322033898305088</v>
      </c>
      <c r="N239" s="117">
        <f>H239*M239</f>
        <v>3.301779661016949</v>
      </c>
      <c r="O239" s="113" t="s">
        <v>1159</v>
      </c>
      <c r="P239" s="114"/>
      <c r="Q239" s="118"/>
      <c r="R239" s="116"/>
      <c r="S239" s="114"/>
    </row>
    <row r="240" spans="6:19">
      <c r="F240" s="111" t="s">
        <v>824</v>
      </c>
      <c r="G240" s="136">
        <v>1.2944159999999998E-4</v>
      </c>
      <c r="H240" s="103">
        <f>ROUND(+G240*Totals!$H$18,2)</f>
        <v>49.57</v>
      </c>
      <c r="I240" s="103">
        <f t="shared" si="8"/>
        <v>22.208781362007169</v>
      </c>
      <c r="J240" s="103">
        <f t="shared" si="9"/>
        <v>27.361218637992831</v>
      </c>
      <c r="K240" s="113" t="s">
        <v>824</v>
      </c>
      <c r="L240" s="113" t="s">
        <v>115</v>
      </c>
      <c r="M240" s="138">
        <v>0.44802867383512546</v>
      </c>
      <c r="N240" s="117">
        <f>H240*M240</f>
        <v>22.208781362007169</v>
      </c>
      <c r="O240" s="113" t="s">
        <v>1159</v>
      </c>
      <c r="P240" s="114"/>
      <c r="Q240" s="118"/>
      <c r="R240" s="116"/>
      <c r="S240" s="114"/>
    </row>
    <row r="241" spans="6:19">
      <c r="F241" s="111" t="s">
        <v>823</v>
      </c>
      <c r="G241" s="136">
        <v>3.4195759999999998E-4</v>
      </c>
      <c r="H241" s="103">
        <f>ROUND(+G241*Totals!$H$18,2)</f>
        <v>130.96</v>
      </c>
      <c r="I241" s="103">
        <f t="shared" si="8"/>
        <v>0</v>
      </c>
      <c r="J241" s="103">
        <f t="shared" si="9"/>
        <v>130.96</v>
      </c>
      <c r="K241" s="113"/>
      <c r="L241" s="113"/>
      <c r="N241" s="117"/>
      <c r="O241" s="117"/>
      <c r="P241" s="114"/>
      <c r="Q241" s="118"/>
      <c r="R241" s="116"/>
      <c r="S241" s="114"/>
    </row>
    <row r="242" spans="6:19">
      <c r="F242" s="111" t="s">
        <v>822</v>
      </c>
      <c r="G242" s="136">
        <v>2.3917709999999998E-4</v>
      </c>
      <c r="H242" s="103">
        <f>ROUND(+G242*Totals!$H$18,2)</f>
        <v>91.6</v>
      </c>
      <c r="I242" s="103">
        <f t="shared" si="8"/>
        <v>0</v>
      </c>
      <c r="J242" s="103">
        <f t="shared" si="9"/>
        <v>91.6</v>
      </c>
      <c r="K242" s="113"/>
      <c r="L242" s="113"/>
      <c r="N242" s="117"/>
      <c r="O242" s="113"/>
      <c r="P242" s="114"/>
      <c r="Q242" s="118"/>
      <c r="R242" s="116"/>
      <c r="S242" s="114"/>
    </row>
    <row r="243" spans="6:19">
      <c r="F243" s="111" t="s">
        <v>821</v>
      </c>
      <c r="G243" s="136">
        <v>2.39564E-5</v>
      </c>
      <c r="H243" s="103">
        <f>ROUND(+G243*Totals!$H$18,2)</f>
        <v>9.17</v>
      </c>
      <c r="I243" s="103">
        <f t="shared" si="8"/>
        <v>4.9789003436426116</v>
      </c>
      <c r="J243" s="103">
        <f t="shared" si="9"/>
        <v>4.1910996563573883</v>
      </c>
      <c r="K243" s="113" t="s">
        <v>821</v>
      </c>
      <c r="L243" s="113" t="s">
        <v>51</v>
      </c>
      <c r="M243" s="138">
        <v>0.54295532646048106</v>
      </c>
      <c r="N243" s="117">
        <f>H243*M243</f>
        <v>4.9789003436426116</v>
      </c>
      <c r="O243" s="113" t="s">
        <v>1159</v>
      </c>
      <c r="P243" s="114"/>
      <c r="Q243" s="118"/>
      <c r="R243" s="116"/>
      <c r="S243" s="114"/>
    </row>
    <row r="244" spans="6:19">
      <c r="F244" s="111" t="s">
        <v>820</v>
      </c>
      <c r="G244" s="136">
        <v>1.8740050000000001E-4</v>
      </c>
      <c r="H244" s="103">
        <f>ROUND(+G244*Totals!$H$18,2)</f>
        <v>71.77</v>
      </c>
      <c r="I244" s="103">
        <f t="shared" si="8"/>
        <v>13.841357142857143</v>
      </c>
      <c r="J244" s="103">
        <f t="shared" si="9"/>
        <v>57.928642857142854</v>
      </c>
      <c r="K244" s="137" t="s">
        <v>820</v>
      </c>
      <c r="L244" s="137" t="s">
        <v>58</v>
      </c>
      <c r="M244" s="138">
        <v>0.19285714285714287</v>
      </c>
      <c r="N244" s="117">
        <f>H244*M244</f>
        <v>13.841357142857143</v>
      </c>
      <c r="O244" s="117"/>
      <c r="P244" s="114"/>
      <c r="Q244" s="118"/>
      <c r="R244" s="116"/>
      <c r="S244" s="114"/>
    </row>
    <row r="245" spans="6:19">
      <c r="F245" s="111" t="s">
        <v>819</v>
      </c>
      <c r="G245" s="136">
        <v>2.013106E-4</v>
      </c>
      <c r="H245" s="103">
        <f>ROUND(+G245*Totals!$H$18,2)</f>
        <v>77.099999999999994</v>
      </c>
      <c r="I245" s="103">
        <f t="shared" si="8"/>
        <v>0</v>
      </c>
      <c r="J245" s="103">
        <f t="shared" si="9"/>
        <v>77.099999999999994</v>
      </c>
      <c r="K245" s="113"/>
      <c r="L245" s="113"/>
      <c r="N245" s="117"/>
      <c r="O245" s="113"/>
      <c r="P245" s="114"/>
      <c r="Q245" s="118"/>
      <c r="R245" s="116"/>
      <c r="S245" s="114"/>
    </row>
    <row r="246" spans="6:19">
      <c r="F246" s="111" t="s">
        <v>818</v>
      </c>
      <c r="G246" s="136">
        <v>6.3368399999999995E-5</v>
      </c>
      <c r="H246" s="103">
        <f>ROUND(+G246*Totals!$H$18,2)</f>
        <v>24.27</v>
      </c>
      <c r="I246" s="103">
        <f t="shared" si="8"/>
        <v>7.570458715596331</v>
      </c>
      <c r="J246" s="103">
        <f t="shared" si="9"/>
        <v>16.699541284403669</v>
      </c>
      <c r="K246" s="113" t="s">
        <v>818</v>
      </c>
      <c r="L246" s="113" t="s">
        <v>60</v>
      </c>
      <c r="M246" s="138">
        <v>0.31192660550458717</v>
      </c>
      <c r="N246" s="117">
        <f>H246*M246</f>
        <v>7.570458715596331</v>
      </c>
      <c r="O246" s="113" t="s">
        <v>1159</v>
      </c>
      <c r="P246" s="114"/>
      <c r="Q246" s="118"/>
      <c r="R246" s="116"/>
      <c r="S246" s="114"/>
    </row>
    <row r="247" spans="6:19">
      <c r="F247" s="111" t="s">
        <v>65</v>
      </c>
      <c r="G247" s="136">
        <v>2.3054898700000003E-2</v>
      </c>
      <c r="H247" s="103">
        <f>ROUND(+G247*Totals!$H$18,2)</f>
        <v>8829.24</v>
      </c>
      <c r="I247" s="103">
        <f t="shared" si="8"/>
        <v>0</v>
      </c>
      <c r="J247" s="103">
        <f t="shared" si="9"/>
        <v>8829.24</v>
      </c>
      <c r="K247" s="113"/>
      <c r="L247" s="113"/>
      <c r="N247" s="117"/>
      <c r="O247" s="117"/>
      <c r="P247" s="114"/>
      <c r="Q247" s="118"/>
      <c r="R247" s="116"/>
      <c r="S247" s="114"/>
    </row>
    <row r="248" spans="6:19">
      <c r="F248" s="111" t="s">
        <v>817</v>
      </c>
      <c r="G248" s="136">
        <v>2.44973E-4</v>
      </c>
      <c r="H248" s="103">
        <f>ROUND(+G248*Totals!$H$18,2)</f>
        <v>93.82</v>
      </c>
      <c r="I248" s="103">
        <f t="shared" si="8"/>
        <v>0</v>
      </c>
      <c r="J248" s="103">
        <f t="shared" si="9"/>
        <v>93.82</v>
      </c>
      <c r="K248" s="113"/>
      <c r="L248" s="113"/>
      <c r="N248" s="117"/>
      <c r="O248" s="117"/>
      <c r="P248" s="114"/>
      <c r="Q248" s="118"/>
      <c r="R248" s="116"/>
      <c r="S248" s="114"/>
    </row>
    <row r="249" spans="6:19">
      <c r="F249" s="111" t="s">
        <v>816</v>
      </c>
      <c r="G249" s="136">
        <v>1.4721569999999999E-4</v>
      </c>
      <c r="H249" s="103">
        <f>ROUND(+G249*Totals!$H$18,2)</f>
        <v>56.38</v>
      </c>
      <c r="I249" s="103">
        <f t="shared" si="8"/>
        <v>14.882030456852794</v>
      </c>
      <c r="J249" s="103">
        <f t="shared" si="9"/>
        <v>41.497969543147207</v>
      </c>
      <c r="K249" s="113" t="s">
        <v>816</v>
      </c>
      <c r="L249" s="113" t="s">
        <v>127</v>
      </c>
      <c r="M249" s="138">
        <v>0.26395939086294418</v>
      </c>
      <c r="N249" s="117">
        <f>H249*M249</f>
        <v>14.882030456852794</v>
      </c>
      <c r="O249" s="113" t="s">
        <v>1159</v>
      </c>
      <c r="P249" s="114"/>
      <c r="Q249" s="118"/>
      <c r="R249" s="116"/>
      <c r="S249" s="114"/>
    </row>
    <row r="250" spans="6:19">
      <c r="F250" s="111" t="s">
        <v>815</v>
      </c>
      <c r="G250" s="136">
        <v>7.6505800000000002E-5</v>
      </c>
      <c r="H250" s="103">
        <f>ROUND(+G250*Totals!$H$18,2)</f>
        <v>29.3</v>
      </c>
      <c r="I250" s="103">
        <f t="shared" si="8"/>
        <v>9.9976351351351358</v>
      </c>
      <c r="J250" s="103">
        <f t="shared" si="9"/>
        <v>19.302364864864863</v>
      </c>
      <c r="K250" s="113" t="s">
        <v>815</v>
      </c>
      <c r="L250" s="113" t="s">
        <v>62</v>
      </c>
      <c r="M250" s="138">
        <v>0.34121621621621623</v>
      </c>
      <c r="N250" s="117">
        <f>H250*M250</f>
        <v>9.9976351351351358</v>
      </c>
      <c r="O250" s="113" t="s">
        <v>1159</v>
      </c>
      <c r="P250" s="114"/>
      <c r="Q250" s="118"/>
      <c r="R250" s="116"/>
      <c r="S250" s="114"/>
    </row>
    <row r="251" spans="6:19">
      <c r="F251" s="111" t="s">
        <v>814</v>
      </c>
      <c r="G251" s="136">
        <v>3.2534269999999997E-4</v>
      </c>
      <c r="H251" s="103">
        <f>ROUND(+G251*Totals!$H$18,2)</f>
        <v>124.6</v>
      </c>
      <c r="I251" s="103">
        <f t="shared" si="8"/>
        <v>0</v>
      </c>
      <c r="J251" s="103">
        <f t="shared" si="9"/>
        <v>124.6</v>
      </c>
      <c r="K251" s="113"/>
      <c r="L251" s="113"/>
      <c r="N251" s="117"/>
      <c r="O251" s="117"/>
      <c r="P251" s="114"/>
      <c r="Q251" s="118"/>
      <c r="R251" s="116"/>
      <c r="S251" s="114"/>
    </row>
    <row r="252" spans="6:19">
      <c r="F252" s="111" t="s">
        <v>813</v>
      </c>
      <c r="G252" s="136">
        <v>4.010757E-4</v>
      </c>
      <c r="H252" s="103">
        <f>ROUND(+G252*Totals!$H$18,2)</f>
        <v>153.6</v>
      </c>
      <c r="I252" s="103">
        <f t="shared" si="8"/>
        <v>0</v>
      </c>
      <c r="J252" s="103">
        <f t="shared" si="9"/>
        <v>153.6</v>
      </c>
      <c r="K252" s="113"/>
      <c r="L252" s="113"/>
      <c r="N252" s="117"/>
      <c r="O252" s="113"/>
      <c r="P252" s="114"/>
      <c r="Q252" s="118"/>
      <c r="R252" s="116"/>
      <c r="S252" s="114"/>
    </row>
    <row r="253" spans="6:19">
      <c r="F253" s="111" t="s">
        <v>812</v>
      </c>
      <c r="G253" s="136">
        <v>7.7278999999999993E-6</v>
      </c>
      <c r="H253" s="103">
        <f>ROUND(+G253*Totals!$H$18,2)</f>
        <v>2.96</v>
      </c>
      <c r="I253" s="103">
        <f t="shared" si="8"/>
        <v>1.0905263157894738</v>
      </c>
      <c r="J253" s="103">
        <f t="shared" si="9"/>
        <v>1.8694736842105262</v>
      </c>
      <c r="K253" s="113" t="s">
        <v>812</v>
      </c>
      <c r="L253" s="113" t="s">
        <v>65</v>
      </c>
      <c r="M253" s="138">
        <v>0.36842105263157898</v>
      </c>
      <c r="N253" s="117">
        <f>H253*M253</f>
        <v>1.0905263157894738</v>
      </c>
      <c r="O253" s="113" t="s">
        <v>1159</v>
      </c>
      <c r="P253" s="114"/>
      <c r="Q253" s="118"/>
      <c r="R253" s="116"/>
      <c r="S253" s="114"/>
    </row>
    <row r="254" spans="6:19">
      <c r="F254" s="111" t="s">
        <v>811</v>
      </c>
      <c r="G254" s="136">
        <v>7.2294090000000002E-4</v>
      </c>
      <c r="H254" s="103">
        <f>ROUND(+G254*Totals!$H$18,2)</f>
        <v>276.86</v>
      </c>
      <c r="I254" s="103">
        <f t="shared" si="8"/>
        <v>0</v>
      </c>
      <c r="J254" s="103">
        <f t="shared" si="9"/>
        <v>276.86</v>
      </c>
      <c r="K254" s="113"/>
      <c r="L254" s="113"/>
      <c r="N254" s="117"/>
      <c r="O254" s="113"/>
      <c r="P254" s="114"/>
      <c r="Q254" s="118"/>
      <c r="R254" s="116"/>
      <c r="S254" s="114"/>
    </row>
    <row r="255" spans="6:19">
      <c r="F255" s="111" t="s">
        <v>810</v>
      </c>
      <c r="G255" s="136">
        <v>1.7298805E-3</v>
      </c>
      <c r="H255" s="103">
        <f>ROUND(+G255*Totals!$H$18,2)</f>
        <v>662.49</v>
      </c>
      <c r="I255" s="103">
        <f t="shared" si="8"/>
        <v>0</v>
      </c>
      <c r="J255" s="103">
        <f t="shared" si="9"/>
        <v>662.49</v>
      </c>
      <c r="K255" s="113"/>
      <c r="L255" s="113"/>
      <c r="N255" s="117"/>
      <c r="O255" s="113"/>
      <c r="P255" s="114"/>
      <c r="Q255" s="118"/>
      <c r="R255" s="116"/>
      <c r="S255" s="114"/>
    </row>
    <row r="256" spans="6:19">
      <c r="F256" s="111" t="s">
        <v>809</v>
      </c>
      <c r="G256" s="136">
        <v>4.9496920000000001E-4</v>
      </c>
      <c r="H256" s="103">
        <f>ROUND(+G256*Totals!$H$18,2)</f>
        <v>189.56</v>
      </c>
      <c r="I256" s="103">
        <f t="shared" si="8"/>
        <v>0</v>
      </c>
      <c r="J256" s="103">
        <f t="shared" si="9"/>
        <v>189.56</v>
      </c>
      <c r="K256" s="113"/>
      <c r="L256" s="113"/>
      <c r="N256" s="117"/>
      <c r="O256" s="113"/>
      <c r="P256" s="114"/>
      <c r="Q256" s="118"/>
      <c r="R256" s="116"/>
      <c r="S256" s="114"/>
    </row>
    <row r="257" spans="6:19">
      <c r="F257" s="111" t="s">
        <v>808</v>
      </c>
      <c r="G257" s="136">
        <v>1.3914004E-3</v>
      </c>
      <c r="H257" s="103">
        <f>ROUND(+G257*Totals!$H$18,2)</f>
        <v>532.86</v>
      </c>
      <c r="I257" s="103">
        <f t="shared" si="8"/>
        <v>0</v>
      </c>
      <c r="J257" s="103">
        <f t="shared" si="9"/>
        <v>532.86</v>
      </c>
      <c r="K257" s="113"/>
      <c r="L257" s="113"/>
      <c r="N257" s="117"/>
      <c r="O257" s="117"/>
      <c r="P257" s="114"/>
      <c r="Q257" s="118"/>
      <c r="R257" s="116"/>
      <c r="S257" s="114"/>
    </row>
    <row r="258" spans="6:19">
      <c r="F258" s="111" t="s">
        <v>807</v>
      </c>
      <c r="G258" s="136">
        <v>5.4481380000000006E-4</v>
      </c>
      <c r="H258" s="103">
        <f>ROUND(+G258*Totals!$H$18,2)</f>
        <v>208.65</v>
      </c>
      <c r="I258" s="103">
        <f t="shared" si="8"/>
        <v>0</v>
      </c>
      <c r="J258" s="103">
        <f t="shared" si="9"/>
        <v>208.65</v>
      </c>
      <c r="K258" s="113"/>
      <c r="L258" s="113"/>
      <c r="N258" s="117"/>
      <c r="O258" s="113"/>
      <c r="P258" s="114"/>
      <c r="Q258" s="118"/>
      <c r="R258" s="116"/>
      <c r="S258" s="114"/>
    </row>
    <row r="259" spans="6:19">
      <c r="F259" s="111" t="s">
        <v>806</v>
      </c>
      <c r="G259" s="136">
        <v>1.533979E-4</v>
      </c>
      <c r="H259" s="103">
        <f>ROUND(+G259*Totals!$H$18,2)</f>
        <v>58.75</v>
      </c>
      <c r="I259" s="103">
        <f t="shared" si="8"/>
        <v>10.863746958637469</v>
      </c>
      <c r="J259" s="103">
        <f t="shared" si="9"/>
        <v>47.886253041362529</v>
      </c>
      <c r="K259" s="113" t="s">
        <v>806</v>
      </c>
      <c r="L259" s="113" t="s">
        <v>116</v>
      </c>
      <c r="M259" s="138">
        <v>0.18491484184914841</v>
      </c>
      <c r="N259" s="117">
        <f>H259*M259</f>
        <v>10.863746958637469</v>
      </c>
      <c r="O259" s="113" t="s">
        <v>1159</v>
      </c>
      <c r="P259" s="114"/>
      <c r="Q259" s="118"/>
      <c r="R259" s="116"/>
      <c r="S259" s="114"/>
    </row>
    <row r="260" spans="6:19">
      <c r="F260" s="111" t="s">
        <v>805</v>
      </c>
      <c r="G260" s="136">
        <v>2.7665719999999999E-4</v>
      </c>
      <c r="H260" s="103">
        <f>ROUND(+G260*Totals!$H$18,2)</f>
        <v>105.95</v>
      </c>
      <c r="I260" s="103">
        <f t="shared" si="8"/>
        <v>0</v>
      </c>
      <c r="J260" s="103">
        <f t="shared" si="9"/>
        <v>105.95</v>
      </c>
      <c r="K260" s="113"/>
      <c r="L260" s="113"/>
      <c r="N260" s="117"/>
      <c r="O260" s="117"/>
      <c r="P260" s="114"/>
      <c r="Q260" s="118"/>
      <c r="R260" s="116"/>
      <c r="S260" s="114"/>
    </row>
    <row r="261" spans="6:19">
      <c r="F261" s="111" t="s">
        <v>804</v>
      </c>
      <c r="G261" s="136">
        <v>2.2681260000000002E-4</v>
      </c>
      <c r="H261" s="103">
        <f>ROUND(+G261*Totals!$H$18,2)</f>
        <v>86.86</v>
      </c>
      <c r="I261" s="103">
        <f t="shared" si="8"/>
        <v>0</v>
      </c>
      <c r="J261" s="103">
        <f t="shared" si="9"/>
        <v>86.86</v>
      </c>
      <c r="K261" s="113"/>
      <c r="L261" s="113"/>
      <c r="N261" s="117"/>
      <c r="O261" s="113"/>
      <c r="P261" s="114"/>
      <c r="Q261" s="118"/>
      <c r="R261" s="116"/>
      <c r="S261" s="114"/>
    </row>
    <row r="262" spans="6:19">
      <c r="F262" s="111" t="s">
        <v>803</v>
      </c>
      <c r="G262" s="136">
        <v>4.4435200000000004E-5</v>
      </c>
      <c r="H262" s="103">
        <f>ROUND(+G262*Totals!$H$18,2)</f>
        <v>17.02</v>
      </c>
      <c r="I262" s="103">
        <f t="shared" si="8"/>
        <v>11.628848167539267</v>
      </c>
      <c r="J262" s="103">
        <f t="shared" si="9"/>
        <v>5.3911518324607322</v>
      </c>
      <c r="K262" s="113" t="s">
        <v>803</v>
      </c>
      <c r="L262" s="113" t="s">
        <v>95</v>
      </c>
      <c r="M262" s="138">
        <v>0.68324607329842935</v>
      </c>
      <c r="N262" s="117">
        <f>H262*M262</f>
        <v>11.628848167539267</v>
      </c>
      <c r="O262" s="113" t="s">
        <v>1159</v>
      </c>
      <c r="P262" s="114"/>
      <c r="Q262" s="118"/>
      <c r="R262" s="116"/>
      <c r="S262" s="114"/>
    </row>
    <row r="263" spans="6:19">
      <c r="F263" s="111" t="s">
        <v>802</v>
      </c>
      <c r="G263" s="136">
        <v>3.7480100000000002E-4</v>
      </c>
      <c r="H263" s="103">
        <f>ROUND(+G263*Totals!$H$18,2)</f>
        <v>143.54</v>
      </c>
      <c r="I263" s="103">
        <f t="shared" ref="I263:I326" si="11">+N263+Q263+T263</f>
        <v>0</v>
      </c>
      <c r="J263" s="103">
        <f t="shared" ref="J263:J326" si="12">+H263-I263</f>
        <v>143.54</v>
      </c>
      <c r="K263" s="113"/>
      <c r="L263" s="113"/>
      <c r="N263" s="117"/>
      <c r="O263" s="117"/>
      <c r="P263" s="114"/>
      <c r="Q263" s="118"/>
      <c r="R263" s="116"/>
      <c r="S263" s="114"/>
    </row>
    <row r="264" spans="6:19">
      <c r="F264" s="111" t="s">
        <v>801</v>
      </c>
      <c r="G264" s="136">
        <v>3.5123099999999997E-4</v>
      </c>
      <c r="H264" s="103">
        <f>ROUND(+G264*Totals!$H$18,2)</f>
        <v>134.51</v>
      </c>
      <c r="I264" s="103">
        <f t="shared" si="11"/>
        <v>0</v>
      </c>
      <c r="J264" s="103">
        <f t="shared" si="12"/>
        <v>134.51</v>
      </c>
      <c r="K264" s="113"/>
      <c r="L264" s="113"/>
      <c r="N264" s="117"/>
      <c r="O264" s="113"/>
      <c r="P264" s="114"/>
      <c r="Q264" s="118"/>
      <c r="R264" s="116"/>
      <c r="S264" s="114"/>
    </row>
    <row r="265" spans="6:19">
      <c r="F265" s="111" t="s">
        <v>800</v>
      </c>
      <c r="G265" s="136">
        <v>7.1096299999999992E-5</v>
      </c>
      <c r="H265" s="103">
        <f>ROUND(+G265*Totals!$H$18,2)</f>
        <v>27.23</v>
      </c>
      <c r="I265" s="103">
        <f t="shared" si="11"/>
        <v>5.9250462962962951</v>
      </c>
      <c r="J265" s="103">
        <f t="shared" si="12"/>
        <v>21.304953703703706</v>
      </c>
      <c r="K265" s="113" t="s">
        <v>800</v>
      </c>
      <c r="L265" s="113" t="s">
        <v>119</v>
      </c>
      <c r="M265" s="138">
        <v>0.21759259259259256</v>
      </c>
      <c r="N265" s="117">
        <f>H265*M265</f>
        <v>5.9250462962962951</v>
      </c>
      <c r="O265" s="113" t="s">
        <v>1159</v>
      </c>
      <c r="P265" s="114"/>
      <c r="Q265" s="118"/>
      <c r="R265" s="116"/>
      <c r="S265" s="114"/>
    </row>
    <row r="266" spans="6:19">
      <c r="F266" s="111" t="s">
        <v>799</v>
      </c>
      <c r="G266" s="136">
        <v>3.0254559999999997E-4</v>
      </c>
      <c r="H266" s="103">
        <f>ROUND(+G266*Totals!$H$18,2)</f>
        <v>115.86</v>
      </c>
      <c r="I266" s="103">
        <f t="shared" si="11"/>
        <v>0</v>
      </c>
      <c r="J266" s="103">
        <f t="shared" si="12"/>
        <v>115.86</v>
      </c>
      <c r="K266" s="113"/>
      <c r="L266" s="113"/>
      <c r="N266" s="117"/>
      <c r="O266" s="113"/>
      <c r="P266" s="114"/>
      <c r="Q266" s="118"/>
      <c r="R266" s="116"/>
      <c r="S266" s="114"/>
    </row>
    <row r="267" spans="6:19">
      <c r="F267" s="111" t="s">
        <v>798</v>
      </c>
      <c r="G267" s="136">
        <v>1.0289640000000001E-3</v>
      </c>
      <c r="H267" s="103">
        <f>ROUND(+G267*Totals!$H$18,2)</f>
        <v>394.06</v>
      </c>
      <c r="I267" s="103">
        <f t="shared" si="11"/>
        <v>0</v>
      </c>
      <c r="J267" s="103">
        <f t="shared" si="12"/>
        <v>394.06</v>
      </c>
      <c r="K267" s="113"/>
      <c r="L267" s="113"/>
      <c r="N267" s="117"/>
      <c r="O267" s="113"/>
      <c r="P267" s="114"/>
      <c r="Q267" s="118"/>
      <c r="R267" s="116"/>
      <c r="S267" s="114"/>
    </row>
    <row r="268" spans="6:19">
      <c r="F268" s="111" t="s">
        <v>797</v>
      </c>
      <c r="G268" s="136">
        <v>2.5988779000000002E-3</v>
      </c>
      <c r="H268" s="103">
        <f>ROUND(+G268*Totals!$H$18,2)</f>
        <v>995.28</v>
      </c>
      <c r="I268" s="103">
        <f t="shared" si="11"/>
        <v>0</v>
      </c>
      <c r="J268" s="103">
        <f t="shared" si="12"/>
        <v>995.28</v>
      </c>
      <c r="K268" s="113"/>
      <c r="L268" s="113"/>
      <c r="N268" s="117"/>
      <c r="O268" s="113"/>
      <c r="P268" s="114"/>
      <c r="Q268" s="118"/>
      <c r="R268" s="116"/>
      <c r="S268" s="114"/>
    </row>
    <row r="269" spans="6:19">
      <c r="F269" s="111" t="s">
        <v>796</v>
      </c>
      <c r="G269" s="136">
        <v>2.6467910000000001E-4</v>
      </c>
      <c r="H269" s="103">
        <f>ROUND(+G269*Totals!$H$18,2)</f>
        <v>101.36</v>
      </c>
      <c r="I269" s="103">
        <f t="shared" si="11"/>
        <v>0</v>
      </c>
      <c r="J269" s="103">
        <f t="shared" si="12"/>
        <v>101.36</v>
      </c>
      <c r="K269" s="113"/>
      <c r="L269" s="113"/>
      <c r="N269" s="117"/>
      <c r="O269" s="113"/>
      <c r="P269" s="114"/>
      <c r="Q269" s="118"/>
      <c r="R269" s="116"/>
      <c r="S269" s="114"/>
    </row>
    <row r="270" spans="6:19">
      <c r="F270" s="111" t="s">
        <v>795</v>
      </c>
      <c r="G270" s="136">
        <v>2.3222210000000001E-4</v>
      </c>
      <c r="H270" s="103">
        <f>ROUND(+G270*Totals!$H$18,2)</f>
        <v>88.93</v>
      </c>
      <c r="I270" s="103">
        <f t="shared" si="11"/>
        <v>0</v>
      </c>
      <c r="J270" s="103">
        <f t="shared" si="12"/>
        <v>88.93</v>
      </c>
      <c r="K270" s="113"/>
      <c r="L270" s="113"/>
      <c r="N270" s="117"/>
      <c r="O270" s="113"/>
      <c r="P270" s="114"/>
      <c r="Q270" s="118"/>
      <c r="R270" s="116"/>
      <c r="S270" s="114"/>
    </row>
    <row r="271" spans="6:19">
      <c r="F271" s="111" t="s">
        <v>794</v>
      </c>
      <c r="G271" s="136">
        <v>4.1305389999999996E-4</v>
      </c>
      <c r="H271" s="103">
        <f>ROUND(+G271*Totals!$H$18,2)</f>
        <v>158.19</v>
      </c>
      <c r="I271" s="103">
        <f t="shared" si="11"/>
        <v>0</v>
      </c>
      <c r="J271" s="103">
        <f t="shared" si="12"/>
        <v>158.19</v>
      </c>
      <c r="K271" s="113"/>
      <c r="L271" s="113"/>
      <c r="N271" s="117"/>
      <c r="O271" s="117"/>
      <c r="P271" s="114"/>
      <c r="Q271" s="118"/>
      <c r="R271" s="116"/>
      <c r="S271" s="114"/>
    </row>
    <row r="272" spans="6:19">
      <c r="F272" s="111" t="s">
        <v>793</v>
      </c>
      <c r="G272" s="136">
        <v>4.671489E-4</v>
      </c>
      <c r="H272" s="103">
        <f>ROUND(+G272*Totals!$H$18,2)</f>
        <v>178.9</v>
      </c>
      <c r="I272" s="103">
        <f t="shared" si="11"/>
        <v>0</v>
      </c>
      <c r="J272" s="103">
        <f t="shared" si="12"/>
        <v>178.9</v>
      </c>
      <c r="K272" s="113"/>
      <c r="L272" s="113"/>
      <c r="N272" s="117"/>
      <c r="O272" s="117"/>
      <c r="P272" s="114"/>
      <c r="Q272" s="118"/>
      <c r="R272" s="116"/>
      <c r="S272" s="114"/>
    </row>
    <row r="273" spans="6:19">
      <c r="F273" s="111" t="s">
        <v>792</v>
      </c>
      <c r="G273" s="136">
        <v>3.4079839999999999E-4</v>
      </c>
      <c r="H273" s="103">
        <f>ROUND(+G273*Totals!$H$18,2)</f>
        <v>130.51</v>
      </c>
      <c r="I273" s="103">
        <f t="shared" si="11"/>
        <v>0</v>
      </c>
      <c r="J273" s="103">
        <f t="shared" si="12"/>
        <v>130.51</v>
      </c>
      <c r="K273" s="113"/>
      <c r="L273" s="113"/>
      <c r="N273" s="117"/>
      <c r="O273" s="117" t="s">
        <v>1159</v>
      </c>
      <c r="P273" s="114"/>
      <c r="Q273" s="118"/>
      <c r="R273" s="116"/>
      <c r="S273" s="114"/>
    </row>
    <row r="274" spans="6:19">
      <c r="F274" s="111" t="s">
        <v>791</v>
      </c>
      <c r="G274" s="136">
        <v>1.1205399999999999E-5</v>
      </c>
      <c r="H274" s="103">
        <f>ROUND(+G274*Totals!$H$18,2)</f>
        <v>4.29</v>
      </c>
      <c r="I274" s="103">
        <f t="shared" si="11"/>
        <v>2.2307999999999999</v>
      </c>
      <c r="J274" s="103">
        <f t="shared" si="12"/>
        <v>2.0592000000000001</v>
      </c>
      <c r="K274" s="113" t="s">
        <v>791</v>
      </c>
      <c r="L274" s="113" t="s">
        <v>56</v>
      </c>
      <c r="M274" s="138">
        <v>0.52</v>
      </c>
      <c r="N274" s="117">
        <f>H274*M274</f>
        <v>2.2307999999999999</v>
      </c>
      <c r="O274" s="117" t="s">
        <v>1159</v>
      </c>
      <c r="P274" s="114"/>
      <c r="Q274" s="118"/>
      <c r="R274" s="116"/>
      <c r="S274" s="114"/>
    </row>
    <row r="275" spans="6:19">
      <c r="F275" s="111" t="s">
        <v>790</v>
      </c>
      <c r="G275" s="136">
        <v>1.306008E-4</v>
      </c>
      <c r="H275" s="103">
        <f>ROUND(+G275*Totals!$H$18,2)</f>
        <v>50.02</v>
      </c>
      <c r="I275" s="103">
        <f t="shared" si="11"/>
        <v>5.2652631578947373</v>
      </c>
      <c r="J275" s="103">
        <f t="shared" si="12"/>
        <v>44.754736842105267</v>
      </c>
      <c r="K275" s="113" t="s">
        <v>790</v>
      </c>
      <c r="L275" s="113" t="s">
        <v>103</v>
      </c>
      <c r="M275" s="138">
        <v>0.10526315789473685</v>
      </c>
      <c r="N275" s="117">
        <f>H275*M275</f>
        <v>5.2652631578947373</v>
      </c>
      <c r="O275" s="113" t="s">
        <v>1159</v>
      </c>
      <c r="P275" s="114"/>
      <c r="Q275" s="118"/>
      <c r="R275" s="116"/>
      <c r="S275" s="114"/>
    </row>
    <row r="276" spans="6:19">
      <c r="F276" s="111" t="s">
        <v>789</v>
      </c>
      <c r="G276" s="136">
        <v>7.3415000000000008E-6</v>
      </c>
      <c r="H276" s="103">
        <f>ROUND(+G276*Totals!$H$18,2)</f>
        <v>2.81</v>
      </c>
      <c r="I276" s="103">
        <f t="shared" si="11"/>
        <v>1.0186249999999999</v>
      </c>
      <c r="J276" s="103">
        <f t="shared" si="12"/>
        <v>1.7913750000000002</v>
      </c>
      <c r="K276" s="113" t="s">
        <v>789</v>
      </c>
      <c r="L276" s="113" t="s">
        <v>113</v>
      </c>
      <c r="M276" s="138">
        <v>0.36249999999999999</v>
      </c>
      <c r="N276" s="117">
        <f>H276*M276</f>
        <v>1.0186249999999999</v>
      </c>
      <c r="O276" s="113" t="s">
        <v>1159</v>
      </c>
      <c r="P276" s="114"/>
      <c r="Q276" s="118"/>
      <c r="R276" s="116"/>
      <c r="S276" s="114"/>
    </row>
    <row r="277" spans="6:19">
      <c r="F277" s="111" t="s">
        <v>788</v>
      </c>
      <c r="G277" s="136">
        <v>1.9628749999999999E-4</v>
      </c>
      <c r="H277" s="103">
        <f>ROUND(+G277*Totals!$H$18,2)</f>
        <v>75.17</v>
      </c>
      <c r="I277" s="103">
        <f t="shared" si="11"/>
        <v>0</v>
      </c>
      <c r="J277" s="103">
        <f t="shared" si="12"/>
        <v>75.17</v>
      </c>
      <c r="K277" s="113"/>
      <c r="L277" s="113"/>
      <c r="N277" s="117"/>
      <c r="O277" s="113"/>
      <c r="P277" s="114"/>
      <c r="Q277" s="118"/>
      <c r="R277" s="116"/>
      <c r="S277" s="114"/>
    </row>
    <row r="278" spans="6:19">
      <c r="F278" s="111" t="s">
        <v>787</v>
      </c>
      <c r="G278" s="136">
        <v>1.9512840000000001E-4</v>
      </c>
      <c r="H278" s="103">
        <f>ROUND(+G278*Totals!$H$18,2)</f>
        <v>74.73</v>
      </c>
      <c r="I278" s="103">
        <f t="shared" si="11"/>
        <v>0</v>
      </c>
      <c r="J278" s="103">
        <f t="shared" si="12"/>
        <v>74.73</v>
      </c>
      <c r="K278" s="113"/>
      <c r="L278" s="113"/>
      <c r="N278" s="117"/>
      <c r="O278" s="117"/>
      <c r="P278" s="114"/>
      <c r="Q278" s="118"/>
      <c r="R278" s="116"/>
      <c r="S278" s="114"/>
    </row>
    <row r="279" spans="6:19">
      <c r="F279" s="111" t="s">
        <v>786</v>
      </c>
      <c r="G279" s="136">
        <v>8.9952240000000007E-4</v>
      </c>
      <c r="H279" s="103">
        <f>ROUND(+G279*Totals!$H$18,2)</f>
        <v>344.49</v>
      </c>
      <c r="I279" s="103">
        <f t="shared" si="11"/>
        <v>0</v>
      </c>
      <c r="J279" s="103">
        <f t="shared" si="12"/>
        <v>344.49</v>
      </c>
      <c r="K279" s="113"/>
      <c r="L279" s="113"/>
      <c r="N279" s="117"/>
      <c r="O279" s="113"/>
      <c r="P279" s="114"/>
      <c r="Q279" s="118"/>
      <c r="R279" s="116"/>
      <c r="S279" s="114"/>
    </row>
    <row r="280" spans="6:19">
      <c r="F280" s="111" t="s">
        <v>785</v>
      </c>
      <c r="G280" s="136">
        <v>1.5571629999999999E-4</v>
      </c>
      <c r="H280" s="103">
        <f>ROUND(+G280*Totals!$H$18,2)</f>
        <v>59.63</v>
      </c>
      <c r="I280" s="103">
        <f t="shared" si="11"/>
        <v>6.889521912350598</v>
      </c>
      <c r="J280" s="103">
        <f t="shared" si="12"/>
        <v>52.740478087649407</v>
      </c>
      <c r="K280" s="113" t="s">
        <v>785</v>
      </c>
      <c r="L280" s="113" t="s">
        <v>99</v>
      </c>
      <c r="M280" s="138">
        <v>0.1155378486055777</v>
      </c>
      <c r="N280" s="117">
        <f>H280*M280</f>
        <v>6.889521912350598</v>
      </c>
      <c r="O280" s="113" t="s">
        <v>1159</v>
      </c>
      <c r="P280" s="114"/>
      <c r="Q280" s="118"/>
      <c r="R280" s="116"/>
      <c r="S280" s="114"/>
    </row>
    <row r="281" spans="6:19">
      <c r="F281" s="111" t="s">
        <v>784</v>
      </c>
      <c r="G281" s="136">
        <v>1.4319717000000002E-3</v>
      </c>
      <c r="H281" s="103">
        <f>ROUND(+G281*Totals!$H$18,2)</f>
        <v>548.4</v>
      </c>
      <c r="I281" s="103">
        <f t="shared" si="11"/>
        <v>0</v>
      </c>
      <c r="J281" s="103">
        <f t="shared" si="12"/>
        <v>548.4</v>
      </c>
      <c r="K281" s="113"/>
      <c r="L281" s="113"/>
      <c r="N281" s="117"/>
      <c r="O281" s="113"/>
      <c r="P281" s="114"/>
      <c r="Q281" s="118"/>
      <c r="R281" s="116"/>
      <c r="S281" s="114"/>
    </row>
    <row r="282" spans="6:19">
      <c r="F282" s="111" t="s">
        <v>783</v>
      </c>
      <c r="G282" s="136">
        <v>7.8167260000000006E-4</v>
      </c>
      <c r="H282" s="103">
        <f>ROUND(+G282*Totals!$H$18,2)</f>
        <v>299.35000000000002</v>
      </c>
      <c r="I282" s="103">
        <f t="shared" si="11"/>
        <v>0</v>
      </c>
      <c r="J282" s="103">
        <f t="shared" si="12"/>
        <v>299.35000000000002</v>
      </c>
      <c r="K282" s="113"/>
      <c r="L282" s="113"/>
      <c r="N282" s="117"/>
      <c r="O282" s="113"/>
      <c r="P282" s="114"/>
      <c r="Q282" s="118"/>
      <c r="R282" s="116"/>
      <c r="S282" s="114"/>
    </row>
    <row r="283" spans="6:19">
      <c r="F283" s="111" t="s">
        <v>782</v>
      </c>
      <c r="G283" s="136">
        <v>2.7897559999999998E-4</v>
      </c>
      <c r="H283" s="103">
        <f>ROUND(+G283*Totals!$H$18,2)</f>
        <v>106.84</v>
      </c>
      <c r="I283" s="103">
        <f t="shared" si="11"/>
        <v>0</v>
      </c>
      <c r="J283" s="103">
        <f t="shared" si="12"/>
        <v>106.84</v>
      </c>
      <c r="K283" s="113"/>
      <c r="L283" s="113"/>
      <c r="N283" s="117"/>
      <c r="O283" s="113"/>
      <c r="P283" s="114"/>
      <c r="Q283" s="118"/>
      <c r="R283" s="116"/>
      <c r="S283" s="114"/>
    </row>
    <row r="284" spans="6:19">
      <c r="F284" s="111" t="s">
        <v>781</v>
      </c>
      <c r="G284" s="136">
        <v>2.281263E-3</v>
      </c>
      <c r="H284" s="103">
        <f>ROUND(+G284*Totals!$H$18,2)</f>
        <v>873.65</v>
      </c>
      <c r="I284" s="103">
        <f t="shared" si="11"/>
        <v>0</v>
      </c>
      <c r="J284" s="103">
        <f t="shared" si="12"/>
        <v>873.65</v>
      </c>
      <c r="K284" s="113"/>
      <c r="L284" s="113"/>
      <c r="N284" s="117"/>
      <c r="O284" s="113"/>
      <c r="P284" s="114"/>
      <c r="Q284" s="118"/>
      <c r="R284" s="116"/>
      <c r="S284" s="114"/>
    </row>
    <row r="285" spans="6:19">
      <c r="F285" s="111" t="s">
        <v>780</v>
      </c>
      <c r="G285" s="136">
        <v>1.7623374999999998E-3</v>
      </c>
      <c r="H285" s="103">
        <f>ROUND(+G285*Totals!$H$18,2)</f>
        <v>674.91</v>
      </c>
      <c r="I285" s="103">
        <f t="shared" si="11"/>
        <v>0</v>
      </c>
      <c r="J285" s="103">
        <f t="shared" si="12"/>
        <v>674.91</v>
      </c>
      <c r="K285" s="113"/>
      <c r="L285" s="113"/>
      <c r="N285" s="117"/>
      <c r="O285" s="113"/>
      <c r="P285" s="114"/>
      <c r="Q285" s="118"/>
      <c r="R285" s="116"/>
      <c r="S285" s="114"/>
    </row>
    <row r="286" spans="6:19">
      <c r="F286" s="111" t="s">
        <v>779</v>
      </c>
      <c r="G286" s="136">
        <v>2.221759E-4</v>
      </c>
      <c r="H286" s="103">
        <f>ROUND(+G286*Totals!$H$18,2)</f>
        <v>85.09</v>
      </c>
      <c r="I286" s="103">
        <f t="shared" si="11"/>
        <v>0</v>
      </c>
      <c r="J286" s="103">
        <f t="shared" si="12"/>
        <v>85.09</v>
      </c>
      <c r="K286" s="113"/>
      <c r="L286" s="113"/>
      <c r="N286" s="117"/>
      <c r="O286" s="117"/>
      <c r="P286" s="114"/>
      <c r="Q286" s="118"/>
      <c r="R286" s="116"/>
      <c r="S286" s="114"/>
    </row>
    <row r="287" spans="6:19">
      <c r="F287" s="111" t="s">
        <v>778</v>
      </c>
      <c r="G287" s="136">
        <v>3.0409110000000002E-4</v>
      </c>
      <c r="H287" s="103">
        <f>ROUND(+G287*Totals!$H$18,2)</f>
        <v>116.46</v>
      </c>
      <c r="I287" s="103">
        <f t="shared" si="11"/>
        <v>0</v>
      </c>
      <c r="J287" s="103">
        <f t="shared" si="12"/>
        <v>116.46</v>
      </c>
      <c r="K287" s="113"/>
      <c r="L287" s="113"/>
      <c r="N287" s="117"/>
      <c r="O287" s="113"/>
      <c r="P287" s="114"/>
      <c r="Q287" s="118"/>
      <c r="R287" s="116"/>
      <c r="S287" s="114"/>
    </row>
    <row r="288" spans="6:19">
      <c r="F288" s="111" t="s">
        <v>777</v>
      </c>
      <c r="G288" s="136">
        <v>6.1822800000000007E-5</v>
      </c>
      <c r="H288" s="103">
        <f>ROUND(+G288*Totals!$H$18,2)</f>
        <v>23.68</v>
      </c>
      <c r="I288" s="103">
        <f t="shared" si="11"/>
        <v>10.181036468330136</v>
      </c>
      <c r="J288" s="103">
        <f t="shared" si="12"/>
        <v>13.498963531669864</v>
      </c>
      <c r="K288" s="113" t="s">
        <v>777</v>
      </c>
      <c r="L288" s="113" t="s">
        <v>39</v>
      </c>
      <c r="M288" s="138">
        <v>0.4299424184261037</v>
      </c>
      <c r="N288" s="117">
        <f>H288*M288</f>
        <v>10.181036468330136</v>
      </c>
      <c r="O288" s="113" t="s">
        <v>1159</v>
      </c>
      <c r="P288" s="114"/>
      <c r="Q288" s="118"/>
      <c r="R288" s="116"/>
      <c r="S288" s="114"/>
    </row>
    <row r="289" spans="6:19">
      <c r="F289" s="111" t="s">
        <v>776</v>
      </c>
      <c r="G289" s="136">
        <v>4.2928239999999999E-4</v>
      </c>
      <c r="H289" s="103">
        <f>ROUND(+G289*Totals!$H$18,2)</f>
        <v>164.4</v>
      </c>
      <c r="I289" s="103">
        <f t="shared" si="11"/>
        <v>0</v>
      </c>
      <c r="J289" s="103">
        <f t="shared" si="12"/>
        <v>164.4</v>
      </c>
      <c r="K289" s="113"/>
      <c r="L289" s="113"/>
      <c r="N289" s="117"/>
      <c r="O289" s="113"/>
      <c r="P289" s="114"/>
      <c r="Q289" s="118"/>
      <c r="R289" s="116"/>
      <c r="S289" s="114"/>
    </row>
    <row r="290" spans="6:19">
      <c r="F290" s="111" t="s">
        <v>775</v>
      </c>
      <c r="G290" s="136">
        <v>1.0927188E-3</v>
      </c>
      <c r="H290" s="103">
        <f>ROUND(+G290*Totals!$H$18,2)</f>
        <v>418.47</v>
      </c>
      <c r="I290" s="103">
        <f t="shared" si="11"/>
        <v>0</v>
      </c>
      <c r="J290" s="103">
        <f t="shared" si="12"/>
        <v>418.47</v>
      </c>
      <c r="K290" s="113"/>
      <c r="L290" s="113"/>
      <c r="N290" s="117"/>
      <c r="O290" s="113"/>
      <c r="P290" s="114"/>
      <c r="Q290" s="118"/>
      <c r="R290" s="116"/>
      <c r="S290" s="114"/>
    </row>
    <row r="291" spans="6:19">
      <c r="F291" s="111" t="s">
        <v>774</v>
      </c>
      <c r="G291" s="136">
        <v>3.6382745000000001E-3</v>
      </c>
      <c r="H291" s="103">
        <f>ROUND(+G291*Totals!$H$18,2)</f>
        <v>1393.33</v>
      </c>
      <c r="I291" s="103">
        <f t="shared" si="11"/>
        <v>0</v>
      </c>
      <c r="J291" s="103">
        <f t="shared" si="12"/>
        <v>1393.33</v>
      </c>
      <c r="K291" s="113"/>
      <c r="L291" s="113"/>
      <c r="N291" s="117"/>
      <c r="O291" s="117"/>
      <c r="P291" s="114"/>
      <c r="Q291" s="118"/>
      <c r="R291" s="116"/>
      <c r="S291" s="114"/>
    </row>
    <row r="292" spans="6:19">
      <c r="F292" s="111" t="s">
        <v>773</v>
      </c>
      <c r="G292" s="136">
        <v>6.8236969999999997E-4</v>
      </c>
      <c r="H292" s="103">
        <f>ROUND(+G292*Totals!$H$18,2)</f>
        <v>261.32</v>
      </c>
      <c r="I292" s="103">
        <f t="shared" si="11"/>
        <v>0</v>
      </c>
      <c r="J292" s="103">
        <f t="shared" si="12"/>
        <v>261.32</v>
      </c>
      <c r="K292" s="113"/>
      <c r="L292" s="113"/>
      <c r="N292" s="117"/>
      <c r="O292" s="113"/>
      <c r="P292" s="114"/>
      <c r="Q292" s="118"/>
      <c r="R292" s="116"/>
      <c r="S292" s="114"/>
    </row>
    <row r="293" spans="6:19">
      <c r="F293" s="111" t="s">
        <v>772</v>
      </c>
      <c r="G293" s="136">
        <v>1.047124E-4</v>
      </c>
      <c r="H293" s="103">
        <f>ROUND(+G293*Totals!$H$18,2)</f>
        <v>40.1</v>
      </c>
      <c r="I293" s="103">
        <f t="shared" si="11"/>
        <v>13.838035264483629</v>
      </c>
      <c r="J293" s="103">
        <f t="shared" si="12"/>
        <v>26.261964735516372</v>
      </c>
      <c r="K293" s="113" t="s">
        <v>772</v>
      </c>
      <c r="L293" s="113" t="s">
        <v>56</v>
      </c>
      <c r="M293" s="138">
        <v>0.34508816120906805</v>
      </c>
      <c r="N293" s="117">
        <f>H293*M293</f>
        <v>13.838035264483629</v>
      </c>
      <c r="O293" s="117" t="s">
        <v>1159</v>
      </c>
      <c r="P293" s="114"/>
      <c r="Q293" s="118"/>
      <c r="R293" s="116"/>
      <c r="S293" s="114"/>
    </row>
    <row r="294" spans="6:19">
      <c r="F294" s="111" t="s">
        <v>771</v>
      </c>
      <c r="G294" s="136">
        <v>2.237214E-4</v>
      </c>
      <c r="H294" s="103">
        <f>ROUND(+G294*Totals!$H$18,2)</f>
        <v>85.68</v>
      </c>
      <c r="I294" s="103">
        <f t="shared" si="11"/>
        <v>0</v>
      </c>
      <c r="J294" s="103">
        <f t="shared" si="12"/>
        <v>85.68</v>
      </c>
      <c r="K294" s="113"/>
      <c r="L294" s="113"/>
      <c r="N294" s="117"/>
      <c r="O294" s="117"/>
      <c r="P294" s="114"/>
      <c r="Q294" s="118"/>
      <c r="R294" s="116"/>
      <c r="S294" s="114"/>
    </row>
    <row r="295" spans="6:19">
      <c r="F295" s="111" t="s">
        <v>770</v>
      </c>
      <c r="G295" s="136">
        <v>1.4798839999999999E-4</v>
      </c>
      <c r="H295" s="103">
        <f>ROUND(+G295*Totals!$H$18,2)</f>
        <v>56.67</v>
      </c>
      <c r="I295" s="103">
        <f t="shared" si="11"/>
        <v>9.0156818181818199</v>
      </c>
      <c r="J295" s="103">
        <f t="shared" si="12"/>
        <v>47.654318181818184</v>
      </c>
      <c r="K295" s="113" t="s">
        <v>770</v>
      </c>
      <c r="L295" s="113" t="s">
        <v>47</v>
      </c>
      <c r="M295" s="138">
        <v>0.15454545454545457</v>
      </c>
      <c r="N295" s="117">
        <f>H295*M295</f>
        <v>8.7580909090909103</v>
      </c>
      <c r="O295" s="113" t="s">
        <v>127</v>
      </c>
      <c r="P295" s="138">
        <v>4.5454545454545452E-3</v>
      </c>
      <c r="Q295" s="118">
        <f>H295*P295</f>
        <v>0.25759090909090909</v>
      </c>
      <c r="R295" s="116" t="s">
        <v>1159</v>
      </c>
      <c r="S295" s="114"/>
    </row>
    <row r="296" spans="6:19">
      <c r="F296" s="111" t="s">
        <v>769</v>
      </c>
      <c r="G296" s="136">
        <v>1.8933249999999999E-4</v>
      </c>
      <c r="H296" s="103">
        <f>ROUND(+G296*Totals!$H$18,2)</f>
        <v>72.510000000000005</v>
      </c>
      <c r="I296" s="103">
        <f t="shared" si="11"/>
        <v>14.182396694214878</v>
      </c>
      <c r="J296" s="103">
        <f t="shared" si="12"/>
        <v>58.327603305785125</v>
      </c>
      <c r="K296" s="113" t="s">
        <v>769</v>
      </c>
      <c r="L296" s="113" t="s">
        <v>70</v>
      </c>
      <c r="M296" s="138">
        <v>0.19559228650137742</v>
      </c>
      <c r="N296" s="117">
        <f>H296*M296</f>
        <v>14.182396694214878</v>
      </c>
      <c r="O296" s="117" t="s">
        <v>1159</v>
      </c>
      <c r="P296" s="114"/>
      <c r="Q296" s="118"/>
      <c r="R296" s="116"/>
      <c r="S296" s="114"/>
    </row>
    <row r="297" spans="6:19">
      <c r="F297" s="111" t="s">
        <v>67</v>
      </c>
      <c r="G297" s="136">
        <v>4.8530930000000001E-4</v>
      </c>
      <c r="H297" s="103">
        <f>ROUND(+G297*Totals!$H$18,2)</f>
        <v>185.86</v>
      </c>
      <c r="I297" s="103">
        <f t="shared" si="11"/>
        <v>0</v>
      </c>
      <c r="J297" s="103">
        <f t="shared" si="12"/>
        <v>185.86</v>
      </c>
      <c r="K297" s="113"/>
      <c r="L297" s="113"/>
      <c r="N297" s="117"/>
      <c r="O297" s="117"/>
      <c r="P297" s="114"/>
      <c r="Q297" s="118"/>
      <c r="R297" s="116"/>
      <c r="S297" s="114"/>
    </row>
    <row r="298" spans="6:19">
      <c r="F298" s="111" t="s">
        <v>768</v>
      </c>
      <c r="G298" s="136">
        <v>1.047124E-4</v>
      </c>
      <c r="H298" s="103">
        <f>ROUND(+G298*Totals!$H$18,2)</f>
        <v>40.1</v>
      </c>
      <c r="I298" s="103">
        <f t="shared" si="11"/>
        <v>1.6745054945054947</v>
      </c>
      <c r="J298" s="103">
        <f t="shared" si="12"/>
        <v>38.425494505494505</v>
      </c>
      <c r="K298" s="113" t="s">
        <v>768</v>
      </c>
      <c r="L298" s="113" t="s">
        <v>89</v>
      </c>
      <c r="M298" s="138">
        <v>4.1758241758241763E-2</v>
      </c>
      <c r="N298" s="117">
        <f>H298*M298</f>
        <v>1.6745054945054947</v>
      </c>
      <c r="O298" s="117" t="s">
        <v>1159</v>
      </c>
      <c r="P298" s="114"/>
      <c r="Q298" s="118"/>
      <c r="R298" s="116"/>
      <c r="S298" s="114"/>
    </row>
    <row r="299" spans="6:19">
      <c r="F299" s="111" t="s">
        <v>767</v>
      </c>
      <c r="G299" s="136">
        <v>3.7480100000000001E-5</v>
      </c>
      <c r="H299" s="103">
        <f>ROUND(+G299*Totals!$H$18,2)</f>
        <v>14.35</v>
      </c>
      <c r="I299" s="103">
        <f t="shared" si="11"/>
        <v>4.3699588477366254</v>
      </c>
      <c r="J299" s="103">
        <f t="shared" si="12"/>
        <v>9.9800411522633752</v>
      </c>
      <c r="K299" s="113" t="s">
        <v>767</v>
      </c>
      <c r="L299" s="113" t="s">
        <v>98</v>
      </c>
      <c r="M299" s="138">
        <v>0.30452674897119342</v>
      </c>
      <c r="N299" s="117">
        <f>H299*M299</f>
        <v>4.3699588477366254</v>
      </c>
      <c r="O299" s="117" t="s">
        <v>1159</v>
      </c>
      <c r="P299" s="114"/>
      <c r="Q299" s="118"/>
      <c r="R299" s="116"/>
      <c r="S299" s="114"/>
    </row>
    <row r="300" spans="6:19">
      <c r="F300" s="111" t="s">
        <v>766</v>
      </c>
      <c r="G300" s="136">
        <v>1.178498E-4</v>
      </c>
      <c r="H300" s="103">
        <f>ROUND(+G300*Totals!$H$18,2)</f>
        <v>45.13</v>
      </c>
      <c r="I300" s="103">
        <f t="shared" si="11"/>
        <v>21.358315508021391</v>
      </c>
      <c r="J300" s="103">
        <f t="shared" si="12"/>
        <v>23.771684491978611</v>
      </c>
      <c r="K300" s="113" t="s">
        <v>766</v>
      </c>
      <c r="L300" s="113" t="s">
        <v>131</v>
      </c>
      <c r="M300" s="138">
        <v>0.4732620320855615</v>
      </c>
      <c r="N300" s="117">
        <f>H300*M300</f>
        <v>21.358315508021391</v>
      </c>
      <c r="O300" s="117" t="s">
        <v>1159</v>
      </c>
      <c r="P300" s="114"/>
      <c r="Q300" s="118"/>
      <c r="R300" s="116"/>
      <c r="S300" s="114"/>
    </row>
    <row r="301" spans="6:19">
      <c r="F301" s="111" t="s">
        <v>765</v>
      </c>
      <c r="G301" s="136">
        <v>4.4821599999999998E-5</v>
      </c>
      <c r="H301" s="103">
        <f>ROUND(+G301*Totals!$H$18,2)</f>
        <v>17.170000000000002</v>
      </c>
      <c r="I301" s="103">
        <f t="shared" si="11"/>
        <v>6.9906428571428574</v>
      </c>
      <c r="J301" s="103">
        <f t="shared" si="12"/>
        <v>10.179357142857144</v>
      </c>
      <c r="K301" s="113" t="s">
        <v>765</v>
      </c>
      <c r="L301" s="113" t="s">
        <v>60</v>
      </c>
      <c r="M301" s="138">
        <v>0.40714285714285714</v>
      </c>
      <c r="N301" s="117">
        <f>H301*M301</f>
        <v>6.9906428571428574</v>
      </c>
      <c r="O301" s="113" t="s">
        <v>1159</v>
      </c>
      <c r="P301" s="114"/>
      <c r="Q301" s="118"/>
      <c r="R301" s="116"/>
      <c r="S301" s="114"/>
    </row>
    <row r="302" spans="6:19">
      <c r="F302" s="111" t="s">
        <v>68</v>
      </c>
      <c r="G302" s="136">
        <v>1.209409E-4</v>
      </c>
      <c r="H302" s="103">
        <f>ROUND(+G302*Totals!$H$18,2)</f>
        <v>46.32</v>
      </c>
      <c r="I302" s="103">
        <f t="shared" si="11"/>
        <v>5.79</v>
      </c>
      <c r="J302" s="103">
        <f t="shared" si="12"/>
        <v>40.53</v>
      </c>
      <c r="K302" s="113" t="s">
        <v>68</v>
      </c>
      <c r="L302" s="113" t="s">
        <v>68</v>
      </c>
      <c r="M302" s="138">
        <v>0.125</v>
      </c>
      <c r="N302" s="117">
        <f>H302*M302</f>
        <v>5.79</v>
      </c>
      <c r="O302" s="113" t="s">
        <v>1159</v>
      </c>
      <c r="P302" s="114"/>
      <c r="Q302" s="118"/>
      <c r="R302" s="116"/>
      <c r="S302" s="114"/>
    </row>
    <row r="303" spans="6:19">
      <c r="F303" s="111" t="s">
        <v>764</v>
      </c>
      <c r="G303" s="136">
        <v>2.4574579999999996E-4</v>
      </c>
      <c r="H303" s="103">
        <f>ROUND(+G303*Totals!$H$18,2)</f>
        <v>94.11</v>
      </c>
      <c r="I303" s="103">
        <f t="shared" si="11"/>
        <v>0</v>
      </c>
      <c r="J303" s="103">
        <f t="shared" si="12"/>
        <v>94.11</v>
      </c>
      <c r="K303" s="113"/>
      <c r="L303" s="113"/>
      <c r="N303" s="117"/>
      <c r="O303" s="113"/>
      <c r="P303" s="114"/>
      <c r="Q303" s="118"/>
      <c r="R303" s="116"/>
      <c r="S303" s="114"/>
    </row>
    <row r="304" spans="6:19">
      <c r="F304" s="111" t="s">
        <v>763</v>
      </c>
      <c r="G304" s="136">
        <v>2.6120150000000003E-4</v>
      </c>
      <c r="H304" s="103">
        <f>ROUND(+G304*Totals!$H$18,2)</f>
        <v>100.03</v>
      </c>
      <c r="I304" s="103">
        <f t="shared" si="11"/>
        <v>0</v>
      </c>
      <c r="J304" s="103">
        <f t="shared" si="12"/>
        <v>100.03</v>
      </c>
      <c r="K304" s="113"/>
      <c r="L304" s="113"/>
      <c r="N304" s="117"/>
      <c r="O304" s="117"/>
      <c r="P304" s="114"/>
      <c r="Q304" s="118"/>
      <c r="R304" s="116"/>
      <c r="S304" s="114"/>
    </row>
    <row r="305" spans="6:19">
      <c r="F305" s="111" t="s">
        <v>762</v>
      </c>
      <c r="G305" s="136">
        <v>1.6556931E-3</v>
      </c>
      <c r="H305" s="103">
        <f>ROUND(+G305*Totals!$H$18,2)</f>
        <v>634.07000000000005</v>
      </c>
      <c r="I305" s="103">
        <f t="shared" si="11"/>
        <v>0</v>
      </c>
      <c r="J305" s="103">
        <f t="shared" si="12"/>
        <v>634.07000000000005</v>
      </c>
      <c r="K305" s="113"/>
      <c r="L305" s="113"/>
      <c r="N305" s="117"/>
      <c r="O305" s="113"/>
      <c r="P305" s="114"/>
      <c r="Q305" s="118"/>
      <c r="R305" s="116"/>
      <c r="S305" s="114"/>
    </row>
    <row r="306" spans="6:19">
      <c r="F306" s="111" t="s">
        <v>761</v>
      </c>
      <c r="G306" s="136">
        <v>1.205546E-4</v>
      </c>
      <c r="H306" s="103">
        <f>ROUND(+G306*Totals!$H$18,2)</f>
        <v>46.17</v>
      </c>
      <c r="I306" s="103">
        <f t="shared" si="11"/>
        <v>5.4246736292428199</v>
      </c>
      <c r="J306" s="103">
        <f t="shared" si="12"/>
        <v>40.745326370757184</v>
      </c>
      <c r="K306" s="113" t="s">
        <v>761</v>
      </c>
      <c r="L306" s="113" t="s">
        <v>129</v>
      </c>
      <c r="M306" s="138">
        <v>0.1174934725848564</v>
      </c>
      <c r="N306" s="117">
        <f>H306*M306</f>
        <v>5.4246736292428199</v>
      </c>
      <c r="O306" s="113" t="s">
        <v>1159</v>
      </c>
      <c r="P306" s="114"/>
      <c r="Q306" s="118"/>
      <c r="R306" s="116"/>
      <c r="S306" s="114"/>
    </row>
    <row r="307" spans="6:19">
      <c r="F307" s="111" t="s">
        <v>760</v>
      </c>
      <c r="G307" s="136">
        <v>9.6099750999999994E-3</v>
      </c>
      <c r="H307" s="103">
        <f>ROUND(+G307*Totals!$H$18,2)</f>
        <v>3680.29</v>
      </c>
      <c r="I307" s="103">
        <f t="shared" si="11"/>
        <v>0</v>
      </c>
      <c r="J307" s="103">
        <f t="shared" si="12"/>
        <v>3680.29</v>
      </c>
      <c r="K307" s="113"/>
      <c r="L307" s="113"/>
      <c r="N307" s="117"/>
      <c r="O307" s="117"/>
      <c r="P307" s="114"/>
      <c r="Q307" s="118"/>
      <c r="R307" s="116"/>
      <c r="S307" s="114"/>
    </row>
    <row r="308" spans="6:19">
      <c r="F308" s="111" t="s">
        <v>759</v>
      </c>
      <c r="G308" s="136">
        <v>3.9902784E-3</v>
      </c>
      <c r="H308" s="103">
        <f>ROUND(+G308*Totals!$H$18,2)</f>
        <v>1528.14</v>
      </c>
      <c r="I308" s="103">
        <f t="shared" si="11"/>
        <v>0</v>
      </c>
      <c r="J308" s="103">
        <f t="shared" si="12"/>
        <v>1528.14</v>
      </c>
      <c r="K308" s="113"/>
      <c r="L308" s="113"/>
      <c r="N308" s="117"/>
      <c r="O308" s="117"/>
      <c r="P308" s="114"/>
      <c r="Q308" s="118"/>
      <c r="R308" s="116"/>
      <c r="S308" s="114"/>
    </row>
    <row r="309" spans="6:19">
      <c r="F309" s="111" t="s">
        <v>758</v>
      </c>
      <c r="G309" s="136">
        <v>8.8870300000000002E-5</v>
      </c>
      <c r="H309" s="103">
        <f>ROUND(+G309*Totals!$H$18,2)</f>
        <v>34.03</v>
      </c>
      <c r="I309" s="103">
        <f t="shared" si="11"/>
        <v>6.725296442687748</v>
      </c>
      <c r="J309" s="103">
        <f t="shared" si="12"/>
        <v>27.304703557312251</v>
      </c>
      <c r="K309" s="113" t="s">
        <v>758</v>
      </c>
      <c r="L309" s="113" t="s">
        <v>55</v>
      </c>
      <c r="M309" s="138">
        <v>0.19762845849802374</v>
      </c>
      <c r="N309" s="117">
        <f>H309*M309</f>
        <v>6.725296442687748</v>
      </c>
      <c r="O309" s="117" t="s">
        <v>1159</v>
      </c>
      <c r="P309" s="114"/>
      <c r="Q309" s="118"/>
      <c r="R309" s="116"/>
      <c r="S309" s="114"/>
    </row>
    <row r="310" spans="6:19">
      <c r="F310" s="111" t="s">
        <v>69</v>
      </c>
      <c r="G310" s="136">
        <v>5.0617500000000001E-5</v>
      </c>
      <c r="H310" s="103">
        <f>ROUND(+G310*Totals!$H$18,2)</f>
        <v>19.38</v>
      </c>
      <c r="I310" s="103">
        <f t="shared" si="11"/>
        <v>3.0342424242424242</v>
      </c>
      <c r="J310" s="103">
        <f t="shared" si="12"/>
        <v>16.345757575757574</v>
      </c>
      <c r="K310" s="113" t="s">
        <v>69</v>
      </c>
      <c r="L310" s="113" t="s">
        <v>90</v>
      </c>
      <c r="M310" s="138">
        <v>0.15656565656565657</v>
      </c>
      <c r="N310" s="117">
        <f>H310*M310</f>
        <v>3.0342424242424242</v>
      </c>
      <c r="O310" s="113" t="s">
        <v>1159</v>
      </c>
      <c r="P310" s="114"/>
      <c r="Q310" s="118"/>
      <c r="R310" s="116"/>
      <c r="S310" s="114"/>
    </row>
    <row r="311" spans="6:19">
      <c r="F311" s="111" t="s">
        <v>757</v>
      </c>
      <c r="G311" s="136">
        <v>3.9025700000000001E-5</v>
      </c>
      <c r="H311" s="103">
        <f>ROUND(+G311*Totals!$H$18,2)</f>
        <v>14.95</v>
      </c>
      <c r="I311" s="103">
        <f t="shared" si="11"/>
        <v>5.9372093023255816</v>
      </c>
      <c r="J311" s="103">
        <f t="shared" si="12"/>
        <v>9.0127906976744185</v>
      </c>
      <c r="K311" s="113" t="s">
        <v>757</v>
      </c>
      <c r="L311" s="113" t="s">
        <v>42</v>
      </c>
      <c r="M311" s="138">
        <v>0.39713774597495533</v>
      </c>
      <c r="N311" s="117">
        <f>H311*M311</f>
        <v>5.9372093023255816</v>
      </c>
      <c r="O311" s="117" t="s">
        <v>1159</v>
      </c>
      <c r="P311" s="114"/>
      <c r="Q311" s="118"/>
      <c r="R311" s="116"/>
      <c r="S311" s="114"/>
    </row>
    <row r="312" spans="6:19">
      <c r="F312" s="111" t="s">
        <v>756</v>
      </c>
      <c r="G312" s="136">
        <v>3.8136969999999997E-4</v>
      </c>
      <c r="H312" s="103">
        <f>ROUND(+G312*Totals!$H$18,2)</f>
        <v>146.05000000000001</v>
      </c>
      <c r="I312" s="103">
        <f t="shared" si="11"/>
        <v>0</v>
      </c>
      <c r="J312" s="103">
        <f t="shared" si="12"/>
        <v>146.05000000000001</v>
      </c>
      <c r="K312" s="113"/>
      <c r="L312" s="113"/>
      <c r="N312" s="117"/>
      <c r="O312" s="117"/>
      <c r="P312" s="114"/>
      <c r="Q312" s="118"/>
      <c r="R312" s="116"/>
      <c r="S312" s="114"/>
    </row>
    <row r="313" spans="6:19">
      <c r="F313" s="111" t="s">
        <v>755</v>
      </c>
      <c r="G313" s="136">
        <v>7.8824099999999996E-5</v>
      </c>
      <c r="H313" s="103">
        <f>ROUND(+G313*Totals!$H$18,2)</f>
        <v>30.19</v>
      </c>
      <c r="I313" s="103">
        <f t="shared" si="11"/>
        <v>8.331120218579235</v>
      </c>
      <c r="J313" s="103">
        <f t="shared" si="12"/>
        <v>21.858879781420768</v>
      </c>
      <c r="K313" s="113" t="s">
        <v>755</v>
      </c>
      <c r="L313" s="113" t="s">
        <v>43</v>
      </c>
      <c r="M313" s="138">
        <v>0.27595628415300544</v>
      </c>
      <c r="N313" s="117">
        <f>H313*M313</f>
        <v>8.331120218579235</v>
      </c>
      <c r="O313" s="113" t="s">
        <v>1159</v>
      </c>
      <c r="P313" s="114"/>
      <c r="Q313" s="118"/>
      <c r="R313" s="116"/>
      <c r="S313" s="114"/>
    </row>
    <row r="314" spans="6:19">
      <c r="F314" s="111" t="s">
        <v>754</v>
      </c>
      <c r="G314" s="136">
        <v>8.5779199999999993E-5</v>
      </c>
      <c r="H314" s="103">
        <f>ROUND(+G314*Totals!$H$18,2)</f>
        <v>32.85</v>
      </c>
      <c r="I314" s="103">
        <f t="shared" si="11"/>
        <v>4.7560606060606059</v>
      </c>
      <c r="J314" s="103">
        <f t="shared" si="12"/>
        <v>28.093939393939394</v>
      </c>
      <c r="K314" s="113" t="s">
        <v>754</v>
      </c>
      <c r="L314" s="113" t="s">
        <v>92</v>
      </c>
      <c r="M314" s="138">
        <v>0.14478114478114476</v>
      </c>
      <c r="N314" s="117">
        <f>H314*M314</f>
        <v>4.7560606060606059</v>
      </c>
      <c r="O314" s="113" t="s">
        <v>1159</v>
      </c>
      <c r="P314" s="114"/>
      <c r="Q314" s="118"/>
      <c r="R314" s="116"/>
      <c r="S314" s="114"/>
    </row>
    <row r="315" spans="6:19">
      <c r="F315" s="111" t="s">
        <v>70</v>
      </c>
      <c r="G315" s="136">
        <v>2.7356610000000002E-4</v>
      </c>
      <c r="H315" s="103">
        <f>ROUND(+G315*Totals!$H$18,2)</f>
        <v>104.77</v>
      </c>
      <c r="I315" s="103">
        <f t="shared" si="11"/>
        <v>0</v>
      </c>
      <c r="J315" s="103">
        <f t="shared" si="12"/>
        <v>104.77</v>
      </c>
      <c r="K315" s="113"/>
      <c r="L315" s="113"/>
      <c r="N315" s="117"/>
      <c r="O315" s="117"/>
      <c r="P315" s="114"/>
      <c r="Q315" s="118"/>
      <c r="R315" s="116"/>
      <c r="S315" s="114"/>
    </row>
    <row r="316" spans="6:19">
      <c r="F316" s="111" t="s">
        <v>753</v>
      </c>
      <c r="G316" s="136">
        <v>3.7209630000000003E-4</v>
      </c>
      <c r="H316" s="103">
        <f>ROUND(+G316*Totals!$H$18,2)</f>
        <v>142.5</v>
      </c>
      <c r="I316" s="103">
        <f t="shared" si="11"/>
        <v>0</v>
      </c>
      <c r="J316" s="103">
        <f t="shared" si="12"/>
        <v>142.5</v>
      </c>
      <c r="K316" s="113"/>
      <c r="L316" s="113"/>
      <c r="N316" s="117"/>
      <c r="O316" s="117"/>
      <c r="P316" s="114"/>
      <c r="Q316" s="118"/>
      <c r="R316" s="116"/>
      <c r="S316" s="114"/>
    </row>
    <row r="317" spans="6:19">
      <c r="F317" s="111" t="s">
        <v>752</v>
      </c>
      <c r="G317" s="136">
        <v>1.0046199999999999E-5</v>
      </c>
      <c r="H317" s="103">
        <f>ROUND(+G317*Totals!$H$18,2)</f>
        <v>3.85</v>
      </c>
      <c r="I317" s="103">
        <f t="shared" si="11"/>
        <v>0.98867069486404824</v>
      </c>
      <c r="J317" s="103">
        <f t="shared" si="12"/>
        <v>2.8613293051359516</v>
      </c>
      <c r="K317" s="113" t="s">
        <v>752</v>
      </c>
      <c r="L317" s="113" t="s">
        <v>132</v>
      </c>
      <c r="M317" s="138">
        <v>0.25679758308157097</v>
      </c>
      <c r="N317" s="117">
        <f>H317*M317</f>
        <v>0.98867069486404824</v>
      </c>
      <c r="O317" s="117" t="s">
        <v>1159</v>
      </c>
      <c r="P317" s="114"/>
      <c r="Q317" s="118"/>
      <c r="R317" s="116"/>
      <c r="S317" s="114"/>
    </row>
    <row r="318" spans="6:19">
      <c r="F318" s="111" t="s">
        <v>751</v>
      </c>
      <c r="G318" s="136">
        <v>1.6808090000000001E-4</v>
      </c>
      <c r="H318" s="103">
        <f>ROUND(+G318*Totals!$H$18,2)</f>
        <v>64.37</v>
      </c>
      <c r="I318" s="103">
        <f t="shared" si="11"/>
        <v>16.966533546325877</v>
      </c>
      <c r="J318" s="103">
        <f t="shared" si="12"/>
        <v>47.403466453674127</v>
      </c>
      <c r="K318" s="113" t="s">
        <v>751</v>
      </c>
      <c r="L318" s="113" t="s">
        <v>81</v>
      </c>
      <c r="M318" s="138">
        <v>0.26357827476038337</v>
      </c>
      <c r="N318" s="117">
        <f>H318*M318</f>
        <v>16.966533546325877</v>
      </c>
      <c r="O318" s="117" t="s">
        <v>1159</v>
      </c>
      <c r="P318" s="114"/>
      <c r="Q318" s="118"/>
      <c r="R318" s="116"/>
      <c r="S318" s="114"/>
    </row>
    <row r="319" spans="6:19">
      <c r="F319" s="111" t="s">
        <v>750</v>
      </c>
      <c r="G319" s="136">
        <v>2.9365900000000003E-5</v>
      </c>
      <c r="H319" s="103">
        <f>ROUND(+G319*Totals!$H$18,2)</f>
        <v>11.25</v>
      </c>
      <c r="I319" s="103">
        <f t="shared" si="11"/>
        <v>3.4459459459459456</v>
      </c>
      <c r="J319" s="103">
        <f t="shared" si="12"/>
        <v>7.8040540540540544</v>
      </c>
      <c r="K319" s="113" t="s">
        <v>750</v>
      </c>
      <c r="L319" s="113" t="s">
        <v>56</v>
      </c>
      <c r="M319" s="138">
        <v>0.30630630630630629</v>
      </c>
      <c r="N319" s="117">
        <f>H319*M319</f>
        <v>3.4459459459459456</v>
      </c>
      <c r="O319" s="113" t="s">
        <v>1159</v>
      </c>
      <c r="P319" s="114"/>
      <c r="Q319" s="118"/>
      <c r="R319" s="116"/>
      <c r="S319" s="114"/>
    </row>
    <row r="320" spans="6:19">
      <c r="F320" s="111" t="s">
        <v>749</v>
      </c>
      <c r="G320" s="136">
        <v>6.7232300000000003E-5</v>
      </c>
      <c r="H320" s="103">
        <f>ROUND(+G320*Totals!$H$18,2)</f>
        <v>25.75</v>
      </c>
      <c r="I320" s="103">
        <f t="shared" si="11"/>
        <v>6.8088942307692308</v>
      </c>
      <c r="J320" s="103">
        <f t="shared" si="12"/>
        <v>18.94110576923077</v>
      </c>
      <c r="K320" s="113" t="s">
        <v>749</v>
      </c>
      <c r="L320" s="113" t="s">
        <v>61</v>
      </c>
      <c r="M320" s="138">
        <v>0.26442307692307693</v>
      </c>
      <c r="N320" s="117">
        <f>H320*M320</f>
        <v>6.8088942307692308</v>
      </c>
      <c r="O320" s="113" t="s">
        <v>1159</v>
      </c>
      <c r="P320" s="114"/>
      <c r="Q320" s="118"/>
      <c r="R320" s="116"/>
      <c r="S320" s="114"/>
    </row>
    <row r="321" spans="6:19">
      <c r="F321" s="111" t="s">
        <v>748</v>
      </c>
      <c r="G321" s="136">
        <v>2.9481770000000003E-4</v>
      </c>
      <c r="H321" s="103">
        <f>ROUND(+G321*Totals!$H$18,2)</f>
        <v>112.91</v>
      </c>
      <c r="I321" s="103">
        <f t="shared" si="11"/>
        <v>0</v>
      </c>
      <c r="J321" s="103">
        <f t="shared" si="12"/>
        <v>112.91</v>
      </c>
      <c r="K321" s="113"/>
      <c r="L321" s="113"/>
      <c r="N321" s="117"/>
      <c r="O321" s="117"/>
      <c r="P321" s="114"/>
      <c r="Q321" s="118"/>
      <c r="R321" s="116"/>
      <c r="S321" s="114"/>
    </row>
    <row r="322" spans="6:19">
      <c r="F322" s="111" t="s">
        <v>747</v>
      </c>
      <c r="G322" s="136">
        <v>1.1842939E-3</v>
      </c>
      <c r="H322" s="103">
        <f>ROUND(+G322*Totals!$H$18,2)</f>
        <v>453.54</v>
      </c>
      <c r="I322" s="103">
        <f t="shared" si="11"/>
        <v>0</v>
      </c>
      <c r="J322" s="103">
        <f t="shared" si="12"/>
        <v>453.54</v>
      </c>
      <c r="K322" s="113"/>
      <c r="L322" s="113"/>
      <c r="N322" s="117"/>
      <c r="O322" s="113"/>
      <c r="P322" s="114"/>
      <c r="Q322" s="118"/>
      <c r="R322" s="116"/>
      <c r="S322" s="114"/>
    </row>
    <row r="323" spans="6:19">
      <c r="F323" s="111" t="s">
        <v>746</v>
      </c>
      <c r="G323" s="136">
        <v>1.3291910000000001E-4</v>
      </c>
      <c r="H323" s="103">
        <f>ROUND(+G323*Totals!$H$18,2)</f>
        <v>50.9</v>
      </c>
      <c r="I323" s="103">
        <f t="shared" si="11"/>
        <v>6.5840796019900507</v>
      </c>
      <c r="J323" s="103">
        <f t="shared" si="12"/>
        <v>44.315920398009951</v>
      </c>
      <c r="K323" s="113" t="s">
        <v>746</v>
      </c>
      <c r="L323" s="113" t="s">
        <v>41</v>
      </c>
      <c r="M323" s="138">
        <v>0.12935323383084579</v>
      </c>
      <c r="N323" s="117">
        <f>H323*M323</f>
        <v>6.5840796019900507</v>
      </c>
      <c r="O323" s="117" t="s">
        <v>1159</v>
      </c>
      <c r="P323" s="114"/>
      <c r="Q323" s="118"/>
      <c r="R323" s="116"/>
      <c r="S323" s="114"/>
    </row>
    <row r="324" spans="6:19">
      <c r="F324" s="111" t="s">
        <v>745</v>
      </c>
      <c r="G324" s="136">
        <v>1.8585490000000001E-4</v>
      </c>
      <c r="H324" s="103">
        <f>ROUND(+G324*Totals!$H$18,2)</f>
        <v>71.180000000000007</v>
      </c>
      <c r="I324" s="103">
        <f t="shared" si="11"/>
        <v>18.960611353711794</v>
      </c>
      <c r="J324" s="103">
        <f t="shared" si="12"/>
        <v>52.219388646288209</v>
      </c>
      <c r="K324" s="137" t="s">
        <v>745</v>
      </c>
      <c r="L324" s="137" t="s">
        <v>119</v>
      </c>
      <c r="M324" s="138">
        <v>0.26637554585152839</v>
      </c>
      <c r="N324" s="117">
        <f>H324*M324</f>
        <v>18.960611353711794</v>
      </c>
      <c r="O324" s="113"/>
      <c r="P324" s="114"/>
      <c r="Q324" s="118"/>
      <c r="R324" s="116"/>
      <c r="S324" s="114"/>
    </row>
    <row r="325" spans="6:19">
      <c r="F325" s="111" t="s">
        <v>744</v>
      </c>
      <c r="G325" s="136">
        <v>5.2549399999999995E-5</v>
      </c>
      <c r="H325" s="103">
        <f>ROUND(+G325*Totals!$H$18,2)</f>
        <v>20.12</v>
      </c>
      <c r="I325" s="103">
        <f t="shared" si="11"/>
        <v>7.722112676056339</v>
      </c>
      <c r="J325" s="103">
        <f t="shared" si="12"/>
        <v>12.397887323943662</v>
      </c>
      <c r="K325" s="113" t="s">
        <v>744</v>
      </c>
      <c r="L325" s="113" t="s">
        <v>69</v>
      </c>
      <c r="M325" s="138">
        <v>0.38380281690140849</v>
      </c>
      <c r="N325" s="117">
        <f>H325*M325</f>
        <v>7.722112676056339</v>
      </c>
      <c r="O325" s="117" t="s">
        <v>1159</v>
      </c>
      <c r="P325" s="114"/>
      <c r="Q325" s="118"/>
      <c r="R325" s="116"/>
      <c r="S325" s="114"/>
    </row>
    <row r="326" spans="6:19">
      <c r="F326" s="111" t="s">
        <v>743</v>
      </c>
      <c r="G326" s="136">
        <v>4.1614499999999998E-4</v>
      </c>
      <c r="H326" s="103">
        <f>ROUND(+G326*Totals!$H$18,2)</f>
        <v>159.37</v>
      </c>
      <c r="I326" s="103">
        <f t="shared" si="11"/>
        <v>0</v>
      </c>
      <c r="J326" s="103">
        <f t="shared" si="12"/>
        <v>159.37</v>
      </c>
      <c r="K326" s="113"/>
      <c r="L326" s="113"/>
      <c r="N326" s="117"/>
      <c r="O326" s="113"/>
      <c r="P326" s="114"/>
      <c r="Q326" s="118"/>
      <c r="R326" s="116"/>
      <c r="S326" s="114"/>
    </row>
    <row r="327" spans="6:19">
      <c r="F327" s="111" t="s">
        <v>742</v>
      </c>
      <c r="G327" s="136">
        <v>2.43427E-5</v>
      </c>
      <c r="H327" s="103">
        <f>ROUND(+G327*Totals!$H$18,2)</f>
        <v>9.32</v>
      </c>
      <c r="I327" s="103">
        <f t="shared" ref="I327:I390" si="13">+N327+Q327+T327</f>
        <v>4.4011111111111108</v>
      </c>
      <c r="J327" s="103">
        <f t="shared" ref="J327:J390" si="14">+H327-I327</f>
        <v>4.9188888888888895</v>
      </c>
      <c r="K327" s="113" t="s">
        <v>742</v>
      </c>
      <c r="L327" s="113" t="s">
        <v>88</v>
      </c>
      <c r="M327" s="138">
        <v>0.47222222222222221</v>
      </c>
      <c r="N327" s="117">
        <f>H327*M327</f>
        <v>4.4011111111111108</v>
      </c>
      <c r="O327" s="113" t="s">
        <v>1159</v>
      </c>
      <c r="P327" s="114"/>
      <c r="Q327" s="118"/>
      <c r="R327" s="116"/>
      <c r="S327" s="114"/>
    </row>
    <row r="328" spans="6:19">
      <c r="F328" s="111" t="s">
        <v>741</v>
      </c>
      <c r="G328" s="136">
        <v>4.6792170000000002E-4</v>
      </c>
      <c r="H328" s="103">
        <f>ROUND(+G328*Totals!$H$18,2)</f>
        <v>179.2</v>
      </c>
      <c r="I328" s="103">
        <f t="shared" si="13"/>
        <v>0</v>
      </c>
      <c r="J328" s="103">
        <f t="shared" si="14"/>
        <v>179.2</v>
      </c>
      <c r="K328" s="113"/>
      <c r="L328" s="113"/>
      <c r="N328" s="117"/>
      <c r="O328" s="117"/>
      <c r="P328" s="114"/>
      <c r="Q328" s="118"/>
      <c r="R328" s="116"/>
      <c r="S328" s="114"/>
    </row>
    <row r="329" spans="6:19">
      <c r="F329" s="111" t="s">
        <v>740</v>
      </c>
      <c r="G329" s="136">
        <v>3.0679589999999999E-4</v>
      </c>
      <c r="H329" s="103">
        <f>ROUND(+G329*Totals!$H$18,2)</f>
        <v>117.49</v>
      </c>
      <c r="I329" s="103">
        <f t="shared" si="13"/>
        <v>0</v>
      </c>
      <c r="J329" s="103">
        <f t="shared" si="14"/>
        <v>117.49</v>
      </c>
      <c r="K329" s="113"/>
      <c r="L329" s="113"/>
      <c r="N329" s="117"/>
      <c r="O329" s="113"/>
      <c r="P329" s="114"/>
      <c r="Q329" s="118"/>
      <c r="R329" s="116"/>
      <c r="S329" s="114"/>
    </row>
    <row r="330" spans="6:19">
      <c r="F330" s="111" t="s">
        <v>739</v>
      </c>
      <c r="G330" s="136">
        <v>1.1591800000000001E-5</v>
      </c>
      <c r="H330" s="103">
        <f>ROUND(+G330*Totals!$H$18,2)</f>
        <v>4.4400000000000004</v>
      </c>
      <c r="I330" s="103">
        <f t="shared" si="13"/>
        <v>2.04</v>
      </c>
      <c r="J330" s="103">
        <f t="shared" si="14"/>
        <v>2.4000000000000004</v>
      </c>
      <c r="K330" s="113" t="s">
        <v>739</v>
      </c>
      <c r="L330" s="113" t="s">
        <v>55</v>
      </c>
      <c r="M330" s="138">
        <v>0.45945945945945943</v>
      </c>
      <c r="N330" s="117">
        <f>H330*M330</f>
        <v>2.04</v>
      </c>
      <c r="O330" s="113" t="s">
        <v>1159</v>
      </c>
      <c r="P330" s="114"/>
      <c r="Q330" s="118"/>
      <c r="R330" s="116"/>
      <c r="S330" s="114"/>
    </row>
    <row r="331" spans="6:19">
      <c r="F331" s="111" t="s">
        <v>738</v>
      </c>
      <c r="G331" s="136">
        <v>2.094249E-4</v>
      </c>
      <c r="H331" s="103">
        <f>ROUND(+G331*Totals!$H$18,2)</f>
        <v>80.2</v>
      </c>
      <c r="I331" s="103">
        <f t="shared" si="13"/>
        <v>0</v>
      </c>
      <c r="J331" s="103">
        <f t="shared" si="14"/>
        <v>80.2</v>
      </c>
      <c r="K331" s="113"/>
      <c r="L331" s="113"/>
      <c r="N331" s="117"/>
      <c r="O331" s="113"/>
      <c r="P331" s="114"/>
      <c r="Q331" s="118"/>
      <c r="R331" s="116"/>
      <c r="S331" s="114"/>
    </row>
    <row r="332" spans="6:19">
      <c r="F332" s="111" t="s">
        <v>737</v>
      </c>
      <c r="G332" s="136">
        <v>1.881733E-4</v>
      </c>
      <c r="H332" s="103">
        <f>ROUND(+G332*Totals!$H$18,2)</f>
        <v>72.06</v>
      </c>
      <c r="I332" s="103">
        <f t="shared" si="13"/>
        <v>9.3031509846827127</v>
      </c>
      <c r="J332" s="103">
        <f t="shared" si="14"/>
        <v>62.756849015317286</v>
      </c>
      <c r="K332" s="137" t="s">
        <v>737</v>
      </c>
      <c r="L332" s="137" t="s">
        <v>80</v>
      </c>
      <c r="M332" s="138">
        <v>5.142231947483588E-2</v>
      </c>
      <c r="N332" s="117">
        <f>H332*M332</f>
        <v>3.7054923413566736</v>
      </c>
      <c r="O332" s="137" t="s">
        <v>109</v>
      </c>
      <c r="P332" s="138">
        <v>7.7680525164113778E-2</v>
      </c>
      <c r="Q332" s="118">
        <f>H332*P332</f>
        <v>5.5976586433260387</v>
      </c>
      <c r="R332" s="116"/>
      <c r="S332" s="114"/>
    </row>
    <row r="333" spans="6:19">
      <c r="F333" s="111" t="s">
        <v>736</v>
      </c>
      <c r="G333" s="136">
        <v>3.0872780000000002E-4</v>
      </c>
      <c r="H333" s="103">
        <f>ROUND(+G333*Totals!$H$18,2)</f>
        <v>118.23</v>
      </c>
      <c r="I333" s="103">
        <f t="shared" si="13"/>
        <v>0</v>
      </c>
      <c r="J333" s="103">
        <f t="shared" si="14"/>
        <v>118.23</v>
      </c>
      <c r="K333" s="113"/>
      <c r="L333" s="113"/>
      <c r="N333" s="117"/>
      <c r="O333" s="113"/>
      <c r="P333" s="114"/>
      <c r="Q333" s="118"/>
      <c r="R333" s="116"/>
      <c r="S333" s="114"/>
    </row>
    <row r="334" spans="6:19">
      <c r="F334" s="111" t="s">
        <v>735</v>
      </c>
      <c r="G334" s="136">
        <v>1.9601706E-3</v>
      </c>
      <c r="H334" s="103">
        <f>ROUND(+G334*Totals!$H$18,2)</f>
        <v>750.68</v>
      </c>
      <c r="I334" s="103">
        <f t="shared" si="13"/>
        <v>0</v>
      </c>
      <c r="J334" s="103">
        <f t="shared" si="14"/>
        <v>750.68</v>
      </c>
      <c r="K334" s="113"/>
      <c r="L334" s="113"/>
      <c r="N334" s="117"/>
      <c r="O334" s="113"/>
      <c r="P334" s="114"/>
      <c r="Q334" s="118"/>
      <c r="R334" s="116"/>
      <c r="S334" s="114"/>
    </row>
    <row r="335" spans="6:19">
      <c r="F335" s="111" t="s">
        <v>734</v>
      </c>
      <c r="G335" s="136">
        <v>4.447381E-4</v>
      </c>
      <c r="H335" s="103">
        <f>ROUND(+G335*Totals!$H$18,2)</f>
        <v>170.32</v>
      </c>
      <c r="I335" s="103">
        <f t="shared" si="13"/>
        <v>0</v>
      </c>
      <c r="J335" s="103">
        <f t="shared" si="14"/>
        <v>170.32</v>
      </c>
      <c r="K335" s="113"/>
      <c r="L335" s="113"/>
      <c r="N335" s="117"/>
      <c r="O335" s="117"/>
      <c r="P335" s="114"/>
      <c r="Q335" s="118"/>
      <c r="R335" s="116"/>
      <c r="S335" s="114"/>
    </row>
    <row r="336" spans="6:19">
      <c r="F336" s="111" t="s">
        <v>733</v>
      </c>
      <c r="G336" s="136">
        <v>2.44973E-4</v>
      </c>
      <c r="H336" s="103">
        <f>ROUND(+G336*Totals!$H$18,2)</f>
        <v>93.82</v>
      </c>
      <c r="I336" s="103">
        <f t="shared" si="13"/>
        <v>0</v>
      </c>
      <c r="J336" s="103">
        <f t="shared" si="14"/>
        <v>93.82</v>
      </c>
      <c r="K336" s="113"/>
      <c r="L336" s="113"/>
      <c r="N336" s="117"/>
      <c r="O336" s="117"/>
      <c r="P336" s="114"/>
      <c r="Q336" s="118"/>
      <c r="R336" s="116"/>
      <c r="S336" s="114"/>
    </row>
    <row r="337" spans="6:19">
      <c r="F337" s="111" t="s">
        <v>732</v>
      </c>
      <c r="G337" s="136">
        <v>5.4095000000000003E-5</v>
      </c>
      <c r="H337" s="103">
        <f>ROUND(+G337*Totals!$H$18,2)</f>
        <v>20.72</v>
      </c>
      <c r="I337" s="103">
        <f t="shared" si="13"/>
        <v>5.5088888888888885</v>
      </c>
      <c r="J337" s="103">
        <f t="shared" si="14"/>
        <v>15.21111111111111</v>
      </c>
      <c r="K337" s="113" t="s">
        <v>732</v>
      </c>
      <c r="L337" s="113" t="s">
        <v>75</v>
      </c>
      <c r="M337" s="138">
        <v>0.26587301587301587</v>
      </c>
      <c r="N337" s="117">
        <f>H337*M337</f>
        <v>5.5088888888888885</v>
      </c>
      <c r="O337" s="113" t="s">
        <v>1159</v>
      </c>
      <c r="P337" s="114"/>
      <c r="Q337" s="118"/>
      <c r="R337" s="116"/>
      <c r="S337" s="114"/>
    </row>
    <row r="338" spans="6:19">
      <c r="F338" s="111" t="s">
        <v>731</v>
      </c>
      <c r="G338" s="136">
        <v>9.2347899999999997E-5</v>
      </c>
      <c r="H338" s="103">
        <f>ROUND(+G338*Totals!$H$18,2)</f>
        <v>35.369999999999997</v>
      </c>
      <c r="I338" s="103">
        <f t="shared" si="13"/>
        <v>10.352195121951219</v>
      </c>
      <c r="J338" s="103">
        <f t="shared" si="14"/>
        <v>25.017804878048779</v>
      </c>
      <c r="K338" s="113" t="s">
        <v>731</v>
      </c>
      <c r="L338" s="113" t="s">
        <v>57</v>
      </c>
      <c r="M338" s="138">
        <v>0.29268292682926828</v>
      </c>
      <c r="N338" s="117">
        <f>H338*M338</f>
        <v>10.352195121951219</v>
      </c>
      <c r="O338" s="113" t="s">
        <v>1159</v>
      </c>
      <c r="P338" s="114"/>
      <c r="Q338" s="118"/>
      <c r="R338" s="116"/>
      <c r="S338" s="114"/>
    </row>
    <row r="339" spans="6:19">
      <c r="F339" s="111" t="s">
        <v>730</v>
      </c>
      <c r="G339" s="136">
        <v>3.6784589999999998E-4</v>
      </c>
      <c r="H339" s="103">
        <f>ROUND(+G339*Totals!$H$18,2)</f>
        <v>140.87</v>
      </c>
      <c r="I339" s="103">
        <f t="shared" si="13"/>
        <v>0</v>
      </c>
      <c r="J339" s="103">
        <f t="shared" si="14"/>
        <v>140.87</v>
      </c>
      <c r="K339" s="113"/>
      <c r="L339" s="113"/>
      <c r="N339" s="117"/>
      <c r="O339" s="117"/>
      <c r="P339" s="114"/>
      <c r="Q339" s="118"/>
      <c r="R339" s="116"/>
      <c r="S339" s="114"/>
    </row>
    <row r="340" spans="6:19">
      <c r="F340" s="111" t="s">
        <v>729</v>
      </c>
      <c r="G340" s="136">
        <v>3.2147879999999999E-4</v>
      </c>
      <c r="H340" s="103">
        <f>ROUND(+G340*Totals!$H$18,2)</f>
        <v>123.12</v>
      </c>
      <c r="I340" s="103">
        <f t="shared" si="13"/>
        <v>0</v>
      </c>
      <c r="J340" s="103">
        <f t="shared" si="14"/>
        <v>123.12</v>
      </c>
      <c r="K340" s="113"/>
      <c r="L340" s="113"/>
      <c r="N340" s="117"/>
      <c r="O340" s="117"/>
      <c r="P340" s="114"/>
      <c r="Q340" s="118"/>
      <c r="R340" s="116"/>
      <c r="S340" s="114"/>
    </row>
    <row r="341" spans="6:19">
      <c r="F341" s="111" t="s">
        <v>728</v>
      </c>
      <c r="G341" s="136">
        <v>2.9365900000000003E-5</v>
      </c>
      <c r="H341" s="103">
        <f>ROUND(+G341*Totals!$H$18,2)</f>
        <v>11.25</v>
      </c>
      <c r="I341" s="103">
        <f t="shared" si="13"/>
        <v>5.9902597402597397</v>
      </c>
      <c r="J341" s="103">
        <f t="shared" si="14"/>
        <v>5.2597402597402603</v>
      </c>
      <c r="K341" s="113" t="s">
        <v>728</v>
      </c>
      <c r="L341" s="113" t="s">
        <v>65</v>
      </c>
      <c r="M341" s="138">
        <v>0.53246753246753242</v>
      </c>
      <c r="N341" s="117">
        <f>H341*M341</f>
        <v>5.9902597402597397</v>
      </c>
      <c r="O341" s="113" t="s">
        <v>1159</v>
      </c>
      <c r="P341" s="114"/>
      <c r="Q341" s="118"/>
      <c r="R341" s="116"/>
      <c r="S341" s="114"/>
    </row>
    <row r="342" spans="6:19">
      <c r="F342" s="111" t="s">
        <v>727</v>
      </c>
      <c r="G342" s="136">
        <v>8.3460800000000006E-5</v>
      </c>
      <c r="H342" s="103">
        <f>ROUND(+G342*Totals!$H$18,2)</f>
        <v>31.96</v>
      </c>
      <c r="I342" s="103">
        <f t="shared" si="13"/>
        <v>12.726586826347306</v>
      </c>
      <c r="J342" s="103">
        <f t="shared" si="14"/>
        <v>19.233413173652693</v>
      </c>
      <c r="K342" s="113" t="s">
        <v>727</v>
      </c>
      <c r="L342" s="113" t="s">
        <v>131</v>
      </c>
      <c r="M342" s="138">
        <v>0.39820359281437129</v>
      </c>
      <c r="N342" s="117">
        <f>H342*M342</f>
        <v>12.726586826347306</v>
      </c>
      <c r="O342" s="113" t="s">
        <v>1159</v>
      </c>
      <c r="P342" s="114"/>
      <c r="Q342" s="118"/>
      <c r="R342" s="116"/>
      <c r="S342" s="114"/>
    </row>
    <row r="343" spans="6:19">
      <c r="F343" s="111" t="s">
        <v>726</v>
      </c>
      <c r="G343" s="136">
        <v>2.8013480000000003E-4</v>
      </c>
      <c r="H343" s="103">
        <f>ROUND(+G343*Totals!$H$18,2)</f>
        <v>107.28</v>
      </c>
      <c r="I343" s="103">
        <f t="shared" si="13"/>
        <v>0</v>
      </c>
      <c r="J343" s="103">
        <f t="shared" si="14"/>
        <v>107.28</v>
      </c>
      <c r="K343" s="113"/>
      <c r="L343" s="113"/>
      <c r="N343" s="117"/>
      <c r="O343" s="117"/>
      <c r="P343" s="114"/>
      <c r="Q343" s="118"/>
      <c r="R343" s="116"/>
      <c r="S343" s="114"/>
    </row>
    <row r="344" spans="6:19">
      <c r="F344" s="111" t="s">
        <v>725</v>
      </c>
      <c r="G344" s="136">
        <v>2.3763159999999999E-4</v>
      </c>
      <c r="H344" s="103">
        <f>ROUND(+G344*Totals!$H$18,2)</f>
        <v>91</v>
      </c>
      <c r="I344" s="103">
        <f t="shared" si="13"/>
        <v>0</v>
      </c>
      <c r="J344" s="103">
        <f t="shared" si="14"/>
        <v>91</v>
      </c>
      <c r="K344" s="113"/>
      <c r="L344" s="113"/>
      <c r="N344" s="117"/>
      <c r="O344" s="113"/>
      <c r="P344" s="114"/>
      <c r="Q344" s="118"/>
      <c r="R344" s="116"/>
      <c r="S344" s="114"/>
    </row>
    <row r="345" spans="6:19">
      <c r="F345" s="111" t="s">
        <v>724</v>
      </c>
      <c r="G345" s="136">
        <v>7.5733000000000001E-5</v>
      </c>
      <c r="H345" s="103">
        <f>ROUND(+G345*Totals!$H$18,2)</f>
        <v>29</v>
      </c>
      <c r="I345" s="103">
        <f t="shared" si="13"/>
        <v>5.4079254079254087</v>
      </c>
      <c r="J345" s="103">
        <f t="shared" si="14"/>
        <v>23.592074592074592</v>
      </c>
      <c r="K345" s="113" t="s">
        <v>724</v>
      </c>
      <c r="L345" s="113" t="s">
        <v>61</v>
      </c>
      <c r="M345" s="138">
        <v>0.18648018648018649</v>
      </c>
      <c r="N345" s="117">
        <f>H345*M345</f>
        <v>5.4079254079254087</v>
      </c>
      <c r="O345" s="113" t="s">
        <v>1159</v>
      </c>
      <c r="P345" s="114"/>
      <c r="Q345" s="118"/>
      <c r="R345" s="116"/>
      <c r="S345" s="114"/>
    </row>
    <row r="346" spans="6:19">
      <c r="F346" s="111" t="s">
        <v>723</v>
      </c>
      <c r="G346" s="136">
        <v>1.6885359999999999E-4</v>
      </c>
      <c r="H346" s="103">
        <f>ROUND(+G346*Totals!$H$18,2)</f>
        <v>64.67</v>
      </c>
      <c r="I346" s="103">
        <f t="shared" si="13"/>
        <v>8.7484615384615392</v>
      </c>
      <c r="J346" s="103">
        <f t="shared" si="14"/>
        <v>55.921538461538461</v>
      </c>
      <c r="K346" s="137" t="s">
        <v>723</v>
      </c>
      <c r="L346" s="137" t="s">
        <v>92</v>
      </c>
      <c r="M346" s="138">
        <v>0.13527851458885942</v>
      </c>
      <c r="N346" s="117">
        <f>H346*M346</f>
        <v>8.7484615384615392</v>
      </c>
      <c r="O346" s="117"/>
      <c r="P346" s="114"/>
      <c r="Q346" s="118"/>
      <c r="R346" s="116"/>
      <c r="S346" s="114"/>
    </row>
    <row r="347" spans="6:19">
      <c r="F347" s="111" t="s">
        <v>722</v>
      </c>
      <c r="G347" s="136">
        <v>6.3909369999999989E-4</v>
      </c>
      <c r="H347" s="103">
        <f>ROUND(+G347*Totals!$H$18,2)</f>
        <v>244.75</v>
      </c>
      <c r="I347" s="103">
        <f t="shared" si="13"/>
        <v>0</v>
      </c>
      <c r="J347" s="103">
        <f t="shared" si="14"/>
        <v>244.75</v>
      </c>
      <c r="K347" s="113"/>
      <c r="L347" s="113"/>
      <c r="N347" s="117"/>
      <c r="O347" s="117"/>
      <c r="P347" s="114"/>
      <c r="Q347" s="118"/>
      <c r="R347" s="116"/>
      <c r="S347" s="114"/>
    </row>
    <row r="348" spans="6:19">
      <c r="F348" s="111" t="s">
        <v>721</v>
      </c>
      <c r="G348" s="136">
        <v>3.3229799999999998E-5</v>
      </c>
      <c r="H348" s="103">
        <f>ROUND(+G348*Totals!$H$18,2)</f>
        <v>12.73</v>
      </c>
      <c r="I348" s="103">
        <f t="shared" si="13"/>
        <v>2.8866213151927438</v>
      </c>
      <c r="J348" s="103">
        <f t="shared" si="14"/>
        <v>9.8433786848072558</v>
      </c>
      <c r="K348" s="113" t="s">
        <v>721</v>
      </c>
      <c r="L348" s="113" t="s">
        <v>103</v>
      </c>
      <c r="M348" s="138">
        <v>0.22675736961451246</v>
      </c>
      <c r="N348" s="117">
        <f>H348*M348</f>
        <v>2.8866213151927438</v>
      </c>
      <c r="O348" s="117" t="s">
        <v>1159</v>
      </c>
      <c r="P348" s="114"/>
      <c r="Q348" s="118"/>
      <c r="R348" s="116"/>
      <c r="S348" s="114"/>
    </row>
    <row r="349" spans="6:19">
      <c r="F349" s="111" t="s">
        <v>720</v>
      </c>
      <c r="G349" s="136">
        <v>1.197818E-4</v>
      </c>
      <c r="H349" s="103">
        <f>ROUND(+G349*Totals!$H$18,2)</f>
        <v>45.87</v>
      </c>
      <c r="I349" s="103">
        <f t="shared" si="13"/>
        <v>0.501311475409836</v>
      </c>
      <c r="J349" s="103">
        <f t="shared" si="14"/>
        <v>45.368688524590162</v>
      </c>
      <c r="K349" s="113" t="s">
        <v>720</v>
      </c>
      <c r="L349" s="113" t="s">
        <v>117</v>
      </c>
      <c r="M349" s="138">
        <v>1.092896174863388E-2</v>
      </c>
      <c r="N349" s="117">
        <f>H349*M349</f>
        <v>0.501311475409836</v>
      </c>
      <c r="O349" s="117" t="s">
        <v>1159</v>
      </c>
      <c r="P349" s="114"/>
      <c r="Q349" s="118"/>
      <c r="R349" s="116"/>
      <c r="S349" s="114"/>
    </row>
    <row r="350" spans="6:19">
      <c r="F350" s="111" t="s">
        <v>719</v>
      </c>
      <c r="G350" s="136">
        <v>5.9504500000000006E-5</v>
      </c>
      <c r="H350" s="103">
        <f>ROUND(+G350*Totals!$H$18,2)</f>
        <v>22.79</v>
      </c>
      <c r="I350" s="103">
        <f t="shared" si="13"/>
        <v>5.0644444444444439</v>
      </c>
      <c r="J350" s="103">
        <f t="shared" si="14"/>
        <v>17.725555555555555</v>
      </c>
      <c r="K350" s="113" t="s">
        <v>719</v>
      </c>
      <c r="L350" s="113" t="s">
        <v>120</v>
      </c>
      <c r="M350" s="138">
        <v>0.22222222222222221</v>
      </c>
      <c r="N350" s="117">
        <f>H350*M350</f>
        <v>5.0644444444444439</v>
      </c>
      <c r="O350" s="113" t="s">
        <v>1159</v>
      </c>
      <c r="P350" s="114"/>
      <c r="Q350" s="118"/>
      <c r="R350" s="116"/>
      <c r="S350" s="114"/>
    </row>
    <row r="351" spans="6:19">
      <c r="F351" s="111" t="s">
        <v>718</v>
      </c>
      <c r="G351" s="136">
        <v>2.3570000000000003E-5</v>
      </c>
      <c r="H351" s="103">
        <f>ROUND(+G351*Totals!$H$18,2)</f>
        <v>9.0299999999999994</v>
      </c>
      <c r="I351" s="103">
        <f t="shared" si="13"/>
        <v>3.8938888888888887</v>
      </c>
      <c r="J351" s="103">
        <f t="shared" si="14"/>
        <v>5.1361111111111111</v>
      </c>
      <c r="K351" s="113" t="s">
        <v>718</v>
      </c>
      <c r="L351" s="113" t="s">
        <v>40</v>
      </c>
      <c r="M351" s="138">
        <v>0.43121693121693122</v>
      </c>
      <c r="N351" s="117">
        <f>H351*M351</f>
        <v>3.8938888888888887</v>
      </c>
      <c r="O351" s="113" t="s">
        <v>1159</v>
      </c>
      <c r="P351" s="114"/>
      <c r="Q351" s="118"/>
      <c r="R351" s="116"/>
      <c r="S351" s="114"/>
    </row>
    <row r="352" spans="6:19">
      <c r="F352" s="111" t="s">
        <v>717</v>
      </c>
      <c r="G352" s="136">
        <v>8.3847199999999999E-5</v>
      </c>
      <c r="H352" s="103">
        <f>ROUND(+G352*Totals!$H$18,2)</f>
        <v>32.11</v>
      </c>
      <c r="I352" s="103">
        <f t="shared" si="13"/>
        <v>0</v>
      </c>
      <c r="J352" s="103">
        <f t="shared" si="14"/>
        <v>32.11</v>
      </c>
      <c r="K352" s="113"/>
      <c r="L352" s="113"/>
      <c r="N352" s="117"/>
      <c r="O352" s="113"/>
      <c r="P352" s="114"/>
      <c r="Q352" s="118"/>
      <c r="R352" s="116"/>
      <c r="S352" s="114"/>
    </row>
    <row r="353" spans="6:19">
      <c r="F353" s="111" t="s">
        <v>71</v>
      </c>
      <c r="G353" s="136">
        <v>3.8252889999999996E-4</v>
      </c>
      <c r="H353" s="103">
        <f>ROUND(+G353*Totals!$H$18,2)</f>
        <v>146.5</v>
      </c>
      <c r="I353" s="103">
        <f t="shared" si="13"/>
        <v>0</v>
      </c>
      <c r="J353" s="103">
        <f t="shared" si="14"/>
        <v>146.5</v>
      </c>
      <c r="K353" s="113"/>
      <c r="L353" s="113"/>
      <c r="N353" s="117"/>
      <c r="O353" s="117"/>
      <c r="P353" s="114"/>
      <c r="Q353" s="118"/>
      <c r="R353" s="116"/>
      <c r="S353" s="114"/>
    </row>
    <row r="354" spans="6:19">
      <c r="F354" s="111" t="s">
        <v>716</v>
      </c>
      <c r="G354" s="136">
        <v>7.967419000000001E-4</v>
      </c>
      <c r="H354" s="103">
        <f>ROUND(+G354*Totals!$H$18,2)</f>
        <v>305.12</v>
      </c>
      <c r="I354" s="103">
        <f t="shared" si="13"/>
        <v>0</v>
      </c>
      <c r="J354" s="103">
        <f t="shared" si="14"/>
        <v>305.12</v>
      </c>
      <c r="K354" s="113"/>
      <c r="L354" s="113"/>
      <c r="N354" s="117"/>
      <c r="O354" s="113"/>
      <c r="P354" s="114"/>
      <c r="Q354" s="118"/>
      <c r="R354" s="116"/>
      <c r="S354" s="114"/>
    </row>
    <row r="355" spans="6:19">
      <c r="F355" s="111" t="s">
        <v>715</v>
      </c>
      <c r="G355" s="136">
        <v>2.7433900000000002E-5</v>
      </c>
      <c r="H355" s="103">
        <f>ROUND(+G355*Totals!$H$18,2)</f>
        <v>10.51</v>
      </c>
      <c r="I355" s="103">
        <f t="shared" si="13"/>
        <v>2.6551578947368419</v>
      </c>
      <c r="J355" s="103">
        <f>+H355-I355</f>
        <v>7.8548421052631578</v>
      </c>
      <c r="K355" s="113" t="s">
        <v>715</v>
      </c>
      <c r="L355" s="113" t="s">
        <v>55</v>
      </c>
      <c r="M355" s="138">
        <v>0.25263157894736843</v>
      </c>
      <c r="N355" s="117">
        <f>H355*M355</f>
        <v>2.6551578947368419</v>
      </c>
      <c r="O355" s="113"/>
      <c r="P355" s="114"/>
      <c r="Q355" s="118"/>
      <c r="R355" s="116"/>
      <c r="S355" s="114"/>
    </row>
    <row r="356" spans="6:19">
      <c r="F356" s="111" t="s">
        <v>714</v>
      </c>
      <c r="G356" s="136">
        <v>5.9500626000000001E-3</v>
      </c>
      <c r="H356" s="103">
        <f>ROUND(+G356*Totals!$H$18,2)</f>
        <v>2278.67</v>
      </c>
      <c r="I356" s="103">
        <f t="shared" si="13"/>
        <v>0</v>
      </c>
      <c r="J356" s="103">
        <f>+H356-I356</f>
        <v>2278.67</v>
      </c>
      <c r="K356" s="113"/>
      <c r="L356" s="113"/>
      <c r="N356" s="117"/>
      <c r="O356" s="113" t="s">
        <v>1159</v>
      </c>
      <c r="P356" s="114"/>
      <c r="Q356" s="118"/>
      <c r="R356" s="116"/>
      <c r="S356" s="114"/>
    </row>
    <row r="357" spans="6:19">
      <c r="F357" s="111" t="s">
        <v>713</v>
      </c>
      <c r="G357" s="136">
        <v>3.6954607E-3</v>
      </c>
      <c r="H357" s="103">
        <f>ROUND(+G357*Totals!$H$18,2)</f>
        <v>1415.23</v>
      </c>
      <c r="I357" s="103">
        <f t="shared" si="13"/>
        <v>0</v>
      </c>
      <c r="J357" s="103">
        <f t="shared" si="14"/>
        <v>1415.23</v>
      </c>
      <c r="K357" s="113"/>
      <c r="L357" s="113"/>
      <c r="N357" s="117"/>
      <c r="O357" s="113"/>
      <c r="P357" s="114"/>
      <c r="Q357" s="118"/>
      <c r="R357" s="116"/>
      <c r="S357" s="114"/>
    </row>
    <row r="358" spans="6:19">
      <c r="F358" s="111" t="s">
        <v>712</v>
      </c>
      <c r="G358" s="136">
        <v>3.8407440000000001E-4</v>
      </c>
      <c r="H358" s="103">
        <f>ROUND(+G358*Totals!$H$18,2)</f>
        <v>147.09</v>
      </c>
      <c r="I358" s="103">
        <f t="shared" si="13"/>
        <v>0</v>
      </c>
      <c r="J358" s="103">
        <f t="shared" si="14"/>
        <v>147.09</v>
      </c>
      <c r="K358" s="113"/>
      <c r="L358" s="113"/>
      <c r="N358" s="117"/>
      <c r="O358" s="117"/>
      <c r="P358" s="114"/>
      <c r="Q358" s="118"/>
      <c r="R358" s="116"/>
      <c r="S358" s="114"/>
    </row>
    <row r="359" spans="6:19">
      <c r="F359" s="111" t="s">
        <v>711</v>
      </c>
      <c r="G359" s="136">
        <v>1.0803542E-3</v>
      </c>
      <c r="H359" s="103">
        <f>ROUND(+G359*Totals!$H$18,2)</f>
        <v>413.74</v>
      </c>
      <c r="I359" s="103">
        <f t="shared" si="13"/>
        <v>0</v>
      </c>
      <c r="J359" s="103">
        <f t="shared" si="14"/>
        <v>413.74</v>
      </c>
      <c r="K359" s="113"/>
      <c r="L359" s="113"/>
      <c r="N359" s="117"/>
      <c r="O359" s="117"/>
      <c r="P359" s="114"/>
      <c r="Q359" s="118"/>
      <c r="R359" s="116"/>
      <c r="S359" s="114"/>
    </row>
    <row r="360" spans="6:19">
      <c r="F360" s="111" t="s">
        <v>710</v>
      </c>
      <c r="G360" s="136">
        <v>2.43427E-5</v>
      </c>
      <c r="H360" s="103">
        <f>ROUND(+G360*Totals!$H$18,2)</f>
        <v>9.32</v>
      </c>
      <c r="I360" s="103">
        <f t="shared" si="13"/>
        <v>0.44380952380952382</v>
      </c>
      <c r="J360" s="103">
        <f>+H360-I360</f>
        <v>8.8761904761904766</v>
      </c>
      <c r="K360" s="113" t="s">
        <v>710</v>
      </c>
      <c r="L360" s="113" t="s">
        <v>66</v>
      </c>
      <c r="M360" s="138">
        <v>4.7619047619047616E-2</v>
      </c>
      <c r="N360" s="117">
        <f>+H360*M360</f>
        <v>0.44380952380952382</v>
      </c>
      <c r="O360" s="113"/>
      <c r="P360" s="114"/>
      <c r="Q360" s="118"/>
      <c r="R360" s="116"/>
      <c r="S360" s="114"/>
    </row>
    <row r="361" spans="6:19">
      <c r="F361" s="111" t="s">
        <v>709</v>
      </c>
      <c r="G361" s="136">
        <v>2.43427E-5</v>
      </c>
      <c r="H361" s="103">
        <f>ROUND(+G361*Totals!$H$18,2)</f>
        <v>9.32</v>
      </c>
      <c r="I361" s="103">
        <f t="shared" si="13"/>
        <v>3.2184172661870507</v>
      </c>
      <c r="J361" s="103">
        <f>+H361-I361</f>
        <v>6.1015827338129496</v>
      </c>
      <c r="K361" s="113" t="s">
        <v>709</v>
      </c>
      <c r="L361" s="113" t="s">
        <v>112</v>
      </c>
      <c r="M361" s="138">
        <v>0.34532374100719426</v>
      </c>
      <c r="N361" s="117">
        <f>+H361*M361</f>
        <v>3.2184172661870507</v>
      </c>
      <c r="O361" s="113" t="s">
        <v>1159</v>
      </c>
      <c r="P361" s="114"/>
      <c r="Q361" s="118"/>
      <c r="R361" s="116"/>
      <c r="S361" s="114"/>
    </row>
    <row r="362" spans="6:19">
      <c r="F362" s="111" t="s">
        <v>708</v>
      </c>
      <c r="G362" s="136">
        <v>6.155237E-4</v>
      </c>
      <c r="H362" s="103">
        <f>ROUND(+G362*Totals!$H$18,2)</f>
        <v>235.72</v>
      </c>
      <c r="I362" s="103">
        <f t="shared" si="13"/>
        <v>0</v>
      </c>
      <c r="J362" s="103">
        <f>+H362-I362</f>
        <v>235.72</v>
      </c>
      <c r="O362" s="117" t="s">
        <v>1159</v>
      </c>
      <c r="P362" s="114"/>
      <c r="Q362" s="118"/>
      <c r="R362" s="116"/>
      <c r="S362" s="114"/>
    </row>
    <row r="363" spans="6:19">
      <c r="F363" s="111" t="s">
        <v>707</v>
      </c>
      <c r="G363" s="136">
        <v>7.0207569999999994E-4</v>
      </c>
      <c r="H363" s="103">
        <f>ROUND(+G363*Totals!$H$18,2)</f>
        <v>268.87</v>
      </c>
      <c r="I363" s="103">
        <f t="shared" si="13"/>
        <v>0</v>
      </c>
      <c r="J363" s="103">
        <f>+H363-I363</f>
        <v>268.87</v>
      </c>
      <c r="K363" s="113"/>
      <c r="L363" s="113"/>
      <c r="N363" s="117"/>
      <c r="O363" s="113"/>
      <c r="P363" s="114"/>
      <c r="Q363" s="118"/>
      <c r="R363" s="116"/>
      <c r="S363" s="114"/>
    </row>
    <row r="364" spans="6:19">
      <c r="F364" s="111" t="s">
        <v>706</v>
      </c>
      <c r="G364" s="136">
        <v>9.3893399999999991E-5</v>
      </c>
      <c r="H364" s="103">
        <f>ROUND(+G364*Totals!$H$18,2)</f>
        <v>35.96</v>
      </c>
      <c r="I364" s="103">
        <f t="shared" si="13"/>
        <v>10.636056338028169</v>
      </c>
      <c r="J364" s="103">
        <f t="shared" si="14"/>
        <v>25.323943661971832</v>
      </c>
      <c r="K364" s="113" t="s">
        <v>706</v>
      </c>
      <c r="L364" s="113" t="s">
        <v>48</v>
      </c>
      <c r="M364" s="138">
        <v>0.29577464788732394</v>
      </c>
      <c r="N364" s="117">
        <f>H364*M364</f>
        <v>10.636056338028169</v>
      </c>
      <c r="O364" s="117"/>
      <c r="P364" s="114"/>
      <c r="Q364" s="118"/>
      <c r="R364" s="116"/>
      <c r="S364" s="114"/>
    </row>
    <row r="365" spans="6:19">
      <c r="F365" s="111" t="s">
        <v>705</v>
      </c>
      <c r="G365" s="136">
        <v>3.4388960000000004E-4</v>
      </c>
      <c r="H365" s="103">
        <f>ROUND(+G365*Totals!$H$18,2)</f>
        <v>131.69999999999999</v>
      </c>
      <c r="I365" s="103">
        <f t="shared" si="13"/>
        <v>0</v>
      </c>
      <c r="J365" s="103">
        <f t="shared" si="14"/>
        <v>131.69999999999999</v>
      </c>
      <c r="K365" s="113"/>
      <c r="L365" s="113"/>
      <c r="N365" s="117"/>
      <c r="O365" s="113" t="s">
        <v>1159</v>
      </c>
      <c r="P365" s="114"/>
      <c r="Q365" s="118"/>
      <c r="R365" s="116"/>
      <c r="S365" s="114"/>
    </row>
    <row r="366" spans="6:19">
      <c r="F366" s="111" t="s">
        <v>74</v>
      </c>
      <c r="G366" s="136">
        <v>4.5980699999999998E-5</v>
      </c>
      <c r="H366" s="103">
        <f>ROUND(+G366*Totals!$H$18,2)</f>
        <v>17.61</v>
      </c>
      <c r="I366" s="103">
        <f t="shared" si="13"/>
        <v>6.3442139737991257</v>
      </c>
      <c r="J366" s="103">
        <f t="shared" si="14"/>
        <v>11.265786026200875</v>
      </c>
      <c r="K366" s="113" t="s">
        <v>74</v>
      </c>
      <c r="L366" s="113" t="s">
        <v>97</v>
      </c>
      <c r="M366" s="138">
        <v>0.36026200873362441</v>
      </c>
      <c r="N366" s="117">
        <f>H366*M366</f>
        <v>6.3442139737991257</v>
      </c>
      <c r="O366" s="117"/>
      <c r="P366" s="114"/>
      <c r="Q366" s="118"/>
      <c r="R366" s="116"/>
      <c r="S366" s="114"/>
    </row>
    <row r="367" spans="6:19">
      <c r="F367" s="111" t="s">
        <v>704</v>
      </c>
      <c r="G367" s="136">
        <v>1.6757854999999999E-3</v>
      </c>
      <c r="H367" s="103">
        <f>ROUND(+G367*Totals!$H$18,2)</f>
        <v>641.77</v>
      </c>
      <c r="I367" s="103">
        <f t="shared" si="13"/>
        <v>0</v>
      </c>
      <c r="J367" s="103">
        <f t="shared" si="14"/>
        <v>641.77</v>
      </c>
      <c r="K367" s="113"/>
      <c r="L367" s="113"/>
      <c r="N367" s="117"/>
      <c r="O367" s="117" t="s">
        <v>1159</v>
      </c>
      <c r="P367" s="114"/>
      <c r="Q367" s="118"/>
      <c r="R367" s="116"/>
      <c r="S367" s="114"/>
    </row>
    <row r="368" spans="6:19">
      <c r="F368" s="111" t="s">
        <v>75</v>
      </c>
      <c r="G368" s="136">
        <v>7.7278600000000002E-5</v>
      </c>
      <c r="H368" s="103">
        <f>ROUND(+G368*Totals!$H$18,2)</f>
        <v>29.6</v>
      </c>
      <c r="I368" s="103">
        <f t="shared" si="13"/>
        <v>5.3704641350210967</v>
      </c>
      <c r="J368" s="103">
        <f t="shared" ref="J368:J373" si="15">+H368-I368</f>
        <v>24.229535864978907</v>
      </c>
      <c r="K368" s="113" t="s">
        <v>75</v>
      </c>
      <c r="L368" s="113" t="s">
        <v>111</v>
      </c>
      <c r="M368" s="138">
        <v>0.18143459915611812</v>
      </c>
      <c r="N368" s="117">
        <f>+H368*M368</f>
        <v>5.3704641350210967</v>
      </c>
      <c r="O368" s="117"/>
      <c r="P368" s="114"/>
      <c r="Q368" s="118"/>
      <c r="R368" s="116"/>
      <c r="S368" s="114"/>
    </row>
    <row r="369" spans="6:19">
      <c r="F369" s="111" t="s">
        <v>703</v>
      </c>
      <c r="G369" s="136">
        <v>7.9596899999999997E-5</v>
      </c>
      <c r="H369" s="103">
        <f>ROUND(+G369*Totals!$H$18,2)</f>
        <v>30.48</v>
      </c>
      <c r="I369" s="103">
        <f t="shared" si="13"/>
        <v>5.5470168855534707</v>
      </c>
      <c r="J369" s="103">
        <f t="shared" si="15"/>
        <v>24.932983114446529</v>
      </c>
      <c r="K369" s="113" t="s">
        <v>703</v>
      </c>
      <c r="L369" s="113" t="s">
        <v>131</v>
      </c>
      <c r="M369" s="138">
        <v>0.18198874296435272</v>
      </c>
      <c r="N369" s="117">
        <f>+H369*M369</f>
        <v>5.5470168855534707</v>
      </c>
      <c r="O369" s="117" t="s">
        <v>1159</v>
      </c>
      <c r="P369" s="114"/>
      <c r="Q369" s="118"/>
      <c r="R369" s="116"/>
      <c r="S369" s="114"/>
    </row>
    <row r="370" spans="6:19">
      <c r="F370" s="111" t="s">
        <v>702</v>
      </c>
      <c r="G370" s="136">
        <v>3.1684199999999997E-5</v>
      </c>
      <c r="H370" s="103">
        <f>ROUND(+G370*Totals!$H$18,2)</f>
        <v>12.13</v>
      </c>
      <c r="I370" s="103">
        <f t="shared" si="13"/>
        <v>7.1468648648648649</v>
      </c>
      <c r="J370" s="103">
        <f t="shared" si="15"/>
        <v>4.9831351351351358</v>
      </c>
      <c r="K370" s="113" t="s">
        <v>702</v>
      </c>
      <c r="L370" s="113" t="s">
        <v>69</v>
      </c>
      <c r="M370" s="138">
        <v>0.58918918918918917</v>
      </c>
      <c r="N370" s="117">
        <f>+H370*M370</f>
        <v>7.1468648648648649</v>
      </c>
      <c r="O370" s="117" t="s">
        <v>1159</v>
      </c>
      <c r="P370" s="114"/>
      <c r="Q370" s="118"/>
      <c r="R370" s="116"/>
      <c r="S370" s="114"/>
    </row>
    <row r="371" spans="6:19">
      <c r="F371" s="111" t="s">
        <v>701</v>
      </c>
      <c r="G371" s="136">
        <v>1.020077E-4</v>
      </c>
      <c r="H371" s="103">
        <f>ROUND(+G371*Totals!$H$18,2)</f>
        <v>39.07</v>
      </c>
      <c r="I371" s="103">
        <f t="shared" si="13"/>
        <v>3.6928166351606806</v>
      </c>
      <c r="J371" s="103">
        <f t="shared" si="15"/>
        <v>35.377183364839318</v>
      </c>
      <c r="K371" s="113" t="s">
        <v>701</v>
      </c>
      <c r="L371" s="113" t="s">
        <v>127</v>
      </c>
      <c r="M371" s="138">
        <v>9.4517958412098299E-2</v>
      </c>
      <c r="N371" s="117">
        <f>+H371*M371</f>
        <v>3.6928166351606806</v>
      </c>
      <c r="O371" s="113" t="s">
        <v>1159</v>
      </c>
      <c r="P371" s="114"/>
      <c r="Q371" s="118"/>
      <c r="R371" s="116"/>
      <c r="S371" s="114"/>
    </row>
    <row r="372" spans="6:19">
      <c r="F372" s="111" t="s">
        <v>700</v>
      </c>
      <c r="G372" s="136">
        <v>2.2024399999999999E-5</v>
      </c>
      <c r="H372" s="103">
        <f>ROUND(+G372*Totals!$H$18,2)</f>
        <v>8.43</v>
      </c>
      <c r="I372" s="103">
        <f t="shared" si="13"/>
        <v>4.1783478260869558</v>
      </c>
      <c r="J372" s="103">
        <f t="shared" si="15"/>
        <v>4.251652173913044</v>
      </c>
      <c r="K372" s="113" t="s">
        <v>700</v>
      </c>
      <c r="L372" s="113" t="s">
        <v>80</v>
      </c>
      <c r="M372" s="138">
        <v>0.49565217391304345</v>
      </c>
      <c r="N372" s="117">
        <f>+H372*M372</f>
        <v>4.1783478260869558</v>
      </c>
      <c r="O372" s="117" t="s">
        <v>1159</v>
      </c>
      <c r="P372" s="114"/>
      <c r="Q372" s="118"/>
      <c r="R372" s="116"/>
      <c r="S372" s="114"/>
    </row>
    <row r="373" spans="6:19">
      <c r="F373" s="111" t="s">
        <v>699</v>
      </c>
      <c r="G373" s="136">
        <v>1.8906199000000002E-3</v>
      </c>
      <c r="H373" s="103">
        <f>ROUND(+G373*Totals!$H$18,2)</f>
        <v>724.04</v>
      </c>
      <c r="I373" s="103">
        <f t="shared" si="13"/>
        <v>0</v>
      </c>
      <c r="J373" s="103">
        <f t="shared" si="15"/>
        <v>724.04</v>
      </c>
      <c r="O373" s="117" t="s">
        <v>1159</v>
      </c>
      <c r="P373" s="114"/>
      <c r="Q373" s="118"/>
      <c r="R373" s="116"/>
      <c r="S373" s="114"/>
    </row>
    <row r="374" spans="6:19">
      <c r="F374" s="111" t="s">
        <v>698</v>
      </c>
      <c r="G374" s="136">
        <v>4.5594299999999998E-5</v>
      </c>
      <c r="H374" s="103">
        <f>ROUND(+G374*Totals!$H$18,2)</f>
        <v>17.46</v>
      </c>
      <c r="I374" s="103">
        <f t="shared" si="13"/>
        <v>5.1932307692307695</v>
      </c>
      <c r="J374" s="103">
        <f>+H374-I374</f>
        <v>12.266769230769231</v>
      </c>
      <c r="K374" s="113" t="s">
        <v>698</v>
      </c>
      <c r="L374" s="113" t="s">
        <v>88</v>
      </c>
      <c r="M374" s="138">
        <v>0.29743589743589743</v>
      </c>
      <c r="N374" s="117">
        <f>+H374*M374</f>
        <v>5.1932307692307695</v>
      </c>
      <c r="O374" s="117"/>
      <c r="P374" s="114"/>
      <c r="Q374" s="118"/>
      <c r="R374" s="116"/>
      <c r="S374" s="114"/>
    </row>
    <row r="375" spans="6:19">
      <c r="F375" s="111" t="s">
        <v>697</v>
      </c>
      <c r="G375" s="136">
        <v>1.0123490000000001E-4</v>
      </c>
      <c r="H375" s="103">
        <f>ROUND(+G375*Totals!$H$18,2)</f>
        <v>38.770000000000003</v>
      </c>
      <c r="I375" s="103">
        <f t="shared" si="13"/>
        <v>5.9269705469845739</v>
      </c>
      <c r="J375" s="103">
        <f>+H375-I375</f>
        <v>32.843029453015433</v>
      </c>
      <c r="K375" s="113" t="s">
        <v>697</v>
      </c>
      <c r="L375" s="113" t="s">
        <v>38</v>
      </c>
      <c r="M375" s="138">
        <v>0.15287517531556805</v>
      </c>
      <c r="N375" s="117">
        <f>+H375*M375</f>
        <v>5.9269705469845739</v>
      </c>
      <c r="O375" s="113" t="s">
        <v>1159</v>
      </c>
      <c r="P375" s="114"/>
      <c r="Q375" s="118"/>
      <c r="R375" s="116"/>
      <c r="S375" s="114"/>
    </row>
    <row r="376" spans="6:19">
      <c r="F376" s="111" t="s">
        <v>696</v>
      </c>
      <c r="G376" s="136">
        <v>5.8345299999999999E-5</v>
      </c>
      <c r="H376" s="103">
        <f>ROUND(+G376*Totals!$H$18,2)</f>
        <v>22.34</v>
      </c>
      <c r="I376" s="103">
        <f t="shared" si="13"/>
        <v>9.2909345794392522</v>
      </c>
      <c r="J376" s="103">
        <f>+H376-I376</f>
        <v>13.049065420560748</v>
      </c>
      <c r="K376" s="113" t="s">
        <v>696</v>
      </c>
      <c r="L376" s="113" t="s">
        <v>105</v>
      </c>
      <c r="M376" s="138">
        <v>0.41588785046728971</v>
      </c>
      <c r="N376" s="117">
        <f>+H376*M376</f>
        <v>9.2909345794392522</v>
      </c>
      <c r="O376" s="113" t="s">
        <v>1159</v>
      </c>
      <c r="P376" s="114"/>
      <c r="Q376" s="118"/>
      <c r="R376" s="116"/>
      <c r="S376" s="114"/>
    </row>
    <row r="377" spans="6:19">
      <c r="F377" s="111" t="s">
        <v>695</v>
      </c>
      <c r="G377" s="136">
        <v>2.8322589999999999E-4</v>
      </c>
      <c r="H377" s="103">
        <f>ROUND(+G377*Totals!$H$18,2)</f>
        <v>108.47</v>
      </c>
      <c r="I377" s="103">
        <f t="shared" si="13"/>
        <v>0</v>
      </c>
      <c r="J377" s="103">
        <f>+H377-I377</f>
        <v>108.47</v>
      </c>
      <c r="O377" s="117" t="s">
        <v>1159</v>
      </c>
      <c r="P377" s="114"/>
      <c r="Q377" s="118"/>
      <c r="R377" s="116"/>
      <c r="S377" s="114"/>
    </row>
    <row r="378" spans="6:19">
      <c r="F378" s="111" t="s">
        <v>694</v>
      </c>
      <c r="G378" s="136">
        <v>6.2016040000000005E-4</v>
      </c>
      <c r="H378" s="103">
        <f>ROUND(+G378*Totals!$H$18,2)</f>
        <v>237.5</v>
      </c>
      <c r="I378" s="103">
        <f t="shared" si="13"/>
        <v>0</v>
      </c>
      <c r="J378" s="103">
        <f t="shared" si="14"/>
        <v>237.5</v>
      </c>
      <c r="K378" s="113"/>
      <c r="L378" s="113"/>
      <c r="N378" s="117"/>
      <c r="O378" s="117"/>
      <c r="P378" s="114"/>
      <c r="Q378" s="118"/>
      <c r="R378" s="116"/>
      <c r="S378" s="114"/>
    </row>
    <row r="379" spans="6:19">
      <c r="F379" s="111" t="s">
        <v>693</v>
      </c>
      <c r="G379" s="136">
        <v>3.5548099999999999E-5</v>
      </c>
      <c r="H379" s="103">
        <f>ROUND(+G379*Totals!$H$18,2)</f>
        <v>13.61</v>
      </c>
      <c r="I379" s="103">
        <f t="shared" si="13"/>
        <v>4.555889830508475</v>
      </c>
      <c r="J379" s="103">
        <f t="shared" ref="J379:J384" si="16">+H379-I379</f>
        <v>9.0541101694915245</v>
      </c>
      <c r="K379" s="113" t="s">
        <v>693</v>
      </c>
      <c r="L379" s="113" t="s">
        <v>112</v>
      </c>
      <c r="M379" s="138">
        <v>0.33474576271186446</v>
      </c>
      <c r="N379" s="117">
        <f>+H379*M379</f>
        <v>4.555889830508475</v>
      </c>
      <c r="O379" s="117"/>
      <c r="P379" s="114"/>
      <c r="Q379" s="118"/>
      <c r="R379" s="116"/>
      <c r="S379" s="114"/>
    </row>
    <row r="380" spans="6:19">
      <c r="F380" s="111" t="s">
        <v>692</v>
      </c>
      <c r="G380" s="136">
        <v>9.118869999999999E-5</v>
      </c>
      <c r="H380" s="103">
        <f>ROUND(+G380*Totals!$H$18,2)</f>
        <v>34.92</v>
      </c>
      <c r="I380" s="103">
        <f t="shared" si="13"/>
        <v>2.5281447963800909</v>
      </c>
      <c r="J380" s="103">
        <f t="shared" si="16"/>
        <v>32.391855203619912</v>
      </c>
      <c r="K380" s="113" t="s">
        <v>692</v>
      </c>
      <c r="L380" s="113" t="s">
        <v>97</v>
      </c>
      <c r="M380" s="138">
        <v>7.2398190045248875E-2</v>
      </c>
      <c r="N380" s="117">
        <f>+H380*M380</f>
        <v>2.5281447963800909</v>
      </c>
      <c r="O380" s="117" t="s">
        <v>1159</v>
      </c>
      <c r="P380" s="114"/>
      <c r="Q380" s="118"/>
      <c r="R380" s="116"/>
      <c r="S380" s="114"/>
    </row>
    <row r="381" spans="6:19">
      <c r="F381" s="111" t="s">
        <v>691</v>
      </c>
      <c r="G381" s="136">
        <v>5.8731699999999999E-5</v>
      </c>
      <c r="H381" s="103">
        <f>ROUND(+G381*Totals!$H$18,2)</f>
        <v>22.49</v>
      </c>
      <c r="I381" s="103">
        <f t="shared" si="13"/>
        <v>3.013014354066986</v>
      </c>
      <c r="J381" s="103">
        <f t="shared" si="16"/>
        <v>19.476985645933013</v>
      </c>
      <c r="K381" s="113" t="s">
        <v>691</v>
      </c>
      <c r="L381" s="113" t="s">
        <v>99</v>
      </c>
      <c r="M381" s="138">
        <v>0.13397129186602874</v>
      </c>
      <c r="N381" s="117">
        <f>+H381*M381</f>
        <v>3.013014354066986</v>
      </c>
      <c r="O381" s="117" t="s">
        <v>1159</v>
      </c>
      <c r="P381" s="114"/>
      <c r="Q381" s="118"/>
      <c r="R381" s="116"/>
      <c r="S381" s="114"/>
    </row>
    <row r="382" spans="6:19">
      <c r="F382" s="111" t="s">
        <v>690</v>
      </c>
      <c r="G382" s="136">
        <v>5.0231100000000001E-5</v>
      </c>
      <c r="H382" s="103">
        <f>ROUND(+G382*Totals!$H$18,2)</f>
        <v>19.239999999999998</v>
      </c>
      <c r="I382" s="103">
        <f t="shared" si="13"/>
        <v>3.3248847926267278</v>
      </c>
      <c r="J382" s="103">
        <f t="shared" si="16"/>
        <v>15.915115207373271</v>
      </c>
      <c r="K382" s="113" t="s">
        <v>690</v>
      </c>
      <c r="L382" s="113" t="s">
        <v>109</v>
      </c>
      <c r="M382" s="138">
        <v>0.1728110599078341</v>
      </c>
      <c r="N382" s="117">
        <f>+H382*M382</f>
        <v>3.3248847926267278</v>
      </c>
      <c r="O382" s="113" t="s">
        <v>1159</v>
      </c>
      <c r="P382" s="114"/>
      <c r="Q382" s="118"/>
      <c r="R382" s="116"/>
      <c r="S382" s="114"/>
    </row>
    <row r="383" spans="6:19">
      <c r="F383" s="111" t="s">
        <v>689</v>
      </c>
      <c r="G383" s="136">
        <v>6.3754800000000002E-5</v>
      </c>
      <c r="H383" s="103">
        <f>ROUND(+G383*Totals!$H$18,2)</f>
        <v>24.42</v>
      </c>
      <c r="I383" s="103">
        <f t="shared" si="13"/>
        <v>4.5330538922155696</v>
      </c>
      <c r="J383" s="103">
        <f t="shared" si="16"/>
        <v>19.886946107784432</v>
      </c>
      <c r="K383" s="113" t="s">
        <v>689</v>
      </c>
      <c r="L383" s="113" t="s">
        <v>98</v>
      </c>
      <c r="M383" s="138">
        <v>0.18562874251497008</v>
      </c>
      <c r="N383" s="117">
        <f>+H383*M383</f>
        <v>4.5330538922155696</v>
      </c>
      <c r="O383" s="117" t="s">
        <v>1159</v>
      </c>
      <c r="P383" s="114"/>
      <c r="Q383" s="118"/>
      <c r="R383" s="116"/>
      <c r="S383" s="114"/>
    </row>
    <row r="384" spans="6:19">
      <c r="F384" s="111" t="s">
        <v>688</v>
      </c>
      <c r="G384" s="136">
        <v>1.0432605E-3</v>
      </c>
      <c r="H384" s="103">
        <f>ROUND(+G384*Totals!$H$18,2)</f>
        <v>399.53</v>
      </c>
      <c r="I384" s="103">
        <f t="shared" si="13"/>
        <v>0</v>
      </c>
      <c r="J384" s="103">
        <f t="shared" si="16"/>
        <v>399.53</v>
      </c>
      <c r="O384" s="117" t="s">
        <v>1159</v>
      </c>
      <c r="P384" s="114"/>
      <c r="Q384" s="118"/>
      <c r="R384" s="116"/>
      <c r="S384" s="114"/>
    </row>
    <row r="385" spans="6:19">
      <c r="F385" s="111" t="s">
        <v>687</v>
      </c>
      <c r="G385" s="136">
        <v>1.6924000000000003E-4</v>
      </c>
      <c r="H385" s="103">
        <f>ROUND(+G385*Totals!$H$18,2)</f>
        <v>64.81</v>
      </c>
      <c r="I385" s="103">
        <f t="shared" si="13"/>
        <v>16.450919931856898</v>
      </c>
      <c r="J385" s="103">
        <f>+H385-I385</f>
        <v>48.359080068143101</v>
      </c>
      <c r="K385" s="113" t="s">
        <v>687</v>
      </c>
      <c r="L385" s="113" t="s">
        <v>67</v>
      </c>
      <c r="M385" s="138">
        <v>0.25383304940374785</v>
      </c>
      <c r="N385" s="117">
        <f>+H385*M385</f>
        <v>16.450919931856898</v>
      </c>
      <c r="O385" s="113"/>
      <c r="P385" s="114"/>
      <c r="Q385" s="118"/>
      <c r="R385" s="116"/>
      <c r="S385" s="114"/>
    </row>
    <row r="386" spans="6:19">
      <c r="F386" s="111" t="s">
        <v>686</v>
      </c>
      <c r="G386" s="136">
        <v>1.5842099999999999E-5</v>
      </c>
      <c r="H386" s="103">
        <f>ROUND(+G386*Totals!$H$18,2)</f>
        <v>6.07</v>
      </c>
      <c r="I386" s="103">
        <f t="shared" si="13"/>
        <v>2.0931034482758624</v>
      </c>
      <c r="J386" s="103">
        <f>+H386-I386</f>
        <v>3.9768965517241379</v>
      </c>
      <c r="K386" s="113" t="s">
        <v>686</v>
      </c>
      <c r="L386" s="113" t="s">
        <v>88</v>
      </c>
      <c r="M386" s="138">
        <v>0.34482758620689657</v>
      </c>
      <c r="N386" s="117">
        <f>+H386*M386</f>
        <v>2.0931034482758624</v>
      </c>
      <c r="O386" s="113" t="s">
        <v>1159</v>
      </c>
      <c r="P386" s="114"/>
      <c r="Q386" s="118"/>
      <c r="R386" s="116"/>
      <c r="S386" s="114"/>
    </row>
    <row r="387" spans="6:19">
      <c r="F387" s="111" t="s">
        <v>685</v>
      </c>
      <c r="G387" s="136">
        <v>2.7549810000000003E-4</v>
      </c>
      <c r="H387" s="103">
        <f>ROUND(+G387*Totals!$H$18,2)</f>
        <v>105.51</v>
      </c>
      <c r="I387" s="103">
        <f t="shared" si="13"/>
        <v>0</v>
      </c>
      <c r="J387" s="103">
        <f>+H387-I387</f>
        <v>105.51</v>
      </c>
      <c r="O387" s="117" t="s">
        <v>1159</v>
      </c>
      <c r="P387" s="114"/>
      <c r="Q387" s="118"/>
      <c r="R387" s="116"/>
      <c r="S387" s="114"/>
    </row>
    <row r="388" spans="6:19">
      <c r="F388" s="111" t="s">
        <v>684</v>
      </c>
      <c r="G388" s="136">
        <v>2.8129399999999997E-4</v>
      </c>
      <c r="H388" s="103">
        <f>ROUND(+G388*Totals!$H$18,2)</f>
        <v>107.73</v>
      </c>
      <c r="I388" s="103">
        <f t="shared" si="13"/>
        <v>0</v>
      </c>
      <c r="J388" s="103">
        <f t="shared" si="14"/>
        <v>107.73</v>
      </c>
      <c r="K388" s="113"/>
      <c r="L388" s="113"/>
      <c r="N388" s="117"/>
      <c r="O388" s="117"/>
      <c r="P388" s="114"/>
      <c r="Q388" s="118"/>
      <c r="R388" s="116"/>
      <c r="S388" s="114"/>
    </row>
    <row r="389" spans="6:19">
      <c r="F389" s="111" t="s">
        <v>683</v>
      </c>
      <c r="G389" s="136">
        <v>5.5640599999999997E-5</v>
      </c>
      <c r="H389" s="103">
        <f>ROUND(+G389*Totals!$H$18,2)</f>
        <v>21.31</v>
      </c>
      <c r="I389" s="103">
        <f t="shared" si="13"/>
        <v>4.9109465020576133</v>
      </c>
      <c r="J389" s="103">
        <f t="shared" si="14"/>
        <v>16.399053497942386</v>
      </c>
      <c r="K389" s="113" t="s">
        <v>683</v>
      </c>
      <c r="L389" s="113" t="s">
        <v>99</v>
      </c>
      <c r="M389" s="138">
        <v>0.23045267489711935</v>
      </c>
      <c r="N389" s="117">
        <f>H389*M389</f>
        <v>4.9109465020576133</v>
      </c>
      <c r="O389" s="113"/>
      <c r="P389" s="114"/>
      <c r="Q389" s="118"/>
      <c r="R389" s="116"/>
      <c r="S389" s="114"/>
    </row>
    <row r="390" spans="6:19">
      <c r="F390" s="111" t="s">
        <v>682</v>
      </c>
      <c r="G390" s="136">
        <v>0</v>
      </c>
      <c r="H390" s="103">
        <f>ROUND(+G390*Totals!$H$18,2)</f>
        <v>0</v>
      </c>
      <c r="I390" s="103">
        <f t="shared" si="13"/>
        <v>0</v>
      </c>
      <c r="J390" s="103">
        <f t="shared" si="14"/>
        <v>0</v>
      </c>
      <c r="K390" s="113"/>
      <c r="L390" s="113"/>
      <c r="N390" s="117"/>
      <c r="O390" s="113" t="s">
        <v>1159</v>
      </c>
      <c r="P390" s="114"/>
      <c r="Q390" s="118"/>
      <c r="R390" s="116"/>
      <c r="S390" s="114"/>
    </row>
    <row r="391" spans="6:19">
      <c r="F391" s="111" t="s">
        <v>681</v>
      </c>
      <c r="G391" s="136">
        <v>2.7754593999999998E-3</v>
      </c>
      <c r="H391" s="103">
        <f>ROUND(+G391*Totals!$H$18,2)</f>
        <v>1062.9100000000001</v>
      </c>
      <c r="I391" s="103">
        <f t="shared" ref="I391:I454" si="17">+N391+Q391+T391</f>
        <v>0</v>
      </c>
      <c r="J391" s="103">
        <f t="shared" ref="J391:J454" si="18">+H391-I391</f>
        <v>1062.9100000000001</v>
      </c>
      <c r="K391" s="113"/>
      <c r="L391" s="113"/>
      <c r="N391" s="117"/>
      <c r="O391" s="117" t="s">
        <v>1159</v>
      </c>
      <c r="P391" s="114"/>
      <c r="Q391" s="118"/>
      <c r="R391" s="116"/>
      <c r="S391" s="114"/>
    </row>
    <row r="392" spans="6:19">
      <c r="F392" s="111" t="s">
        <v>680</v>
      </c>
      <c r="G392" s="136">
        <v>3.33457E-4</v>
      </c>
      <c r="H392" s="103">
        <f>ROUND(+G392*Totals!$H$18,2)</f>
        <v>127.7</v>
      </c>
      <c r="I392" s="103">
        <f t="shared" si="17"/>
        <v>0</v>
      </c>
      <c r="J392" s="103">
        <f t="shared" si="18"/>
        <v>127.7</v>
      </c>
      <c r="K392" s="113"/>
      <c r="L392" s="113"/>
      <c r="N392" s="117"/>
      <c r="O392" s="113"/>
      <c r="P392" s="114"/>
      <c r="Q392" s="118"/>
      <c r="R392" s="116"/>
      <c r="S392" s="114"/>
    </row>
    <row r="393" spans="6:19">
      <c r="F393" s="111" t="s">
        <v>679</v>
      </c>
      <c r="G393" s="136">
        <v>6.2982000000000001E-5</v>
      </c>
      <c r="H393" s="103">
        <f>ROUND(+G393*Totals!$H$18,2)</f>
        <v>24.12</v>
      </c>
      <c r="I393" s="103">
        <f t="shared" si="17"/>
        <v>6.4888043478260862</v>
      </c>
      <c r="J393" s="103">
        <f t="shared" si="18"/>
        <v>17.631195652173915</v>
      </c>
      <c r="K393" s="113" t="s">
        <v>679</v>
      </c>
      <c r="L393" s="113" t="s">
        <v>78</v>
      </c>
      <c r="M393" s="138">
        <v>0.26902173913043476</v>
      </c>
      <c r="N393" s="117">
        <f>H393*M393</f>
        <v>6.4888043478260862</v>
      </c>
      <c r="O393" s="117"/>
      <c r="P393" s="114"/>
      <c r="Q393" s="118"/>
      <c r="R393" s="116"/>
      <c r="S393" s="114"/>
    </row>
    <row r="394" spans="6:19">
      <c r="F394" s="111" t="s">
        <v>678</v>
      </c>
      <c r="G394" s="136">
        <v>3.6127729999999996E-4</v>
      </c>
      <c r="H394" s="103">
        <f>ROUND(+G394*Totals!$H$18,2)</f>
        <v>138.36000000000001</v>
      </c>
      <c r="I394" s="103">
        <f t="shared" si="17"/>
        <v>0</v>
      </c>
      <c r="J394" s="103">
        <f t="shared" si="18"/>
        <v>138.36000000000001</v>
      </c>
      <c r="K394" s="113"/>
      <c r="L394" s="113"/>
      <c r="N394" s="117"/>
      <c r="O394" s="113" t="s">
        <v>1159</v>
      </c>
      <c r="P394" s="114"/>
      <c r="Q394" s="118"/>
      <c r="R394" s="116"/>
      <c r="S394" s="114"/>
    </row>
    <row r="395" spans="6:19">
      <c r="F395" s="111" t="s">
        <v>677</v>
      </c>
      <c r="G395" s="136">
        <v>1.039397E-4</v>
      </c>
      <c r="H395" s="103">
        <f>ROUND(+G395*Totals!$H$18,2)</f>
        <v>39.81</v>
      </c>
      <c r="I395" s="103">
        <f t="shared" si="17"/>
        <v>9.4145270270270274</v>
      </c>
      <c r="J395" s="103">
        <f t="shared" si="18"/>
        <v>30.395472972972975</v>
      </c>
      <c r="K395" s="113" t="s">
        <v>677</v>
      </c>
      <c r="L395" s="113" t="s">
        <v>72</v>
      </c>
      <c r="M395" s="138">
        <v>0.23648648648648649</v>
      </c>
      <c r="N395" s="117">
        <f>H395*M395</f>
        <v>9.4145270270270274</v>
      </c>
      <c r="O395" s="117"/>
      <c r="P395" s="114"/>
      <c r="Q395" s="118"/>
      <c r="R395" s="116"/>
      <c r="S395" s="114"/>
    </row>
    <row r="396" spans="6:19">
      <c r="F396" s="111" t="s">
        <v>676</v>
      </c>
      <c r="G396" s="136">
        <v>5.7997559999999992E-4</v>
      </c>
      <c r="H396" s="103">
        <f>ROUND(+G396*Totals!$H$18,2)</f>
        <v>222.11</v>
      </c>
      <c r="I396" s="103">
        <f t="shared" si="17"/>
        <v>0</v>
      </c>
      <c r="J396" s="103">
        <f t="shared" si="18"/>
        <v>222.11</v>
      </c>
      <c r="K396" s="113"/>
      <c r="L396" s="113"/>
      <c r="N396" s="117"/>
      <c r="O396" s="113" t="s">
        <v>1159</v>
      </c>
      <c r="P396" s="114"/>
      <c r="Q396" s="118"/>
      <c r="R396" s="116"/>
      <c r="S396" s="114"/>
    </row>
    <row r="397" spans="6:19">
      <c r="F397" s="111" t="s">
        <v>675</v>
      </c>
      <c r="G397" s="136">
        <v>1.3755580000000001E-4</v>
      </c>
      <c r="H397" s="103">
        <f>ROUND(+G397*Totals!$H$18,2)</f>
        <v>52.68</v>
      </c>
      <c r="I397" s="103">
        <f t="shared" si="17"/>
        <v>16.326446280991735</v>
      </c>
      <c r="J397" s="103">
        <f t="shared" si="18"/>
        <v>36.353553719008261</v>
      </c>
      <c r="K397" s="113" t="s">
        <v>675</v>
      </c>
      <c r="L397" s="113" t="s">
        <v>65</v>
      </c>
      <c r="M397" s="138">
        <v>0.30991735537190085</v>
      </c>
      <c r="N397" s="117">
        <f>H397*M397</f>
        <v>16.326446280991735</v>
      </c>
      <c r="O397" s="117"/>
      <c r="P397" s="114"/>
      <c r="Q397" s="118"/>
      <c r="R397" s="116"/>
      <c r="S397" s="114"/>
    </row>
    <row r="398" spans="6:19">
      <c r="F398" s="111" t="s">
        <v>674</v>
      </c>
      <c r="G398" s="136">
        <v>2.403363E-4</v>
      </c>
      <c r="H398" s="103">
        <f>ROUND(+G398*Totals!$H$18,2)</f>
        <v>92.04</v>
      </c>
      <c r="I398" s="103">
        <f t="shared" si="17"/>
        <v>0</v>
      </c>
      <c r="J398" s="103">
        <f t="shared" si="18"/>
        <v>92.04</v>
      </c>
      <c r="K398" s="113"/>
      <c r="L398" s="113"/>
      <c r="N398" s="117"/>
      <c r="O398" s="113" t="s">
        <v>1159</v>
      </c>
      <c r="P398" s="114"/>
      <c r="Q398" s="118"/>
      <c r="R398" s="116"/>
      <c r="S398" s="114"/>
    </row>
    <row r="399" spans="6:19">
      <c r="F399" s="111" t="s">
        <v>673</v>
      </c>
      <c r="G399" s="136">
        <v>9.8530200000000007E-5</v>
      </c>
      <c r="H399" s="103">
        <f>ROUND(+G399*Totals!$H$18,2)</f>
        <v>37.729999999999997</v>
      </c>
      <c r="I399" s="103">
        <f t="shared" si="17"/>
        <v>7.0812903225806449</v>
      </c>
      <c r="J399" s="103">
        <f t="shared" si="18"/>
        <v>30.648709677419351</v>
      </c>
      <c r="K399" s="113" t="s">
        <v>673</v>
      </c>
      <c r="L399" s="113" t="s">
        <v>130</v>
      </c>
      <c r="M399" s="138">
        <v>0.18768328445747801</v>
      </c>
      <c r="N399" s="117">
        <f>H399*M399</f>
        <v>7.0812903225806449</v>
      </c>
      <c r="O399" s="117"/>
      <c r="P399" s="114"/>
      <c r="Q399" s="118"/>
      <c r="R399" s="116"/>
      <c r="S399" s="114"/>
    </row>
    <row r="400" spans="6:19">
      <c r="F400" s="111" t="s">
        <v>672</v>
      </c>
      <c r="G400" s="136">
        <v>2.7897559999999998E-4</v>
      </c>
      <c r="H400" s="103">
        <f>ROUND(+G400*Totals!$H$18,2)</f>
        <v>106.84</v>
      </c>
      <c r="I400" s="103">
        <f t="shared" si="17"/>
        <v>0</v>
      </c>
      <c r="J400" s="103">
        <f t="shared" si="18"/>
        <v>106.84</v>
      </c>
      <c r="K400" s="113"/>
      <c r="L400" s="113"/>
      <c r="N400" s="117"/>
      <c r="O400" s="113" t="s">
        <v>1159</v>
      </c>
      <c r="P400" s="114"/>
      <c r="Q400" s="118"/>
      <c r="R400" s="116"/>
      <c r="S400" s="114"/>
    </row>
    <row r="401" spans="6:19">
      <c r="F401" s="111" t="s">
        <v>671</v>
      </c>
      <c r="G401" s="136">
        <v>5.4481399999999996E-5</v>
      </c>
      <c r="H401" s="103">
        <f>ROUND(+G401*Totals!$H$18,2)</f>
        <v>20.86</v>
      </c>
      <c r="I401" s="103">
        <f t="shared" si="17"/>
        <v>2.7894186046511629</v>
      </c>
      <c r="J401" s="103">
        <f t="shared" si="18"/>
        <v>18.070581395348835</v>
      </c>
      <c r="K401" s="113" t="s">
        <v>671</v>
      </c>
      <c r="L401" s="113" t="s">
        <v>90</v>
      </c>
      <c r="M401" s="138">
        <v>0.13372093023255816</v>
      </c>
      <c r="N401" s="117">
        <f>+H401*M401</f>
        <v>2.7894186046511629</v>
      </c>
      <c r="O401" s="113"/>
      <c r="P401" s="114"/>
      <c r="Q401" s="118"/>
      <c r="R401" s="116"/>
      <c r="S401" s="114"/>
    </row>
    <row r="402" spans="6:19">
      <c r="F402" s="111" t="s">
        <v>670</v>
      </c>
      <c r="G402" s="136">
        <v>3.3229780000000001E-4</v>
      </c>
      <c r="H402" s="103">
        <f>ROUND(+G402*Totals!$H$18,2)</f>
        <v>127.26</v>
      </c>
      <c r="I402" s="103">
        <f t="shared" si="17"/>
        <v>0</v>
      </c>
      <c r="J402" s="103">
        <f t="shared" si="18"/>
        <v>127.26</v>
      </c>
      <c r="K402" s="113"/>
      <c r="L402" s="113"/>
      <c r="N402" s="117"/>
      <c r="O402" s="113" t="s">
        <v>1159</v>
      </c>
      <c r="P402" s="114"/>
      <c r="Q402" s="118"/>
      <c r="R402" s="116"/>
      <c r="S402" s="114"/>
    </row>
    <row r="403" spans="6:19">
      <c r="F403" s="111" t="s">
        <v>669</v>
      </c>
      <c r="G403" s="136">
        <v>9.8452879999999998E-4</v>
      </c>
      <c r="H403" s="103">
        <f>ROUND(+G403*Totals!$H$18,2)</f>
        <v>377.04</v>
      </c>
      <c r="I403" s="103">
        <f t="shared" si="17"/>
        <v>0</v>
      </c>
      <c r="J403" s="103">
        <f t="shared" si="18"/>
        <v>377.04</v>
      </c>
      <c r="K403" s="113"/>
      <c r="L403" s="113"/>
      <c r="N403" s="117"/>
      <c r="O403" s="113"/>
      <c r="P403" s="114"/>
      <c r="Q403" s="118"/>
      <c r="R403" s="116"/>
      <c r="S403" s="114"/>
    </row>
    <row r="404" spans="6:19">
      <c r="F404" s="111" t="s">
        <v>668</v>
      </c>
      <c r="G404" s="136">
        <v>9.2347879999999999E-4</v>
      </c>
      <c r="H404" s="103">
        <f>ROUND(+G404*Totals!$H$18,2)</f>
        <v>353.66</v>
      </c>
      <c r="I404" s="103">
        <f t="shared" si="17"/>
        <v>0</v>
      </c>
      <c r="J404" s="103">
        <f t="shared" si="18"/>
        <v>353.66</v>
      </c>
      <c r="K404" s="113"/>
      <c r="L404" s="113"/>
      <c r="N404" s="117"/>
      <c r="O404" s="117"/>
      <c r="P404" s="114"/>
      <c r="Q404" s="118"/>
      <c r="R404" s="116"/>
      <c r="S404" s="114"/>
    </row>
    <row r="405" spans="6:19">
      <c r="F405" s="111" t="s">
        <v>80</v>
      </c>
      <c r="G405" s="136">
        <v>1.8515943000000001E-3</v>
      </c>
      <c r="H405" s="103">
        <f>ROUND(+G405*Totals!$H$18,2)</f>
        <v>709.1</v>
      </c>
      <c r="I405" s="103">
        <f t="shared" si="17"/>
        <v>0</v>
      </c>
      <c r="J405" s="103">
        <f t="shared" si="18"/>
        <v>709.1</v>
      </c>
      <c r="K405" s="113"/>
      <c r="L405" s="113"/>
      <c r="N405" s="117"/>
      <c r="O405" s="113"/>
      <c r="P405" s="114"/>
      <c r="Q405" s="118"/>
      <c r="R405" s="116"/>
      <c r="S405" s="114"/>
    </row>
    <row r="406" spans="6:19">
      <c r="F406" s="111" t="s">
        <v>667</v>
      </c>
      <c r="G406" s="136">
        <v>1.7967259999999998E-4</v>
      </c>
      <c r="H406" s="103">
        <f>ROUND(+G406*Totals!$H$18,2)</f>
        <v>68.81</v>
      </c>
      <c r="I406" s="103">
        <f t="shared" si="17"/>
        <v>6.3485416666666676</v>
      </c>
      <c r="J406" s="103">
        <f t="shared" si="18"/>
        <v>62.461458333333333</v>
      </c>
      <c r="K406" s="113" t="s">
        <v>667</v>
      </c>
      <c r="L406" s="113" t="s">
        <v>126</v>
      </c>
      <c r="M406" s="138">
        <v>9.2261904761904767E-2</v>
      </c>
      <c r="N406" s="117">
        <f>+H406*M406</f>
        <v>6.3485416666666676</v>
      </c>
      <c r="O406" s="113"/>
      <c r="P406" s="114"/>
      <c r="Q406" s="118"/>
      <c r="R406" s="116"/>
      <c r="S406" s="114"/>
    </row>
    <row r="407" spans="6:19">
      <c r="F407" s="111" t="s">
        <v>666</v>
      </c>
      <c r="G407" s="136">
        <v>1.6398509999999999E-3</v>
      </c>
      <c r="H407" s="103">
        <f>ROUND(+G407*Totals!$H$18,2)</f>
        <v>628.01</v>
      </c>
      <c r="I407" s="103">
        <f t="shared" si="17"/>
        <v>0</v>
      </c>
      <c r="J407" s="103">
        <f t="shared" si="18"/>
        <v>628.01</v>
      </c>
      <c r="K407" s="113"/>
      <c r="L407" s="113"/>
      <c r="N407" s="117"/>
      <c r="O407" s="117" t="s">
        <v>1159</v>
      </c>
      <c r="P407" s="114"/>
      <c r="Q407" s="118"/>
      <c r="R407" s="116"/>
      <c r="S407" s="114"/>
    </row>
    <row r="408" spans="6:19">
      <c r="F408" s="111" t="s">
        <v>665</v>
      </c>
      <c r="G408" s="136">
        <v>7.9249159999999997E-4</v>
      </c>
      <c r="H408" s="103">
        <f>ROUND(+G408*Totals!$H$18,2)</f>
        <v>303.5</v>
      </c>
      <c r="I408" s="103">
        <f t="shared" si="17"/>
        <v>0</v>
      </c>
      <c r="J408" s="103">
        <f t="shared" si="18"/>
        <v>303.5</v>
      </c>
      <c r="K408" s="113"/>
      <c r="L408" s="113"/>
      <c r="N408" s="117"/>
      <c r="O408" s="113"/>
      <c r="P408" s="114"/>
      <c r="Q408" s="118"/>
      <c r="R408" s="116"/>
      <c r="S408" s="114"/>
    </row>
    <row r="409" spans="6:19">
      <c r="F409" s="111" t="s">
        <v>664</v>
      </c>
      <c r="G409" s="136">
        <v>1.5069300000000002E-5</v>
      </c>
      <c r="H409" s="103">
        <f>ROUND(+G409*Totals!$H$18,2)</f>
        <v>5.77</v>
      </c>
      <c r="I409" s="103">
        <f t="shared" si="17"/>
        <v>1.5982629107981219</v>
      </c>
      <c r="J409" s="103">
        <f t="shared" si="18"/>
        <v>4.1717370892018781</v>
      </c>
      <c r="K409" s="113" t="s">
        <v>664</v>
      </c>
      <c r="L409" s="113" t="s">
        <v>70</v>
      </c>
      <c r="M409" s="138">
        <v>0.27699530516431925</v>
      </c>
      <c r="N409" s="117">
        <f>+H409*M409</f>
        <v>1.5982629107981219</v>
      </c>
      <c r="O409" s="113"/>
      <c r="P409" s="114"/>
      <c r="Q409" s="118"/>
      <c r="R409" s="116"/>
      <c r="S409" s="114"/>
    </row>
    <row r="410" spans="6:19">
      <c r="F410" s="111" t="s">
        <v>663</v>
      </c>
      <c r="G410" s="136">
        <v>2.3430859000000003E-3</v>
      </c>
      <c r="H410" s="103">
        <f>ROUND(+G410*Totals!$H$18,2)</f>
        <v>897.32</v>
      </c>
      <c r="I410" s="103">
        <f t="shared" si="17"/>
        <v>0</v>
      </c>
      <c r="J410" s="103">
        <f t="shared" si="18"/>
        <v>897.32</v>
      </c>
      <c r="K410" s="113"/>
      <c r="L410" s="113"/>
      <c r="N410" s="117"/>
      <c r="O410" s="113" t="s">
        <v>1159</v>
      </c>
      <c r="P410" s="114"/>
      <c r="Q410" s="118"/>
      <c r="R410" s="116"/>
      <c r="S410" s="114"/>
    </row>
    <row r="411" spans="6:19">
      <c r="F411" s="111" t="s">
        <v>662</v>
      </c>
      <c r="G411" s="136">
        <v>6.1177570999999993E-3</v>
      </c>
      <c r="H411" s="103">
        <f>ROUND(+G411*Totals!$H$18,2)</f>
        <v>2342.89</v>
      </c>
      <c r="I411" s="103">
        <f t="shared" si="17"/>
        <v>0</v>
      </c>
      <c r="J411" s="103">
        <f t="shared" si="18"/>
        <v>2342.89</v>
      </c>
      <c r="K411" s="113"/>
      <c r="L411" s="113"/>
      <c r="N411" s="117"/>
      <c r="O411" s="117"/>
      <c r="P411" s="114"/>
      <c r="Q411" s="118"/>
      <c r="R411" s="116"/>
      <c r="S411" s="114"/>
    </row>
    <row r="412" spans="6:19">
      <c r="F412" s="111" t="s">
        <v>661</v>
      </c>
      <c r="G412" s="136">
        <v>3.5857249999999999E-4</v>
      </c>
      <c r="H412" s="103">
        <f>ROUND(+G412*Totals!$H$18,2)</f>
        <v>137.32</v>
      </c>
      <c r="I412" s="103">
        <f t="shared" si="17"/>
        <v>0</v>
      </c>
      <c r="J412" s="103">
        <f t="shared" si="18"/>
        <v>137.32</v>
      </c>
      <c r="K412" s="113"/>
      <c r="L412" s="113"/>
      <c r="N412" s="117"/>
      <c r="O412" s="113"/>
      <c r="P412" s="114"/>
      <c r="Q412" s="118"/>
      <c r="R412" s="116"/>
      <c r="S412" s="114"/>
    </row>
    <row r="413" spans="6:19">
      <c r="F413" s="111" t="s">
        <v>660</v>
      </c>
      <c r="G413" s="136">
        <v>8.7324800000000008E-5</v>
      </c>
      <c r="H413" s="103">
        <f>ROUND(+G413*Totals!$H$18,2)</f>
        <v>33.44</v>
      </c>
      <c r="I413" s="103">
        <f t="shared" si="17"/>
        <v>12.861538461538462</v>
      </c>
      <c r="J413" s="103">
        <f t="shared" si="18"/>
        <v>20.578461538461536</v>
      </c>
      <c r="K413" s="113" t="s">
        <v>660</v>
      </c>
      <c r="L413" s="113" t="s">
        <v>53</v>
      </c>
      <c r="M413" s="138">
        <v>0.38461538461538464</v>
      </c>
      <c r="N413" s="117">
        <f>+H413*M413</f>
        <v>12.861538461538462</v>
      </c>
      <c r="O413" s="113"/>
      <c r="P413" s="114"/>
      <c r="Q413" s="118"/>
      <c r="R413" s="116"/>
      <c r="S413" s="114"/>
    </row>
    <row r="414" spans="6:19">
      <c r="F414" s="111" t="s">
        <v>659</v>
      </c>
      <c r="G414" s="136">
        <v>2.8912999799999999E-2</v>
      </c>
      <c r="H414" s="103">
        <f>ROUND(+G414*Totals!$H$18,2)</f>
        <v>11072.69</v>
      </c>
      <c r="I414" s="103">
        <f t="shared" si="17"/>
        <v>0</v>
      </c>
      <c r="J414" s="103">
        <f t="shared" si="18"/>
        <v>11072.69</v>
      </c>
      <c r="K414" s="113"/>
      <c r="L414" s="113"/>
      <c r="N414" s="117"/>
      <c r="O414" s="113" t="s">
        <v>1159</v>
      </c>
      <c r="P414" s="114"/>
      <c r="Q414" s="118"/>
      <c r="R414" s="116"/>
      <c r="S414" s="114"/>
    </row>
    <row r="415" spans="6:19">
      <c r="F415" s="111" t="s">
        <v>658</v>
      </c>
      <c r="G415" s="136">
        <v>1.9729216000000001E-3</v>
      </c>
      <c r="H415" s="103">
        <f>ROUND(+G415*Totals!$H$18,2)</f>
        <v>755.56</v>
      </c>
      <c r="I415" s="103">
        <f t="shared" si="17"/>
        <v>0</v>
      </c>
      <c r="J415" s="103">
        <f t="shared" si="18"/>
        <v>755.56</v>
      </c>
      <c r="K415" s="113"/>
      <c r="L415" s="113"/>
      <c r="N415" s="117"/>
      <c r="O415" s="117"/>
      <c r="P415" s="114"/>
      <c r="Q415" s="118"/>
      <c r="R415" s="116"/>
      <c r="S415" s="114"/>
    </row>
    <row r="416" spans="6:19">
      <c r="F416" s="111" t="s">
        <v>657</v>
      </c>
      <c r="G416" s="136">
        <v>2.2797169999999998E-4</v>
      </c>
      <c r="H416" s="103">
        <f>ROUND(+G416*Totals!$H$18,2)</f>
        <v>87.31</v>
      </c>
      <c r="I416" s="103">
        <f t="shared" si="17"/>
        <v>0</v>
      </c>
      <c r="J416" s="103">
        <f t="shared" si="18"/>
        <v>87.31</v>
      </c>
      <c r="K416" s="113"/>
      <c r="L416" s="113"/>
      <c r="N416" s="117"/>
      <c r="O416" s="117"/>
      <c r="P416" s="114"/>
      <c r="Q416" s="118"/>
      <c r="R416" s="116"/>
      <c r="S416" s="114"/>
    </row>
    <row r="417" spans="6:19">
      <c r="F417" s="111" t="s">
        <v>656</v>
      </c>
      <c r="G417" s="136">
        <v>1.2325930000000001E-4</v>
      </c>
      <c r="H417" s="103">
        <f>ROUND(+G417*Totals!$H$18,2)</f>
        <v>47.2</v>
      </c>
      <c r="I417" s="103">
        <f t="shared" si="17"/>
        <v>17.332101616628176</v>
      </c>
      <c r="J417" s="103">
        <f t="shared" si="18"/>
        <v>29.867898383371827</v>
      </c>
      <c r="K417" s="113" t="s">
        <v>656</v>
      </c>
      <c r="L417" s="113" t="s">
        <v>116</v>
      </c>
      <c r="M417" s="138">
        <v>0.3672055427251732</v>
      </c>
      <c r="N417" s="117">
        <f>+H417*M417</f>
        <v>17.332101616628176</v>
      </c>
      <c r="O417" s="117"/>
      <c r="P417" s="114"/>
      <c r="Q417" s="118"/>
      <c r="R417" s="116"/>
      <c r="S417" s="114"/>
    </row>
    <row r="418" spans="6:19" ht="19.5" customHeight="1">
      <c r="F418" s="111" t="s">
        <v>655</v>
      </c>
      <c r="G418" s="136">
        <v>1.4296499999999999E-5</v>
      </c>
      <c r="H418" s="103">
        <f>ROUND(+G418*Totals!$H$18,2)</f>
        <v>5.48</v>
      </c>
      <c r="I418" s="103">
        <f t="shared" si="17"/>
        <v>1.46524064171123</v>
      </c>
      <c r="J418" s="103">
        <f t="shared" si="18"/>
        <v>4.0147593582887708</v>
      </c>
      <c r="K418" s="113" t="s">
        <v>655</v>
      </c>
      <c r="L418" s="113" t="s">
        <v>129</v>
      </c>
      <c r="M418" s="138">
        <v>0.26737967914438504</v>
      </c>
      <c r="N418" s="117">
        <f>+H418*M418</f>
        <v>1.46524064171123</v>
      </c>
      <c r="O418" s="113" t="s">
        <v>1159</v>
      </c>
      <c r="P418" s="114"/>
      <c r="Q418" s="118"/>
      <c r="R418" s="116"/>
      <c r="S418" s="114"/>
    </row>
    <row r="419" spans="6:19">
      <c r="F419" s="111" t="s">
        <v>654</v>
      </c>
      <c r="G419" s="136">
        <v>7.5346600000000008E-5</v>
      </c>
      <c r="H419" s="103">
        <f>ROUND(+G419*Totals!$H$18,2)</f>
        <v>28.86</v>
      </c>
      <c r="I419" s="103">
        <f t="shared" si="17"/>
        <v>4.6981395348837207</v>
      </c>
      <c r="J419" s="103">
        <f t="shared" si="18"/>
        <v>24.161860465116277</v>
      </c>
      <c r="K419" s="113" t="s">
        <v>654</v>
      </c>
      <c r="L419" s="113" t="s">
        <v>73</v>
      </c>
      <c r="M419" s="138">
        <v>0.16279069767441859</v>
      </c>
      <c r="N419" s="117">
        <f>+H419*M419</f>
        <v>4.6981395348837207</v>
      </c>
      <c r="O419" s="113" t="s">
        <v>1159</v>
      </c>
      <c r="P419" s="114"/>
      <c r="Q419" s="118"/>
      <c r="R419" s="116"/>
      <c r="S419" s="114"/>
    </row>
    <row r="420" spans="6:19">
      <c r="F420" s="111" t="s">
        <v>653</v>
      </c>
      <c r="G420" s="136">
        <v>3.9953009999999997E-4</v>
      </c>
      <c r="H420" s="103">
        <f>ROUND(+G420*Totals!$H$18,2)</f>
        <v>153.01</v>
      </c>
      <c r="I420" s="103">
        <f t="shared" si="17"/>
        <v>0</v>
      </c>
      <c r="J420" s="103">
        <f t="shared" si="18"/>
        <v>153.01</v>
      </c>
      <c r="O420" s="113" t="s">
        <v>1159</v>
      </c>
      <c r="P420" s="114"/>
      <c r="Q420" s="118"/>
      <c r="R420" s="116"/>
      <c r="S420" s="114"/>
    </row>
    <row r="421" spans="6:19">
      <c r="F421" s="111" t="s">
        <v>85</v>
      </c>
      <c r="G421" s="136">
        <v>1.6158947000000001E-3</v>
      </c>
      <c r="H421" s="103">
        <f>ROUND(+G421*Totals!$H$18,2)</f>
        <v>618.83000000000004</v>
      </c>
      <c r="I421" s="103">
        <f t="shared" si="17"/>
        <v>0</v>
      </c>
      <c r="J421" s="103">
        <f t="shared" si="18"/>
        <v>618.83000000000004</v>
      </c>
      <c r="K421" s="113"/>
      <c r="L421" s="113"/>
      <c r="N421" s="117"/>
      <c r="O421" s="113"/>
      <c r="P421" s="114"/>
      <c r="Q421" s="118"/>
      <c r="R421" s="116"/>
      <c r="S421" s="114"/>
    </row>
    <row r="422" spans="6:19">
      <c r="F422" s="111" t="s">
        <v>652</v>
      </c>
      <c r="G422" s="136">
        <v>9.6907310000000002E-4</v>
      </c>
      <c r="H422" s="103">
        <f>ROUND(+G422*Totals!$H$18,2)</f>
        <v>371.12</v>
      </c>
      <c r="I422" s="103">
        <f t="shared" si="17"/>
        <v>0</v>
      </c>
      <c r="J422" s="103">
        <f t="shared" si="18"/>
        <v>371.12</v>
      </c>
      <c r="K422" s="113"/>
      <c r="L422" s="113"/>
      <c r="N422" s="117"/>
      <c r="O422" s="113"/>
      <c r="P422" s="114"/>
      <c r="Q422" s="118"/>
      <c r="R422" s="116"/>
      <c r="S422" s="114"/>
    </row>
    <row r="423" spans="6:19">
      <c r="F423" s="111" t="s">
        <v>651</v>
      </c>
      <c r="G423" s="136">
        <v>4.6985359999999999E-4</v>
      </c>
      <c r="H423" s="103">
        <f>ROUND(+G423*Totals!$H$18,2)</f>
        <v>179.94</v>
      </c>
      <c r="I423" s="103">
        <f t="shared" si="17"/>
        <v>0</v>
      </c>
      <c r="J423" s="103">
        <f t="shared" si="18"/>
        <v>179.94</v>
      </c>
      <c r="K423" s="113"/>
      <c r="L423" s="113"/>
      <c r="N423" s="117"/>
      <c r="O423" s="117"/>
      <c r="P423" s="114"/>
      <c r="Q423" s="118"/>
      <c r="R423" s="116"/>
      <c r="S423" s="114"/>
    </row>
    <row r="424" spans="6:19">
      <c r="F424" s="111" t="s">
        <v>650</v>
      </c>
      <c r="G424" s="136">
        <v>9.2981560999999997E-3</v>
      </c>
      <c r="H424" s="103">
        <f>ROUND(+G424*Totals!$H$18,2)</f>
        <v>3560.88</v>
      </c>
      <c r="I424" s="103">
        <f t="shared" si="17"/>
        <v>0</v>
      </c>
      <c r="J424" s="103">
        <f t="shared" si="18"/>
        <v>3560.88</v>
      </c>
      <c r="K424" s="113"/>
      <c r="L424" s="113"/>
      <c r="N424" s="117"/>
      <c r="O424" s="117"/>
      <c r="P424" s="114"/>
      <c r="Q424" s="118"/>
      <c r="R424" s="116"/>
      <c r="S424" s="114"/>
    </row>
    <row r="425" spans="6:19">
      <c r="F425" s="111" t="s">
        <v>649</v>
      </c>
      <c r="G425" s="136">
        <v>8.0369699999999997E-5</v>
      </c>
      <c r="H425" s="103">
        <f>ROUND(+G425*Totals!$H$18,2)</f>
        <v>30.78</v>
      </c>
      <c r="I425" s="103">
        <f t="shared" si="17"/>
        <v>14.17421965317919</v>
      </c>
      <c r="J425" s="103">
        <f t="shared" si="18"/>
        <v>16.605780346820811</v>
      </c>
      <c r="K425" s="113" t="s">
        <v>649</v>
      </c>
      <c r="L425" s="113" t="s">
        <v>131</v>
      </c>
      <c r="M425" s="138">
        <v>0.46050096339113678</v>
      </c>
      <c r="N425" s="117">
        <f>+H425*M425</f>
        <v>14.17421965317919</v>
      </c>
      <c r="O425" s="113" t="s">
        <v>1159</v>
      </c>
      <c r="P425" s="114"/>
      <c r="Q425" s="118"/>
      <c r="R425" s="116"/>
      <c r="S425" s="114"/>
    </row>
    <row r="426" spans="6:19">
      <c r="F426" s="111" t="s">
        <v>648</v>
      </c>
      <c r="G426" s="136">
        <v>1.0818999999999999E-5</v>
      </c>
      <c r="H426" s="103">
        <f>ROUND(+G426*Totals!$H$18,2)</f>
        <v>4.1399999999999997</v>
      </c>
      <c r="I426" s="103">
        <f t="shared" si="17"/>
        <v>1.0577973568281938</v>
      </c>
      <c r="J426" s="103">
        <f t="shared" si="18"/>
        <v>3.0822026431718061</v>
      </c>
      <c r="K426" s="113" t="s">
        <v>648</v>
      </c>
      <c r="L426" s="113" t="s">
        <v>47</v>
      </c>
      <c r="M426" s="138">
        <v>0.25550660792951541</v>
      </c>
      <c r="N426" s="117">
        <f>+H426*M426</f>
        <v>1.0577973568281938</v>
      </c>
      <c r="O426" s="117" t="s">
        <v>1159</v>
      </c>
      <c r="P426" s="114"/>
      <c r="Q426" s="118"/>
      <c r="R426" s="116"/>
      <c r="S426" s="114"/>
    </row>
    <row r="427" spans="6:19">
      <c r="F427" s="111" t="s">
        <v>647</v>
      </c>
      <c r="G427" s="136">
        <v>1.016213E-3</v>
      </c>
      <c r="H427" s="103">
        <f>ROUND(+G427*Totals!$H$18,2)</f>
        <v>389.17</v>
      </c>
      <c r="I427" s="103">
        <f t="shared" si="17"/>
        <v>0</v>
      </c>
      <c r="J427" s="103">
        <f t="shared" si="18"/>
        <v>389.17</v>
      </c>
      <c r="K427" s="113"/>
      <c r="L427" s="113"/>
      <c r="N427" s="117"/>
      <c r="O427" s="113"/>
      <c r="P427" s="114"/>
      <c r="Q427" s="118"/>
      <c r="R427" s="116"/>
      <c r="S427" s="114"/>
    </row>
    <row r="428" spans="6:19">
      <c r="F428" s="111" t="s">
        <v>646</v>
      </c>
      <c r="G428" s="136">
        <v>6.9164299999999998E-5</v>
      </c>
      <c r="H428" s="103">
        <f>ROUND(+G428*Totals!$H$18,2)</f>
        <v>26.49</v>
      </c>
      <c r="I428" s="103">
        <f t="shared" si="17"/>
        <v>12.32422459893048</v>
      </c>
      <c r="J428" s="103">
        <f t="shared" si="18"/>
        <v>14.165775401069519</v>
      </c>
      <c r="K428" s="113" t="s">
        <v>646</v>
      </c>
      <c r="L428" s="113" t="s">
        <v>74</v>
      </c>
      <c r="M428" s="138">
        <v>0.46524064171122992</v>
      </c>
      <c r="N428" s="117">
        <f>+H428*M428</f>
        <v>12.32422459893048</v>
      </c>
      <c r="O428" s="117" t="s">
        <v>1159</v>
      </c>
      <c r="P428" s="114"/>
      <c r="Q428" s="118"/>
      <c r="R428" s="116"/>
      <c r="S428" s="114"/>
    </row>
    <row r="429" spans="6:19">
      <c r="F429" s="111" t="s">
        <v>645</v>
      </c>
      <c r="G429" s="136">
        <v>2.5424650000000003E-4</v>
      </c>
      <c r="H429" s="103">
        <f>ROUND(+G429*Totals!$H$18,2)</f>
        <v>97.37</v>
      </c>
      <c r="I429" s="103">
        <f t="shared" si="17"/>
        <v>0</v>
      </c>
      <c r="J429" s="103">
        <f t="shared" si="18"/>
        <v>97.37</v>
      </c>
      <c r="K429" s="113"/>
      <c r="L429" s="113"/>
      <c r="N429" s="117"/>
      <c r="O429" s="117"/>
      <c r="P429" s="114"/>
      <c r="Q429" s="118"/>
      <c r="R429" s="116"/>
      <c r="S429" s="114"/>
    </row>
    <row r="430" spans="6:19">
      <c r="F430" s="111" t="s">
        <v>644</v>
      </c>
      <c r="G430" s="136">
        <v>9.3893399999999991E-5</v>
      </c>
      <c r="H430" s="103">
        <f>ROUND(+G430*Totals!$H$18,2)</f>
        <v>35.96</v>
      </c>
      <c r="I430" s="103">
        <f t="shared" si="17"/>
        <v>10.018975903614459</v>
      </c>
      <c r="J430" s="103">
        <f t="shared" si="18"/>
        <v>25.94102409638554</v>
      </c>
      <c r="K430" s="113" t="s">
        <v>644</v>
      </c>
      <c r="L430" s="113" t="s">
        <v>113</v>
      </c>
      <c r="M430" s="138">
        <v>0.27861445783132532</v>
      </c>
      <c r="N430" s="117">
        <f>+H430*M430</f>
        <v>10.018975903614459</v>
      </c>
      <c r="O430" s="113" t="s">
        <v>1159</v>
      </c>
      <c r="P430" s="114"/>
      <c r="Q430" s="118"/>
      <c r="R430" s="116"/>
      <c r="S430" s="114"/>
    </row>
    <row r="431" spans="6:19">
      <c r="F431" s="111" t="s">
        <v>643</v>
      </c>
      <c r="G431" s="136">
        <v>1.174634E-4</v>
      </c>
      <c r="H431" s="103">
        <f>ROUND(+G431*Totals!$H$18,2)</f>
        <v>44.98</v>
      </c>
      <c r="I431" s="103">
        <f t="shared" si="17"/>
        <v>15.466309148264985</v>
      </c>
      <c r="J431" s="103">
        <f t="shared" si="18"/>
        <v>29.513690851735014</v>
      </c>
      <c r="K431" s="113" t="s">
        <v>643</v>
      </c>
      <c r="L431" s="113" t="s">
        <v>118</v>
      </c>
      <c r="M431" s="138">
        <v>0.34384858044164041</v>
      </c>
      <c r="N431" s="117">
        <f>+H431*M431</f>
        <v>15.466309148264985</v>
      </c>
      <c r="O431" s="117" t="s">
        <v>1159</v>
      </c>
      <c r="P431" s="114"/>
      <c r="Q431" s="118"/>
      <c r="R431" s="116"/>
      <c r="S431" s="114"/>
    </row>
    <row r="432" spans="6:19">
      <c r="F432" s="111" t="s">
        <v>642</v>
      </c>
      <c r="G432" s="136">
        <v>2.3415399999999998E-4</v>
      </c>
      <c r="H432" s="103">
        <f>ROUND(+G432*Totals!$H$18,2)</f>
        <v>89.67</v>
      </c>
      <c r="I432" s="103">
        <f t="shared" si="17"/>
        <v>0</v>
      </c>
      <c r="J432" s="103">
        <f t="shared" si="18"/>
        <v>89.67</v>
      </c>
      <c r="K432" s="113"/>
      <c r="L432" s="113"/>
      <c r="N432" s="117"/>
      <c r="O432" s="113"/>
      <c r="P432" s="114"/>
      <c r="Q432" s="118"/>
      <c r="R432" s="116"/>
      <c r="S432" s="114"/>
    </row>
    <row r="433" spans="6:19">
      <c r="F433" s="111" t="s">
        <v>641</v>
      </c>
      <c r="G433" s="136">
        <v>9.9302900000000001E-5</v>
      </c>
      <c r="H433" s="103">
        <f>ROUND(+G433*Totals!$H$18,2)</f>
        <v>38.03</v>
      </c>
      <c r="I433" s="103">
        <f t="shared" si="17"/>
        <v>7.073720073664826</v>
      </c>
      <c r="J433" s="103">
        <f t="shared" si="18"/>
        <v>30.956279926335174</v>
      </c>
      <c r="K433" s="113" t="s">
        <v>641</v>
      </c>
      <c r="L433" s="113" t="s">
        <v>131</v>
      </c>
      <c r="M433" s="138">
        <v>0.18600368324125233</v>
      </c>
      <c r="N433" s="117">
        <f>+H433*M433</f>
        <v>7.073720073664826</v>
      </c>
      <c r="O433" s="113" t="s">
        <v>1159</v>
      </c>
      <c r="P433" s="114"/>
      <c r="Q433" s="118"/>
      <c r="R433" s="116"/>
      <c r="S433" s="114"/>
    </row>
    <row r="434" spans="6:19">
      <c r="F434" s="111" t="s">
        <v>88</v>
      </c>
      <c r="G434" s="136">
        <v>3.8252886000000002E-3</v>
      </c>
      <c r="H434" s="103">
        <f>ROUND(+G434*Totals!$H$18,2)</f>
        <v>1464.95</v>
      </c>
      <c r="I434" s="103">
        <f t="shared" si="17"/>
        <v>0</v>
      </c>
      <c r="J434" s="103">
        <f t="shared" si="18"/>
        <v>1464.95</v>
      </c>
      <c r="K434" s="113"/>
      <c r="L434" s="113"/>
      <c r="N434" s="117"/>
      <c r="O434" s="113"/>
      <c r="P434" s="114"/>
      <c r="Q434" s="118"/>
      <c r="R434" s="116"/>
      <c r="S434" s="114"/>
    </row>
    <row r="435" spans="6:19">
      <c r="F435" s="111" t="s">
        <v>640</v>
      </c>
      <c r="G435" s="136">
        <v>4.2503200000000003E-5</v>
      </c>
      <c r="H435" s="103">
        <f>ROUND(+G435*Totals!$H$18,2)</f>
        <v>16.28</v>
      </c>
      <c r="I435" s="103">
        <f t="shared" si="17"/>
        <v>0</v>
      </c>
      <c r="J435" s="103">
        <f t="shared" si="18"/>
        <v>16.28</v>
      </c>
      <c r="K435" s="113"/>
      <c r="L435" s="113"/>
      <c r="N435" s="117"/>
      <c r="O435" s="113"/>
      <c r="P435" s="114"/>
      <c r="Q435" s="118"/>
      <c r="R435" s="116"/>
      <c r="S435" s="114"/>
    </row>
    <row r="436" spans="6:19">
      <c r="F436" s="111" t="s">
        <v>639</v>
      </c>
      <c r="G436" s="136">
        <v>3.6166370000000005E-4</v>
      </c>
      <c r="H436" s="103">
        <f>ROUND(+G436*Totals!$H$18,2)</f>
        <v>138.5</v>
      </c>
      <c r="I436" s="103">
        <f t="shared" si="17"/>
        <v>0</v>
      </c>
      <c r="J436" s="103">
        <f t="shared" si="18"/>
        <v>138.5</v>
      </c>
      <c r="K436" s="113"/>
      <c r="L436" s="113"/>
      <c r="N436" s="117"/>
      <c r="O436" s="117"/>
      <c r="P436" s="114"/>
      <c r="Q436" s="118"/>
      <c r="R436" s="116"/>
      <c r="S436" s="114"/>
    </row>
    <row r="437" spans="6:19">
      <c r="F437" s="111" t="s">
        <v>638</v>
      </c>
      <c r="G437" s="136">
        <v>3.4659429999999998E-4</v>
      </c>
      <c r="H437" s="103">
        <f>ROUND(+G437*Totals!$H$18,2)</f>
        <v>132.72999999999999</v>
      </c>
      <c r="I437" s="103">
        <f t="shared" si="17"/>
        <v>0</v>
      </c>
      <c r="J437" s="103">
        <f t="shared" si="18"/>
        <v>132.72999999999999</v>
      </c>
      <c r="K437" s="113"/>
      <c r="L437" s="113"/>
      <c r="N437" s="117"/>
      <c r="O437" s="113"/>
      <c r="P437" s="114"/>
      <c r="Q437" s="118"/>
      <c r="R437" s="116"/>
      <c r="S437" s="114"/>
    </row>
    <row r="438" spans="6:19">
      <c r="F438" s="111" t="s">
        <v>637</v>
      </c>
      <c r="G438" s="136">
        <v>9.3507100000000005E-5</v>
      </c>
      <c r="H438" s="103">
        <f>ROUND(+G438*Totals!$H$18,2)</f>
        <v>35.81</v>
      </c>
      <c r="I438" s="103">
        <f t="shared" si="17"/>
        <v>10.972087542087543</v>
      </c>
      <c r="J438" s="103">
        <f t="shared" si="18"/>
        <v>24.837912457912459</v>
      </c>
      <c r="K438" s="113" t="s">
        <v>637</v>
      </c>
      <c r="L438" s="113" t="s">
        <v>88</v>
      </c>
      <c r="M438" s="138">
        <v>0.30639730639730639</v>
      </c>
      <c r="N438" s="117">
        <f>+H438*M438</f>
        <v>10.972087542087543</v>
      </c>
      <c r="O438" s="117" t="s">
        <v>1159</v>
      </c>
      <c r="P438" s="114"/>
      <c r="Q438" s="118"/>
      <c r="R438" s="116"/>
      <c r="S438" s="114"/>
    </row>
    <row r="439" spans="6:19">
      <c r="F439" s="111" t="s">
        <v>636</v>
      </c>
      <c r="G439" s="136">
        <v>2.3144930000000002E-4</v>
      </c>
      <c r="H439" s="103">
        <f>ROUND(+G439*Totals!$H$18,2)</f>
        <v>88.64</v>
      </c>
      <c r="I439" s="103">
        <f t="shared" si="17"/>
        <v>0</v>
      </c>
      <c r="J439" s="103">
        <f t="shared" si="18"/>
        <v>88.64</v>
      </c>
      <c r="K439" s="113"/>
      <c r="L439" s="113"/>
      <c r="N439" s="117"/>
      <c r="O439" s="113"/>
      <c r="P439" s="114"/>
      <c r="Q439" s="118"/>
      <c r="R439" s="116"/>
      <c r="S439" s="114"/>
    </row>
    <row r="440" spans="6:19">
      <c r="F440" s="111" t="s">
        <v>635</v>
      </c>
      <c r="G440" s="136">
        <v>1.1244030000000001E-4</v>
      </c>
      <c r="H440" s="103">
        <f>ROUND(+G440*Totals!$H$18,2)</f>
        <v>43.06</v>
      </c>
      <c r="I440" s="103">
        <f t="shared" si="17"/>
        <v>4.0776515151515156</v>
      </c>
      <c r="J440" s="103">
        <f t="shared" si="18"/>
        <v>38.982348484848487</v>
      </c>
      <c r="K440" s="113" t="s">
        <v>635</v>
      </c>
      <c r="L440" s="113" t="s">
        <v>40</v>
      </c>
      <c r="M440" s="138">
        <v>9.4696969696969696E-2</v>
      </c>
      <c r="N440" s="117">
        <f>+H440*M440</f>
        <v>4.0776515151515156</v>
      </c>
      <c r="O440" s="117" t="s">
        <v>1159</v>
      </c>
      <c r="P440" s="114"/>
      <c r="Q440" s="118"/>
      <c r="R440" s="116"/>
      <c r="S440" s="114"/>
    </row>
    <row r="441" spans="6:19">
      <c r="F441" s="111" t="s">
        <v>634</v>
      </c>
      <c r="G441" s="136">
        <v>5.3940429999999994E-4</v>
      </c>
      <c r="H441" s="103">
        <f>ROUND(+G441*Totals!$H$18,2)</f>
        <v>206.57</v>
      </c>
      <c r="I441" s="103">
        <f t="shared" si="17"/>
        <v>0</v>
      </c>
      <c r="J441" s="103">
        <f t="shared" si="18"/>
        <v>206.57</v>
      </c>
      <c r="K441" s="113"/>
      <c r="L441" s="113"/>
      <c r="N441" s="117"/>
      <c r="O441" s="117"/>
      <c r="P441" s="114"/>
      <c r="Q441" s="118"/>
      <c r="R441" s="116"/>
      <c r="S441" s="114"/>
    </row>
    <row r="442" spans="6:19">
      <c r="F442" s="111" t="s">
        <v>633</v>
      </c>
      <c r="G442" s="136">
        <v>3.0911400000000004E-5</v>
      </c>
      <c r="H442" s="103">
        <f>ROUND(+G442*Totals!$H$18,2)</f>
        <v>11.84</v>
      </c>
      <c r="I442" s="103">
        <f t="shared" si="17"/>
        <v>3.1976642335766425</v>
      </c>
      <c r="J442" s="103">
        <f t="shared" si="18"/>
        <v>8.6423357664233578</v>
      </c>
      <c r="K442" s="113" t="s">
        <v>633</v>
      </c>
      <c r="L442" s="113" t="s">
        <v>88</v>
      </c>
      <c r="M442" s="138">
        <v>0.27007299270072993</v>
      </c>
      <c r="N442" s="117">
        <f t="shared" ref="N442:N447" si="19">+H442*M442</f>
        <v>3.1976642335766425</v>
      </c>
      <c r="O442" s="117" t="s">
        <v>1159</v>
      </c>
      <c r="P442" s="114"/>
      <c r="Q442" s="118"/>
      <c r="R442" s="116"/>
      <c r="S442" s="114"/>
    </row>
    <row r="443" spans="6:19">
      <c r="F443" s="111" t="s">
        <v>632</v>
      </c>
      <c r="G443" s="136">
        <v>2.1637999999999998E-5</v>
      </c>
      <c r="H443" s="103">
        <f>ROUND(+G443*Totals!$H$18,2)</f>
        <v>8.2899999999999991</v>
      </c>
      <c r="I443" s="103">
        <f t="shared" si="17"/>
        <v>4.0577368421052631</v>
      </c>
      <c r="J443" s="103">
        <f t="shared" si="18"/>
        <v>4.2322631578947361</v>
      </c>
      <c r="K443" s="113" t="s">
        <v>632</v>
      </c>
      <c r="L443" s="113" t="s">
        <v>116</v>
      </c>
      <c r="M443" s="138">
        <v>0.48947368421052634</v>
      </c>
      <c r="N443" s="117">
        <f t="shared" si="19"/>
        <v>4.0577368421052631</v>
      </c>
      <c r="O443" s="117" t="s">
        <v>1159</v>
      </c>
      <c r="P443" s="114"/>
      <c r="Q443" s="118"/>
      <c r="R443" s="116"/>
      <c r="S443" s="114"/>
    </row>
    <row r="444" spans="6:19">
      <c r="F444" s="111" t="s">
        <v>631</v>
      </c>
      <c r="G444" s="136">
        <v>6.06637E-5</v>
      </c>
      <c r="H444" s="103">
        <f>ROUND(+G444*Totals!$H$18,2)</f>
        <v>23.23</v>
      </c>
      <c r="I444" s="103">
        <f t="shared" si="17"/>
        <v>8.7030704225352125</v>
      </c>
      <c r="J444" s="103">
        <f t="shared" si="18"/>
        <v>14.526929577464788</v>
      </c>
      <c r="K444" s="113" t="s">
        <v>631</v>
      </c>
      <c r="L444" s="113" t="s">
        <v>123</v>
      </c>
      <c r="M444" s="138">
        <v>0.37464788732394372</v>
      </c>
      <c r="N444" s="117">
        <f t="shared" si="19"/>
        <v>8.7030704225352125</v>
      </c>
      <c r="O444" s="113" t="s">
        <v>1159</v>
      </c>
      <c r="P444" s="114"/>
      <c r="Q444" s="118"/>
      <c r="R444" s="116"/>
      <c r="S444" s="114"/>
    </row>
    <row r="445" spans="6:19">
      <c r="F445" s="111" t="s">
        <v>630</v>
      </c>
      <c r="G445" s="136">
        <v>1.031669E-4</v>
      </c>
      <c r="H445" s="103">
        <f>ROUND(+G445*Totals!$H$18,2)</f>
        <v>39.51</v>
      </c>
      <c r="I445" s="103">
        <f t="shared" si="17"/>
        <v>7.2962717770034846</v>
      </c>
      <c r="J445" s="103">
        <f t="shared" si="18"/>
        <v>32.213728222996515</v>
      </c>
      <c r="K445" s="113" t="s">
        <v>630</v>
      </c>
      <c r="L445" s="113" t="s">
        <v>58</v>
      </c>
      <c r="M445" s="138">
        <v>0.18466898954703834</v>
      </c>
      <c r="N445" s="117">
        <f t="shared" si="19"/>
        <v>7.2962717770034846</v>
      </c>
      <c r="O445" s="117" t="s">
        <v>1159</v>
      </c>
      <c r="P445" s="114"/>
      <c r="Q445" s="118"/>
      <c r="R445" s="116"/>
      <c r="S445" s="114"/>
    </row>
    <row r="446" spans="6:19">
      <c r="F446" s="111" t="s">
        <v>629</v>
      </c>
      <c r="G446" s="136">
        <v>1.7039919999999999E-4</v>
      </c>
      <c r="H446" s="103">
        <f>ROUND(+G446*Totals!$H$18,2)</f>
        <v>65.260000000000005</v>
      </c>
      <c r="I446" s="103">
        <f t="shared" si="17"/>
        <v>12.180376712328769</v>
      </c>
      <c r="J446" s="103">
        <f t="shared" si="18"/>
        <v>53.079623287671239</v>
      </c>
      <c r="K446" s="137" t="s">
        <v>629</v>
      </c>
      <c r="L446" s="137" t="s">
        <v>75</v>
      </c>
      <c r="M446" s="138">
        <v>0.18664383561643838</v>
      </c>
      <c r="N446" s="117">
        <f t="shared" si="19"/>
        <v>12.180376712328769</v>
      </c>
      <c r="O446" s="113"/>
      <c r="P446" s="114"/>
      <c r="Q446" s="118"/>
      <c r="R446" s="116"/>
      <c r="S446" s="114"/>
    </row>
    <row r="447" spans="6:19">
      <c r="F447" s="111" t="s">
        <v>628</v>
      </c>
      <c r="G447" s="136">
        <v>2.0478800000000001E-5</v>
      </c>
      <c r="H447" s="103">
        <f>ROUND(+G447*Totals!$H$18,2)</f>
        <v>7.84</v>
      </c>
      <c r="I447" s="103">
        <f t="shared" si="17"/>
        <v>3.7084444444444444</v>
      </c>
      <c r="J447" s="103">
        <f t="shared" si="18"/>
        <v>4.1315555555555559</v>
      </c>
      <c r="K447" s="113" t="s">
        <v>628</v>
      </c>
      <c r="L447" s="113" t="s">
        <v>47</v>
      </c>
      <c r="M447" s="138">
        <v>0.473015873015873</v>
      </c>
      <c r="N447" s="117">
        <f t="shared" si="19"/>
        <v>3.7084444444444444</v>
      </c>
      <c r="O447" s="117" t="s">
        <v>1159</v>
      </c>
      <c r="P447" s="114"/>
      <c r="Q447" s="118"/>
      <c r="R447" s="116"/>
      <c r="S447" s="114"/>
    </row>
    <row r="448" spans="6:19">
      <c r="F448" s="111" t="s">
        <v>627</v>
      </c>
      <c r="G448" s="136">
        <v>2.9346533000000003E-3</v>
      </c>
      <c r="H448" s="103">
        <f>ROUND(+G448*Totals!$H$18,2)</f>
        <v>1123.8699999999999</v>
      </c>
      <c r="I448" s="103">
        <f t="shared" si="17"/>
        <v>0</v>
      </c>
      <c r="J448" s="103">
        <f t="shared" si="18"/>
        <v>1123.8699999999999</v>
      </c>
      <c r="K448" s="113"/>
      <c r="L448" s="113"/>
      <c r="N448" s="117"/>
      <c r="O448" s="113"/>
      <c r="P448" s="114"/>
      <c r="Q448" s="118"/>
      <c r="R448" s="116"/>
      <c r="S448" s="114"/>
    </row>
    <row r="449" spans="6:19">
      <c r="F449" s="111" t="s">
        <v>626</v>
      </c>
      <c r="G449" s="136">
        <v>9.157510000000001E-5</v>
      </c>
      <c r="H449" s="103">
        <f>ROUND(+G449*Totals!$H$18,2)</f>
        <v>35.07</v>
      </c>
      <c r="I449" s="103">
        <f t="shared" si="17"/>
        <v>22.317272727272723</v>
      </c>
      <c r="J449" s="103">
        <f t="shared" si="18"/>
        <v>12.752727272727277</v>
      </c>
      <c r="K449" s="113" t="s">
        <v>626</v>
      </c>
      <c r="L449" s="113" t="s">
        <v>83</v>
      </c>
      <c r="M449" s="138">
        <v>0.63636363636363624</v>
      </c>
      <c r="N449" s="117">
        <f>+H449*M449</f>
        <v>22.317272727272723</v>
      </c>
      <c r="O449" s="117" t="s">
        <v>1159</v>
      </c>
      <c r="P449" s="114"/>
      <c r="Q449" s="118"/>
      <c r="R449" s="116"/>
      <c r="S449" s="114"/>
    </row>
    <row r="450" spans="6:19">
      <c r="F450" s="111" t="s">
        <v>625</v>
      </c>
      <c r="G450" s="136">
        <v>8.8252109999999997E-4</v>
      </c>
      <c r="H450" s="103">
        <f>ROUND(+G450*Totals!$H$18,2)</f>
        <v>337.98</v>
      </c>
      <c r="I450" s="103">
        <f t="shared" si="17"/>
        <v>0</v>
      </c>
      <c r="J450" s="103">
        <f t="shared" si="18"/>
        <v>337.98</v>
      </c>
      <c r="K450" s="113"/>
      <c r="L450" s="113"/>
      <c r="N450" s="117"/>
      <c r="O450" s="117"/>
      <c r="P450" s="114"/>
      <c r="Q450" s="118"/>
      <c r="R450" s="116"/>
      <c r="S450" s="114"/>
    </row>
    <row r="451" spans="6:19">
      <c r="F451" s="111" t="s">
        <v>624</v>
      </c>
      <c r="G451" s="136">
        <v>1.3330549999999999E-4</v>
      </c>
      <c r="H451" s="103">
        <f>ROUND(+G451*Totals!$H$18,2)</f>
        <v>51.05</v>
      </c>
      <c r="I451" s="103">
        <f t="shared" si="17"/>
        <v>11.788865979381445</v>
      </c>
      <c r="J451" s="103">
        <f t="shared" si="18"/>
        <v>39.261134020618556</v>
      </c>
      <c r="K451" s="113" t="s">
        <v>624</v>
      </c>
      <c r="L451" s="113" t="s">
        <v>124</v>
      </c>
      <c r="M451" s="138">
        <v>0.23092783505154643</v>
      </c>
      <c r="N451" s="117">
        <f>+H451*M451</f>
        <v>11.788865979381445</v>
      </c>
      <c r="O451" s="113" t="s">
        <v>1159</v>
      </c>
      <c r="P451" s="114"/>
      <c r="Q451" s="118"/>
      <c r="R451" s="116"/>
      <c r="S451" s="114"/>
    </row>
    <row r="452" spans="6:19">
      <c r="F452" s="111" t="s">
        <v>623</v>
      </c>
      <c r="G452" s="136">
        <v>8.8483899999999995E-5</v>
      </c>
      <c r="H452" s="103">
        <f>ROUND(+G452*Totals!$H$18,2)</f>
        <v>33.89</v>
      </c>
      <c r="I452" s="103">
        <f t="shared" si="17"/>
        <v>6.9163265306122446</v>
      </c>
      <c r="J452" s="103">
        <f t="shared" si="18"/>
        <v>26.973673469387755</v>
      </c>
      <c r="K452" s="113" t="s">
        <v>623</v>
      </c>
      <c r="L452" s="113" t="s">
        <v>82</v>
      </c>
      <c r="M452" s="138">
        <v>0.2040816326530612</v>
      </c>
      <c r="N452" s="117">
        <f>+H452*M452</f>
        <v>6.9163265306122446</v>
      </c>
      <c r="O452" s="113"/>
      <c r="P452" s="114"/>
      <c r="Q452" s="118"/>
      <c r="R452" s="116"/>
      <c r="S452" s="114"/>
    </row>
    <row r="453" spans="6:19">
      <c r="F453" s="111" t="s">
        <v>622</v>
      </c>
      <c r="G453" s="136">
        <v>6.6884589999999992E-4</v>
      </c>
      <c r="H453" s="103">
        <f>ROUND(+G453*Totals!$H$18,2)</f>
        <v>256.14999999999998</v>
      </c>
      <c r="I453" s="103">
        <f t="shared" si="17"/>
        <v>0</v>
      </c>
      <c r="J453" s="103">
        <f t="shared" si="18"/>
        <v>256.14999999999998</v>
      </c>
      <c r="K453" s="113"/>
      <c r="L453" s="113"/>
      <c r="N453" s="117"/>
      <c r="O453" s="113"/>
      <c r="P453" s="114"/>
      <c r="Q453" s="118"/>
      <c r="R453" s="116"/>
      <c r="S453" s="114"/>
    </row>
    <row r="454" spans="6:19">
      <c r="F454" s="111" t="s">
        <v>621</v>
      </c>
      <c r="G454" s="136">
        <v>8.2803979999999998E-4</v>
      </c>
      <c r="H454" s="103">
        <f>ROUND(+G454*Totals!$H$18,2)</f>
        <v>317.11</v>
      </c>
      <c r="I454" s="103">
        <f t="shared" si="17"/>
        <v>0</v>
      </c>
      <c r="J454" s="103">
        <f t="shared" si="18"/>
        <v>317.11</v>
      </c>
      <c r="K454" s="113"/>
      <c r="L454" s="113"/>
      <c r="N454" s="117"/>
      <c r="O454" s="113"/>
      <c r="P454" s="114"/>
      <c r="Q454" s="118"/>
      <c r="R454" s="116"/>
      <c r="S454" s="114"/>
    </row>
    <row r="455" spans="6:19">
      <c r="F455" s="111" t="s">
        <v>620</v>
      </c>
      <c r="G455" s="136">
        <v>4.5092039999999997E-4</v>
      </c>
      <c r="H455" s="103">
        <f>ROUND(+G455*Totals!$H$18,2)</f>
        <v>172.69</v>
      </c>
      <c r="I455" s="103">
        <f t="shared" ref="I455:I518" si="20">+N455+Q455+T455</f>
        <v>0</v>
      </c>
      <c r="J455" s="103">
        <f t="shared" ref="J455:J518" si="21">+H455-I455</f>
        <v>172.69</v>
      </c>
      <c r="K455" s="113"/>
      <c r="L455" s="113"/>
      <c r="N455" s="117"/>
      <c r="O455" s="113"/>
      <c r="P455" s="114"/>
      <c r="Q455" s="118"/>
      <c r="R455" s="116"/>
      <c r="S455" s="114"/>
    </row>
    <row r="456" spans="6:19">
      <c r="F456" s="111" t="s">
        <v>619</v>
      </c>
      <c r="G456" s="136">
        <v>4.300552E-4</v>
      </c>
      <c r="H456" s="103">
        <f>ROUND(+G456*Totals!$H$18,2)</f>
        <v>164.7</v>
      </c>
      <c r="I456" s="103">
        <f t="shared" si="20"/>
        <v>0</v>
      </c>
      <c r="J456" s="103">
        <f t="shared" si="21"/>
        <v>164.7</v>
      </c>
      <c r="K456" s="113"/>
      <c r="L456" s="113"/>
      <c r="N456" s="117"/>
      <c r="O456" s="117"/>
      <c r="P456" s="114"/>
      <c r="Q456" s="118"/>
      <c r="R456" s="116"/>
      <c r="S456" s="114"/>
    </row>
    <row r="457" spans="6:19">
      <c r="F457" s="111" t="s">
        <v>618</v>
      </c>
      <c r="G457" s="136">
        <v>2.70475E-4</v>
      </c>
      <c r="H457" s="103">
        <f>ROUND(+G457*Totals!$H$18,2)</f>
        <v>103.58</v>
      </c>
      <c r="I457" s="103">
        <f t="shared" si="20"/>
        <v>6.2528608923884512</v>
      </c>
      <c r="J457" s="103">
        <f t="shared" si="21"/>
        <v>97.327139107611544</v>
      </c>
      <c r="K457" s="137" t="s">
        <v>618</v>
      </c>
      <c r="L457" s="137" t="s">
        <v>45</v>
      </c>
      <c r="M457" s="138">
        <v>6.0367454068241469E-2</v>
      </c>
      <c r="N457" s="117">
        <f>+H457*M457</f>
        <v>6.2528608923884512</v>
      </c>
      <c r="O457" s="117"/>
      <c r="P457" s="114"/>
      <c r="Q457" s="118"/>
      <c r="R457" s="116"/>
      <c r="S457" s="114"/>
    </row>
    <row r="458" spans="6:19">
      <c r="F458" s="111" t="s">
        <v>617</v>
      </c>
      <c r="G458" s="136">
        <v>1.031669E-4</v>
      </c>
      <c r="H458" s="103">
        <f>ROUND(+G458*Totals!$H$18,2)</f>
        <v>39.51</v>
      </c>
      <c r="I458" s="103">
        <f t="shared" si="20"/>
        <v>13.78442190669371</v>
      </c>
      <c r="J458" s="103">
        <f t="shared" si="21"/>
        <v>25.725578093306289</v>
      </c>
      <c r="K458" s="113" t="s">
        <v>617</v>
      </c>
      <c r="L458" s="113" t="s">
        <v>89</v>
      </c>
      <c r="M458" s="138">
        <v>0.34888438133874239</v>
      </c>
      <c r="N458" s="117">
        <f>+H458*M458</f>
        <v>13.78442190669371</v>
      </c>
      <c r="O458" s="113"/>
      <c r="P458" s="114"/>
      <c r="Q458" s="118"/>
      <c r="R458" s="116"/>
      <c r="S458" s="114"/>
    </row>
    <row r="459" spans="6:19">
      <c r="F459" s="111" t="s">
        <v>616</v>
      </c>
      <c r="G459" s="136">
        <v>6.7232300000000003E-5</v>
      </c>
      <c r="H459" s="103">
        <f>ROUND(+G459*Totals!$H$18,2)</f>
        <v>25.75</v>
      </c>
      <c r="I459" s="103">
        <f t="shared" si="20"/>
        <v>3.21875</v>
      </c>
      <c r="J459" s="103">
        <f t="shared" si="21"/>
        <v>22.53125</v>
      </c>
      <c r="K459" s="113" t="s">
        <v>616</v>
      </c>
      <c r="L459" s="113" t="s">
        <v>84</v>
      </c>
      <c r="M459" s="138">
        <v>0.125</v>
      </c>
      <c r="N459" s="117">
        <f>+H459*M459</f>
        <v>3.21875</v>
      </c>
      <c r="O459" s="117"/>
      <c r="P459" s="114"/>
      <c r="Q459" s="118"/>
      <c r="R459" s="116"/>
      <c r="S459" s="114"/>
    </row>
    <row r="460" spans="6:19">
      <c r="F460" s="111" t="s">
        <v>615</v>
      </c>
      <c r="G460" s="136">
        <v>7.6080739999999998E-4</v>
      </c>
      <c r="H460" s="103">
        <f>ROUND(+G460*Totals!$H$18,2)</f>
        <v>291.36</v>
      </c>
      <c r="I460" s="103">
        <f t="shared" si="20"/>
        <v>0</v>
      </c>
      <c r="J460" s="103">
        <f t="shared" si="21"/>
        <v>291.36</v>
      </c>
      <c r="K460" s="113"/>
      <c r="L460" s="113"/>
      <c r="N460" s="117"/>
      <c r="O460" s="117"/>
      <c r="P460" s="114"/>
      <c r="Q460" s="118"/>
      <c r="R460" s="116"/>
      <c r="S460" s="114"/>
    </row>
    <row r="461" spans="6:19">
      <c r="F461" s="111" t="s">
        <v>614</v>
      </c>
      <c r="G461" s="136">
        <v>1.657625E-4</v>
      </c>
      <c r="H461" s="103">
        <f>ROUND(+G461*Totals!$H$18,2)</f>
        <v>63.48</v>
      </c>
      <c r="I461" s="103">
        <f t="shared" si="20"/>
        <v>4.2922419928825626</v>
      </c>
      <c r="J461" s="103">
        <f t="shared" si="21"/>
        <v>59.187758007117438</v>
      </c>
      <c r="K461" s="113" t="s">
        <v>614</v>
      </c>
      <c r="L461" s="113" t="s">
        <v>44</v>
      </c>
      <c r="M461" s="138">
        <v>6.7615658362989328E-2</v>
      </c>
      <c r="N461" s="117">
        <f>+H461*M461</f>
        <v>4.2922419928825626</v>
      </c>
      <c r="O461" s="113"/>
      <c r="P461" s="114"/>
      <c r="Q461" s="118"/>
      <c r="R461" s="116"/>
      <c r="S461" s="114"/>
    </row>
    <row r="462" spans="6:19">
      <c r="F462" s="111" t="s">
        <v>613</v>
      </c>
      <c r="G462" s="136">
        <v>4.5980699999999998E-5</v>
      </c>
      <c r="H462" s="103">
        <f>ROUND(+G462*Totals!$H$18,2)</f>
        <v>17.61</v>
      </c>
      <c r="I462" s="103">
        <f t="shared" si="20"/>
        <v>5.2249450549450547</v>
      </c>
      <c r="J462" s="103">
        <f t="shared" si="21"/>
        <v>12.385054945054945</v>
      </c>
      <c r="K462" s="113" t="s">
        <v>613</v>
      </c>
      <c r="L462" s="113" t="s">
        <v>48</v>
      </c>
      <c r="M462" s="138">
        <v>0.2967032967032967</v>
      </c>
      <c r="N462" s="117">
        <f>+H462*M462</f>
        <v>5.2249450549450547</v>
      </c>
      <c r="O462" s="113" t="s">
        <v>1159</v>
      </c>
      <c r="P462" s="114"/>
      <c r="Q462" s="118"/>
      <c r="R462" s="116"/>
      <c r="S462" s="114"/>
    </row>
    <row r="463" spans="6:19">
      <c r="F463" s="111" t="s">
        <v>612</v>
      </c>
      <c r="G463" s="136">
        <v>3.7402820000000006E-4</v>
      </c>
      <c r="H463" s="103">
        <f>ROUND(+G463*Totals!$H$18,2)</f>
        <v>143.24</v>
      </c>
      <c r="I463" s="103">
        <f t="shared" si="20"/>
        <v>0</v>
      </c>
      <c r="J463" s="103">
        <f t="shared" si="21"/>
        <v>143.24</v>
      </c>
      <c r="K463" s="113"/>
      <c r="L463" s="113"/>
      <c r="N463" s="117"/>
      <c r="O463" s="117"/>
      <c r="P463" s="114"/>
      <c r="Q463" s="118"/>
      <c r="R463" s="116"/>
      <c r="S463" s="114"/>
    </row>
    <row r="464" spans="6:19">
      <c r="F464" s="111" t="s">
        <v>611</v>
      </c>
      <c r="G464" s="136">
        <v>3.5779970000000003E-4</v>
      </c>
      <c r="H464" s="103">
        <f>ROUND(+G464*Totals!$H$18,2)</f>
        <v>137.03</v>
      </c>
      <c r="I464" s="103">
        <f t="shared" si="20"/>
        <v>0</v>
      </c>
      <c r="J464" s="103">
        <f t="shared" si="21"/>
        <v>137.03</v>
      </c>
      <c r="K464" s="113"/>
      <c r="L464" s="113"/>
      <c r="N464" s="117"/>
      <c r="O464" s="113"/>
      <c r="P464" s="114"/>
      <c r="Q464" s="118"/>
      <c r="R464" s="116"/>
      <c r="S464" s="114"/>
    </row>
    <row r="465" spans="6:19">
      <c r="F465" s="111" t="s">
        <v>610</v>
      </c>
      <c r="G465" s="136">
        <v>4.7526299999999999E-5</v>
      </c>
      <c r="H465" s="103">
        <f>ROUND(+G465*Totals!$H$18,2)</f>
        <v>18.2</v>
      </c>
      <c r="I465" s="103">
        <f t="shared" si="20"/>
        <v>1.0520231213872833</v>
      </c>
      <c r="J465" s="103">
        <f t="shared" si="21"/>
        <v>17.147976878612717</v>
      </c>
      <c r="K465" s="113" t="s">
        <v>610</v>
      </c>
      <c r="L465" s="113" t="s">
        <v>52</v>
      </c>
      <c r="M465" s="138">
        <v>5.7803468208092491E-2</v>
      </c>
      <c r="N465" s="117">
        <f>+H465*M465</f>
        <v>1.0520231213872833</v>
      </c>
      <c r="O465" s="117" t="s">
        <v>1159</v>
      </c>
      <c r="P465" s="114"/>
      <c r="Q465" s="118"/>
      <c r="R465" s="116"/>
      <c r="S465" s="114"/>
    </row>
    <row r="466" spans="6:19">
      <c r="F466" s="111" t="s">
        <v>609</v>
      </c>
      <c r="G466" s="136">
        <v>1.8430939999999999E-4</v>
      </c>
      <c r="H466" s="103">
        <f>ROUND(+G466*Totals!$H$18,2)</f>
        <v>70.58</v>
      </c>
      <c r="I466" s="103">
        <f t="shared" si="20"/>
        <v>24.455350877192984</v>
      </c>
      <c r="J466" s="103">
        <f t="shared" si="21"/>
        <v>46.124649122807014</v>
      </c>
      <c r="K466" s="137" t="s">
        <v>609</v>
      </c>
      <c r="L466" s="137" t="s">
        <v>69</v>
      </c>
      <c r="M466" s="138">
        <v>0.34649122807017546</v>
      </c>
      <c r="N466" s="117">
        <f>+H466*M466</f>
        <v>24.455350877192984</v>
      </c>
      <c r="O466" s="113"/>
      <c r="P466" s="114"/>
      <c r="Q466" s="118"/>
      <c r="R466" s="116"/>
      <c r="S466" s="114"/>
    </row>
    <row r="467" spans="6:19">
      <c r="F467" s="111" t="s">
        <v>608</v>
      </c>
      <c r="G467" s="136">
        <v>8.5006400000000007E-5</v>
      </c>
      <c r="H467" s="103">
        <f>ROUND(+G467*Totals!$H$18,2)</f>
        <v>32.549999999999997</v>
      </c>
      <c r="I467" s="103">
        <f t="shared" si="20"/>
        <v>6.4074803149606288</v>
      </c>
      <c r="J467" s="103">
        <f t="shared" si="21"/>
        <v>26.142519685039368</v>
      </c>
      <c r="K467" s="113" t="s">
        <v>608</v>
      </c>
      <c r="L467" s="113" t="s">
        <v>98</v>
      </c>
      <c r="M467" s="138">
        <v>0.19685039370078738</v>
      </c>
      <c r="N467" s="117">
        <f>+H467*M467</f>
        <v>6.4074803149606288</v>
      </c>
      <c r="O467" s="117" t="s">
        <v>1159</v>
      </c>
      <c r="P467" s="114"/>
      <c r="Q467" s="118"/>
      <c r="R467" s="116"/>
      <c r="S467" s="114"/>
    </row>
    <row r="468" spans="6:19">
      <c r="F468" s="111" t="s">
        <v>607</v>
      </c>
      <c r="G468" s="136">
        <v>4.8840050000000001E-4</v>
      </c>
      <c r="H468" s="103">
        <f>ROUND(+G468*Totals!$H$18,2)</f>
        <v>187.04</v>
      </c>
      <c r="I468" s="103">
        <f t="shared" si="20"/>
        <v>0</v>
      </c>
      <c r="J468" s="103">
        <f t="shared" si="21"/>
        <v>187.04</v>
      </c>
      <c r="K468" s="113"/>
      <c r="L468" s="113"/>
      <c r="N468" s="117"/>
      <c r="O468" s="113"/>
      <c r="P468" s="114"/>
      <c r="Q468" s="118"/>
      <c r="R468" s="116"/>
      <c r="S468" s="114"/>
    </row>
    <row r="469" spans="6:19">
      <c r="F469" s="111" t="s">
        <v>606</v>
      </c>
      <c r="G469" s="136">
        <v>1.5687550000000001E-4</v>
      </c>
      <c r="H469" s="103">
        <f>ROUND(+G469*Totals!$H$18,2)</f>
        <v>60.08</v>
      </c>
      <c r="I469" s="103">
        <f t="shared" si="20"/>
        <v>9.5601751824817516</v>
      </c>
      <c r="J469" s="103">
        <f t="shared" si="21"/>
        <v>50.519824817518248</v>
      </c>
      <c r="K469" s="113" t="s">
        <v>606</v>
      </c>
      <c r="L469" s="113" t="s">
        <v>53</v>
      </c>
      <c r="M469" s="138">
        <v>0.15912408759124089</v>
      </c>
      <c r="N469" s="117">
        <f>+H469*M469</f>
        <v>9.5601751824817516</v>
      </c>
      <c r="O469" s="113" t="s">
        <v>1159</v>
      </c>
      <c r="P469" s="114"/>
      <c r="Q469" s="118"/>
      <c r="R469" s="116"/>
      <c r="S469" s="114"/>
    </row>
    <row r="470" spans="6:19">
      <c r="F470" s="111" t="s">
        <v>605</v>
      </c>
      <c r="G470" s="136">
        <v>3.6436839999999998E-4</v>
      </c>
      <c r="H470" s="103">
        <f>ROUND(+G470*Totals!$H$18,2)</f>
        <v>139.54</v>
      </c>
      <c r="I470" s="103">
        <f t="shared" si="20"/>
        <v>0</v>
      </c>
      <c r="J470" s="103">
        <f t="shared" si="21"/>
        <v>139.54</v>
      </c>
      <c r="K470" s="113"/>
      <c r="L470" s="113"/>
      <c r="N470" s="117"/>
      <c r="O470" s="113"/>
      <c r="P470" s="114"/>
      <c r="Q470" s="118"/>
      <c r="R470" s="116"/>
      <c r="S470" s="114"/>
    </row>
    <row r="471" spans="6:19">
      <c r="F471" s="111" t="s">
        <v>604</v>
      </c>
      <c r="G471" s="136">
        <v>1.8199100000000001E-3</v>
      </c>
      <c r="H471" s="103">
        <f>ROUND(+G471*Totals!$H$18,2)</f>
        <v>696.96</v>
      </c>
      <c r="I471" s="103">
        <f t="shared" si="20"/>
        <v>0</v>
      </c>
      <c r="J471" s="103">
        <f t="shared" si="21"/>
        <v>696.96</v>
      </c>
      <c r="K471" s="113"/>
      <c r="L471" s="113"/>
      <c r="N471" s="117"/>
      <c r="O471" s="113"/>
      <c r="P471" s="114"/>
      <c r="Q471" s="118"/>
      <c r="R471" s="116"/>
      <c r="S471" s="114"/>
    </row>
    <row r="472" spans="6:19">
      <c r="F472" s="111" t="s">
        <v>603</v>
      </c>
      <c r="G472" s="136">
        <v>3.4968550000000003E-4</v>
      </c>
      <c r="H472" s="103">
        <f>ROUND(+G472*Totals!$H$18,2)</f>
        <v>133.91999999999999</v>
      </c>
      <c r="I472" s="103">
        <f t="shared" si="20"/>
        <v>0</v>
      </c>
      <c r="J472" s="103">
        <f t="shared" si="21"/>
        <v>133.91999999999999</v>
      </c>
      <c r="K472" s="113"/>
      <c r="L472" s="113"/>
      <c r="N472" s="117"/>
      <c r="O472" s="117"/>
      <c r="P472" s="114"/>
      <c r="Q472" s="118"/>
      <c r="R472" s="116"/>
      <c r="S472" s="114"/>
    </row>
    <row r="473" spans="6:19">
      <c r="F473" s="111" t="s">
        <v>602</v>
      </c>
      <c r="G473" s="136">
        <v>4.0845582000000004E-3</v>
      </c>
      <c r="H473" s="103">
        <f>ROUND(+G473*Totals!$H$18,2)</f>
        <v>1564.25</v>
      </c>
      <c r="I473" s="103">
        <f t="shared" si="20"/>
        <v>0</v>
      </c>
      <c r="J473" s="103">
        <f t="shared" si="21"/>
        <v>1564.25</v>
      </c>
      <c r="K473" s="113"/>
      <c r="L473" s="113"/>
      <c r="N473" s="117"/>
      <c r="O473" s="117"/>
      <c r="P473" s="114"/>
      <c r="Q473" s="118"/>
      <c r="R473" s="116"/>
      <c r="S473" s="114"/>
    </row>
    <row r="474" spans="6:19">
      <c r="F474" s="111" t="s">
        <v>601</v>
      </c>
      <c r="G474" s="136">
        <v>4.6753499999999999E-5</v>
      </c>
      <c r="H474" s="103">
        <f>ROUND(+G474*Totals!$H$18,2)</f>
        <v>17.899999999999999</v>
      </c>
      <c r="I474" s="103">
        <f t="shared" si="20"/>
        <v>4.8080906148867308</v>
      </c>
      <c r="J474" s="103">
        <f t="shared" si="21"/>
        <v>13.091909385113269</v>
      </c>
      <c r="K474" s="113" t="s">
        <v>601</v>
      </c>
      <c r="L474" s="113" t="s">
        <v>89</v>
      </c>
      <c r="M474" s="138">
        <v>0.26860841423948217</v>
      </c>
      <c r="N474" s="117">
        <f>+H474*M474</f>
        <v>4.8080906148867308</v>
      </c>
      <c r="O474" s="117" t="s">
        <v>1159</v>
      </c>
      <c r="P474" s="114"/>
      <c r="Q474" s="118"/>
      <c r="R474" s="116"/>
      <c r="S474" s="114"/>
    </row>
    <row r="475" spans="6:19">
      <c r="F475" s="111" t="s">
        <v>600</v>
      </c>
      <c r="G475" s="136">
        <v>1.526252E-4</v>
      </c>
      <c r="H475" s="103">
        <f>ROUND(+G475*Totals!$H$18,2)</f>
        <v>58.45</v>
      </c>
      <c r="I475" s="103">
        <f t="shared" si="20"/>
        <v>14.675977410947006</v>
      </c>
      <c r="J475" s="103">
        <f t="shared" si="21"/>
        <v>43.774022589052997</v>
      </c>
      <c r="K475" s="113" t="s">
        <v>600</v>
      </c>
      <c r="L475" s="113" t="s">
        <v>127</v>
      </c>
      <c r="M475" s="138">
        <v>0.25108601216333626</v>
      </c>
      <c r="N475" s="117">
        <f>+H475*M475</f>
        <v>14.675977410947006</v>
      </c>
      <c r="O475" s="117" t="s">
        <v>1159</v>
      </c>
      <c r="P475" s="114"/>
      <c r="Q475" s="118"/>
      <c r="R475" s="116"/>
      <c r="S475" s="114"/>
    </row>
    <row r="476" spans="6:19">
      <c r="F476" s="111" t="s">
        <v>599</v>
      </c>
      <c r="G476" s="136">
        <v>6.10501E-5</v>
      </c>
      <c r="H476" s="103">
        <f>ROUND(+G476*Totals!$H$18,2)</f>
        <v>23.38</v>
      </c>
      <c r="I476" s="103">
        <f t="shared" si="20"/>
        <v>8.2704761904761899</v>
      </c>
      <c r="J476" s="103">
        <f t="shared" si="21"/>
        <v>15.109523809523809</v>
      </c>
      <c r="K476" s="113" t="s">
        <v>599</v>
      </c>
      <c r="L476" s="113" t="s">
        <v>96</v>
      </c>
      <c r="M476" s="138">
        <v>0.35374149659863946</v>
      </c>
      <c r="N476" s="117">
        <f>+H476*M476</f>
        <v>8.2704761904761899</v>
      </c>
      <c r="O476" s="113" t="s">
        <v>1159</v>
      </c>
      <c r="P476" s="114"/>
      <c r="Q476" s="118"/>
      <c r="R476" s="116"/>
      <c r="S476" s="114"/>
    </row>
    <row r="477" spans="6:19">
      <c r="F477" s="111" t="s">
        <v>598</v>
      </c>
      <c r="G477" s="136">
        <v>9.6211800000000006E-5</v>
      </c>
      <c r="H477" s="103">
        <f>ROUND(+G477*Totals!$H$18,2)</f>
        <v>36.85</v>
      </c>
      <c r="I477" s="103">
        <f t="shared" si="20"/>
        <v>7.3548353909465014</v>
      </c>
      <c r="J477" s="103">
        <f t="shared" si="21"/>
        <v>29.4951646090535</v>
      </c>
      <c r="K477" s="113" t="s">
        <v>598</v>
      </c>
      <c r="L477" s="113" t="s">
        <v>128</v>
      </c>
      <c r="M477" s="138">
        <v>0.19958847736625512</v>
      </c>
      <c r="N477" s="117">
        <f>+H477*M477</f>
        <v>7.3548353909465014</v>
      </c>
      <c r="O477" s="113" t="s">
        <v>1159</v>
      </c>
      <c r="P477" s="114"/>
      <c r="Q477" s="118"/>
      <c r="R477" s="116"/>
      <c r="S477" s="114"/>
    </row>
    <row r="478" spans="6:19">
      <c r="F478" s="111" t="s">
        <v>597</v>
      </c>
      <c r="G478" s="136">
        <v>5.1737989999999998E-4</v>
      </c>
      <c r="H478" s="103">
        <f>ROUND(+G478*Totals!$H$18,2)</f>
        <v>198.14</v>
      </c>
      <c r="I478" s="103">
        <f t="shared" si="20"/>
        <v>0</v>
      </c>
      <c r="J478" s="103">
        <f t="shared" si="21"/>
        <v>198.14</v>
      </c>
      <c r="K478" s="113"/>
      <c r="L478" s="113"/>
      <c r="N478" s="117"/>
      <c r="O478" s="117"/>
      <c r="P478" s="114"/>
      <c r="Q478" s="118"/>
      <c r="R478" s="116"/>
      <c r="S478" s="114"/>
    </row>
    <row r="479" spans="6:19">
      <c r="F479" s="111" t="s">
        <v>596</v>
      </c>
      <c r="G479" s="136">
        <v>7.0400770000000001E-4</v>
      </c>
      <c r="H479" s="103">
        <f>ROUND(+G479*Totals!$H$18,2)</f>
        <v>269.61</v>
      </c>
      <c r="I479" s="103">
        <f t="shared" si="20"/>
        <v>0</v>
      </c>
      <c r="J479" s="103">
        <f t="shared" si="21"/>
        <v>269.61</v>
      </c>
      <c r="K479" s="113"/>
      <c r="L479" s="113"/>
      <c r="N479" s="117"/>
      <c r="O479" s="117"/>
      <c r="P479" s="114"/>
      <c r="Q479" s="118"/>
      <c r="R479" s="116"/>
      <c r="S479" s="114"/>
    </row>
    <row r="480" spans="6:19">
      <c r="F480" s="111" t="s">
        <v>595</v>
      </c>
      <c r="G480" s="136">
        <v>0</v>
      </c>
      <c r="H480" s="103">
        <f>ROUND(+G480*Totals!$H$18,2)</f>
        <v>0</v>
      </c>
      <c r="I480" s="103">
        <f t="shared" si="20"/>
        <v>0</v>
      </c>
      <c r="J480" s="103">
        <f t="shared" si="21"/>
        <v>0</v>
      </c>
      <c r="K480" s="113" t="s">
        <v>595</v>
      </c>
      <c r="L480" s="113" t="s">
        <v>61</v>
      </c>
      <c r="M480" s="138">
        <v>0.64615384615384619</v>
      </c>
      <c r="N480" s="117">
        <f>+H480*M480</f>
        <v>0</v>
      </c>
      <c r="O480" s="117" t="s">
        <v>1159</v>
      </c>
      <c r="P480" s="114"/>
      <c r="Q480" s="118"/>
      <c r="R480" s="116"/>
      <c r="S480" s="114"/>
    </row>
    <row r="481" spans="6:19">
      <c r="F481" s="111" t="s">
        <v>594</v>
      </c>
      <c r="G481" s="136">
        <v>1.143723E-4</v>
      </c>
      <c r="H481" s="103">
        <f>ROUND(+G481*Totals!$H$18,2)</f>
        <v>43.8</v>
      </c>
      <c r="I481" s="103">
        <f t="shared" si="20"/>
        <v>10.094857142857142</v>
      </c>
      <c r="J481" s="103">
        <f t="shared" si="21"/>
        <v>33.705142857142853</v>
      </c>
      <c r="K481" s="113" t="s">
        <v>594</v>
      </c>
      <c r="L481" s="113" t="s">
        <v>94</v>
      </c>
      <c r="M481" s="138">
        <v>0.23047619047619047</v>
      </c>
      <c r="N481" s="117">
        <f>+H481*M481</f>
        <v>10.094857142857142</v>
      </c>
      <c r="O481" s="117" t="s">
        <v>1159</v>
      </c>
      <c r="P481" s="114"/>
      <c r="Q481" s="118"/>
      <c r="R481" s="116"/>
      <c r="S481" s="114"/>
    </row>
    <row r="482" spans="6:19">
      <c r="F482" s="111" t="s">
        <v>593</v>
      </c>
      <c r="G482" s="136">
        <v>1.402606E-4</v>
      </c>
      <c r="H482" s="103">
        <f>ROUND(+G482*Totals!$H$18,2)</f>
        <v>53.72</v>
      </c>
      <c r="I482" s="103">
        <f t="shared" si="20"/>
        <v>17.33299771167048</v>
      </c>
      <c r="J482" s="103">
        <f t="shared" si="21"/>
        <v>36.387002288329519</v>
      </c>
      <c r="K482" s="113" t="s">
        <v>593</v>
      </c>
      <c r="L482" s="113" t="s">
        <v>92</v>
      </c>
      <c r="M482" s="138">
        <v>0.32265446224256289</v>
      </c>
      <c r="N482" s="117">
        <f t="shared" ref="N482:N521" si="22">+H482*M482</f>
        <v>17.33299771167048</v>
      </c>
      <c r="O482" s="117" t="s">
        <v>1159</v>
      </c>
      <c r="P482" s="114"/>
      <c r="Q482" s="118"/>
      <c r="R482" s="116"/>
      <c r="S482" s="114"/>
    </row>
    <row r="483" spans="6:19">
      <c r="F483" s="111" t="s">
        <v>592</v>
      </c>
      <c r="G483" s="136">
        <v>1.3794219999999999E-4</v>
      </c>
      <c r="H483" s="103">
        <f>ROUND(+G483*Totals!$H$18,2)</f>
        <v>52.83</v>
      </c>
      <c r="I483" s="103">
        <f t="shared" si="20"/>
        <v>6.0987012987012994</v>
      </c>
      <c r="J483" s="103">
        <f t="shared" si="21"/>
        <v>46.731298701298698</v>
      </c>
      <c r="K483" s="113" t="s">
        <v>592</v>
      </c>
      <c r="L483" s="113" t="s">
        <v>49</v>
      </c>
      <c r="M483" s="138">
        <v>0.11544011544011545</v>
      </c>
      <c r="N483" s="117">
        <f t="shared" si="22"/>
        <v>6.0987012987012994</v>
      </c>
      <c r="O483" s="117" t="s">
        <v>1159</v>
      </c>
      <c r="P483" s="114"/>
      <c r="Q483" s="118"/>
      <c r="R483" s="116"/>
      <c r="S483" s="114"/>
    </row>
    <row r="484" spans="6:19">
      <c r="F484" s="111" t="s">
        <v>591</v>
      </c>
      <c r="G484" s="136">
        <v>1.058716E-4</v>
      </c>
      <c r="H484" s="103">
        <f>ROUND(+G484*Totals!$H$18,2)</f>
        <v>40.549999999999997</v>
      </c>
      <c r="I484" s="103">
        <f t="shared" si="20"/>
        <v>18.698659517426272</v>
      </c>
      <c r="J484" s="103">
        <f t="shared" si="21"/>
        <v>21.851340482573725</v>
      </c>
      <c r="K484" s="113" t="s">
        <v>591</v>
      </c>
      <c r="L484" s="113" t="s">
        <v>85</v>
      </c>
      <c r="M484" s="138">
        <v>0.46112600536193027</v>
      </c>
      <c r="N484" s="117">
        <f t="shared" si="22"/>
        <v>18.698659517426272</v>
      </c>
      <c r="O484" s="117" t="s">
        <v>1159</v>
      </c>
      <c r="P484" s="114"/>
      <c r="Q484" s="118"/>
      <c r="R484" s="116"/>
      <c r="S484" s="114"/>
    </row>
    <row r="485" spans="6:19">
      <c r="F485" s="111" t="s">
        <v>590</v>
      </c>
      <c r="G485" s="136">
        <v>6.4141199999999995E-5</v>
      </c>
      <c r="H485" s="103">
        <f>ROUND(+G485*Totals!$H$18,2)</f>
        <v>24.56</v>
      </c>
      <c r="I485" s="103">
        <f t="shared" si="20"/>
        <v>10.951802656546491</v>
      </c>
      <c r="J485" s="103">
        <f t="shared" si="21"/>
        <v>13.608197343453508</v>
      </c>
      <c r="K485" s="113" t="s">
        <v>590</v>
      </c>
      <c r="L485" s="113" t="s">
        <v>48</v>
      </c>
      <c r="M485" s="138">
        <v>0.44592030360531315</v>
      </c>
      <c r="N485" s="117">
        <f t="shared" si="22"/>
        <v>10.951802656546491</v>
      </c>
      <c r="O485" s="117" t="s">
        <v>1159</v>
      </c>
      <c r="P485" s="114"/>
      <c r="Q485" s="118"/>
      <c r="R485" s="116"/>
      <c r="S485" s="114"/>
    </row>
    <row r="486" spans="6:19">
      <c r="F486" s="111" t="s">
        <v>589</v>
      </c>
      <c r="G486" s="136">
        <v>1.8276379999999999E-4</v>
      </c>
      <c r="H486" s="103">
        <f>ROUND(+G486*Totals!$H$18,2)</f>
        <v>69.989999999999995</v>
      </c>
      <c r="I486" s="103">
        <f t="shared" si="20"/>
        <v>21.823804945054945</v>
      </c>
      <c r="J486" s="103">
        <f t="shared" si="21"/>
        <v>48.166195054945049</v>
      </c>
      <c r="K486" s="113" t="s">
        <v>589</v>
      </c>
      <c r="L486" s="113" t="s">
        <v>79</v>
      </c>
      <c r="M486" s="138">
        <v>0.31181318681318682</v>
      </c>
      <c r="N486" s="117">
        <f t="shared" si="22"/>
        <v>21.823804945054945</v>
      </c>
      <c r="O486" s="117" t="s">
        <v>1159</v>
      </c>
      <c r="P486" s="114"/>
      <c r="Q486" s="118"/>
      <c r="R486" s="116"/>
      <c r="S486" s="114"/>
    </row>
    <row r="487" spans="6:19">
      <c r="F487" s="111" t="s">
        <v>588</v>
      </c>
      <c r="G487" s="136">
        <v>4.6753499999999999E-5</v>
      </c>
      <c r="H487" s="103">
        <f>ROUND(+G487*Totals!$H$18,2)</f>
        <v>17.899999999999999</v>
      </c>
      <c r="I487" s="103">
        <f t="shared" si="20"/>
        <v>4.0805471124620061</v>
      </c>
      <c r="J487" s="103">
        <f t="shared" si="21"/>
        <v>13.819452887537992</v>
      </c>
      <c r="K487" s="113" t="s">
        <v>588</v>
      </c>
      <c r="L487" s="113" t="s">
        <v>119</v>
      </c>
      <c r="M487" s="138">
        <v>0.22796352583586627</v>
      </c>
      <c r="N487" s="117">
        <f t="shared" si="22"/>
        <v>4.0805471124620061</v>
      </c>
      <c r="O487" s="117" t="s">
        <v>1159</v>
      </c>
      <c r="P487" s="114"/>
      <c r="Q487" s="118"/>
      <c r="R487" s="116"/>
      <c r="S487" s="114"/>
    </row>
    <row r="488" spans="6:19">
      <c r="F488" s="111" t="s">
        <v>587</v>
      </c>
      <c r="G488" s="136">
        <v>7.7278600000000002E-5</v>
      </c>
      <c r="H488" s="103">
        <f>ROUND(+G488*Totals!$H$18,2)</f>
        <v>29.6</v>
      </c>
      <c r="I488" s="103">
        <f t="shared" si="20"/>
        <v>14.637362637362639</v>
      </c>
      <c r="J488" s="103">
        <f t="shared" si="21"/>
        <v>14.962637362637363</v>
      </c>
      <c r="K488" s="113" t="s">
        <v>587</v>
      </c>
      <c r="L488" s="113" t="s">
        <v>59</v>
      </c>
      <c r="M488" s="138">
        <v>0.49450549450549453</v>
      </c>
      <c r="N488" s="117">
        <f t="shared" si="22"/>
        <v>14.637362637362639</v>
      </c>
      <c r="O488" s="117" t="s">
        <v>1159</v>
      </c>
      <c r="P488" s="114"/>
      <c r="Q488" s="118"/>
      <c r="R488" s="116"/>
      <c r="S488" s="114"/>
    </row>
    <row r="489" spans="6:19">
      <c r="F489" s="111" t="s">
        <v>586</v>
      </c>
      <c r="G489" s="136">
        <v>7.5346600000000008E-5</v>
      </c>
      <c r="H489" s="103">
        <f>ROUND(+G489*Totals!$H$18,2)</f>
        <v>28.86</v>
      </c>
      <c r="I489" s="103">
        <f t="shared" si="20"/>
        <v>5.0900342465753425</v>
      </c>
      <c r="J489" s="103">
        <f t="shared" si="21"/>
        <v>23.769965753424657</v>
      </c>
      <c r="K489" s="113" t="s">
        <v>586</v>
      </c>
      <c r="L489" s="113" t="s">
        <v>126</v>
      </c>
      <c r="M489" s="138">
        <v>0.17636986301369864</v>
      </c>
      <c r="N489" s="117">
        <f t="shared" si="22"/>
        <v>5.0900342465753425</v>
      </c>
      <c r="O489" s="113" t="s">
        <v>1159</v>
      </c>
      <c r="P489" s="114"/>
      <c r="Q489" s="118"/>
      <c r="R489" s="116"/>
      <c r="S489" s="114"/>
    </row>
    <row r="490" spans="6:19">
      <c r="F490" s="111" t="s">
        <v>585</v>
      </c>
      <c r="G490" s="136">
        <v>6.2982000000000001E-5</v>
      </c>
      <c r="H490" s="103">
        <f>ROUND(+G490*Totals!$H$18,2)</f>
        <v>24.12</v>
      </c>
      <c r="I490" s="103">
        <f t="shared" si="20"/>
        <v>4.0401000000000007</v>
      </c>
      <c r="J490" s="103">
        <f t="shared" si="21"/>
        <v>20.079900000000002</v>
      </c>
      <c r="K490" s="113" t="s">
        <v>585</v>
      </c>
      <c r="L490" s="113" t="s">
        <v>45</v>
      </c>
      <c r="M490" s="138">
        <v>0.16750000000000001</v>
      </c>
      <c r="N490" s="117">
        <f t="shared" si="22"/>
        <v>4.0401000000000007</v>
      </c>
      <c r="O490" s="117" t="s">
        <v>1159</v>
      </c>
      <c r="P490" s="114"/>
      <c r="Q490" s="118"/>
      <c r="R490" s="116"/>
      <c r="S490" s="114"/>
    </row>
    <row r="491" spans="6:19">
      <c r="F491" s="111" t="s">
        <v>584</v>
      </c>
      <c r="G491" s="136">
        <v>8.628151000000001E-4</v>
      </c>
      <c r="H491" s="103">
        <f>ROUND(+G491*Totals!$H$18,2)</f>
        <v>330.43</v>
      </c>
      <c r="I491" s="103">
        <f t="shared" si="20"/>
        <v>0</v>
      </c>
      <c r="J491" s="103">
        <f t="shared" si="21"/>
        <v>330.43</v>
      </c>
      <c r="K491" s="113"/>
      <c r="L491" s="113"/>
      <c r="N491" s="117"/>
      <c r="O491" s="117"/>
      <c r="P491" s="114"/>
      <c r="Q491" s="118"/>
      <c r="R491" s="116"/>
      <c r="S491" s="114"/>
    </row>
    <row r="492" spans="6:19">
      <c r="F492" s="111" t="s">
        <v>583</v>
      </c>
      <c r="G492" s="136">
        <v>1.1244030000000001E-4</v>
      </c>
      <c r="H492" s="103">
        <f>ROUND(+G492*Totals!$H$18,2)</f>
        <v>43.06</v>
      </c>
      <c r="I492" s="103">
        <f t="shared" si="20"/>
        <v>16.37492957746479</v>
      </c>
      <c r="J492" s="103">
        <f t="shared" si="21"/>
        <v>26.685070422535212</v>
      </c>
      <c r="K492" s="113" t="s">
        <v>583</v>
      </c>
      <c r="L492" s="113" t="s">
        <v>98</v>
      </c>
      <c r="M492" s="138">
        <v>0.38028169014084512</v>
      </c>
      <c r="N492" s="117">
        <f t="shared" si="22"/>
        <v>16.37492957746479</v>
      </c>
      <c r="O492" s="117" t="s">
        <v>1159</v>
      </c>
      <c r="P492" s="114"/>
      <c r="Q492" s="118"/>
      <c r="R492" s="116"/>
      <c r="S492" s="114"/>
    </row>
    <row r="493" spans="6:19">
      <c r="F493" s="111" t="s">
        <v>582</v>
      </c>
      <c r="G493" s="136">
        <v>1.6962640000000001E-4</v>
      </c>
      <c r="H493" s="103">
        <f>ROUND(+G493*Totals!$H$18,2)</f>
        <v>64.959999999999994</v>
      </c>
      <c r="I493" s="103">
        <f t="shared" si="20"/>
        <v>23.705781990521324</v>
      </c>
      <c r="J493" s="103">
        <f t="shared" si="21"/>
        <v>41.25421800947867</v>
      </c>
      <c r="K493" s="113" t="s">
        <v>582</v>
      </c>
      <c r="L493" s="113" t="s">
        <v>94</v>
      </c>
      <c r="M493" s="138">
        <v>0.36492890995260663</v>
      </c>
      <c r="N493" s="117">
        <f t="shared" si="22"/>
        <v>23.705781990521324</v>
      </c>
      <c r="O493" s="117" t="s">
        <v>1159</v>
      </c>
      <c r="P493" s="114"/>
      <c r="Q493" s="118"/>
      <c r="R493" s="116"/>
      <c r="S493" s="114"/>
    </row>
    <row r="494" spans="6:19">
      <c r="F494" s="111" t="s">
        <v>581</v>
      </c>
      <c r="G494" s="136">
        <v>6.4141199999999995E-5</v>
      </c>
      <c r="H494" s="103">
        <f>ROUND(+G494*Totals!$H$18,2)</f>
        <v>24.56</v>
      </c>
      <c r="I494" s="103">
        <f t="shared" si="20"/>
        <v>5.8656394453004612</v>
      </c>
      <c r="J494" s="103">
        <f t="shared" si="21"/>
        <v>18.694360554699536</v>
      </c>
      <c r="K494" s="113" t="s">
        <v>581</v>
      </c>
      <c r="L494" s="113" t="s">
        <v>77</v>
      </c>
      <c r="M494" s="138">
        <v>0.23882896764252695</v>
      </c>
      <c r="N494" s="117">
        <f t="shared" si="22"/>
        <v>5.8656394453004612</v>
      </c>
      <c r="O494" s="117" t="s">
        <v>1159</v>
      </c>
      <c r="P494" s="114"/>
      <c r="Q494" s="118"/>
      <c r="R494" s="116"/>
      <c r="S494" s="114"/>
    </row>
    <row r="495" spans="6:19">
      <c r="F495" s="111" t="s">
        <v>580</v>
      </c>
      <c r="G495" s="136">
        <v>1.4721569999999999E-4</v>
      </c>
      <c r="H495" s="103">
        <f>ROUND(+G495*Totals!$H$18,2)</f>
        <v>56.38</v>
      </c>
      <c r="I495" s="103">
        <f t="shared" si="20"/>
        <v>12.710466988727857</v>
      </c>
      <c r="J495" s="103">
        <f t="shared" si="21"/>
        <v>43.669533011272144</v>
      </c>
      <c r="K495" s="113" t="s">
        <v>580</v>
      </c>
      <c r="L495" s="113" t="s">
        <v>80</v>
      </c>
      <c r="M495" s="138">
        <v>0.22544283413848629</v>
      </c>
      <c r="N495" s="117">
        <f t="shared" si="22"/>
        <v>12.710466988727857</v>
      </c>
      <c r="O495" s="113" t="s">
        <v>1159</v>
      </c>
      <c r="P495" s="114"/>
      <c r="Q495" s="118"/>
      <c r="R495" s="116"/>
      <c r="S495" s="114"/>
    </row>
    <row r="496" spans="6:19">
      <c r="F496" s="111" t="s">
        <v>579</v>
      </c>
      <c r="G496" s="136">
        <v>9.4279800000000012E-5</v>
      </c>
      <c r="H496" s="103">
        <f>ROUND(+G496*Totals!$H$18,2)</f>
        <v>36.11</v>
      </c>
      <c r="I496" s="103">
        <f t="shared" si="20"/>
        <v>19.249299610894944</v>
      </c>
      <c r="J496" s="103">
        <f t="shared" si="21"/>
        <v>16.860700389105055</v>
      </c>
      <c r="K496" s="113" t="s">
        <v>579</v>
      </c>
      <c r="L496" s="113" t="s">
        <v>85</v>
      </c>
      <c r="M496" s="138">
        <v>0.5330739299610896</v>
      </c>
      <c r="N496" s="117">
        <f t="shared" si="22"/>
        <v>19.249299610894944</v>
      </c>
      <c r="O496" s="117" t="s">
        <v>1159</v>
      </c>
      <c r="P496" s="114"/>
      <c r="Q496" s="118"/>
      <c r="R496" s="116"/>
      <c r="S496" s="114"/>
    </row>
    <row r="497" spans="6:19">
      <c r="F497" s="111" t="s">
        <v>578</v>
      </c>
      <c r="G497" s="136">
        <v>5.3979069999999997E-4</v>
      </c>
      <c r="H497" s="103">
        <f>ROUND(+G497*Totals!$H$18,2)</f>
        <v>206.72</v>
      </c>
      <c r="I497" s="103">
        <f t="shared" si="20"/>
        <v>0</v>
      </c>
      <c r="J497" s="103">
        <f t="shared" si="21"/>
        <v>206.72</v>
      </c>
      <c r="K497" s="113"/>
      <c r="L497" s="113"/>
      <c r="N497" s="117"/>
      <c r="O497" s="117"/>
      <c r="P497" s="114"/>
      <c r="Q497" s="118"/>
      <c r="R497" s="116"/>
      <c r="S497" s="114"/>
    </row>
    <row r="498" spans="6:19">
      <c r="F498" s="111" t="s">
        <v>577</v>
      </c>
      <c r="G498" s="136">
        <v>1.4721569999999999E-4</v>
      </c>
      <c r="H498" s="103">
        <f>ROUND(+G498*Totals!$H$18,2)</f>
        <v>56.38</v>
      </c>
      <c r="I498" s="103">
        <f t="shared" si="20"/>
        <v>6.4967682119205303</v>
      </c>
      <c r="J498" s="103">
        <f t="shared" si="21"/>
        <v>49.88323178807947</v>
      </c>
      <c r="K498" s="113" t="s">
        <v>577</v>
      </c>
      <c r="L498" s="113" t="s">
        <v>47</v>
      </c>
      <c r="M498" s="138">
        <v>0.1152317880794702</v>
      </c>
      <c r="N498" s="117">
        <f t="shared" si="22"/>
        <v>6.4967682119205303</v>
      </c>
      <c r="O498" s="113" t="s">
        <v>1159</v>
      </c>
      <c r="P498" s="114"/>
      <c r="Q498" s="118"/>
      <c r="R498" s="116"/>
      <c r="S498" s="114"/>
    </row>
    <row r="499" spans="6:19">
      <c r="F499" s="111" t="s">
        <v>576</v>
      </c>
      <c r="G499" s="136">
        <v>5.6413299999999997E-5</v>
      </c>
      <c r="H499" s="103">
        <f>ROUND(+G499*Totals!$H$18,2)</f>
        <v>21.6</v>
      </c>
      <c r="I499" s="103">
        <f t="shared" si="20"/>
        <v>3.1436619718309866</v>
      </c>
      <c r="J499" s="103">
        <f t="shared" si="21"/>
        <v>18.456338028169014</v>
      </c>
      <c r="K499" s="113" t="s">
        <v>576</v>
      </c>
      <c r="L499" s="113" t="s">
        <v>89</v>
      </c>
      <c r="M499" s="138">
        <v>0.1455399061032864</v>
      </c>
      <c r="N499" s="117">
        <f t="shared" si="22"/>
        <v>3.1436619718309866</v>
      </c>
      <c r="O499" s="113" t="s">
        <v>1159</v>
      </c>
      <c r="P499" s="114"/>
      <c r="Q499" s="118"/>
      <c r="R499" s="116"/>
      <c r="S499" s="114"/>
    </row>
    <row r="500" spans="6:19">
      <c r="F500" s="111" t="s">
        <v>575</v>
      </c>
      <c r="G500" s="136">
        <v>5.2433500000000001E-4</v>
      </c>
      <c r="H500" s="103">
        <f>ROUND(+G500*Totals!$H$18,2)</f>
        <v>200.8</v>
      </c>
      <c r="I500" s="103">
        <f t="shared" si="20"/>
        <v>0</v>
      </c>
      <c r="J500" s="103">
        <f t="shared" si="21"/>
        <v>200.8</v>
      </c>
      <c r="K500" s="113"/>
      <c r="L500" s="113"/>
      <c r="N500" s="117"/>
      <c r="O500" s="117"/>
      <c r="P500" s="114"/>
      <c r="Q500" s="118"/>
      <c r="R500" s="116"/>
      <c r="S500" s="114"/>
    </row>
    <row r="501" spans="6:19">
      <c r="F501" s="111" t="s">
        <v>574</v>
      </c>
      <c r="G501" s="136">
        <v>3.2379720000000003E-4</v>
      </c>
      <c r="H501" s="103">
        <f>ROUND(+G501*Totals!$H$18,2)</f>
        <v>124</v>
      </c>
      <c r="I501" s="103">
        <f t="shared" si="20"/>
        <v>0</v>
      </c>
      <c r="J501" s="103">
        <f t="shared" si="21"/>
        <v>124</v>
      </c>
      <c r="K501" s="113"/>
      <c r="L501" s="113"/>
      <c r="N501" s="117"/>
      <c r="O501" s="117"/>
      <c r="P501" s="114"/>
      <c r="Q501" s="118"/>
      <c r="R501" s="116"/>
      <c r="S501" s="114"/>
    </row>
    <row r="502" spans="6:19">
      <c r="F502" s="111" t="s">
        <v>573</v>
      </c>
      <c r="G502" s="136">
        <v>1.4914760000000002E-4</v>
      </c>
      <c r="H502" s="103">
        <f>ROUND(+G502*Totals!$H$18,2)</f>
        <v>57.12</v>
      </c>
      <c r="I502" s="103">
        <f t="shared" si="20"/>
        <v>7.2578217821782181</v>
      </c>
      <c r="J502" s="103">
        <f t="shared" si="21"/>
        <v>49.862178217821779</v>
      </c>
      <c r="K502" s="113" t="s">
        <v>573</v>
      </c>
      <c r="L502" s="113" t="s">
        <v>121</v>
      </c>
      <c r="M502" s="138">
        <v>0.12706270627062707</v>
      </c>
      <c r="N502" s="117">
        <f t="shared" si="22"/>
        <v>7.2578217821782181</v>
      </c>
      <c r="O502" s="113" t="s">
        <v>1159</v>
      </c>
      <c r="P502" s="114"/>
      <c r="Q502" s="118"/>
      <c r="R502" s="116"/>
      <c r="S502" s="114"/>
    </row>
    <row r="503" spans="6:19">
      <c r="F503" s="111" t="s">
        <v>572</v>
      </c>
      <c r="G503" s="136">
        <v>1.6769450000000001E-4</v>
      </c>
      <c r="H503" s="103">
        <f>ROUND(+G503*Totals!$H$18,2)</f>
        <v>64.22</v>
      </c>
      <c r="I503" s="103">
        <f t="shared" si="20"/>
        <v>11.449057377049181</v>
      </c>
      <c r="J503" s="103">
        <f t="shared" si="21"/>
        <v>52.77094262295082</v>
      </c>
      <c r="K503" s="113" t="s">
        <v>572</v>
      </c>
      <c r="L503" s="113" t="s">
        <v>57</v>
      </c>
      <c r="M503" s="138">
        <v>0.17827868852459017</v>
      </c>
      <c r="N503" s="117">
        <f t="shared" si="22"/>
        <v>11.449057377049181</v>
      </c>
      <c r="O503" s="117" t="s">
        <v>1159</v>
      </c>
      <c r="P503" s="114"/>
      <c r="Q503" s="118"/>
      <c r="R503" s="116"/>
      <c r="S503" s="114"/>
    </row>
    <row r="504" spans="6:19">
      <c r="F504" s="111" t="s">
        <v>571</v>
      </c>
      <c r="G504" s="136">
        <v>1.8237739999999998E-4</v>
      </c>
      <c r="H504" s="103">
        <f>ROUND(+G504*Totals!$H$18,2)</f>
        <v>69.84</v>
      </c>
      <c r="I504" s="103">
        <f t="shared" si="20"/>
        <v>6.425701357466064</v>
      </c>
      <c r="J504" s="103">
        <f t="shared" si="21"/>
        <v>63.414298642533936</v>
      </c>
      <c r="K504" s="137" t="s">
        <v>571</v>
      </c>
      <c r="L504" s="137" t="s">
        <v>102</v>
      </c>
      <c r="M504" s="138">
        <v>9.2006033182503777E-2</v>
      </c>
      <c r="N504" s="117">
        <f t="shared" si="22"/>
        <v>6.425701357466064</v>
      </c>
      <c r="O504" s="113"/>
      <c r="P504" s="114"/>
      <c r="Q504" s="118"/>
      <c r="R504" s="116"/>
      <c r="S504" s="114"/>
    </row>
    <row r="505" spans="6:19">
      <c r="F505" s="111" t="s">
        <v>570</v>
      </c>
      <c r="G505" s="136">
        <v>9.65982E-5</v>
      </c>
      <c r="H505" s="103">
        <f>ROUND(+G505*Totals!$H$18,2)</f>
        <v>36.99</v>
      </c>
      <c r="I505" s="103">
        <f t="shared" si="20"/>
        <v>10.350412844036697</v>
      </c>
      <c r="J505" s="103">
        <f t="shared" si="21"/>
        <v>26.639587155963305</v>
      </c>
      <c r="K505" s="113" t="s">
        <v>570</v>
      </c>
      <c r="L505" s="113" t="s">
        <v>57</v>
      </c>
      <c r="M505" s="138">
        <v>0.27981651376146788</v>
      </c>
      <c r="N505" s="117">
        <f t="shared" si="22"/>
        <v>10.350412844036697</v>
      </c>
      <c r="O505" s="117" t="s">
        <v>1159</v>
      </c>
      <c r="P505" s="114"/>
      <c r="Q505" s="118"/>
      <c r="R505" s="116"/>
      <c r="S505" s="114"/>
    </row>
    <row r="506" spans="6:19">
      <c r="F506" s="111" t="s">
        <v>569</v>
      </c>
      <c r="G506" s="136">
        <v>3.1181899999999996E-4</v>
      </c>
      <c r="H506" s="103">
        <f>ROUND(+G506*Totals!$H$18,2)</f>
        <v>119.42</v>
      </c>
      <c r="I506" s="103">
        <f t="shared" si="20"/>
        <v>0</v>
      </c>
      <c r="J506" s="103">
        <f t="shared" si="21"/>
        <v>119.42</v>
      </c>
      <c r="K506" s="113"/>
      <c r="L506" s="113"/>
      <c r="N506" s="117"/>
      <c r="O506" s="117"/>
      <c r="P506" s="114"/>
      <c r="Q506" s="118"/>
      <c r="R506" s="116"/>
      <c r="S506" s="114"/>
    </row>
    <row r="507" spans="6:19">
      <c r="F507" s="111" t="s">
        <v>568</v>
      </c>
      <c r="G507" s="136">
        <v>1.163042E-4</v>
      </c>
      <c r="H507" s="103">
        <f>ROUND(+G507*Totals!$H$18,2)</f>
        <v>44.54</v>
      </c>
      <c r="I507" s="103">
        <f t="shared" si="20"/>
        <v>22.590102669404519</v>
      </c>
      <c r="J507" s="103">
        <f t="shared" si="21"/>
        <v>21.94989733059548</v>
      </c>
      <c r="K507" s="113" t="s">
        <v>568</v>
      </c>
      <c r="L507" s="113" t="s">
        <v>56</v>
      </c>
      <c r="M507" s="138">
        <v>0.50718685831622179</v>
      </c>
      <c r="N507" s="117">
        <f t="shared" si="22"/>
        <v>22.590102669404519</v>
      </c>
      <c r="O507" s="117" t="s">
        <v>1159</v>
      </c>
      <c r="P507" s="114"/>
      <c r="Q507" s="118"/>
      <c r="R507" s="116"/>
      <c r="S507" s="114"/>
    </row>
    <row r="508" spans="6:19">
      <c r="F508" s="111" t="s">
        <v>93</v>
      </c>
      <c r="G508" s="136">
        <v>6.6459599999999996E-5</v>
      </c>
      <c r="H508" s="103">
        <f>ROUND(+G508*Totals!$H$18,2)</f>
        <v>25.45</v>
      </c>
      <c r="I508" s="103">
        <f t="shared" si="20"/>
        <v>2.4110526315789471</v>
      </c>
      <c r="J508" s="103">
        <f t="shared" si="21"/>
        <v>23.038947368421052</v>
      </c>
      <c r="K508" s="113" t="s">
        <v>93</v>
      </c>
      <c r="L508" s="113" t="s">
        <v>93</v>
      </c>
      <c r="M508" s="138">
        <v>9.4736842105263147E-2</v>
      </c>
      <c r="N508" s="117">
        <f t="shared" si="22"/>
        <v>2.4110526315789471</v>
      </c>
      <c r="O508" s="117" t="s">
        <v>1159</v>
      </c>
      <c r="P508" s="114"/>
      <c r="Q508" s="118"/>
      <c r="R508" s="116"/>
      <c r="S508" s="114"/>
    </row>
    <row r="509" spans="6:19">
      <c r="F509" s="111" t="s">
        <v>567</v>
      </c>
      <c r="G509" s="136">
        <v>5.8731699999999999E-5</v>
      </c>
      <c r="H509" s="103">
        <f>ROUND(+G509*Totals!$H$18,2)</f>
        <v>22.49</v>
      </c>
      <c r="I509" s="103">
        <f t="shared" si="20"/>
        <v>6.1691319444444446</v>
      </c>
      <c r="J509" s="103">
        <f t="shared" si="21"/>
        <v>16.320868055555554</v>
      </c>
      <c r="K509" s="113" t="s">
        <v>567</v>
      </c>
      <c r="L509" s="113" t="s">
        <v>42</v>
      </c>
      <c r="M509" s="138">
        <v>0.27430555555555558</v>
      </c>
      <c r="N509" s="117">
        <f t="shared" si="22"/>
        <v>6.1691319444444446</v>
      </c>
      <c r="O509" s="113" t="s">
        <v>1159</v>
      </c>
      <c r="P509" s="114"/>
      <c r="Q509" s="118"/>
      <c r="R509" s="116"/>
      <c r="S509" s="114"/>
    </row>
    <row r="510" spans="6:19">
      <c r="F510" s="111" t="s">
        <v>566</v>
      </c>
      <c r="G510" s="136">
        <v>9.9689300000000008E-5</v>
      </c>
      <c r="H510" s="103">
        <f>ROUND(+G510*Totals!$H$18,2)</f>
        <v>38.18</v>
      </c>
      <c r="I510" s="103">
        <f t="shared" si="20"/>
        <v>9.6434020618556708</v>
      </c>
      <c r="J510" s="103">
        <f t="shared" si="21"/>
        <v>28.536597938144329</v>
      </c>
      <c r="K510" s="113" t="s">
        <v>566</v>
      </c>
      <c r="L510" s="113" t="s">
        <v>80</v>
      </c>
      <c r="M510" s="138">
        <v>7.3195876288659797E-2</v>
      </c>
      <c r="N510" s="117">
        <f t="shared" si="22"/>
        <v>2.7946185567010309</v>
      </c>
      <c r="O510" s="117" t="s">
        <v>89</v>
      </c>
      <c r="P510" s="138">
        <v>0.17938144329896907</v>
      </c>
      <c r="Q510" s="118">
        <f>H510*P510</f>
        <v>6.8487835051546391</v>
      </c>
      <c r="R510" s="116" t="s">
        <v>1159</v>
      </c>
      <c r="S510" s="114"/>
    </row>
    <row r="511" spans="6:19">
      <c r="F511" s="111" t="s">
        <v>565</v>
      </c>
      <c r="G511" s="136">
        <v>9.4666200000000005E-5</v>
      </c>
      <c r="H511" s="103">
        <f>ROUND(+G511*Totals!$H$18,2)</f>
        <v>36.25</v>
      </c>
      <c r="I511" s="103">
        <f t="shared" si="20"/>
        <v>0</v>
      </c>
      <c r="J511" s="103">
        <f t="shared" si="21"/>
        <v>36.25</v>
      </c>
      <c r="K511" s="113"/>
      <c r="L511" s="113"/>
      <c r="N511" s="117"/>
      <c r="O511" s="117"/>
      <c r="P511" s="114"/>
      <c r="Q511" s="118"/>
      <c r="R511" s="116"/>
      <c r="S511" s="114"/>
    </row>
    <row r="512" spans="6:19">
      <c r="F512" s="111" t="s">
        <v>564</v>
      </c>
      <c r="G512" s="136">
        <v>4.3275999999999997E-5</v>
      </c>
      <c r="H512" s="103">
        <f>ROUND(+G512*Totals!$H$18,2)</f>
        <v>16.57</v>
      </c>
      <c r="I512" s="103">
        <f t="shared" si="20"/>
        <v>5.8685416666666672</v>
      </c>
      <c r="J512" s="103">
        <f t="shared" si="21"/>
        <v>10.701458333333333</v>
      </c>
      <c r="K512" s="113" t="s">
        <v>564</v>
      </c>
      <c r="L512" s="113" t="s">
        <v>41</v>
      </c>
      <c r="M512" s="138">
        <v>0.35416666666666669</v>
      </c>
      <c r="N512" s="117">
        <f t="shared" si="22"/>
        <v>5.8685416666666672</v>
      </c>
      <c r="O512" s="117"/>
      <c r="P512" s="114"/>
      <c r="Q512" s="118"/>
      <c r="R512" s="116" t="s">
        <v>1159</v>
      </c>
      <c r="S512" s="114"/>
    </row>
    <row r="513" spans="6:19">
      <c r="F513" s="111" t="s">
        <v>563</v>
      </c>
      <c r="G513" s="136">
        <v>1.4682930000000001E-4</v>
      </c>
      <c r="H513" s="103">
        <f>ROUND(+G513*Totals!$H$18,2)</f>
        <v>56.23</v>
      </c>
      <c r="I513" s="103">
        <f t="shared" si="20"/>
        <v>16.139140767824497</v>
      </c>
      <c r="J513" s="103">
        <f t="shared" si="21"/>
        <v>40.090859232175504</v>
      </c>
      <c r="K513" s="113" t="s">
        <v>563</v>
      </c>
      <c r="L513" s="113" t="s">
        <v>84</v>
      </c>
      <c r="M513" s="138">
        <v>0.28702010968921393</v>
      </c>
      <c r="N513" s="117">
        <f t="shared" si="22"/>
        <v>16.139140767824497</v>
      </c>
      <c r="O513" s="117"/>
      <c r="P513" s="114"/>
      <c r="Q513" s="118"/>
      <c r="R513" s="116" t="s">
        <v>1159</v>
      </c>
      <c r="S513" s="114"/>
    </row>
    <row r="514" spans="6:19">
      <c r="F514" s="111" t="s">
        <v>562</v>
      </c>
      <c r="G514" s="136">
        <v>1.0896279999999999E-4</v>
      </c>
      <c r="H514" s="103">
        <f>ROUND(+G514*Totals!$H$18,2)</f>
        <v>41.73</v>
      </c>
      <c r="I514" s="103">
        <f t="shared" si="20"/>
        <v>10.57013192612137</v>
      </c>
      <c r="J514" s="103">
        <f t="shared" si="21"/>
        <v>31.159868073878627</v>
      </c>
      <c r="K514" s="113" t="s">
        <v>562</v>
      </c>
      <c r="L514" s="113" t="s">
        <v>47</v>
      </c>
      <c r="M514" s="138">
        <v>6.5963060686015831E-2</v>
      </c>
      <c r="N514" s="117">
        <f t="shared" si="22"/>
        <v>2.7526385224274406</v>
      </c>
      <c r="O514" s="117" t="s">
        <v>114</v>
      </c>
      <c r="P514" s="138">
        <v>0.18733509234828494</v>
      </c>
      <c r="Q514" s="118">
        <f>H514*P514</f>
        <v>7.8174934036939296</v>
      </c>
      <c r="R514" s="116" t="s">
        <v>1159</v>
      </c>
      <c r="S514" s="114"/>
    </row>
    <row r="515" spans="6:19">
      <c r="F515" s="111" t="s">
        <v>561</v>
      </c>
      <c r="G515" s="136">
        <v>1.031669E-4</v>
      </c>
      <c r="H515" s="103">
        <f>ROUND(+G515*Totals!$H$18,2)</f>
        <v>39.51</v>
      </c>
      <c r="I515" s="103">
        <f t="shared" si="20"/>
        <v>8.7246056782334378</v>
      </c>
      <c r="J515" s="103">
        <f t="shared" si="21"/>
        <v>30.78539432176656</v>
      </c>
      <c r="K515" s="113" t="s">
        <v>561</v>
      </c>
      <c r="L515" s="113" t="s">
        <v>111</v>
      </c>
      <c r="M515" s="138">
        <v>0.22082018927444794</v>
      </c>
      <c r="N515" s="117">
        <f t="shared" si="22"/>
        <v>8.7246056782334378</v>
      </c>
      <c r="O515" s="113"/>
      <c r="P515" s="114"/>
      <c r="Q515" s="118"/>
      <c r="R515" s="116" t="s">
        <v>1159</v>
      </c>
      <c r="S515" s="114"/>
    </row>
    <row r="516" spans="6:19">
      <c r="F516" s="111" t="s">
        <v>560</v>
      </c>
      <c r="G516" s="136">
        <v>3.7480100000000001E-5</v>
      </c>
      <c r="H516" s="103">
        <f>ROUND(+G516*Totals!$H$18,2)</f>
        <v>14.35</v>
      </c>
      <c r="I516" s="103">
        <f t="shared" si="20"/>
        <v>4.8482360922659433</v>
      </c>
      <c r="J516" s="103">
        <f t="shared" si="21"/>
        <v>9.5017639077340554</v>
      </c>
      <c r="K516" s="113" t="s">
        <v>560</v>
      </c>
      <c r="L516" s="113" t="s">
        <v>95</v>
      </c>
      <c r="M516" s="138">
        <v>0.33785617367706922</v>
      </c>
      <c r="N516" s="117">
        <f t="shared" si="22"/>
        <v>4.8482360922659433</v>
      </c>
      <c r="O516" s="117" t="s">
        <v>1159</v>
      </c>
      <c r="P516" s="114"/>
      <c r="Q516" s="118"/>
      <c r="R516" s="116"/>
      <c r="S516" s="114"/>
    </row>
    <row r="517" spans="6:19">
      <c r="F517" s="111" t="s">
        <v>559</v>
      </c>
      <c r="G517" s="136">
        <v>1.0826726E-3</v>
      </c>
      <c r="H517" s="103">
        <f>ROUND(+G517*Totals!$H$18,2)</f>
        <v>414.63</v>
      </c>
      <c r="I517" s="103">
        <f t="shared" si="20"/>
        <v>0</v>
      </c>
      <c r="J517" s="103">
        <f t="shared" si="21"/>
        <v>414.63</v>
      </c>
      <c r="K517" s="113"/>
      <c r="L517" s="113"/>
      <c r="N517" s="117"/>
      <c r="O517" s="117" t="s">
        <v>1159</v>
      </c>
      <c r="P517" s="114"/>
      <c r="Q517" s="118"/>
      <c r="R517" s="116"/>
      <c r="S517" s="114"/>
    </row>
    <row r="518" spans="6:19">
      <c r="F518" s="111" t="s">
        <v>558</v>
      </c>
      <c r="G518" s="136">
        <v>7.34146E-5</v>
      </c>
      <c r="H518" s="103">
        <f>ROUND(+G518*Totals!$H$18,2)</f>
        <v>28.12</v>
      </c>
      <c r="I518" s="103">
        <f t="shared" si="20"/>
        <v>3.7493333333333334</v>
      </c>
      <c r="J518" s="103">
        <f t="shared" si="21"/>
        <v>24.370666666666668</v>
      </c>
      <c r="K518" s="113" t="s">
        <v>558</v>
      </c>
      <c r="L518" s="113" t="s">
        <v>77</v>
      </c>
      <c r="M518" s="138">
        <v>0.13333333333333333</v>
      </c>
      <c r="N518" s="117">
        <f t="shared" si="22"/>
        <v>3.7493333333333334</v>
      </c>
      <c r="O518" s="117"/>
      <c r="P518" s="114"/>
      <c r="Q518" s="118"/>
      <c r="R518" s="116"/>
      <c r="S518" s="114"/>
    </row>
    <row r="519" spans="6:19">
      <c r="F519" s="111" t="s">
        <v>557</v>
      </c>
      <c r="G519" s="136">
        <v>1.043261E-4</v>
      </c>
      <c r="H519" s="103">
        <f>ROUND(+G519*Totals!$H$18,2)</f>
        <v>39.950000000000003</v>
      </c>
      <c r="I519" s="103">
        <f t="shared" ref="I519:I582" si="23">+N519+Q519+T519</f>
        <v>5.8881529850746279</v>
      </c>
      <c r="J519" s="103">
        <f t="shared" ref="J519:J582" si="24">+H519-I519</f>
        <v>34.061847014925377</v>
      </c>
      <c r="K519" s="113" t="s">
        <v>557</v>
      </c>
      <c r="L519" s="113" t="s">
        <v>112</v>
      </c>
      <c r="M519" s="138">
        <v>0.14738805970149255</v>
      </c>
      <c r="N519" s="117">
        <f t="shared" si="22"/>
        <v>5.8881529850746279</v>
      </c>
      <c r="O519" s="117"/>
      <c r="P519" s="114"/>
      <c r="Q519" s="118"/>
      <c r="R519" s="116"/>
      <c r="S519" s="114"/>
    </row>
    <row r="520" spans="6:19">
      <c r="F520" s="111" t="s">
        <v>556</v>
      </c>
      <c r="G520" s="136">
        <v>9.9302900000000001E-5</v>
      </c>
      <c r="H520" s="103">
        <f>ROUND(+G520*Totals!$H$18,2)</f>
        <v>38.03</v>
      </c>
      <c r="I520" s="103">
        <f t="shared" si="23"/>
        <v>3.3705518394648828</v>
      </c>
      <c r="J520" s="103">
        <f t="shared" si="24"/>
        <v>34.659448160535121</v>
      </c>
      <c r="K520" s="113" t="s">
        <v>556</v>
      </c>
      <c r="L520" s="113" t="s">
        <v>107</v>
      </c>
      <c r="M520" s="138">
        <v>8.8628762541806017E-2</v>
      </c>
      <c r="N520" s="117">
        <f t="shared" si="22"/>
        <v>3.3705518394648828</v>
      </c>
      <c r="O520" s="113" t="s">
        <v>1159</v>
      </c>
      <c r="P520" s="114"/>
      <c r="Q520" s="118"/>
      <c r="R520" s="116"/>
      <c r="S520" s="114"/>
    </row>
    <row r="521" spans="6:19">
      <c r="F521" s="111" t="s">
        <v>555</v>
      </c>
      <c r="G521" s="136">
        <v>8.5005999999999996E-6</v>
      </c>
      <c r="H521" s="103">
        <f>ROUND(+G521*Totals!$H$18,2)</f>
        <v>3.26</v>
      </c>
      <c r="I521" s="103">
        <f t="shared" si="23"/>
        <v>1.140269058295964</v>
      </c>
      <c r="J521" s="103">
        <f t="shared" si="24"/>
        <v>2.1197309417040358</v>
      </c>
      <c r="K521" s="113" t="s">
        <v>555</v>
      </c>
      <c r="L521" s="113" t="s">
        <v>113</v>
      </c>
      <c r="M521" s="138">
        <v>0.34977578475336324</v>
      </c>
      <c r="N521" s="117">
        <f t="shared" si="22"/>
        <v>1.140269058295964</v>
      </c>
      <c r="O521" s="113" t="s">
        <v>1159</v>
      </c>
      <c r="P521" s="114"/>
      <c r="Q521" s="118"/>
      <c r="R521" s="116"/>
      <c r="S521" s="114"/>
    </row>
    <row r="522" spans="6:19">
      <c r="F522" s="111" t="s">
        <v>554</v>
      </c>
      <c r="G522" s="136">
        <v>4.041669E-4</v>
      </c>
      <c r="H522" s="103">
        <f>ROUND(+G522*Totals!$H$18,2)</f>
        <v>154.78</v>
      </c>
      <c r="I522" s="103">
        <f t="shared" si="23"/>
        <v>0</v>
      </c>
      <c r="J522" s="103">
        <f t="shared" si="24"/>
        <v>154.78</v>
      </c>
      <c r="K522" s="113"/>
      <c r="L522" s="113"/>
      <c r="N522" s="117"/>
      <c r="O522" s="113"/>
      <c r="P522" s="114"/>
      <c r="Q522" s="118"/>
      <c r="R522" s="116"/>
      <c r="S522" s="114"/>
    </row>
    <row r="523" spans="6:19">
      <c r="F523" s="111" t="s">
        <v>553</v>
      </c>
      <c r="G523" s="136">
        <v>1.9570794999999998E-3</v>
      </c>
      <c r="H523" s="103">
        <f>ROUND(+G523*Totals!$H$18,2)</f>
        <v>749.49</v>
      </c>
      <c r="I523" s="103">
        <f t="shared" si="23"/>
        <v>0</v>
      </c>
      <c r="J523" s="103">
        <f t="shared" si="24"/>
        <v>749.49</v>
      </c>
      <c r="K523" s="113"/>
      <c r="L523" s="113"/>
      <c r="N523" s="117"/>
      <c r="O523" s="113"/>
      <c r="P523" s="114"/>
      <c r="Q523" s="118"/>
      <c r="R523" s="116"/>
      <c r="S523" s="114"/>
    </row>
    <row r="524" spans="6:19">
      <c r="F524" s="111" t="s">
        <v>552</v>
      </c>
      <c r="G524" s="136">
        <v>2.9945440000000002E-4</v>
      </c>
      <c r="H524" s="103">
        <f>ROUND(+G524*Totals!$H$18,2)</f>
        <v>114.68</v>
      </c>
      <c r="I524" s="103">
        <f t="shared" si="23"/>
        <v>0</v>
      </c>
      <c r="J524" s="103">
        <f t="shared" si="24"/>
        <v>114.68</v>
      </c>
      <c r="K524" s="113"/>
      <c r="L524" s="113"/>
      <c r="N524" s="117"/>
      <c r="O524" s="113"/>
      <c r="P524" s="114"/>
      <c r="Q524" s="118"/>
      <c r="R524" s="116"/>
      <c r="S524" s="114"/>
    </row>
    <row r="525" spans="6:19">
      <c r="F525" s="111" t="s">
        <v>551</v>
      </c>
      <c r="G525" s="136">
        <v>4.8530930000000001E-4</v>
      </c>
      <c r="H525" s="103">
        <f>ROUND(+G525*Totals!$H$18,2)</f>
        <v>185.86</v>
      </c>
      <c r="I525" s="103">
        <f t="shared" si="23"/>
        <v>0</v>
      </c>
      <c r="J525" s="103">
        <f t="shared" si="24"/>
        <v>185.86</v>
      </c>
      <c r="K525" s="113"/>
      <c r="L525" s="113"/>
      <c r="N525" s="117"/>
      <c r="O525" s="113"/>
      <c r="P525" s="114"/>
      <c r="Q525" s="118"/>
      <c r="R525" s="116"/>
      <c r="S525" s="114"/>
    </row>
    <row r="526" spans="6:19">
      <c r="F526" s="111" t="s">
        <v>550</v>
      </c>
      <c r="G526" s="136">
        <v>5.6220150000000008E-4</v>
      </c>
      <c r="H526" s="103">
        <f>ROUND(+G526*Totals!$H$18,2)</f>
        <v>215.3</v>
      </c>
      <c r="I526" s="103">
        <f t="shared" si="23"/>
        <v>0</v>
      </c>
      <c r="J526" s="103">
        <f t="shared" si="24"/>
        <v>215.3</v>
      </c>
      <c r="K526" s="113"/>
      <c r="L526" s="113"/>
      <c r="N526" s="117"/>
      <c r="O526" s="113"/>
      <c r="P526" s="114"/>
      <c r="Q526" s="118"/>
      <c r="R526" s="116"/>
      <c r="S526" s="114"/>
    </row>
    <row r="527" spans="6:19">
      <c r="F527" s="111" t="s">
        <v>549</v>
      </c>
      <c r="G527" s="136">
        <v>6.6034529999999989E-4</v>
      </c>
      <c r="H527" s="103">
        <f>ROUND(+G527*Totals!$H$18,2)</f>
        <v>252.89</v>
      </c>
      <c r="I527" s="103">
        <f t="shared" si="23"/>
        <v>0</v>
      </c>
      <c r="J527" s="103">
        <f t="shared" si="24"/>
        <v>252.89</v>
      </c>
      <c r="K527" s="113"/>
      <c r="L527" s="113"/>
      <c r="N527" s="117"/>
      <c r="O527" s="113"/>
      <c r="P527" s="114"/>
      <c r="Q527" s="118"/>
      <c r="R527" s="116"/>
      <c r="S527" s="114"/>
    </row>
    <row r="528" spans="6:19">
      <c r="F528" s="111" t="s">
        <v>548</v>
      </c>
      <c r="G528" s="136">
        <v>4.5014760000000001E-4</v>
      </c>
      <c r="H528" s="103">
        <f>ROUND(+G528*Totals!$H$18,2)</f>
        <v>172.39</v>
      </c>
      <c r="I528" s="103">
        <f t="shared" si="23"/>
        <v>0</v>
      </c>
      <c r="J528" s="103">
        <f t="shared" si="24"/>
        <v>172.39</v>
      </c>
      <c r="K528" s="113"/>
      <c r="L528" s="113"/>
      <c r="N528" s="117"/>
      <c r="O528" s="117"/>
      <c r="P528" s="114"/>
      <c r="Q528" s="118"/>
      <c r="R528" s="116"/>
      <c r="S528" s="114"/>
    </row>
    <row r="529" spans="6:19">
      <c r="F529" s="111" t="s">
        <v>547</v>
      </c>
      <c r="G529" s="136">
        <v>2.3678150000000001E-3</v>
      </c>
      <c r="H529" s="103">
        <f>ROUND(+G529*Totals!$H$18,2)</f>
        <v>906.79</v>
      </c>
      <c r="I529" s="103">
        <f t="shared" si="23"/>
        <v>0</v>
      </c>
      <c r="J529" s="103">
        <f t="shared" si="24"/>
        <v>906.79</v>
      </c>
      <c r="K529" s="113"/>
      <c r="L529" s="113"/>
      <c r="N529" s="117"/>
      <c r="O529" s="117"/>
      <c r="P529" s="114"/>
      <c r="Q529" s="118"/>
      <c r="R529" s="116"/>
      <c r="S529" s="114"/>
    </row>
    <row r="530" spans="6:19">
      <c r="F530" s="111" t="s">
        <v>546</v>
      </c>
      <c r="G530" s="136">
        <v>8.8870300000000002E-5</v>
      </c>
      <c r="H530" s="103">
        <f>ROUND(+G530*Totals!$H$18,2)</f>
        <v>34.03</v>
      </c>
      <c r="I530" s="103">
        <f t="shared" si="23"/>
        <v>9.7548929159802302</v>
      </c>
      <c r="J530" s="103">
        <f t="shared" si="24"/>
        <v>24.275107084019773</v>
      </c>
      <c r="K530" s="113" t="s">
        <v>546</v>
      </c>
      <c r="L530" s="113" t="s">
        <v>45</v>
      </c>
      <c r="M530" s="138">
        <v>0.28665568369028005</v>
      </c>
      <c r="N530" s="117">
        <f>+H530*M530</f>
        <v>9.7548929159802302</v>
      </c>
      <c r="O530" s="113" t="s">
        <v>1159</v>
      </c>
      <c r="P530" s="114"/>
      <c r="Q530" s="118"/>
      <c r="R530" s="116"/>
      <c r="S530" s="114"/>
    </row>
    <row r="531" spans="6:19">
      <c r="F531" s="111" t="s">
        <v>545</v>
      </c>
      <c r="G531" s="136">
        <v>1.047124E-4</v>
      </c>
      <c r="H531" s="103">
        <f>ROUND(+G531*Totals!$H$18,2)</f>
        <v>40.1</v>
      </c>
      <c r="I531" s="103">
        <f t="shared" si="23"/>
        <v>12.394545454545456</v>
      </c>
      <c r="J531" s="103">
        <f t="shared" si="24"/>
        <v>27.705454545454543</v>
      </c>
      <c r="K531" s="113" t="s">
        <v>545</v>
      </c>
      <c r="L531" s="113" t="s">
        <v>68</v>
      </c>
      <c r="M531" s="138">
        <v>0.30909090909090914</v>
      </c>
      <c r="N531" s="117">
        <f>+H531*M531</f>
        <v>12.394545454545456</v>
      </c>
      <c r="O531" s="113" t="s">
        <v>1159</v>
      </c>
      <c r="P531" s="114"/>
      <c r="Q531" s="118"/>
      <c r="R531" s="116"/>
      <c r="S531" s="114"/>
    </row>
    <row r="532" spans="6:19">
      <c r="F532" s="111" t="s">
        <v>544</v>
      </c>
      <c r="G532" s="136">
        <v>4.1691779999999999E-4</v>
      </c>
      <c r="H532" s="103">
        <f>ROUND(+G532*Totals!$H$18,2)</f>
        <v>159.66999999999999</v>
      </c>
      <c r="I532" s="103">
        <f t="shared" si="23"/>
        <v>0</v>
      </c>
      <c r="J532" s="103">
        <f t="shared" si="24"/>
        <v>159.66999999999999</v>
      </c>
      <c r="K532" s="113"/>
      <c r="L532" s="113"/>
      <c r="N532" s="117"/>
      <c r="O532" s="113"/>
      <c r="P532" s="114"/>
      <c r="Q532" s="118"/>
      <c r="R532" s="116"/>
      <c r="S532" s="114"/>
    </row>
    <row r="533" spans="6:19">
      <c r="F533" s="111" t="s">
        <v>543</v>
      </c>
      <c r="G533" s="136">
        <v>9.4086639999999997E-4</v>
      </c>
      <c r="H533" s="103">
        <f>ROUND(+G533*Totals!$H$18,2)</f>
        <v>360.32</v>
      </c>
      <c r="I533" s="103">
        <f t="shared" si="23"/>
        <v>0</v>
      </c>
      <c r="J533" s="103">
        <f t="shared" si="24"/>
        <v>360.32</v>
      </c>
      <c r="K533" s="113"/>
      <c r="L533" s="113"/>
      <c r="N533" s="117"/>
      <c r="O533" s="117"/>
      <c r="P533" s="114"/>
      <c r="Q533" s="118"/>
      <c r="R533" s="116"/>
      <c r="S533" s="114"/>
    </row>
    <row r="534" spans="6:19">
      <c r="F534" s="111" t="s">
        <v>97</v>
      </c>
      <c r="G534" s="136">
        <v>1.6048824600000001E-2</v>
      </c>
      <c r="H534" s="103">
        <f>ROUND(+G534*Totals!$H$18,2)</f>
        <v>6146.15</v>
      </c>
      <c r="I534" s="103">
        <f t="shared" si="23"/>
        <v>0</v>
      </c>
      <c r="J534" s="103">
        <f t="shared" si="24"/>
        <v>6146.15</v>
      </c>
      <c r="K534" s="113"/>
      <c r="L534" s="113"/>
      <c r="N534" s="117"/>
      <c r="O534" s="117"/>
      <c r="P534" s="114"/>
      <c r="Q534" s="118"/>
      <c r="R534" s="116"/>
      <c r="S534" s="114"/>
    </row>
    <row r="535" spans="6:19">
      <c r="F535" s="111" t="s">
        <v>542</v>
      </c>
      <c r="G535" s="136">
        <v>4.2503200000000003E-5</v>
      </c>
      <c r="H535" s="103">
        <f>ROUND(+G535*Totals!$H$18,2)</f>
        <v>16.28</v>
      </c>
      <c r="I535" s="103">
        <f t="shared" si="23"/>
        <v>4.5311330049261089</v>
      </c>
      <c r="J535" s="103">
        <f t="shared" si="24"/>
        <v>11.748866995073893</v>
      </c>
      <c r="K535" s="113" t="s">
        <v>542</v>
      </c>
      <c r="L535" s="113" t="s">
        <v>49</v>
      </c>
      <c r="M535" s="138">
        <v>0.27832512315270935</v>
      </c>
      <c r="N535" s="117">
        <f t="shared" ref="N535:N594" si="25">+H535*M535</f>
        <v>4.5311330049261089</v>
      </c>
      <c r="O535" s="113" t="s">
        <v>1159</v>
      </c>
      <c r="P535" s="114"/>
      <c r="Q535" s="118"/>
      <c r="R535" s="116"/>
      <c r="S535" s="114"/>
    </row>
    <row r="536" spans="6:19">
      <c r="F536" s="111" t="s">
        <v>541</v>
      </c>
      <c r="G536" s="136">
        <v>1.657625E-4</v>
      </c>
      <c r="H536" s="103">
        <f>ROUND(+G536*Totals!$H$18,2)</f>
        <v>63.48</v>
      </c>
      <c r="I536" s="103">
        <f t="shared" si="23"/>
        <v>9.5818867924528295</v>
      </c>
      <c r="J536" s="103">
        <f t="shared" si="24"/>
        <v>53.898113207547169</v>
      </c>
      <c r="K536" s="113" t="s">
        <v>541</v>
      </c>
      <c r="L536" s="113" t="s">
        <v>56</v>
      </c>
      <c r="M536" s="138">
        <v>0.15094339622641509</v>
      </c>
      <c r="N536" s="117">
        <f t="shared" si="25"/>
        <v>9.5818867924528295</v>
      </c>
      <c r="O536" s="117" t="s">
        <v>1159</v>
      </c>
      <c r="P536" s="114"/>
      <c r="Q536" s="118"/>
      <c r="R536" s="116"/>
      <c r="S536" s="114"/>
    </row>
    <row r="537" spans="6:19">
      <c r="F537" s="111" t="s">
        <v>540</v>
      </c>
      <c r="G537" s="136">
        <v>1.06617363E-2</v>
      </c>
      <c r="H537" s="103">
        <f>ROUND(+G537*Totals!$H$18,2)</f>
        <v>4083.08</v>
      </c>
      <c r="I537" s="103">
        <f t="shared" si="23"/>
        <v>0</v>
      </c>
      <c r="J537" s="103">
        <f t="shared" si="24"/>
        <v>4083.08</v>
      </c>
      <c r="K537" s="113"/>
      <c r="L537" s="113"/>
      <c r="N537" s="117"/>
      <c r="O537" s="113"/>
      <c r="P537" s="114"/>
      <c r="Q537" s="118"/>
      <c r="R537" s="116"/>
      <c r="S537" s="114"/>
    </row>
    <row r="538" spans="6:19">
      <c r="F538" s="111" t="s">
        <v>539</v>
      </c>
      <c r="G538" s="136">
        <v>9.6211800000000006E-5</v>
      </c>
      <c r="H538" s="103">
        <f>ROUND(+G538*Totals!$H$18,2)</f>
        <v>36.85</v>
      </c>
      <c r="I538" s="103">
        <f t="shared" si="23"/>
        <v>7.9407407407407407</v>
      </c>
      <c r="J538" s="103">
        <f t="shared" si="24"/>
        <v>28.909259259259262</v>
      </c>
      <c r="K538" s="113" t="s">
        <v>539</v>
      </c>
      <c r="L538" s="113" t="s">
        <v>87</v>
      </c>
      <c r="M538" s="138">
        <v>0.21548821548821548</v>
      </c>
      <c r="N538" s="117">
        <f t="shared" si="25"/>
        <v>7.9407407407407407</v>
      </c>
      <c r="O538" s="117" t="s">
        <v>1159</v>
      </c>
      <c r="P538" s="114"/>
      <c r="Q538" s="118"/>
      <c r="R538" s="116"/>
      <c r="S538" s="114"/>
    </row>
    <row r="539" spans="6:19">
      <c r="F539" s="111" t="s">
        <v>538</v>
      </c>
      <c r="G539" s="136">
        <v>1.626714E-4</v>
      </c>
      <c r="H539" s="103">
        <f>ROUND(+G539*Totals!$H$18,2)</f>
        <v>62.3</v>
      </c>
      <c r="I539" s="103">
        <f t="shared" si="23"/>
        <v>0</v>
      </c>
      <c r="J539" s="103">
        <f t="shared" si="24"/>
        <v>62.3</v>
      </c>
      <c r="K539" s="113"/>
      <c r="L539" s="113"/>
      <c r="N539" s="117"/>
      <c r="O539" s="117"/>
      <c r="P539" s="114"/>
      <c r="Q539" s="118"/>
      <c r="R539" s="116"/>
      <c r="S539" s="114"/>
    </row>
    <row r="540" spans="6:19">
      <c r="F540" s="111" t="s">
        <v>537</v>
      </c>
      <c r="G540" s="136">
        <v>4.2503200000000003E-5</v>
      </c>
      <c r="H540" s="103">
        <f>ROUND(+G540*Totals!$H$18,2)</f>
        <v>16.28</v>
      </c>
      <c r="I540" s="103">
        <f t="shared" si="23"/>
        <v>4.630755555555556</v>
      </c>
      <c r="J540" s="103">
        <f t="shared" si="24"/>
        <v>11.649244444444445</v>
      </c>
      <c r="K540" s="113" t="s">
        <v>537</v>
      </c>
      <c r="L540" s="113" t="s">
        <v>88</v>
      </c>
      <c r="M540" s="138">
        <v>0.28444444444444444</v>
      </c>
      <c r="N540" s="117">
        <f t="shared" si="25"/>
        <v>4.630755555555556</v>
      </c>
      <c r="O540" s="113" t="s">
        <v>1159</v>
      </c>
      <c r="P540" s="114"/>
      <c r="Q540" s="118"/>
      <c r="R540" s="116"/>
      <c r="S540" s="114"/>
    </row>
    <row r="541" spans="6:19">
      <c r="F541" s="111" t="s">
        <v>536</v>
      </c>
      <c r="G541" s="136">
        <v>1.7001299999999999E-5</v>
      </c>
      <c r="H541" s="103">
        <f>ROUND(+G541*Totals!$H$18,2)</f>
        <v>6.51</v>
      </c>
      <c r="I541" s="103">
        <f t="shared" si="23"/>
        <v>2.4024999999999999</v>
      </c>
      <c r="J541" s="103">
        <f t="shared" si="24"/>
        <v>4.1074999999999999</v>
      </c>
      <c r="K541" s="113" t="s">
        <v>536</v>
      </c>
      <c r="L541" s="113" t="s">
        <v>97</v>
      </c>
      <c r="M541" s="138">
        <v>0.36904761904761907</v>
      </c>
      <c r="N541" s="117">
        <f t="shared" si="25"/>
        <v>2.4024999999999999</v>
      </c>
      <c r="O541" s="117" t="s">
        <v>1159</v>
      </c>
      <c r="P541" s="114"/>
      <c r="Q541" s="118"/>
      <c r="R541" s="116"/>
      <c r="S541" s="114"/>
    </row>
    <row r="542" spans="6:19">
      <c r="F542" s="111" t="s">
        <v>535</v>
      </c>
      <c r="G542" s="136">
        <v>1.05632061E-2</v>
      </c>
      <c r="H542" s="103">
        <f>ROUND(+G542*Totals!$H$18,2)</f>
        <v>4045.35</v>
      </c>
      <c r="I542" s="103">
        <f t="shared" si="23"/>
        <v>0</v>
      </c>
      <c r="J542" s="103">
        <f t="shared" si="24"/>
        <v>4045.35</v>
      </c>
      <c r="K542" s="113"/>
      <c r="L542" s="113"/>
      <c r="N542" s="117"/>
      <c r="O542" s="117"/>
      <c r="P542" s="114"/>
      <c r="Q542" s="118"/>
      <c r="R542" s="116"/>
      <c r="S542" s="114"/>
    </row>
    <row r="543" spans="6:19">
      <c r="F543" s="111" t="s">
        <v>534</v>
      </c>
      <c r="G543" s="136">
        <v>3.8252900000000001E-5</v>
      </c>
      <c r="H543" s="103">
        <f>ROUND(+G543*Totals!$H$18,2)</f>
        <v>14.65</v>
      </c>
      <c r="I543" s="103">
        <f t="shared" si="23"/>
        <v>1.4847972972972971</v>
      </c>
      <c r="J543" s="103">
        <f t="shared" si="24"/>
        <v>13.165202702702704</v>
      </c>
      <c r="K543" s="113" t="s">
        <v>534</v>
      </c>
      <c r="L543" s="113" t="s">
        <v>62</v>
      </c>
      <c r="M543" s="138">
        <v>0.10135135135135134</v>
      </c>
      <c r="N543" s="117">
        <f t="shared" si="25"/>
        <v>1.4847972972972971</v>
      </c>
      <c r="O543" s="117" t="s">
        <v>1159</v>
      </c>
      <c r="P543" s="114"/>
      <c r="Q543" s="118"/>
      <c r="R543" s="116"/>
      <c r="S543" s="114"/>
    </row>
    <row r="544" spans="6:19">
      <c r="F544" s="111" t="s">
        <v>533</v>
      </c>
      <c r="G544" s="136">
        <v>1.38715E-4</v>
      </c>
      <c r="H544" s="103">
        <f>ROUND(+G544*Totals!$H$18,2)</f>
        <v>53.12</v>
      </c>
      <c r="I544" s="103">
        <f t="shared" si="23"/>
        <v>12.855039999999999</v>
      </c>
      <c r="J544" s="103">
        <f t="shared" si="24"/>
        <v>40.264960000000002</v>
      </c>
      <c r="K544" s="113" t="s">
        <v>533</v>
      </c>
      <c r="L544" s="113" t="s">
        <v>49</v>
      </c>
      <c r="M544" s="138">
        <v>0.24199999999999999</v>
      </c>
      <c r="N544" s="117">
        <f t="shared" si="25"/>
        <v>12.855039999999999</v>
      </c>
      <c r="O544" s="117" t="s">
        <v>1159</v>
      </c>
      <c r="P544" s="114"/>
      <c r="Q544" s="118"/>
      <c r="R544" s="116"/>
      <c r="S544" s="114"/>
    </row>
    <row r="545" spans="6:19">
      <c r="F545" s="111" t="s">
        <v>532</v>
      </c>
      <c r="G545" s="136">
        <v>2.8593099999999999E-5</v>
      </c>
      <c r="H545" s="103">
        <f>ROUND(+G545*Totals!$H$18,2)</f>
        <v>10.95</v>
      </c>
      <c r="I545" s="103">
        <f t="shared" si="23"/>
        <v>3.8908629441624356</v>
      </c>
      <c r="J545" s="103">
        <f t="shared" si="24"/>
        <v>7.0591370558375637</v>
      </c>
      <c r="K545" s="113" t="s">
        <v>532</v>
      </c>
      <c r="L545" s="113" t="s">
        <v>117</v>
      </c>
      <c r="M545" s="138">
        <v>0.35532994923857864</v>
      </c>
      <c r="N545" s="117">
        <f t="shared" si="25"/>
        <v>3.8908629441624356</v>
      </c>
      <c r="O545" s="113" t="s">
        <v>1159</v>
      </c>
      <c r="P545" s="114"/>
      <c r="Q545" s="118"/>
      <c r="R545" s="116"/>
      <c r="S545" s="114"/>
    </row>
    <row r="546" spans="6:19">
      <c r="F546" s="111" t="s">
        <v>531</v>
      </c>
      <c r="G546" s="136">
        <v>1.0239409999999999E-4</v>
      </c>
      <c r="H546" s="103">
        <f>ROUND(+G546*Totals!$H$18,2)</f>
        <v>39.21</v>
      </c>
      <c r="I546" s="103">
        <f t="shared" si="23"/>
        <v>7.6185233160621761</v>
      </c>
      <c r="J546" s="103">
        <f t="shared" si="24"/>
        <v>31.591476683937824</v>
      </c>
      <c r="K546" s="113" t="s">
        <v>531</v>
      </c>
      <c r="L546" s="113" t="s">
        <v>117</v>
      </c>
      <c r="M546" s="138">
        <v>0.19430051813471502</v>
      </c>
      <c r="N546" s="117">
        <f t="shared" si="25"/>
        <v>7.6185233160621761</v>
      </c>
      <c r="O546" s="113" t="s">
        <v>1159</v>
      </c>
      <c r="P546" s="114"/>
      <c r="Q546" s="118"/>
      <c r="R546" s="116"/>
      <c r="S546" s="114"/>
    </row>
    <row r="547" spans="6:19">
      <c r="F547" s="111" t="s">
        <v>530</v>
      </c>
      <c r="G547" s="136">
        <v>3.3191140000000003E-4</v>
      </c>
      <c r="H547" s="103">
        <f>ROUND(+G547*Totals!$H$18,2)</f>
        <v>127.11</v>
      </c>
      <c r="I547" s="103">
        <f t="shared" si="23"/>
        <v>0</v>
      </c>
      <c r="J547" s="103">
        <f t="shared" si="24"/>
        <v>127.11</v>
      </c>
      <c r="K547" s="113"/>
      <c r="L547" s="113"/>
      <c r="N547" s="117"/>
      <c r="O547" s="117"/>
      <c r="P547" s="114"/>
      <c r="Q547" s="118"/>
      <c r="R547" s="116"/>
      <c r="S547" s="114"/>
    </row>
    <row r="548" spans="6:19">
      <c r="F548" s="111" t="s">
        <v>529</v>
      </c>
      <c r="G548" s="136">
        <v>1.8392300000000001E-4</v>
      </c>
      <c r="H548" s="103">
        <f>ROUND(+G548*Totals!$H$18,2)</f>
        <v>70.44</v>
      </c>
      <c r="I548" s="103">
        <f t="shared" si="23"/>
        <v>6.670454545454545</v>
      </c>
      <c r="J548" s="103">
        <f t="shared" si="24"/>
        <v>63.769545454545451</v>
      </c>
      <c r="K548" s="137" t="s">
        <v>529</v>
      </c>
      <c r="L548" s="137" t="s">
        <v>67</v>
      </c>
      <c r="M548" s="138">
        <v>9.4696969696969696E-2</v>
      </c>
      <c r="N548" s="117">
        <f t="shared" si="25"/>
        <v>6.670454545454545</v>
      </c>
      <c r="O548" s="117"/>
      <c r="P548" s="114"/>
      <c r="Q548" s="118"/>
      <c r="R548" s="116"/>
      <c r="S548" s="114"/>
    </row>
    <row r="549" spans="6:19">
      <c r="F549" s="111" t="s">
        <v>528</v>
      </c>
      <c r="G549" s="136">
        <v>6.02773E-5</v>
      </c>
      <c r="H549" s="103">
        <f>ROUND(+G549*Totals!$H$18,2)</f>
        <v>23.08</v>
      </c>
      <c r="I549" s="103">
        <f t="shared" si="23"/>
        <v>5.2558415841584161</v>
      </c>
      <c r="J549" s="103">
        <f t="shared" si="24"/>
        <v>17.82415841584158</v>
      </c>
      <c r="K549" s="113" t="s">
        <v>528</v>
      </c>
      <c r="L549" s="113" t="s">
        <v>115</v>
      </c>
      <c r="M549" s="138">
        <v>0.22772277227722773</v>
      </c>
      <c r="N549" s="117">
        <f t="shared" si="25"/>
        <v>5.2558415841584161</v>
      </c>
      <c r="O549" s="117" t="s">
        <v>1159</v>
      </c>
      <c r="P549" s="114"/>
      <c r="Q549" s="118"/>
      <c r="R549" s="116"/>
      <c r="S549" s="114"/>
    </row>
    <row r="550" spans="6:19">
      <c r="F550" s="111" t="s">
        <v>527</v>
      </c>
      <c r="G550" s="136">
        <v>1.3639669999999999E-4</v>
      </c>
      <c r="H550" s="103">
        <f>ROUND(+G550*Totals!$H$18,2)</f>
        <v>52.24</v>
      </c>
      <c r="I550" s="103">
        <f t="shared" si="23"/>
        <v>14.336133056133058</v>
      </c>
      <c r="J550" s="103">
        <f t="shared" si="24"/>
        <v>37.903866943866944</v>
      </c>
      <c r="K550" s="113" t="s">
        <v>527</v>
      </c>
      <c r="L550" s="113" t="s">
        <v>118</v>
      </c>
      <c r="M550" s="138">
        <v>0.27442827442827444</v>
      </c>
      <c r="N550" s="117">
        <f t="shared" si="25"/>
        <v>14.336133056133058</v>
      </c>
      <c r="O550" s="117" t="s">
        <v>1159</v>
      </c>
      <c r="P550" s="114"/>
      <c r="Q550" s="118"/>
      <c r="R550" s="116"/>
      <c r="S550" s="114"/>
    </row>
    <row r="551" spans="6:19">
      <c r="F551" s="111" t="s">
        <v>526</v>
      </c>
      <c r="G551" s="136">
        <v>1.209409E-4</v>
      </c>
      <c r="H551" s="103">
        <f>ROUND(+G551*Totals!$H$18,2)</f>
        <v>46.32</v>
      </c>
      <c r="I551" s="103">
        <f t="shared" si="23"/>
        <v>19.938267716535432</v>
      </c>
      <c r="J551" s="103">
        <f t="shared" si="24"/>
        <v>26.381732283464569</v>
      </c>
      <c r="K551" s="113" t="s">
        <v>526</v>
      </c>
      <c r="L551" s="113" t="s">
        <v>115</v>
      </c>
      <c r="M551" s="138">
        <v>0.43044619422572178</v>
      </c>
      <c r="N551" s="117">
        <f t="shared" si="25"/>
        <v>19.938267716535432</v>
      </c>
      <c r="O551" s="113" t="s">
        <v>1159</v>
      </c>
      <c r="P551" s="114"/>
      <c r="Q551" s="118"/>
      <c r="R551" s="116"/>
      <c r="S551" s="114"/>
    </row>
    <row r="552" spans="6:19">
      <c r="F552" s="111" t="s">
        <v>525</v>
      </c>
      <c r="G552" s="136">
        <v>5.6413299999999997E-5</v>
      </c>
      <c r="H552" s="103">
        <f>ROUND(+G552*Totals!$H$18,2)</f>
        <v>21.6</v>
      </c>
      <c r="I552" s="103">
        <f t="shared" si="23"/>
        <v>6.9296928327645047</v>
      </c>
      <c r="J552" s="103">
        <f t="shared" si="24"/>
        <v>14.670307167235496</v>
      </c>
      <c r="K552" s="113" t="s">
        <v>525</v>
      </c>
      <c r="L552" s="113" t="s">
        <v>111</v>
      </c>
      <c r="M552" s="138">
        <v>0.32081911262798629</v>
      </c>
      <c r="N552" s="117">
        <f t="shared" si="25"/>
        <v>6.9296928327645047</v>
      </c>
      <c r="O552" s="117" t="s">
        <v>1159</v>
      </c>
      <c r="P552" s="114"/>
      <c r="Q552" s="118"/>
      <c r="R552" s="116"/>
      <c r="S552" s="114"/>
    </row>
    <row r="553" spans="6:19">
      <c r="F553" s="111" t="s">
        <v>524</v>
      </c>
      <c r="G553" s="136">
        <v>2.8670350000000003E-4</v>
      </c>
      <c r="H553" s="103">
        <f>ROUND(+G553*Totals!$H$18,2)</f>
        <v>109.8</v>
      </c>
      <c r="I553" s="103">
        <f t="shared" si="23"/>
        <v>0</v>
      </c>
      <c r="J553" s="103">
        <f t="shared" si="24"/>
        <v>109.8</v>
      </c>
      <c r="K553" s="113"/>
      <c r="L553" s="113"/>
      <c r="N553" s="117"/>
      <c r="O553" s="113"/>
      <c r="P553" s="114"/>
      <c r="Q553" s="118"/>
      <c r="R553" s="116"/>
      <c r="S553" s="114"/>
    </row>
    <row r="554" spans="6:19">
      <c r="F554" s="111" t="s">
        <v>523</v>
      </c>
      <c r="G554" s="136">
        <v>4.3662400000000004E-5</v>
      </c>
      <c r="H554" s="103">
        <f>ROUND(+G554*Totals!$H$18,2)</f>
        <v>16.72</v>
      </c>
      <c r="I554" s="103">
        <f t="shared" si="23"/>
        <v>5.4640522875816995</v>
      </c>
      <c r="J554" s="103">
        <f t="shared" si="24"/>
        <v>11.255947712418299</v>
      </c>
      <c r="K554" s="113" t="s">
        <v>523</v>
      </c>
      <c r="L554" s="113" t="s">
        <v>100</v>
      </c>
      <c r="M554" s="138">
        <v>0.32679738562091504</v>
      </c>
      <c r="N554" s="117">
        <f t="shared" si="25"/>
        <v>5.4640522875816995</v>
      </c>
      <c r="O554" s="113" t="s">
        <v>1159</v>
      </c>
      <c r="P554" s="114"/>
      <c r="Q554" s="118"/>
      <c r="R554" s="116"/>
      <c r="S554" s="114"/>
    </row>
    <row r="555" spans="6:19">
      <c r="F555" s="111" t="s">
        <v>522</v>
      </c>
      <c r="G555" s="136">
        <v>3.9412059999999996E-4</v>
      </c>
      <c r="H555" s="103">
        <f>ROUND(+G555*Totals!$H$18,2)</f>
        <v>150.93</v>
      </c>
      <c r="I555" s="103">
        <f t="shared" si="23"/>
        <v>0</v>
      </c>
      <c r="J555" s="103">
        <f t="shared" si="24"/>
        <v>150.93</v>
      </c>
      <c r="K555" s="113"/>
      <c r="L555" s="113"/>
      <c r="N555" s="117"/>
      <c r="O555" s="113"/>
      <c r="P555" s="114"/>
      <c r="Q555" s="118"/>
      <c r="R555" s="116"/>
      <c r="S555" s="114"/>
    </row>
    <row r="556" spans="6:19">
      <c r="F556" s="111" t="s">
        <v>521</v>
      </c>
      <c r="G556" s="136">
        <v>6.5223100000000008E-4</v>
      </c>
      <c r="H556" s="103">
        <f>ROUND(+G556*Totals!$H$18,2)</f>
        <v>249.78</v>
      </c>
      <c r="I556" s="103">
        <f t="shared" si="23"/>
        <v>0</v>
      </c>
      <c r="J556" s="103">
        <f t="shared" si="24"/>
        <v>249.78</v>
      </c>
      <c r="K556" s="113"/>
      <c r="L556" s="113"/>
      <c r="N556" s="117"/>
      <c r="O556" s="113"/>
      <c r="P556" s="114"/>
      <c r="Q556" s="118"/>
      <c r="R556" s="116"/>
      <c r="S556" s="114"/>
    </row>
    <row r="557" spans="6:19">
      <c r="F557" s="111" t="s">
        <v>520</v>
      </c>
      <c r="G557" s="136">
        <v>3.0370469999999999E-4</v>
      </c>
      <c r="H557" s="103">
        <f>ROUND(+G557*Totals!$H$18,2)</f>
        <v>116.31</v>
      </c>
      <c r="I557" s="103">
        <f t="shared" si="23"/>
        <v>0</v>
      </c>
      <c r="J557" s="103">
        <f t="shared" si="24"/>
        <v>116.31</v>
      </c>
      <c r="K557" s="113"/>
      <c r="L557" s="113"/>
      <c r="N557" s="117"/>
      <c r="O557" s="117"/>
      <c r="P557" s="114"/>
      <c r="Q557" s="118"/>
      <c r="R557" s="116"/>
      <c r="S557" s="114"/>
    </row>
    <row r="558" spans="6:19">
      <c r="F558" s="111" t="s">
        <v>519</v>
      </c>
      <c r="G558" s="136">
        <v>4.6173939999999999E-4</v>
      </c>
      <c r="H558" s="103">
        <f>ROUND(+G558*Totals!$H$18,2)</f>
        <v>176.83</v>
      </c>
      <c r="I558" s="103">
        <f t="shared" si="23"/>
        <v>0</v>
      </c>
      <c r="J558" s="103">
        <f t="shared" si="24"/>
        <v>176.83</v>
      </c>
      <c r="K558" s="113"/>
      <c r="L558" s="113"/>
      <c r="N558" s="117"/>
      <c r="O558" s="117"/>
      <c r="P558" s="114"/>
      <c r="Q558" s="118"/>
      <c r="R558" s="116"/>
      <c r="S558" s="114"/>
    </row>
    <row r="559" spans="6:19">
      <c r="F559" s="111" t="s">
        <v>518</v>
      </c>
      <c r="G559" s="136">
        <v>4.2503200000000003E-5</v>
      </c>
      <c r="H559" s="103">
        <f>ROUND(+G559*Totals!$H$18,2)</f>
        <v>16.28</v>
      </c>
      <c r="I559" s="103">
        <f t="shared" si="23"/>
        <v>5.2457777777777777</v>
      </c>
      <c r="J559" s="103">
        <f t="shared" si="24"/>
        <v>11.034222222222223</v>
      </c>
      <c r="K559" s="113" t="s">
        <v>518</v>
      </c>
      <c r="L559" s="113" t="s">
        <v>102</v>
      </c>
      <c r="M559" s="138">
        <v>0.32222222222222219</v>
      </c>
      <c r="N559" s="117">
        <f t="shared" si="25"/>
        <v>5.2457777777777777</v>
      </c>
      <c r="O559" s="113" t="s">
        <v>1159</v>
      </c>
      <c r="P559" s="114"/>
      <c r="Q559" s="118"/>
      <c r="R559" s="116"/>
      <c r="S559" s="114"/>
    </row>
    <row r="560" spans="6:19">
      <c r="F560" s="111" t="s">
        <v>517</v>
      </c>
      <c r="G560" s="136">
        <v>7.6892199999999995E-5</v>
      </c>
      <c r="H560" s="103">
        <f>ROUND(+G560*Totals!$H$18,2)</f>
        <v>29.45</v>
      </c>
      <c r="I560" s="103">
        <f t="shared" si="23"/>
        <v>8.5776699029126231</v>
      </c>
      <c r="J560" s="103">
        <f t="shared" si="24"/>
        <v>20.872330097087378</v>
      </c>
      <c r="K560" s="113" t="s">
        <v>517</v>
      </c>
      <c r="L560" s="113" t="s">
        <v>105</v>
      </c>
      <c r="M560" s="138">
        <v>0.29126213592233013</v>
      </c>
      <c r="N560" s="117">
        <f t="shared" si="25"/>
        <v>8.5776699029126231</v>
      </c>
      <c r="O560" s="113" t="s">
        <v>1159</v>
      </c>
      <c r="P560" s="114"/>
      <c r="Q560" s="118"/>
      <c r="R560" s="116"/>
      <c r="S560" s="114"/>
    </row>
    <row r="561" spans="6:19">
      <c r="F561" s="111" t="s">
        <v>516</v>
      </c>
      <c r="G561" s="136">
        <v>1.3330549999999999E-4</v>
      </c>
      <c r="H561" s="103">
        <f>ROUND(+G561*Totals!$H$18,2)</f>
        <v>51.05</v>
      </c>
      <c r="I561" s="103">
        <f t="shared" si="23"/>
        <v>5.7678752107925808</v>
      </c>
      <c r="J561" s="103">
        <f t="shared" si="24"/>
        <v>45.282124789207415</v>
      </c>
      <c r="K561" s="113" t="s">
        <v>516</v>
      </c>
      <c r="L561" s="113" t="s">
        <v>73</v>
      </c>
      <c r="M561" s="138">
        <v>0.11298482293423273</v>
      </c>
      <c r="N561" s="117">
        <f t="shared" si="25"/>
        <v>5.7678752107925808</v>
      </c>
      <c r="O561" s="113" t="s">
        <v>1159</v>
      </c>
      <c r="P561" s="114"/>
      <c r="Q561" s="118"/>
      <c r="R561" s="116"/>
      <c r="S561" s="114"/>
    </row>
    <row r="562" spans="6:19">
      <c r="F562" s="111" t="s">
        <v>515</v>
      </c>
      <c r="G562" s="136">
        <v>6.2209200000000001E-5</v>
      </c>
      <c r="H562" s="103">
        <f>ROUND(+G562*Totals!$H$18,2)</f>
        <v>23.82</v>
      </c>
      <c r="I562" s="103">
        <f t="shared" si="23"/>
        <v>0.18465116279069768</v>
      </c>
      <c r="J562" s="103">
        <f t="shared" si="24"/>
        <v>23.635348837209303</v>
      </c>
      <c r="K562" s="137" t="s">
        <v>515</v>
      </c>
      <c r="L562" s="137" t="s">
        <v>52</v>
      </c>
      <c r="M562" s="138">
        <v>7.7519379844961239E-3</v>
      </c>
      <c r="N562" s="117">
        <f t="shared" si="25"/>
        <v>0.18465116279069768</v>
      </c>
      <c r="O562" s="117"/>
      <c r="P562" s="114"/>
      <c r="Q562" s="118"/>
      <c r="R562" s="116"/>
      <c r="S562" s="114"/>
    </row>
    <row r="563" spans="6:19">
      <c r="F563" s="111" t="s">
        <v>514</v>
      </c>
      <c r="G563" s="136">
        <v>2.7704360000000003E-4</v>
      </c>
      <c r="H563" s="103">
        <f>ROUND(+G563*Totals!$H$18,2)</f>
        <v>106.1</v>
      </c>
      <c r="I563" s="103">
        <f t="shared" si="23"/>
        <v>0</v>
      </c>
      <c r="J563" s="103">
        <f t="shared" si="24"/>
        <v>106.1</v>
      </c>
      <c r="K563" s="113"/>
      <c r="L563" s="113"/>
      <c r="N563" s="117"/>
      <c r="O563" s="113"/>
      <c r="P563" s="114"/>
      <c r="Q563" s="118"/>
      <c r="R563" s="116"/>
      <c r="S563" s="114"/>
    </row>
    <row r="564" spans="6:19">
      <c r="F564" s="111" t="s">
        <v>513</v>
      </c>
      <c r="G564" s="136">
        <v>8.5779199999999993E-5</v>
      </c>
      <c r="H564" s="103">
        <f>ROUND(+G564*Totals!$H$18,2)</f>
        <v>32.85</v>
      </c>
      <c r="I564" s="103">
        <f t="shared" si="23"/>
        <v>7.03125</v>
      </c>
      <c r="J564" s="103">
        <f t="shared" si="24"/>
        <v>25.818750000000001</v>
      </c>
      <c r="K564" s="113" t="s">
        <v>513</v>
      </c>
      <c r="L564" s="113" t="s">
        <v>51</v>
      </c>
      <c r="M564" s="138">
        <v>0.21404109589041095</v>
      </c>
      <c r="N564" s="117">
        <f t="shared" si="25"/>
        <v>7.03125</v>
      </c>
      <c r="O564" s="117" t="s">
        <v>1159</v>
      </c>
      <c r="P564" s="114"/>
      <c r="Q564" s="118"/>
      <c r="R564" s="116"/>
      <c r="S564" s="114"/>
    </row>
    <row r="565" spans="6:19">
      <c r="F565" s="111" t="s">
        <v>512</v>
      </c>
      <c r="G565" s="136">
        <v>1.402606E-4</v>
      </c>
      <c r="H565" s="103">
        <f>ROUND(+G565*Totals!$H$18,2)</f>
        <v>53.72</v>
      </c>
      <c r="I565" s="103">
        <f t="shared" si="23"/>
        <v>10.533333333333335</v>
      </c>
      <c r="J565" s="103">
        <f t="shared" si="24"/>
        <v>43.186666666666667</v>
      </c>
      <c r="K565" s="113" t="s">
        <v>512</v>
      </c>
      <c r="L565" s="113" t="s">
        <v>63</v>
      </c>
      <c r="M565" s="138">
        <v>0.19607843137254904</v>
      </c>
      <c r="N565" s="117">
        <f t="shared" si="25"/>
        <v>10.533333333333335</v>
      </c>
      <c r="O565" s="113" t="s">
        <v>1159</v>
      </c>
      <c r="P565" s="114"/>
      <c r="Q565" s="118"/>
      <c r="R565" s="116"/>
      <c r="S565" s="114"/>
    </row>
    <row r="566" spans="6:19">
      <c r="F566" s="111" t="s">
        <v>511</v>
      </c>
      <c r="G566" s="136">
        <v>1.576483E-4</v>
      </c>
      <c r="H566" s="103">
        <f>ROUND(+G566*Totals!$H$18,2)</f>
        <v>60.37</v>
      </c>
      <c r="I566" s="103">
        <f t="shared" si="23"/>
        <v>20.931670190274836</v>
      </c>
      <c r="J566" s="103">
        <f t="shared" si="24"/>
        <v>39.438329809725161</v>
      </c>
      <c r="K566" s="113" t="s">
        <v>511</v>
      </c>
      <c r="L566" s="113" t="s">
        <v>83</v>
      </c>
      <c r="M566" s="138">
        <v>0.34672304439746293</v>
      </c>
      <c r="N566" s="117">
        <f t="shared" si="25"/>
        <v>20.931670190274836</v>
      </c>
      <c r="O566" s="117" t="s">
        <v>1159</v>
      </c>
      <c r="P566" s="114"/>
      <c r="Q566" s="118"/>
      <c r="R566" s="116"/>
      <c r="S566" s="114"/>
    </row>
    <row r="567" spans="6:19">
      <c r="F567" s="111" t="s">
        <v>510</v>
      </c>
      <c r="G567" s="136">
        <v>1.2832104999999999E-3</v>
      </c>
      <c r="H567" s="103">
        <f>ROUND(+G567*Totals!$H$18,2)</f>
        <v>491.43</v>
      </c>
      <c r="I567" s="103">
        <f t="shared" si="23"/>
        <v>0</v>
      </c>
      <c r="J567" s="103">
        <f t="shared" si="24"/>
        <v>491.43</v>
      </c>
      <c r="K567" s="113"/>
      <c r="L567" s="113"/>
      <c r="N567" s="117"/>
      <c r="O567" s="117"/>
      <c r="P567" s="114"/>
      <c r="Q567" s="118"/>
      <c r="R567" s="116"/>
      <c r="S567" s="114"/>
    </row>
    <row r="568" spans="6:19">
      <c r="F568" s="111" t="s">
        <v>509</v>
      </c>
      <c r="G568" s="136">
        <v>5.2163000000000002E-5</v>
      </c>
      <c r="H568" s="103">
        <f>ROUND(+G568*Totals!$H$18,2)</f>
        <v>19.98</v>
      </c>
      <c r="I568" s="103">
        <f t="shared" si="23"/>
        <v>5.2080568720379157</v>
      </c>
      <c r="J568" s="103">
        <f t="shared" si="24"/>
        <v>14.771943127962086</v>
      </c>
      <c r="K568" s="113" t="s">
        <v>509</v>
      </c>
      <c r="L568" s="113" t="s">
        <v>82</v>
      </c>
      <c r="M568" s="138">
        <v>0.26066350710900477</v>
      </c>
      <c r="N568" s="117">
        <f t="shared" si="25"/>
        <v>5.2080568720379157</v>
      </c>
      <c r="O568" s="117" t="s">
        <v>1159</v>
      </c>
      <c r="P568" s="114"/>
      <c r="Q568" s="118"/>
      <c r="R568" s="116"/>
      <c r="S568" s="114"/>
    </row>
    <row r="569" spans="6:19">
      <c r="F569" s="111" t="s">
        <v>508</v>
      </c>
      <c r="G569" s="136">
        <v>1.3910100000000001E-5</v>
      </c>
      <c r="H569" s="103">
        <f>ROUND(+G569*Totals!$H$18,2)</f>
        <v>5.33</v>
      </c>
      <c r="I569" s="103">
        <f t="shared" si="23"/>
        <v>1.4150442477876108</v>
      </c>
      <c r="J569" s="103">
        <f t="shared" si="24"/>
        <v>3.9149557522123892</v>
      </c>
      <c r="K569" s="113" t="s">
        <v>508</v>
      </c>
      <c r="L569" s="113" t="s">
        <v>126</v>
      </c>
      <c r="M569" s="138">
        <v>0.26548672566371684</v>
      </c>
      <c r="N569" s="117">
        <f t="shared" si="25"/>
        <v>1.4150442477876108</v>
      </c>
      <c r="O569" s="113" t="s">
        <v>1159</v>
      </c>
      <c r="P569" s="114"/>
      <c r="Q569" s="118"/>
      <c r="R569" s="116"/>
      <c r="S569" s="114"/>
    </row>
    <row r="570" spans="6:19">
      <c r="F570" s="111" t="s">
        <v>506</v>
      </c>
      <c r="G570" s="136">
        <v>3.0061359999999996E-4</v>
      </c>
      <c r="H570" s="103">
        <f>ROUND(+G570*Totals!$H$18,2)</f>
        <v>115.12</v>
      </c>
      <c r="I570" s="103">
        <f t="shared" si="23"/>
        <v>0</v>
      </c>
      <c r="J570" s="103">
        <f t="shared" si="24"/>
        <v>115.12</v>
      </c>
      <c r="K570" s="113"/>
      <c r="L570" s="113"/>
      <c r="N570" s="117"/>
      <c r="O570" s="117"/>
      <c r="P570" s="114"/>
      <c r="Q570" s="118"/>
      <c r="R570" s="116"/>
      <c r="S570" s="114"/>
    </row>
    <row r="571" spans="6:19">
      <c r="F571" s="111" t="s">
        <v>505</v>
      </c>
      <c r="G571" s="136">
        <v>1.4682930000000001E-4</v>
      </c>
      <c r="H571" s="103">
        <f>ROUND(+G571*Totals!$H$18,2)</f>
        <v>56.23</v>
      </c>
      <c r="I571" s="103">
        <f t="shared" si="23"/>
        <v>11.603708301008533</v>
      </c>
      <c r="J571" s="103">
        <f t="shared" si="24"/>
        <v>44.626291698991466</v>
      </c>
      <c r="K571" s="113" t="s">
        <v>505</v>
      </c>
      <c r="L571" s="113" t="s">
        <v>122</v>
      </c>
      <c r="M571" s="138">
        <v>0.20636152055857254</v>
      </c>
      <c r="N571" s="117">
        <f t="shared" si="25"/>
        <v>11.603708301008533</v>
      </c>
      <c r="O571" s="113" t="s">
        <v>1159</v>
      </c>
      <c r="P571" s="114"/>
      <c r="Q571" s="118"/>
      <c r="R571" s="116"/>
      <c r="S571" s="114"/>
    </row>
    <row r="572" spans="6:19">
      <c r="F572" s="111" t="s">
        <v>504</v>
      </c>
      <c r="G572" s="136">
        <v>1.255777E-4</v>
      </c>
      <c r="H572" s="103">
        <f>ROUND(+G572*Totals!$H$18,2)</f>
        <v>48.09</v>
      </c>
      <c r="I572" s="103">
        <f t="shared" si="23"/>
        <v>12.305013054830289</v>
      </c>
      <c r="J572" s="103">
        <f t="shared" si="24"/>
        <v>35.784986945169713</v>
      </c>
      <c r="K572" s="113" t="s">
        <v>504</v>
      </c>
      <c r="L572" s="113" t="s">
        <v>59</v>
      </c>
      <c r="M572" s="138">
        <v>0.25587467362924282</v>
      </c>
      <c r="N572" s="117">
        <f t="shared" si="25"/>
        <v>12.305013054830289</v>
      </c>
      <c r="O572" s="117" t="s">
        <v>1159</v>
      </c>
      <c r="P572" s="114"/>
      <c r="Q572" s="118"/>
      <c r="R572" s="116"/>
      <c r="S572" s="114"/>
    </row>
    <row r="573" spans="6:19">
      <c r="F573" s="111" t="s">
        <v>503</v>
      </c>
      <c r="G573" s="136">
        <v>2.318357E-4</v>
      </c>
      <c r="H573" s="103">
        <f>ROUND(+G573*Totals!$H$18,2)</f>
        <v>88.79</v>
      </c>
      <c r="I573" s="103">
        <f t="shared" si="23"/>
        <v>0</v>
      </c>
      <c r="J573" s="103">
        <f t="shared" si="24"/>
        <v>88.79</v>
      </c>
      <c r="K573" s="113"/>
      <c r="L573" s="113"/>
      <c r="N573" s="117"/>
      <c r="O573" s="113"/>
      <c r="P573" s="114"/>
      <c r="Q573" s="118"/>
      <c r="R573" s="116"/>
      <c r="S573" s="114"/>
    </row>
    <row r="574" spans="6:19">
      <c r="F574" s="111" t="s">
        <v>502</v>
      </c>
      <c r="G574" s="136">
        <v>1.166906E-4</v>
      </c>
      <c r="H574" s="103">
        <f>ROUND(+G574*Totals!$H$18,2)</f>
        <v>44.69</v>
      </c>
      <c r="I574" s="103">
        <f t="shared" si="23"/>
        <v>9.5593582887700528</v>
      </c>
      <c r="J574" s="103">
        <f t="shared" si="24"/>
        <v>35.130641711229941</v>
      </c>
      <c r="K574" s="113" t="s">
        <v>502</v>
      </c>
      <c r="L574" s="113" t="s">
        <v>84</v>
      </c>
      <c r="M574" s="138">
        <v>0.21390374331550802</v>
      </c>
      <c r="N574" s="117">
        <f t="shared" si="25"/>
        <v>9.5593582887700528</v>
      </c>
      <c r="O574" s="117" t="s">
        <v>1159</v>
      </c>
      <c r="P574" s="114"/>
      <c r="Q574" s="118"/>
      <c r="R574" s="116"/>
      <c r="S574" s="114"/>
    </row>
    <row r="575" spans="6:19">
      <c r="F575" s="111" t="s">
        <v>501</v>
      </c>
      <c r="G575" s="136">
        <v>1.0347599E-3</v>
      </c>
      <c r="H575" s="103">
        <f>ROUND(+G575*Totals!$H$18,2)</f>
        <v>396.28</v>
      </c>
      <c r="I575" s="103">
        <f t="shared" si="23"/>
        <v>0</v>
      </c>
      <c r="J575" s="103">
        <f t="shared" si="24"/>
        <v>396.28</v>
      </c>
      <c r="K575" s="113"/>
      <c r="L575" s="113"/>
      <c r="N575" s="117"/>
      <c r="O575" s="113"/>
      <c r="P575" s="114"/>
      <c r="Q575" s="118"/>
      <c r="R575" s="116"/>
      <c r="S575" s="114"/>
    </row>
    <row r="576" spans="6:19">
      <c r="F576" s="111" t="s">
        <v>100</v>
      </c>
      <c r="G576" s="136">
        <v>4.79127E-5</v>
      </c>
      <c r="H576" s="103">
        <f>ROUND(+G576*Totals!$H$18,2)</f>
        <v>18.350000000000001</v>
      </c>
      <c r="I576" s="103">
        <f t="shared" si="23"/>
        <v>4.746210873146623</v>
      </c>
      <c r="J576" s="103">
        <f t="shared" si="24"/>
        <v>13.603789126853378</v>
      </c>
      <c r="K576" s="113" t="s">
        <v>100</v>
      </c>
      <c r="L576" s="113" t="s">
        <v>100</v>
      </c>
      <c r="M576" s="138">
        <v>0.25864909390444812</v>
      </c>
      <c r="N576" s="117">
        <f t="shared" si="25"/>
        <v>4.746210873146623</v>
      </c>
      <c r="O576" s="117" t="s">
        <v>1159</v>
      </c>
      <c r="P576" s="114"/>
      <c r="Q576" s="118"/>
      <c r="R576" s="116"/>
      <c r="S576" s="114"/>
    </row>
    <row r="577" spans="6:19">
      <c r="F577" s="111" t="s">
        <v>500</v>
      </c>
      <c r="G577" s="136">
        <v>9.6018610000000006E-4</v>
      </c>
      <c r="H577" s="103">
        <f>ROUND(+G577*Totals!$H$18,2)</f>
        <v>367.72</v>
      </c>
      <c r="I577" s="103">
        <f t="shared" si="23"/>
        <v>0</v>
      </c>
      <c r="J577" s="103">
        <f t="shared" si="24"/>
        <v>367.72</v>
      </c>
      <c r="K577" s="113"/>
      <c r="L577" s="113"/>
      <c r="N577" s="117"/>
      <c r="O577" s="113"/>
      <c r="P577" s="114"/>
      <c r="Q577" s="118"/>
      <c r="R577" s="116"/>
      <c r="S577" s="114"/>
    </row>
    <row r="578" spans="6:19">
      <c r="F578" s="111" t="s">
        <v>499</v>
      </c>
      <c r="G578" s="136">
        <v>1.0548520000000001E-4</v>
      </c>
      <c r="H578" s="103">
        <f>ROUND(+G578*Totals!$H$18,2)</f>
        <v>40.4</v>
      </c>
      <c r="I578" s="103">
        <f t="shared" si="23"/>
        <v>19.56591928251121</v>
      </c>
      <c r="J578" s="103">
        <f t="shared" si="24"/>
        <v>20.834080717488789</v>
      </c>
      <c r="K578" s="113" t="s">
        <v>499</v>
      </c>
      <c r="L578" s="113" t="s">
        <v>77</v>
      </c>
      <c r="M578" s="138">
        <v>0.48430493273542602</v>
      </c>
      <c r="N578" s="117">
        <f t="shared" si="25"/>
        <v>19.56591928251121</v>
      </c>
      <c r="O578" s="117" t="s">
        <v>1159</v>
      </c>
      <c r="P578" s="114"/>
      <c r="Q578" s="118"/>
      <c r="R578" s="116"/>
      <c r="S578" s="114"/>
    </row>
    <row r="579" spans="6:19">
      <c r="F579" s="111" t="s">
        <v>498</v>
      </c>
      <c r="G579" s="136">
        <v>1.3098719999999998E-4</v>
      </c>
      <c r="H579" s="103">
        <f>ROUND(+G579*Totals!$H$18,2)</f>
        <v>50.16</v>
      </c>
      <c r="I579" s="103">
        <f t="shared" si="23"/>
        <v>0</v>
      </c>
      <c r="J579" s="103">
        <f t="shared" si="24"/>
        <v>50.16</v>
      </c>
      <c r="K579" s="113"/>
      <c r="L579" s="113"/>
      <c r="N579" s="117"/>
      <c r="O579" s="113"/>
      <c r="P579" s="114"/>
      <c r="Q579" s="118"/>
      <c r="R579" s="116"/>
      <c r="S579" s="114"/>
    </row>
    <row r="580" spans="6:19">
      <c r="F580" s="111" t="s">
        <v>497</v>
      </c>
      <c r="G580" s="136">
        <v>4.9844700000000001E-5</v>
      </c>
      <c r="H580" s="103">
        <f>ROUND(+G580*Totals!$H$18,2)</f>
        <v>19.09</v>
      </c>
      <c r="I580" s="103">
        <f t="shared" si="23"/>
        <v>4.7725</v>
      </c>
      <c r="J580" s="103">
        <f t="shared" si="24"/>
        <v>14.317499999999999</v>
      </c>
      <c r="K580" s="113" t="s">
        <v>497</v>
      </c>
      <c r="L580" s="113" t="s">
        <v>83</v>
      </c>
      <c r="M580" s="138">
        <v>0.25</v>
      </c>
      <c r="N580" s="117">
        <f t="shared" si="25"/>
        <v>4.7725</v>
      </c>
      <c r="O580" s="113" t="s">
        <v>1159</v>
      </c>
      <c r="P580" s="114"/>
      <c r="Q580" s="118"/>
      <c r="R580" s="116"/>
      <c r="S580" s="114"/>
    </row>
    <row r="581" spans="6:19">
      <c r="F581" s="111" t="s">
        <v>101</v>
      </c>
      <c r="G581" s="136">
        <v>5.6838380000000005E-4</v>
      </c>
      <c r="H581" s="103">
        <f>ROUND(+G581*Totals!$H$18,2)</f>
        <v>217.67</v>
      </c>
      <c r="I581" s="103">
        <f t="shared" si="23"/>
        <v>0</v>
      </c>
      <c r="J581" s="103">
        <f t="shared" si="24"/>
        <v>217.67</v>
      </c>
      <c r="K581" s="113"/>
      <c r="L581" s="113"/>
      <c r="N581" s="117"/>
      <c r="O581" s="113"/>
      <c r="P581" s="114"/>
      <c r="Q581" s="118"/>
      <c r="R581" s="116"/>
      <c r="S581" s="114"/>
    </row>
    <row r="582" spans="6:19">
      <c r="F582" s="111" t="s">
        <v>102</v>
      </c>
      <c r="G582" s="136">
        <v>7.6003459999999991E-4</v>
      </c>
      <c r="H582" s="103">
        <f>ROUND(+G582*Totals!$H$18,2)</f>
        <v>291.07</v>
      </c>
      <c r="I582" s="103">
        <f t="shared" si="23"/>
        <v>0</v>
      </c>
      <c r="J582" s="103">
        <f t="shared" si="24"/>
        <v>291.07</v>
      </c>
      <c r="K582" s="113"/>
      <c r="L582" s="113"/>
      <c r="N582" s="117"/>
      <c r="O582" s="113"/>
      <c r="P582" s="114"/>
      <c r="Q582" s="118"/>
      <c r="R582" s="116"/>
      <c r="S582" s="114"/>
    </row>
    <row r="583" spans="6:19">
      <c r="F583" s="111" t="s">
        <v>496</v>
      </c>
      <c r="G583" s="136">
        <v>5.571784E-4</v>
      </c>
      <c r="H583" s="103">
        <f>ROUND(+G583*Totals!$H$18,2)</f>
        <v>213.38</v>
      </c>
      <c r="I583" s="103">
        <f t="shared" ref="I583:I646" si="26">+N583+Q583+T583</f>
        <v>0</v>
      </c>
      <c r="J583" s="103">
        <f t="shared" ref="J583:J646" si="27">+H583-I583</f>
        <v>213.38</v>
      </c>
      <c r="K583" s="113"/>
      <c r="L583" s="113"/>
      <c r="N583" s="117"/>
      <c r="O583" s="117"/>
      <c r="P583" s="114"/>
      <c r="Q583" s="118"/>
      <c r="R583" s="116"/>
      <c r="S583" s="114"/>
    </row>
    <row r="584" spans="6:19">
      <c r="F584" s="111" t="s">
        <v>495</v>
      </c>
      <c r="G584" s="136">
        <v>1.5664364E-3</v>
      </c>
      <c r="H584" s="103">
        <f>ROUND(+G584*Totals!$H$18,2)</f>
        <v>599.89</v>
      </c>
      <c r="I584" s="103">
        <f t="shared" si="26"/>
        <v>0</v>
      </c>
      <c r="J584" s="103">
        <f t="shared" si="27"/>
        <v>599.89</v>
      </c>
      <c r="K584" s="113"/>
      <c r="L584" s="113"/>
      <c r="N584" s="117"/>
      <c r="O584" s="113"/>
      <c r="P584" s="114"/>
      <c r="Q584" s="118"/>
      <c r="R584" s="116"/>
      <c r="S584" s="114"/>
    </row>
    <row r="585" spans="6:19">
      <c r="F585" s="111" t="s">
        <v>494</v>
      </c>
      <c r="G585" s="136">
        <v>7.8437700000000003E-5</v>
      </c>
      <c r="H585" s="103">
        <f>ROUND(+G585*Totals!$H$18,2)</f>
        <v>30.04</v>
      </c>
      <c r="I585" s="103">
        <f t="shared" si="26"/>
        <v>8.5102748414376315</v>
      </c>
      <c r="J585" s="103">
        <f t="shared" si="27"/>
        <v>21.529725158562368</v>
      </c>
      <c r="K585" s="113" t="s">
        <v>494</v>
      </c>
      <c r="L585" s="113" t="s">
        <v>119</v>
      </c>
      <c r="M585" s="138">
        <v>0.28329809725158561</v>
      </c>
      <c r="N585" s="117">
        <f t="shared" si="25"/>
        <v>8.5102748414376315</v>
      </c>
      <c r="O585" s="117" t="s">
        <v>1159</v>
      </c>
      <c r="P585" s="114"/>
      <c r="Q585" s="118"/>
      <c r="R585" s="116"/>
      <c r="S585" s="114"/>
    </row>
    <row r="586" spans="6:19">
      <c r="F586" s="111" t="s">
        <v>493</v>
      </c>
      <c r="G586" s="136">
        <v>2.851579E-4</v>
      </c>
      <c r="H586" s="103">
        <f>ROUND(+G586*Totals!$H$18,2)</f>
        <v>109.21</v>
      </c>
      <c r="I586" s="103">
        <f t="shared" si="26"/>
        <v>0</v>
      </c>
      <c r="J586" s="103">
        <f t="shared" si="27"/>
        <v>109.21</v>
      </c>
      <c r="K586" s="113"/>
      <c r="L586" s="113"/>
      <c r="N586" s="117"/>
      <c r="O586" s="117"/>
      <c r="P586" s="114"/>
      <c r="Q586" s="118"/>
      <c r="R586" s="116"/>
      <c r="S586" s="114"/>
    </row>
    <row r="587" spans="6:19">
      <c r="F587" s="111" t="s">
        <v>492</v>
      </c>
      <c r="G587" s="136">
        <v>7.6892199999999995E-5</v>
      </c>
      <c r="H587" s="103">
        <f>ROUND(+G587*Totals!$H$18,2)</f>
        <v>29.45</v>
      </c>
      <c r="I587" s="103">
        <f t="shared" si="26"/>
        <v>2.33986301369863</v>
      </c>
      <c r="J587" s="103">
        <f t="shared" si="27"/>
        <v>27.11013698630137</v>
      </c>
      <c r="K587" s="113" t="s">
        <v>492</v>
      </c>
      <c r="L587" s="113" t="s">
        <v>101</v>
      </c>
      <c r="M587" s="138">
        <v>7.9452054794520541E-2</v>
      </c>
      <c r="N587" s="117">
        <f t="shared" si="25"/>
        <v>2.33986301369863</v>
      </c>
      <c r="O587" s="113" t="s">
        <v>1159</v>
      </c>
      <c r="P587" s="114"/>
      <c r="Q587" s="118"/>
      <c r="R587" s="116"/>
      <c r="S587" s="114"/>
    </row>
    <row r="588" spans="6:19">
      <c r="F588" s="111" t="s">
        <v>491</v>
      </c>
      <c r="G588" s="136">
        <v>6.4913999999999995E-5</v>
      </c>
      <c r="H588" s="103">
        <f>ROUND(+G588*Totals!$H$18,2)</f>
        <v>24.86</v>
      </c>
      <c r="I588" s="103">
        <f t="shared" si="26"/>
        <v>8.8555102040816323</v>
      </c>
      <c r="J588" s="103">
        <f t="shared" si="27"/>
        <v>16.004489795918367</v>
      </c>
      <c r="K588" s="113" t="s">
        <v>491</v>
      </c>
      <c r="L588" s="113" t="s">
        <v>127</v>
      </c>
      <c r="M588" s="138">
        <v>0.35621521335807049</v>
      </c>
      <c r="N588" s="117">
        <f t="shared" si="25"/>
        <v>8.8555102040816323</v>
      </c>
      <c r="O588" s="117" t="s">
        <v>1159</v>
      </c>
      <c r="P588" s="114"/>
      <c r="Q588" s="118"/>
      <c r="R588" s="116"/>
      <c r="S588" s="114"/>
    </row>
    <row r="589" spans="6:19">
      <c r="F589" s="111" t="s">
        <v>490</v>
      </c>
      <c r="G589" s="136">
        <v>2.4613219999999999E-4</v>
      </c>
      <c r="H589" s="103">
        <f>ROUND(+G589*Totals!$H$18,2)</f>
        <v>94.26</v>
      </c>
      <c r="I589" s="103">
        <f t="shared" si="26"/>
        <v>0</v>
      </c>
      <c r="J589" s="103">
        <f t="shared" si="27"/>
        <v>94.26</v>
      </c>
      <c r="K589" s="113"/>
      <c r="L589" s="113"/>
      <c r="N589" s="117"/>
      <c r="O589" s="113"/>
      <c r="P589" s="114"/>
      <c r="Q589" s="118"/>
      <c r="R589" s="116"/>
      <c r="S589" s="114"/>
    </row>
    <row r="590" spans="6:19">
      <c r="F590" s="111" t="s">
        <v>489</v>
      </c>
      <c r="G590" s="136">
        <v>3.70937E-5</v>
      </c>
      <c r="H590" s="103">
        <f>ROUND(+G590*Totals!$H$18,2)</f>
        <v>14.21</v>
      </c>
      <c r="I590" s="103">
        <f t="shared" si="26"/>
        <v>5.8511764705882365</v>
      </c>
      <c r="J590" s="103">
        <f t="shared" si="27"/>
        <v>8.3588235294117652</v>
      </c>
      <c r="K590" s="113" t="s">
        <v>489</v>
      </c>
      <c r="L590" s="113" t="s">
        <v>87</v>
      </c>
      <c r="M590" s="138">
        <v>0.41176470588235298</v>
      </c>
      <c r="N590" s="117">
        <f t="shared" si="25"/>
        <v>5.8511764705882365</v>
      </c>
      <c r="O590" s="117" t="s">
        <v>1159</v>
      </c>
      <c r="P590" s="114"/>
      <c r="Q590" s="118"/>
      <c r="R590" s="116"/>
      <c r="S590" s="114"/>
    </row>
    <row r="591" spans="6:19">
      <c r="F591" s="111" t="s">
        <v>488</v>
      </c>
      <c r="G591" s="136">
        <v>2.9056740000000001E-4</v>
      </c>
      <c r="H591" s="103">
        <f>ROUND(+G591*Totals!$H$18,2)</f>
        <v>111.28</v>
      </c>
      <c r="I591" s="103">
        <f t="shared" si="26"/>
        <v>0</v>
      </c>
      <c r="J591" s="103">
        <f t="shared" si="27"/>
        <v>111.28</v>
      </c>
      <c r="K591" s="113"/>
      <c r="L591" s="113"/>
      <c r="N591" s="117"/>
      <c r="O591" s="113"/>
      <c r="P591" s="114"/>
      <c r="Q591" s="118"/>
      <c r="R591" s="116"/>
      <c r="S591" s="114"/>
    </row>
    <row r="592" spans="6:19">
      <c r="F592" s="111" t="s">
        <v>487</v>
      </c>
      <c r="G592" s="136">
        <v>3.7866500000000001E-5</v>
      </c>
      <c r="H592" s="103">
        <f>ROUND(+G592*Totals!$H$18,2)</f>
        <v>14.5</v>
      </c>
      <c r="I592" s="103">
        <f t="shared" si="26"/>
        <v>0.4484536082474227</v>
      </c>
      <c r="J592" s="103">
        <f t="shared" si="27"/>
        <v>14.051546391752577</v>
      </c>
      <c r="K592" s="113" t="s">
        <v>487</v>
      </c>
      <c r="L592" s="113" t="s">
        <v>72</v>
      </c>
      <c r="M592" s="138">
        <v>3.0927835051546393E-2</v>
      </c>
      <c r="N592" s="117">
        <f t="shared" si="25"/>
        <v>0.4484536082474227</v>
      </c>
      <c r="O592" s="117" t="s">
        <v>1159</v>
      </c>
      <c r="P592" s="114"/>
      <c r="Q592" s="118"/>
      <c r="R592" s="116"/>
      <c r="S592" s="114"/>
    </row>
    <row r="593" spans="6:19">
      <c r="F593" s="111" t="s">
        <v>486</v>
      </c>
      <c r="G593" s="136">
        <v>2.3454039999999999E-4</v>
      </c>
      <c r="H593" s="103">
        <f>ROUND(+G593*Totals!$H$18,2)</f>
        <v>89.82</v>
      </c>
      <c r="I593" s="103">
        <f t="shared" si="26"/>
        <v>0</v>
      </c>
      <c r="J593" s="103">
        <f t="shared" si="27"/>
        <v>89.82</v>
      </c>
      <c r="K593" s="113"/>
      <c r="L593" s="113"/>
      <c r="N593" s="117"/>
      <c r="O593" s="113"/>
      <c r="P593" s="114"/>
      <c r="Q593" s="118"/>
      <c r="R593" s="116"/>
      <c r="S593" s="114"/>
    </row>
    <row r="594" spans="6:19">
      <c r="F594" s="111" t="s">
        <v>485</v>
      </c>
      <c r="G594" s="136">
        <v>6.2595599999999994E-5</v>
      </c>
      <c r="H594" s="103">
        <f>ROUND(+G594*Totals!$H$18,2)</f>
        <v>23.97</v>
      </c>
      <c r="I594" s="103">
        <f t="shared" si="26"/>
        <v>9.0290582959641252</v>
      </c>
      <c r="J594" s="103">
        <f t="shared" si="27"/>
        <v>14.940941704035874</v>
      </c>
      <c r="K594" s="113" t="s">
        <v>485</v>
      </c>
      <c r="L594" s="113" t="s">
        <v>41</v>
      </c>
      <c r="M594" s="138">
        <v>0.37668161434977576</v>
      </c>
      <c r="N594" s="117">
        <f t="shared" si="25"/>
        <v>9.0290582959641252</v>
      </c>
      <c r="O594" s="113" t="s">
        <v>1159</v>
      </c>
      <c r="P594" s="114"/>
      <c r="Q594" s="118"/>
      <c r="R594" s="116"/>
      <c r="S594" s="114"/>
    </row>
    <row r="595" spans="6:19">
      <c r="F595" s="111" t="s">
        <v>484</v>
      </c>
      <c r="G595" s="136">
        <v>6.2711550000000009E-4</v>
      </c>
      <c r="H595" s="103">
        <f>ROUND(+G595*Totals!$H$18,2)</f>
        <v>240.16</v>
      </c>
      <c r="I595" s="103">
        <f t="shared" si="26"/>
        <v>0</v>
      </c>
      <c r="J595" s="103">
        <f t="shared" si="27"/>
        <v>240.16</v>
      </c>
      <c r="K595" s="113"/>
      <c r="L595" s="113"/>
      <c r="N595" s="117"/>
      <c r="O595" s="117"/>
      <c r="P595" s="114"/>
      <c r="Q595" s="118"/>
      <c r="R595" s="116"/>
      <c r="S595" s="114"/>
    </row>
    <row r="596" spans="6:19">
      <c r="F596" s="111" t="s">
        <v>483</v>
      </c>
      <c r="G596" s="136">
        <v>3.5834066999999997E-3</v>
      </c>
      <c r="H596" s="103">
        <f>ROUND(+G596*Totals!$H$18,2)</f>
        <v>1372.32</v>
      </c>
      <c r="I596" s="103">
        <f t="shared" si="26"/>
        <v>0</v>
      </c>
      <c r="J596" s="103">
        <f t="shared" si="27"/>
        <v>1372.32</v>
      </c>
      <c r="K596" s="113"/>
      <c r="L596" s="113"/>
      <c r="N596" s="117"/>
      <c r="O596" s="113"/>
      <c r="P596" s="114"/>
      <c r="Q596" s="118"/>
      <c r="R596" s="116"/>
      <c r="S596" s="114"/>
    </row>
    <row r="597" spans="6:19">
      <c r="F597" s="111" t="s">
        <v>481</v>
      </c>
      <c r="G597" s="136">
        <v>0</v>
      </c>
      <c r="H597" s="103">
        <f>ROUND(+G597*Totals!$H$18,2)</f>
        <v>0</v>
      </c>
      <c r="I597" s="103">
        <f t="shared" si="26"/>
        <v>0</v>
      </c>
      <c r="J597" s="103">
        <f t="shared" si="27"/>
        <v>0</v>
      </c>
      <c r="K597" s="113"/>
      <c r="L597" s="113"/>
      <c r="N597" s="117"/>
      <c r="O597" s="113"/>
      <c r="P597" s="114"/>
      <c r="Q597" s="118"/>
      <c r="R597" s="116"/>
      <c r="S597" s="114"/>
    </row>
    <row r="598" spans="6:19">
      <c r="F598" s="111" t="s">
        <v>480</v>
      </c>
      <c r="G598" s="136">
        <v>1.7492002000000001E-3</v>
      </c>
      <c r="H598" s="103">
        <f>ROUND(+G598*Totals!$H$18,2)</f>
        <v>669.88</v>
      </c>
      <c r="I598" s="103">
        <f t="shared" si="26"/>
        <v>0</v>
      </c>
      <c r="J598" s="103">
        <f t="shared" si="27"/>
        <v>669.88</v>
      </c>
      <c r="K598" s="113"/>
      <c r="L598" s="113"/>
      <c r="N598" s="117"/>
      <c r="O598" s="113"/>
      <c r="P598" s="114"/>
      <c r="Q598" s="118"/>
      <c r="R598" s="116"/>
      <c r="S598" s="114"/>
    </row>
    <row r="599" spans="6:19">
      <c r="F599" s="111" t="s">
        <v>479</v>
      </c>
      <c r="G599" s="136">
        <v>6.5184460000000004E-4</v>
      </c>
      <c r="H599" s="103">
        <f>ROUND(+G599*Totals!$H$18,2)</f>
        <v>249.63</v>
      </c>
      <c r="I599" s="103">
        <f t="shared" si="26"/>
        <v>0</v>
      </c>
      <c r="J599" s="103">
        <f t="shared" si="27"/>
        <v>249.63</v>
      </c>
      <c r="K599" s="113"/>
      <c r="L599" s="113"/>
      <c r="N599" s="117"/>
      <c r="O599" s="113"/>
      <c r="P599" s="114"/>
      <c r="Q599" s="118"/>
      <c r="R599" s="116"/>
      <c r="S599" s="114"/>
    </row>
    <row r="600" spans="6:19">
      <c r="F600" s="111" t="s">
        <v>478</v>
      </c>
      <c r="G600" s="136">
        <v>2.6429270000000003E-4</v>
      </c>
      <c r="H600" s="103">
        <f>ROUND(+G600*Totals!$H$18,2)</f>
        <v>101.22</v>
      </c>
      <c r="I600" s="103">
        <f t="shared" si="26"/>
        <v>0</v>
      </c>
      <c r="J600" s="103">
        <f t="shared" si="27"/>
        <v>101.22</v>
      </c>
      <c r="K600" s="113"/>
      <c r="L600" s="113"/>
      <c r="N600" s="117"/>
      <c r="O600" s="117"/>
      <c r="P600" s="114"/>
      <c r="Q600" s="118"/>
      <c r="R600" s="116"/>
      <c r="S600" s="114"/>
    </row>
    <row r="601" spans="6:19">
      <c r="F601" s="111" t="s">
        <v>104</v>
      </c>
      <c r="G601" s="136">
        <v>9.1949893000000012E-3</v>
      </c>
      <c r="H601" s="103">
        <f>ROUND(+G601*Totals!$H$18,2)</f>
        <v>3521.37</v>
      </c>
      <c r="I601" s="103">
        <f t="shared" si="26"/>
        <v>0</v>
      </c>
      <c r="J601" s="103">
        <f t="shared" si="27"/>
        <v>3521.37</v>
      </c>
      <c r="K601" s="113"/>
      <c r="L601" s="113"/>
      <c r="N601" s="117"/>
      <c r="O601" s="113"/>
      <c r="P601" s="114"/>
      <c r="Q601" s="118"/>
      <c r="R601" s="116"/>
      <c r="S601" s="114"/>
    </row>
    <row r="602" spans="6:19">
      <c r="F602" s="111" t="s">
        <v>477</v>
      </c>
      <c r="G602" s="136">
        <v>1.2441850000000001E-4</v>
      </c>
      <c r="H602" s="103">
        <f>ROUND(+G602*Totals!$H$18,2)</f>
        <v>47.65</v>
      </c>
      <c r="I602" s="103">
        <f t="shared" si="26"/>
        <v>12.308954041204437</v>
      </c>
      <c r="J602" s="103">
        <f t="shared" si="27"/>
        <v>35.341045958795561</v>
      </c>
      <c r="K602" s="113" t="s">
        <v>477</v>
      </c>
      <c r="L602" s="113" t="s">
        <v>39</v>
      </c>
      <c r="M602" s="138">
        <v>0.2583201267828843</v>
      </c>
      <c r="N602" s="117">
        <f>+H602*M602</f>
        <v>12.308954041204437</v>
      </c>
      <c r="O602" s="117" t="s">
        <v>1159</v>
      </c>
      <c r="P602" s="114"/>
      <c r="Q602" s="118"/>
      <c r="R602" s="116"/>
      <c r="S602" s="114"/>
    </row>
    <row r="603" spans="6:19">
      <c r="F603" s="111" t="s">
        <v>476</v>
      </c>
      <c r="G603" s="136">
        <v>5.9929519999999997E-4</v>
      </c>
      <c r="H603" s="103">
        <f>ROUND(+G603*Totals!$H$18,2)</f>
        <v>229.51</v>
      </c>
      <c r="I603" s="103">
        <f t="shared" si="26"/>
        <v>0</v>
      </c>
      <c r="J603" s="103">
        <f t="shared" si="27"/>
        <v>229.51</v>
      </c>
      <c r="K603" s="113"/>
      <c r="L603" s="113"/>
      <c r="N603" s="117"/>
      <c r="O603" s="113"/>
      <c r="P603" s="114"/>
      <c r="Q603" s="118"/>
      <c r="R603" s="116"/>
      <c r="S603" s="114"/>
    </row>
    <row r="604" spans="6:19">
      <c r="F604" s="111" t="s">
        <v>475</v>
      </c>
      <c r="G604" s="136">
        <v>2.5501900000000001E-5</v>
      </c>
      <c r="H604" s="103">
        <f>ROUND(+G604*Totals!$H$18,2)</f>
        <v>9.77</v>
      </c>
      <c r="I604" s="103">
        <f t="shared" si="26"/>
        <v>1.6859734513274338</v>
      </c>
      <c r="J604" s="103">
        <f t="shared" si="27"/>
        <v>8.0840265486725649</v>
      </c>
      <c r="K604" s="113" t="s">
        <v>475</v>
      </c>
      <c r="L604" s="113" t="s">
        <v>114</v>
      </c>
      <c r="M604" s="138">
        <v>0.17256637168141595</v>
      </c>
      <c r="N604" s="117">
        <f>+H604*M604</f>
        <v>1.6859734513274338</v>
      </c>
      <c r="O604" s="113" t="s">
        <v>1159</v>
      </c>
      <c r="P604" s="114"/>
      <c r="Q604" s="118"/>
      <c r="R604" s="116"/>
      <c r="S604" s="114"/>
    </row>
    <row r="605" spans="6:19">
      <c r="F605" s="111" t="s">
        <v>474</v>
      </c>
      <c r="G605" s="136">
        <v>3.5470860000000001E-4</v>
      </c>
      <c r="H605" s="103">
        <f>ROUND(+G605*Totals!$H$18,2)</f>
        <v>135.84</v>
      </c>
      <c r="I605" s="103">
        <f t="shared" si="26"/>
        <v>0</v>
      </c>
      <c r="J605" s="103">
        <f t="shared" si="27"/>
        <v>135.84</v>
      </c>
      <c r="K605" s="113"/>
      <c r="L605" s="113"/>
      <c r="N605" s="117"/>
      <c r="O605" s="113"/>
      <c r="P605" s="114"/>
      <c r="Q605" s="118"/>
      <c r="R605" s="116"/>
      <c r="S605" s="114"/>
    </row>
    <row r="606" spans="6:19">
      <c r="F606" s="111" t="s">
        <v>473</v>
      </c>
      <c r="G606" s="136">
        <v>2.6757701000000001E-3</v>
      </c>
      <c r="H606" s="103">
        <f>ROUND(+G606*Totals!$H$18,2)</f>
        <v>1024.73</v>
      </c>
      <c r="I606" s="103">
        <f t="shared" si="26"/>
        <v>0</v>
      </c>
      <c r="J606" s="103">
        <f t="shared" si="27"/>
        <v>1024.73</v>
      </c>
      <c r="K606" s="113"/>
      <c r="L606" s="113"/>
      <c r="N606" s="117"/>
      <c r="O606" s="113"/>
      <c r="P606" s="114"/>
      <c r="Q606" s="118"/>
      <c r="R606" s="116"/>
      <c r="S606" s="114"/>
    </row>
    <row r="607" spans="6:19">
      <c r="F607" s="111" t="s">
        <v>472</v>
      </c>
      <c r="G607" s="136">
        <v>1.6692169999999999E-4</v>
      </c>
      <c r="H607" s="103">
        <f>ROUND(+G607*Totals!$H$18,2)</f>
        <v>63.93</v>
      </c>
      <c r="I607" s="103">
        <f t="shared" si="26"/>
        <v>0</v>
      </c>
      <c r="J607" s="103">
        <f t="shared" si="27"/>
        <v>63.93</v>
      </c>
      <c r="K607" s="113"/>
      <c r="L607" s="113"/>
      <c r="N607" s="117"/>
      <c r="O607" s="113"/>
      <c r="P607" s="114"/>
      <c r="Q607" s="118"/>
      <c r="R607" s="116"/>
      <c r="S607" s="114"/>
    </row>
    <row r="608" spans="6:19">
      <c r="F608" s="111" t="s">
        <v>471</v>
      </c>
      <c r="G608" s="136">
        <v>1.3500564E-3</v>
      </c>
      <c r="H608" s="103">
        <f>ROUND(+G608*Totals!$H$18,2)</f>
        <v>517.03</v>
      </c>
      <c r="I608" s="103">
        <f t="shared" si="26"/>
        <v>0</v>
      </c>
      <c r="J608" s="103">
        <f t="shared" si="27"/>
        <v>517.03</v>
      </c>
      <c r="K608" s="113"/>
      <c r="L608" s="113"/>
      <c r="N608" s="117"/>
      <c r="O608" s="117"/>
      <c r="P608" s="114"/>
      <c r="Q608" s="118"/>
      <c r="R608" s="116"/>
      <c r="S608" s="114"/>
    </row>
    <row r="609" spans="6:19">
      <c r="F609" s="111" t="s">
        <v>470</v>
      </c>
      <c r="G609" s="136">
        <v>2.2024390000000002E-4</v>
      </c>
      <c r="H609" s="103">
        <f>ROUND(+G609*Totals!$H$18,2)</f>
        <v>84.35</v>
      </c>
      <c r="I609" s="103">
        <f t="shared" si="26"/>
        <v>0</v>
      </c>
      <c r="J609" s="103">
        <f t="shared" si="27"/>
        <v>84.35</v>
      </c>
      <c r="K609" s="113"/>
      <c r="L609" s="113"/>
      <c r="N609" s="117"/>
      <c r="O609" s="113"/>
      <c r="P609" s="114"/>
      <c r="Q609" s="118"/>
      <c r="R609" s="116"/>
      <c r="S609" s="114"/>
    </row>
    <row r="610" spans="6:19">
      <c r="F610" s="111" t="s">
        <v>469</v>
      </c>
      <c r="G610" s="136">
        <v>5.3322200000000003E-5</v>
      </c>
      <c r="H610" s="103">
        <f>ROUND(+G610*Totals!$H$18,2)</f>
        <v>20.420000000000002</v>
      </c>
      <c r="I610" s="103">
        <f t="shared" si="26"/>
        <v>1.2942253521126761</v>
      </c>
      <c r="J610" s="103">
        <f t="shared" si="27"/>
        <v>19.125774647887326</v>
      </c>
      <c r="K610" s="113" t="s">
        <v>469</v>
      </c>
      <c r="L610" s="113" t="s">
        <v>115</v>
      </c>
      <c r="M610" s="138">
        <v>6.3380281690140844E-2</v>
      </c>
      <c r="N610" s="117">
        <f>+H610*M610</f>
        <v>1.2942253521126761</v>
      </c>
      <c r="O610" s="117" t="s">
        <v>1159</v>
      </c>
      <c r="P610" s="114"/>
      <c r="Q610" s="118"/>
      <c r="R610" s="116"/>
      <c r="S610" s="114"/>
    </row>
    <row r="611" spans="6:19">
      <c r="F611" s="111" t="s">
        <v>468</v>
      </c>
      <c r="G611" s="136">
        <v>7.3801019999999995E-4</v>
      </c>
      <c r="H611" s="103">
        <f>ROUND(+G611*Totals!$H$18,2)</f>
        <v>282.63</v>
      </c>
      <c r="I611" s="103">
        <f t="shared" si="26"/>
        <v>0</v>
      </c>
      <c r="J611" s="103">
        <f t="shared" si="27"/>
        <v>282.63</v>
      </c>
      <c r="K611" s="113"/>
      <c r="L611" s="113"/>
      <c r="N611" s="117"/>
      <c r="O611" s="117"/>
      <c r="P611" s="114"/>
      <c r="Q611" s="118"/>
      <c r="R611" s="116"/>
      <c r="S611" s="114"/>
    </row>
    <row r="612" spans="6:19">
      <c r="F612" s="111" t="s">
        <v>467</v>
      </c>
      <c r="G612" s="136">
        <v>1.4876120000000001E-4</v>
      </c>
      <c r="H612" s="103">
        <f>ROUND(+G612*Totals!$H$18,2)</f>
        <v>56.97</v>
      </c>
      <c r="I612" s="103">
        <f t="shared" si="26"/>
        <v>8.3615459882583156</v>
      </c>
      <c r="J612" s="103">
        <f t="shared" si="27"/>
        <v>48.608454011741685</v>
      </c>
      <c r="K612" s="113" t="s">
        <v>467</v>
      </c>
      <c r="L612" s="113" t="s">
        <v>120</v>
      </c>
      <c r="M612" s="138">
        <v>0.14677103718199608</v>
      </c>
      <c r="N612" s="117">
        <f>+H612*M612</f>
        <v>8.3615459882583156</v>
      </c>
      <c r="O612" s="113" t="s">
        <v>1159</v>
      </c>
      <c r="P612" s="114"/>
      <c r="Q612" s="118"/>
      <c r="R612" s="116"/>
      <c r="S612" s="114"/>
    </row>
    <row r="613" spans="6:19">
      <c r="F613" s="111" t="s">
        <v>466</v>
      </c>
      <c r="G613" s="136">
        <v>9.118869999999999E-5</v>
      </c>
      <c r="H613" s="103">
        <f>ROUND(+G613*Totals!$H$18,2)</f>
        <v>34.92</v>
      </c>
      <c r="I613" s="103">
        <f t="shared" si="26"/>
        <v>18.026034912718202</v>
      </c>
      <c r="J613" s="103">
        <f t="shared" si="27"/>
        <v>16.893965087281799</v>
      </c>
      <c r="K613" s="113" t="s">
        <v>466</v>
      </c>
      <c r="L613" s="113" t="s">
        <v>76</v>
      </c>
      <c r="M613" s="138">
        <v>0.51620947630922687</v>
      </c>
      <c r="N613" s="117">
        <f>+H613*M613</f>
        <v>18.026034912718202</v>
      </c>
      <c r="O613" s="117" t="s">
        <v>1159</v>
      </c>
      <c r="P613" s="114"/>
      <c r="Q613" s="118"/>
      <c r="R613" s="116"/>
      <c r="S613" s="114"/>
    </row>
    <row r="614" spans="6:19">
      <c r="F614" s="111" t="s">
        <v>465</v>
      </c>
      <c r="G614" s="136">
        <v>4.8762769999999999E-4</v>
      </c>
      <c r="H614" s="103">
        <f>ROUND(+G614*Totals!$H$18,2)</f>
        <v>186.74</v>
      </c>
      <c r="I614" s="103">
        <f t="shared" si="26"/>
        <v>0</v>
      </c>
      <c r="J614" s="103">
        <f t="shared" si="27"/>
        <v>186.74</v>
      </c>
      <c r="K614" s="113"/>
      <c r="L614" s="113"/>
      <c r="N614" s="117"/>
      <c r="O614" s="117"/>
      <c r="P614" s="114"/>
      <c r="Q614" s="118"/>
      <c r="R614" s="116"/>
      <c r="S614" s="114"/>
    </row>
    <row r="615" spans="6:19">
      <c r="F615" s="111" t="s">
        <v>464</v>
      </c>
      <c r="G615" s="136">
        <v>1.4760199999999999E-4</v>
      </c>
      <c r="H615" s="103">
        <f>ROUND(+G615*Totals!$H$18,2)</f>
        <v>56.53</v>
      </c>
      <c r="I615" s="103">
        <f t="shared" si="26"/>
        <v>9.0778102189781027</v>
      </c>
      <c r="J615" s="103">
        <f t="shared" si="27"/>
        <v>47.4521897810219</v>
      </c>
      <c r="K615" s="113" t="s">
        <v>464</v>
      </c>
      <c r="L615" s="113" t="s">
        <v>65</v>
      </c>
      <c r="M615" s="138">
        <v>0.16058394160583941</v>
      </c>
      <c r="N615" s="117">
        <f>+H615*M615</f>
        <v>9.0778102189781027</v>
      </c>
      <c r="O615" s="113" t="s">
        <v>1159</v>
      </c>
      <c r="P615" s="114"/>
      <c r="Q615" s="118"/>
      <c r="R615" s="116"/>
      <c r="S615" s="114"/>
    </row>
    <row r="616" spans="6:19">
      <c r="F616" s="111" t="s">
        <v>463</v>
      </c>
      <c r="G616" s="136">
        <v>1.9242360000000001E-4</v>
      </c>
      <c r="H616" s="103">
        <f>ROUND(+G616*Totals!$H$18,2)</f>
        <v>73.69</v>
      </c>
      <c r="I616" s="103">
        <f t="shared" si="26"/>
        <v>19.110477178423235</v>
      </c>
      <c r="J616" s="103">
        <f t="shared" si="27"/>
        <v>54.579522821576759</v>
      </c>
      <c r="K616" s="113" t="s">
        <v>463</v>
      </c>
      <c r="L616" s="113" t="s">
        <v>124</v>
      </c>
      <c r="M616" s="138">
        <v>0.25933609958506221</v>
      </c>
      <c r="N616" s="117">
        <f>+H616*M616</f>
        <v>19.110477178423235</v>
      </c>
      <c r="O616" s="113" t="s">
        <v>1159</v>
      </c>
      <c r="P616" s="114"/>
      <c r="Q616" s="118"/>
      <c r="R616" s="116"/>
      <c r="S616" s="114"/>
    </row>
    <row r="617" spans="6:19">
      <c r="F617" s="111" t="s">
        <v>462</v>
      </c>
      <c r="G617" s="136">
        <v>3.5007190000000001E-4</v>
      </c>
      <c r="H617" s="103">
        <f>ROUND(+G617*Totals!$H$18,2)</f>
        <v>134.07</v>
      </c>
      <c r="I617" s="103">
        <f t="shared" si="26"/>
        <v>0</v>
      </c>
      <c r="J617" s="103">
        <f t="shared" si="27"/>
        <v>134.07</v>
      </c>
      <c r="K617" s="113"/>
      <c r="L617" s="113"/>
      <c r="N617" s="117"/>
      <c r="O617" s="113"/>
      <c r="P617" s="114"/>
      <c r="Q617" s="118"/>
      <c r="R617" s="116"/>
      <c r="S617" s="114"/>
    </row>
    <row r="618" spans="6:19">
      <c r="F618" s="111" t="s">
        <v>461</v>
      </c>
      <c r="G618" s="136">
        <v>3.3848009999999998E-4</v>
      </c>
      <c r="H618" s="103">
        <f>ROUND(+G618*Totals!$H$18,2)</f>
        <v>129.63</v>
      </c>
      <c r="I618" s="103">
        <f t="shared" si="26"/>
        <v>0</v>
      </c>
      <c r="J618" s="103">
        <f t="shared" si="27"/>
        <v>129.63</v>
      </c>
      <c r="K618" s="113"/>
      <c r="L618" s="113"/>
      <c r="N618" s="117"/>
      <c r="O618" s="113"/>
      <c r="P618" s="114"/>
      <c r="Q618" s="118"/>
      <c r="R618" s="116"/>
      <c r="S618" s="114"/>
    </row>
    <row r="619" spans="6:19">
      <c r="F619" s="111" t="s">
        <v>460</v>
      </c>
      <c r="G619" s="136">
        <v>6.0895504000000001E-3</v>
      </c>
      <c r="H619" s="103">
        <f>ROUND(+G619*Totals!$H$18,2)</f>
        <v>2332.09</v>
      </c>
      <c r="I619" s="103">
        <f t="shared" si="26"/>
        <v>0</v>
      </c>
      <c r="J619" s="103">
        <f t="shared" si="27"/>
        <v>2332.09</v>
      </c>
      <c r="K619" s="113"/>
      <c r="L619" s="113"/>
      <c r="N619" s="117"/>
      <c r="O619" s="117"/>
      <c r="P619" s="114"/>
      <c r="Q619" s="118"/>
      <c r="R619" s="116"/>
      <c r="S619" s="114"/>
    </row>
    <row r="620" spans="6:19">
      <c r="F620" s="111" t="s">
        <v>459</v>
      </c>
      <c r="G620" s="136">
        <v>1.3137350000000001E-4</v>
      </c>
      <c r="H620" s="103">
        <f>ROUND(+G620*Totals!$H$18,2)</f>
        <v>50.31</v>
      </c>
      <c r="I620" s="103">
        <f t="shared" si="26"/>
        <v>0</v>
      </c>
      <c r="J620" s="103">
        <f t="shared" si="27"/>
        <v>50.31</v>
      </c>
      <c r="K620" s="113"/>
      <c r="L620" s="113"/>
      <c r="N620" s="117"/>
      <c r="O620" s="113"/>
      <c r="P620" s="114"/>
      <c r="Q620" s="118"/>
      <c r="R620" s="116"/>
      <c r="S620" s="114"/>
    </row>
    <row r="621" spans="6:19">
      <c r="F621" s="111" t="s">
        <v>458</v>
      </c>
      <c r="G621" s="136">
        <v>2.8593099999999999E-5</v>
      </c>
      <c r="H621" s="103">
        <f>ROUND(+G621*Totals!$H$18,2)</f>
        <v>10.95</v>
      </c>
      <c r="I621" s="103">
        <f t="shared" si="26"/>
        <v>2.807692307692307</v>
      </c>
      <c r="J621" s="103">
        <f t="shared" si="27"/>
        <v>8.1423076923076927</v>
      </c>
      <c r="K621" s="113" t="s">
        <v>458</v>
      </c>
      <c r="L621" s="113" t="s">
        <v>37</v>
      </c>
      <c r="M621" s="138">
        <v>0.25641025641025639</v>
      </c>
      <c r="N621" s="117">
        <f>+H621*M621</f>
        <v>2.807692307692307</v>
      </c>
      <c r="O621" s="117" t="s">
        <v>1159</v>
      </c>
      <c r="P621" s="114"/>
      <c r="Q621" s="118"/>
      <c r="R621" s="116"/>
      <c r="S621" s="114"/>
    </row>
    <row r="622" spans="6:19">
      <c r="F622" s="111" t="s">
        <v>457</v>
      </c>
      <c r="G622" s="136">
        <v>5.2897169999999996E-4</v>
      </c>
      <c r="H622" s="103">
        <f>ROUND(+G622*Totals!$H$18,2)</f>
        <v>202.58</v>
      </c>
      <c r="I622" s="103">
        <f t="shared" si="26"/>
        <v>0</v>
      </c>
      <c r="J622" s="103">
        <f t="shared" si="27"/>
        <v>202.58</v>
      </c>
      <c r="K622" s="113"/>
      <c r="L622" s="113"/>
      <c r="N622" s="117"/>
      <c r="O622" s="113"/>
      <c r="P622" s="114"/>
      <c r="Q622" s="118"/>
      <c r="R622" s="116"/>
      <c r="S622" s="114"/>
    </row>
    <row r="623" spans="6:19">
      <c r="F623" s="111" t="s">
        <v>456</v>
      </c>
      <c r="G623" s="136">
        <v>4.2116799999999996E-5</v>
      </c>
      <c r="H623" s="103">
        <f>ROUND(+G623*Totals!$H$18,2)</f>
        <v>16.13</v>
      </c>
      <c r="I623" s="103">
        <f t="shared" si="26"/>
        <v>5.6430030959752315</v>
      </c>
      <c r="J623" s="103">
        <f t="shared" si="27"/>
        <v>10.486996904024767</v>
      </c>
      <c r="K623" s="113" t="s">
        <v>456</v>
      </c>
      <c r="L623" s="113" t="s">
        <v>56</v>
      </c>
      <c r="M623" s="138">
        <v>0.34984520123839008</v>
      </c>
      <c r="N623" s="117">
        <f>+H623*M623</f>
        <v>5.6430030959752315</v>
      </c>
      <c r="O623" s="113" t="s">
        <v>1159</v>
      </c>
      <c r="P623" s="114"/>
      <c r="Q623" s="118"/>
      <c r="R623" s="116"/>
      <c r="S623" s="114"/>
    </row>
    <row r="624" spans="6:19">
      <c r="F624" s="111" t="s">
        <v>455</v>
      </c>
      <c r="G624" s="136">
        <v>4.1150829999999998E-4</v>
      </c>
      <c r="H624" s="103">
        <f>ROUND(+G624*Totals!$H$18,2)</f>
        <v>157.59</v>
      </c>
      <c r="I624" s="103">
        <f t="shared" si="26"/>
        <v>0</v>
      </c>
      <c r="J624" s="103">
        <f t="shared" si="27"/>
        <v>157.59</v>
      </c>
      <c r="K624" s="113"/>
      <c r="L624" s="113"/>
      <c r="N624" s="117"/>
      <c r="O624" s="117"/>
      <c r="P624" s="114"/>
      <c r="Q624" s="118"/>
      <c r="R624" s="116"/>
      <c r="S624" s="114"/>
    </row>
    <row r="625" spans="6:19">
      <c r="F625" s="111" t="s">
        <v>454</v>
      </c>
      <c r="G625" s="136">
        <v>7.9129380000000013E-3</v>
      </c>
      <c r="H625" s="103">
        <f>ROUND(+G625*Totals!$H$18,2)</f>
        <v>3030.38</v>
      </c>
      <c r="I625" s="103">
        <f t="shared" si="26"/>
        <v>0</v>
      </c>
      <c r="J625" s="103">
        <f t="shared" si="27"/>
        <v>3030.38</v>
      </c>
      <c r="K625" s="113"/>
      <c r="L625" s="113"/>
      <c r="N625" s="117"/>
      <c r="O625" s="117"/>
      <c r="P625" s="114"/>
      <c r="Q625" s="118"/>
      <c r="R625" s="116"/>
      <c r="S625" s="114"/>
    </row>
    <row r="626" spans="6:19" ht="37.5">
      <c r="F626" s="111" t="s">
        <v>453</v>
      </c>
      <c r="G626" s="136">
        <v>4.3275999999999997E-5</v>
      </c>
      <c r="H626" s="103">
        <f>ROUND(+G626*Totals!$H$18,2)</f>
        <v>16.57</v>
      </c>
      <c r="I626" s="103">
        <f t="shared" si="26"/>
        <v>8.5522580645161295</v>
      </c>
      <c r="J626" s="103">
        <f t="shared" si="27"/>
        <v>8.0177419354838708</v>
      </c>
      <c r="K626" s="113" t="s">
        <v>453</v>
      </c>
      <c r="L626" s="113" t="s">
        <v>53</v>
      </c>
      <c r="M626" s="138">
        <v>0.5161290322580645</v>
      </c>
      <c r="N626" s="117">
        <f>+H626*M626</f>
        <v>8.5522580645161295</v>
      </c>
      <c r="O626" s="113"/>
      <c r="P626" s="114"/>
      <c r="Q626" s="118"/>
      <c r="R626" s="116"/>
      <c r="S626" s="114"/>
    </row>
    <row r="627" spans="6:19">
      <c r="F627" s="111" t="s">
        <v>452</v>
      </c>
      <c r="G627" s="136">
        <v>2.0092399999999998E-5</v>
      </c>
      <c r="H627" s="103">
        <f>ROUND(+G627*Totals!$H$18,2)</f>
        <v>7.69</v>
      </c>
      <c r="I627" s="103">
        <f t="shared" si="26"/>
        <v>1.9445977011494255</v>
      </c>
      <c r="J627" s="103">
        <f t="shared" si="27"/>
        <v>5.7454022988505749</v>
      </c>
      <c r="K627" s="113" t="s">
        <v>452</v>
      </c>
      <c r="L627" s="113" t="s">
        <v>106</v>
      </c>
      <c r="M627" s="138">
        <v>0.25287356321839083</v>
      </c>
      <c r="N627" s="117">
        <f>+H627*M627</f>
        <v>1.9445977011494255</v>
      </c>
      <c r="O627" s="113"/>
      <c r="P627" s="114"/>
      <c r="Q627" s="118"/>
      <c r="R627" s="116"/>
      <c r="S627" s="114"/>
    </row>
    <row r="628" spans="6:19">
      <c r="F628" s="111" t="s">
        <v>451</v>
      </c>
      <c r="G628" s="136">
        <v>8.006059E-4</v>
      </c>
      <c r="H628" s="103">
        <f>ROUND(+G628*Totals!$H$18,2)</f>
        <v>306.60000000000002</v>
      </c>
      <c r="I628" s="103">
        <f t="shared" si="26"/>
        <v>0</v>
      </c>
      <c r="J628" s="103">
        <f t="shared" si="27"/>
        <v>306.60000000000002</v>
      </c>
      <c r="K628" s="113"/>
      <c r="L628" s="113"/>
      <c r="N628" s="117"/>
      <c r="O628" s="113"/>
      <c r="P628" s="114"/>
      <c r="Q628" s="118"/>
      <c r="R628" s="116"/>
      <c r="S628" s="114"/>
    </row>
    <row r="629" spans="6:19">
      <c r="F629" s="111" t="s">
        <v>450</v>
      </c>
      <c r="G629" s="136">
        <v>5.5385543000000008E-3</v>
      </c>
      <c r="H629" s="103">
        <f>ROUND(+G629*Totals!$H$18,2)</f>
        <v>2121.08</v>
      </c>
      <c r="I629" s="103">
        <f t="shared" si="26"/>
        <v>0</v>
      </c>
      <c r="J629" s="103">
        <f t="shared" si="27"/>
        <v>2121.08</v>
      </c>
      <c r="K629" s="113"/>
      <c r="L629" s="113"/>
      <c r="N629" s="117"/>
      <c r="O629" s="117"/>
      <c r="P629" s="114"/>
      <c r="Q629" s="118"/>
      <c r="R629" s="116"/>
      <c r="S629" s="114"/>
    </row>
    <row r="630" spans="6:19">
      <c r="F630" s="111" t="s">
        <v>449</v>
      </c>
      <c r="G630" s="136">
        <v>1.8005899999999999E-4</v>
      </c>
      <c r="H630" s="103">
        <f>ROUND(+G630*Totals!$H$18,2)</f>
        <v>68.959999999999994</v>
      </c>
      <c r="I630" s="103">
        <f t="shared" si="26"/>
        <v>14.664604569420034</v>
      </c>
      <c r="J630" s="103">
        <f t="shared" si="27"/>
        <v>54.295395430579958</v>
      </c>
      <c r="K630" s="137" t="s">
        <v>449</v>
      </c>
      <c r="L630" s="137" t="s">
        <v>41</v>
      </c>
      <c r="M630" s="138">
        <v>0.21265377855887521</v>
      </c>
      <c r="N630" s="117">
        <f>+H630*M630</f>
        <v>14.664604569420034</v>
      </c>
      <c r="O630" s="113"/>
      <c r="P630" s="114"/>
      <c r="Q630" s="118"/>
      <c r="R630" s="116"/>
      <c r="S630" s="114"/>
    </row>
    <row r="631" spans="6:19">
      <c r="F631" s="111" t="s">
        <v>448</v>
      </c>
      <c r="G631" s="136">
        <v>2.6274699999999998E-5</v>
      </c>
      <c r="H631" s="103">
        <f>ROUND(+G631*Totals!$H$18,2)</f>
        <v>10.06</v>
      </c>
      <c r="I631" s="103">
        <f t="shared" si="26"/>
        <v>3.2047091412742383</v>
      </c>
      <c r="J631" s="103">
        <f t="shared" si="27"/>
        <v>6.8552908587257626</v>
      </c>
      <c r="K631" s="113" t="s">
        <v>448</v>
      </c>
      <c r="L631" s="113" t="s">
        <v>39</v>
      </c>
      <c r="M631" s="138">
        <v>0.31855955678670361</v>
      </c>
      <c r="N631" s="117">
        <f>+H631*M631</f>
        <v>3.2047091412742383</v>
      </c>
      <c r="O631" s="113"/>
      <c r="P631" s="114"/>
      <c r="Q631" s="118"/>
      <c r="R631" s="116"/>
      <c r="S631" s="114"/>
    </row>
    <row r="632" spans="6:19">
      <c r="F632" s="111" t="s">
        <v>447</v>
      </c>
      <c r="G632" s="136">
        <v>5.8886259999999999E-4</v>
      </c>
      <c r="H632" s="103">
        <f>ROUND(+G632*Totals!$H$18,2)</f>
        <v>225.51</v>
      </c>
      <c r="I632" s="103">
        <f t="shared" si="26"/>
        <v>0</v>
      </c>
      <c r="J632" s="103">
        <f t="shared" si="27"/>
        <v>225.51</v>
      </c>
      <c r="K632" s="113"/>
      <c r="L632" s="113"/>
      <c r="N632" s="117"/>
      <c r="O632" s="117"/>
      <c r="P632" s="114"/>
      <c r="Q632" s="118"/>
      <c r="R632" s="116"/>
      <c r="S632" s="114"/>
    </row>
    <row r="633" spans="6:19">
      <c r="F633" s="111" t="s">
        <v>446</v>
      </c>
      <c r="G633" s="136">
        <v>6.8005100000000004E-5</v>
      </c>
      <c r="H633" s="103">
        <f>ROUND(+G633*Totals!$H$18,2)</f>
        <v>26.04</v>
      </c>
      <c r="I633" s="103">
        <f t="shared" si="26"/>
        <v>0</v>
      </c>
      <c r="J633" s="103">
        <f t="shared" si="27"/>
        <v>26.04</v>
      </c>
      <c r="K633" s="113"/>
      <c r="L633" s="113"/>
      <c r="N633" s="117"/>
      <c r="O633" s="117"/>
      <c r="P633" s="114"/>
      <c r="Q633" s="118"/>
      <c r="R633" s="116"/>
      <c r="S633" s="114"/>
    </row>
    <row r="634" spans="6:19">
      <c r="F634" s="111" t="s">
        <v>445</v>
      </c>
      <c r="G634" s="136">
        <v>7.7278600000000002E-5</v>
      </c>
      <c r="H634" s="103">
        <f>ROUND(+G634*Totals!$H$18,2)</f>
        <v>29.6</v>
      </c>
      <c r="I634" s="103">
        <f t="shared" si="26"/>
        <v>7.0589178356713429</v>
      </c>
      <c r="J634" s="103">
        <f t="shared" si="27"/>
        <v>22.541082164328657</v>
      </c>
      <c r="K634" s="113" t="s">
        <v>445</v>
      </c>
      <c r="L634" s="113" t="s">
        <v>92</v>
      </c>
      <c r="M634" s="138">
        <v>0.23847695390781562</v>
      </c>
      <c r="N634" s="117">
        <f>+H634*M634</f>
        <v>7.0589178356713429</v>
      </c>
      <c r="O634" s="113"/>
      <c r="P634" s="114"/>
      <c r="Q634" s="118"/>
      <c r="R634" s="116"/>
      <c r="S634" s="114"/>
    </row>
    <row r="635" spans="6:19">
      <c r="F635" s="111" t="s">
        <v>444</v>
      </c>
      <c r="G635" s="136">
        <v>1.6962640000000001E-4</v>
      </c>
      <c r="H635" s="103">
        <f>ROUND(+G635*Totals!$H$18,2)</f>
        <v>64.959999999999994</v>
      </c>
      <c r="I635" s="103">
        <f t="shared" si="26"/>
        <v>8.3726222222222209</v>
      </c>
      <c r="J635" s="103">
        <f t="shared" si="27"/>
        <v>56.587377777777775</v>
      </c>
      <c r="K635" s="113" t="s">
        <v>444</v>
      </c>
      <c r="L635" s="113" t="s">
        <v>105</v>
      </c>
      <c r="M635" s="138">
        <v>0.12888888888888889</v>
      </c>
      <c r="N635" s="117">
        <f>+H635*M635</f>
        <v>8.3726222222222209</v>
      </c>
      <c r="O635" s="113"/>
      <c r="P635" s="114"/>
      <c r="Q635" s="118"/>
      <c r="R635" s="116"/>
      <c r="S635" s="114"/>
    </row>
    <row r="636" spans="6:19">
      <c r="F636" s="111" t="s">
        <v>443</v>
      </c>
      <c r="G636" s="136">
        <v>3.8407440000000001E-4</v>
      </c>
      <c r="H636" s="103">
        <f>ROUND(+G636*Totals!$H$18,2)</f>
        <v>147.09</v>
      </c>
      <c r="I636" s="103">
        <f t="shared" si="26"/>
        <v>0</v>
      </c>
      <c r="J636" s="103">
        <f t="shared" si="27"/>
        <v>147.09</v>
      </c>
      <c r="K636" s="113"/>
      <c r="L636" s="113"/>
      <c r="N636" s="117"/>
      <c r="O636" s="113"/>
      <c r="P636" s="114"/>
      <c r="Q636" s="118"/>
      <c r="R636" s="116"/>
      <c r="S636" s="114"/>
    </row>
    <row r="637" spans="6:19">
      <c r="F637" s="111" t="s">
        <v>442</v>
      </c>
      <c r="G637" s="136">
        <v>2.2874453E-3</v>
      </c>
      <c r="H637" s="103">
        <f>ROUND(+G637*Totals!$H$18,2)</f>
        <v>876.01</v>
      </c>
      <c r="I637" s="103">
        <f t="shared" si="26"/>
        <v>0</v>
      </c>
      <c r="J637" s="103">
        <f t="shared" si="27"/>
        <v>876.01</v>
      </c>
      <c r="K637" s="113"/>
      <c r="L637" s="113"/>
      <c r="N637" s="117"/>
      <c r="O637" s="113"/>
      <c r="P637" s="114"/>
      <c r="Q637" s="118"/>
      <c r="R637" s="116"/>
      <c r="S637" s="114"/>
    </row>
    <row r="638" spans="6:19">
      <c r="F638" s="111" t="s">
        <v>441</v>
      </c>
      <c r="G638" s="136">
        <v>7.7549030000000009E-4</v>
      </c>
      <c r="H638" s="103">
        <f>ROUND(+G638*Totals!$H$18,2)</f>
        <v>296.99</v>
      </c>
      <c r="I638" s="103">
        <f t="shared" si="26"/>
        <v>0</v>
      </c>
      <c r="J638" s="103">
        <f t="shared" si="27"/>
        <v>296.99</v>
      </c>
      <c r="K638" s="113"/>
      <c r="L638" s="113"/>
      <c r="N638" s="117"/>
      <c r="O638" s="113"/>
      <c r="P638" s="114"/>
      <c r="Q638" s="118"/>
      <c r="R638" s="116"/>
      <c r="S638" s="114"/>
    </row>
    <row r="639" spans="6:19">
      <c r="F639" s="111" t="s">
        <v>440</v>
      </c>
      <c r="G639" s="136">
        <v>2.9674969999999998E-4</v>
      </c>
      <c r="H639" s="103">
        <f>ROUND(+G639*Totals!$H$18,2)</f>
        <v>113.64</v>
      </c>
      <c r="I639" s="103">
        <f t="shared" si="26"/>
        <v>0</v>
      </c>
      <c r="J639" s="103">
        <f t="shared" si="27"/>
        <v>113.64</v>
      </c>
      <c r="K639" s="113"/>
      <c r="L639" s="113"/>
      <c r="N639" s="117"/>
      <c r="O639" s="113"/>
      <c r="P639" s="114"/>
      <c r="Q639" s="118"/>
      <c r="R639" s="116"/>
      <c r="S639" s="114"/>
    </row>
    <row r="640" spans="6:19">
      <c r="F640" s="111" t="s">
        <v>439</v>
      </c>
      <c r="G640" s="136">
        <v>7.4187400000000001E-5</v>
      </c>
      <c r="H640" s="103">
        <f>ROUND(+G640*Totals!$H$18,2)</f>
        <v>28.41</v>
      </c>
      <c r="I640" s="103">
        <f t="shared" si="26"/>
        <v>0</v>
      </c>
      <c r="J640" s="103">
        <f t="shared" si="27"/>
        <v>28.41</v>
      </c>
      <c r="K640" s="113"/>
      <c r="L640" s="113"/>
      <c r="N640" s="117"/>
      <c r="O640" s="117"/>
      <c r="P640" s="114"/>
      <c r="Q640" s="118"/>
      <c r="R640" s="116"/>
      <c r="S640" s="114"/>
    </row>
    <row r="641" spans="6:19">
      <c r="F641" s="111" t="s">
        <v>438</v>
      </c>
      <c r="G641" s="136">
        <v>2.515417E-4</v>
      </c>
      <c r="H641" s="103">
        <f>ROUND(+G641*Totals!$H$18,2)</f>
        <v>96.33</v>
      </c>
      <c r="I641" s="103">
        <f t="shared" si="26"/>
        <v>0</v>
      </c>
      <c r="J641" s="103">
        <f t="shared" si="27"/>
        <v>96.33</v>
      </c>
      <c r="K641" s="113"/>
      <c r="L641" s="113"/>
      <c r="N641" s="117"/>
      <c r="O641" s="113"/>
      <c r="P641" s="114"/>
      <c r="Q641" s="118"/>
      <c r="R641" s="116"/>
      <c r="S641" s="114"/>
    </row>
    <row r="642" spans="6:19">
      <c r="F642" s="111" t="s">
        <v>437</v>
      </c>
      <c r="G642" s="136">
        <v>7.7664999999999996E-5</v>
      </c>
      <c r="H642" s="103">
        <f>ROUND(+G642*Totals!$H$18,2)</f>
        <v>29.74</v>
      </c>
      <c r="I642" s="103">
        <f t="shared" si="26"/>
        <v>11.390981132075471</v>
      </c>
      <c r="J642" s="103">
        <f t="shared" si="27"/>
        <v>18.349018867924528</v>
      </c>
      <c r="K642" s="113" t="s">
        <v>437</v>
      </c>
      <c r="L642" s="113" t="s">
        <v>88</v>
      </c>
      <c r="M642" s="138">
        <v>0.38301886792452827</v>
      </c>
      <c r="N642" s="117">
        <f>+H642*M642</f>
        <v>11.390981132075471</v>
      </c>
      <c r="O642" s="117" t="s">
        <v>1159</v>
      </c>
      <c r="P642" s="114"/>
      <c r="Q642" s="118"/>
      <c r="R642" s="116"/>
      <c r="S642" s="114"/>
    </row>
    <row r="643" spans="6:19">
      <c r="F643" s="111" t="s">
        <v>436</v>
      </c>
      <c r="G643" s="136">
        <v>1.1228575000000001E-3</v>
      </c>
      <c r="H643" s="103">
        <f>ROUND(+G643*Totals!$H$18,2)</f>
        <v>430.02</v>
      </c>
      <c r="I643" s="103">
        <f t="shared" si="26"/>
        <v>0</v>
      </c>
      <c r="J643" s="103">
        <f t="shared" si="27"/>
        <v>430.02</v>
      </c>
      <c r="K643" s="113"/>
      <c r="L643" s="113"/>
      <c r="N643" s="117"/>
      <c r="O643" s="113"/>
      <c r="P643" s="114"/>
      <c r="Q643" s="118"/>
      <c r="R643" s="116"/>
      <c r="S643" s="114"/>
    </row>
    <row r="644" spans="6:19">
      <c r="F644" s="111" t="s">
        <v>435</v>
      </c>
      <c r="G644" s="136">
        <v>7.7664999999999996E-5</v>
      </c>
      <c r="H644" s="103">
        <f>ROUND(+G644*Totals!$H$18,2)</f>
        <v>29.74</v>
      </c>
      <c r="I644" s="103">
        <f t="shared" si="26"/>
        <v>4.8227027027027018</v>
      </c>
      <c r="J644" s="103">
        <f t="shared" si="27"/>
        <v>24.917297297297296</v>
      </c>
      <c r="K644" s="113" t="s">
        <v>435</v>
      </c>
      <c r="L644" s="113" t="s">
        <v>87</v>
      </c>
      <c r="M644" s="138">
        <v>0.16216216216216214</v>
      </c>
      <c r="N644" s="117">
        <f>+H644*M644</f>
        <v>4.8227027027027018</v>
      </c>
      <c r="O644" s="117" t="s">
        <v>1159</v>
      </c>
      <c r="P644" s="114"/>
      <c r="Q644" s="118"/>
      <c r="R644" s="116"/>
      <c r="S644" s="114"/>
    </row>
    <row r="645" spans="6:19">
      <c r="F645" s="111" t="s">
        <v>434</v>
      </c>
      <c r="G645" s="136">
        <v>2.4261603000000002E-3</v>
      </c>
      <c r="H645" s="103">
        <f>ROUND(+G645*Totals!$H$18,2)</f>
        <v>929.14</v>
      </c>
      <c r="I645" s="103">
        <f t="shared" si="26"/>
        <v>0</v>
      </c>
      <c r="J645" s="103">
        <f t="shared" si="27"/>
        <v>929.14</v>
      </c>
      <c r="K645" s="113"/>
      <c r="L645" s="113"/>
      <c r="N645" s="117"/>
      <c r="O645" s="117"/>
      <c r="P645" s="114"/>
      <c r="Q645" s="118"/>
      <c r="R645" s="116"/>
      <c r="S645" s="114"/>
    </row>
    <row r="646" spans="6:19">
      <c r="F646" s="111" t="s">
        <v>433</v>
      </c>
      <c r="G646" s="136">
        <v>2.6274699999999998E-5</v>
      </c>
      <c r="H646" s="103">
        <f>ROUND(+G646*Totals!$H$18,2)</f>
        <v>10.06</v>
      </c>
      <c r="I646" s="103">
        <f t="shared" si="26"/>
        <v>3.7907246376811603</v>
      </c>
      <c r="J646" s="103">
        <f t="shared" si="27"/>
        <v>6.2692753623188402</v>
      </c>
      <c r="K646" s="113" t="s">
        <v>433</v>
      </c>
      <c r="L646" s="113" t="s">
        <v>100</v>
      </c>
      <c r="M646" s="138">
        <v>0.37681159420289861</v>
      </c>
      <c r="N646" s="117">
        <f>+H646*M646</f>
        <v>3.7907246376811603</v>
      </c>
      <c r="O646" s="113" t="s">
        <v>1159</v>
      </c>
      <c r="P646" s="114"/>
      <c r="Q646" s="118"/>
      <c r="R646" s="116"/>
      <c r="S646" s="114"/>
    </row>
    <row r="647" spans="6:19">
      <c r="F647" s="111" t="s">
        <v>432</v>
      </c>
      <c r="G647" s="136">
        <v>1.421925E-4</v>
      </c>
      <c r="H647" s="103">
        <f>ROUND(+G647*Totals!$H$18,2)</f>
        <v>54.45</v>
      </c>
      <c r="I647" s="103">
        <f t="shared" ref="I647:I710" si="28">+N647+Q647+T647</f>
        <v>9.1099038461538466</v>
      </c>
      <c r="J647" s="103">
        <f t="shared" ref="J647:J710" si="29">+H647-I647</f>
        <v>45.340096153846154</v>
      </c>
      <c r="K647" s="113" t="s">
        <v>432</v>
      </c>
      <c r="L647" s="113" t="s">
        <v>36</v>
      </c>
      <c r="M647" s="138">
        <v>0.1673076923076923</v>
      </c>
      <c r="N647" s="117">
        <f>+H647*M647</f>
        <v>9.1099038461538466</v>
      </c>
      <c r="O647" s="113" t="s">
        <v>1159</v>
      </c>
      <c r="P647" s="114"/>
      <c r="Q647" s="118"/>
      <c r="R647" s="116"/>
      <c r="S647" s="114"/>
    </row>
    <row r="648" spans="6:19">
      <c r="F648" s="111" t="s">
        <v>431</v>
      </c>
      <c r="G648" s="136">
        <v>2.013106E-4</v>
      </c>
      <c r="H648" s="103">
        <f>ROUND(+G648*Totals!$H$18,2)</f>
        <v>77.099999999999994</v>
      </c>
      <c r="I648" s="103">
        <f t="shared" si="28"/>
        <v>0</v>
      </c>
      <c r="J648" s="103">
        <f t="shared" si="29"/>
        <v>77.099999999999994</v>
      </c>
      <c r="K648" s="113"/>
      <c r="L648" s="113"/>
      <c r="N648" s="117"/>
      <c r="O648" s="113"/>
      <c r="P648" s="114"/>
      <c r="Q648" s="118"/>
      <c r="R648" s="116"/>
      <c r="S648" s="114"/>
    </row>
    <row r="649" spans="6:19">
      <c r="F649" s="111" t="s">
        <v>430</v>
      </c>
      <c r="G649" s="136">
        <v>1.4014467E-3</v>
      </c>
      <c r="H649" s="103">
        <f>ROUND(+G649*Totals!$H$18,2)</f>
        <v>536.71</v>
      </c>
      <c r="I649" s="103">
        <f t="shared" si="28"/>
        <v>0</v>
      </c>
      <c r="J649" s="103">
        <f t="shared" si="29"/>
        <v>536.71</v>
      </c>
      <c r="K649" s="113"/>
      <c r="L649" s="113"/>
      <c r="N649" s="117"/>
      <c r="O649" s="113"/>
      <c r="P649" s="114"/>
      <c r="Q649" s="118"/>
      <c r="R649" s="116"/>
      <c r="S649" s="114"/>
    </row>
    <row r="650" spans="6:19">
      <c r="F650" s="111" t="s">
        <v>105</v>
      </c>
      <c r="G650" s="136">
        <v>2.0923169999999998E-3</v>
      </c>
      <c r="H650" s="103">
        <f>ROUND(+G650*Totals!$H$18,2)</f>
        <v>801.29</v>
      </c>
      <c r="I650" s="103">
        <f t="shared" si="28"/>
        <v>0</v>
      </c>
      <c r="J650" s="103">
        <f t="shared" si="29"/>
        <v>801.29</v>
      </c>
      <c r="K650" s="113"/>
      <c r="L650" s="113"/>
      <c r="N650" s="117"/>
      <c r="O650" s="113"/>
      <c r="P650" s="114"/>
      <c r="Q650" s="118"/>
      <c r="R650" s="116"/>
      <c r="S650" s="114"/>
    </row>
    <row r="651" spans="6:19">
      <c r="F651" s="111" t="s">
        <v>429</v>
      </c>
      <c r="G651" s="136">
        <v>4.4659279000000005E-3</v>
      </c>
      <c r="H651" s="103">
        <f>ROUND(+G651*Totals!$H$18,2)</f>
        <v>1710.3</v>
      </c>
      <c r="I651" s="103">
        <f t="shared" si="28"/>
        <v>0</v>
      </c>
      <c r="J651" s="103">
        <f t="shared" si="29"/>
        <v>1710.3</v>
      </c>
      <c r="K651" s="113"/>
      <c r="L651" s="113"/>
      <c r="N651" s="117"/>
      <c r="O651" s="117"/>
      <c r="P651" s="114"/>
      <c r="Q651" s="118"/>
      <c r="R651" s="116"/>
      <c r="S651" s="114"/>
    </row>
    <row r="652" spans="6:19">
      <c r="F652" s="111" t="s">
        <v>428</v>
      </c>
      <c r="G652" s="136">
        <v>3.0988700000000001E-4</v>
      </c>
      <c r="H652" s="103">
        <f>ROUND(+G652*Totals!$H$18,2)</f>
        <v>118.68</v>
      </c>
      <c r="I652" s="103">
        <f t="shared" si="28"/>
        <v>0</v>
      </c>
      <c r="J652" s="103">
        <f t="shared" si="29"/>
        <v>118.68</v>
      </c>
      <c r="K652" s="113"/>
      <c r="L652" s="113"/>
      <c r="N652" s="117"/>
      <c r="O652" s="113"/>
      <c r="P652" s="114"/>
      <c r="Q652" s="118"/>
      <c r="R652" s="116"/>
      <c r="S652" s="114"/>
    </row>
    <row r="653" spans="6:19">
      <c r="F653" s="111" t="s">
        <v>427</v>
      </c>
      <c r="G653" s="136">
        <v>1.6614899999999999E-5</v>
      </c>
      <c r="H653" s="103">
        <f>ROUND(+G653*Totals!$H$18,2)</f>
        <v>6.36</v>
      </c>
      <c r="I653" s="103">
        <f t="shared" si="28"/>
        <v>4.0501492537313437</v>
      </c>
      <c r="J653" s="103">
        <f t="shared" si="29"/>
        <v>2.3098507462686566</v>
      </c>
      <c r="K653" s="113" t="s">
        <v>427</v>
      </c>
      <c r="L653" s="113" t="s">
        <v>56</v>
      </c>
      <c r="M653" s="138">
        <v>0.63681592039801005</v>
      </c>
      <c r="N653" s="117">
        <f>+H653*M653</f>
        <v>4.0501492537313437</v>
      </c>
      <c r="O653" s="117" t="s">
        <v>1159</v>
      </c>
      <c r="P653" s="114"/>
      <c r="Q653" s="118"/>
      <c r="R653" s="116"/>
      <c r="S653" s="114"/>
    </row>
    <row r="654" spans="6:19">
      <c r="F654" s="111" t="s">
        <v>426</v>
      </c>
      <c r="G654" s="136">
        <v>1.657625E-4</v>
      </c>
      <c r="H654" s="103">
        <f>ROUND(+G654*Totals!$H$18,2)</f>
        <v>63.48</v>
      </c>
      <c r="I654" s="103">
        <f t="shared" si="28"/>
        <v>21.889655172413793</v>
      </c>
      <c r="J654" s="103">
        <f t="shared" si="29"/>
        <v>41.590344827586208</v>
      </c>
      <c r="K654" s="137" t="s">
        <v>426</v>
      </c>
      <c r="L654" s="137" t="s">
        <v>127</v>
      </c>
      <c r="M654" s="138">
        <v>0.34482758620689657</v>
      </c>
      <c r="N654" s="117">
        <f>+H654*M654</f>
        <v>21.889655172413793</v>
      </c>
      <c r="O654" s="117"/>
      <c r="P654" s="114"/>
      <c r="Q654" s="118"/>
      <c r="R654" s="116"/>
      <c r="S654" s="114"/>
    </row>
    <row r="655" spans="6:19">
      <c r="F655" s="111" t="s">
        <v>425</v>
      </c>
      <c r="G655" s="136">
        <v>2.7820299999999999E-5</v>
      </c>
      <c r="H655" s="103">
        <f>ROUND(+G655*Totals!$H$18,2)</f>
        <v>10.65</v>
      </c>
      <c r="I655" s="103">
        <f t="shared" si="28"/>
        <v>0.8079310344827586</v>
      </c>
      <c r="J655" s="103">
        <f t="shared" si="29"/>
        <v>9.8420689655172424</v>
      </c>
      <c r="K655" s="113" t="s">
        <v>425</v>
      </c>
      <c r="L655" s="113" t="s">
        <v>130</v>
      </c>
      <c r="M655" s="138">
        <v>7.586206896551724E-2</v>
      </c>
      <c r="N655" s="117">
        <f>+H655*M655</f>
        <v>0.8079310344827586</v>
      </c>
      <c r="O655" s="113" t="s">
        <v>1159</v>
      </c>
      <c r="P655" s="114"/>
      <c r="Q655" s="118"/>
      <c r="R655" s="116"/>
      <c r="S655" s="114"/>
    </row>
    <row r="656" spans="6:19">
      <c r="F656" s="111" t="s">
        <v>424</v>
      </c>
      <c r="G656" s="136">
        <v>1.5455700000000002E-5</v>
      </c>
      <c r="H656" s="103">
        <f>ROUND(+G656*Totals!$H$18,2)</f>
        <v>5.92</v>
      </c>
      <c r="I656" s="103">
        <f t="shared" si="28"/>
        <v>2.3011295681063122</v>
      </c>
      <c r="J656" s="103">
        <f t="shared" si="29"/>
        <v>3.6188704318936877</v>
      </c>
      <c r="K656" s="113" t="s">
        <v>424</v>
      </c>
      <c r="L656" s="113" t="s">
        <v>80</v>
      </c>
      <c r="M656" s="138">
        <v>0.38870431893687707</v>
      </c>
      <c r="N656" s="117">
        <f>+H656*M656</f>
        <v>2.3011295681063122</v>
      </c>
      <c r="O656" s="117" t="s">
        <v>1159</v>
      </c>
      <c r="P656" s="114"/>
      <c r="Q656" s="118"/>
      <c r="R656" s="116"/>
      <c r="S656" s="114"/>
    </row>
    <row r="657" spans="6:19">
      <c r="F657" s="111" t="s">
        <v>423</v>
      </c>
      <c r="G657" s="136">
        <v>9.8642216000000005E-3</v>
      </c>
      <c r="H657" s="103">
        <f>ROUND(+G657*Totals!$H$18,2)</f>
        <v>3777.66</v>
      </c>
      <c r="I657" s="103">
        <f t="shared" si="28"/>
        <v>0</v>
      </c>
      <c r="J657" s="103">
        <f t="shared" si="29"/>
        <v>3777.66</v>
      </c>
      <c r="K657" s="113"/>
      <c r="L657" s="113"/>
      <c r="N657" s="117"/>
      <c r="O657" s="113"/>
      <c r="P657" s="114"/>
      <c r="Q657" s="118"/>
      <c r="R657" s="116"/>
      <c r="S657" s="114"/>
    </row>
    <row r="658" spans="6:19">
      <c r="F658" s="111" t="s">
        <v>422</v>
      </c>
      <c r="G658" s="136">
        <v>1.3137400000000001E-5</v>
      </c>
      <c r="H658" s="103">
        <f>ROUND(+G658*Totals!$H$18,2)</f>
        <v>5.03</v>
      </c>
      <c r="I658" s="103">
        <f t="shared" si="28"/>
        <v>2.8069196428571423</v>
      </c>
      <c r="J658" s="103">
        <f t="shared" si="29"/>
        <v>2.2230803571428579</v>
      </c>
      <c r="K658" s="113" t="s">
        <v>422</v>
      </c>
      <c r="L658" s="113" t="s">
        <v>76</v>
      </c>
      <c r="M658" s="138">
        <v>0.55803571428571419</v>
      </c>
      <c r="N658" s="117">
        <f>+H658*M658</f>
        <v>2.8069196428571423</v>
      </c>
      <c r="O658" s="117" t="s">
        <v>1159</v>
      </c>
      <c r="P658" s="114"/>
      <c r="Q658" s="118"/>
      <c r="R658" s="116"/>
      <c r="S658" s="114"/>
    </row>
    <row r="659" spans="6:19">
      <c r="F659" s="111" t="s">
        <v>421</v>
      </c>
      <c r="G659" s="136">
        <v>2.7897559999999998E-4</v>
      </c>
      <c r="H659" s="103">
        <f>ROUND(+G659*Totals!$H$18,2)</f>
        <v>106.84</v>
      </c>
      <c r="I659" s="103">
        <f t="shared" si="28"/>
        <v>0</v>
      </c>
      <c r="J659" s="103">
        <f t="shared" si="29"/>
        <v>106.84</v>
      </c>
      <c r="K659" s="113"/>
      <c r="L659" s="113"/>
      <c r="N659" s="117"/>
      <c r="O659" s="117"/>
      <c r="P659" s="114"/>
      <c r="Q659" s="118"/>
      <c r="R659" s="116"/>
      <c r="S659" s="114"/>
    </row>
    <row r="660" spans="6:19" ht="19.5" customHeight="1">
      <c r="F660" s="111" t="s">
        <v>420</v>
      </c>
      <c r="G660" s="136">
        <v>1.6383049999999999E-4</v>
      </c>
      <c r="H660" s="103">
        <f>ROUND(+G660*Totals!$H$18,2)</f>
        <v>62.74</v>
      </c>
      <c r="I660" s="103">
        <f t="shared" si="28"/>
        <v>5.0310377358490568</v>
      </c>
      <c r="J660" s="103">
        <f t="shared" si="29"/>
        <v>57.708962264150948</v>
      </c>
      <c r="K660" s="113" t="s">
        <v>420</v>
      </c>
      <c r="L660" s="113" t="s">
        <v>87</v>
      </c>
      <c r="M660" s="138">
        <v>8.0188679245283015E-2</v>
      </c>
      <c r="N660" s="117">
        <f>+H660*M660</f>
        <v>5.0310377358490568</v>
      </c>
      <c r="O660" s="117" t="s">
        <v>1159</v>
      </c>
      <c r="P660" s="114"/>
      <c r="Q660" s="118"/>
      <c r="R660" s="116"/>
      <c r="S660" s="114"/>
    </row>
    <row r="661" spans="6:19">
      <c r="F661" s="111" t="s">
        <v>419</v>
      </c>
      <c r="G661" s="136">
        <v>3.5548099999999999E-5</v>
      </c>
      <c r="H661" s="103">
        <f>ROUND(+G661*Totals!$H$18,2)</f>
        <v>13.61</v>
      </c>
      <c r="I661" s="103">
        <f t="shared" si="28"/>
        <v>2.5518749999999994</v>
      </c>
      <c r="J661" s="103">
        <f t="shared" si="29"/>
        <v>11.058125</v>
      </c>
      <c r="K661" s="113" t="s">
        <v>419</v>
      </c>
      <c r="L661" s="113" t="s">
        <v>108</v>
      </c>
      <c r="M661" s="138">
        <v>0.18749999999999997</v>
      </c>
      <c r="N661" s="117">
        <f>+H661*M661</f>
        <v>2.5518749999999994</v>
      </c>
      <c r="O661" s="117" t="s">
        <v>1159</v>
      </c>
      <c r="P661" s="114"/>
      <c r="Q661" s="118"/>
      <c r="R661" s="116"/>
      <c r="S661" s="114"/>
    </row>
    <row r="662" spans="6:19">
      <c r="F662" s="111" t="s">
        <v>418</v>
      </c>
      <c r="G662" s="136">
        <v>3.70937E-5</v>
      </c>
      <c r="H662" s="103">
        <f>ROUND(+G662*Totals!$H$18,2)</f>
        <v>14.21</v>
      </c>
      <c r="I662" s="103">
        <f t="shared" si="28"/>
        <v>2.9000000000000004</v>
      </c>
      <c r="J662" s="103">
        <f t="shared" si="29"/>
        <v>11.31</v>
      </c>
      <c r="K662" s="113" t="s">
        <v>418</v>
      </c>
      <c r="L662" s="113" t="s">
        <v>99</v>
      </c>
      <c r="M662" s="138">
        <v>0.20408163265306123</v>
      </c>
      <c r="N662" s="117">
        <f>+H662*M662</f>
        <v>2.9000000000000004</v>
      </c>
      <c r="O662" s="117" t="s">
        <v>1159</v>
      </c>
      <c r="P662" s="114"/>
      <c r="Q662" s="118"/>
      <c r="R662" s="116"/>
      <c r="S662" s="114"/>
    </row>
    <row r="663" spans="6:19">
      <c r="F663" s="111" t="s">
        <v>417</v>
      </c>
      <c r="G663" s="136">
        <v>7.0709899999999999E-5</v>
      </c>
      <c r="H663" s="103">
        <f>ROUND(+G663*Totals!$H$18,2)</f>
        <v>27.08</v>
      </c>
      <c r="I663" s="103">
        <f t="shared" si="28"/>
        <v>9.4054079254079248</v>
      </c>
      <c r="J663" s="103">
        <f t="shared" si="29"/>
        <v>17.674592074592073</v>
      </c>
      <c r="K663" s="113" t="s">
        <v>417</v>
      </c>
      <c r="L663" s="113" t="s">
        <v>85</v>
      </c>
      <c r="M663" s="138">
        <v>0.34731934731934733</v>
      </c>
      <c r="N663" s="117">
        <f>+H663*M663</f>
        <v>9.4054079254079248</v>
      </c>
      <c r="O663" s="113" t="s">
        <v>1159</v>
      </c>
      <c r="P663" s="114"/>
      <c r="Q663" s="118"/>
      <c r="R663" s="116"/>
      <c r="S663" s="114"/>
    </row>
    <row r="664" spans="6:19">
      <c r="F664" s="111" t="s">
        <v>416</v>
      </c>
      <c r="G664" s="136">
        <v>5.3322200000000003E-5</v>
      </c>
      <c r="H664" s="103">
        <f>ROUND(+G664*Totals!$H$18,2)</f>
        <v>20.420000000000002</v>
      </c>
      <c r="I664" s="103">
        <f t="shared" si="28"/>
        <v>8.7701282051282057</v>
      </c>
      <c r="J664" s="103">
        <f t="shared" si="29"/>
        <v>11.649871794871796</v>
      </c>
      <c r="K664" s="113" t="s">
        <v>416</v>
      </c>
      <c r="L664" s="113" t="s">
        <v>109</v>
      </c>
      <c r="M664" s="138">
        <v>0.42948717948717952</v>
      </c>
      <c r="N664" s="117">
        <f>+H664*M664</f>
        <v>8.7701282051282057</v>
      </c>
      <c r="O664" s="113" t="s">
        <v>1159</v>
      </c>
      <c r="P664" s="114"/>
      <c r="Q664" s="118"/>
      <c r="R664" s="116"/>
      <c r="S664" s="114"/>
    </row>
    <row r="665" spans="6:19">
      <c r="F665" s="111" t="s">
        <v>415</v>
      </c>
      <c r="G665" s="136">
        <v>5.4365469999999999E-4</v>
      </c>
      <c r="H665" s="103">
        <f>ROUND(+G665*Totals!$H$18,2)</f>
        <v>208.2</v>
      </c>
      <c r="I665" s="103">
        <f t="shared" si="28"/>
        <v>0</v>
      </c>
      <c r="J665" s="103">
        <f t="shared" si="29"/>
        <v>208.2</v>
      </c>
      <c r="K665" s="113"/>
      <c r="L665" s="113"/>
      <c r="N665" s="117"/>
      <c r="O665" s="113"/>
      <c r="P665" s="114"/>
      <c r="Q665" s="118"/>
      <c r="R665" s="116"/>
      <c r="S665" s="114"/>
    </row>
    <row r="666" spans="6:19">
      <c r="F666" s="111" t="s">
        <v>414</v>
      </c>
      <c r="G666" s="136">
        <v>9.0802299999999996E-5</v>
      </c>
      <c r="H666" s="103">
        <f>ROUND(+G666*Totals!$H$18,2)</f>
        <v>34.770000000000003</v>
      </c>
      <c r="I666" s="103">
        <f t="shared" si="28"/>
        <v>0</v>
      </c>
      <c r="J666" s="103">
        <f t="shared" si="29"/>
        <v>34.770000000000003</v>
      </c>
      <c r="K666" s="113"/>
      <c r="L666" s="113"/>
      <c r="N666" s="117"/>
      <c r="O666" s="113"/>
      <c r="P666" s="114"/>
      <c r="Q666" s="118"/>
      <c r="R666" s="116"/>
      <c r="S666" s="114"/>
    </row>
    <row r="667" spans="6:19">
      <c r="F667" s="111" t="s">
        <v>413</v>
      </c>
      <c r="G667" s="136">
        <v>4.2155449999999999E-4</v>
      </c>
      <c r="H667" s="103">
        <f>ROUND(+G667*Totals!$H$18,2)</f>
        <v>161.44</v>
      </c>
      <c r="I667" s="103">
        <f t="shared" si="28"/>
        <v>0</v>
      </c>
      <c r="J667" s="103">
        <f t="shared" si="29"/>
        <v>161.44</v>
      </c>
      <c r="K667" s="113"/>
      <c r="L667" s="113"/>
      <c r="N667" s="117"/>
      <c r="O667" s="113"/>
      <c r="P667" s="114"/>
      <c r="Q667" s="118"/>
      <c r="R667" s="116"/>
      <c r="S667" s="114"/>
    </row>
    <row r="668" spans="6:19">
      <c r="F668" s="111" t="s">
        <v>412</v>
      </c>
      <c r="G668" s="136">
        <v>5.3708599999999996E-5</v>
      </c>
      <c r="H668" s="103">
        <f>ROUND(+G668*Totals!$H$18,2)</f>
        <v>20.57</v>
      </c>
      <c r="I668" s="103">
        <f t="shared" si="28"/>
        <v>0</v>
      </c>
      <c r="J668" s="103">
        <f t="shared" si="29"/>
        <v>20.57</v>
      </c>
      <c r="K668" s="113"/>
      <c r="L668" s="113"/>
      <c r="N668" s="117"/>
      <c r="O668" s="117"/>
      <c r="P668" s="114"/>
      <c r="Q668" s="118"/>
      <c r="R668" s="116"/>
      <c r="S668" s="114"/>
    </row>
    <row r="669" spans="6:19">
      <c r="F669" s="111" t="s">
        <v>411</v>
      </c>
      <c r="G669" s="136">
        <v>7.7858150000000004E-4</v>
      </c>
      <c r="H669" s="103">
        <f>ROUND(+G669*Totals!$H$18,2)</f>
        <v>298.17</v>
      </c>
      <c r="I669" s="103">
        <f t="shared" si="28"/>
        <v>0</v>
      </c>
      <c r="J669" s="103">
        <f t="shared" si="29"/>
        <v>298.17</v>
      </c>
      <c r="K669" s="113"/>
      <c r="L669" s="113"/>
      <c r="N669" s="117"/>
      <c r="O669" s="117"/>
      <c r="P669" s="114"/>
      <c r="Q669" s="118"/>
      <c r="R669" s="116"/>
      <c r="S669" s="114"/>
    </row>
    <row r="670" spans="6:19">
      <c r="F670" s="111" t="s">
        <v>410</v>
      </c>
      <c r="G670" s="136">
        <v>7.4960200000000001E-5</v>
      </c>
      <c r="H670" s="103">
        <f>ROUND(+G670*Totals!$H$18,2)</f>
        <v>28.71</v>
      </c>
      <c r="I670" s="103">
        <f t="shared" si="28"/>
        <v>4.5331578947368421</v>
      </c>
      <c r="J670" s="103">
        <f t="shared" si="29"/>
        <v>24.176842105263159</v>
      </c>
      <c r="K670" s="113" t="s">
        <v>410</v>
      </c>
      <c r="L670" s="113" t="s">
        <v>82</v>
      </c>
      <c r="M670" s="138">
        <v>0.15789473684210525</v>
      </c>
      <c r="N670" s="117">
        <f>+H670*M670</f>
        <v>4.5331578947368421</v>
      </c>
      <c r="O670" s="117" t="s">
        <v>1159</v>
      </c>
      <c r="P670" s="114"/>
      <c r="Q670" s="118"/>
      <c r="R670" s="116"/>
      <c r="S670" s="114"/>
    </row>
    <row r="671" spans="6:19">
      <c r="F671" s="111" t="s">
        <v>409</v>
      </c>
      <c r="G671" s="136">
        <v>8.53928E-5</v>
      </c>
      <c r="H671" s="103">
        <f>ROUND(+G671*Totals!$H$18,2)</f>
        <v>32.700000000000003</v>
      </c>
      <c r="I671" s="103">
        <f t="shared" si="28"/>
        <v>6.9557457212713949</v>
      </c>
      <c r="J671" s="103">
        <f t="shared" si="29"/>
        <v>25.744254278728608</v>
      </c>
      <c r="K671" s="113" t="s">
        <v>409</v>
      </c>
      <c r="L671" s="113" t="s">
        <v>71</v>
      </c>
      <c r="M671" s="138">
        <v>0.21271393643031786</v>
      </c>
      <c r="N671" s="117">
        <f>+H671*M671</f>
        <v>6.9557457212713949</v>
      </c>
      <c r="O671" s="113" t="s">
        <v>1159</v>
      </c>
      <c r="P671" s="114"/>
      <c r="Q671" s="118"/>
      <c r="R671" s="116"/>
      <c r="S671" s="114"/>
    </row>
    <row r="672" spans="6:19">
      <c r="F672" s="111" t="s">
        <v>408</v>
      </c>
      <c r="G672" s="136">
        <v>6.8005100000000004E-5</v>
      </c>
      <c r="H672" s="103">
        <f>ROUND(+G672*Totals!$H$18,2)</f>
        <v>26.04</v>
      </c>
      <c r="I672" s="103">
        <f t="shared" si="28"/>
        <v>5.6420000000000003</v>
      </c>
      <c r="J672" s="103">
        <f t="shared" si="29"/>
        <v>20.398</v>
      </c>
      <c r="K672" s="113" t="s">
        <v>408</v>
      </c>
      <c r="L672" s="113" t="s">
        <v>95</v>
      </c>
      <c r="M672" s="138">
        <v>0.21666666666666667</v>
      </c>
      <c r="N672" s="117">
        <f>+H672*M672</f>
        <v>5.6420000000000003</v>
      </c>
      <c r="O672" s="113" t="s">
        <v>1159</v>
      </c>
      <c r="P672" s="114"/>
      <c r="Q672" s="118"/>
      <c r="R672" s="116"/>
      <c r="S672" s="114"/>
    </row>
    <row r="673" spans="6:19">
      <c r="F673" s="111" t="s">
        <v>407</v>
      </c>
      <c r="G673" s="136">
        <v>3.7943770000000001E-4</v>
      </c>
      <c r="H673" s="103">
        <f>ROUND(+G673*Totals!$H$18,2)</f>
        <v>145.31</v>
      </c>
      <c r="I673" s="103">
        <f t="shared" si="28"/>
        <v>0</v>
      </c>
      <c r="J673" s="103">
        <f t="shared" si="29"/>
        <v>145.31</v>
      </c>
      <c r="K673" s="113"/>
      <c r="L673" s="113"/>
      <c r="N673" s="117"/>
      <c r="O673" s="113"/>
      <c r="P673" s="114"/>
      <c r="Q673" s="118"/>
      <c r="R673" s="116"/>
      <c r="S673" s="114"/>
    </row>
    <row r="674" spans="6:19">
      <c r="F674" s="111" t="s">
        <v>406</v>
      </c>
      <c r="G674" s="136">
        <v>4.0432141999999999E-3</v>
      </c>
      <c r="H674" s="103">
        <f>ROUND(+G674*Totals!$H$18,2)</f>
        <v>1548.41</v>
      </c>
      <c r="I674" s="103">
        <f t="shared" si="28"/>
        <v>0</v>
      </c>
      <c r="J674" s="103">
        <f t="shared" si="29"/>
        <v>1548.41</v>
      </c>
      <c r="K674" s="113"/>
      <c r="L674" s="113"/>
      <c r="N674" s="117"/>
      <c r="O674" s="113"/>
      <c r="P674" s="114"/>
      <c r="Q674" s="118"/>
      <c r="R674" s="116"/>
      <c r="S674" s="114"/>
    </row>
    <row r="675" spans="6:19">
      <c r="F675" s="111" t="s">
        <v>405</v>
      </c>
      <c r="G675" s="136">
        <v>7.3723739999999999E-4</v>
      </c>
      <c r="H675" s="103">
        <f>ROUND(+G675*Totals!$H$18,2)</f>
        <v>282.33999999999997</v>
      </c>
      <c r="I675" s="103">
        <f t="shared" si="28"/>
        <v>0</v>
      </c>
      <c r="J675" s="103">
        <f t="shared" si="29"/>
        <v>282.33999999999997</v>
      </c>
      <c r="K675" s="113"/>
      <c r="L675" s="113"/>
      <c r="N675" s="117"/>
      <c r="O675" s="117"/>
      <c r="P675" s="114"/>
      <c r="Q675" s="118"/>
      <c r="R675" s="116"/>
      <c r="S675" s="114"/>
    </row>
    <row r="676" spans="6:19">
      <c r="F676" s="111" t="s">
        <v>404</v>
      </c>
      <c r="G676" s="136">
        <v>3.0281603000000003E-3</v>
      </c>
      <c r="H676" s="103">
        <f>ROUND(+G676*Totals!$H$18,2)</f>
        <v>1159.68</v>
      </c>
      <c r="I676" s="103">
        <f t="shared" si="28"/>
        <v>0</v>
      </c>
      <c r="J676" s="103">
        <f t="shared" si="29"/>
        <v>1159.68</v>
      </c>
      <c r="K676" s="113"/>
      <c r="L676" s="113"/>
      <c r="N676" s="117"/>
      <c r="O676" s="117"/>
      <c r="P676" s="114"/>
      <c r="Q676" s="118"/>
      <c r="R676" s="116"/>
      <c r="S676" s="114"/>
    </row>
    <row r="677" spans="6:19">
      <c r="F677" s="111" t="s">
        <v>403</v>
      </c>
      <c r="G677" s="136">
        <v>1.1475870000000001E-4</v>
      </c>
      <c r="H677" s="103">
        <f>ROUND(+G677*Totals!$H$18,2)</f>
        <v>43.95</v>
      </c>
      <c r="I677" s="103">
        <f t="shared" si="28"/>
        <v>7.7934593023255827</v>
      </c>
      <c r="J677" s="103">
        <f t="shared" si="29"/>
        <v>36.156540697674423</v>
      </c>
      <c r="K677" s="113" t="s">
        <v>403</v>
      </c>
      <c r="L677" s="113" t="s">
        <v>77</v>
      </c>
      <c r="M677" s="138">
        <v>0.17732558139534885</v>
      </c>
      <c r="N677" s="117">
        <f>+H677*M677</f>
        <v>7.7934593023255827</v>
      </c>
      <c r="O677" s="117" t="s">
        <v>1159</v>
      </c>
      <c r="P677" s="114"/>
      <c r="Q677" s="118"/>
      <c r="R677" s="116"/>
      <c r="S677" s="114"/>
    </row>
    <row r="678" spans="6:19">
      <c r="F678" s="111" t="s">
        <v>402</v>
      </c>
      <c r="G678" s="136">
        <v>1.2441850000000001E-4</v>
      </c>
      <c r="H678" s="103">
        <f>ROUND(+G678*Totals!$H$18,2)</f>
        <v>47.65</v>
      </c>
      <c r="I678" s="103">
        <f t="shared" si="28"/>
        <v>5.8438679245283014</v>
      </c>
      <c r="J678" s="103">
        <f t="shared" si="29"/>
        <v>41.806132075471695</v>
      </c>
      <c r="K678" s="113" t="s">
        <v>402</v>
      </c>
      <c r="L678" s="113" t="s">
        <v>55</v>
      </c>
      <c r="M678" s="138">
        <v>0.12264150943396226</v>
      </c>
      <c r="N678" s="117">
        <f>+H678*M678</f>
        <v>5.8438679245283014</v>
      </c>
      <c r="O678" s="117" t="s">
        <v>1159</v>
      </c>
      <c r="P678" s="114"/>
      <c r="Q678" s="118"/>
      <c r="R678" s="116"/>
      <c r="S678" s="114"/>
    </row>
    <row r="679" spans="6:19">
      <c r="F679" s="111" t="s">
        <v>401</v>
      </c>
      <c r="G679" s="136">
        <v>1.302144E-4</v>
      </c>
      <c r="H679" s="103">
        <f>ROUND(+G679*Totals!$H$18,2)</f>
        <v>49.87</v>
      </c>
      <c r="I679" s="103">
        <f t="shared" si="28"/>
        <v>12.780304659498206</v>
      </c>
      <c r="J679" s="103">
        <f t="shared" si="29"/>
        <v>37.089695340501791</v>
      </c>
      <c r="K679" s="113" t="s">
        <v>401</v>
      </c>
      <c r="L679" s="113" t="s">
        <v>130</v>
      </c>
      <c r="M679" s="138">
        <v>0.25627240143369173</v>
      </c>
      <c r="N679" s="117">
        <f>+H679*M679</f>
        <v>12.780304659498206</v>
      </c>
      <c r="O679" s="113" t="s">
        <v>1159</v>
      </c>
      <c r="P679" s="114"/>
      <c r="Q679" s="118"/>
      <c r="R679" s="116"/>
      <c r="S679" s="114"/>
    </row>
    <row r="680" spans="6:19">
      <c r="F680" s="111" t="s">
        <v>400</v>
      </c>
      <c r="G680" s="136">
        <v>6.2982000000000001E-5</v>
      </c>
      <c r="H680" s="103">
        <f>ROUND(+G680*Totals!$H$18,2)</f>
        <v>24.12</v>
      </c>
      <c r="I680" s="103">
        <f t="shared" si="28"/>
        <v>8.5156488549618317</v>
      </c>
      <c r="J680" s="103">
        <f t="shared" si="29"/>
        <v>15.604351145038169</v>
      </c>
      <c r="K680" s="113" t="s">
        <v>400</v>
      </c>
      <c r="L680" s="113" t="s">
        <v>42</v>
      </c>
      <c r="M680" s="138">
        <v>0.35305343511450382</v>
      </c>
      <c r="N680" s="117">
        <f>+H680*M680</f>
        <v>8.5156488549618317</v>
      </c>
      <c r="O680" s="117" t="s">
        <v>1159</v>
      </c>
      <c r="P680" s="114"/>
      <c r="Q680" s="118"/>
      <c r="R680" s="116"/>
      <c r="S680" s="114"/>
    </row>
    <row r="681" spans="6:19">
      <c r="F681" s="111" t="s">
        <v>399</v>
      </c>
      <c r="G681" s="136">
        <v>0</v>
      </c>
      <c r="H681" s="103">
        <f>ROUND(+G681*Totals!$H$18,2)</f>
        <v>0</v>
      </c>
      <c r="I681" s="103">
        <f t="shared" si="28"/>
        <v>0</v>
      </c>
      <c r="J681" s="103">
        <f t="shared" si="29"/>
        <v>0</v>
      </c>
      <c r="K681" s="113"/>
      <c r="L681" s="113"/>
      <c r="N681" s="117"/>
      <c r="O681" s="113"/>
      <c r="P681" s="114"/>
      <c r="Q681" s="118"/>
      <c r="R681" s="116"/>
      <c r="S681" s="114"/>
    </row>
    <row r="682" spans="6:19">
      <c r="F682" s="111" t="s">
        <v>398</v>
      </c>
      <c r="G682" s="136">
        <v>9.6211800000000006E-5</v>
      </c>
      <c r="H682" s="103">
        <f>ROUND(+G682*Totals!$H$18,2)</f>
        <v>36.85</v>
      </c>
      <c r="I682" s="103">
        <f t="shared" si="28"/>
        <v>7.2236972704714644</v>
      </c>
      <c r="J682" s="103">
        <f t="shared" si="29"/>
        <v>29.626302729528536</v>
      </c>
      <c r="K682" s="113" t="s">
        <v>398</v>
      </c>
      <c r="L682" s="113" t="s">
        <v>77</v>
      </c>
      <c r="M682" s="138">
        <v>0.19602977667493796</v>
      </c>
      <c r="N682" s="117">
        <f>+H682*M682</f>
        <v>7.2236972704714644</v>
      </c>
      <c r="O682" s="117" t="s">
        <v>1159</v>
      </c>
      <c r="P682" s="114"/>
      <c r="Q682" s="118"/>
      <c r="R682" s="116"/>
      <c r="S682" s="114"/>
    </row>
    <row r="683" spans="6:19">
      <c r="F683" s="111" t="s">
        <v>397</v>
      </c>
      <c r="G683" s="136">
        <v>1.5185239999999998E-4</v>
      </c>
      <c r="H683" s="103">
        <f>ROUND(+G683*Totals!$H$18,2)</f>
        <v>58.15</v>
      </c>
      <c r="I683" s="103">
        <f t="shared" si="28"/>
        <v>0</v>
      </c>
      <c r="J683" s="103">
        <f t="shared" si="29"/>
        <v>58.15</v>
      </c>
      <c r="K683" s="113"/>
      <c r="L683" s="113"/>
      <c r="N683" s="117"/>
      <c r="O683" s="113"/>
      <c r="P683" s="114"/>
      <c r="Q683" s="118"/>
      <c r="R683" s="116"/>
      <c r="S683" s="114"/>
    </row>
    <row r="684" spans="6:19">
      <c r="F684" s="111" t="s">
        <v>396</v>
      </c>
      <c r="G684" s="136">
        <v>2.2797199999999999E-5</v>
      </c>
      <c r="H684" s="103">
        <f>ROUND(+G684*Totals!$H$18,2)</f>
        <v>8.73</v>
      </c>
      <c r="I684" s="103">
        <f t="shared" si="28"/>
        <v>2.3340624999999999</v>
      </c>
      <c r="J684" s="103">
        <f t="shared" si="29"/>
        <v>6.3959375000000005</v>
      </c>
      <c r="K684" s="113" t="s">
        <v>396</v>
      </c>
      <c r="L684" s="113" t="s">
        <v>39</v>
      </c>
      <c r="M684" s="138">
        <v>0.2673611111111111</v>
      </c>
      <c r="N684" s="117">
        <f>+H684*M684</f>
        <v>2.3340624999999999</v>
      </c>
      <c r="O684" s="117" t="s">
        <v>1159</v>
      </c>
      <c r="P684" s="114"/>
      <c r="Q684" s="118"/>
      <c r="R684" s="116"/>
      <c r="S684" s="114"/>
    </row>
    <row r="685" spans="6:19">
      <c r="F685" s="111" t="s">
        <v>395</v>
      </c>
      <c r="G685" s="136">
        <v>4.2808456999999999E-3</v>
      </c>
      <c r="H685" s="103">
        <f>ROUND(+G685*Totals!$H$18,2)</f>
        <v>1639.42</v>
      </c>
      <c r="I685" s="103">
        <f t="shared" si="28"/>
        <v>0</v>
      </c>
      <c r="J685" s="103">
        <f t="shared" si="29"/>
        <v>1639.42</v>
      </c>
      <c r="K685" s="113"/>
      <c r="L685" s="113"/>
      <c r="N685" s="117"/>
      <c r="O685" s="117" t="s">
        <v>1159</v>
      </c>
      <c r="P685" s="114"/>
      <c r="Q685" s="118"/>
      <c r="R685" s="116"/>
      <c r="S685" s="114"/>
    </row>
    <row r="686" spans="6:19">
      <c r="F686" s="111" t="s">
        <v>394</v>
      </c>
      <c r="G686" s="136">
        <v>3.2456999999999998E-5</v>
      </c>
      <c r="H686" s="103">
        <f>ROUND(+G686*Totals!$H$18,2)</f>
        <v>12.43</v>
      </c>
      <c r="I686" s="103">
        <f t="shared" si="28"/>
        <v>5.1153280318091436</v>
      </c>
      <c r="J686" s="103">
        <f t="shared" si="29"/>
        <v>7.3146719681908561</v>
      </c>
      <c r="K686" s="113" t="s">
        <v>394</v>
      </c>
      <c r="L686" s="113" t="s">
        <v>85</v>
      </c>
      <c r="M686" s="138">
        <v>0.41153081510934386</v>
      </c>
      <c r="N686" s="117">
        <f>+H686*M686</f>
        <v>5.1153280318091436</v>
      </c>
      <c r="O686" s="113"/>
      <c r="P686" s="114"/>
      <c r="Q686" s="118"/>
      <c r="R686" s="116"/>
      <c r="S686" s="114"/>
    </row>
    <row r="687" spans="6:19">
      <c r="F687" s="111" t="s">
        <v>393</v>
      </c>
      <c r="G687" s="136">
        <v>1.23646E-5</v>
      </c>
      <c r="H687" s="103">
        <f>ROUND(+G687*Totals!$H$18,2)</f>
        <v>4.74</v>
      </c>
      <c r="I687" s="103">
        <f t="shared" si="28"/>
        <v>1.7529056603773587</v>
      </c>
      <c r="J687" s="103">
        <f t="shared" si="29"/>
        <v>2.9870943396226415</v>
      </c>
      <c r="K687" s="113" t="s">
        <v>393</v>
      </c>
      <c r="L687" s="113" t="s">
        <v>61</v>
      </c>
      <c r="M687" s="138">
        <v>0.36981132075471701</v>
      </c>
      <c r="N687" s="117">
        <f>+H687*M687</f>
        <v>1.7529056603773587</v>
      </c>
      <c r="O687" s="117" t="s">
        <v>1159</v>
      </c>
      <c r="P687" s="114"/>
      <c r="Q687" s="118"/>
      <c r="R687" s="116"/>
      <c r="S687" s="114"/>
    </row>
    <row r="688" spans="6:19">
      <c r="F688" s="111" t="s">
        <v>392</v>
      </c>
      <c r="G688" s="136">
        <v>6.4759430000000003E-4</v>
      </c>
      <c r="H688" s="103">
        <f>ROUND(+G688*Totals!$H$18,2)</f>
        <v>248.01</v>
      </c>
      <c r="I688" s="103">
        <f t="shared" si="28"/>
        <v>0</v>
      </c>
      <c r="J688" s="103">
        <f t="shared" si="29"/>
        <v>248.01</v>
      </c>
      <c r="K688" s="113"/>
      <c r="L688" s="113"/>
      <c r="N688" s="117"/>
      <c r="O688" s="117"/>
      <c r="P688" s="114"/>
      <c r="Q688" s="118"/>
      <c r="R688" s="116"/>
      <c r="S688" s="114"/>
    </row>
    <row r="689" spans="6:19">
      <c r="F689" s="111" t="s">
        <v>391</v>
      </c>
      <c r="G689" s="136">
        <v>1.93196E-5</v>
      </c>
      <c r="H689" s="103">
        <f>ROUND(+G689*Totals!$H$18,2)</f>
        <v>7.4</v>
      </c>
      <c r="I689" s="103">
        <f t="shared" si="28"/>
        <v>4.1051094890510953</v>
      </c>
      <c r="J689" s="103">
        <f t="shared" si="29"/>
        <v>3.2948905109489051</v>
      </c>
      <c r="K689" s="113" t="s">
        <v>391</v>
      </c>
      <c r="L689" s="113" t="s">
        <v>109</v>
      </c>
      <c r="M689" s="138">
        <v>0.55474452554744524</v>
      </c>
      <c r="N689" s="117">
        <f>+H689*M689</f>
        <v>4.1051094890510953</v>
      </c>
      <c r="O689" s="113" t="s">
        <v>1159</v>
      </c>
      <c r="P689" s="114"/>
      <c r="Q689" s="118"/>
      <c r="R689" s="116"/>
      <c r="S689" s="114"/>
    </row>
    <row r="690" spans="6:19">
      <c r="F690" s="111" t="s">
        <v>108</v>
      </c>
      <c r="G690" s="136">
        <v>1.448973E-4</v>
      </c>
      <c r="H690" s="103">
        <f>ROUND(+G690*Totals!$H$18,2)</f>
        <v>55.49</v>
      </c>
      <c r="I690" s="103">
        <f t="shared" si="28"/>
        <v>17.690619266055045</v>
      </c>
      <c r="J690" s="103">
        <f t="shared" si="29"/>
        <v>37.799380733944957</v>
      </c>
      <c r="K690" s="113" t="s">
        <v>108</v>
      </c>
      <c r="L690" s="113" t="s">
        <v>51</v>
      </c>
      <c r="M690" s="138">
        <v>0.31880733944954126</v>
      </c>
      <c r="N690" s="117">
        <f>+H690*M690</f>
        <v>17.690619266055045</v>
      </c>
      <c r="O690" s="113" t="s">
        <v>1159</v>
      </c>
      <c r="P690" s="114"/>
      <c r="Q690" s="118"/>
      <c r="R690" s="116"/>
      <c r="S690" s="114"/>
    </row>
    <row r="691" spans="6:19">
      <c r="F691" s="111" t="s">
        <v>109</v>
      </c>
      <c r="G691" s="136">
        <v>7.2139529999999989E-4</v>
      </c>
      <c r="H691" s="103">
        <f>ROUND(+G691*Totals!$H$18,2)</f>
        <v>276.27</v>
      </c>
      <c r="I691" s="103">
        <f t="shared" si="28"/>
        <v>0</v>
      </c>
      <c r="J691" s="103">
        <f t="shared" si="29"/>
        <v>276.27</v>
      </c>
      <c r="K691" s="113"/>
      <c r="L691" s="113"/>
      <c r="N691" s="117"/>
      <c r="O691" s="113"/>
      <c r="P691" s="114"/>
      <c r="Q691" s="118"/>
      <c r="R691" s="116"/>
      <c r="S691" s="114"/>
    </row>
    <row r="692" spans="6:19">
      <c r="F692" s="111" t="s">
        <v>390</v>
      </c>
      <c r="G692" s="136">
        <v>2.5243040999999998E-3</v>
      </c>
      <c r="H692" s="103">
        <f>ROUND(+G692*Totals!$H$18,2)</f>
        <v>966.72</v>
      </c>
      <c r="I692" s="103">
        <f t="shared" si="28"/>
        <v>0</v>
      </c>
      <c r="J692" s="103">
        <f t="shared" si="29"/>
        <v>966.72</v>
      </c>
      <c r="K692" s="113"/>
      <c r="L692" s="113"/>
      <c r="N692" s="117"/>
      <c r="O692" s="117"/>
      <c r="P692" s="114"/>
      <c r="Q692" s="118"/>
      <c r="R692" s="116"/>
      <c r="S692" s="114"/>
    </row>
    <row r="693" spans="6:19">
      <c r="F693" s="111" t="s">
        <v>389</v>
      </c>
      <c r="G693" s="136">
        <v>2.032426E-4</v>
      </c>
      <c r="H693" s="103">
        <f>ROUND(+G693*Totals!$H$18,2)</f>
        <v>77.83</v>
      </c>
      <c r="I693" s="103">
        <f t="shared" si="28"/>
        <v>0</v>
      </c>
      <c r="J693" s="103">
        <f t="shared" si="29"/>
        <v>77.83</v>
      </c>
      <c r="O693" s="117" t="s">
        <v>1159</v>
      </c>
      <c r="P693" s="114"/>
      <c r="Q693" s="118"/>
      <c r="R693" s="116"/>
      <c r="S693" s="114"/>
    </row>
    <row r="694" spans="6:19">
      <c r="F694" s="111" t="s">
        <v>388</v>
      </c>
      <c r="G694" s="136">
        <v>2.9752200000000003E-5</v>
      </c>
      <c r="H694" s="103">
        <f>ROUND(+G694*Totals!$H$18,2)</f>
        <v>11.39</v>
      </c>
      <c r="I694" s="103">
        <f t="shared" si="28"/>
        <v>4.2846394984326022</v>
      </c>
      <c r="J694" s="103">
        <f t="shared" ref="J694:J700" si="30">+H694-I694</f>
        <v>7.1053605015673984</v>
      </c>
      <c r="K694" s="113" t="s">
        <v>388</v>
      </c>
      <c r="L694" s="113" t="s">
        <v>69</v>
      </c>
      <c r="M694" s="138">
        <v>0.37617554858934171</v>
      </c>
      <c r="N694" s="117">
        <f>+H694*M694</f>
        <v>4.2846394984326022</v>
      </c>
      <c r="O694" s="113" t="s">
        <v>1159</v>
      </c>
      <c r="P694" s="114"/>
      <c r="Q694" s="118"/>
      <c r="R694" s="116"/>
      <c r="S694" s="114"/>
    </row>
    <row r="695" spans="6:19">
      <c r="F695" s="111" t="s">
        <v>387</v>
      </c>
      <c r="G695" s="136">
        <v>7.0323499999999992E-5</v>
      </c>
      <c r="H695" s="103">
        <f>ROUND(+G695*Totals!$H$18,2)</f>
        <v>26.93</v>
      </c>
      <c r="I695" s="103">
        <f t="shared" si="28"/>
        <v>5.721391941391941</v>
      </c>
      <c r="J695" s="103">
        <f t="shared" si="30"/>
        <v>21.208608058608057</v>
      </c>
      <c r="K695" s="113" t="s">
        <v>387</v>
      </c>
      <c r="L695" s="113" t="s">
        <v>116</v>
      </c>
      <c r="M695" s="138">
        <v>0.21245421245421245</v>
      </c>
      <c r="N695" s="117">
        <f>+H695*M695</f>
        <v>5.721391941391941</v>
      </c>
      <c r="O695" s="113"/>
      <c r="P695" s="114"/>
      <c r="Q695" s="118"/>
      <c r="R695" s="116"/>
      <c r="S695" s="114"/>
    </row>
    <row r="696" spans="6:19">
      <c r="F696" s="111" t="s">
        <v>386</v>
      </c>
      <c r="G696" s="136">
        <v>9.6714119999999999E-4</v>
      </c>
      <c r="H696" s="103">
        <f>ROUND(+G696*Totals!$H$18,2)</f>
        <v>370.38</v>
      </c>
      <c r="I696" s="103">
        <f t="shared" si="28"/>
        <v>0</v>
      </c>
      <c r="J696" s="103">
        <f t="shared" si="30"/>
        <v>370.38</v>
      </c>
      <c r="K696" s="113"/>
      <c r="L696" s="113"/>
      <c r="N696" s="117"/>
      <c r="O696" s="117"/>
      <c r="P696" s="114"/>
      <c r="Q696" s="118"/>
      <c r="R696" s="116"/>
      <c r="S696" s="114"/>
    </row>
    <row r="697" spans="6:19">
      <c r="F697" s="111" t="s">
        <v>385</v>
      </c>
      <c r="G697" s="136">
        <v>6.5686770000000002E-4</v>
      </c>
      <c r="H697" s="103">
        <f>ROUND(+G697*Totals!$H$18,2)</f>
        <v>251.56</v>
      </c>
      <c r="I697" s="103">
        <f t="shared" si="28"/>
        <v>0</v>
      </c>
      <c r="J697" s="103">
        <f t="shared" si="30"/>
        <v>251.56</v>
      </c>
      <c r="O697" s="117" t="s">
        <v>1159</v>
      </c>
      <c r="P697" s="114"/>
      <c r="Q697" s="118"/>
      <c r="R697" s="116"/>
      <c r="S697" s="114"/>
    </row>
    <row r="698" spans="6:19">
      <c r="F698" s="111" t="s">
        <v>384</v>
      </c>
      <c r="G698" s="136">
        <v>6.1822800000000007E-5</v>
      </c>
      <c r="H698" s="103">
        <f>ROUND(+G698*Totals!$H$18,2)</f>
        <v>23.68</v>
      </c>
      <c r="I698" s="103">
        <f t="shared" si="28"/>
        <v>8.2365217391304348</v>
      </c>
      <c r="J698" s="103">
        <f t="shared" si="30"/>
        <v>15.443478260869565</v>
      </c>
      <c r="K698" s="113" t="s">
        <v>384</v>
      </c>
      <c r="L698" s="113" t="s">
        <v>91</v>
      </c>
      <c r="M698" s="138">
        <v>0.34782608695652173</v>
      </c>
      <c r="N698" s="117">
        <f>+H698*M698</f>
        <v>8.2365217391304348</v>
      </c>
      <c r="O698" s="113" t="s">
        <v>1159</v>
      </c>
      <c r="P698" s="114"/>
      <c r="Q698" s="118"/>
      <c r="R698" s="116"/>
      <c r="S698" s="114"/>
    </row>
    <row r="699" spans="6:19">
      <c r="F699" s="111" t="s">
        <v>383</v>
      </c>
      <c r="G699" s="136">
        <v>7.3800999999999994E-5</v>
      </c>
      <c r="H699" s="103">
        <f>ROUND(+G699*Totals!$H$18,2)</f>
        <v>28.26</v>
      </c>
      <c r="I699" s="103">
        <f t="shared" si="28"/>
        <v>3.1834387351778659</v>
      </c>
      <c r="J699" s="103">
        <f t="shared" si="30"/>
        <v>25.076561264822136</v>
      </c>
      <c r="K699" s="113" t="s">
        <v>383</v>
      </c>
      <c r="L699" s="113" t="s">
        <v>37</v>
      </c>
      <c r="M699" s="138">
        <v>0.11264822134387352</v>
      </c>
      <c r="N699" s="117">
        <f>+H699*M699</f>
        <v>3.1834387351778659</v>
      </c>
      <c r="O699" s="113"/>
      <c r="P699" s="114"/>
      <c r="Q699" s="118"/>
      <c r="R699" s="116"/>
      <c r="S699" s="114"/>
    </row>
    <row r="700" spans="6:19">
      <c r="F700" s="111" t="s">
        <v>382</v>
      </c>
      <c r="G700" s="136">
        <v>3.6668680000000002E-4</v>
      </c>
      <c r="H700" s="103">
        <f>ROUND(+G700*Totals!$H$18,2)</f>
        <v>140.43</v>
      </c>
      <c r="I700" s="103">
        <f t="shared" si="28"/>
        <v>0</v>
      </c>
      <c r="J700" s="103">
        <f t="shared" si="30"/>
        <v>140.43</v>
      </c>
      <c r="K700" s="113"/>
      <c r="L700" s="113"/>
      <c r="N700" s="117"/>
      <c r="O700" s="113"/>
      <c r="P700" s="114"/>
      <c r="Q700" s="118"/>
      <c r="R700" s="116"/>
      <c r="S700" s="114"/>
    </row>
    <row r="701" spans="6:19">
      <c r="F701" s="111" t="s">
        <v>381</v>
      </c>
      <c r="G701" s="136">
        <v>3.462079E-4</v>
      </c>
      <c r="H701" s="103">
        <f>ROUND(+G701*Totals!$H$18,2)</f>
        <v>132.59</v>
      </c>
      <c r="I701" s="103">
        <f t="shared" si="28"/>
        <v>0</v>
      </c>
      <c r="J701" s="103">
        <f t="shared" si="29"/>
        <v>132.59</v>
      </c>
      <c r="K701" s="113"/>
      <c r="L701" s="113"/>
      <c r="N701" s="117"/>
      <c r="O701" s="117"/>
      <c r="P701" s="114"/>
      <c r="Q701" s="118"/>
      <c r="R701" s="116"/>
      <c r="S701" s="114"/>
    </row>
    <row r="702" spans="6:19">
      <c r="F702" s="111" t="s">
        <v>380</v>
      </c>
      <c r="G702" s="136">
        <v>3.5664050000000004E-4</v>
      </c>
      <c r="H702" s="103">
        <f>ROUND(+G702*Totals!$H$18,2)</f>
        <v>136.58000000000001</v>
      </c>
      <c r="I702" s="103">
        <f t="shared" si="28"/>
        <v>0</v>
      </c>
      <c r="J702" s="103">
        <f t="shared" si="29"/>
        <v>136.58000000000001</v>
      </c>
      <c r="K702" s="113"/>
      <c r="L702" s="113"/>
      <c r="N702" s="117"/>
      <c r="O702" s="117"/>
      <c r="P702" s="114"/>
      <c r="Q702" s="118"/>
      <c r="R702" s="116"/>
      <c r="S702" s="114"/>
    </row>
    <row r="703" spans="6:19">
      <c r="F703" s="111" t="s">
        <v>379</v>
      </c>
      <c r="G703" s="136">
        <v>3.4002599999999999E-5</v>
      </c>
      <c r="H703" s="103">
        <f>ROUND(+G703*Totals!$H$18,2)</f>
        <v>13.02</v>
      </c>
      <c r="I703" s="103">
        <f t="shared" si="28"/>
        <v>0.805360824742268</v>
      </c>
      <c r="J703" s="103">
        <f t="shared" si="29"/>
        <v>12.214639175257732</v>
      </c>
      <c r="K703" s="113" t="s">
        <v>379</v>
      </c>
      <c r="L703" s="113" t="s">
        <v>126</v>
      </c>
      <c r="M703" s="138">
        <v>6.1855670103092786E-2</v>
      </c>
      <c r="N703" s="117">
        <f>+H703*M703</f>
        <v>0.805360824742268</v>
      </c>
      <c r="O703" s="117" t="s">
        <v>1159</v>
      </c>
      <c r="P703" s="114"/>
      <c r="Q703" s="118"/>
      <c r="R703" s="116" t="s">
        <v>1159</v>
      </c>
      <c r="S703" s="114"/>
    </row>
    <row r="704" spans="6:19">
      <c r="F704" s="111" t="s">
        <v>378</v>
      </c>
      <c r="G704" s="136">
        <v>1.039397E-4</v>
      </c>
      <c r="H704" s="103">
        <f>ROUND(+G704*Totals!$H$18,2)</f>
        <v>39.81</v>
      </c>
      <c r="I704" s="103">
        <f t="shared" si="28"/>
        <v>11.835405405405405</v>
      </c>
      <c r="J704" s="103">
        <f t="shared" si="29"/>
        <v>27.974594594594599</v>
      </c>
      <c r="K704" s="113" t="s">
        <v>378</v>
      </c>
      <c r="L704" s="113" t="s">
        <v>53</v>
      </c>
      <c r="M704" s="138">
        <v>6.7567567567567557E-2</v>
      </c>
      <c r="N704" s="117">
        <f>+H704*M704</f>
        <v>2.6898648648648646</v>
      </c>
      <c r="O704" s="113" t="s">
        <v>79</v>
      </c>
      <c r="P704" s="138">
        <v>0.22972972972972971</v>
      </c>
      <c r="Q704" s="118">
        <f>H704*P704</f>
        <v>9.1455405405405408</v>
      </c>
      <c r="R704" s="116" t="s">
        <v>1159</v>
      </c>
      <c r="S704" s="114"/>
    </row>
    <row r="705" spans="6:19">
      <c r="F705" s="111" t="s">
        <v>377</v>
      </c>
      <c r="G705" s="136">
        <v>1.020077E-4</v>
      </c>
      <c r="H705" s="103">
        <f>ROUND(+G705*Totals!$H$18,2)</f>
        <v>39.07</v>
      </c>
      <c r="I705" s="103">
        <f t="shared" si="28"/>
        <v>11.422458471760798</v>
      </c>
      <c r="J705" s="103">
        <f t="shared" si="29"/>
        <v>27.647541528239202</v>
      </c>
      <c r="K705" s="113" t="s">
        <v>377</v>
      </c>
      <c r="L705" s="113" t="s">
        <v>60</v>
      </c>
      <c r="M705" s="138">
        <v>0.29235880398671099</v>
      </c>
      <c r="N705" s="117">
        <f>+H705*M705</f>
        <v>11.422458471760798</v>
      </c>
      <c r="O705" s="117" t="s">
        <v>1159</v>
      </c>
      <c r="P705" s="114"/>
      <c r="Q705" s="118"/>
      <c r="R705" s="116" t="s">
        <v>1159</v>
      </c>
      <c r="S705" s="114"/>
    </row>
    <row r="706" spans="6:19">
      <c r="F706" s="111" t="s">
        <v>376</v>
      </c>
      <c r="G706" s="136">
        <v>2.2024390000000002E-4</v>
      </c>
      <c r="H706" s="103">
        <f>ROUND(+G706*Totals!$H$18,2)</f>
        <v>84.35</v>
      </c>
      <c r="I706" s="103">
        <f t="shared" si="28"/>
        <v>0</v>
      </c>
      <c r="J706" s="103">
        <f t="shared" si="29"/>
        <v>84.35</v>
      </c>
      <c r="K706" s="113"/>
      <c r="L706" s="113"/>
      <c r="N706" s="117"/>
      <c r="O706" s="113"/>
      <c r="P706" s="114"/>
      <c r="Q706" s="118"/>
      <c r="R706" s="116"/>
      <c r="S706" s="114"/>
    </row>
    <row r="707" spans="6:19">
      <c r="F707" s="111" t="s">
        <v>375</v>
      </c>
      <c r="G707" s="136">
        <v>9.6211800000000006E-5</v>
      </c>
      <c r="H707" s="103">
        <f>ROUND(+G707*Totals!$H$18,2)</f>
        <v>36.85</v>
      </c>
      <c r="I707" s="103">
        <f t="shared" si="28"/>
        <v>6.0863363363363367</v>
      </c>
      <c r="J707" s="103">
        <f t="shared" si="29"/>
        <v>30.763663663663664</v>
      </c>
      <c r="K707" s="113" t="s">
        <v>375</v>
      </c>
      <c r="L707" s="113" t="s">
        <v>52</v>
      </c>
      <c r="M707" s="138">
        <v>0.16516516516516516</v>
      </c>
      <c r="N707" s="117">
        <f>+H707*M707</f>
        <v>6.0863363363363367</v>
      </c>
      <c r="O707" s="117"/>
      <c r="P707" s="114"/>
      <c r="Q707" s="118"/>
      <c r="R707" s="116" t="s">
        <v>1159</v>
      </c>
      <c r="S707" s="114"/>
    </row>
    <row r="708" spans="6:19">
      <c r="F708" s="111" t="s">
        <v>374</v>
      </c>
      <c r="G708" s="136">
        <v>2.14448E-4</v>
      </c>
      <c r="H708" s="103">
        <f>ROUND(+G708*Totals!$H$18,2)</f>
        <v>82.13</v>
      </c>
      <c r="I708" s="103">
        <f t="shared" si="28"/>
        <v>0</v>
      </c>
      <c r="J708" s="103">
        <f t="shared" si="29"/>
        <v>82.13</v>
      </c>
      <c r="K708" s="113"/>
      <c r="L708" s="113"/>
      <c r="N708" s="117"/>
      <c r="O708" s="113"/>
      <c r="P708" s="114"/>
      <c r="Q708" s="118"/>
      <c r="R708" s="116"/>
      <c r="S708" s="114"/>
    </row>
    <row r="709" spans="6:19">
      <c r="F709" s="111" t="s">
        <v>373</v>
      </c>
      <c r="G709" s="136">
        <v>7.1869100000000006E-5</v>
      </c>
      <c r="H709" s="103">
        <f>ROUND(+G709*Totals!$H$18,2)</f>
        <v>27.52</v>
      </c>
      <c r="I709" s="103">
        <f t="shared" si="28"/>
        <v>10.516197718631178</v>
      </c>
      <c r="J709" s="103">
        <f t="shared" si="29"/>
        <v>17.00380228136882</v>
      </c>
      <c r="K709" s="113" t="s">
        <v>373</v>
      </c>
      <c r="L709" s="113" t="s">
        <v>128</v>
      </c>
      <c r="M709" s="138">
        <v>0.38212927756653992</v>
      </c>
      <c r="N709" s="117">
        <f t="shared" ref="N709:N714" si="31">+H709*M709</f>
        <v>10.516197718631178</v>
      </c>
      <c r="O709" s="117" t="s">
        <v>1159</v>
      </c>
      <c r="P709" s="114"/>
      <c r="Q709" s="118"/>
      <c r="R709" s="116" t="s">
        <v>1159</v>
      </c>
      <c r="S709" s="114"/>
    </row>
    <row r="710" spans="6:19">
      <c r="F710" s="111" t="s">
        <v>372</v>
      </c>
      <c r="G710" s="136">
        <v>3.1297799999999997E-5</v>
      </c>
      <c r="H710" s="103">
        <f>ROUND(+G710*Totals!$H$18,2)</f>
        <v>11.99</v>
      </c>
      <c r="I710" s="103">
        <f t="shared" si="28"/>
        <v>8.2672983870967744</v>
      </c>
      <c r="J710" s="103">
        <f t="shared" si="29"/>
        <v>3.7227016129032258</v>
      </c>
      <c r="K710" s="113" t="s">
        <v>372</v>
      </c>
      <c r="L710" s="113" t="s">
        <v>48</v>
      </c>
      <c r="M710" s="138">
        <v>0.49193548387096775</v>
      </c>
      <c r="N710" s="117">
        <f t="shared" si="31"/>
        <v>5.8983064516129033</v>
      </c>
      <c r="O710" s="117" t="s">
        <v>71</v>
      </c>
      <c r="P710" s="138">
        <v>0.19758064516129031</v>
      </c>
      <c r="Q710" s="118">
        <f>H710*P710</f>
        <v>2.3689919354838711</v>
      </c>
      <c r="R710" s="116" t="s">
        <v>1159</v>
      </c>
      <c r="S710" s="114"/>
    </row>
    <row r="711" spans="6:19">
      <c r="F711" s="111" t="s">
        <v>371</v>
      </c>
      <c r="G711" s="136">
        <v>0</v>
      </c>
      <c r="H711" s="103">
        <f>ROUND(+G711*Totals!$H$18,2)</f>
        <v>0</v>
      </c>
      <c r="I711" s="103">
        <f t="shared" ref="I711:I774" si="32">+N711+Q711+T711</f>
        <v>0</v>
      </c>
      <c r="J711" s="103">
        <f t="shared" ref="J711:J774" si="33">+H711-I711</f>
        <v>0</v>
      </c>
      <c r="K711" s="113"/>
      <c r="L711" s="113"/>
      <c r="N711" s="117"/>
      <c r="O711" s="117"/>
      <c r="P711" s="114"/>
      <c r="Q711" s="118"/>
      <c r="R711" s="116" t="s">
        <v>1159</v>
      </c>
      <c r="S711" s="114"/>
    </row>
    <row r="712" spans="6:19">
      <c r="F712" s="111" t="s">
        <v>370</v>
      </c>
      <c r="G712" s="136">
        <v>5.9504500000000006E-5</v>
      </c>
      <c r="H712" s="103">
        <f>ROUND(+G712*Totals!$H$18,2)</f>
        <v>22.79</v>
      </c>
      <c r="I712" s="103">
        <f t="shared" si="32"/>
        <v>12.638995633187772</v>
      </c>
      <c r="J712" s="103">
        <f t="shared" si="33"/>
        <v>10.151004366812227</v>
      </c>
      <c r="K712" s="113" t="s">
        <v>370</v>
      </c>
      <c r="L712" s="113" t="s">
        <v>74</v>
      </c>
      <c r="M712" s="138">
        <v>0.55458515283842791</v>
      </c>
      <c r="N712" s="117">
        <f t="shared" si="31"/>
        <v>12.638995633187772</v>
      </c>
      <c r="O712" s="117" t="s">
        <v>1159</v>
      </c>
      <c r="P712" s="114"/>
      <c r="Q712" s="118"/>
      <c r="R712" s="116"/>
      <c r="S712" s="114"/>
    </row>
    <row r="713" spans="6:19">
      <c r="F713" s="111" t="s">
        <v>369</v>
      </c>
      <c r="G713" s="136">
        <v>7.3028199999999993E-5</v>
      </c>
      <c r="H713" s="103">
        <f>ROUND(+G713*Totals!$H$18,2)</f>
        <v>27.97</v>
      </c>
      <c r="I713" s="103">
        <f t="shared" si="32"/>
        <v>5.9303481012658219</v>
      </c>
      <c r="J713" s="103">
        <f t="shared" si="33"/>
        <v>22.039651898734178</v>
      </c>
      <c r="K713" s="113" t="s">
        <v>369</v>
      </c>
      <c r="L713" s="113" t="s">
        <v>70</v>
      </c>
      <c r="M713" s="138">
        <v>0.21202531645569619</v>
      </c>
      <c r="N713" s="117">
        <f t="shared" si="31"/>
        <v>5.9303481012658219</v>
      </c>
      <c r="O713" s="113"/>
      <c r="P713" s="114"/>
      <c r="Q713" s="118"/>
      <c r="R713" s="116"/>
      <c r="S713" s="114"/>
    </row>
    <row r="714" spans="6:19">
      <c r="F714" s="111" t="s">
        <v>368</v>
      </c>
      <c r="G714" s="136">
        <v>1.6614899999999999E-5</v>
      </c>
      <c r="H714" s="103">
        <f>ROUND(+G714*Totals!$H$18,2)</f>
        <v>6.36</v>
      </c>
      <c r="I714" s="103">
        <f t="shared" si="32"/>
        <v>2.056034482758621</v>
      </c>
      <c r="J714" s="103">
        <f t="shared" si="33"/>
        <v>4.3039655172413793</v>
      </c>
      <c r="K714" s="113" t="s">
        <v>368</v>
      </c>
      <c r="L714" s="113" t="s">
        <v>39</v>
      </c>
      <c r="M714" s="138">
        <v>0.32327586206896552</v>
      </c>
      <c r="N714" s="117">
        <f t="shared" si="31"/>
        <v>2.056034482758621</v>
      </c>
      <c r="O714" s="113"/>
      <c r="P714" s="114"/>
      <c r="Q714" s="118"/>
      <c r="R714" s="116"/>
      <c r="S714" s="114"/>
    </row>
    <row r="715" spans="6:19">
      <c r="F715" s="111" t="s">
        <v>367</v>
      </c>
      <c r="G715" s="136">
        <v>2.932721E-4</v>
      </c>
      <c r="H715" s="103">
        <f>ROUND(+G715*Totals!$H$18,2)</f>
        <v>112.31</v>
      </c>
      <c r="I715" s="103">
        <f t="shared" si="32"/>
        <v>0</v>
      </c>
      <c r="J715" s="103">
        <f t="shared" si="33"/>
        <v>112.31</v>
      </c>
      <c r="K715" s="113"/>
      <c r="L715" s="113"/>
      <c r="N715" s="117"/>
      <c r="O715" s="117"/>
      <c r="P715" s="114"/>
      <c r="Q715" s="118"/>
      <c r="R715" s="116"/>
      <c r="S715" s="114"/>
    </row>
    <row r="716" spans="6:19">
      <c r="F716" s="111" t="s">
        <v>366</v>
      </c>
      <c r="G716" s="136">
        <v>3.2650190000000002E-4</v>
      </c>
      <c r="H716" s="103">
        <f>ROUND(+G716*Totals!$H$18,2)</f>
        <v>125.04</v>
      </c>
      <c r="I716" s="103">
        <f t="shared" si="32"/>
        <v>0</v>
      </c>
      <c r="J716" s="103">
        <f t="shared" si="33"/>
        <v>125.04</v>
      </c>
      <c r="K716" s="113"/>
      <c r="L716" s="113"/>
      <c r="N716" s="117"/>
      <c r="O716" s="113"/>
      <c r="P716" s="114"/>
      <c r="Q716" s="118"/>
      <c r="R716" s="116"/>
      <c r="S716" s="114"/>
    </row>
    <row r="717" spans="6:19">
      <c r="F717" s="111" t="s">
        <v>365</v>
      </c>
      <c r="G717" s="136">
        <v>5.8731699999999999E-5</v>
      </c>
      <c r="H717" s="103">
        <f>ROUND(+G717*Totals!$H$18,2)</f>
        <v>22.49</v>
      </c>
      <c r="I717" s="103">
        <f t="shared" si="32"/>
        <v>11.799330985915494</v>
      </c>
      <c r="J717" s="103">
        <f t="shared" si="33"/>
        <v>10.690669014084504</v>
      </c>
      <c r="K717" s="113" t="s">
        <v>365</v>
      </c>
      <c r="L717" s="113" t="s">
        <v>84</v>
      </c>
      <c r="M717" s="138">
        <v>0.52464788732394374</v>
      </c>
      <c r="N717" s="117">
        <f>+H717*M717</f>
        <v>11.799330985915494</v>
      </c>
      <c r="O717" s="117" t="s">
        <v>1159</v>
      </c>
      <c r="P717" s="114"/>
      <c r="Q717" s="118"/>
      <c r="R717" s="116"/>
      <c r="S717" s="114"/>
    </row>
    <row r="718" spans="6:19">
      <c r="F718" s="111" t="s">
        <v>364</v>
      </c>
      <c r="G718" s="136">
        <v>2.1622541000000002E-3</v>
      </c>
      <c r="H718" s="103">
        <f>ROUND(+G718*Totals!$H$18,2)</f>
        <v>828.07</v>
      </c>
      <c r="I718" s="103">
        <f t="shared" si="32"/>
        <v>0</v>
      </c>
      <c r="J718" s="103">
        <f t="shared" si="33"/>
        <v>828.07</v>
      </c>
      <c r="K718" s="113"/>
      <c r="L718" s="113"/>
      <c r="N718" s="117"/>
      <c r="O718" s="113"/>
      <c r="P718" s="114"/>
      <c r="Q718" s="118"/>
      <c r="R718" s="116"/>
      <c r="S718" s="114"/>
    </row>
    <row r="719" spans="6:19">
      <c r="F719" s="111" t="s">
        <v>363</v>
      </c>
      <c r="G719" s="136">
        <v>2.43427E-5</v>
      </c>
      <c r="H719" s="103">
        <f>ROUND(+G719*Totals!$H$18,2)</f>
        <v>9.32</v>
      </c>
      <c r="I719" s="103">
        <f t="shared" si="32"/>
        <v>2.0260869565217394</v>
      </c>
      <c r="J719" s="103">
        <f t="shared" si="33"/>
        <v>7.2939130434782609</v>
      </c>
      <c r="K719" s="113" t="s">
        <v>363</v>
      </c>
      <c r="L719" s="113" t="s">
        <v>113</v>
      </c>
      <c r="M719" s="138">
        <v>0.21739130434782611</v>
      </c>
      <c r="N719" s="117">
        <f>+H719*M719</f>
        <v>2.0260869565217394</v>
      </c>
      <c r="O719" s="113"/>
      <c r="P719" s="114"/>
      <c r="Q719" s="118"/>
      <c r="R719" s="116"/>
      <c r="S719" s="114"/>
    </row>
    <row r="720" spans="6:19">
      <c r="F720" s="111" t="s">
        <v>362</v>
      </c>
      <c r="G720" s="136">
        <v>2.8245309999999998E-4</v>
      </c>
      <c r="H720" s="103">
        <f>ROUND(+G720*Totals!$H$18,2)</f>
        <v>108.17</v>
      </c>
      <c r="I720" s="103">
        <f t="shared" si="32"/>
        <v>0</v>
      </c>
      <c r="J720" s="103">
        <f t="shared" si="33"/>
        <v>108.17</v>
      </c>
      <c r="K720" s="113"/>
      <c r="L720" s="113"/>
      <c r="N720" s="117"/>
      <c r="O720" s="117"/>
      <c r="P720" s="114"/>
      <c r="Q720" s="118"/>
      <c r="R720" s="116"/>
      <c r="S720" s="114"/>
    </row>
    <row r="721" spans="6:19">
      <c r="F721" s="111" t="s">
        <v>361</v>
      </c>
      <c r="G721" s="136">
        <v>6.4218479999999991E-4</v>
      </c>
      <c r="H721" s="103">
        <f>ROUND(+G721*Totals!$H$18,2)</f>
        <v>245.93</v>
      </c>
      <c r="I721" s="103">
        <f t="shared" si="32"/>
        <v>0</v>
      </c>
      <c r="J721" s="103">
        <f t="shared" si="33"/>
        <v>245.93</v>
      </c>
      <c r="K721" s="113"/>
      <c r="L721" s="113"/>
      <c r="N721" s="117"/>
      <c r="O721" s="113"/>
      <c r="P721" s="114"/>
      <c r="Q721" s="118"/>
      <c r="R721" s="116"/>
      <c r="S721" s="114"/>
    </row>
    <row r="722" spans="6:19">
      <c r="F722" s="111" t="s">
        <v>360</v>
      </c>
      <c r="G722" s="136">
        <v>8.0756100000000004E-5</v>
      </c>
      <c r="H722" s="103">
        <f>ROUND(+G722*Totals!$H$18,2)</f>
        <v>30.93</v>
      </c>
      <c r="I722" s="103">
        <f t="shared" si="32"/>
        <v>5.8291153846153847</v>
      </c>
      <c r="J722" s="103">
        <f t="shared" si="33"/>
        <v>25.100884615384615</v>
      </c>
      <c r="K722" s="113" t="s">
        <v>360</v>
      </c>
      <c r="L722" s="113" t="s">
        <v>45</v>
      </c>
      <c r="M722" s="138">
        <v>0.18846153846153846</v>
      </c>
      <c r="N722" s="117">
        <f>+H722*M722</f>
        <v>5.8291153846153847</v>
      </c>
      <c r="O722" s="117"/>
      <c r="P722" s="114"/>
      <c r="Q722" s="118"/>
      <c r="R722" s="116"/>
      <c r="S722" s="114"/>
    </row>
    <row r="723" spans="6:19">
      <c r="F723" s="111" t="s">
        <v>359</v>
      </c>
      <c r="G723" s="136">
        <v>6.483671000000001E-4</v>
      </c>
      <c r="H723" s="103">
        <f>ROUND(+G723*Totals!$H$18,2)</f>
        <v>248.3</v>
      </c>
      <c r="I723" s="103">
        <f t="shared" si="32"/>
        <v>0</v>
      </c>
      <c r="J723" s="103">
        <f t="shared" si="33"/>
        <v>248.3</v>
      </c>
      <c r="K723" s="113"/>
      <c r="L723" s="113"/>
      <c r="N723" s="117"/>
      <c r="O723" s="117"/>
      <c r="P723" s="114"/>
      <c r="Q723" s="118"/>
      <c r="R723" s="116"/>
      <c r="S723" s="114"/>
    </row>
    <row r="724" spans="6:19">
      <c r="F724" s="111" t="s">
        <v>358</v>
      </c>
      <c r="G724" s="136">
        <v>9.0415900000000003E-5</v>
      </c>
      <c r="H724" s="103">
        <f>ROUND(+G724*Totals!$H$18,2)</f>
        <v>34.630000000000003</v>
      </c>
      <c r="I724" s="103">
        <f t="shared" si="32"/>
        <v>6.4087987012987009</v>
      </c>
      <c r="J724" s="103">
        <f t="shared" si="33"/>
        <v>28.221201298701303</v>
      </c>
      <c r="K724" s="113" t="s">
        <v>358</v>
      </c>
      <c r="L724" s="113" t="s">
        <v>80</v>
      </c>
      <c r="M724" s="138">
        <v>0.18506493506493504</v>
      </c>
      <c r="N724" s="117">
        <f>+H724*M724</f>
        <v>6.4087987012987009</v>
      </c>
      <c r="O724" s="113"/>
      <c r="P724" s="114"/>
      <c r="Q724" s="118"/>
      <c r="R724" s="116"/>
      <c r="S724" s="114"/>
    </row>
    <row r="725" spans="6:19">
      <c r="F725" s="111" t="s">
        <v>357</v>
      </c>
      <c r="G725" s="136">
        <v>1.047124E-4</v>
      </c>
      <c r="H725" s="103">
        <f>ROUND(+G725*Totals!$H$18,2)</f>
        <v>40.1</v>
      </c>
      <c r="I725" s="103">
        <f t="shared" si="32"/>
        <v>11.138888888888889</v>
      </c>
      <c r="J725" s="103">
        <f t="shared" si="33"/>
        <v>28.961111111111112</v>
      </c>
      <c r="K725" s="113" t="s">
        <v>357</v>
      </c>
      <c r="L725" s="113" t="s">
        <v>98</v>
      </c>
      <c r="M725" s="138">
        <v>0.27777777777777779</v>
      </c>
      <c r="N725" s="117">
        <f>+H725*M725</f>
        <v>11.138888888888889</v>
      </c>
      <c r="O725" s="113" t="s">
        <v>1159</v>
      </c>
      <c r="P725" s="114"/>
      <c r="Q725" s="118"/>
      <c r="R725" s="116"/>
      <c r="S725" s="114"/>
    </row>
    <row r="726" spans="6:19">
      <c r="F726" s="111" t="s">
        <v>356</v>
      </c>
      <c r="G726" s="136">
        <v>3.1143259999999998E-4</v>
      </c>
      <c r="H726" s="103">
        <f>ROUND(+G726*Totals!$H$18,2)</f>
        <v>119.27</v>
      </c>
      <c r="I726" s="103">
        <f t="shared" si="32"/>
        <v>0</v>
      </c>
      <c r="J726" s="103">
        <f t="shared" si="33"/>
        <v>119.27</v>
      </c>
      <c r="K726" s="113"/>
      <c r="L726" s="113"/>
      <c r="N726" s="117"/>
      <c r="O726" s="117"/>
      <c r="P726" s="114"/>
      <c r="Q726" s="118"/>
      <c r="R726" s="116"/>
      <c r="S726" s="114"/>
    </row>
    <row r="727" spans="6:19">
      <c r="F727" s="111" t="s">
        <v>355</v>
      </c>
      <c r="G727" s="136">
        <v>2.094249E-4</v>
      </c>
      <c r="H727" s="103">
        <f>ROUND(+G727*Totals!$H$18,2)</f>
        <v>80.2</v>
      </c>
      <c r="I727" s="103">
        <f t="shared" si="32"/>
        <v>0</v>
      </c>
      <c r="J727" s="103">
        <f t="shared" si="33"/>
        <v>80.2</v>
      </c>
      <c r="K727" s="113"/>
      <c r="L727" s="113"/>
      <c r="N727" s="117"/>
      <c r="O727" s="117"/>
      <c r="P727" s="114"/>
      <c r="Q727" s="118"/>
      <c r="R727" s="116"/>
      <c r="S727" s="114"/>
    </row>
    <row r="728" spans="6:19">
      <c r="F728" s="111" t="s">
        <v>354</v>
      </c>
      <c r="G728" s="136">
        <v>7.8051300000000009E-5</v>
      </c>
      <c r="H728" s="103">
        <f>ROUND(+G728*Totals!$H$18,2)</f>
        <v>29.89</v>
      </c>
      <c r="I728" s="103">
        <f t="shared" si="32"/>
        <v>3.38377358490566</v>
      </c>
      <c r="J728" s="103">
        <f t="shared" si="33"/>
        <v>26.506226415094339</v>
      </c>
      <c r="K728" s="113" t="s">
        <v>354</v>
      </c>
      <c r="L728" s="113" t="s">
        <v>65</v>
      </c>
      <c r="M728" s="138">
        <v>0.11320754716981131</v>
      </c>
      <c r="N728" s="117">
        <f t="shared" ref="N728:N787" si="34">+H728*M728</f>
        <v>3.38377358490566</v>
      </c>
      <c r="O728" s="117" t="s">
        <v>1159</v>
      </c>
      <c r="P728" s="114"/>
      <c r="Q728" s="118"/>
      <c r="R728" s="116"/>
      <c r="S728" s="114"/>
    </row>
    <row r="729" spans="6:19">
      <c r="F729" s="111" t="s">
        <v>353</v>
      </c>
      <c r="G729" s="136">
        <v>4.2116799999999996E-5</v>
      </c>
      <c r="H729" s="103">
        <f>ROUND(+G729*Totals!$H$18,2)</f>
        <v>16.13</v>
      </c>
      <c r="I729" s="103">
        <f t="shared" si="32"/>
        <v>5.7005622489959826</v>
      </c>
      <c r="J729" s="103">
        <f t="shared" si="33"/>
        <v>10.429437751004016</v>
      </c>
      <c r="K729" s="113" t="s">
        <v>353</v>
      </c>
      <c r="L729" s="113" t="s">
        <v>58</v>
      </c>
      <c r="M729" s="138">
        <v>0.35341365461847385</v>
      </c>
      <c r="N729" s="117">
        <f t="shared" si="34"/>
        <v>5.7005622489959826</v>
      </c>
      <c r="O729" s="117" t="s">
        <v>1159</v>
      </c>
      <c r="P729" s="114"/>
      <c r="Q729" s="118"/>
      <c r="R729" s="116"/>
      <c r="S729" s="114"/>
    </row>
    <row r="730" spans="6:19">
      <c r="F730" s="111" t="s">
        <v>352</v>
      </c>
      <c r="G730" s="136">
        <v>1.06258E-4</v>
      </c>
      <c r="H730" s="103">
        <f>ROUND(+G730*Totals!$H$18,2)</f>
        <v>40.69</v>
      </c>
      <c r="I730" s="103">
        <f t="shared" si="32"/>
        <v>17.178089622641508</v>
      </c>
      <c r="J730" s="103">
        <f t="shared" si="33"/>
        <v>23.51191037735849</v>
      </c>
      <c r="K730" s="113" t="s">
        <v>352</v>
      </c>
      <c r="L730" s="113" t="s">
        <v>129</v>
      </c>
      <c r="M730" s="138">
        <v>0.42216981132075471</v>
      </c>
      <c r="N730" s="117">
        <f t="shared" si="34"/>
        <v>17.178089622641508</v>
      </c>
      <c r="O730" s="117" t="s">
        <v>1159</v>
      </c>
      <c r="P730" s="114"/>
      <c r="Q730" s="118"/>
      <c r="R730" s="116"/>
      <c r="S730" s="114"/>
    </row>
    <row r="731" spans="6:19">
      <c r="F731" s="111" t="s">
        <v>351</v>
      </c>
      <c r="G731" s="136">
        <v>1.46829E-5</v>
      </c>
      <c r="H731" s="103">
        <f>ROUND(+G731*Totals!$H$18,2)</f>
        <v>5.62</v>
      </c>
      <c r="I731" s="103">
        <f t="shared" si="32"/>
        <v>2.6761904761904765</v>
      </c>
      <c r="J731" s="103">
        <f t="shared" si="33"/>
        <v>2.9438095238095237</v>
      </c>
      <c r="K731" s="113" t="s">
        <v>351</v>
      </c>
      <c r="L731" s="113" t="s">
        <v>47</v>
      </c>
      <c r="M731" s="138">
        <v>0.47619047619047622</v>
      </c>
      <c r="N731" s="117">
        <f t="shared" si="34"/>
        <v>2.6761904761904765</v>
      </c>
      <c r="O731" s="117" t="s">
        <v>1159</v>
      </c>
      <c r="P731" s="114"/>
      <c r="Q731" s="118"/>
      <c r="R731" s="116"/>
      <c r="S731" s="114"/>
    </row>
    <row r="732" spans="6:19">
      <c r="F732" s="111" t="s">
        <v>350</v>
      </c>
      <c r="G732" s="136">
        <v>1.4103340000000002E-4</v>
      </c>
      <c r="H732" s="103">
        <f>ROUND(+G732*Totals!$H$18,2)</f>
        <v>54.01</v>
      </c>
      <c r="I732" s="103">
        <f t="shared" si="32"/>
        <v>7.3184281842818431</v>
      </c>
      <c r="J732" s="103">
        <f t="shared" si="33"/>
        <v>46.691571815718156</v>
      </c>
      <c r="K732" s="113" t="s">
        <v>350</v>
      </c>
      <c r="L732" s="113" t="s">
        <v>66</v>
      </c>
      <c r="M732" s="138">
        <v>0.13550135501355015</v>
      </c>
      <c r="N732" s="117">
        <f t="shared" si="34"/>
        <v>7.3184281842818431</v>
      </c>
      <c r="O732" s="113" t="s">
        <v>1159</v>
      </c>
      <c r="P732" s="114"/>
      <c r="Q732" s="118"/>
      <c r="R732" s="116"/>
      <c r="S732" s="114"/>
    </row>
    <row r="733" spans="6:19">
      <c r="F733" s="111" t="s">
        <v>349</v>
      </c>
      <c r="G733" s="136">
        <v>8.5006400000000007E-5</v>
      </c>
      <c r="H733" s="103">
        <f>ROUND(+G733*Totals!$H$18,2)</f>
        <v>32.549999999999997</v>
      </c>
      <c r="I733" s="103">
        <f t="shared" si="32"/>
        <v>13.50622406639004</v>
      </c>
      <c r="J733" s="103">
        <f t="shared" si="33"/>
        <v>19.043775933609957</v>
      </c>
      <c r="K733" s="113" t="s">
        <v>349</v>
      </c>
      <c r="L733" s="113" t="s">
        <v>71</v>
      </c>
      <c r="M733" s="138">
        <v>0.41493775933609955</v>
      </c>
      <c r="N733" s="117">
        <f t="shared" si="34"/>
        <v>13.50622406639004</v>
      </c>
      <c r="O733" s="113" t="s">
        <v>1159</v>
      </c>
      <c r="P733" s="114"/>
      <c r="Q733" s="118"/>
      <c r="R733" s="116"/>
      <c r="S733" s="114"/>
    </row>
    <row r="734" spans="6:19">
      <c r="F734" s="111" t="s">
        <v>348</v>
      </c>
      <c r="G734" s="136">
        <v>1.464429E-4</v>
      </c>
      <c r="H734" s="103">
        <f>ROUND(+G734*Totals!$H$18,2)</f>
        <v>56.08</v>
      </c>
      <c r="I734" s="103">
        <f t="shared" si="32"/>
        <v>0</v>
      </c>
      <c r="J734" s="103">
        <f t="shared" si="33"/>
        <v>56.08</v>
      </c>
      <c r="K734" s="113"/>
      <c r="L734" s="113"/>
      <c r="N734" s="117"/>
      <c r="O734" s="117"/>
      <c r="P734" s="114"/>
      <c r="Q734" s="118"/>
      <c r="R734" s="116"/>
      <c r="S734" s="114"/>
    </row>
    <row r="735" spans="6:19">
      <c r="F735" s="111" t="s">
        <v>347</v>
      </c>
      <c r="G735" s="136">
        <v>4.0957639999999996E-4</v>
      </c>
      <c r="H735" s="103">
        <f>ROUND(+G735*Totals!$H$18,2)</f>
        <v>156.85</v>
      </c>
      <c r="I735" s="103">
        <f t="shared" si="32"/>
        <v>0</v>
      </c>
      <c r="J735" s="103">
        <f t="shared" si="33"/>
        <v>156.85</v>
      </c>
      <c r="K735" s="113"/>
      <c r="L735" s="113"/>
      <c r="N735" s="117"/>
      <c r="O735" s="113"/>
      <c r="P735" s="114"/>
      <c r="Q735" s="118"/>
      <c r="R735" s="116"/>
      <c r="S735" s="114"/>
    </row>
    <row r="736" spans="6:19">
      <c r="F736" s="111" t="s">
        <v>346</v>
      </c>
      <c r="G736" s="136">
        <v>9.4666200000000005E-5</v>
      </c>
      <c r="H736" s="103">
        <f>ROUND(+G736*Totals!$H$18,2)</f>
        <v>36.25</v>
      </c>
      <c r="I736" s="103">
        <f t="shared" si="32"/>
        <v>3.4273850085178879</v>
      </c>
      <c r="J736" s="103">
        <f t="shared" si="33"/>
        <v>32.822614991482112</v>
      </c>
      <c r="K736" s="113" t="s">
        <v>346</v>
      </c>
      <c r="L736" s="113" t="s">
        <v>70</v>
      </c>
      <c r="M736" s="138">
        <v>9.4548551959114144E-2</v>
      </c>
      <c r="N736" s="117">
        <f t="shared" si="34"/>
        <v>3.4273850085178879</v>
      </c>
      <c r="O736" s="117" t="s">
        <v>1159</v>
      </c>
      <c r="P736" s="114"/>
      <c r="Q736" s="118"/>
      <c r="R736" s="116"/>
      <c r="S736" s="114"/>
    </row>
    <row r="737" spans="6:19">
      <c r="F737" s="111" t="s">
        <v>345</v>
      </c>
      <c r="G737" s="136">
        <v>1.295575E-3</v>
      </c>
      <c r="H737" s="103">
        <f>ROUND(+G737*Totals!$H$18,2)</f>
        <v>496.16</v>
      </c>
      <c r="I737" s="103">
        <f t="shared" si="32"/>
        <v>0</v>
      </c>
      <c r="J737" s="103">
        <f t="shared" si="33"/>
        <v>496.16</v>
      </c>
      <c r="K737" s="113"/>
      <c r="L737" s="113"/>
      <c r="N737" s="117"/>
      <c r="O737" s="113"/>
      <c r="P737" s="114"/>
      <c r="Q737" s="118"/>
      <c r="R737" s="116"/>
      <c r="S737" s="114"/>
    </row>
    <row r="738" spans="6:19">
      <c r="F738" s="111" t="s">
        <v>344</v>
      </c>
      <c r="G738" s="136">
        <v>5.7958899999999998E-5</v>
      </c>
      <c r="H738" s="103">
        <f>ROUND(+G738*Totals!$H$18,2)</f>
        <v>22.2</v>
      </c>
      <c r="I738" s="103">
        <f t="shared" si="32"/>
        <v>10.916528925619835</v>
      </c>
      <c r="J738" s="103">
        <f t="shared" si="33"/>
        <v>11.283471074380165</v>
      </c>
      <c r="K738" s="113" t="s">
        <v>344</v>
      </c>
      <c r="L738" s="113" t="s">
        <v>51</v>
      </c>
      <c r="M738" s="138">
        <v>0.49173553719008262</v>
      </c>
      <c r="N738" s="117">
        <f t="shared" si="34"/>
        <v>10.916528925619835</v>
      </c>
      <c r="O738" s="113" t="s">
        <v>1159</v>
      </c>
      <c r="P738" s="114"/>
      <c r="Q738" s="118"/>
      <c r="R738" s="116"/>
      <c r="S738" s="114"/>
    </row>
    <row r="739" spans="6:19">
      <c r="F739" s="111" t="s">
        <v>343</v>
      </c>
      <c r="G739" s="136">
        <v>1.0088715999999999E-3</v>
      </c>
      <c r="H739" s="103">
        <f>ROUND(+G739*Totals!$H$18,2)</f>
        <v>386.36</v>
      </c>
      <c r="I739" s="103">
        <f t="shared" si="32"/>
        <v>0</v>
      </c>
      <c r="J739" s="103">
        <f t="shared" si="33"/>
        <v>386.36</v>
      </c>
      <c r="K739" s="113"/>
      <c r="L739" s="113"/>
      <c r="N739" s="117"/>
      <c r="O739" s="113"/>
      <c r="P739" s="114"/>
      <c r="Q739" s="118"/>
      <c r="R739" s="116"/>
      <c r="S739" s="114"/>
    </row>
    <row r="740" spans="6:19">
      <c r="F740" s="111" t="s">
        <v>342</v>
      </c>
      <c r="G740" s="136">
        <v>1.5683683000000002E-3</v>
      </c>
      <c r="H740" s="103">
        <f>ROUND(+G740*Totals!$H$18,2)</f>
        <v>600.63</v>
      </c>
      <c r="I740" s="103">
        <f t="shared" si="32"/>
        <v>0</v>
      </c>
      <c r="J740" s="103">
        <f t="shared" si="33"/>
        <v>600.63</v>
      </c>
      <c r="K740" s="113"/>
      <c r="L740" s="113"/>
      <c r="N740" s="117"/>
      <c r="O740" s="113"/>
      <c r="P740" s="114"/>
      <c r="Q740" s="118"/>
      <c r="R740" s="116"/>
      <c r="S740" s="114"/>
    </row>
    <row r="741" spans="6:19">
      <c r="F741" s="111" t="s">
        <v>341</v>
      </c>
      <c r="G741" s="136">
        <v>2.9288570000000002E-4</v>
      </c>
      <c r="H741" s="103">
        <f>ROUND(+G741*Totals!$H$18,2)</f>
        <v>112.17</v>
      </c>
      <c r="I741" s="103">
        <f t="shared" si="32"/>
        <v>0</v>
      </c>
      <c r="J741" s="103">
        <f t="shared" si="33"/>
        <v>112.17</v>
      </c>
      <c r="K741" s="113"/>
      <c r="L741" s="113"/>
      <c r="N741" s="117"/>
      <c r="O741" s="113"/>
      <c r="P741" s="114"/>
      <c r="Q741" s="118"/>
      <c r="R741" s="116"/>
      <c r="S741" s="114"/>
    </row>
    <row r="742" spans="6:19">
      <c r="F742" s="111" t="s">
        <v>340</v>
      </c>
      <c r="G742" s="136">
        <v>4.1382670000000003E-4</v>
      </c>
      <c r="H742" s="103">
        <f>ROUND(+G742*Totals!$H$18,2)</f>
        <v>158.47999999999999</v>
      </c>
      <c r="I742" s="103">
        <f t="shared" si="32"/>
        <v>0</v>
      </c>
      <c r="J742" s="103">
        <f t="shared" si="33"/>
        <v>158.47999999999999</v>
      </c>
      <c r="K742" s="113"/>
      <c r="L742" s="113"/>
      <c r="N742" s="117"/>
      <c r="O742" s="117"/>
      <c r="P742" s="114"/>
      <c r="Q742" s="118"/>
      <c r="R742" s="116"/>
      <c r="S742" s="114"/>
    </row>
    <row r="743" spans="6:19">
      <c r="F743" s="111" t="s">
        <v>339</v>
      </c>
      <c r="G743" s="136">
        <v>8.6551989999999991E-4</v>
      </c>
      <c r="H743" s="103">
        <f>ROUND(+G743*Totals!$H$18,2)</f>
        <v>331.46</v>
      </c>
      <c r="I743" s="103">
        <f t="shared" si="32"/>
        <v>0</v>
      </c>
      <c r="J743" s="103">
        <f t="shared" si="33"/>
        <v>331.46</v>
      </c>
      <c r="K743" s="113"/>
      <c r="L743" s="113"/>
      <c r="N743" s="117"/>
      <c r="O743" s="117"/>
      <c r="P743" s="114"/>
      <c r="Q743" s="118"/>
      <c r="R743" s="116"/>
      <c r="S743" s="114"/>
    </row>
    <row r="744" spans="6:19">
      <c r="F744" s="111" t="s">
        <v>338</v>
      </c>
      <c r="G744" s="136">
        <v>1.19782E-5</v>
      </c>
      <c r="H744" s="103">
        <f>ROUND(+G744*Totals!$H$18,2)</f>
        <v>4.59</v>
      </c>
      <c r="I744" s="103">
        <f t="shared" si="32"/>
        <v>2.2209677419354836</v>
      </c>
      <c r="J744" s="103">
        <f t="shared" si="33"/>
        <v>2.3690322580645162</v>
      </c>
      <c r="K744" s="113" t="s">
        <v>338</v>
      </c>
      <c r="L744" s="113" t="s">
        <v>107</v>
      </c>
      <c r="M744" s="138">
        <v>0.48387096774193544</v>
      </c>
      <c r="N744" s="117">
        <f t="shared" si="34"/>
        <v>2.2209677419354836</v>
      </c>
      <c r="O744" s="113" t="s">
        <v>1159</v>
      </c>
      <c r="P744" s="114"/>
      <c r="Q744" s="118"/>
      <c r="R744" s="116"/>
      <c r="S744" s="114"/>
    </row>
    <row r="745" spans="6:19">
      <c r="F745" s="111" t="s">
        <v>337</v>
      </c>
      <c r="G745" s="136">
        <v>1.73877E-5</v>
      </c>
      <c r="H745" s="103">
        <f>ROUND(+G745*Totals!$H$18,2)</f>
        <v>6.66</v>
      </c>
      <c r="I745" s="103">
        <f t="shared" si="32"/>
        <v>3.33</v>
      </c>
      <c r="J745" s="103">
        <f t="shared" si="33"/>
        <v>3.33</v>
      </c>
      <c r="K745" s="113" t="s">
        <v>337</v>
      </c>
      <c r="L745" s="113" t="s">
        <v>101</v>
      </c>
      <c r="M745" s="138">
        <v>0.5</v>
      </c>
      <c r="N745" s="117">
        <f t="shared" si="34"/>
        <v>3.33</v>
      </c>
      <c r="O745" s="113" t="s">
        <v>1159</v>
      </c>
      <c r="P745" s="114"/>
      <c r="Q745" s="118"/>
      <c r="R745" s="116"/>
      <c r="S745" s="114"/>
    </row>
    <row r="746" spans="6:19">
      <c r="F746" s="111" t="s">
        <v>336</v>
      </c>
      <c r="G746" s="136">
        <v>5.2626699999999997E-4</v>
      </c>
      <c r="H746" s="103">
        <f>ROUND(+G746*Totals!$H$18,2)</f>
        <v>201.54</v>
      </c>
      <c r="I746" s="103">
        <f t="shared" si="32"/>
        <v>0</v>
      </c>
      <c r="J746" s="103">
        <f t="shared" si="33"/>
        <v>201.54</v>
      </c>
      <c r="K746" s="113"/>
      <c r="L746" s="113"/>
      <c r="N746" s="117"/>
      <c r="O746" s="117"/>
      <c r="P746" s="114"/>
      <c r="Q746" s="118"/>
      <c r="R746" s="116"/>
      <c r="S746" s="114"/>
    </row>
    <row r="747" spans="6:19">
      <c r="F747" s="111" t="s">
        <v>335</v>
      </c>
      <c r="G747" s="136">
        <v>1.966739E-4</v>
      </c>
      <c r="H747" s="103">
        <f>ROUND(+G747*Totals!$H$18,2)</f>
        <v>75.319999999999993</v>
      </c>
      <c r="I747" s="103">
        <f t="shared" si="32"/>
        <v>0</v>
      </c>
      <c r="J747" s="103">
        <f t="shared" si="33"/>
        <v>75.319999999999993</v>
      </c>
      <c r="K747" s="113"/>
      <c r="L747" s="113"/>
      <c r="N747" s="117"/>
      <c r="O747" s="117"/>
      <c r="P747" s="114"/>
      <c r="Q747" s="118"/>
      <c r="R747" s="116"/>
      <c r="S747" s="114"/>
    </row>
    <row r="748" spans="6:19">
      <c r="F748" s="111" t="s">
        <v>334</v>
      </c>
      <c r="G748" s="136">
        <v>4.4048799999999997E-5</v>
      </c>
      <c r="H748" s="103">
        <f>ROUND(+G748*Totals!$H$18,2)</f>
        <v>16.87</v>
      </c>
      <c r="I748" s="103">
        <f t="shared" si="32"/>
        <v>5.5662436548223351</v>
      </c>
      <c r="J748" s="103">
        <f t="shared" si="33"/>
        <v>11.303756345177666</v>
      </c>
      <c r="K748" s="113" t="s">
        <v>334</v>
      </c>
      <c r="L748" s="113" t="s">
        <v>78</v>
      </c>
      <c r="M748" s="138">
        <v>0.32994923857868019</v>
      </c>
      <c r="N748" s="117">
        <f t="shared" si="34"/>
        <v>5.5662436548223351</v>
      </c>
      <c r="O748" s="117"/>
      <c r="P748" s="114"/>
      <c r="Q748" s="118"/>
      <c r="R748" s="116"/>
      <c r="S748" s="114"/>
    </row>
    <row r="749" spans="6:19">
      <c r="F749" s="111" t="s">
        <v>333</v>
      </c>
      <c r="G749" s="136">
        <v>6.06637E-5</v>
      </c>
      <c r="H749" s="103">
        <f>ROUND(+G749*Totals!$H$18,2)</f>
        <v>23.23</v>
      </c>
      <c r="I749" s="103">
        <f t="shared" si="32"/>
        <v>4.6118382352941172</v>
      </c>
      <c r="J749" s="103">
        <f t="shared" si="33"/>
        <v>18.618161764705881</v>
      </c>
      <c r="K749" s="113" t="s">
        <v>333</v>
      </c>
      <c r="L749" s="113" t="s">
        <v>96</v>
      </c>
      <c r="M749" s="138">
        <v>0.19852941176470587</v>
      </c>
      <c r="N749" s="117">
        <f t="shared" si="34"/>
        <v>4.6118382352941172</v>
      </c>
      <c r="O749" s="117" t="s">
        <v>1159</v>
      </c>
      <c r="P749" s="114"/>
      <c r="Q749" s="118"/>
      <c r="R749" s="116"/>
      <c r="S749" s="114"/>
    </row>
    <row r="750" spans="6:19">
      <c r="F750" s="111" t="s">
        <v>332</v>
      </c>
      <c r="G750" s="136">
        <v>1.89332E-5</v>
      </c>
      <c r="H750" s="103">
        <f>ROUND(+G750*Totals!$H$18,2)</f>
        <v>7.25</v>
      </c>
      <c r="I750" s="103">
        <f t="shared" si="32"/>
        <v>2.4715909090909087</v>
      </c>
      <c r="J750" s="103">
        <f t="shared" si="33"/>
        <v>4.7784090909090917</v>
      </c>
      <c r="K750" s="113" t="s">
        <v>332</v>
      </c>
      <c r="L750" s="113" t="s">
        <v>55</v>
      </c>
      <c r="M750" s="138">
        <v>0.34090909090909088</v>
      </c>
      <c r="N750" s="117">
        <f t="shared" si="34"/>
        <v>2.4715909090909087</v>
      </c>
      <c r="O750" s="117" t="s">
        <v>1159</v>
      </c>
      <c r="P750" s="114"/>
      <c r="Q750" s="118"/>
      <c r="R750" s="116"/>
      <c r="S750" s="114"/>
    </row>
    <row r="751" spans="6:19">
      <c r="F751" s="111" t="s">
        <v>331</v>
      </c>
      <c r="G751" s="136">
        <v>4.7526299999999999E-5</v>
      </c>
      <c r="H751" s="103">
        <f>ROUND(+G751*Totals!$H$18,2)</f>
        <v>18.2</v>
      </c>
      <c r="I751" s="103">
        <f t="shared" si="32"/>
        <v>2.9722595078299774</v>
      </c>
      <c r="J751" s="103">
        <f t="shared" si="33"/>
        <v>15.227740492170021</v>
      </c>
      <c r="K751" s="113" t="s">
        <v>331</v>
      </c>
      <c r="L751" s="113" t="s">
        <v>132</v>
      </c>
      <c r="M751" s="138">
        <v>0.16331096196868009</v>
      </c>
      <c r="N751" s="117">
        <f t="shared" si="34"/>
        <v>2.9722595078299774</v>
      </c>
      <c r="O751" s="117" t="s">
        <v>1159</v>
      </c>
      <c r="P751" s="114"/>
      <c r="Q751" s="118"/>
      <c r="R751" s="116"/>
      <c r="S751" s="114"/>
    </row>
    <row r="752" spans="6:19">
      <c r="F752" s="111" t="s">
        <v>330</v>
      </c>
      <c r="G752" s="136">
        <v>1.043261E-4</v>
      </c>
      <c r="H752" s="103">
        <f>ROUND(+G752*Totals!$H$18,2)</f>
        <v>39.950000000000003</v>
      </c>
      <c r="I752" s="103">
        <f t="shared" si="32"/>
        <v>11.396779141104297</v>
      </c>
      <c r="J752" s="103">
        <f t="shared" si="33"/>
        <v>28.553220858895706</v>
      </c>
      <c r="K752" s="113" t="s">
        <v>330</v>
      </c>
      <c r="L752" s="113" t="s">
        <v>44</v>
      </c>
      <c r="M752" s="138">
        <v>0.28527607361963192</v>
      </c>
      <c r="N752" s="117">
        <f t="shared" si="34"/>
        <v>11.396779141104297</v>
      </c>
      <c r="O752" s="117" t="s">
        <v>1159</v>
      </c>
      <c r="P752" s="114"/>
      <c r="Q752" s="118"/>
      <c r="R752" s="116"/>
      <c r="S752" s="114"/>
    </row>
    <row r="753" spans="6:19">
      <c r="F753" s="111" t="s">
        <v>329</v>
      </c>
      <c r="G753" s="136">
        <v>1.464429E-4</v>
      </c>
      <c r="H753" s="103">
        <f>ROUND(+G753*Totals!$H$18,2)</f>
        <v>56.08</v>
      </c>
      <c r="I753" s="103">
        <f t="shared" si="32"/>
        <v>9.9432624113475185</v>
      </c>
      <c r="J753" s="103">
        <f t="shared" si="33"/>
        <v>46.13673758865248</v>
      </c>
      <c r="K753" s="113" t="s">
        <v>329</v>
      </c>
      <c r="L753" s="113" t="s">
        <v>55</v>
      </c>
      <c r="M753" s="138">
        <v>0.1773049645390071</v>
      </c>
      <c r="N753" s="117">
        <f t="shared" si="34"/>
        <v>9.9432624113475185</v>
      </c>
      <c r="O753" s="113" t="s">
        <v>1159</v>
      </c>
      <c r="P753" s="114"/>
      <c r="Q753" s="118"/>
      <c r="R753" s="116"/>
      <c r="S753" s="114"/>
    </row>
    <row r="754" spans="6:19">
      <c r="F754" s="111" t="s">
        <v>328</v>
      </c>
      <c r="G754" s="136">
        <v>1.383286E-4</v>
      </c>
      <c r="H754" s="103">
        <f>ROUND(+G754*Totals!$H$18,2)</f>
        <v>52.98</v>
      </c>
      <c r="I754" s="103">
        <f t="shared" si="32"/>
        <v>15.929202657807309</v>
      </c>
      <c r="J754" s="103">
        <f t="shared" si="33"/>
        <v>37.050797342192688</v>
      </c>
      <c r="K754" s="113" t="s">
        <v>328</v>
      </c>
      <c r="L754" s="113" t="s">
        <v>68</v>
      </c>
      <c r="M754" s="138">
        <v>0.30066445182724255</v>
      </c>
      <c r="N754" s="117">
        <f t="shared" si="34"/>
        <v>15.929202657807309</v>
      </c>
      <c r="O754" s="113" t="s">
        <v>1159</v>
      </c>
      <c r="P754" s="114"/>
      <c r="Q754" s="118"/>
      <c r="R754" s="116"/>
      <c r="S754" s="114"/>
    </row>
    <row r="755" spans="6:19">
      <c r="F755" s="111" t="s">
        <v>327</v>
      </c>
      <c r="G755" s="136">
        <v>1.7658150000000002E-4</v>
      </c>
      <c r="H755" s="103">
        <f>ROUND(+G755*Totals!$H$18,2)</f>
        <v>67.62</v>
      </c>
      <c r="I755" s="103">
        <f t="shared" si="32"/>
        <v>0</v>
      </c>
      <c r="J755" s="103">
        <f t="shared" si="33"/>
        <v>67.62</v>
      </c>
      <c r="K755" s="113"/>
      <c r="L755" s="113"/>
      <c r="N755" s="117"/>
      <c r="O755" s="113"/>
      <c r="P755" s="114"/>
      <c r="Q755" s="118"/>
      <c r="R755" s="116"/>
      <c r="S755" s="114"/>
    </row>
    <row r="756" spans="6:19">
      <c r="F756" s="111" t="s">
        <v>326</v>
      </c>
      <c r="G756" s="136">
        <v>1.8237739999999998E-4</v>
      </c>
      <c r="H756" s="103">
        <f>ROUND(+G756*Totals!$H$18,2)</f>
        <v>69.84</v>
      </c>
      <c r="I756" s="103">
        <f t="shared" si="32"/>
        <v>18.542164662349677</v>
      </c>
      <c r="J756" s="103">
        <f t="shared" si="33"/>
        <v>51.297835337650326</v>
      </c>
      <c r="K756" s="137" t="s">
        <v>326</v>
      </c>
      <c r="L756" s="137" t="s">
        <v>93</v>
      </c>
      <c r="M756" s="138">
        <v>0.26549491211840887</v>
      </c>
      <c r="N756" s="117">
        <f t="shared" si="34"/>
        <v>18.542164662349677</v>
      </c>
      <c r="O756" s="117"/>
      <c r="P756" s="114"/>
      <c r="Q756" s="118"/>
      <c r="R756" s="116"/>
      <c r="S756" s="114"/>
    </row>
    <row r="757" spans="6:19">
      <c r="F757" s="111" t="s">
        <v>325</v>
      </c>
      <c r="G757" s="136">
        <v>2.8245309999999998E-4</v>
      </c>
      <c r="H757" s="103">
        <f>ROUND(+G757*Totals!$H$18,2)</f>
        <v>108.17</v>
      </c>
      <c r="I757" s="103">
        <f t="shared" si="32"/>
        <v>0</v>
      </c>
      <c r="J757" s="103">
        <f t="shared" si="33"/>
        <v>108.17</v>
      </c>
      <c r="K757" s="113"/>
      <c r="L757" s="113"/>
      <c r="N757" s="117"/>
      <c r="O757" s="117"/>
      <c r="P757" s="114"/>
      <c r="Q757" s="118"/>
      <c r="R757" s="116"/>
      <c r="S757" s="114"/>
    </row>
    <row r="758" spans="6:19">
      <c r="F758" s="111" t="s">
        <v>324</v>
      </c>
      <c r="G758" s="136">
        <v>4.3662400000000004E-5</v>
      </c>
      <c r="H758" s="103">
        <f>ROUND(+G758*Totals!$H$18,2)</f>
        <v>16.72</v>
      </c>
      <c r="I758" s="103">
        <f t="shared" si="32"/>
        <v>7.6810152284263964</v>
      </c>
      <c r="J758" s="103">
        <f t="shared" si="33"/>
        <v>9.0389847715736025</v>
      </c>
      <c r="K758" s="113" t="s">
        <v>324</v>
      </c>
      <c r="L758" s="113" t="s">
        <v>80</v>
      </c>
      <c r="M758" s="138">
        <v>0.45939086294416248</v>
      </c>
      <c r="N758" s="117">
        <f t="shared" si="34"/>
        <v>7.6810152284263964</v>
      </c>
      <c r="O758" s="113" t="s">
        <v>1159</v>
      </c>
      <c r="P758" s="114"/>
      <c r="Q758" s="118"/>
      <c r="R758" s="116"/>
      <c r="S758" s="114"/>
    </row>
    <row r="759" spans="6:19">
      <c r="F759" s="111" t="s">
        <v>323</v>
      </c>
      <c r="G759" s="136">
        <v>1.352375E-4</v>
      </c>
      <c r="H759" s="103">
        <f>ROUND(+G759*Totals!$H$18,2)</f>
        <v>51.79</v>
      </c>
      <c r="I759" s="103">
        <f t="shared" si="32"/>
        <v>10.070277777777777</v>
      </c>
      <c r="J759" s="103">
        <f t="shared" si="33"/>
        <v>41.719722222222224</v>
      </c>
      <c r="K759" s="113" t="s">
        <v>323</v>
      </c>
      <c r="L759" s="113" t="s">
        <v>62</v>
      </c>
      <c r="M759" s="138">
        <v>0.19444444444444442</v>
      </c>
      <c r="N759" s="117">
        <f t="shared" si="34"/>
        <v>10.070277777777777</v>
      </c>
      <c r="O759" s="113" t="s">
        <v>1159</v>
      </c>
      <c r="P759" s="114"/>
      <c r="Q759" s="118"/>
      <c r="R759" s="116"/>
      <c r="S759" s="114"/>
    </row>
    <row r="760" spans="6:19">
      <c r="F760" s="111" t="s">
        <v>322</v>
      </c>
      <c r="G760" s="136">
        <v>1.9551479999999999E-4</v>
      </c>
      <c r="H760" s="103">
        <f>ROUND(+G760*Totals!$H$18,2)</f>
        <v>74.88</v>
      </c>
      <c r="I760" s="103">
        <f t="shared" si="32"/>
        <v>0</v>
      </c>
      <c r="J760" s="103">
        <f t="shared" si="33"/>
        <v>74.88</v>
      </c>
      <c r="K760" s="113"/>
      <c r="L760" s="113"/>
      <c r="N760" s="117"/>
      <c r="O760" s="117"/>
      <c r="P760" s="114"/>
      <c r="Q760" s="118"/>
      <c r="R760" s="116"/>
      <c r="S760" s="114"/>
    </row>
    <row r="761" spans="6:19">
      <c r="F761" s="111" t="s">
        <v>321</v>
      </c>
      <c r="G761" s="136">
        <v>7.9712830000000002E-4</v>
      </c>
      <c r="H761" s="103">
        <f>ROUND(+G761*Totals!$H$18,2)</f>
        <v>305.27</v>
      </c>
      <c r="I761" s="103">
        <f t="shared" si="32"/>
        <v>0</v>
      </c>
      <c r="J761" s="103">
        <f t="shared" si="33"/>
        <v>305.27</v>
      </c>
      <c r="K761" s="113"/>
      <c r="L761" s="113"/>
      <c r="N761" s="117"/>
      <c r="O761" s="113"/>
      <c r="P761" s="114"/>
      <c r="Q761" s="118"/>
      <c r="R761" s="116"/>
      <c r="S761" s="114"/>
    </row>
    <row r="762" spans="6:19">
      <c r="F762" s="111" t="s">
        <v>320</v>
      </c>
      <c r="G762" s="136">
        <v>3.67073E-5</v>
      </c>
      <c r="H762" s="103">
        <f>ROUND(+G762*Totals!$H$18,2)</f>
        <v>14.06</v>
      </c>
      <c r="I762" s="103">
        <f t="shared" si="32"/>
        <v>11.290606060606063</v>
      </c>
      <c r="J762" s="103">
        <f t="shared" si="33"/>
        <v>2.7693939393939377</v>
      </c>
      <c r="K762" s="113" t="s">
        <v>320</v>
      </c>
      <c r="L762" s="113" t="s">
        <v>65</v>
      </c>
      <c r="M762" s="138">
        <v>0.80303030303030309</v>
      </c>
      <c r="N762" s="117">
        <f t="shared" si="34"/>
        <v>11.290606060606063</v>
      </c>
      <c r="O762" s="117" t="s">
        <v>1159</v>
      </c>
      <c r="P762" s="114"/>
      <c r="Q762" s="118"/>
      <c r="R762" s="116"/>
      <c r="S762" s="114"/>
    </row>
    <row r="763" spans="6:19">
      <c r="F763" s="111" t="s">
        <v>319</v>
      </c>
      <c r="G763" s="136">
        <v>4.4821560000000006E-4</v>
      </c>
      <c r="H763" s="103">
        <f>ROUND(+G763*Totals!$H$18,2)</f>
        <v>171.65</v>
      </c>
      <c r="I763" s="103">
        <f t="shared" si="32"/>
        <v>0</v>
      </c>
      <c r="J763" s="103">
        <f t="shared" si="33"/>
        <v>171.65</v>
      </c>
      <c r="K763" s="113"/>
      <c r="L763" s="113"/>
      <c r="N763" s="117"/>
      <c r="O763" s="113"/>
      <c r="P763" s="114"/>
      <c r="Q763" s="118"/>
      <c r="R763" s="116"/>
      <c r="S763" s="114"/>
    </row>
    <row r="764" spans="6:19">
      <c r="F764" s="111" t="s">
        <v>318</v>
      </c>
      <c r="G764" s="136">
        <v>2.9365900000000003E-5</v>
      </c>
      <c r="H764" s="103">
        <f>ROUND(+G764*Totals!$H$18,2)</f>
        <v>11.25</v>
      </c>
      <c r="I764" s="103">
        <f t="shared" si="32"/>
        <v>5.5896226415094343</v>
      </c>
      <c r="J764" s="103">
        <f t="shared" si="33"/>
        <v>5.6603773584905657</v>
      </c>
      <c r="K764" s="113" t="s">
        <v>318</v>
      </c>
      <c r="L764" s="113" t="s">
        <v>98</v>
      </c>
      <c r="M764" s="138">
        <v>0.49685534591194969</v>
      </c>
      <c r="N764" s="117">
        <f t="shared" si="34"/>
        <v>5.5896226415094343</v>
      </c>
      <c r="O764" s="117" t="s">
        <v>1159</v>
      </c>
      <c r="P764" s="114"/>
      <c r="Q764" s="118"/>
      <c r="R764" s="116"/>
      <c r="S764" s="114"/>
    </row>
    <row r="765" spans="6:19">
      <c r="F765" s="111" t="s">
        <v>317</v>
      </c>
      <c r="G765" s="136">
        <v>2.4729139999999999E-4</v>
      </c>
      <c r="H765" s="103">
        <f>ROUND(+G765*Totals!$H$18,2)</f>
        <v>94.7</v>
      </c>
      <c r="I765" s="103">
        <f t="shared" si="32"/>
        <v>0</v>
      </c>
      <c r="J765" s="103">
        <f t="shared" si="33"/>
        <v>94.7</v>
      </c>
      <c r="K765" s="113"/>
      <c r="L765" s="113"/>
      <c r="N765" s="117"/>
      <c r="O765" s="117"/>
      <c r="P765" s="114"/>
      <c r="Q765" s="118"/>
      <c r="R765" s="116"/>
      <c r="S765" s="114"/>
    </row>
    <row r="766" spans="6:19">
      <c r="F766" s="111" t="s">
        <v>316</v>
      </c>
      <c r="G766" s="136">
        <v>4.6367099999999999E-5</v>
      </c>
      <c r="H766" s="103">
        <f>ROUND(+G766*Totals!$H$18,2)</f>
        <v>17.760000000000002</v>
      </c>
      <c r="I766" s="103">
        <f t="shared" si="32"/>
        <v>5.097777777777778</v>
      </c>
      <c r="J766" s="103">
        <f t="shared" si="33"/>
        <v>12.662222222222223</v>
      </c>
      <c r="K766" s="113" t="s">
        <v>316</v>
      </c>
      <c r="L766" s="113" t="s">
        <v>83</v>
      </c>
      <c r="M766" s="138">
        <v>0.28703703703703703</v>
      </c>
      <c r="N766" s="117">
        <f t="shared" si="34"/>
        <v>5.097777777777778</v>
      </c>
      <c r="O766" s="117" t="s">
        <v>1159</v>
      </c>
      <c r="P766" s="114"/>
      <c r="Q766" s="118"/>
      <c r="R766" s="116"/>
      <c r="S766" s="114"/>
    </row>
    <row r="767" spans="6:19">
      <c r="F767" s="111" t="s">
        <v>315</v>
      </c>
      <c r="G767" s="136">
        <v>6.4527600000000002E-5</v>
      </c>
      <c r="H767" s="103">
        <f>ROUND(+G767*Totals!$H$18,2)</f>
        <v>24.71</v>
      </c>
      <c r="I767" s="103">
        <f t="shared" si="32"/>
        <v>11.901605504587156</v>
      </c>
      <c r="J767" s="103">
        <f t="shared" si="33"/>
        <v>12.808394495412845</v>
      </c>
      <c r="K767" s="113" t="s">
        <v>315</v>
      </c>
      <c r="L767" s="113" t="s">
        <v>67</v>
      </c>
      <c r="M767" s="138">
        <v>0.48165137614678899</v>
      </c>
      <c r="N767" s="117">
        <f t="shared" si="34"/>
        <v>11.901605504587156</v>
      </c>
      <c r="O767" s="117" t="s">
        <v>1159</v>
      </c>
      <c r="P767" s="114"/>
      <c r="Q767" s="118"/>
      <c r="R767" s="116"/>
      <c r="S767" s="114"/>
    </row>
    <row r="768" spans="6:19">
      <c r="F768" s="111" t="s">
        <v>314</v>
      </c>
      <c r="G768" s="136">
        <v>4.1730400000000003E-5</v>
      </c>
      <c r="H768" s="103">
        <f>ROUND(+G768*Totals!$H$18,2)</f>
        <v>15.98</v>
      </c>
      <c r="I768" s="103">
        <f t="shared" si="32"/>
        <v>4.8752542372881358</v>
      </c>
      <c r="J768" s="103">
        <f t="shared" si="33"/>
        <v>11.104745762711865</v>
      </c>
      <c r="K768" s="113" t="s">
        <v>314</v>
      </c>
      <c r="L768" s="113" t="s">
        <v>124</v>
      </c>
      <c r="M768" s="138">
        <v>0.30508474576271188</v>
      </c>
      <c r="N768" s="117">
        <f t="shared" si="34"/>
        <v>4.8752542372881358</v>
      </c>
      <c r="O768" s="117" t="s">
        <v>1159</v>
      </c>
      <c r="P768" s="114"/>
      <c r="Q768" s="118"/>
      <c r="R768" s="116"/>
      <c r="S768" s="114"/>
    </row>
    <row r="769" spans="6:19">
      <c r="F769" s="111" t="s">
        <v>313</v>
      </c>
      <c r="G769" s="136">
        <v>4.0957600000000002E-5</v>
      </c>
      <c r="H769" s="103">
        <f>ROUND(+G769*Totals!$H$18,2)</f>
        <v>15.69</v>
      </c>
      <c r="I769" s="103">
        <f t="shared" si="32"/>
        <v>11.264615384615384</v>
      </c>
      <c r="J769" s="103">
        <f t="shared" si="33"/>
        <v>4.4253846153846155</v>
      </c>
      <c r="K769" s="113" t="s">
        <v>313</v>
      </c>
      <c r="L769" s="113" t="s">
        <v>56</v>
      </c>
      <c r="M769" s="138">
        <v>0.71794871794871795</v>
      </c>
      <c r="N769" s="117">
        <f t="shared" si="34"/>
        <v>11.264615384615384</v>
      </c>
      <c r="O769" s="117" t="s">
        <v>1159</v>
      </c>
      <c r="P769" s="114"/>
      <c r="Q769" s="118"/>
      <c r="R769" s="116"/>
      <c r="S769" s="114"/>
    </row>
    <row r="770" spans="6:19">
      <c r="F770" s="111" t="s">
        <v>312</v>
      </c>
      <c r="G770" s="136">
        <v>4.2116799999999996E-5</v>
      </c>
      <c r="H770" s="103">
        <f>ROUND(+G770*Totals!$H$18,2)</f>
        <v>16.13</v>
      </c>
      <c r="I770" s="103">
        <f t="shared" si="32"/>
        <v>12.341073825503353</v>
      </c>
      <c r="J770" s="103">
        <f t="shared" si="33"/>
        <v>3.7889261744966465</v>
      </c>
      <c r="K770" s="113" t="s">
        <v>312</v>
      </c>
      <c r="L770" s="113" t="s">
        <v>90</v>
      </c>
      <c r="M770" s="138">
        <v>0.76510067114093949</v>
      </c>
      <c r="N770" s="117">
        <f t="shared" si="34"/>
        <v>12.341073825503353</v>
      </c>
      <c r="O770" s="117" t="s">
        <v>1159</v>
      </c>
      <c r="P770" s="114"/>
      <c r="Q770" s="118"/>
      <c r="R770" s="116"/>
      <c r="S770" s="114"/>
    </row>
    <row r="771" spans="6:19">
      <c r="F771" s="111" t="s">
        <v>311</v>
      </c>
      <c r="G771" s="136">
        <v>1.5223880000000002E-4</v>
      </c>
      <c r="H771" s="103">
        <f>ROUND(+G771*Totals!$H$18,2)</f>
        <v>58.3</v>
      </c>
      <c r="I771" s="103">
        <f t="shared" si="32"/>
        <v>16.374382716049379</v>
      </c>
      <c r="J771" s="103">
        <f t="shared" si="33"/>
        <v>41.925617283950615</v>
      </c>
      <c r="K771" s="113" t="s">
        <v>311</v>
      </c>
      <c r="L771" s="113" t="s">
        <v>78</v>
      </c>
      <c r="M771" s="138">
        <v>0.28086419753086417</v>
      </c>
      <c r="N771" s="117">
        <f t="shared" si="34"/>
        <v>16.374382716049379</v>
      </c>
      <c r="O771" s="113" t="s">
        <v>1159</v>
      </c>
      <c r="P771" s="114"/>
      <c r="Q771" s="118"/>
      <c r="R771" s="116"/>
      <c r="S771" s="114"/>
    </row>
    <row r="772" spans="6:19">
      <c r="F772" s="111" t="s">
        <v>310</v>
      </c>
      <c r="G772" s="136">
        <v>1.139859E-4</v>
      </c>
      <c r="H772" s="103">
        <f>ROUND(+G772*Totals!$H$18,2)</f>
        <v>43.65</v>
      </c>
      <c r="I772" s="103">
        <f t="shared" si="32"/>
        <v>10.58542234332425</v>
      </c>
      <c r="J772" s="103">
        <f t="shared" si="33"/>
        <v>33.064577656675752</v>
      </c>
      <c r="K772" s="113" t="s">
        <v>310</v>
      </c>
      <c r="L772" s="113" t="s">
        <v>130</v>
      </c>
      <c r="M772" s="138">
        <v>0.24250681198910082</v>
      </c>
      <c r="N772" s="117">
        <f t="shared" si="34"/>
        <v>10.58542234332425</v>
      </c>
      <c r="O772" s="117" t="s">
        <v>1159</v>
      </c>
      <c r="P772" s="114"/>
      <c r="Q772" s="118"/>
      <c r="R772" s="116"/>
      <c r="S772" s="114"/>
    </row>
    <row r="773" spans="6:19">
      <c r="F773" s="111" t="s">
        <v>309</v>
      </c>
      <c r="G773" s="136">
        <v>5.3785880000000006E-4</v>
      </c>
      <c r="H773" s="103">
        <f>ROUND(+G773*Totals!$H$18,2)</f>
        <v>205.98</v>
      </c>
      <c r="I773" s="103">
        <f t="shared" si="32"/>
        <v>0</v>
      </c>
      <c r="J773" s="103">
        <f t="shared" si="33"/>
        <v>205.98</v>
      </c>
      <c r="K773" s="113"/>
      <c r="L773" s="113"/>
      <c r="N773" s="117"/>
      <c r="O773" s="117"/>
      <c r="P773" s="114"/>
      <c r="Q773" s="118"/>
      <c r="R773" s="116"/>
      <c r="S773" s="114"/>
    </row>
    <row r="774" spans="6:19">
      <c r="F774" s="111" t="s">
        <v>308</v>
      </c>
      <c r="G774" s="136">
        <v>2.2410799999999999E-5</v>
      </c>
      <c r="H774" s="103">
        <f>ROUND(+G774*Totals!$H$18,2)</f>
        <v>8.58</v>
      </c>
      <c r="I774" s="103">
        <f t="shared" si="32"/>
        <v>2.0428571428571427</v>
      </c>
      <c r="J774" s="103">
        <f t="shared" si="33"/>
        <v>6.5371428571428574</v>
      </c>
      <c r="K774" s="113" t="s">
        <v>308</v>
      </c>
      <c r="L774" s="113" t="s">
        <v>124</v>
      </c>
      <c r="M774" s="138">
        <v>0.23809523809523808</v>
      </c>
      <c r="N774" s="117">
        <f t="shared" si="34"/>
        <v>2.0428571428571427</v>
      </c>
      <c r="O774" s="113" t="s">
        <v>1159</v>
      </c>
      <c r="P774" s="114"/>
      <c r="Q774" s="118"/>
      <c r="R774" s="116"/>
      <c r="S774" s="114"/>
    </row>
    <row r="775" spans="6:19">
      <c r="F775" s="111" t="s">
        <v>307</v>
      </c>
      <c r="G775" s="136">
        <v>2.8593099999999999E-5</v>
      </c>
      <c r="H775" s="103">
        <f>ROUND(+G775*Totals!$H$18,2)</f>
        <v>10.95</v>
      </c>
      <c r="I775" s="103">
        <f t="shared" ref="I775:I838" si="35">+N775+Q775+T775</f>
        <v>4.4038043478260862</v>
      </c>
      <c r="J775" s="103">
        <f t="shared" ref="J775:J838" si="36">+H775-I775</f>
        <v>6.5461956521739131</v>
      </c>
      <c r="K775" s="113" t="s">
        <v>307</v>
      </c>
      <c r="L775" s="113" t="s">
        <v>128</v>
      </c>
      <c r="M775" s="138">
        <v>0.40217391304347822</v>
      </c>
      <c r="N775" s="117">
        <f t="shared" si="34"/>
        <v>4.4038043478260862</v>
      </c>
      <c r="O775" s="113" t="s">
        <v>1159</v>
      </c>
      <c r="P775" s="114"/>
      <c r="Q775" s="118"/>
      <c r="R775" s="116"/>
      <c r="S775" s="114"/>
    </row>
    <row r="776" spans="6:19">
      <c r="F776" s="111" t="s">
        <v>306</v>
      </c>
      <c r="G776" s="136">
        <v>2.8168030000000002E-4</v>
      </c>
      <c r="H776" s="103">
        <f>ROUND(+G776*Totals!$H$18,2)</f>
        <v>107.87</v>
      </c>
      <c r="I776" s="103">
        <f t="shared" si="35"/>
        <v>0</v>
      </c>
      <c r="J776" s="103">
        <f t="shared" si="36"/>
        <v>107.87</v>
      </c>
      <c r="K776" s="113"/>
      <c r="L776" s="113"/>
      <c r="N776" s="117"/>
      <c r="O776" s="113"/>
      <c r="P776" s="114"/>
      <c r="Q776" s="118"/>
      <c r="R776" s="116"/>
      <c r="S776" s="114"/>
    </row>
    <row r="777" spans="6:19">
      <c r="F777" s="111" t="s">
        <v>305</v>
      </c>
      <c r="G777" s="136">
        <v>3.2070599999999998E-4</v>
      </c>
      <c r="H777" s="103">
        <f>ROUND(+G777*Totals!$H$18,2)</f>
        <v>122.82</v>
      </c>
      <c r="I777" s="103">
        <f t="shared" si="35"/>
        <v>0</v>
      </c>
      <c r="J777" s="103">
        <f t="shared" si="36"/>
        <v>122.82</v>
      </c>
      <c r="K777" s="113"/>
      <c r="L777" s="113"/>
      <c r="N777" s="117"/>
      <c r="O777" s="113"/>
      <c r="P777" s="114"/>
      <c r="Q777" s="118"/>
      <c r="R777" s="116"/>
      <c r="S777" s="114"/>
    </row>
    <row r="778" spans="6:19">
      <c r="F778" s="111" t="s">
        <v>304</v>
      </c>
      <c r="G778" s="136">
        <v>1.9744669999999999E-4</v>
      </c>
      <c r="H778" s="103">
        <f>ROUND(+G778*Totals!$H$18,2)</f>
        <v>75.62</v>
      </c>
      <c r="I778" s="103">
        <f t="shared" si="35"/>
        <v>0</v>
      </c>
      <c r="J778" s="103">
        <f t="shared" si="36"/>
        <v>75.62</v>
      </c>
      <c r="K778" s="113"/>
      <c r="L778" s="113"/>
      <c r="N778" s="117"/>
      <c r="O778" s="113"/>
      <c r="P778" s="114"/>
      <c r="Q778" s="118"/>
      <c r="R778" s="116"/>
      <c r="S778" s="114"/>
    </row>
    <row r="779" spans="6:19">
      <c r="F779" s="111" t="s">
        <v>303</v>
      </c>
      <c r="G779" s="136">
        <v>4.9844700000000001E-5</v>
      </c>
      <c r="H779" s="103">
        <f>ROUND(+G779*Totals!$H$18,2)</f>
        <v>19.09</v>
      </c>
      <c r="I779" s="103">
        <f t="shared" si="35"/>
        <v>0.94271604938271603</v>
      </c>
      <c r="J779" s="103">
        <f t="shared" si="36"/>
        <v>18.147283950617282</v>
      </c>
      <c r="K779" s="113" t="s">
        <v>303</v>
      </c>
      <c r="L779" s="113" t="s">
        <v>112</v>
      </c>
      <c r="M779" s="138">
        <v>4.9382716049382713E-2</v>
      </c>
      <c r="N779" s="117">
        <f>+H779*M779</f>
        <v>0.94271604938271603</v>
      </c>
      <c r="O779" s="113"/>
      <c r="P779" s="114"/>
      <c r="Q779" s="118"/>
      <c r="R779" s="116"/>
      <c r="S779" s="114"/>
    </row>
    <row r="780" spans="6:19">
      <c r="F780" s="111" t="s">
        <v>302</v>
      </c>
      <c r="G780" s="136">
        <v>1.9377597999999999E-3</v>
      </c>
      <c r="H780" s="103">
        <f>ROUND(+G780*Totals!$H$18,2)</f>
        <v>742.1</v>
      </c>
      <c r="I780" s="103">
        <f t="shared" si="35"/>
        <v>0</v>
      </c>
      <c r="J780" s="103">
        <f t="shared" si="36"/>
        <v>742.1</v>
      </c>
      <c r="K780" s="113"/>
      <c r="L780" s="113"/>
      <c r="N780" s="117"/>
      <c r="O780" s="117" t="s">
        <v>1159</v>
      </c>
      <c r="P780" s="114"/>
      <c r="Q780" s="118"/>
      <c r="R780" s="116"/>
      <c r="S780" s="114"/>
    </row>
    <row r="781" spans="6:19">
      <c r="F781" s="111" t="s">
        <v>301</v>
      </c>
      <c r="G781" s="136">
        <v>2.44973E-4</v>
      </c>
      <c r="H781" s="103">
        <f>ROUND(+G781*Totals!$H$18,2)</f>
        <v>93.82</v>
      </c>
      <c r="I781" s="103">
        <f t="shared" si="35"/>
        <v>0</v>
      </c>
      <c r="J781" s="103">
        <f t="shared" si="36"/>
        <v>93.82</v>
      </c>
      <c r="K781" s="113"/>
      <c r="L781" s="113"/>
      <c r="N781" s="117"/>
      <c r="O781" s="113"/>
      <c r="P781" s="114"/>
      <c r="Q781" s="118"/>
      <c r="R781" s="116"/>
      <c r="S781" s="114"/>
    </row>
    <row r="782" spans="6:19">
      <c r="F782" s="111" t="s">
        <v>300</v>
      </c>
      <c r="G782" s="136">
        <v>6.1436499999999994E-5</v>
      </c>
      <c r="H782" s="103">
        <f>ROUND(+G782*Totals!$H$18,2)</f>
        <v>23.53</v>
      </c>
      <c r="I782" s="103">
        <f t="shared" si="35"/>
        <v>0.36120614035087728</v>
      </c>
      <c r="J782" s="103">
        <f t="shared" si="36"/>
        <v>23.168793859649124</v>
      </c>
      <c r="K782" s="113" t="s">
        <v>300</v>
      </c>
      <c r="L782" s="113" t="s">
        <v>106</v>
      </c>
      <c r="M782" s="138">
        <v>1.5350877192982459E-2</v>
      </c>
      <c r="N782" s="117">
        <f t="shared" si="34"/>
        <v>0.36120614035087728</v>
      </c>
      <c r="O782" s="117" t="s">
        <v>1159</v>
      </c>
      <c r="P782" s="114"/>
      <c r="Q782" s="118"/>
      <c r="R782" s="116"/>
      <c r="S782" s="114"/>
    </row>
    <row r="783" spans="6:19">
      <c r="F783" s="111" t="s">
        <v>299</v>
      </c>
      <c r="G783" s="136">
        <v>2.8206699999999999E-5</v>
      </c>
      <c r="H783" s="103">
        <f>ROUND(+G783*Totals!$H$18,2)</f>
        <v>10.8</v>
      </c>
      <c r="I783" s="103">
        <f t="shared" si="35"/>
        <v>3.3480000000000003</v>
      </c>
      <c r="J783" s="103">
        <f t="shared" si="36"/>
        <v>7.452</v>
      </c>
      <c r="K783" s="113" t="s">
        <v>299</v>
      </c>
      <c r="L783" s="113" t="s">
        <v>113</v>
      </c>
      <c r="M783" s="138">
        <v>0.19666666666666666</v>
      </c>
      <c r="N783" s="117">
        <f t="shared" si="34"/>
        <v>2.1240000000000001</v>
      </c>
      <c r="O783" s="113" t="s">
        <v>121</v>
      </c>
      <c r="P783" s="138">
        <v>0.11333333333333334</v>
      </c>
      <c r="Q783" s="118">
        <f>H783*P783</f>
        <v>1.2240000000000002</v>
      </c>
      <c r="R783" s="116" t="s">
        <v>1159</v>
      </c>
      <c r="S783" s="114"/>
    </row>
    <row r="784" spans="6:19">
      <c r="F784" s="111" t="s">
        <v>298</v>
      </c>
      <c r="G784" s="136">
        <v>2.7820299999999999E-5</v>
      </c>
      <c r="H784" s="103">
        <f>ROUND(+G784*Totals!$H$18,2)</f>
        <v>10.65</v>
      </c>
      <c r="I784" s="103">
        <f t="shared" si="35"/>
        <v>3.8887966804979253</v>
      </c>
      <c r="J784" s="103">
        <f t="shared" si="36"/>
        <v>6.7612033195020746</v>
      </c>
      <c r="K784" s="113" t="s">
        <v>298</v>
      </c>
      <c r="L784" s="113" t="s">
        <v>120</v>
      </c>
      <c r="M784" s="138">
        <v>0.36514522821576761</v>
      </c>
      <c r="N784" s="117">
        <f t="shared" si="34"/>
        <v>3.8887966804979253</v>
      </c>
      <c r="O784" s="113"/>
      <c r="P784" s="114"/>
      <c r="Q784" s="118"/>
      <c r="R784" s="116"/>
      <c r="S784" s="114"/>
    </row>
    <row r="785" spans="6:20">
      <c r="F785" s="111" t="s">
        <v>297</v>
      </c>
      <c r="G785" s="136">
        <v>4.3662390000000001E-4</v>
      </c>
      <c r="H785" s="103">
        <f>ROUND(+G785*Totals!$H$18,2)</f>
        <v>167.21</v>
      </c>
      <c r="I785" s="103">
        <f t="shared" si="35"/>
        <v>0</v>
      </c>
      <c r="J785" s="103">
        <f t="shared" si="36"/>
        <v>167.21</v>
      </c>
      <c r="K785" s="113"/>
      <c r="L785" s="113"/>
      <c r="N785" s="117"/>
      <c r="O785" s="113"/>
      <c r="P785" s="114"/>
      <c r="Q785" s="116"/>
      <c r="R785" s="118"/>
      <c r="S785" s="114"/>
    </row>
    <row r="786" spans="6:20">
      <c r="F786" s="111" t="s">
        <v>116</v>
      </c>
      <c r="G786" s="136">
        <v>2.8090759999999999E-4</v>
      </c>
      <c r="H786" s="103">
        <f>ROUND(+G786*Totals!$H$18,2)</f>
        <v>107.58</v>
      </c>
      <c r="I786" s="103">
        <f t="shared" si="35"/>
        <v>0</v>
      </c>
      <c r="J786" s="103">
        <f t="shared" si="36"/>
        <v>107.58</v>
      </c>
      <c r="K786" s="113"/>
      <c r="L786" s="113"/>
      <c r="N786" s="117"/>
      <c r="O786" s="113" t="s">
        <v>1159</v>
      </c>
      <c r="P786" s="114"/>
      <c r="Q786" s="116"/>
      <c r="R786" s="116"/>
      <c r="S786" s="114"/>
    </row>
    <row r="787" spans="6:20">
      <c r="F787" s="111" t="s">
        <v>296</v>
      </c>
      <c r="G787" s="136">
        <v>1.1475870000000001E-4</v>
      </c>
      <c r="H787" s="103">
        <f>ROUND(+G787*Totals!$H$18,2)</f>
        <v>43.95</v>
      </c>
      <c r="I787" s="103">
        <f t="shared" si="35"/>
        <v>13.829094827586207</v>
      </c>
      <c r="J787" s="103">
        <f t="shared" si="36"/>
        <v>30.120905172413796</v>
      </c>
      <c r="K787" s="113" t="s">
        <v>296</v>
      </c>
      <c r="L787" s="113" t="s">
        <v>42</v>
      </c>
      <c r="M787" s="138">
        <v>5.387931034482759E-2</v>
      </c>
      <c r="N787" s="117">
        <f t="shared" si="34"/>
        <v>2.3679956896551726</v>
      </c>
      <c r="O787" s="113" t="s">
        <v>110</v>
      </c>
      <c r="P787" s="138">
        <v>0.15086206896551724</v>
      </c>
      <c r="Q787" s="118">
        <f>H787*P787</f>
        <v>6.6303879310344831</v>
      </c>
      <c r="R787" s="116" t="s">
        <v>118</v>
      </c>
      <c r="S787" s="138">
        <v>0.10991379310344829</v>
      </c>
      <c r="T787" s="103">
        <f>H787*S787</f>
        <v>4.8307112068965523</v>
      </c>
    </row>
    <row r="788" spans="6:20">
      <c r="F788" s="111" t="s">
        <v>295</v>
      </c>
      <c r="G788" s="136">
        <v>2.1297970999999997E-3</v>
      </c>
      <c r="H788" s="103">
        <f>ROUND(+G788*Totals!$H$18,2)</f>
        <v>815.64</v>
      </c>
      <c r="I788" s="103">
        <f t="shared" si="35"/>
        <v>0</v>
      </c>
      <c r="J788" s="103">
        <f t="shared" si="36"/>
        <v>815.64</v>
      </c>
      <c r="K788" s="113"/>
      <c r="L788" s="113"/>
      <c r="N788" s="117"/>
      <c r="O788" s="113"/>
      <c r="P788" s="114"/>
      <c r="Q788" s="116"/>
      <c r="R788" s="116"/>
      <c r="S788" s="114"/>
    </row>
    <row r="789" spans="6:20">
      <c r="F789" s="111" t="s">
        <v>294</v>
      </c>
      <c r="G789" s="136">
        <v>4.8994610000000004E-4</v>
      </c>
      <c r="H789" s="103">
        <f>ROUND(+G789*Totals!$H$18,2)</f>
        <v>187.63</v>
      </c>
      <c r="I789" s="103">
        <f t="shared" si="35"/>
        <v>0</v>
      </c>
      <c r="J789" s="103">
        <f t="shared" si="36"/>
        <v>187.63</v>
      </c>
      <c r="K789" s="113"/>
      <c r="L789" s="113"/>
      <c r="N789" s="117"/>
      <c r="O789" s="113"/>
      <c r="P789" s="114"/>
      <c r="Q789" s="116"/>
      <c r="R789" s="116"/>
      <c r="S789" s="114"/>
    </row>
    <row r="790" spans="6:20">
      <c r="F790" s="111" t="s">
        <v>293</v>
      </c>
      <c r="G790" s="136">
        <v>3.7132350000000002E-4</v>
      </c>
      <c r="H790" s="103">
        <f>ROUND(+G790*Totals!$H$18,2)</f>
        <v>142.19999999999999</v>
      </c>
      <c r="I790" s="103">
        <f t="shared" si="35"/>
        <v>0</v>
      </c>
      <c r="J790" s="103">
        <f t="shared" si="36"/>
        <v>142.19999999999999</v>
      </c>
      <c r="K790" s="113"/>
      <c r="L790" s="113"/>
      <c r="N790" s="117"/>
      <c r="O790" s="117"/>
      <c r="P790" s="114"/>
      <c r="Q790" s="118"/>
      <c r="R790" s="116"/>
      <c r="S790" s="114"/>
    </row>
    <row r="791" spans="6:20">
      <c r="F791" s="111" t="s">
        <v>292</v>
      </c>
      <c r="G791" s="136">
        <v>1.9029845000000001E-3</v>
      </c>
      <c r="H791" s="103">
        <f>ROUND(+G791*Totals!$H$18,2)</f>
        <v>728.78</v>
      </c>
      <c r="I791" s="103">
        <f t="shared" si="35"/>
        <v>0</v>
      </c>
      <c r="J791" s="103">
        <f t="shared" si="36"/>
        <v>728.78</v>
      </c>
      <c r="K791" s="113"/>
      <c r="L791" s="113"/>
      <c r="N791" s="117"/>
      <c r="O791" s="117"/>
      <c r="P791" s="114"/>
      <c r="Q791" s="118"/>
      <c r="R791" s="116"/>
      <c r="S791" s="114"/>
    </row>
    <row r="792" spans="6:20">
      <c r="F792" s="111" t="s">
        <v>1048</v>
      </c>
      <c r="G792" s="136">
        <v>7.3028199999999993E-5</v>
      </c>
      <c r="H792" s="103">
        <f>ROUND(+G792*Totals!$H$18,2)</f>
        <v>27.97</v>
      </c>
      <c r="I792" s="103">
        <f t="shared" si="35"/>
        <v>0</v>
      </c>
      <c r="J792" s="103">
        <f t="shared" si="36"/>
        <v>27.97</v>
      </c>
      <c r="K792" s="113"/>
      <c r="L792" s="113"/>
      <c r="N792" s="117"/>
      <c r="O792" s="113" t="s">
        <v>1159</v>
      </c>
      <c r="P792" s="114"/>
      <c r="Q792" s="118"/>
      <c r="R792" s="116"/>
      <c r="S792" s="114"/>
    </row>
    <row r="793" spans="6:20">
      <c r="F793" s="111" t="s">
        <v>291</v>
      </c>
      <c r="G793" s="136">
        <v>2.8245309999999998E-4</v>
      </c>
      <c r="H793" s="103">
        <f>ROUND(+G793*Totals!$H$18,2)</f>
        <v>108.17</v>
      </c>
      <c r="I793" s="103">
        <f t="shared" si="35"/>
        <v>54.289094339622643</v>
      </c>
      <c r="J793" s="103">
        <f t="shared" si="36"/>
        <v>53.880905660377358</v>
      </c>
      <c r="K793" s="113" t="s">
        <v>291</v>
      </c>
      <c r="L793" s="113" t="s">
        <v>86</v>
      </c>
      <c r="M793" s="138">
        <v>0.50188679245283019</v>
      </c>
      <c r="N793" s="117">
        <f>+H793*M793</f>
        <v>54.289094339622643</v>
      </c>
      <c r="O793" s="113" t="s">
        <v>1159</v>
      </c>
      <c r="P793" s="114"/>
      <c r="Q793" s="118"/>
      <c r="R793" s="116"/>
      <c r="S793" s="114"/>
    </row>
    <row r="794" spans="6:20">
      <c r="F794" s="111" t="s">
        <v>290</v>
      </c>
      <c r="G794" s="136">
        <v>1.1050833999999999E-3</v>
      </c>
      <c r="H794" s="103">
        <f>ROUND(+G794*Totals!$H$18,2)</f>
        <v>423.21</v>
      </c>
      <c r="I794" s="103">
        <f t="shared" si="35"/>
        <v>0</v>
      </c>
      <c r="J794" s="103">
        <f t="shared" si="36"/>
        <v>423.21</v>
      </c>
      <c r="K794" s="113"/>
      <c r="L794" s="113"/>
      <c r="N794" s="117"/>
      <c r="O794" s="113"/>
      <c r="P794" s="114"/>
      <c r="Q794" s="118"/>
      <c r="R794" s="116"/>
      <c r="S794" s="114"/>
    </row>
    <row r="795" spans="6:20">
      <c r="F795" s="111" t="s">
        <v>289</v>
      </c>
      <c r="G795" s="136">
        <v>4.1344029999999999E-4</v>
      </c>
      <c r="H795" s="103">
        <f>ROUND(+G795*Totals!$H$18,2)</f>
        <v>158.33000000000001</v>
      </c>
      <c r="I795" s="103">
        <f t="shared" si="35"/>
        <v>0</v>
      </c>
      <c r="J795" s="103">
        <f t="shared" si="36"/>
        <v>158.33000000000001</v>
      </c>
      <c r="K795" s="113"/>
      <c r="L795" s="113"/>
      <c r="N795" s="117"/>
      <c r="O795" s="117"/>
      <c r="P795" s="114"/>
      <c r="Q795" s="118"/>
      <c r="R795" s="116"/>
      <c r="S795" s="114"/>
    </row>
    <row r="796" spans="6:20">
      <c r="F796" s="111" t="s">
        <v>288</v>
      </c>
      <c r="G796" s="136">
        <v>7.7433119999999992E-4</v>
      </c>
      <c r="H796" s="103">
        <f>ROUND(+G796*Totals!$H$18,2)</f>
        <v>296.54000000000002</v>
      </c>
      <c r="I796" s="103">
        <f t="shared" si="35"/>
        <v>0</v>
      </c>
      <c r="J796" s="103">
        <f t="shared" si="36"/>
        <v>296.54000000000002</v>
      </c>
      <c r="K796" s="113"/>
      <c r="L796" s="113"/>
      <c r="N796" s="117"/>
      <c r="O796" s="113"/>
      <c r="P796" s="114"/>
      <c r="Q796" s="118"/>
      <c r="R796" s="116"/>
      <c r="S796" s="114"/>
    </row>
    <row r="797" spans="6:20">
      <c r="F797" s="111" t="s">
        <v>287</v>
      </c>
      <c r="G797" s="136">
        <v>9.4666200000000005E-5</v>
      </c>
      <c r="H797" s="103">
        <f>ROUND(+G797*Totals!$H$18,2)</f>
        <v>36.25</v>
      </c>
      <c r="I797" s="103">
        <f t="shared" si="35"/>
        <v>7.1224340175953076</v>
      </c>
      <c r="J797" s="103">
        <f t="shared" si="36"/>
        <v>29.127565982404693</v>
      </c>
      <c r="K797" s="113" t="s">
        <v>287</v>
      </c>
      <c r="L797" s="113" t="s">
        <v>99</v>
      </c>
      <c r="M797" s="138">
        <v>0.19648093841642228</v>
      </c>
      <c r="N797" s="117">
        <f>+H797*M797</f>
        <v>7.1224340175953076</v>
      </c>
      <c r="O797" s="113" t="s">
        <v>1159</v>
      </c>
      <c r="P797" s="114"/>
      <c r="Q797" s="118"/>
      <c r="R797" s="116"/>
      <c r="S797" s="114"/>
    </row>
    <row r="798" spans="6:20">
      <c r="F798" s="111" t="s">
        <v>286</v>
      </c>
      <c r="G798" s="136">
        <v>3.1796263000000002E-3</v>
      </c>
      <c r="H798" s="103">
        <f>ROUND(+G798*Totals!$H$18,2)</f>
        <v>1217.69</v>
      </c>
      <c r="I798" s="103">
        <f t="shared" si="35"/>
        <v>0</v>
      </c>
      <c r="J798" s="103">
        <f t="shared" si="36"/>
        <v>1217.69</v>
      </c>
      <c r="K798" s="113"/>
      <c r="L798" s="113"/>
      <c r="N798" s="117"/>
      <c r="O798" s="113"/>
      <c r="P798" s="114"/>
      <c r="Q798" s="118"/>
      <c r="R798" s="116"/>
      <c r="S798" s="114"/>
    </row>
    <row r="799" spans="6:20">
      <c r="F799" s="111" t="s">
        <v>285</v>
      </c>
      <c r="G799" s="136">
        <v>3.3151342299999997E-2</v>
      </c>
      <c r="H799" s="103">
        <f>ROUND(+G799*Totals!$H$18,2)</f>
        <v>12695.83</v>
      </c>
      <c r="I799" s="103">
        <f t="shared" si="35"/>
        <v>0</v>
      </c>
      <c r="J799" s="103">
        <f t="shared" si="36"/>
        <v>12695.83</v>
      </c>
      <c r="K799" s="113"/>
      <c r="L799" s="113"/>
      <c r="N799" s="117"/>
      <c r="O799" s="113"/>
      <c r="P799" s="114"/>
      <c r="Q799" s="118"/>
      <c r="R799" s="116"/>
      <c r="S799" s="114"/>
    </row>
    <row r="800" spans="6:20">
      <c r="F800" s="111" t="s">
        <v>284</v>
      </c>
      <c r="G800" s="136">
        <v>2.8902179999999998E-4</v>
      </c>
      <c r="H800" s="103">
        <f>ROUND(+G800*Totals!$H$18,2)</f>
        <v>110.69</v>
      </c>
      <c r="I800" s="103">
        <f t="shared" si="35"/>
        <v>0</v>
      </c>
      <c r="J800" s="103">
        <f t="shared" si="36"/>
        <v>110.69</v>
      </c>
      <c r="K800" s="113"/>
      <c r="L800" s="113"/>
      <c r="N800" s="117"/>
      <c r="O800" s="113"/>
      <c r="P800" s="114"/>
      <c r="Q800" s="118"/>
      <c r="R800" s="116"/>
      <c r="S800" s="114"/>
    </row>
    <row r="801" spans="6:19">
      <c r="F801" s="111" t="s">
        <v>283</v>
      </c>
      <c r="G801" s="136">
        <v>5.9620409999999995E-4</v>
      </c>
      <c r="H801" s="103">
        <f>ROUND(+G801*Totals!$H$18,2)</f>
        <v>228.33</v>
      </c>
      <c r="I801" s="103">
        <f t="shared" si="35"/>
        <v>0</v>
      </c>
      <c r="J801" s="103">
        <f t="shared" si="36"/>
        <v>228.33</v>
      </c>
      <c r="K801" s="113"/>
      <c r="L801" s="113"/>
      <c r="N801" s="117"/>
      <c r="O801" s="117"/>
      <c r="P801" s="114"/>
      <c r="Q801" s="118"/>
      <c r="R801" s="116"/>
      <c r="S801" s="114"/>
    </row>
    <row r="802" spans="6:19">
      <c r="F802" s="111" t="s">
        <v>282</v>
      </c>
      <c r="G802" s="136">
        <v>4.0262130000000003E-4</v>
      </c>
      <c r="H802" s="103">
        <f>ROUND(+G802*Totals!$H$18,2)</f>
        <v>154.19</v>
      </c>
      <c r="I802" s="103">
        <f t="shared" si="35"/>
        <v>0</v>
      </c>
      <c r="J802" s="103">
        <f t="shared" si="36"/>
        <v>154.19</v>
      </c>
      <c r="K802" s="113"/>
      <c r="L802" s="113"/>
      <c r="N802" s="117"/>
      <c r="O802" s="113"/>
      <c r="P802" s="114"/>
      <c r="Q802" s="118"/>
      <c r="R802" s="116"/>
      <c r="S802" s="114"/>
    </row>
    <row r="803" spans="6:19">
      <c r="F803" s="111" t="s">
        <v>281</v>
      </c>
      <c r="G803" s="136">
        <v>6.9937099999999998E-5</v>
      </c>
      <c r="H803" s="103">
        <f>ROUND(+G803*Totals!$H$18,2)</f>
        <v>26.78</v>
      </c>
      <c r="I803" s="103">
        <f t="shared" si="35"/>
        <v>3.8874193548387099</v>
      </c>
      <c r="J803" s="103">
        <f t="shared" si="36"/>
        <v>22.892580645161292</v>
      </c>
      <c r="K803" s="113" t="s">
        <v>281</v>
      </c>
      <c r="L803" s="113" t="s">
        <v>130</v>
      </c>
      <c r="M803" s="138">
        <v>0.14516129032258066</v>
      </c>
      <c r="N803" s="117">
        <f>+H803*M803</f>
        <v>3.8874193548387099</v>
      </c>
      <c r="O803" s="113" t="s">
        <v>1159</v>
      </c>
      <c r="P803" s="114"/>
      <c r="Q803" s="118"/>
      <c r="R803" s="116"/>
      <c r="S803" s="114"/>
    </row>
    <row r="804" spans="6:19">
      <c r="F804" s="111" t="s">
        <v>280</v>
      </c>
      <c r="G804" s="136">
        <v>7.1096299999999992E-5</v>
      </c>
      <c r="H804" s="103">
        <f>ROUND(+G804*Totals!$H$18,2)</f>
        <v>27.23</v>
      </c>
      <c r="I804" s="103">
        <f t="shared" si="35"/>
        <v>0</v>
      </c>
      <c r="J804" s="103">
        <f t="shared" si="36"/>
        <v>27.23</v>
      </c>
      <c r="K804" s="113"/>
      <c r="L804" s="113"/>
      <c r="N804" s="117"/>
      <c r="O804" s="117"/>
      <c r="P804" s="114"/>
      <c r="Q804" s="118"/>
      <c r="R804" s="116"/>
      <c r="S804" s="114"/>
    </row>
    <row r="805" spans="6:19">
      <c r="F805" s="111" t="s">
        <v>279</v>
      </c>
      <c r="G805" s="136">
        <v>1.1661333999999999E-3</v>
      </c>
      <c r="H805" s="103">
        <f>ROUND(+G805*Totals!$H$18,2)</f>
        <v>446.59</v>
      </c>
      <c r="I805" s="103">
        <f t="shared" si="35"/>
        <v>0</v>
      </c>
      <c r="J805" s="103">
        <f t="shared" si="36"/>
        <v>446.59</v>
      </c>
      <c r="K805" s="113"/>
      <c r="L805" s="113"/>
      <c r="N805" s="117"/>
      <c r="O805" s="117"/>
      <c r="P805" s="114"/>
      <c r="Q805" s="118"/>
      <c r="R805" s="116"/>
      <c r="S805" s="114"/>
    </row>
    <row r="806" spans="6:19">
      <c r="F806" s="111" t="s">
        <v>278</v>
      </c>
      <c r="G806" s="136">
        <v>4.94583E-5</v>
      </c>
      <c r="H806" s="103">
        <f>ROUND(+G806*Totals!$H$18,2)</f>
        <v>18.940000000000001</v>
      </c>
      <c r="I806" s="103">
        <f t="shared" si="35"/>
        <v>5.9253631284916208</v>
      </c>
      <c r="J806" s="103">
        <f t="shared" si="36"/>
        <v>13.01463687150838</v>
      </c>
      <c r="K806" s="113" t="s">
        <v>278</v>
      </c>
      <c r="L806" s="113" t="s">
        <v>47</v>
      </c>
      <c r="M806" s="138">
        <v>0.31284916201117319</v>
      </c>
      <c r="N806" s="117">
        <f>+H806*M806</f>
        <v>5.9253631284916208</v>
      </c>
      <c r="O806" s="113" t="s">
        <v>1159</v>
      </c>
      <c r="P806" s="114"/>
      <c r="Q806" s="118"/>
      <c r="R806" s="116"/>
      <c r="S806" s="114"/>
    </row>
    <row r="807" spans="6:19">
      <c r="F807" s="111" t="s">
        <v>277</v>
      </c>
      <c r="G807" s="136">
        <v>7.8051300000000009E-5</v>
      </c>
      <c r="H807" s="103">
        <f>ROUND(+G807*Totals!$H$18,2)</f>
        <v>29.89</v>
      </c>
      <c r="I807" s="103">
        <f t="shared" si="35"/>
        <v>3.0854193548387099</v>
      </c>
      <c r="J807" s="103">
        <f t="shared" si="36"/>
        <v>26.804580645161291</v>
      </c>
      <c r="K807" s="113" t="s">
        <v>277</v>
      </c>
      <c r="L807" s="113" t="s">
        <v>88</v>
      </c>
      <c r="M807" s="138">
        <v>0.1032258064516129</v>
      </c>
      <c r="N807" s="117">
        <f>+H807*M807</f>
        <v>3.0854193548387099</v>
      </c>
      <c r="O807" s="117" t="s">
        <v>1159</v>
      </c>
      <c r="P807" s="114"/>
      <c r="Q807" s="118"/>
      <c r="R807" s="116"/>
      <c r="S807" s="114"/>
    </row>
    <row r="808" spans="6:19">
      <c r="F808" s="111" t="s">
        <v>276</v>
      </c>
      <c r="G808" s="136">
        <v>4.3758983999999997E-3</v>
      </c>
      <c r="H808" s="103">
        <f>ROUND(+G808*Totals!$H$18,2)</f>
        <v>1675.82</v>
      </c>
      <c r="I808" s="103">
        <f t="shared" si="35"/>
        <v>0</v>
      </c>
      <c r="J808" s="103">
        <f t="shared" si="36"/>
        <v>1675.82</v>
      </c>
      <c r="K808" s="113"/>
      <c r="L808" s="113"/>
      <c r="N808" s="117"/>
      <c r="O808" s="113"/>
      <c r="P808" s="114"/>
      <c r="Q808" s="118"/>
      <c r="R808" s="116"/>
      <c r="S808" s="114"/>
    </row>
    <row r="809" spans="6:19">
      <c r="F809" s="111" t="s">
        <v>275</v>
      </c>
      <c r="G809" s="136">
        <v>1.4876120000000001E-4</v>
      </c>
      <c r="H809" s="103">
        <f>ROUND(+G809*Totals!$H$18,2)</f>
        <v>56.97</v>
      </c>
      <c r="I809" s="103">
        <f t="shared" si="35"/>
        <v>23.920096153846153</v>
      </c>
      <c r="J809" s="103">
        <f t="shared" si="36"/>
        <v>33.049903846153846</v>
      </c>
      <c r="K809" s="113" t="s">
        <v>275</v>
      </c>
      <c r="L809" s="113" t="s">
        <v>129</v>
      </c>
      <c r="M809" s="138">
        <v>0.41987179487179488</v>
      </c>
      <c r="N809" s="117">
        <f>+H809*M809</f>
        <v>23.920096153846153</v>
      </c>
      <c r="O809" s="117" t="s">
        <v>1159</v>
      </c>
      <c r="P809" s="114"/>
      <c r="Q809" s="118"/>
      <c r="R809" s="116"/>
      <c r="S809" s="114"/>
    </row>
    <row r="810" spans="6:19">
      <c r="F810" s="111" t="s">
        <v>274</v>
      </c>
      <c r="G810" s="136">
        <v>2.1015904000000001E-3</v>
      </c>
      <c r="H810" s="103">
        <f>ROUND(+G810*Totals!$H$18,2)</f>
        <v>804.84</v>
      </c>
      <c r="I810" s="103">
        <f t="shared" si="35"/>
        <v>0</v>
      </c>
      <c r="J810" s="103">
        <f t="shared" si="36"/>
        <v>804.84</v>
      </c>
      <c r="K810" s="113"/>
      <c r="L810" s="113"/>
      <c r="N810" s="117"/>
      <c r="O810" s="117"/>
      <c r="P810" s="114"/>
      <c r="Q810" s="118"/>
      <c r="R810" s="116"/>
      <c r="S810" s="114"/>
    </row>
    <row r="811" spans="6:19">
      <c r="F811" s="111" t="s">
        <v>1049</v>
      </c>
      <c r="G811" s="136">
        <v>3.5548099999999999E-5</v>
      </c>
      <c r="H811" s="103">
        <f>ROUND(+G811*Totals!$H$18,2)</f>
        <v>13.61</v>
      </c>
      <c r="I811" s="103">
        <f t="shared" si="35"/>
        <v>0</v>
      </c>
      <c r="J811" s="103">
        <f t="shared" si="36"/>
        <v>13.61</v>
      </c>
      <c r="K811" s="113"/>
      <c r="L811" s="113"/>
      <c r="N811" s="117"/>
      <c r="O811" s="117" t="s">
        <v>1159</v>
      </c>
      <c r="P811" s="114"/>
      <c r="Q811" s="118"/>
      <c r="R811" s="116"/>
      <c r="S811" s="114"/>
    </row>
    <row r="812" spans="6:19">
      <c r="F812" s="111" t="s">
        <v>272</v>
      </c>
      <c r="G812" s="136">
        <v>5.5254199999999997E-5</v>
      </c>
      <c r="H812" s="103">
        <f>ROUND(+G812*Totals!$H$18,2)</f>
        <v>21.16</v>
      </c>
      <c r="I812" s="103">
        <f t="shared" si="35"/>
        <v>1.5674074074074074</v>
      </c>
      <c r="J812" s="103">
        <f t="shared" si="36"/>
        <v>19.592592592592592</v>
      </c>
      <c r="K812" s="113" t="s">
        <v>272</v>
      </c>
      <c r="L812" s="113" t="s">
        <v>124</v>
      </c>
      <c r="M812" s="138">
        <v>7.407407407407407E-2</v>
      </c>
      <c r="N812" s="117">
        <f>+H812*M812</f>
        <v>1.5674074074074074</v>
      </c>
      <c r="O812" s="113" t="s">
        <v>1159</v>
      </c>
      <c r="P812" s="114"/>
      <c r="Q812" s="118"/>
      <c r="R812" s="116"/>
      <c r="S812" s="114"/>
    </row>
    <row r="813" spans="6:19">
      <c r="F813" s="111" t="s">
        <v>273</v>
      </c>
      <c r="G813" s="136">
        <v>2.6274699999999998E-5</v>
      </c>
      <c r="H813" s="103">
        <f>ROUND(+G813*Totals!$H$18,2)</f>
        <v>10.06</v>
      </c>
      <c r="I813" s="103">
        <f t="shared" si="35"/>
        <v>7.6625233644859811</v>
      </c>
      <c r="J813" s="103">
        <f t="shared" si="36"/>
        <v>2.3974766355140193</v>
      </c>
      <c r="K813" s="113" t="s">
        <v>273</v>
      </c>
      <c r="L813" s="113" t="s">
        <v>83</v>
      </c>
      <c r="M813" s="138">
        <v>0.76168224299065412</v>
      </c>
      <c r="N813" s="117">
        <f>+H813*M813</f>
        <v>7.6625233644859811</v>
      </c>
      <c r="O813" s="117" t="s">
        <v>1159</v>
      </c>
      <c r="P813" s="114"/>
      <c r="Q813" s="118"/>
      <c r="R813" s="116"/>
      <c r="S813" s="114"/>
    </row>
    <row r="814" spans="6:19">
      <c r="F814" s="111" t="s">
        <v>271</v>
      </c>
      <c r="G814" s="136">
        <v>4.458973E-4</v>
      </c>
      <c r="H814" s="103">
        <f>ROUND(+G814*Totals!$H$18,2)</f>
        <v>170.76</v>
      </c>
      <c r="I814" s="103">
        <f t="shared" si="35"/>
        <v>0</v>
      </c>
      <c r="J814" s="103">
        <f t="shared" si="36"/>
        <v>170.76</v>
      </c>
      <c r="K814" s="113"/>
      <c r="L814" s="113"/>
      <c r="N814" s="117"/>
      <c r="O814" s="113"/>
      <c r="P814" s="114"/>
      <c r="Q814" s="118"/>
      <c r="R814" s="116"/>
      <c r="S814" s="114"/>
    </row>
    <row r="815" spans="6:19">
      <c r="F815" s="111" t="s">
        <v>270</v>
      </c>
      <c r="G815" s="136">
        <v>1.769679E-4</v>
      </c>
      <c r="H815" s="103">
        <f>ROUND(+G815*Totals!$H$18,2)</f>
        <v>67.77</v>
      </c>
      <c r="I815" s="103">
        <f t="shared" si="35"/>
        <v>13.399758179231862</v>
      </c>
      <c r="J815" s="103">
        <f t="shared" si="36"/>
        <v>54.370241820768136</v>
      </c>
      <c r="K815" s="113" t="s">
        <v>270</v>
      </c>
      <c r="L815" s="113" t="s">
        <v>100</v>
      </c>
      <c r="M815" s="138">
        <v>0.19772403982930298</v>
      </c>
      <c r="N815" s="117">
        <f>+H815*M815</f>
        <v>13.399758179231862</v>
      </c>
      <c r="O815" s="113" t="s">
        <v>1159</v>
      </c>
      <c r="P815" s="114"/>
      <c r="Q815" s="118"/>
      <c r="R815" s="116"/>
      <c r="S815" s="114"/>
    </row>
    <row r="816" spans="6:19">
      <c r="F816" s="111" t="s">
        <v>269</v>
      </c>
      <c r="G816" s="136">
        <v>1.4064699999999998E-4</v>
      </c>
      <c r="H816" s="103">
        <f>ROUND(+G816*Totals!$H$18,2)</f>
        <v>53.86</v>
      </c>
      <c r="I816" s="103">
        <f t="shared" si="35"/>
        <v>0</v>
      </c>
      <c r="J816" s="103">
        <f t="shared" si="36"/>
        <v>53.86</v>
      </c>
      <c r="K816" s="113"/>
      <c r="L816" s="113"/>
      <c r="N816" s="117"/>
      <c r="O816" s="113"/>
      <c r="P816" s="114"/>
      <c r="Q816" s="118"/>
      <c r="R816" s="116"/>
      <c r="S816" s="114"/>
    </row>
    <row r="817" spans="6:19">
      <c r="F817" s="111" t="s">
        <v>268</v>
      </c>
      <c r="G817" s="136">
        <v>3.1297799999999997E-5</v>
      </c>
      <c r="H817" s="103">
        <f>ROUND(+G817*Totals!$H$18,2)</f>
        <v>11.99</v>
      </c>
      <c r="I817" s="103">
        <f t="shared" si="35"/>
        <v>5.0302873563218391</v>
      </c>
      <c r="J817" s="103">
        <f t="shared" si="36"/>
        <v>6.9597126436781611</v>
      </c>
      <c r="K817" s="113" t="s">
        <v>268</v>
      </c>
      <c r="L817" s="113" t="s">
        <v>44</v>
      </c>
      <c r="M817" s="138">
        <v>0.27011494252873564</v>
      </c>
      <c r="N817" s="117">
        <f>+H817*M817</f>
        <v>3.2386781609195405</v>
      </c>
      <c r="O817" s="113" t="s">
        <v>67</v>
      </c>
      <c r="P817" s="138">
        <v>0.14942528735632185</v>
      </c>
      <c r="Q817" s="118">
        <f>H817*P817</f>
        <v>1.791609195402299</v>
      </c>
      <c r="R817" s="116" t="s">
        <v>1159</v>
      </c>
      <c r="S817" s="114"/>
    </row>
    <row r="818" spans="6:19">
      <c r="F818" s="111" t="s">
        <v>267</v>
      </c>
      <c r="G818" s="136">
        <v>2.6197429999999999E-4</v>
      </c>
      <c r="H818" s="103">
        <f>ROUND(+G818*Totals!$H$18,2)</f>
        <v>100.33</v>
      </c>
      <c r="I818" s="103">
        <f t="shared" si="35"/>
        <v>0</v>
      </c>
      <c r="J818" s="103">
        <f t="shared" si="36"/>
        <v>100.33</v>
      </c>
      <c r="K818" s="113"/>
      <c r="L818" s="113"/>
      <c r="N818" s="117"/>
      <c r="O818" s="113"/>
      <c r="P818" s="114"/>
      <c r="Q818" s="118"/>
      <c r="R818" s="116"/>
      <c r="S818" s="114"/>
    </row>
    <row r="819" spans="6:19">
      <c r="F819" s="111" t="s">
        <v>266</v>
      </c>
      <c r="G819" s="136">
        <v>2.4613219999999999E-4</v>
      </c>
      <c r="H819" s="103">
        <f>ROUND(+G819*Totals!$H$18,2)</f>
        <v>94.26</v>
      </c>
      <c r="I819" s="103">
        <f t="shared" si="35"/>
        <v>0</v>
      </c>
      <c r="J819" s="103">
        <f t="shared" si="36"/>
        <v>94.26</v>
      </c>
      <c r="K819" s="113"/>
      <c r="L819" s="113"/>
      <c r="N819" s="117"/>
      <c r="O819" s="117"/>
      <c r="P819" s="114"/>
      <c r="Q819" s="118"/>
      <c r="R819" s="116"/>
      <c r="S819" s="114"/>
    </row>
    <row r="820" spans="6:19">
      <c r="F820" s="111" t="s">
        <v>265</v>
      </c>
      <c r="G820" s="136">
        <v>5.3747240000000002E-4</v>
      </c>
      <c r="H820" s="103">
        <f>ROUND(+G820*Totals!$H$18,2)</f>
        <v>205.83</v>
      </c>
      <c r="I820" s="103">
        <f t="shared" si="35"/>
        <v>0</v>
      </c>
      <c r="J820" s="103">
        <f t="shared" si="36"/>
        <v>205.83</v>
      </c>
      <c r="K820" s="113"/>
      <c r="L820" s="113"/>
      <c r="N820" s="117"/>
      <c r="O820" s="117"/>
      <c r="P820" s="114"/>
      <c r="Q820" s="118"/>
      <c r="R820" s="116"/>
      <c r="S820" s="114"/>
    </row>
    <row r="821" spans="6:19">
      <c r="F821" s="111" t="s">
        <v>264</v>
      </c>
      <c r="G821" s="136">
        <v>1.020077E-4</v>
      </c>
      <c r="H821" s="103">
        <f>ROUND(+G821*Totals!$H$18,2)</f>
        <v>39.07</v>
      </c>
      <c r="I821" s="103">
        <f t="shared" si="35"/>
        <v>14.441946428571429</v>
      </c>
      <c r="J821" s="103">
        <f t="shared" si="36"/>
        <v>24.628053571428573</v>
      </c>
      <c r="K821" s="113" t="s">
        <v>264</v>
      </c>
      <c r="L821" s="113" t="s">
        <v>76</v>
      </c>
      <c r="M821" s="138">
        <v>0.36964285714285716</v>
      </c>
      <c r="N821" s="117">
        <f>+H821*M821</f>
        <v>14.441946428571429</v>
      </c>
      <c r="O821" s="117" t="s">
        <v>1159</v>
      </c>
      <c r="P821" s="114"/>
      <c r="Q821" s="118"/>
      <c r="R821" s="116"/>
      <c r="S821" s="114"/>
    </row>
    <row r="822" spans="6:19">
      <c r="F822" s="111" t="s">
        <v>263</v>
      </c>
      <c r="G822" s="136">
        <v>1.0509879999999999E-4</v>
      </c>
      <c r="H822" s="103">
        <f>ROUND(+G822*Totals!$H$18,2)</f>
        <v>40.25</v>
      </c>
      <c r="I822" s="103">
        <f t="shared" si="35"/>
        <v>16.3380376344086</v>
      </c>
      <c r="J822" s="103">
        <f t="shared" si="36"/>
        <v>23.9119623655914</v>
      </c>
      <c r="K822" s="113" t="s">
        <v>263</v>
      </c>
      <c r="L822" s="113" t="s">
        <v>122</v>
      </c>
      <c r="M822" s="138">
        <v>0.40591397849462363</v>
      </c>
      <c r="N822" s="117">
        <f>+H822*M822</f>
        <v>16.3380376344086</v>
      </c>
      <c r="O822" s="113" t="s">
        <v>1159</v>
      </c>
      <c r="P822" s="114"/>
      <c r="Q822" s="118"/>
      <c r="R822" s="116"/>
      <c r="S822" s="114"/>
    </row>
    <row r="823" spans="6:19">
      <c r="F823" s="111" t="s">
        <v>262</v>
      </c>
      <c r="G823" s="136">
        <v>6.8005100000000004E-5</v>
      </c>
      <c r="H823" s="103">
        <f>ROUND(+G823*Totals!$H$18,2)</f>
        <v>26.04</v>
      </c>
      <c r="I823" s="103">
        <f t="shared" si="35"/>
        <v>6.6828318584070798</v>
      </c>
      <c r="J823" s="103">
        <f t="shared" si="36"/>
        <v>19.357168141592918</v>
      </c>
      <c r="K823" s="113" t="s">
        <v>262</v>
      </c>
      <c r="L823" s="113" t="s">
        <v>104</v>
      </c>
      <c r="M823" s="138">
        <v>0.25663716814159293</v>
      </c>
      <c r="N823" s="117">
        <f>+H823*M823</f>
        <v>6.6828318584070798</v>
      </c>
      <c r="O823" s="113" t="s">
        <v>1159</v>
      </c>
      <c r="P823" s="114"/>
      <c r="Q823" s="118"/>
      <c r="R823" s="116"/>
      <c r="S823" s="114"/>
    </row>
    <row r="824" spans="6:19">
      <c r="F824" s="111" t="s">
        <v>261</v>
      </c>
      <c r="G824" s="136">
        <v>4.3542604000000006E-3</v>
      </c>
      <c r="H824" s="103">
        <f>ROUND(+G824*Totals!$H$18,2)</f>
        <v>1667.53</v>
      </c>
      <c r="I824" s="103">
        <f t="shared" si="35"/>
        <v>0</v>
      </c>
      <c r="J824" s="103">
        <f t="shared" si="36"/>
        <v>1667.53</v>
      </c>
      <c r="K824" s="113"/>
      <c r="L824" s="113"/>
      <c r="N824" s="117"/>
      <c r="O824" s="117"/>
      <c r="P824" s="114"/>
      <c r="Q824" s="118"/>
      <c r="R824" s="116"/>
      <c r="S824" s="114"/>
    </row>
    <row r="825" spans="6:19">
      <c r="F825" s="111" t="s">
        <v>260</v>
      </c>
      <c r="G825" s="136">
        <v>1.2951886000000001E-3</v>
      </c>
      <c r="H825" s="103">
        <f>ROUND(+G825*Totals!$H$18,2)</f>
        <v>496.01</v>
      </c>
      <c r="I825" s="103">
        <f t="shared" si="35"/>
        <v>0</v>
      </c>
      <c r="J825" s="103">
        <f t="shared" si="36"/>
        <v>496.01</v>
      </c>
      <c r="K825" s="113"/>
      <c r="L825" s="113"/>
      <c r="N825" s="117"/>
      <c r="O825" s="113"/>
      <c r="P825" s="114"/>
      <c r="Q825" s="118"/>
      <c r="R825" s="116"/>
      <c r="S825" s="114"/>
    </row>
    <row r="826" spans="6:19">
      <c r="F826" s="111" t="s">
        <v>259</v>
      </c>
      <c r="G826" s="136">
        <v>7.3800999999999994E-5</v>
      </c>
      <c r="H826" s="103">
        <f>ROUND(+G826*Totals!$H$18,2)</f>
        <v>28.26</v>
      </c>
      <c r="I826" s="103">
        <f t="shared" si="35"/>
        <v>10.896864406779663</v>
      </c>
      <c r="J826" s="103">
        <f t="shared" si="36"/>
        <v>17.363135593220338</v>
      </c>
      <c r="K826" s="113" t="s">
        <v>259</v>
      </c>
      <c r="L826" s="113" t="s">
        <v>72</v>
      </c>
      <c r="M826" s="138">
        <v>0.38559322033898308</v>
      </c>
      <c r="N826" s="117">
        <f>+H826*M826</f>
        <v>10.896864406779663</v>
      </c>
      <c r="O826" s="113" t="s">
        <v>1159</v>
      </c>
      <c r="P826" s="114"/>
      <c r="Q826" s="118"/>
      <c r="R826" s="116"/>
      <c r="S826" s="114"/>
    </row>
    <row r="827" spans="6:19">
      <c r="F827" s="111" t="s">
        <v>258</v>
      </c>
      <c r="G827" s="136">
        <v>2.7317969999999999E-4</v>
      </c>
      <c r="H827" s="103">
        <f>ROUND(+G827*Totals!$H$18,2)</f>
        <v>104.62</v>
      </c>
      <c r="I827" s="103">
        <f t="shared" si="35"/>
        <v>0</v>
      </c>
      <c r="J827" s="103">
        <f t="shared" si="36"/>
        <v>104.62</v>
      </c>
      <c r="K827" s="113"/>
      <c r="L827" s="113"/>
      <c r="N827" s="117"/>
      <c r="O827" s="117"/>
      <c r="P827" s="114"/>
      <c r="Q827" s="118"/>
      <c r="R827" s="116"/>
      <c r="S827" s="114"/>
    </row>
    <row r="828" spans="6:19">
      <c r="F828" s="111" t="s">
        <v>257</v>
      </c>
      <c r="G828" s="136">
        <v>4.4628370000000003E-4</v>
      </c>
      <c r="H828" s="103">
        <f>ROUND(+G828*Totals!$H$18,2)</f>
        <v>170.91</v>
      </c>
      <c r="I828" s="103">
        <f t="shared" si="35"/>
        <v>0</v>
      </c>
      <c r="J828" s="103">
        <f t="shared" si="36"/>
        <v>170.91</v>
      </c>
      <c r="K828" s="113"/>
      <c r="L828" s="113"/>
      <c r="N828" s="117"/>
      <c r="O828" s="113"/>
      <c r="P828" s="114"/>
      <c r="Q828" s="118"/>
      <c r="R828" s="116"/>
      <c r="S828" s="114"/>
    </row>
    <row r="829" spans="6:19">
      <c r="F829" s="111" t="s">
        <v>256</v>
      </c>
      <c r="G829" s="136">
        <v>2.5888299999999997E-5</v>
      </c>
      <c r="H829" s="103">
        <f>ROUND(+G829*Totals!$H$18,2)</f>
        <v>9.91</v>
      </c>
      <c r="I829" s="103">
        <f t="shared" si="35"/>
        <v>3.0213414634146343</v>
      </c>
      <c r="J829" s="103">
        <f t="shared" si="36"/>
        <v>6.8886585365853659</v>
      </c>
      <c r="K829" s="113" t="s">
        <v>256</v>
      </c>
      <c r="L829" s="113" t="s">
        <v>108</v>
      </c>
      <c r="M829" s="138">
        <v>0.3048780487804878</v>
      </c>
      <c r="N829" s="117">
        <f>+H829*M829</f>
        <v>3.0213414634146343</v>
      </c>
      <c r="O829" s="113" t="s">
        <v>1159</v>
      </c>
      <c r="P829" s="114"/>
      <c r="Q829" s="118"/>
      <c r="R829" s="116"/>
      <c r="S829" s="114"/>
    </row>
    <row r="830" spans="6:19">
      <c r="F830" s="111" t="s">
        <v>255</v>
      </c>
      <c r="G830" s="136">
        <v>6.8855200000000004E-4</v>
      </c>
      <c r="H830" s="103">
        <f>ROUND(+G830*Totals!$H$18,2)</f>
        <v>263.69</v>
      </c>
      <c r="I830" s="103">
        <f t="shared" si="35"/>
        <v>0</v>
      </c>
      <c r="J830" s="103">
        <f t="shared" si="36"/>
        <v>263.69</v>
      </c>
      <c r="K830" s="113"/>
      <c r="L830" s="113"/>
      <c r="N830" s="117"/>
      <c r="O830" s="113"/>
      <c r="P830" s="114"/>
      <c r="Q830" s="118"/>
      <c r="R830" s="116"/>
      <c r="S830" s="114"/>
    </row>
    <row r="831" spans="6:19">
      <c r="F831" s="111" t="s">
        <v>254</v>
      </c>
      <c r="G831" s="136">
        <v>3.4041200000000001E-4</v>
      </c>
      <c r="H831" s="103">
        <f>ROUND(+G831*Totals!$H$18,2)</f>
        <v>130.37</v>
      </c>
      <c r="I831" s="103">
        <f t="shared" si="35"/>
        <v>0</v>
      </c>
      <c r="J831" s="103">
        <f t="shared" si="36"/>
        <v>130.37</v>
      </c>
      <c r="K831" s="113"/>
      <c r="L831" s="113"/>
      <c r="N831" s="117"/>
      <c r="O831" s="117"/>
      <c r="P831" s="114"/>
      <c r="Q831" s="118"/>
      <c r="R831" s="116"/>
      <c r="S831" s="114"/>
    </row>
    <row r="832" spans="6:19">
      <c r="F832" s="111" t="s">
        <v>253</v>
      </c>
      <c r="G832" s="136">
        <v>7.8437740000000008E-4</v>
      </c>
      <c r="H832" s="103">
        <f>ROUND(+G832*Totals!$H$18,2)</f>
        <v>300.39</v>
      </c>
      <c r="I832" s="103">
        <f t="shared" si="35"/>
        <v>0</v>
      </c>
      <c r="J832" s="103">
        <f t="shared" si="36"/>
        <v>300.39</v>
      </c>
      <c r="K832" s="113"/>
      <c r="L832" s="113"/>
      <c r="N832" s="117"/>
      <c r="O832" s="113"/>
      <c r="P832" s="114"/>
      <c r="Q832" s="118"/>
      <c r="R832" s="116"/>
      <c r="S832" s="114"/>
    </row>
    <row r="833" spans="6:19">
      <c r="F833" s="111" t="s">
        <v>252</v>
      </c>
      <c r="G833" s="136">
        <v>5.1003800000000001E-5</v>
      </c>
      <c r="H833" s="103">
        <f>ROUND(+G833*Totals!$H$18,2)</f>
        <v>19.53</v>
      </c>
      <c r="I833" s="103">
        <f t="shared" si="35"/>
        <v>1.7562949640287773</v>
      </c>
      <c r="J833" s="103">
        <f t="shared" si="36"/>
        <v>17.773705035971226</v>
      </c>
      <c r="K833" s="113" t="s">
        <v>252</v>
      </c>
      <c r="L833" s="113" t="s">
        <v>64</v>
      </c>
      <c r="M833" s="138">
        <v>8.9928057553956844E-2</v>
      </c>
      <c r="N833" s="117">
        <f>+H833*M833</f>
        <v>1.7562949640287773</v>
      </c>
      <c r="O833" s="117" t="s">
        <v>1159</v>
      </c>
      <c r="P833" s="114"/>
      <c r="Q833" s="118"/>
      <c r="R833" s="116"/>
      <c r="S833" s="114"/>
    </row>
    <row r="834" spans="6:19">
      <c r="F834" s="111" t="s">
        <v>251</v>
      </c>
      <c r="G834" s="136">
        <v>2.430411E-4</v>
      </c>
      <c r="H834" s="103">
        <f>ROUND(+G834*Totals!$H$18,2)</f>
        <v>93.08</v>
      </c>
      <c r="I834" s="103">
        <f t="shared" si="35"/>
        <v>0</v>
      </c>
      <c r="J834" s="103">
        <f t="shared" si="36"/>
        <v>93.08</v>
      </c>
      <c r="K834" s="113"/>
      <c r="L834" s="113"/>
      <c r="N834" s="117"/>
      <c r="O834" s="117"/>
      <c r="P834" s="114"/>
      <c r="Q834" s="118"/>
      <c r="R834" s="116"/>
      <c r="S834" s="114"/>
    </row>
    <row r="835" spans="6:19">
      <c r="F835" s="111" t="s">
        <v>250</v>
      </c>
      <c r="G835" s="136">
        <v>5.5640599999999997E-5</v>
      </c>
      <c r="H835" s="103">
        <f>ROUND(+G835*Totals!$H$18,2)</f>
        <v>21.31</v>
      </c>
      <c r="I835" s="103">
        <f t="shared" si="35"/>
        <v>3.26840490797546</v>
      </c>
      <c r="J835" s="103">
        <f t="shared" si="36"/>
        <v>18.04159509202454</v>
      </c>
      <c r="K835" s="113" t="s">
        <v>250</v>
      </c>
      <c r="L835" s="113" t="s">
        <v>51</v>
      </c>
      <c r="M835" s="138">
        <v>0.15337423312883436</v>
      </c>
      <c r="N835" s="117">
        <f>+H835*M835</f>
        <v>3.26840490797546</v>
      </c>
      <c r="O835" s="113" t="s">
        <v>1159</v>
      </c>
      <c r="P835" s="114"/>
      <c r="Q835" s="118"/>
      <c r="R835" s="116"/>
      <c r="S835" s="114"/>
    </row>
    <row r="836" spans="6:19">
      <c r="F836" s="111" t="s">
        <v>249</v>
      </c>
      <c r="G836" s="136">
        <v>2.9365900000000003E-5</v>
      </c>
      <c r="H836" s="103">
        <f>ROUND(+G836*Totals!$H$18,2)</f>
        <v>11.25</v>
      </c>
      <c r="I836" s="103">
        <f t="shared" si="35"/>
        <v>1.238532110091743</v>
      </c>
      <c r="J836" s="103">
        <f t="shared" si="36"/>
        <v>10.011467889908257</v>
      </c>
      <c r="K836" s="113" t="s">
        <v>249</v>
      </c>
      <c r="L836" s="113" t="s">
        <v>97</v>
      </c>
      <c r="M836" s="138">
        <v>0.11009174311926605</v>
      </c>
      <c r="N836" s="117">
        <f>+H836*M836</f>
        <v>1.238532110091743</v>
      </c>
      <c r="O836" s="113" t="s">
        <v>1159</v>
      </c>
      <c r="P836" s="114"/>
      <c r="Q836" s="118"/>
      <c r="R836" s="116"/>
      <c r="S836" s="114"/>
    </row>
    <row r="837" spans="6:19">
      <c r="F837" s="111" t="s">
        <v>248</v>
      </c>
      <c r="G837" s="136">
        <v>2.1869829999999999E-4</v>
      </c>
      <c r="H837" s="103">
        <f>ROUND(+G837*Totals!$H$18,2)</f>
        <v>83.75</v>
      </c>
      <c r="I837" s="103">
        <f t="shared" si="35"/>
        <v>0</v>
      </c>
      <c r="J837" s="103">
        <f t="shared" si="36"/>
        <v>83.75</v>
      </c>
      <c r="K837" s="113"/>
      <c r="L837" s="113"/>
      <c r="N837" s="117"/>
      <c r="O837" s="113"/>
      <c r="P837" s="114"/>
      <c r="Q837" s="118"/>
      <c r="R837" s="116"/>
      <c r="S837" s="114"/>
    </row>
    <row r="838" spans="6:19">
      <c r="F838" s="111" t="s">
        <v>247</v>
      </c>
      <c r="G838" s="136">
        <v>3.5432220000000003E-4</v>
      </c>
      <c r="H838" s="103">
        <f>ROUND(+G838*Totals!$H$18,2)</f>
        <v>135.69</v>
      </c>
      <c r="I838" s="103">
        <f t="shared" si="35"/>
        <v>0</v>
      </c>
      <c r="J838" s="103">
        <f t="shared" si="36"/>
        <v>135.69</v>
      </c>
      <c r="K838" s="113"/>
      <c r="L838" s="113"/>
      <c r="N838" s="117"/>
      <c r="O838" s="113"/>
      <c r="P838" s="114"/>
      <c r="Q838" s="118"/>
      <c r="R838" s="116"/>
      <c r="S838" s="114"/>
    </row>
    <row r="839" spans="6:19">
      <c r="F839" s="111" t="s">
        <v>246</v>
      </c>
      <c r="G839" s="136">
        <v>3.9180230000000001E-4</v>
      </c>
      <c r="H839" s="103">
        <f>ROUND(+G839*Totals!$H$18,2)</f>
        <v>150.05000000000001</v>
      </c>
      <c r="I839" s="103">
        <f t="shared" ref="I839:I902" si="37">+N839+Q839+T839</f>
        <v>0</v>
      </c>
      <c r="J839" s="103">
        <f t="shared" ref="J839:J902" si="38">+H839-I839</f>
        <v>150.05000000000001</v>
      </c>
      <c r="K839" s="113"/>
      <c r="L839" s="113"/>
      <c r="N839" s="117"/>
      <c r="O839" s="117"/>
      <c r="P839" s="114"/>
      <c r="Q839" s="118"/>
      <c r="R839" s="116"/>
      <c r="S839" s="114"/>
    </row>
    <row r="840" spans="6:19">
      <c r="F840" s="111" t="s">
        <v>119</v>
      </c>
      <c r="G840" s="136">
        <v>1.2094094E-3</v>
      </c>
      <c r="H840" s="103">
        <f>ROUND(+G840*Totals!$H$18,2)</f>
        <v>463.16</v>
      </c>
      <c r="I840" s="103">
        <f t="shared" si="37"/>
        <v>0</v>
      </c>
      <c r="J840" s="103">
        <f t="shared" si="38"/>
        <v>463.16</v>
      </c>
      <c r="K840" s="113"/>
      <c r="L840" s="113"/>
      <c r="N840" s="117"/>
      <c r="O840" s="117"/>
      <c r="P840" s="114"/>
      <c r="Q840" s="118"/>
      <c r="R840" s="116"/>
      <c r="S840" s="114"/>
    </row>
    <row r="841" spans="6:19">
      <c r="F841" s="111" t="s">
        <v>245</v>
      </c>
      <c r="G841" s="136">
        <v>1.3601029999999999E-4</v>
      </c>
      <c r="H841" s="103">
        <f>ROUND(+G841*Totals!$H$18,2)</f>
        <v>52.09</v>
      </c>
      <c r="I841" s="103">
        <f t="shared" si="37"/>
        <v>12.653067375886527</v>
      </c>
      <c r="J841" s="103">
        <f t="shared" si="38"/>
        <v>39.436932624113474</v>
      </c>
      <c r="K841" s="113" t="s">
        <v>245</v>
      </c>
      <c r="L841" s="113" t="s">
        <v>48</v>
      </c>
      <c r="M841" s="138">
        <v>0.24290780141843976</v>
      </c>
      <c r="N841" s="117">
        <f>+H841*M841</f>
        <v>12.653067375886527</v>
      </c>
      <c r="O841" s="117" t="s">
        <v>1159</v>
      </c>
      <c r="P841" s="114"/>
      <c r="Q841" s="118"/>
      <c r="R841" s="116"/>
      <c r="S841" s="114"/>
    </row>
    <row r="842" spans="6:19">
      <c r="F842" s="111" t="s">
        <v>244</v>
      </c>
      <c r="G842" s="136">
        <v>3.0138600000000003E-5</v>
      </c>
      <c r="H842" s="103">
        <f>ROUND(+G842*Totals!$H$18,2)</f>
        <v>11.54</v>
      </c>
      <c r="I842" s="103">
        <f t="shared" si="37"/>
        <v>4.2114367816091951</v>
      </c>
      <c r="J842" s="103">
        <f t="shared" si="38"/>
        <v>7.328563218390804</v>
      </c>
      <c r="K842" s="113" t="s">
        <v>244</v>
      </c>
      <c r="L842" s="113" t="s">
        <v>116</v>
      </c>
      <c r="M842" s="138">
        <v>0.36494252873563221</v>
      </c>
      <c r="N842" s="117">
        <f>+H842*M842</f>
        <v>4.2114367816091951</v>
      </c>
      <c r="O842" s="117" t="s">
        <v>1159</v>
      </c>
      <c r="P842" s="114"/>
      <c r="Q842" s="118"/>
      <c r="R842" s="116"/>
      <c r="S842" s="114"/>
    </row>
    <row r="843" spans="6:19">
      <c r="F843" s="111" t="s">
        <v>243</v>
      </c>
      <c r="G843" s="136">
        <v>1.290552E-4</v>
      </c>
      <c r="H843" s="103">
        <f>ROUND(+G843*Totals!$H$18,2)</f>
        <v>49.42</v>
      </c>
      <c r="I843" s="103">
        <f t="shared" si="37"/>
        <v>8.3660383944153569</v>
      </c>
      <c r="J843" s="103">
        <f t="shared" si="38"/>
        <v>41.053961605584647</v>
      </c>
      <c r="K843" s="113" t="s">
        <v>243</v>
      </c>
      <c r="L843" s="113" t="s">
        <v>64</v>
      </c>
      <c r="M843" s="138">
        <v>0.16928446771378708</v>
      </c>
      <c r="N843" s="117">
        <f>+H843*M843</f>
        <v>8.3660383944153569</v>
      </c>
      <c r="O843" s="113" t="s">
        <v>1159</v>
      </c>
      <c r="P843" s="114"/>
      <c r="Q843" s="118"/>
      <c r="R843" s="116"/>
      <c r="S843" s="114"/>
    </row>
    <row r="844" spans="6:19">
      <c r="F844" s="111" t="s">
        <v>242</v>
      </c>
      <c r="G844" s="136">
        <v>1.9705999999999997E-5</v>
      </c>
      <c r="H844" s="103">
        <f>ROUND(+G844*Totals!$H$18,2)</f>
        <v>7.55</v>
      </c>
      <c r="I844" s="103">
        <f t="shared" si="37"/>
        <v>1.9795731707317072</v>
      </c>
      <c r="J844" s="103">
        <f t="shared" si="38"/>
        <v>5.5704268292682926</v>
      </c>
      <c r="K844" s="113" t="s">
        <v>242</v>
      </c>
      <c r="L844" s="113" t="s">
        <v>121</v>
      </c>
      <c r="M844" s="138">
        <v>0.26219512195121952</v>
      </c>
      <c r="N844" s="117">
        <f>+H844*M844</f>
        <v>1.9795731707317072</v>
      </c>
      <c r="O844" s="117" t="s">
        <v>1159</v>
      </c>
      <c r="P844" s="114"/>
      <c r="Q844" s="118"/>
      <c r="R844" s="116"/>
      <c r="S844" s="114"/>
    </row>
    <row r="845" spans="6:19">
      <c r="F845" s="111" t="s">
        <v>241</v>
      </c>
      <c r="G845" s="136">
        <v>1.9126440000000002E-4</v>
      </c>
      <c r="H845" s="103">
        <f>ROUND(+G845*Totals!$H$18,2)</f>
        <v>73.25</v>
      </c>
      <c r="I845" s="103">
        <f t="shared" si="37"/>
        <v>0</v>
      </c>
      <c r="J845" s="103">
        <f t="shared" si="38"/>
        <v>73.25</v>
      </c>
      <c r="K845" s="137" t="s">
        <v>241</v>
      </c>
      <c r="L845" s="137" t="s">
        <v>128</v>
      </c>
      <c r="M845" s="138">
        <v>0.14307692307692307</v>
      </c>
      <c r="N845" s="117"/>
      <c r="O845" s="113"/>
      <c r="P845" s="114"/>
      <c r="Q845" s="118"/>
      <c r="R845" s="116"/>
      <c r="S845" s="114"/>
    </row>
    <row r="846" spans="6:19">
      <c r="F846" s="111" t="s">
        <v>240</v>
      </c>
      <c r="G846" s="136">
        <v>6.9937099999999998E-5</v>
      </c>
      <c r="H846" s="103">
        <f>ROUND(+G846*Totals!$H$18,2)</f>
        <v>26.78</v>
      </c>
      <c r="I846" s="103">
        <f t="shared" si="37"/>
        <v>16.864620253164556</v>
      </c>
      <c r="J846" s="103">
        <f t="shared" si="38"/>
        <v>9.9153797468354448</v>
      </c>
      <c r="K846" s="113" t="s">
        <v>240</v>
      </c>
      <c r="L846" s="113" t="s">
        <v>80</v>
      </c>
      <c r="M846" s="138">
        <v>0.62974683544303789</v>
      </c>
      <c r="N846" s="117">
        <f>+H846*M846</f>
        <v>16.864620253164556</v>
      </c>
      <c r="O846" s="117" t="s">
        <v>1159</v>
      </c>
      <c r="P846" s="114"/>
      <c r="Q846" s="118"/>
      <c r="R846" s="116"/>
      <c r="S846" s="114"/>
    </row>
    <row r="847" spans="6:19">
      <c r="F847" s="111" t="s">
        <v>239</v>
      </c>
      <c r="G847" s="136">
        <v>1.73877E-5</v>
      </c>
      <c r="H847" s="103">
        <f>ROUND(+G847*Totals!$H$18,2)</f>
        <v>6.66</v>
      </c>
      <c r="I847" s="103">
        <f t="shared" si="37"/>
        <v>0</v>
      </c>
      <c r="J847" s="103">
        <f t="shared" si="38"/>
        <v>6.66</v>
      </c>
      <c r="K847" s="113"/>
      <c r="L847" s="113"/>
      <c r="N847" s="117"/>
      <c r="O847" s="117"/>
      <c r="P847" s="114"/>
      <c r="Q847" s="118"/>
      <c r="R847" s="116"/>
      <c r="S847" s="114"/>
    </row>
    <row r="848" spans="6:19">
      <c r="F848" s="111" t="s">
        <v>238</v>
      </c>
      <c r="G848" s="136">
        <v>1.545571E-4</v>
      </c>
      <c r="H848" s="103">
        <f>ROUND(+G848*Totals!$H$18,2)</f>
        <v>59.19</v>
      </c>
      <c r="I848" s="103">
        <f t="shared" si="37"/>
        <v>17.500328515111693</v>
      </c>
      <c r="J848" s="103">
        <f t="shared" si="38"/>
        <v>41.689671484888308</v>
      </c>
      <c r="K848" s="113" t="s">
        <v>238</v>
      </c>
      <c r="L848" s="113" t="s">
        <v>51</v>
      </c>
      <c r="M848" s="138">
        <v>0.29566360052562418</v>
      </c>
      <c r="N848" s="117">
        <f>+H848*M848</f>
        <v>17.500328515111693</v>
      </c>
      <c r="O848" s="113" t="s">
        <v>1159</v>
      </c>
      <c r="P848" s="114"/>
      <c r="Q848" s="118"/>
      <c r="R848" s="116"/>
      <c r="S848" s="114"/>
    </row>
    <row r="849" spans="6:19">
      <c r="F849" s="111" t="s">
        <v>237</v>
      </c>
      <c r="G849" s="136">
        <v>6.4527600000000002E-5</v>
      </c>
      <c r="H849" s="103">
        <f>ROUND(+G849*Totals!$H$18,2)</f>
        <v>24.71</v>
      </c>
      <c r="I849" s="103">
        <f t="shared" si="37"/>
        <v>8.5380081300813018</v>
      </c>
      <c r="J849" s="103">
        <f t="shared" si="38"/>
        <v>16.171991869918699</v>
      </c>
      <c r="K849" s="113" t="s">
        <v>237</v>
      </c>
      <c r="L849" s="113" t="s">
        <v>70</v>
      </c>
      <c r="M849" s="138">
        <v>0.34552845528455284</v>
      </c>
      <c r="N849" s="117">
        <f>+H849*M849</f>
        <v>8.5380081300813018</v>
      </c>
      <c r="O849" s="117" t="s">
        <v>1159</v>
      </c>
      <c r="P849" s="114"/>
      <c r="Q849" s="118"/>
      <c r="R849" s="116"/>
      <c r="S849" s="114"/>
    </row>
    <row r="850" spans="6:19">
      <c r="F850" s="111" t="s">
        <v>236</v>
      </c>
      <c r="G850" s="136">
        <v>1.7434042999999999E-3</v>
      </c>
      <c r="H850" s="103">
        <f>ROUND(+G850*Totals!$H$18,2)</f>
        <v>667.66</v>
      </c>
      <c r="I850" s="103">
        <f t="shared" si="37"/>
        <v>0</v>
      </c>
      <c r="J850" s="103">
        <f t="shared" si="38"/>
        <v>667.66</v>
      </c>
      <c r="K850" s="113"/>
      <c r="L850" s="113"/>
      <c r="N850" s="117"/>
      <c r="O850" s="113"/>
      <c r="P850" s="114"/>
      <c r="Q850" s="118"/>
      <c r="R850" s="116"/>
      <c r="S850" s="114"/>
    </row>
    <row r="851" spans="6:19">
      <c r="F851" s="111" t="s">
        <v>235</v>
      </c>
      <c r="G851" s="136">
        <v>5.2549399999999995E-5</v>
      </c>
      <c r="H851" s="103">
        <f>ROUND(+G851*Totals!$H$18,2)</f>
        <v>20.12</v>
      </c>
      <c r="I851" s="103">
        <f t="shared" si="37"/>
        <v>4.2357894736842114</v>
      </c>
      <c r="J851" s="103">
        <f t="shared" si="38"/>
        <v>15.88421052631579</v>
      </c>
      <c r="K851" s="113" t="s">
        <v>235</v>
      </c>
      <c r="L851" s="113" t="s">
        <v>113</v>
      </c>
      <c r="M851" s="138">
        <v>0.2105263157894737</v>
      </c>
      <c r="N851" s="117">
        <f>+H851*M851</f>
        <v>4.2357894736842114</v>
      </c>
      <c r="O851" s="117" t="s">
        <v>1159</v>
      </c>
      <c r="P851" s="114"/>
      <c r="Q851" s="118"/>
      <c r="R851" s="116"/>
      <c r="S851" s="114"/>
    </row>
    <row r="852" spans="6:19">
      <c r="F852" s="111" t="s">
        <v>234</v>
      </c>
      <c r="G852" s="136">
        <v>1.2167509E-3</v>
      </c>
      <c r="H852" s="103">
        <f>ROUND(+G852*Totals!$H$18,2)</f>
        <v>465.97</v>
      </c>
      <c r="I852" s="103">
        <f t="shared" si="37"/>
        <v>0</v>
      </c>
      <c r="J852" s="103">
        <f t="shared" si="38"/>
        <v>465.97</v>
      </c>
      <c r="K852" s="113"/>
      <c r="L852" s="113"/>
      <c r="N852" s="117"/>
      <c r="O852" s="113"/>
      <c r="P852" s="114"/>
      <c r="Q852" s="118"/>
      <c r="R852" s="116"/>
      <c r="S852" s="114"/>
    </row>
    <row r="853" spans="6:19">
      <c r="F853" s="111" t="s">
        <v>233</v>
      </c>
      <c r="G853" s="136">
        <v>1.9744669999999999E-4</v>
      </c>
      <c r="H853" s="103">
        <f>ROUND(+G853*Totals!$H$18,2)</f>
        <v>75.62</v>
      </c>
      <c r="I853" s="103">
        <f t="shared" si="37"/>
        <v>9.7501049475262391</v>
      </c>
      <c r="J853" s="103">
        <f t="shared" si="38"/>
        <v>65.869895052473765</v>
      </c>
      <c r="K853" s="113" t="s">
        <v>233</v>
      </c>
      <c r="L853" s="113" t="s">
        <v>89</v>
      </c>
      <c r="M853" s="138">
        <v>0.12893553223388307</v>
      </c>
      <c r="N853" s="117">
        <f>+H853*M853</f>
        <v>9.7501049475262391</v>
      </c>
      <c r="O853" s="117" t="s">
        <v>1159</v>
      </c>
      <c r="P853" s="114"/>
      <c r="Q853" s="118"/>
      <c r="R853" s="116"/>
      <c r="S853" s="114"/>
    </row>
    <row r="854" spans="6:19">
      <c r="F854" s="111" t="s">
        <v>232</v>
      </c>
      <c r="G854" s="136">
        <v>9.1536450000000006E-4</v>
      </c>
      <c r="H854" s="103">
        <f>ROUND(+G854*Totals!$H$18,2)</f>
        <v>350.55</v>
      </c>
      <c r="I854" s="103">
        <f t="shared" si="37"/>
        <v>0</v>
      </c>
      <c r="J854" s="103">
        <f t="shared" si="38"/>
        <v>350.55</v>
      </c>
      <c r="K854" s="113"/>
      <c r="L854" s="113"/>
      <c r="N854" s="117"/>
      <c r="O854" s="113"/>
      <c r="P854" s="114"/>
      <c r="Q854" s="118"/>
      <c r="R854" s="116"/>
      <c r="S854" s="114"/>
    </row>
    <row r="855" spans="6:19">
      <c r="F855" s="111" t="s">
        <v>231</v>
      </c>
      <c r="G855" s="136">
        <v>3.9412099999999995E-5</v>
      </c>
      <c r="H855" s="103">
        <f>ROUND(+G855*Totals!$H$18,2)</f>
        <v>15.09</v>
      </c>
      <c r="I855" s="103">
        <f t="shared" si="37"/>
        <v>3.9096818181818174</v>
      </c>
      <c r="J855" s="103">
        <f t="shared" si="38"/>
        <v>11.180318181818183</v>
      </c>
      <c r="K855" s="113" t="s">
        <v>231</v>
      </c>
      <c r="L855" s="113" t="s">
        <v>57</v>
      </c>
      <c r="M855" s="138">
        <v>0.25909090909090904</v>
      </c>
      <c r="N855" s="117">
        <f>+H855*M855</f>
        <v>3.9096818181818174</v>
      </c>
      <c r="O855" s="113" t="s">
        <v>1159</v>
      </c>
      <c r="P855" s="114"/>
      <c r="Q855" s="118"/>
      <c r="R855" s="116"/>
      <c r="S855" s="114"/>
    </row>
    <row r="856" spans="6:19">
      <c r="F856" s="111" t="s">
        <v>230</v>
      </c>
      <c r="G856" s="136">
        <v>6.1165980000000002E-4</v>
      </c>
      <c r="H856" s="103">
        <f>ROUND(+G856*Totals!$H$18,2)</f>
        <v>234.24</v>
      </c>
      <c r="I856" s="103">
        <f t="shared" si="37"/>
        <v>0</v>
      </c>
      <c r="J856" s="103">
        <f t="shared" si="38"/>
        <v>234.24</v>
      </c>
      <c r="K856" s="113"/>
      <c r="L856" s="113"/>
      <c r="N856" s="117"/>
      <c r="O856" s="113"/>
      <c r="P856" s="114"/>
      <c r="Q856" s="118"/>
      <c r="R856" s="116"/>
      <c r="S856" s="114"/>
    </row>
    <row r="857" spans="6:19">
      <c r="F857" s="111" t="s">
        <v>229</v>
      </c>
      <c r="G857" s="136">
        <v>3.9875739999999999E-4</v>
      </c>
      <c r="H857" s="103">
        <f>ROUND(+G857*Totals!$H$18,2)</f>
        <v>152.71</v>
      </c>
      <c r="I857" s="103">
        <f t="shared" si="37"/>
        <v>0</v>
      </c>
      <c r="J857" s="103">
        <f t="shared" si="38"/>
        <v>152.71</v>
      </c>
      <c r="K857" s="113"/>
      <c r="L857" s="113"/>
      <c r="N857" s="117"/>
      <c r="O857" s="117"/>
      <c r="P857" s="114"/>
      <c r="Q857" s="118"/>
      <c r="R857" s="116"/>
      <c r="S857" s="114"/>
    </row>
    <row r="858" spans="6:19">
      <c r="F858" s="111" t="s">
        <v>228</v>
      </c>
      <c r="G858" s="136">
        <v>4.6019379999999996E-4</v>
      </c>
      <c r="H858" s="103">
        <f>ROUND(+G858*Totals!$H$18,2)</f>
        <v>176.24</v>
      </c>
      <c r="I858" s="103">
        <f t="shared" si="37"/>
        <v>0</v>
      </c>
      <c r="J858" s="103">
        <f t="shared" si="38"/>
        <v>176.24</v>
      </c>
      <c r="K858" s="113"/>
      <c r="L858" s="113"/>
      <c r="N858" s="117"/>
      <c r="O858" s="117"/>
      <c r="P858" s="114"/>
      <c r="Q858" s="118"/>
      <c r="R858" s="116"/>
      <c r="S858" s="114"/>
    </row>
    <row r="859" spans="6:19">
      <c r="F859" s="111" t="s">
        <v>227</v>
      </c>
      <c r="G859" s="136">
        <v>2.6661100000000001E-5</v>
      </c>
      <c r="H859" s="103">
        <f>ROUND(+G859*Totals!$H$18,2)</f>
        <v>10.210000000000001</v>
      </c>
      <c r="I859" s="103">
        <f t="shared" si="37"/>
        <v>3.4757446808510641</v>
      </c>
      <c r="J859" s="103">
        <f t="shared" si="38"/>
        <v>6.7342553191489367</v>
      </c>
      <c r="K859" s="113" t="s">
        <v>227</v>
      </c>
      <c r="L859" s="113" t="s">
        <v>45</v>
      </c>
      <c r="M859" s="138">
        <v>0.34042553191489361</v>
      </c>
      <c r="N859" s="117">
        <f>+H859*M859</f>
        <v>3.4757446808510641</v>
      </c>
      <c r="O859" s="117" t="s">
        <v>1159</v>
      </c>
      <c r="P859" s="114"/>
      <c r="Q859" s="118"/>
      <c r="R859" s="116"/>
      <c r="S859" s="114"/>
    </row>
    <row r="860" spans="6:19">
      <c r="F860" s="111" t="s">
        <v>226</v>
      </c>
      <c r="G860" s="136">
        <v>1.966739E-4</v>
      </c>
      <c r="H860" s="103">
        <f>ROUND(+G860*Totals!$H$18,2)</f>
        <v>75.319999999999993</v>
      </c>
      <c r="I860" s="103">
        <f t="shared" si="37"/>
        <v>22.473618906942392</v>
      </c>
      <c r="J860" s="103">
        <f t="shared" si="38"/>
        <v>52.846381093057602</v>
      </c>
      <c r="K860" s="113" t="s">
        <v>226</v>
      </c>
      <c r="L860" s="113" t="s">
        <v>95</v>
      </c>
      <c r="M860" s="138">
        <v>0.2983751846381093</v>
      </c>
      <c r="N860" s="117">
        <f>+H860*M860</f>
        <v>22.473618906942392</v>
      </c>
      <c r="O860" s="117" t="s">
        <v>1159</v>
      </c>
      <c r="P860" s="114"/>
      <c r="Q860" s="118"/>
      <c r="R860" s="116"/>
      <c r="S860" s="114"/>
    </row>
    <row r="861" spans="6:19">
      <c r="F861" s="111" t="s">
        <v>225</v>
      </c>
      <c r="G861" s="136">
        <v>2.7820299999999999E-5</v>
      </c>
      <c r="H861" s="103">
        <f>ROUND(+G861*Totals!$H$18,2)</f>
        <v>10.65</v>
      </c>
      <c r="I861" s="103">
        <f t="shared" si="37"/>
        <v>2.7782608695652176</v>
      </c>
      <c r="J861" s="103">
        <f t="shared" si="38"/>
        <v>7.8717391304347828</v>
      </c>
      <c r="K861" s="113" t="s">
        <v>225</v>
      </c>
      <c r="L861" s="113" t="s">
        <v>101</v>
      </c>
      <c r="M861" s="138">
        <v>0.2608695652173913</v>
      </c>
      <c r="N861" s="117">
        <f>+H861*M861</f>
        <v>2.7782608695652176</v>
      </c>
      <c r="O861" s="113" t="s">
        <v>1159</v>
      </c>
      <c r="P861" s="114"/>
      <c r="Q861" s="118"/>
      <c r="R861" s="116"/>
      <c r="S861" s="114"/>
    </row>
    <row r="862" spans="6:19">
      <c r="F862" s="111" t="s">
        <v>224</v>
      </c>
      <c r="G862" s="136">
        <v>1.0818999999999999E-5</v>
      </c>
      <c r="H862" s="103">
        <f>ROUND(+G862*Totals!$H$18,2)</f>
        <v>4.1399999999999997</v>
      </c>
      <c r="I862" s="103">
        <f t="shared" si="37"/>
        <v>0.3683274021352313</v>
      </c>
      <c r="J862" s="103">
        <f t="shared" si="38"/>
        <v>3.7716725978647685</v>
      </c>
      <c r="K862" s="113" t="s">
        <v>224</v>
      </c>
      <c r="L862" s="113" t="s">
        <v>39</v>
      </c>
      <c r="M862" s="138">
        <v>8.8967971530249115E-2</v>
      </c>
      <c r="N862" s="117">
        <f>+H862*M862</f>
        <v>0.3683274021352313</v>
      </c>
      <c r="O862" s="117" t="s">
        <v>1159</v>
      </c>
      <c r="P862" s="114"/>
      <c r="Q862" s="118"/>
      <c r="R862" s="116"/>
      <c r="S862" s="114"/>
    </row>
    <row r="863" spans="6:19">
      <c r="F863" s="111" t="s">
        <v>223</v>
      </c>
      <c r="G863" s="136">
        <v>3.6861869999999999E-4</v>
      </c>
      <c r="H863" s="103">
        <f>ROUND(+G863*Totals!$H$18,2)</f>
        <v>141.16999999999999</v>
      </c>
      <c r="I863" s="103">
        <f t="shared" si="37"/>
        <v>0</v>
      </c>
      <c r="J863" s="103">
        <f t="shared" si="38"/>
        <v>141.16999999999999</v>
      </c>
      <c r="K863" s="113"/>
      <c r="L863" s="113"/>
      <c r="N863" s="117"/>
      <c r="O863" s="117"/>
      <c r="P863" s="114"/>
      <c r="Q863" s="118"/>
      <c r="R863" s="116"/>
      <c r="S863" s="114"/>
    </row>
    <row r="864" spans="6:19">
      <c r="F864" s="111" t="s">
        <v>121</v>
      </c>
      <c r="G864" s="136">
        <v>1.5417069999999999E-4</v>
      </c>
      <c r="H864" s="103">
        <f>ROUND(+G864*Totals!$H$18,2)</f>
        <v>59.04</v>
      </c>
      <c r="I864" s="103">
        <f t="shared" si="37"/>
        <v>11.56135770234987</v>
      </c>
      <c r="J864" s="103">
        <f t="shared" si="38"/>
        <v>47.478642297650126</v>
      </c>
      <c r="K864" s="113" t="s">
        <v>121</v>
      </c>
      <c r="L864" s="113" t="s">
        <v>76</v>
      </c>
      <c r="M864" s="138">
        <v>0.195822454308094</v>
      </c>
      <c r="N864" s="117">
        <f>+H864*M864</f>
        <v>11.56135770234987</v>
      </c>
      <c r="O864" s="113"/>
      <c r="P864" s="114"/>
      <c r="Q864" s="118"/>
      <c r="R864" s="116"/>
      <c r="S864" s="114"/>
    </row>
    <row r="865" spans="6:19">
      <c r="F865" s="111" t="s">
        <v>222</v>
      </c>
      <c r="G865" s="136">
        <v>2.8979499999999999E-5</v>
      </c>
      <c r="H865" s="103">
        <f>ROUND(+G865*Totals!$H$18,2)</f>
        <v>11.1</v>
      </c>
      <c r="I865" s="103">
        <f t="shared" si="37"/>
        <v>7.4732673267326737</v>
      </c>
      <c r="J865" s="103">
        <f t="shared" si="38"/>
        <v>3.626732673267326</v>
      </c>
      <c r="K865" s="113" t="s">
        <v>222</v>
      </c>
      <c r="L865" s="113" t="s">
        <v>39</v>
      </c>
      <c r="M865" s="138">
        <v>0.67326732673267331</v>
      </c>
      <c r="N865" s="117">
        <f>+H865*M865</f>
        <v>7.4732673267326737</v>
      </c>
      <c r="O865" s="117"/>
      <c r="P865" s="114"/>
      <c r="Q865" s="118"/>
      <c r="R865" s="116"/>
      <c r="S865" s="114"/>
    </row>
    <row r="866" spans="6:19">
      <c r="F866" s="111" t="s">
        <v>221</v>
      </c>
      <c r="G866" s="136">
        <v>4.7449030000000004E-4</v>
      </c>
      <c r="H866" s="103">
        <f>ROUND(+G866*Totals!$H$18,2)</f>
        <v>181.71</v>
      </c>
      <c r="I866" s="103">
        <f t="shared" si="37"/>
        <v>0</v>
      </c>
      <c r="J866" s="103">
        <f t="shared" si="38"/>
        <v>181.71</v>
      </c>
      <c r="K866" s="113"/>
      <c r="L866" s="113"/>
      <c r="N866" s="117"/>
      <c r="O866" s="113"/>
      <c r="P866" s="114"/>
      <c r="Q866" s="118"/>
      <c r="R866" s="116"/>
      <c r="S866" s="114"/>
    </row>
    <row r="867" spans="6:19">
      <c r="F867" s="111" t="s">
        <v>220</v>
      </c>
      <c r="G867" s="136">
        <v>1.881733E-4</v>
      </c>
      <c r="H867" s="103">
        <f>ROUND(+G867*Totals!$H$18,2)</f>
        <v>72.06</v>
      </c>
      <c r="I867" s="103">
        <f t="shared" si="37"/>
        <v>14.743734015345268</v>
      </c>
      <c r="J867" s="103">
        <f t="shared" si="38"/>
        <v>57.316265984654734</v>
      </c>
      <c r="K867" s="113" t="s">
        <v>220</v>
      </c>
      <c r="L867" s="113" t="s">
        <v>96</v>
      </c>
      <c r="M867" s="138">
        <v>0.20460358056265984</v>
      </c>
      <c r="N867" s="117">
        <f>+H867*M867</f>
        <v>14.743734015345268</v>
      </c>
      <c r="O867" s="113"/>
      <c r="P867" s="114"/>
      <c r="Q867" s="118"/>
      <c r="R867" s="116"/>
      <c r="S867" s="114"/>
    </row>
    <row r="868" spans="6:19">
      <c r="F868" s="111" t="s">
        <v>219</v>
      </c>
      <c r="G868" s="136">
        <v>6.0045439999999997E-4</v>
      </c>
      <c r="H868" s="103">
        <f>ROUND(+G868*Totals!$H$18,2)</f>
        <v>229.95</v>
      </c>
      <c r="I868" s="103">
        <f t="shared" si="37"/>
        <v>0</v>
      </c>
      <c r="J868" s="103">
        <f t="shared" si="38"/>
        <v>229.95</v>
      </c>
      <c r="K868" s="113"/>
      <c r="L868" s="113"/>
      <c r="N868" s="117"/>
      <c r="O868" s="113"/>
      <c r="P868" s="114"/>
      <c r="Q868" s="118"/>
      <c r="R868" s="116"/>
      <c r="S868" s="114"/>
    </row>
    <row r="869" spans="6:19">
      <c r="F869" s="111" t="s">
        <v>218</v>
      </c>
      <c r="G869" s="136">
        <v>1.7611783400000001E-2</v>
      </c>
      <c r="H869" s="103">
        <f>ROUND(+G869*Totals!$H$18,2)</f>
        <v>6744.71</v>
      </c>
      <c r="I869" s="103">
        <f t="shared" si="37"/>
        <v>0</v>
      </c>
      <c r="J869" s="103">
        <f t="shared" si="38"/>
        <v>6744.71</v>
      </c>
      <c r="K869" s="113"/>
      <c r="L869" s="113"/>
      <c r="N869" s="117"/>
      <c r="O869" s="117"/>
      <c r="P869" s="114"/>
      <c r="Q869" s="118"/>
      <c r="R869" s="116"/>
      <c r="S869" s="114"/>
    </row>
    <row r="870" spans="6:19">
      <c r="F870" s="111" t="s">
        <v>217</v>
      </c>
      <c r="G870" s="136">
        <v>1.306008E-4</v>
      </c>
      <c r="H870" s="103">
        <f>ROUND(+G870*Totals!$H$18,2)</f>
        <v>50.02</v>
      </c>
      <c r="I870" s="103">
        <f t="shared" si="37"/>
        <v>0</v>
      </c>
      <c r="J870" s="103">
        <f t="shared" si="38"/>
        <v>50.02</v>
      </c>
      <c r="K870" s="113"/>
      <c r="L870" s="113"/>
      <c r="N870" s="117"/>
      <c r="O870" s="117"/>
      <c r="P870" s="114"/>
      <c r="Q870" s="118"/>
      <c r="R870" s="116"/>
      <c r="S870" s="114"/>
    </row>
    <row r="871" spans="6:19">
      <c r="F871" s="111" t="s">
        <v>216</v>
      </c>
      <c r="G871" s="136">
        <v>1.530115E-4</v>
      </c>
      <c r="H871" s="103">
        <f>ROUND(+G871*Totals!$H$18,2)</f>
        <v>58.6</v>
      </c>
      <c r="I871" s="103">
        <f t="shared" si="37"/>
        <v>14.068231046931409</v>
      </c>
      <c r="J871" s="103">
        <f t="shared" si="38"/>
        <v>44.531768953068593</v>
      </c>
      <c r="K871" s="113" t="s">
        <v>216</v>
      </c>
      <c r="L871" s="113" t="s">
        <v>58</v>
      </c>
      <c r="M871" s="138">
        <v>0.24007220216606498</v>
      </c>
      <c r="N871" s="117">
        <f>+H871*M871</f>
        <v>14.068231046931409</v>
      </c>
      <c r="O871" s="113"/>
      <c r="P871" s="114"/>
      <c r="Q871" s="118"/>
      <c r="R871" s="116"/>
      <c r="S871" s="114"/>
    </row>
    <row r="872" spans="6:19">
      <c r="F872" s="111" t="s">
        <v>215</v>
      </c>
      <c r="G872" s="136">
        <v>1.5069300000000002E-5</v>
      </c>
      <c r="H872" s="103">
        <f>ROUND(+G872*Totals!$H$18,2)</f>
        <v>5.77</v>
      </c>
      <c r="I872" s="103">
        <f t="shared" si="37"/>
        <v>0.43822784810126575</v>
      </c>
      <c r="J872" s="103">
        <f t="shared" si="38"/>
        <v>5.3317721518987335</v>
      </c>
      <c r="K872" s="113" t="s">
        <v>215</v>
      </c>
      <c r="L872" s="113" t="s">
        <v>84</v>
      </c>
      <c r="M872" s="138">
        <v>7.5949367088607583E-2</v>
      </c>
      <c r="N872" s="117">
        <f>+H872*M872</f>
        <v>0.43822784810126575</v>
      </c>
      <c r="O872" s="113"/>
      <c r="P872" s="114"/>
      <c r="Q872" s="118"/>
      <c r="R872" s="116"/>
      <c r="S872" s="114"/>
    </row>
    <row r="873" spans="6:19">
      <c r="F873" s="111" t="s">
        <v>214</v>
      </c>
      <c r="G873" s="136">
        <v>2.9906799999999999E-4</v>
      </c>
      <c r="H873" s="103">
        <f>ROUND(+G873*Totals!$H$18,2)</f>
        <v>114.53</v>
      </c>
      <c r="I873" s="103">
        <f t="shared" si="37"/>
        <v>0</v>
      </c>
      <c r="J873" s="103">
        <f t="shared" si="38"/>
        <v>114.53</v>
      </c>
      <c r="K873" s="113"/>
      <c r="L873" s="113"/>
      <c r="N873" s="117"/>
      <c r="O873" s="117"/>
      <c r="P873" s="114"/>
      <c r="Q873" s="118"/>
      <c r="R873" s="116"/>
      <c r="S873" s="114"/>
    </row>
    <row r="874" spans="6:19">
      <c r="F874" s="111" t="s">
        <v>213</v>
      </c>
      <c r="G874" s="136">
        <v>5.7340690000000003E-4</v>
      </c>
      <c r="H874" s="103">
        <f>ROUND(+G874*Totals!$H$18,2)</f>
        <v>219.6</v>
      </c>
      <c r="I874" s="103">
        <f t="shared" si="37"/>
        <v>0</v>
      </c>
      <c r="J874" s="103">
        <f t="shared" si="38"/>
        <v>219.6</v>
      </c>
      <c r="K874" s="113"/>
      <c r="L874" s="113"/>
      <c r="N874" s="117"/>
      <c r="O874" s="117"/>
      <c r="P874" s="114"/>
      <c r="Q874" s="118"/>
      <c r="R874" s="116"/>
      <c r="S874" s="114"/>
    </row>
    <row r="875" spans="6:19">
      <c r="F875" s="111" t="s">
        <v>212</v>
      </c>
      <c r="G875" s="136">
        <v>6.8777900000000004E-5</v>
      </c>
      <c r="H875" s="103">
        <f>ROUND(+G875*Totals!$H$18,2)</f>
        <v>26.34</v>
      </c>
      <c r="I875" s="103">
        <f t="shared" si="37"/>
        <v>4.2945652173913054</v>
      </c>
      <c r="J875" s="103">
        <f t="shared" si="38"/>
        <v>22.045434782608694</v>
      </c>
      <c r="K875" s="113" t="s">
        <v>212</v>
      </c>
      <c r="L875" s="113" t="s">
        <v>61</v>
      </c>
      <c r="M875" s="138">
        <v>0.1630434782608696</v>
      </c>
      <c r="N875" s="117">
        <f>+H875*M875</f>
        <v>4.2945652173913054</v>
      </c>
      <c r="O875" s="117"/>
      <c r="P875" s="114"/>
      <c r="Q875" s="118"/>
      <c r="R875" s="116"/>
      <c r="S875" s="114"/>
    </row>
    <row r="876" spans="6:19">
      <c r="F876" s="111" t="s">
        <v>211</v>
      </c>
      <c r="G876" s="136">
        <v>2.6274699999999998E-5</v>
      </c>
      <c r="H876" s="103">
        <f>ROUND(+G876*Totals!$H$18,2)</f>
        <v>10.06</v>
      </c>
      <c r="I876" s="103">
        <f t="shared" si="37"/>
        <v>1.558114478114478</v>
      </c>
      <c r="J876" s="103">
        <f t="shared" si="38"/>
        <v>8.5018855218855229</v>
      </c>
      <c r="K876" s="113" t="s">
        <v>211</v>
      </c>
      <c r="L876" s="113" t="s">
        <v>109</v>
      </c>
      <c r="M876" s="138">
        <v>0.15488215488215487</v>
      </c>
      <c r="N876" s="117">
        <f>+H876*M876</f>
        <v>1.558114478114478</v>
      </c>
      <c r="O876" s="113"/>
      <c r="P876" s="114"/>
      <c r="Q876" s="118"/>
      <c r="R876" s="116"/>
      <c r="S876" s="114"/>
    </row>
    <row r="877" spans="6:19">
      <c r="F877" s="111" t="s">
        <v>210</v>
      </c>
      <c r="G877" s="136">
        <v>1.070308E-4</v>
      </c>
      <c r="H877" s="103">
        <f>ROUND(+G877*Totals!$H$18,2)</f>
        <v>40.99</v>
      </c>
      <c r="I877" s="103">
        <f t="shared" si="37"/>
        <v>5.7438216560509554</v>
      </c>
      <c r="J877" s="103">
        <f t="shared" si="38"/>
        <v>35.246178343949047</v>
      </c>
      <c r="K877" s="137" t="s">
        <v>210</v>
      </c>
      <c r="L877" s="137" t="s">
        <v>85</v>
      </c>
      <c r="M877" s="138">
        <v>0.14012738853503184</v>
      </c>
      <c r="N877" s="117">
        <f>+H877*M877</f>
        <v>5.7438216560509554</v>
      </c>
      <c r="O877" s="113"/>
      <c r="P877" s="114"/>
      <c r="Q877" s="118"/>
      <c r="R877" s="116"/>
      <c r="S877" s="114"/>
    </row>
    <row r="878" spans="6:19">
      <c r="F878" s="111" t="s">
        <v>209</v>
      </c>
      <c r="G878" s="136">
        <v>2.7472529999999996E-4</v>
      </c>
      <c r="H878" s="103">
        <f>ROUND(+G878*Totals!$H$18,2)</f>
        <v>105.21</v>
      </c>
      <c r="I878" s="103">
        <f t="shared" si="37"/>
        <v>0</v>
      </c>
      <c r="J878" s="103">
        <f t="shared" si="38"/>
        <v>105.21</v>
      </c>
      <c r="K878" s="113"/>
      <c r="L878" s="113"/>
      <c r="N878" s="117"/>
      <c r="O878" s="113"/>
      <c r="P878" s="114"/>
      <c r="Q878" s="118"/>
      <c r="R878" s="116"/>
      <c r="S878" s="114"/>
    </row>
    <row r="879" spans="6:19">
      <c r="F879" s="111" t="s">
        <v>208</v>
      </c>
      <c r="G879" s="136">
        <v>3.380937E-4</v>
      </c>
      <c r="H879" s="103">
        <f>ROUND(+G879*Totals!$H$18,2)</f>
        <v>129.47999999999999</v>
      </c>
      <c r="I879" s="103">
        <f t="shared" si="37"/>
        <v>0</v>
      </c>
      <c r="J879" s="103">
        <f t="shared" si="38"/>
        <v>129.47999999999999</v>
      </c>
      <c r="K879" s="113"/>
      <c r="L879" s="113"/>
      <c r="N879" s="117"/>
      <c r="O879" s="117"/>
      <c r="P879" s="114"/>
      <c r="Q879" s="118"/>
      <c r="R879" s="116"/>
      <c r="S879" s="114"/>
    </row>
    <row r="880" spans="6:19">
      <c r="F880" s="111" t="s">
        <v>207</v>
      </c>
      <c r="G880" s="136">
        <v>4.3739659999999999E-4</v>
      </c>
      <c r="H880" s="103">
        <f>ROUND(+G880*Totals!$H$18,2)</f>
        <v>167.51</v>
      </c>
      <c r="I880" s="103">
        <f t="shared" si="37"/>
        <v>0</v>
      </c>
      <c r="J880" s="103">
        <f t="shared" si="38"/>
        <v>167.51</v>
      </c>
      <c r="K880" s="113"/>
      <c r="L880" s="113"/>
      <c r="N880" s="117"/>
      <c r="O880" s="117"/>
      <c r="P880" s="114"/>
      <c r="Q880" s="118"/>
      <c r="R880" s="116"/>
      <c r="S880" s="114"/>
    </row>
    <row r="881" spans="6:19">
      <c r="F881" s="111" t="s">
        <v>206</v>
      </c>
      <c r="G881" s="136">
        <v>5.0231100000000001E-5</v>
      </c>
      <c r="H881" s="103">
        <f>ROUND(+G881*Totals!$H$18,2)</f>
        <v>19.239999999999998</v>
      </c>
      <c r="I881" s="103">
        <f t="shared" si="37"/>
        <v>5.2232302405498272</v>
      </c>
      <c r="J881" s="103">
        <f t="shared" si="38"/>
        <v>14.01676975945017</v>
      </c>
      <c r="K881" s="113" t="s">
        <v>206</v>
      </c>
      <c r="L881" s="113" t="s">
        <v>127</v>
      </c>
      <c r="M881" s="138">
        <v>0.27147766323024053</v>
      </c>
      <c r="N881" s="117">
        <f>+H881*M881</f>
        <v>5.2232302405498272</v>
      </c>
      <c r="O881" s="113"/>
      <c r="P881" s="114"/>
      <c r="Q881" s="118"/>
      <c r="R881" s="116"/>
      <c r="S881" s="114"/>
    </row>
    <row r="882" spans="6:19">
      <c r="F882" s="111" t="s">
        <v>205</v>
      </c>
      <c r="G882" s="136">
        <v>2.0865200000000001E-5</v>
      </c>
      <c r="H882" s="103">
        <f>ROUND(+G882*Totals!$H$18,2)</f>
        <v>7.99</v>
      </c>
      <c r="I882" s="103">
        <f t="shared" si="37"/>
        <v>3.5147267759562841</v>
      </c>
      <c r="J882" s="103">
        <f t="shared" si="38"/>
        <v>4.4752732240437165</v>
      </c>
      <c r="K882" s="113" t="s">
        <v>205</v>
      </c>
      <c r="L882" s="113" t="s">
        <v>119</v>
      </c>
      <c r="M882" s="138">
        <v>0.43989071038251365</v>
      </c>
      <c r="N882" s="117">
        <f>+H882*M882</f>
        <v>3.5147267759562841</v>
      </c>
      <c r="O882" s="117"/>
      <c r="P882" s="114"/>
      <c r="Q882" s="118"/>
      <c r="R882" s="116"/>
      <c r="S882" s="114"/>
    </row>
    <row r="883" spans="6:19">
      <c r="F883" s="111" t="s">
        <v>204</v>
      </c>
      <c r="G883" s="136">
        <v>1.9080076000000002E-3</v>
      </c>
      <c r="H883" s="103">
        <f>ROUND(+G883*Totals!$H$18,2)</f>
        <v>730.7</v>
      </c>
      <c r="I883" s="103">
        <f t="shared" si="37"/>
        <v>0</v>
      </c>
      <c r="J883" s="103">
        <f t="shared" si="38"/>
        <v>730.7</v>
      </c>
      <c r="K883" s="113"/>
      <c r="L883" s="113"/>
      <c r="N883" s="117"/>
      <c r="O883" s="117"/>
      <c r="P883" s="114"/>
      <c r="Q883" s="118"/>
      <c r="R883" s="116"/>
      <c r="S883" s="114"/>
    </row>
    <row r="884" spans="6:19">
      <c r="F884" s="111" t="s">
        <v>203</v>
      </c>
      <c r="G884" s="136">
        <v>7.8437700000000003E-5</v>
      </c>
      <c r="H884" s="103">
        <f>ROUND(+G884*Totals!$H$18,2)</f>
        <v>30.04</v>
      </c>
      <c r="I884" s="103">
        <f t="shared" si="37"/>
        <v>9.4260410557184748</v>
      </c>
      <c r="J884" s="103">
        <f t="shared" si="38"/>
        <v>20.613958944281524</v>
      </c>
      <c r="K884" s="113" t="s">
        <v>203</v>
      </c>
      <c r="L884" s="113" t="s">
        <v>56</v>
      </c>
      <c r="M884" s="138">
        <v>0.31378299120234604</v>
      </c>
      <c r="N884" s="117">
        <f>+H884*M884</f>
        <v>9.4260410557184748</v>
      </c>
      <c r="O884" s="117"/>
      <c r="P884" s="114"/>
      <c r="Q884" s="118"/>
      <c r="R884" s="116"/>
      <c r="S884" s="114"/>
    </row>
    <row r="885" spans="6:19">
      <c r="F885" s="111" t="s">
        <v>202</v>
      </c>
      <c r="G885" s="136">
        <v>8.0756100000000004E-5</v>
      </c>
      <c r="H885" s="103">
        <f>ROUND(+G885*Totals!$H$18,2)</f>
        <v>30.93</v>
      </c>
      <c r="I885" s="103">
        <f t="shared" si="37"/>
        <v>12.255283018867923</v>
      </c>
      <c r="J885" s="103">
        <f t="shared" si="38"/>
        <v>18.674716981132079</v>
      </c>
      <c r="K885" s="113" t="s">
        <v>202</v>
      </c>
      <c r="L885" s="113" t="s">
        <v>67</v>
      </c>
      <c r="M885" s="138">
        <v>0.39622641509433959</v>
      </c>
      <c r="N885" s="117">
        <f>+H885*M885</f>
        <v>12.255283018867923</v>
      </c>
      <c r="O885" s="113"/>
      <c r="P885" s="114"/>
      <c r="Q885" s="118"/>
      <c r="R885" s="116"/>
      <c r="S885" s="114"/>
    </row>
    <row r="886" spans="6:19">
      <c r="F886" s="111" t="s">
        <v>201</v>
      </c>
      <c r="G886" s="136">
        <v>1.3330549999999999E-4</v>
      </c>
      <c r="H886" s="103">
        <f>ROUND(+G886*Totals!$H$18,2)</f>
        <v>51.05</v>
      </c>
      <c r="I886" s="103">
        <f t="shared" si="37"/>
        <v>0.38927015250544666</v>
      </c>
      <c r="J886" s="103">
        <f t="shared" si="38"/>
        <v>50.660729847494551</v>
      </c>
      <c r="K886" s="113" t="s">
        <v>201</v>
      </c>
      <c r="L886" s="113" t="s">
        <v>64</v>
      </c>
      <c r="M886" s="138">
        <v>7.6252723311546851E-3</v>
      </c>
      <c r="N886" s="117">
        <f>+H886*M886</f>
        <v>0.38927015250544666</v>
      </c>
      <c r="O886" s="113"/>
      <c r="P886" s="114"/>
      <c r="Q886" s="118"/>
      <c r="R886" s="116"/>
      <c r="S886" s="114"/>
    </row>
    <row r="887" spans="6:19">
      <c r="F887" s="111" t="s">
        <v>200</v>
      </c>
      <c r="G887" s="136">
        <v>5.9929519999999997E-4</v>
      </c>
      <c r="H887" s="103">
        <f>ROUND(+G887*Totals!$H$18,2)</f>
        <v>229.51</v>
      </c>
      <c r="I887" s="103">
        <f t="shared" si="37"/>
        <v>0</v>
      </c>
      <c r="J887" s="103">
        <f t="shared" si="38"/>
        <v>229.51</v>
      </c>
      <c r="K887" s="113"/>
      <c r="L887" s="113"/>
      <c r="N887" s="117"/>
      <c r="O887" s="113"/>
      <c r="P887" s="114"/>
      <c r="Q887" s="118"/>
      <c r="R887" s="116"/>
      <c r="S887" s="114"/>
    </row>
    <row r="888" spans="6:19">
      <c r="F888" s="111" t="s">
        <v>199</v>
      </c>
      <c r="G888" s="136">
        <v>5.278126E-4</v>
      </c>
      <c r="H888" s="103">
        <f>ROUND(+G888*Totals!$H$18,2)</f>
        <v>202.13</v>
      </c>
      <c r="I888" s="103">
        <f t="shared" si="37"/>
        <v>0</v>
      </c>
      <c r="J888" s="103">
        <f t="shared" si="38"/>
        <v>202.13</v>
      </c>
      <c r="K888" s="113"/>
      <c r="L888" s="113"/>
      <c r="N888" s="117"/>
      <c r="O888" s="113"/>
      <c r="P888" s="114"/>
      <c r="Q888" s="118"/>
      <c r="R888" s="116"/>
      <c r="S888" s="114"/>
    </row>
    <row r="889" spans="6:19">
      <c r="F889" s="111" t="s">
        <v>198</v>
      </c>
      <c r="G889" s="136">
        <v>2.6583820000000003E-4</v>
      </c>
      <c r="H889" s="103">
        <f>ROUND(+G889*Totals!$H$18,2)</f>
        <v>101.81</v>
      </c>
      <c r="I889" s="103">
        <f t="shared" si="37"/>
        <v>0</v>
      </c>
      <c r="J889" s="103">
        <f t="shared" si="38"/>
        <v>101.81</v>
      </c>
      <c r="K889" s="113"/>
      <c r="L889" s="113"/>
      <c r="N889" s="117"/>
      <c r="O889" s="117"/>
      <c r="P889" s="114"/>
      <c r="Q889" s="118"/>
      <c r="R889" s="116"/>
      <c r="S889" s="114"/>
    </row>
    <row r="890" spans="6:19">
      <c r="F890" s="111" t="s">
        <v>197</v>
      </c>
      <c r="G890" s="136">
        <v>2.9172660000000001E-4</v>
      </c>
      <c r="H890" s="103">
        <f>ROUND(+G890*Totals!$H$18,2)</f>
        <v>111.72</v>
      </c>
      <c r="I890" s="103">
        <f t="shared" si="37"/>
        <v>0</v>
      </c>
      <c r="J890" s="103">
        <f t="shared" si="38"/>
        <v>111.72</v>
      </c>
      <c r="K890" s="113"/>
      <c r="L890" s="113"/>
      <c r="N890" s="117"/>
      <c r="O890" s="113"/>
      <c r="P890" s="114"/>
      <c r="Q890" s="118"/>
      <c r="R890" s="116"/>
      <c r="S890" s="114"/>
    </row>
    <row r="891" spans="6:19">
      <c r="F891" s="111" t="s">
        <v>196</v>
      </c>
      <c r="G891" s="136">
        <v>6.3754800000000002E-5</v>
      </c>
      <c r="H891" s="103">
        <f>ROUND(+G891*Totals!$H$18,2)</f>
        <v>24.42</v>
      </c>
      <c r="I891" s="103">
        <f t="shared" si="37"/>
        <v>9.8883802816901412</v>
      </c>
      <c r="J891" s="103">
        <f t="shared" si="38"/>
        <v>14.531619718309861</v>
      </c>
      <c r="K891" s="113" t="s">
        <v>196</v>
      </c>
      <c r="L891" s="113" t="s">
        <v>66</v>
      </c>
      <c r="M891" s="138">
        <v>0.40492957746478875</v>
      </c>
      <c r="N891" s="117">
        <f>+H891*M891</f>
        <v>9.8883802816901412</v>
      </c>
      <c r="O891" s="113"/>
      <c r="P891" s="114"/>
      <c r="Q891" s="118"/>
      <c r="R891" s="116"/>
      <c r="S891" s="114"/>
    </row>
    <row r="892" spans="6:19">
      <c r="F892" s="111" t="s">
        <v>195</v>
      </c>
      <c r="G892" s="136">
        <v>2.886354E-4</v>
      </c>
      <c r="H892" s="103">
        <f>ROUND(+G892*Totals!$H$18,2)</f>
        <v>110.54</v>
      </c>
      <c r="I892" s="103">
        <f t="shared" si="37"/>
        <v>0</v>
      </c>
      <c r="J892" s="103">
        <f t="shared" si="38"/>
        <v>110.54</v>
      </c>
      <c r="K892" s="113"/>
      <c r="L892" s="113"/>
      <c r="N892" s="117"/>
      <c r="O892" s="113"/>
      <c r="P892" s="114"/>
      <c r="Q892" s="118"/>
      <c r="R892" s="116"/>
      <c r="S892" s="114"/>
    </row>
    <row r="893" spans="6:19">
      <c r="F893" s="111" t="s">
        <v>123</v>
      </c>
      <c r="G893" s="136">
        <v>8.0524260000000005E-4</v>
      </c>
      <c r="H893" s="103">
        <f>ROUND(+G893*Totals!$H$18,2)</f>
        <v>308.38</v>
      </c>
      <c r="I893" s="103">
        <f t="shared" si="37"/>
        <v>0</v>
      </c>
      <c r="J893" s="103">
        <f t="shared" si="38"/>
        <v>308.38</v>
      </c>
      <c r="K893" s="113"/>
      <c r="L893" s="113"/>
      <c r="N893" s="117"/>
      <c r="O893" s="117"/>
      <c r="P893" s="114"/>
      <c r="Q893" s="118"/>
      <c r="R893" s="116"/>
      <c r="S893" s="114"/>
    </row>
    <row r="894" spans="6:19">
      <c r="F894" s="111" t="s">
        <v>125</v>
      </c>
      <c r="G894" s="136">
        <v>2.8407598000000003E-3</v>
      </c>
      <c r="H894" s="103">
        <f>ROUND(+G894*Totals!$H$18,2)</f>
        <v>1087.9100000000001</v>
      </c>
      <c r="I894" s="103">
        <f t="shared" si="37"/>
        <v>0</v>
      </c>
      <c r="J894" s="103">
        <f t="shared" si="38"/>
        <v>1087.9100000000001</v>
      </c>
      <c r="K894" s="113"/>
      <c r="L894" s="113"/>
      <c r="N894" s="117"/>
      <c r="O894" s="113"/>
      <c r="P894" s="114"/>
      <c r="Q894" s="118"/>
      <c r="R894" s="116"/>
      <c r="S894" s="114"/>
    </row>
    <row r="895" spans="6:19">
      <c r="F895" s="111" t="s">
        <v>194</v>
      </c>
      <c r="G895" s="136">
        <v>8.0756100000000004E-5</v>
      </c>
      <c r="H895" s="103">
        <f>ROUND(+G895*Totals!$H$18,2)</f>
        <v>30.93</v>
      </c>
      <c r="I895" s="103">
        <f t="shared" si="37"/>
        <v>9.1834916864608065</v>
      </c>
      <c r="J895" s="103">
        <f t="shared" si="38"/>
        <v>21.746508313539195</v>
      </c>
      <c r="K895" s="113" t="s">
        <v>194</v>
      </c>
      <c r="L895" s="113" t="s">
        <v>52</v>
      </c>
      <c r="M895" s="138">
        <v>0.29691211401425177</v>
      </c>
      <c r="N895" s="117">
        <f>+H895*M895</f>
        <v>9.1834916864608065</v>
      </c>
      <c r="O895" s="117"/>
      <c r="P895" s="114"/>
      <c r="Q895" s="118"/>
      <c r="R895" s="116"/>
      <c r="S895" s="114"/>
    </row>
    <row r="896" spans="6:19">
      <c r="F896" s="111" t="s">
        <v>193</v>
      </c>
      <c r="G896" s="136">
        <v>2.6003075699999999E-2</v>
      </c>
      <c r="H896" s="103">
        <f>ROUND(+G896*Totals!$H$18,2)</f>
        <v>9958.2900000000009</v>
      </c>
      <c r="I896" s="103">
        <f t="shared" si="37"/>
        <v>0</v>
      </c>
      <c r="J896" s="103">
        <f t="shared" si="38"/>
        <v>9958.2900000000009</v>
      </c>
      <c r="K896" s="113"/>
      <c r="L896" s="113"/>
      <c r="N896" s="117"/>
      <c r="O896" s="117"/>
      <c r="P896" s="114"/>
      <c r="Q896" s="118"/>
      <c r="R896" s="116"/>
      <c r="S896" s="114"/>
    </row>
    <row r="897" spans="6:19">
      <c r="F897" s="111" t="s">
        <v>192</v>
      </c>
      <c r="G897" s="136">
        <v>4.2116799999999996E-5</v>
      </c>
      <c r="H897" s="103">
        <f>ROUND(+G897*Totals!$H$18,2)</f>
        <v>16.13</v>
      </c>
      <c r="I897" s="103">
        <f t="shared" si="37"/>
        <v>5.1944067796610174</v>
      </c>
      <c r="J897" s="103">
        <f t="shared" si="38"/>
        <v>10.935593220338982</v>
      </c>
      <c r="K897" s="113" t="s">
        <v>192</v>
      </c>
      <c r="L897" s="113" t="s">
        <v>38</v>
      </c>
      <c r="M897" s="138">
        <v>0.32203389830508478</v>
      </c>
      <c r="N897" s="117">
        <f>+H897*M897</f>
        <v>5.1944067796610174</v>
      </c>
      <c r="O897" s="113"/>
      <c r="P897" s="114"/>
      <c r="Q897" s="118"/>
      <c r="R897" s="116"/>
      <c r="S897" s="114"/>
    </row>
    <row r="898" spans="6:19">
      <c r="F898" s="111" t="s">
        <v>191</v>
      </c>
      <c r="G898" s="136">
        <v>8.8483899999999995E-5</v>
      </c>
      <c r="H898" s="103">
        <f>ROUND(+G898*Totals!$H$18,2)</f>
        <v>33.89</v>
      </c>
      <c r="I898" s="103">
        <f t="shared" si="37"/>
        <v>9.4026147704590812</v>
      </c>
      <c r="J898" s="103">
        <f t="shared" si="38"/>
        <v>24.487385229540919</v>
      </c>
      <c r="K898" s="113" t="s">
        <v>191</v>
      </c>
      <c r="L898" s="113" t="s">
        <v>67</v>
      </c>
      <c r="M898" s="138">
        <v>0.27744510978043913</v>
      </c>
      <c r="N898" s="117">
        <f>+H898*M898</f>
        <v>9.4026147704590812</v>
      </c>
      <c r="O898" s="113"/>
      <c r="P898" s="114"/>
      <c r="Q898" s="118"/>
      <c r="R898" s="116"/>
      <c r="S898" s="114"/>
    </row>
    <row r="899" spans="6:19">
      <c r="F899" s="111" t="s">
        <v>190</v>
      </c>
      <c r="G899" s="136">
        <v>1.22961778E-2</v>
      </c>
      <c r="H899" s="103">
        <f>ROUND(+G899*Totals!$H$18,2)</f>
        <v>4709.0200000000004</v>
      </c>
      <c r="I899" s="103">
        <f t="shared" si="37"/>
        <v>0</v>
      </c>
      <c r="J899" s="103">
        <f t="shared" si="38"/>
        <v>4709.0200000000004</v>
      </c>
      <c r="K899" s="113"/>
      <c r="L899" s="113"/>
      <c r="N899" s="117"/>
      <c r="O899" s="113"/>
      <c r="P899" s="114"/>
      <c r="Q899" s="118"/>
      <c r="R899" s="116"/>
      <c r="S899" s="114"/>
    </row>
    <row r="900" spans="6:19">
      <c r="F900" s="111" t="s">
        <v>189</v>
      </c>
      <c r="G900" s="136">
        <v>1.4787252E-3</v>
      </c>
      <c r="H900" s="103">
        <f>ROUND(+G900*Totals!$H$18,2)</f>
        <v>566.29999999999995</v>
      </c>
      <c r="I900" s="103">
        <f t="shared" si="37"/>
        <v>0</v>
      </c>
      <c r="J900" s="103">
        <f t="shared" si="38"/>
        <v>566.29999999999995</v>
      </c>
      <c r="K900" s="113"/>
      <c r="L900" s="113"/>
      <c r="N900" s="117"/>
      <c r="O900" s="113"/>
      <c r="P900" s="114"/>
      <c r="Q900" s="118"/>
      <c r="R900" s="116"/>
      <c r="S900" s="114"/>
    </row>
    <row r="901" spans="6:19">
      <c r="F901" s="111" t="s">
        <v>188</v>
      </c>
      <c r="G901" s="136">
        <v>4.0161667000000005E-3</v>
      </c>
      <c r="H901" s="103">
        <f>ROUND(+G901*Totals!$H$18,2)</f>
        <v>1538.05</v>
      </c>
      <c r="I901" s="103">
        <f t="shared" si="37"/>
        <v>0</v>
      </c>
      <c r="J901" s="103">
        <f t="shared" si="38"/>
        <v>1538.05</v>
      </c>
      <c r="K901" s="113"/>
      <c r="L901" s="113"/>
      <c r="N901" s="117"/>
      <c r="O901" s="117"/>
      <c r="P901" s="114"/>
      <c r="Q901" s="118"/>
      <c r="R901" s="116"/>
      <c r="S901" s="114"/>
    </row>
    <row r="902" spans="6:19">
      <c r="F902" s="111" t="s">
        <v>187</v>
      </c>
      <c r="G902" s="136">
        <v>3.7325539999999999E-4</v>
      </c>
      <c r="H902" s="103">
        <f>ROUND(+G902*Totals!$H$18,2)</f>
        <v>142.94</v>
      </c>
      <c r="I902" s="103">
        <f t="shared" si="37"/>
        <v>0</v>
      </c>
      <c r="J902" s="103">
        <f t="shared" si="38"/>
        <v>142.94</v>
      </c>
      <c r="K902" s="113"/>
      <c r="L902" s="113"/>
      <c r="N902" s="117"/>
      <c r="O902" s="113"/>
      <c r="P902" s="114"/>
      <c r="Q902" s="118"/>
      <c r="R902" s="116"/>
      <c r="S902" s="114"/>
    </row>
    <row r="903" spans="6:19">
      <c r="F903" s="111" t="s">
        <v>186</v>
      </c>
      <c r="G903" s="136">
        <v>5.3322200000000003E-5</v>
      </c>
      <c r="H903" s="103">
        <f>ROUND(+G903*Totals!$H$18,2)</f>
        <v>20.420000000000002</v>
      </c>
      <c r="I903" s="103">
        <f t="shared" ref="I903:I951" si="39">+N903+Q903+T903</f>
        <v>6.3852012383900938</v>
      </c>
      <c r="J903" s="103">
        <f t="shared" ref="J903:J951" si="40">+H903-I903</f>
        <v>14.034798761609908</v>
      </c>
      <c r="K903" s="113" t="s">
        <v>186</v>
      </c>
      <c r="L903" s="113" t="s">
        <v>55</v>
      </c>
      <c r="M903" s="138">
        <v>0.31269349845201239</v>
      </c>
      <c r="N903" s="117">
        <f>+H903*M903</f>
        <v>6.3852012383900938</v>
      </c>
      <c r="O903" s="117"/>
      <c r="P903" s="114"/>
      <c r="Q903" s="118"/>
      <c r="R903" s="116"/>
      <c r="S903" s="114"/>
    </row>
    <row r="904" spans="6:19">
      <c r="F904" s="111" t="s">
        <v>127</v>
      </c>
      <c r="G904" s="136">
        <v>3.63209E-5</v>
      </c>
      <c r="H904" s="103">
        <f>ROUND(+G904*Totals!$H$18,2)</f>
        <v>13.91</v>
      </c>
      <c r="I904" s="103">
        <f t="shared" si="39"/>
        <v>2.2324691358024689</v>
      </c>
      <c r="J904" s="103">
        <f t="shared" si="40"/>
        <v>11.677530864197532</v>
      </c>
      <c r="K904" s="113" t="s">
        <v>127</v>
      </c>
      <c r="L904" s="113" t="s">
        <v>88</v>
      </c>
      <c r="M904" s="138">
        <v>0.16049382716049382</v>
      </c>
      <c r="N904" s="117">
        <f>+H904*M904</f>
        <v>2.2324691358024689</v>
      </c>
      <c r="O904" s="117"/>
      <c r="P904" s="114"/>
      <c r="Q904" s="118"/>
      <c r="R904" s="116"/>
      <c r="S904" s="114"/>
    </row>
    <row r="905" spans="6:19">
      <c r="F905" s="111" t="s">
        <v>185</v>
      </c>
      <c r="G905" s="136">
        <v>3.0235236E-3</v>
      </c>
      <c r="H905" s="103">
        <f>ROUND(+G905*Totals!$H$18,2)</f>
        <v>1157.9100000000001</v>
      </c>
      <c r="I905" s="103">
        <f t="shared" si="39"/>
        <v>0</v>
      </c>
      <c r="J905" s="103">
        <f t="shared" si="40"/>
        <v>1157.9100000000001</v>
      </c>
      <c r="K905" s="113"/>
      <c r="L905" s="113"/>
      <c r="N905" s="117"/>
      <c r="O905" s="113"/>
      <c r="P905" s="114"/>
      <c r="Q905" s="118"/>
      <c r="R905" s="116"/>
      <c r="S905" s="114"/>
    </row>
    <row r="906" spans="6:19">
      <c r="F906" s="111" t="s">
        <v>184</v>
      </c>
      <c r="G906" s="136">
        <v>5.2549399999999995E-5</v>
      </c>
      <c r="H906" s="103">
        <f>ROUND(+G906*Totals!$H$18,2)</f>
        <v>20.12</v>
      </c>
      <c r="I906" s="103">
        <f t="shared" si="39"/>
        <v>2.9443902439024394</v>
      </c>
      <c r="J906" s="103">
        <f t="shared" si="40"/>
        <v>17.175609756097561</v>
      </c>
      <c r="K906" s="143" t="s">
        <v>184</v>
      </c>
      <c r="L906" s="143" t="s">
        <v>54</v>
      </c>
      <c r="M906" s="140">
        <v>4.3360433604336043E-2</v>
      </c>
      <c r="N906" s="144">
        <f>+H906*M906</f>
        <v>0.87241192411924129</v>
      </c>
      <c r="O906" s="142" t="s">
        <v>61</v>
      </c>
      <c r="P906" s="140">
        <v>0.10298102981029811</v>
      </c>
      <c r="Q906" s="118">
        <f>H906*P906</f>
        <v>2.0719783197831982</v>
      </c>
      <c r="R906" s="116"/>
      <c r="S906" s="114"/>
    </row>
    <row r="907" spans="6:19">
      <c r="F907" s="111" t="s">
        <v>183</v>
      </c>
      <c r="G907" s="136">
        <v>5.8886259999999999E-4</v>
      </c>
      <c r="H907" s="103">
        <f>ROUND(+G907*Totals!$H$18,2)</f>
        <v>225.51</v>
      </c>
      <c r="I907" s="103">
        <f t="shared" si="39"/>
        <v>0</v>
      </c>
      <c r="J907" s="103">
        <f t="shared" si="40"/>
        <v>225.51</v>
      </c>
      <c r="K907" s="113"/>
      <c r="L907" s="113"/>
      <c r="N907" s="117"/>
      <c r="O907" s="117"/>
      <c r="P907" s="114"/>
      <c r="Q907" s="118"/>
      <c r="R907" s="116"/>
      <c r="S907" s="114"/>
    </row>
    <row r="908" spans="6:19">
      <c r="F908" s="111" t="s">
        <v>182</v>
      </c>
      <c r="G908" s="136">
        <v>2.7820280000000002E-4</v>
      </c>
      <c r="H908" s="103">
        <f>ROUND(+G908*Totals!$H$18,2)</f>
        <v>106.54</v>
      </c>
      <c r="I908" s="103">
        <f t="shared" si="39"/>
        <v>0</v>
      </c>
      <c r="J908" s="103">
        <f t="shared" si="40"/>
        <v>106.54</v>
      </c>
      <c r="K908" s="113"/>
      <c r="L908" s="113"/>
      <c r="N908" s="117"/>
      <c r="O908" s="117"/>
      <c r="P908" s="114"/>
      <c r="Q908" s="118"/>
      <c r="R908" s="116"/>
      <c r="S908" s="114"/>
    </row>
    <row r="909" spans="6:19">
      <c r="F909" s="111" t="s">
        <v>181</v>
      </c>
      <c r="G909" s="136">
        <v>4.6753499999999999E-5</v>
      </c>
      <c r="H909" s="103">
        <f>ROUND(+G909*Totals!$H$18,2)</f>
        <v>17.899999999999999</v>
      </c>
      <c r="I909" s="103">
        <f t="shared" si="39"/>
        <v>1.0755364806866954</v>
      </c>
      <c r="J909" s="103">
        <f t="shared" si="40"/>
        <v>16.824463519313305</v>
      </c>
      <c r="K909" s="113" t="s">
        <v>181</v>
      </c>
      <c r="L909" s="113" t="s">
        <v>57</v>
      </c>
      <c r="M909" s="138">
        <v>6.0085836909871251E-2</v>
      </c>
      <c r="N909" s="117">
        <f>+H909*M909</f>
        <v>1.0755364806866954</v>
      </c>
      <c r="O909" s="113"/>
      <c r="P909" s="114"/>
      <c r="Q909" s="118"/>
      <c r="R909" s="116"/>
      <c r="S909" s="114"/>
    </row>
    <row r="910" spans="6:19">
      <c r="F910" s="111" t="s">
        <v>180</v>
      </c>
      <c r="G910" s="136">
        <v>1.510796E-4</v>
      </c>
      <c r="H910" s="103">
        <f>ROUND(+G910*Totals!$H$18,2)</f>
        <v>57.86</v>
      </c>
      <c r="I910" s="103">
        <f t="shared" si="39"/>
        <v>5.6284046692607008</v>
      </c>
      <c r="J910" s="103">
        <f t="shared" si="40"/>
        <v>52.231595330739296</v>
      </c>
      <c r="K910" s="113" t="s">
        <v>180</v>
      </c>
      <c r="L910" s="113" t="s">
        <v>89</v>
      </c>
      <c r="M910" s="138">
        <v>9.727626459143969E-2</v>
      </c>
      <c r="N910" s="117">
        <f>+H910*M910</f>
        <v>5.6284046692607008</v>
      </c>
      <c r="O910" s="113"/>
      <c r="P910" s="114"/>
      <c r="Q910" s="118"/>
      <c r="R910" s="116"/>
      <c r="S910" s="114"/>
    </row>
    <row r="911" spans="6:19">
      <c r="F911" s="111" t="s">
        <v>179</v>
      </c>
      <c r="G911" s="136">
        <v>3.0563669999999999E-4</v>
      </c>
      <c r="H911" s="103">
        <f>ROUND(+G911*Totals!$H$18,2)</f>
        <v>117.05</v>
      </c>
      <c r="I911" s="103">
        <f t="shared" si="39"/>
        <v>0</v>
      </c>
      <c r="J911" s="103">
        <f t="shared" si="40"/>
        <v>117.05</v>
      </c>
      <c r="K911" s="113"/>
      <c r="L911" s="113"/>
      <c r="N911" s="117"/>
      <c r="O911" s="113"/>
      <c r="P911" s="114"/>
      <c r="Q911" s="118"/>
      <c r="R911" s="116"/>
      <c r="S911" s="114"/>
    </row>
    <row r="912" spans="6:19">
      <c r="F912" s="111" t="s">
        <v>178</v>
      </c>
      <c r="G912" s="136">
        <v>9.6945950000000005E-4</v>
      </c>
      <c r="H912" s="103">
        <f>ROUND(+G912*Totals!$H$18,2)</f>
        <v>371.27</v>
      </c>
      <c r="I912" s="103">
        <f t="shared" si="39"/>
        <v>0</v>
      </c>
      <c r="J912" s="103">
        <f t="shared" si="40"/>
        <v>371.27</v>
      </c>
      <c r="K912" s="113"/>
      <c r="L912" s="113"/>
      <c r="N912" s="117"/>
      <c r="O912" s="117"/>
      <c r="P912" s="114"/>
      <c r="Q912" s="118"/>
      <c r="R912" s="116"/>
      <c r="S912" s="114"/>
    </row>
    <row r="913" spans="6:19" ht="19.5" customHeight="1">
      <c r="F913" s="111" t="s">
        <v>177</v>
      </c>
      <c r="G913" s="136">
        <v>1.2352978000000001E-3</v>
      </c>
      <c r="H913" s="103">
        <f>ROUND(+G913*Totals!$H$18,2)</f>
        <v>473.08</v>
      </c>
      <c r="I913" s="103">
        <f t="shared" si="39"/>
        <v>0</v>
      </c>
      <c r="J913" s="103">
        <f t="shared" si="40"/>
        <v>473.08</v>
      </c>
      <c r="K913" s="113"/>
      <c r="L913" s="113"/>
      <c r="N913" s="117"/>
      <c r="O913" s="113"/>
      <c r="P913" s="114"/>
      <c r="Q913" s="118"/>
      <c r="R913" s="116"/>
      <c r="S913" s="114"/>
    </row>
    <row r="914" spans="6:19">
      <c r="F914" s="111" t="s">
        <v>176</v>
      </c>
      <c r="G914" s="136">
        <v>5.5640599999999997E-5</v>
      </c>
      <c r="H914" s="103">
        <f>ROUND(+G914*Totals!$H$18,2)</f>
        <v>21.31</v>
      </c>
      <c r="I914" s="103">
        <f t="shared" si="39"/>
        <v>4.7566964285714279</v>
      </c>
      <c r="J914" s="103">
        <f t="shared" si="40"/>
        <v>16.553303571428572</v>
      </c>
      <c r="K914" s="113" t="s">
        <v>176</v>
      </c>
      <c r="L914" s="113" t="s">
        <v>125</v>
      </c>
      <c r="M914" s="138">
        <v>0.2232142857142857</v>
      </c>
      <c r="N914" s="117">
        <f>+H914*M914</f>
        <v>4.7566964285714279</v>
      </c>
      <c r="O914" s="113"/>
      <c r="P914" s="114"/>
      <c r="Q914" s="118"/>
      <c r="R914" s="116"/>
      <c r="S914" s="114"/>
    </row>
    <row r="915" spans="6:19">
      <c r="F915" s="111" t="s">
        <v>175</v>
      </c>
      <c r="G915" s="136">
        <v>2.6554071800000002E-2</v>
      </c>
      <c r="H915" s="103">
        <f>ROUND(+G915*Totals!$H$18,2)</f>
        <v>10169.299999999999</v>
      </c>
      <c r="I915" s="103">
        <f t="shared" si="39"/>
        <v>0</v>
      </c>
      <c r="J915" s="103">
        <f t="shared" si="40"/>
        <v>10169.299999999999</v>
      </c>
      <c r="K915" s="113"/>
      <c r="L915" s="113"/>
      <c r="N915" s="117"/>
      <c r="O915" s="113"/>
      <c r="P915" s="114"/>
      <c r="Q915" s="118"/>
      <c r="R915" s="116"/>
      <c r="S915" s="114"/>
    </row>
    <row r="916" spans="6:19">
      <c r="F916" s="111" t="s">
        <v>174</v>
      </c>
      <c r="G916" s="136">
        <v>1.4907034E-3</v>
      </c>
      <c r="H916" s="103">
        <f>ROUND(+G916*Totals!$H$18,2)</f>
        <v>570.89</v>
      </c>
      <c r="I916" s="103">
        <f t="shared" si="39"/>
        <v>0</v>
      </c>
      <c r="J916" s="103">
        <f t="shared" si="40"/>
        <v>570.89</v>
      </c>
      <c r="K916" s="113"/>
      <c r="L916" s="113"/>
      <c r="N916" s="117"/>
      <c r="O916" s="113"/>
      <c r="P916" s="114"/>
      <c r="Q916" s="118"/>
      <c r="R916" s="116"/>
      <c r="S916" s="114"/>
    </row>
    <row r="917" spans="6:19">
      <c r="F917" s="111" t="s">
        <v>173</v>
      </c>
      <c r="G917" s="136">
        <v>1.1900900000000001E-4</v>
      </c>
      <c r="H917" s="103">
        <f>ROUND(+G917*Totals!$H$18,2)</f>
        <v>45.58</v>
      </c>
      <c r="I917" s="103">
        <f t="shared" si="39"/>
        <v>0</v>
      </c>
      <c r="J917" s="103">
        <f t="shared" si="40"/>
        <v>45.58</v>
      </c>
      <c r="K917" s="113"/>
      <c r="L917" s="113"/>
      <c r="N917" s="117"/>
      <c r="O917" s="113"/>
      <c r="P917" s="114"/>
      <c r="Q917" s="118"/>
      <c r="R917" s="116"/>
      <c r="S917" s="114"/>
    </row>
    <row r="918" spans="6:19">
      <c r="F918" s="111" t="s">
        <v>172</v>
      </c>
      <c r="G918" s="136">
        <v>3.558678E-4</v>
      </c>
      <c r="H918" s="103">
        <f>ROUND(+G918*Totals!$H$18,2)</f>
        <v>136.29</v>
      </c>
      <c r="I918" s="103">
        <f t="shared" si="39"/>
        <v>0</v>
      </c>
      <c r="J918" s="103">
        <f t="shared" si="40"/>
        <v>136.29</v>
      </c>
      <c r="K918" s="113"/>
      <c r="L918" s="113"/>
      <c r="N918" s="117"/>
      <c r="O918" s="113"/>
      <c r="P918" s="114"/>
      <c r="Q918" s="118"/>
      <c r="R918" s="116"/>
      <c r="S918" s="114"/>
    </row>
    <row r="919" spans="6:19">
      <c r="F919" s="111" t="s">
        <v>171</v>
      </c>
      <c r="G919" s="136">
        <v>9.621180999999999E-4</v>
      </c>
      <c r="H919" s="103">
        <f>ROUND(+G919*Totals!$H$18,2)</f>
        <v>368.46</v>
      </c>
      <c r="I919" s="103">
        <f t="shared" si="39"/>
        <v>0</v>
      </c>
      <c r="J919" s="103">
        <f t="shared" si="40"/>
        <v>368.46</v>
      </c>
      <c r="K919" s="113"/>
      <c r="L919" s="113"/>
      <c r="N919" s="117"/>
      <c r="O919" s="117"/>
      <c r="P919" s="114"/>
      <c r="Q919" s="118"/>
      <c r="R919" s="116"/>
      <c r="S919" s="114"/>
    </row>
    <row r="920" spans="6:19">
      <c r="F920" s="111" t="s">
        <v>170</v>
      </c>
      <c r="G920" s="136">
        <v>4.7526299999999999E-5</v>
      </c>
      <c r="H920" s="103">
        <f>ROUND(+G920*Totals!$H$18,2)</f>
        <v>18.2</v>
      </c>
      <c r="I920" s="103">
        <f t="shared" si="39"/>
        <v>0</v>
      </c>
      <c r="J920" s="103">
        <f t="shared" si="40"/>
        <v>18.2</v>
      </c>
      <c r="K920" s="113"/>
      <c r="L920" s="113"/>
      <c r="N920" s="117"/>
      <c r="O920" s="117"/>
      <c r="P920" s="114"/>
      <c r="Q920" s="118"/>
      <c r="R920" s="116"/>
      <c r="S920" s="114"/>
    </row>
    <row r="921" spans="6:19">
      <c r="F921" s="111" t="s">
        <v>169</v>
      </c>
      <c r="G921" s="136">
        <v>7.4187400000000001E-5</v>
      </c>
      <c r="H921" s="103">
        <f>ROUND(+G921*Totals!$H$18,2)</f>
        <v>28.41</v>
      </c>
      <c r="I921" s="103">
        <f t="shared" si="39"/>
        <v>7.033094462540717</v>
      </c>
      <c r="J921" s="103">
        <f t="shared" si="40"/>
        <v>21.376905537459283</v>
      </c>
      <c r="K921" s="113" t="s">
        <v>169</v>
      </c>
      <c r="L921" s="113" t="s">
        <v>67</v>
      </c>
      <c r="M921" s="138">
        <v>0.24755700325732902</v>
      </c>
      <c r="N921" s="117">
        <f>+H921*M921</f>
        <v>7.033094462540717</v>
      </c>
      <c r="O921" s="117"/>
      <c r="P921" s="114"/>
      <c r="Q921" s="118"/>
      <c r="R921" s="116"/>
      <c r="S921" s="114"/>
    </row>
    <row r="922" spans="6:19">
      <c r="F922" s="111" t="s">
        <v>168</v>
      </c>
      <c r="G922" s="136">
        <v>4.86855E-5</v>
      </c>
      <c r="H922" s="103">
        <f>ROUND(+G922*Totals!$H$18,2)</f>
        <v>18.64</v>
      </c>
      <c r="I922" s="103">
        <f t="shared" si="39"/>
        <v>3.962125603864735</v>
      </c>
      <c r="J922" s="103">
        <f t="shared" si="40"/>
        <v>14.677874396135266</v>
      </c>
      <c r="K922" s="113" t="s">
        <v>168</v>
      </c>
      <c r="L922" s="113" t="s">
        <v>116</v>
      </c>
      <c r="M922" s="138">
        <v>0.21256038647342998</v>
      </c>
      <c r="N922" s="117">
        <f>+H922*M922</f>
        <v>3.962125603864735</v>
      </c>
      <c r="O922" s="113"/>
      <c r="P922" s="114"/>
      <c r="Q922" s="118"/>
      <c r="R922" s="116"/>
      <c r="S922" s="114"/>
    </row>
    <row r="923" spans="6:19">
      <c r="F923" s="111" t="s">
        <v>167</v>
      </c>
      <c r="G923" s="136">
        <v>1.1012189999999999E-4</v>
      </c>
      <c r="H923" s="103">
        <f>ROUND(+G923*Totals!$H$18,2)</f>
        <v>42.17</v>
      </c>
      <c r="I923" s="103">
        <f t="shared" si="39"/>
        <v>11.765297805642634</v>
      </c>
      <c r="J923" s="103">
        <f t="shared" si="40"/>
        <v>30.40470219435737</v>
      </c>
      <c r="K923" s="143" t="s">
        <v>167</v>
      </c>
      <c r="L923" s="143" t="s">
        <v>48</v>
      </c>
      <c r="M923" s="140">
        <v>5.7993730407523508E-2</v>
      </c>
      <c r="N923" s="144">
        <f>+H923*M923</f>
        <v>2.4455956112852664</v>
      </c>
      <c r="O923" s="142" t="s">
        <v>58</v>
      </c>
      <c r="P923" s="140">
        <v>0.22100313479623823</v>
      </c>
      <c r="Q923" s="118">
        <f>H923*P923</f>
        <v>9.319702194357367</v>
      </c>
      <c r="R923" s="116"/>
      <c r="S923" s="114"/>
    </row>
    <row r="924" spans="6:19">
      <c r="F924" s="111" t="s">
        <v>166</v>
      </c>
      <c r="G924" s="136">
        <v>3.9025700000000001E-5</v>
      </c>
      <c r="H924" s="103">
        <f>ROUND(+G924*Totals!$H$18,2)</f>
        <v>14.95</v>
      </c>
      <c r="I924" s="103">
        <f t="shared" si="39"/>
        <v>0</v>
      </c>
      <c r="J924" s="103">
        <f t="shared" si="40"/>
        <v>14.95</v>
      </c>
      <c r="K924" s="143"/>
      <c r="L924" s="143"/>
      <c r="M924" s="140"/>
      <c r="N924" s="144"/>
      <c r="O924" s="143"/>
      <c r="P924" s="146"/>
      <c r="Q924" s="145"/>
      <c r="R924" s="116"/>
      <c r="S924" s="114"/>
    </row>
    <row r="925" spans="6:19">
      <c r="F925" s="111" t="s">
        <v>165</v>
      </c>
      <c r="G925" s="136">
        <v>2.3454039999999999E-4</v>
      </c>
      <c r="H925" s="103">
        <f>ROUND(+G925*Totals!$H$18,2)</f>
        <v>89.82</v>
      </c>
      <c r="I925" s="103">
        <f t="shared" si="39"/>
        <v>0</v>
      </c>
      <c r="J925" s="103">
        <f t="shared" si="40"/>
        <v>89.82</v>
      </c>
      <c r="K925" s="113"/>
      <c r="L925" s="113"/>
      <c r="N925" s="117"/>
      <c r="O925" s="113"/>
      <c r="P925" s="114"/>
      <c r="Q925" s="118"/>
      <c r="R925" s="116"/>
      <c r="S925" s="114"/>
    </row>
    <row r="926" spans="6:19">
      <c r="F926" s="111" t="s">
        <v>164</v>
      </c>
      <c r="G926" s="136">
        <v>2.9945440000000002E-4</v>
      </c>
      <c r="H926" s="103">
        <f>ROUND(+G926*Totals!$H$18,2)</f>
        <v>114.68</v>
      </c>
      <c r="I926" s="103">
        <f t="shared" si="39"/>
        <v>0</v>
      </c>
      <c r="J926" s="103">
        <f t="shared" si="40"/>
        <v>114.68</v>
      </c>
      <c r="K926" s="113"/>
      <c r="L926" s="113"/>
      <c r="N926" s="117"/>
      <c r="O926" s="113"/>
      <c r="P926" s="114"/>
      <c r="Q926" s="118"/>
      <c r="R926" s="116"/>
      <c r="S926" s="114"/>
    </row>
    <row r="927" spans="6:19">
      <c r="F927" s="111" t="s">
        <v>163</v>
      </c>
      <c r="G927" s="136">
        <v>2.8786259999999999E-4</v>
      </c>
      <c r="H927" s="103">
        <f>ROUND(+G927*Totals!$H$18,2)</f>
        <v>110.24</v>
      </c>
      <c r="I927" s="103">
        <f t="shared" si="39"/>
        <v>0</v>
      </c>
      <c r="J927" s="103">
        <f t="shared" si="40"/>
        <v>110.24</v>
      </c>
      <c r="K927" s="113"/>
      <c r="L927" s="113"/>
      <c r="N927" s="117"/>
      <c r="O927" s="117"/>
      <c r="P927" s="114"/>
      <c r="Q927" s="118"/>
      <c r="R927" s="116"/>
      <c r="S927" s="114"/>
    </row>
    <row r="928" spans="6:19">
      <c r="F928" s="111" t="s">
        <v>162</v>
      </c>
      <c r="G928" s="136">
        <v>1.9203720000000001E-4</v>
      </c>
      <c r="H928" s="103">
        <f>ROUND(+G928*Totals!$H$18,2)</f>
        <v>73.540000000000006</v>
      </c>
      <c r="I928" s="103">
        <f t="shared" si="39"/>
        <v>0</v>
      </c>
      <c r="J928" s="103">
        <f t="shared" si="40"/>
        <v>73.540000000000006</v>
      </c>
      <c r="K928" s="137" t="s">
        <v>162</v>
      </c>
      <c r="L928" s="137" t="s">
        <v>89</v>
      </c>
      <c r="M928" s="138">
        <v>0.14613778705636743</v>
      </c>
      <c r="N928" s="117"/>
      <c r="O928" s="117"/>
      <c r="P928" s="114"/>
      <c r="Q928" s="118"/>
      <c r="R928" s="116"/>
      <c r="S928" s="114"/>
    </row>
    <row r="929" spans="6:19">
      <c r="F929" s="111" t="s">
        <v>161</v>
      </c>
      <c r="G929" s="136">
        <v>3.8639300000000001E-5</v>
      </c>
      <c r="H929" s="103">
        <f>ROUND(+G929*Totals!$H$18,2)</f>
        <v>14.8</v>
      </c>
      <c r="I929" s="103">
        <f t="shared" si="39"/>
        <v>5.0285714285714285</v>
      </c>
      <c r="J929" s="103">
        <f t="shared" si="40"/>
        <v>9.7714285714285722</v>
      </c>
      <c r="K929" s="143" t="s">
        <v>161</v>
      </c>
      <c r="L929" s="143" t="s">
        <v>72</v>
      </c>
      <c r="M929" s="140">
        <v>7.3359073359073365E-2</v>
      </c>
      <c r="N929" s="144">
        <f>+H929*M929</f>
        <v>1.0857142857142859</v>
      </c>
      <c r="O929" s="142" t="s">
        <v>76</v>
      </c>
      <c r="P929" s="149">
        <v>0.26640926640926638</v>
      </c>
      <c r="Q929" s="118">
        <f>H929*P929</f>
        <v>3.9428571428571426</v>
      </c>
      <c r="R929" s="116"/>
      <c r="S929" s="114"/>
    </row>
    <row r="930" spans="6:19">
      <c r="F930" s="111" t="s">
        <v>160</v>
      </c>
      <c r="G930" s="136">
        <v>2.8206699999999999E-5</v>
      </c>
      <c r="H930" s="103">
        <f>ROUND(+G930*Totals!$H$18,2)</f>
        <v>10.8</v>
      </c>
      <c r="I930" s="103">
        <f t="shared" si="39"/>
        <v>5.4</v>
      </c>
      <c r="J930" s="103">
        <f t="shared" si="40"/>
        <v>5.4</v>
      </c>
      <c r="K930" s="143" t="s">
        <v>160</v>
      </c>
      <c r="L930" s="143" t="s">
        <v>48</v>
      </c>
      <c r="M930" s="140">
        <v>0.5</v>
      </c>
      <c r="N930" s="144">
        <f>+H930*M930</f>
        <v>5.4</v>
      </c>
      <c r="O930" s="143"/>
      <c r="P930" s="146"/>
      <c r="Q930" s="145"/>
      <c r="R930" s="116"/>
      <c r="S930" s="114"/>
    </row>
    <row r="931" spans="6:19">
      <c r="F931" s="111" t="s">
        <v>159</v>
      </c>
      <c r="G931" s="136">
        <v>1.1862259999999999E-4</v>
      </c>
      <c r="H931" s="103">
        <f>ROUND(+G931*Totals!$H$18,2)</f>
        <v>45.43</v>
      </c>
      <c r="I931" s="103">
        <f t="shared" si="39"/>
        <v>6.4510599999999991</v>
      </c>
      <c r="J931" s="103">
        <f t="shared" si="40"/>
        <v>38.978940000000001</v>
      </c>
      <c r="K931" s="113" t="s">
        <v>159</v>
      </c>
      <c r="L931" s="113" t="s">
        <v>74</v>
      </c>
      <c r="M931" s="138">
        <v>0.14199999999999999</v>
      </c>
      <c r="N931" s="117">
        <f>+H931*M931</f>
        <v>6.4510599999999991</v>
      </c>
      <c r="O931" s="117"/>
      <c r="P931" s="114"/>
      <c r="Q931" s="118"/>
      <c r="R931" s="116"/>
      <c r="S931" s="114"/>
    </row>
    <row r="932" spans="6:19">
      <c r="F932" s="111" t="s">
        <v>158</v>
      </c>
      <c r="G932" s="136">
        <v>1.2928702999999999E-3</v>
      </c>
      <c r="H932" s="103">
        <f>ROUND(+G932*Totals!$H$18,2)</f>
        <v>495.13</v>
      </c>
      <c r="I932" s="103">
        <f t="shared" si="39"/>
        <v>0</v>
      </c>
      <c r="J932" s="103">
        <f t="shared" si="40"/>
        <v>495.13</v>
      </c>
      <c r="K932" s="113"/>
      <c r="L932" s="113"/>
      <c r="N932" s="117"/>
      <c r="O932" s="113"/>
      <c r="P932" s="114"/>
      <c r="Q932" s="118"/>
      <c r="R932" s="116"/>
      <c r="S932" s="114"/>
    </row>
    <row r="933" spans="6:19">
      <c r="F933" s="111" t="s">
        <v>157</v>
      </c>
      <c r="G933" s="136">
        <v>4.6367099999999999E-5</v>
      </c>
      <c r="H933" s="103">
        <f>ROUND(+G933*Totals!$H$18,2)</f>
        <v>17.760000000000002</v>
      </c>
      <c r="I933" s="103">
        <f t="shared" si="39"/>
        <v>3.6094226327944576</v>
      </c>
      <c r="J933" s="103">
        <f t="shared" si="40"/>
        <v>14.150577367205544</v>
      </c>
      <c r="K933" s="113" t="s">
        <v>157</v>
      </c>
      <c r="L933" s="113" t="s">
        <v>93</v>
      </c>
      <c r="M933" s="138">
        <v>0.20323325635103925</v>
      </c>
      <c r="N933" s="117">
        <f>+H933*M933</f>
        <v>3.6094226327944576</v>
      </c>
      <c r="O933" s="113"/>
      <c r="P933" s="114"/>
      <c r="Q933" s="118"/>
      <c r="R933" s="116"/>
      <c r="S933" s="114"/>
    </row>
    <row r="934" spans="6:19">
      <c r="F934" s="111" t="s">
        <v>156</v>
      </c>
      <c r="G934" s="136">
        <v>1.1298125E-3</v>
      </c>
      <c r="H934" s="103">
        <f>ROUND(+G934*Totals!$H$18,2)</f>
        <v>432.68</v>
      </c>
      <c r="I934" s="103">
        <f t="shared" si="39"/>
        <v>0</v>
      </c>
      <c r="J934" s="103">
        <f t="shared" si="40"/>
        <v>432.68</v>
      </c>
      <c r="K934" s="113"/>
      <c r="L934" s="113"/>
      <c r="N934" s="117"/>
      <c r="O934" s="113"/>
      <c r="P934" s="114"/>
      <c r="Q934" s="118"/>
      <c r="R934" s="116"/>
      <c r="S934" s="114"/>
    </row>
    <row r="935" spans="6:19" ht="19.5" customHeight="1">
      <c r="F935" s="111" t="s">
        <v>155</v>
      </c>
      <c r="G935" s="136">
        <v>2.0293349000000001E-3</v>
      </c>
      <c r="H935" s="103">
        <f>ROUND(+G935*Totals!$H$18,2)</f>
        <v>777.17</v>
      </c>
      <c r="I935" s="103">
        <f t="shared" si="39"/>
        <v>0</v>
      </c>
      <c r="J935" s="103">
        <f t="shared" si="40"/>
        <v>777.17</v>
      </c>
      <c r="K935" s="113"/>
      <c r="L935" s="113"/>
      <c r="N935" s="117"/>
      <c r="O935" s="113"/>
      <c r="P935" s="114"/>
      <c r="Q935" s="118"/>
      <c r="R935" s="116"/>
      <c r="S935" s="114"/>
    </row>
    <row r="936" spans="6:19">
      <c r="F936" s="111" t="s">
        <v>154</v>
      </c>
      <c r="G936" s="136">
        <v>3.9914379999999997E-4</v>
      </c>
      <c r="H936" s="103">
        <f>ROUND(+G936*Totals!$H$18,2)</f>
        <v>152.86000000000001</v>
      </c>
      <c r="I936" s="103">
        <f t="shared" si="39"/>
        <v>0</v>
      </c>
      <c r="J936" s="103">
        <f t="shared" si="40"/>
        <v>152.86000000000001</v>
      </c>
      <c r="K936" s="113"/>
      <c r="L936" s="113"/>
      <c r="N936" s="117"/>
      <c r="O936" s="113"/>
      <c r="P936" s="114"/>
      <c r="Q936" s="118"/>
      <c r="R936" s="116"/>
      <c r="S936" s="114"/>
    </row>
    <row r="937" spans="6:19">
      <c r="F937" s="111" t="s">
        <v>153</v>
      </c>
      <c r="G937" s="136">
        <v>2.0683605999999998E-3</v>
      </c>
      <c r="H937" s="103">
        <f>ROUND(+G937*Totals!$H$18,2)</f>
        <v>792.11</v>
      </c>
      <c r="I937" s="103">
        <f t="shared" si="39"/>
        <v>0</v>
      </c>
      <c r="J937" s="103">
        <f t="shared" si="40"/>
        <v>792.11</v>
      </c>
      <c r="K937" s="113"/>
      <c r="L937" s="113"/>
      <c r="N937" s="117"/>
      <c r="O937" s="113"/>
      <c r="P937" s="114"/>
      <c r="Q937" s="118"/>
      <c r="R937" s="116"/>
      <c r="S937" s="114"/>
    </row>
    <row r="938" spans="6:19">
      <c r="F938" s="111" t="s">
        <v>152</v>
      </c>
      <c r="G938" s="136">
        <v>3.1800130000000004E-4</v>
      </c>
      <c r="H938" s="103">
        <f>ROUND(+G938*Totals!$H$18,2)</f>
        <v>121.78</v>
      </c>
      <c r="I938" s="103">
        <f t="shared" si="39"/>
        <v>0</v>
      </c>
      <c r="J938" s="103">
        <f t="shared" si="40"/>
        <v>121.78</v>
      </c>
      <c r="K938" s="113"/>
      <c r="L938" s="113"/>
      <c r="N938" s="117"/>
      <c r="O938" s="117"/>
      <c r="P938" s="114"/>
      <c r="Q938" s="118"/>
      <c r="R938" s="116"/>
      <c r="S938" s="114"/>
    </row>
    <row r="939" spans="6:19">
      <c r="F939" s="111" t="s">
        <v>151</v>
      </c>
      <c r="G939" s="136">
        <v>3.5161699999999999E-5</v>
      </c>
      <c r="H939" s="103">
        <f>ROUND(+G939*Totals!$H$18,2)</f>
        <v>13.47</v>
      </c>
      <c r="I939" s="103">
        <f t="shared" si="39"/>
        <v>0</v>
      </c>
      <c r="J939" s="103">
        <f t="shared" si="40"/>
        <v>13.47</v>
      </c>
      <c r="N939" s="117"/>
      <c r="Q939" s="112"/>
      <c r="R939" s="112"/>
    </row>
    <row r="940" spans="6:19">
      <c r="F940" s="111" t="s">
        <v>150</v>
      </c>
      <c r="G940" s="136">
        <v>7.26418E-5</v>
      </c>
      <c r="H940" s="103">
        <f>ROUND(+G940*Totals!$H$18,2)</f>
        <v>27.82</v>
      </c>
      <c r="I940" s="103">
        <f t="shared" si="39"/>
        <v>6.1511557788944726</v>
      </c>
      <c r="J940" s="103">
        <f t="shared" si="40"/>
        <v>21.668844221105527</v>
      </c>
      <c r="K940" s="113" t="s">
        <v>150</v>
      </c>
      <c r="L940" s="113" t="s">
        <v>75</v>
      </c>
      <c r="M940" s="138">
        <v>0.22110552763819097</v>
      </c>
      <c r="N940" s="117">
        <f>+H940*M940</f>
        <v>6.1511557788944726</v>
      </c>
      <c r="O940" s="117"/>
      <c r="P940" s="114"/>
      <c r="Q940" s="118"/>
      <c r="R940" s="116"/>
      <c r="S940" s="114"/>
    </row>
    <row r="941" spans="6:19">
      <c r="F941" s="111" t="s">
        <v>149</v>
      </c>
      <c r="G941" s="136">
        <v>6.2788830000000005E-4</v>
      </c>
      <c r="H941" s="103">
        <f>ROUND(+G941*Totals!$H$18,2)</f>
        <v>240.46</v>
      </c>
      <c r="I941" s="103">
        <f t="shared" si="39"/>
        <v>0</v>
      </c>
      <c r="J941" s="103">
        <f t="shared" si="40"/>
        <v>240.46</v>
      </c>
      <c r="N941" s="117"/>
      <c r="Q941" s="112"/>
      <c r="R941" s="112"/>
    </row>
    <row r="942" spans="6:19">
      <c r="F942" s="111" t="s">
        <v>148</v>
      </c>
      <c r="G942" s="136">
        <v>5.6413299999999997E-5</v>
      </c>
      <c r="H942" s="103">
        <f>ROUND(+G942*Totals!$H$18,2)</f>
        <v>21.6</v>
      </c>
      <c r="I942" s="103">
        <f t="shared" si="39"/>
        <v>4.4425531914893615</v>
      </c>
      <c r="J942" s="103">
        <f t="shared" si="40"/>
        <v>17.157446808510642</v>
      </c>
      <c r="K942" s="113" t="s">
        <v>148</v>
      </c>
      <c r="L942" s="113" t="s">
        <v>54</v>
      </c>
      <c r="M942" s="138">
        <v>0.20567375886524822</v>
      </c>
      <c r="N942" s="117">
        <f>+H942*M942</f>
        <v>4.4425531914893615</v>
      </c>
      <c r="O942" s="117"/>
      <c r="P942" s="114"/>
      <c r="Q942" s="118"/>
      <c r="R942" s="116"/>
      <c r="S942" s="114"/>
    </row>
    <row r="943" spans="6:19">
      <c r="F943" s="111" t="s">
        <v>147</v>
      </c>
      <c r="G943" s="136">
        <v>5.200847E-4</v>
      </c>
      <c r="H943" s="103">
        <f>ROUND(+G943*Totals!$H$18,2)</f>
        <v>199.17</v>
      </c>
      <c r="I943" s="103">
        <f t="shared" si="39"/>
        <v>0</v>
      </c>
      <c r="J943" s="103">
        <f t="shared" si="40"/>
        <v>199.17</v>
      </c>
      <c r="K943" s="113"/>
      <c r="L943" s="113"/>
      <c r="N943" s="117"/>
      <c r="O943" s="117"/>
      <c r="P943" s="114"/>
      <c r="Q943" s="118"/>
      <c r="R943" s="116"/>
      <c r="S943" s="114"/>
    </row>
    <row r="944" spans="6:19">
      <c r="F944" s="111" t="s">
        <v>146</v>
      </c>
      <c r="G944" s="136">
        <v>5.5640599999999997E-5</v>
      </c>
      <c r="H944" s="103">
        <f>ROUND(+G944*Totals!$H$18,2)</f>
        <v>21.31</v>
      </c>
      <c r="I944" s="103">
        <f t="shared" si="39"/>
        <v>3.6873483146067412</v>
      </c>
      <c r="J944" s="103">
        <f t="shared" si="40"/>
        <v>17.622651685393258</v>
      </c>
      <c r="K944" s="103" t="s">
        <v>146</v>
      </c>
      <c r="L944" s="103" t="s">
        <v>132</v>
      </c>
      <c r="M944" s="138">
        <v>0.17303370786516853</v>
      </c>
      <c r="N944" s="117">
        <f>+H944*M944</f>
        <v>3.6873483146067412</v>
      </c>
      <c r="Q944" s="112"/>
      <c r="R944" s="112"/>
    </row>
    <row r="945" spans="6:20">
      <c r="F945" s="111" t="s">
        <v>145</v>
      </c>
      <c r="G945" s="136">
        <v>1.4760199999999999E-4</v>
      </c>
      <c r="H945" s="103">
        <f>ROUND(+G945*Totals!$H$18,2)</f>
        <v>56.53</v>
      </c>
      <c r="I945" s="103">
        <f t="shared" si="39"/>
        <v>16.939303135888501</v>
      </c>
      <c r="J945" s="103">
        <f t="shared" si="40"/>
        <v>39.5906968641115</v>
      </c>
      <c r="K945" s="113" t="s">
        <v>145</v>
      </c>
      <c r="L945" s="113" t="s">
        <v>65</v>
      </c>
      <c r="M945" s="138">
        <v>0.29965156794425085</v>
      </c>
      <c r="N945" s="117">
        <f>+H945*M945</f>
        <v>16.939303135888501</v>
      </c>
      <c r="O945" s="117"/>
      <c r="P945" s="114"/>
      <c r="Q945" s="118"/>
      <c r="R945" s="116"/>
      <c r="S945" s="114"/>
    </row>
    <row r="946" spans="6:20">
      <c r="F946" s="111" t="s">
        <v>144</v>
      </c>
      <c r="G946" s="136">
        <v>2.0208340000000001E-4</v>
      </c>
      <c r="H946" s="103">
        <f>ROUND(+G946*Totals!$H$18,2)</f>
        <v>77.39</v>
      </c>
      <c r="I946" s="103">
        <f t="shared" si="39"/>
        <v>0</v>
      </c>
      <c r="J946" s="103">
        <f t="shared" si="40"/>
        <v>77.39</v>
      </c>
      <c r="K946" s="113"/>
      <c r="L946" s="113"/>
      <c r="N946" s="117"/>
      <c r="O946" s="117"/>
      <c r="P946" s="114"/>
      <c r="Q946" s="118"/>
      <c r="R946" s="116"/>
      <c r="S946" s="114"/>
    </row>
    <row r="947" spans="6:20">
      <c r="F947" s="111" t="s">
        <v>143</v>
      </c>
      <c r="G947" s="136">
        <v>1.031669E-4</v>
      </c>
      <c r="H947" s="103">
        <f>ROUND(+G947*Totals!$H$18,2)</f>
        <v>39.51</v>
      </c>
      <c r="I947" s="103">
        <f t="shared" si="39"/>
        <v>5.7244602272727274</v>
      </c>
      <c r="J947" s="103">
        <f t="shared" si="40"/>
        <v>33.785539772727269</v>
      </c>
      <c r="K947" s="113" t="s">
        <v>143</v>
      </c>
      <c r="L947" s="113" t="s">
        <v>73</v>
      </c>
      <c r="M947" s="138">
        <v>0.14488636363636365</v>
      </c>
      <c r="N947" s="117">
        <f>+H947*M947</f>
        <v>5.7244602272727274</v>
      </c>
      <c r="O947" s="117"/>
      <c r="P947" s="114"/>
      <c r="Q947" s="118"/>
      <c r="R947" s="116"/>
      <c r="S947" s="114"/>
    </row>
    <row r="948" spans="6:20">
      <c r="F948" s="111" t="s">
        <v>142</v>
      </c>
      <c r="G948" s="136">
        <v>7.3415000000000008E-6</v>
      </c>
      <c r="H948" s="103">
        <f>ROUND(+G948*Totals!$H$18,2)</f>
        <v>2.81</v>
      </c>
      <c r="I948" s="103">
        <f t="shared" si="39"/>
        <v>0.85424</v>
      </c>
      <c r="J948" s="103">
        <f t="shared" si="40"/>
        <v>1.9557600000000002</v>
      </c>
      <c r="K948" s="103" t="s">
        <v>142</v>
      </c>
      <c r="L948" s="103" t="s">
        <v>47</v>
      </c>
      <c r="M948" s="138">
        <v>0.30399999999999999</v>
      </c>
      <c r="N948" s="117">
        <f>+H948*M948</f>
        <v>0.85424</v>
      </c>
      <c r="Q948" s="112"/>
      <c r="R948" s="112"/>
    </row>
    <row r="949" spans="6:20">
      <c r="F949" s="111" t="s">
        <v>141</v>
      </c>
      <c r="G949" s="136">
        <v>2.3183600000000003E-5</v>
      </c>
      <c r="H949" s="103">
        <f>ROUND(+G949*Totals!$H$18,2)</f>
        <v>8.8800000000000008</v>
      </c>
      <c r="I949" s="103">
        <f t="shared" si="39"/>
        <v>2.2490829694323144</v>
      </c>
      <c r="J949" s="103">
        <f t="shared" si="40"/>
        <v>6.6309170305676863</v>
      </c>
      <c r="K949" s="113" t="s">
        <v>141</v>
      </c>
      <c r="L949" s="113" t="s">
        <v>106</v>
      </c>
      <c r="M949" s="138">
        <v>0.25327510917030566</v>
      </c>
      <c r="N949" s="117">
        <f>+H949*M949</f>
        <v>2.2490829694323144</v>
      </c>
      <c r="O949" s="113"/>
      <c r="P949" s="114"/>
      <c r="Q949" s="118"/>
      <c r="R949" s="116"/>
      <c r="S949" s="114"/>
    </row>
    <row r="950" spans="6:20">
      <c r="F950" s="111" t="s">
        <v>140</v>
      </c>
      <c r="G950" s="136">
        <v>2.0401539999999999E-4</v>
      </c>
      <c r="H950" s="103">
        <f>ROUND(+G950*Totals!$H$18,2)</f>
        <v>78.13</v>
      </c>
      <c r="I950" s="103">
        <f t="shared" si="39"/>
        <v>0</v>
      </c>
      <c r="J950" s="103">
        <f t="shared" si="40"/>
        <v>78.13</v>
      </c>
      <c r="N950" s="117"/>
      <c r="Q950" s="120"/>
      <c r="R950" s="112"/>
    </row>
    <row r="951" spans="6:20">
      <c r="F951" s="111" t="s">
        <v>139</v>
      </c>
      <c r="G951" s="136">
        <v>3.2456999999999998E-5</v>
      </c>
      <c r="H951" s="103">
        <f>ROUND(+G951*Totals!$H$18,2)</f>
        <v>12.43</v>
      </c>
      <c r="I951" s="103">
        <f t="shared" si="39"/>
        <v>3.2554761904761902</v>
      </c>
      <c r="J951" s="103">
        <f t="shared" si="40"/>
        <v>9.1745238095238086</v>
      </c>
      <c r="K951" s="103" t="s">
        <v>139</v>
      </c>
      <c r="L951" s="103" t="s">
        <v>65</v>
      </c>
      <c r="M951" s="138">
        <v>0.11111111111111112</v>
      </c>
      <c r="N951" s="117">
        <f>+H951*M951</f>
        <v>1.3811111111111112</v>
      </c>
      <c r="O951" s="103" t="s">
        <v>83</v>
      </c>
      <c r="P951" s="138">
        <v>0.15079365079365079</v>
      </c>
      <c r="Q951" s="118">
        <f>H951*P951</f>
        <v>1.8743650793650792</v>
      </c>
      <c r="R951" s="112"/>
    </row>
    <row r="952" spans="6:20">
      <c r="F952" s="103" t="s">
        <v>36</v>
      </c>
      <c r="J952" s="121">
        <f>+N952+Q952+T952</f>
        <v>17.517808697427725</v>
      </c>
      <c r="N952" s="120">
        <f t="shared" ref="N952:N983" si="41">SUMIF(L$7:L$951,$F952,N$7:N$951)</f>
        <v>17.517808697427725</v>
      </c>
      <c r="Q952" s="120">
        <f t="shared" ref="Q952:Q983" si="42">SUMIF(O$7:O$951,$F952,Q$7:Q$951)</f>
        <v>0</v>
      </c>
      <c r="R952" s="112"/>
      <c r="T952" s="120">
        <f t="shared" ref="T952:T983" si="43">SUMIF(R$7:R$951,$F952,T$7:T$951)</f>
        <v>0</v>
      </c>
    </row>
    <row r="953" spans="6:20">
      <c r="F953" s="103" t="s">
        <v>37</v>
      </c>
      <c r="J953" s="121">
        <f t="shared" ref="J953:J1016" si="44">+N953+Q953+T953</f>
        <v>8.2160392997509071</v>
      </c>
      <c r="N953" s="120">
        <f t="shared" si="41"/>
        <v>8.2160392997509071</v>
      </c>
      <c r="Q953" s="120">
        <f t="shared" si="42"/>
        <v>0</v>
      </c>
      <c r="R953" s="112"/>
      <c r="T953" s="120">
        <f t="shared" si="43"/>
        <v>0</v>
      </c>
    </row>
    <row r="954" spans="6:20">
      <c r="F954" s="103" t="s">
        <v>38</v>
      </c>
      <c r="J954" s="121">
        <f t="shared" si="44"/>
        <v>11.121377326645591</v>
      </c>
      <c r="N954" s="120">
        <f t="shared" si="41"/>
        <v>11.121377326645591</v>
      </c>
      <c r="Q954" s="120">
        <f t="shared" si="42"/>
        <v>0</v>
      </c>
      <c r="R954" s="112"/>
      <c r="T954" s="120">
        <f t="shared" si="43"/>
        <v>0</v>
      </c>
    </row>
    <row r="955" spans="6:20">
      <c r="F955" s="103" t="s">
        <v>39</v>
      </c>
      <c r="J955" s="121">
        <f t="shared" si="44"/>
        <v>49.0096025317198</v>
      </c>
      <c r="N955" s="120">
        <f t="shared" si="41"/>
        <v>49.0096025317198</v>
      </c>
      <c r="Q955" s="120">
        <f t="shared" si="42"/>
        <v>0</v>
      </c>
      <c r="R955" s="112"/>
      <c r="T955" s="120">
        <f t="shared" si="43"/>
        <v>0</v>
      </c>
    </row>
    <row r="956" spans="6:20">
      <c r="F956" s="103" t="s">
        <v>40</v>
      </c>
      <c r="J956" s="121">
        <f t="shared" si="44"/>
        <v>16.696279740533296</v>
      </c>
      <c r="N956" s="120">
        <f t="shared" si="41"/>
        <v>16.696279740533296</v>
      </c>
      <c r="Q956" s="120">
        <f t="shared" si="42"/>
        <v>0</v>
      </c>
      <c r="R956" s="112"/>
      <c r="T956" s="120">
        <f t="shared" si="43"/>
        <v>0</v>
      </c>
    </row>
    <row r="957" spans="6:20">
      <c r="F957" s="103" t="s">
        <v>41</v>
      </c>
      <c r="J957" s="121">
        <f t="shared" si="44"/>
        <v>36.146284134040876</v>
      </c>
      <c r="N957" s="120">
        <f t="shared" si="41"/>
        <v>36.146284134040876</v>
      </c>
      <c r="Q957" s="120">
        <f t="shared" si="42"/>
        <v>0</v>
      </c>
      <c r="R957" s="112"/>
      <c r="T957" s="120">
        <f t="shared" si="43"/>
        <v>0</v>
      </c>
    </row>
    <row r="958" spans="6:20">
      <c r="F958" s="103" t="s">
        <v>1158</v>
      </c>
      <c r="J958" s="121">
        <f t="shared" si="44"/>
        <v>0</v>
      </c>
      <c r="N958" s="120">
        <f t="shared" si="41"/>
        <v>0</v>
      </c>
      <c r="Q958" s="120">
        <f t="shared" si="42"/>
        <v>0</v>
      </c>
      <c r="R958" s="112"/>
      <c r="T958" s="120">
        <f t="shared" si="43"/>
        <v>0</v>
      </c>
    </row>
    <row r="959" spans="6:20">
      <c r="F959" s="103" t="s">
        <v>42</v>
      </c>
      <c r="J959" s="121">
        <f t="shared" si="44"/>
        <v>29.228290924439044</v>
      </c>
      <c r="N959" s="120">
        <f t="shared" si="41"/>
        <v>29.228290924439044</v>
      </c>
      <c r="Q959" s="120">
        <f t="shared" si="42"/>
        <v>0</v>
      </c>
      <c r="R959" s="112"/>
      <c r="T959" s="120">
        <f t="shared" si="43"/>
        <v>0</v>
      </c>
    </row>
    <row r="960" spans="6:20">
      <c r="F960" s="103" t="s">
        <v>43</v>
      </c>
      <c r="J960" s="121">
        <f t="shared" si="44"/>
        <v>8.331120218579235</v>
      </c>
      <c r="N960" s="120">
        <f t="shared" si="41"/>
        <v>8.331120218579235</v>
      </c>
      <c r="Q960" s="120">
        <f t="shared" si="42"/>
        <v>0</v>
      </c>
      <c r="R960" s="112"/>
      <c r="T960" s="120">
        <f t="shared" si="43"/>
        <v>0</v>
      </c>
    </row>
    <row r="961" spans="6:20">
      <c r="F961" s="103" t="s">
        <v>44</v>
      </c>
      <c r="J961" s="121">
        <f t="shared" si="44"/>
        <v>41.318248576533087</v>
      </c>
      <c r="N961" s="120">
        <f t="shared" si="41"/>
        <v>41.318248576533087</v>
      </c>
      <c r="Q961" s="120">
        <f t="shared" si="42"/>
        <v>0</v>
      </c>
      <c r="R961" s="112"/>
      <c r="T961" s="120">
        <f t="shared" si="43"/>
        <v>0</v>
      </c>
    </row>
    <row r="962" spans="6:20">
      <c r="F962" s="103" t="s">
        <v>45</v>
      </c>
      <c r="J962" s="121">
        <f t="shared" si="44"/>
        <v>29.352713873835132</v>
      </c>
      <c r="N962" s="120">
        <f t="shared" si="41"/>
        <v>29.352713873835132</v>
      </c>
      <c r="Q962" s="120">
        <f t="shared" si="42"/>
        <v>0</v>
      </c>
      <c r="R962" s="112"/>
      <c r="T962" s="120">
        <f t="shared" si="43"/>
        <v>0</v>
      </c>
    </row>
    <row r="963" spans="6:20">
      <c r="F963" s="103" t="s">
        <v>46</v>
      </c>
      <c r="J963" s="121">
        <f t="shared" si="44"/>
        <v>12.516042645163971</v>
      </c>
      <c r="N963" s="120">
        <f t="shared" si="41"/>
        <v>12.516042645163971</v>
      </c>
      <c r="Q963" s="120">
        <f t="shared" si="42"/>
        <v>0</v>
      </c>
      <c r="R963" s="112"/>
      <c r="T963" s="120">
        <f t="shared" si="43"/>
        <v>0</v>
      </c>
    </row>
    <row r="964" spans="6:20">
      <c r="F964" s="103" t="s">
        <v>47</v>
      </c>
      <c r="J964" s="121">
        <f t="shared" si="44"/>
        <v>32.229533049393616</v>
      </c>
      <c r="N964" s="120">
        <f t="shared" si="41"/>
        <v>32.229533049393616</v>
      </c>
      <c r="Q964" s="120">
        <f t="shared" si="42"/>
        <v>0</v>
      </c>
      <c r="R964" s="112"/>
      <c r="T964" s="120">
        <f t="shared" si="43"/>
        <v>0</v>
      </c>
    </row>
    <row r="965" spans="6:20">
      <c r="F965" s="103" t="s">
        <v>48</v>
      </c>
      <c r="J965" s="121">
        <f t="shared" si="44"/>
        <v>93.665073102237614</v>
      </c>
      <c r="N965" s="120">
        <f t="shared" si="41"/>
        <v>93.665073102237614</v>
      </c>
      <c r="Q965" s="120">
        <f t="shared" si="42"/>
        <v>0</v>
      </c>
      <c r="R965" s="112"/>
      <c r="T965" s="120">
        <f t="shared" si="43"/>
        <v>0</v>
      </c>
    </row>
    <row r="966" spans="6:20">
      <c r="F966" s="103" t="s">
        <v>49</v>
      </c>
      <c r="J966" s="121">
        <f t="shared" si="44"/>
        <v>31.154155046086807</v>
      </c>
      <c r="N966" s="120">
        <f t="shared" si="41"/>
        <v>31.154155046086807</v>
      </c>
      <c r="Q966" s="120">
        <f t="shared" si="42"/>
        <v>0</v>
      </c>
      <c r="R966" s="112"/>
      <c r="T966" s="120">
        <f t="shared" si="43"/>
        <v>0</v>
      </c>
    </row>
    <row r="967" spans="6:20">
      <c r="F967" s="103" t="s">
        <v>50</v>
      </c>
      <c r="J967" s="121">
        <f t="shared" si="44"/>
        <v>6.9306748466257666</v>
      </c>
      <c r="N967" s="120">
        <f t="shared" si="41"/>
        <v>6.9306748466257666</v>
      </c>
      <c r="Q967" s="120">
        <f t="shared" si="42"/>
        <v>0</v>
      </c>
      <c r="R967" s="112"/>
      <c r="T967" s="120">
        <f t="shared" si="43"/>
        <v>0</v>
      </c>
    </row>
    <row r="968" spans="6:20">
      <c r="F968" s="103" t="s">
        <v>51</v>
      </c>
      <c r="J968" s="121">
        <f t="shared" si="44"/>
        <v>61.386031958404644</v>
      </c>
      <c r="N968" s="120">
        <f t="shared" si="41"/>
        <v>61.386031958404644</v>
      </c>
      <c r="Q968" s="120">
        <f t="shared" si="42"/>
        <v>0</v>
      </c>
      <c r="R968" s="112"/>
      <c r="T968" s="120">
        <f t="shared" si="43"/>
        <v>0</v>
      </c>
    </row>
    <row r="969" spans="6:20">
      <c r="F969" s="103" t="s">
        <v>52</v>
      </c>
      <c r="J969" s="121">
        <f t="shared" si="44"/>
        <v>17.488992425552198</v>
      </c>
      <c r="N969" s="120">
        <f t="shared" si="41"/>
        <v>17.488992425552198</v>
      </c>
      <c r="Q969" s="120">
        <f t="shared" si="42"/>
        <v>0</v>
      </c>
      <c r="R969" s="112"/>
      <c r="T969" s="120">
        <f t="shared" si="43"/>
        <v>0</v>
      </c>
    </row>
    <row r="970" spans="6:20">
      <c r="F970" s="103" t="s">
        <v>53</v>
      </c>
      <c r="J970" s="121">
        <f t="shared" si="44"/>
        <v>52.902156066408203</v>
      </c>
      <c r="N970" s="120">
        <f t="shared" si="41"/>
        <v>52.902156066408203</v>
      </c>
      <c r="Q970" s="120">
        <f t="shared" si="42"/>
        <v>0</v>
      </c>
      <c r="R970" s="112"/>
      <c r="T970" s="120">
        <f t="shared" si="43"/>
        <v>0</v>
      </c>
    </row>
    <row r="971" spans="6:20">
      <c r="F971" s="103" t="s">
        <v>54</v>
      </c>
      <c r="J971" s="121">
        <f t="shared" si="44"/>
        <v>5.3149651156086026</v>
      </c>
      <c r="N971" s="120">
        <f t="shared" si="41"/>
        <v>5.3149651156086026</v>
      </c>
      <c r="Q971" s="120">
        <f t="shared" si="42"/>
        <v>0</v>
      </c>
      <c r="R971" s="112"/>
      <c r="T971" s="120">
        <f t="shared" si="43"/>
        <v>0</v>
      </c>
    </row>
    <row r="972" spans="6:20">
      <c r="F972" s="103" t="s">
        <v>55</v>
      </c>
      <c r="J972" s="121">
        <f t="shared" si="44"/>
        <v>42.74900839972878</v>
      </c>
      <c r="N972" s="120">
        <f t="shared" si="41"/>
        <v>42.74900839972878</v>
      </c>
      <c r="Q972" s="120">
        <f t="shared" si="42"/>
        <v>0</v>
      </c>
      <c r="R972" s="112"/>
      <c r="T972" s="120">
        <f t="shared" si="43"/>
        <v>0</v>
      </c>
    </row>
    <row r="973" spans="6:20">
      <c r="F973" s="103" t="s">
        <v>56</v>
      </c>
      <c r="J973" s="121">
        <f t="shared" si="44"/>
        <v>84.733159249561396</v>
      </c>
      <c r="N973" s="120">
        <f t="shared" si="41"/>
        <v>84.733159249561396</v>
      </c>
      <c r="Q973" s="120">
        <f t="shared" si="42"/>
        <v>0</v>
      </c>
      <c r="R973" s="112"/>
      <c r="T973" s="120">
        <f t="shared" si="43"/>
        <v>0</v>
      </c>
    </row>
    <row r="974" spans="6:20">
      <c r="F974" s="103" t="s">
        <v>57</v>
      </c>
      <c r="J974" s="121">
        <f t="shared" si="44"/>
        <v>76.425468748288594</v>
      </c>
      <c r="N974" s="120">
        <f t="shared" si="41"/>
        <v>76.425468748288594</v>
      </c>
      <c r="Q974" s="120">
        <f t="shared" si="42"/>
        <v>0</v>
      </c>
      <c r="R974" s="112"/>
      <c r="T974" s="120">
        <f t="shared" si="43"/>
        <v>0</v>
      </c>
    </row>
    <row r="975" spans="6:20">
      <c r="F975" s="103" t="s">
        <v>58</v>
      </c>
      <c r="J975" s="121">
        <f t="shared" si="44"/>
        <v>64.223080652038931</v>
      </c>
      <c r="N975" s="120">
        <f t="shared" si="41"/>
        <v>54.903378457681562</v>
      </c>
      <c r="Q975" s="120">
        <f t="shared" si="42"/>
        <v>9.319702194357367</v>
      </c>
      <c r="R975" s="112"/>
      <c r="T975" s="120">
        <f t="shared" si="43"/>
        <v>0</v>
      </c>
    </row>
    <row r="976" spans="6:20">
      <c r="F976" s="103" t="s">
        <v>59</v>
      </c>
      <c r="J976" s="121">
        <f t="shared" si="44"/>
        <v>39.358094304381439</v>
      </c>
      <c r="N976" s="120">
        <f t="shared" si="41"/>
        <v>39.358094304381439</v>
      </c>
      <c r="Q976" s="120">
        <f t="shared" si="42"/>
        <v>0</v>
      </c>
      <c r="R976" s="112"/>
      <c r="T976" s="120">
        <f t="shared" si="43"/>
        <v>0</v>
      </c>
    </row>
    <row r="977" spans="6:20">
      <c r="F977" s="103" t="s">
        <v>60</v>
      </c>
      <c r="J977" s="121">
        <f t="shared" si="44"/>
        <v>25.983560044499988</v>
      </c>
      <c r="N977" s="120">
        <f t="shared" si="41"/>
        <v>25.983560044499988</v>
      </c>
      <c r="Q977" s="120">
        <f t="shared" si="42"/>
        <v>0</v>
      </c>
      <c r="R977" s="112"/>
      <c r="T977" s="120">
        <f t="shared" si="43"/>
        <v>0</v>
      </c>
    </row>
    <row r="978" spans="6:20">
      <c r="F978" s="103" t="s">
        <v>61</v>
      </c>
      <c r="J978" s="121">
        <f t="shared" si="44"/>
        <v>28.173292013593645</v>
      </c>
      <c r="N978" s="120">
        <f t="shared" si="41"/>
        <v>26.101313693810447</v>
      </c>
      <c r="Q978" s="120">
        <f t="shared" si="42"/>
        <v>2.0719783197831982</v>
      </c>
      <c r="R978" s="112"/>
      <c r="T978" s="120">
        <f t="shared" si="43"/>
        <v>0</v>
      </c>
    </row>
    <row r="979" spans="6:20">
      <c r="F979" s="103" t="s">
        <v>62</v>
      </c>
      <c r="J979" s="121">
        <f t="shared" si="44"/>
        <v>51.349746247219251</v>
      </c>
      <c r="N979" s="120">
        <f t="shared" si="41"/>
        <v>37.221661140836268</v>
      </c>
      <c r="Q979" s="120">
        <f t="shared" si="42"/>
        <v>14.128085106382981</v>
      </c>
      <c r="R979" s="112"/>
      <c r="T979" s="120">
        <f t="shared" si="43"/>
        <v>0</v>
      </c>
    </row>
    <row r="980" spans="6:20">
      <c r="F980" s="103" t="s">
        <v>63</v>
      </c>
      <c r="J980" s="121">
        <f t="shared" si="44"/>
        <v>10.533333333333335</v>
      </c>
      <c r="N980" s="120">
        <f t="shared" si="41"/>
        <v>10.533333333333335</v>
      </c>
      <c r="Q980" s="120">
        <f t="shared" si="42"/>
        <v>0</v>
      </c>
      <c r="R980" s="112"/>
      <c r="T980" s="120">
        <f t="shared" si="43"/>
        <v>0</v>
      </c>
    </row>
    <row r="981" spans="6:20">
      <c r="F981" s="103" t="s">
        <v>64</v>
      </c>
      <c r="J981" s="121">
        <f t="shared" si="44"/>
        <v>10.51160351094958</v>
      </c>
      <c r="N981" s="120">
        <f t="shared" si="41"/>
        <v>10.51160351094958</v>
      </c>
      <c r="Q981" s="120">
        <f t="shared" si="42"/>
        <v>0</v>
      </c>
      <c r="R981" s="112"/>
      <c r="T981" s="120">
        <f t="shared" si="43"/>
        <v>0</v>
      </c>
    </row>
    <row r="982" spans="6:20">
      <c r="F982" s="103" t="s">
        <v>65</v>
      </c>
      <c r="J982" s="121">
        <f t="shared" si="44"/>
        <v>90.135422304499073</v>
      </c>
      <c r="N982" s="120">
        <f t="shared" si="41"/>
        <v>90.135422304499073</v>
      </c>
      <c r="Q982" s="120">
        <f t="shared" si="42"/>
        <v>0</v>
      </c>
      <c r="R982" s="112"/>
      <c r="T982" s="120">
        <f t="shared" si="43"/>
        <v>0</v>
      </c>
    </row>
    <row r="983" spans="6:20">
      <c r="F983" s="103" t="s">
        <v>66</v>
      </c>
      <c r="J983" s="121">
        <f t="shared" si="44"/>
        <v>20.952397650798456</v>
      </c>
      <c r="N983" s="120">
        <f t="shared" si="41"/>
        <v>20.952397650798456</v>
      </c>
      <c r="Q983" s="120">
        <f t="shared" si="42"/>
        <v>0</v>
      </c>
      <c r="R983" s="112"/>
      <c r="T983" s="120">
        <f t="shared" si="43"/>
        <v>0</v>
      </c>
    </row>
    <row r="984" spans="6:20">
      <c r="F984" s="103" t="s">
        <v>67</v>
      </c>
      <c r="J984" s="121">
        <f t="shared" si="44"/>
        <v>80.014161772382352</v>
      </c>
      <c r="N984" s="120">
        <f t="shared" ref="N984:N1015" si="45">SUMIF(L$7:L$951,$F984,N$7:N$951)</f>
        <v>78.22255257698005</v>
      </c>
      <c r="Q984" s="120">
        <f t="shared" ref="Q984:Q1015" si="46">SUMIF(O$7:O$951,$F984,Q$7:Q$951)</f>
        <v>1.791609195402299</v>
      </c>
      <c r="R984" s="112"/>
      <c r="T984" s="120">
        <f t="shared" ref="T984:T1015" si="47">SUMIF(R$7:R$951,$F984,T$7:T$951)</f>
        <v>0</v>
      </c>
    </row>
    <row r="985" spans="6:20">
      <c r="F985" s="103" t="s">
        <v>68</v>
      </c>
      <c r="J985" s="121">
        <f t="shared" si="44"/>
        <v>38.71705845718035</v>
      </c>
      <c r="N985" s="120">
        <f t="shared" si="45"/>
        <v>38.71705845718035</v>
      </c>
      <c r="Q985" s="120">
        <f t="shared" si="46"/>
        <v>0</v>
      </c>
      <c r="R985" s="112"/>
      <c r="T985" s="120">
        <f t="shared" si="47"/>
        <v>0</v>
      </c>
    </row>
    <row r="986" spans="6:20">
      <c r="F986" s="103" t="s">
        <v>69</v>
      </c>
      <c r="J986" s="121">
        <f t="shared" si="44"/>
        <v>65.141272170281894</v>
      </c>
      <c r="N986" s="120">
        <f t="shared" si="45"/>
        <v>65.141272170281894</v>
      </c>
      <c r="Q986" s="120">
        <f t="shared" si="46"/>
        <v>0</v>
      </c>
      <c r="R986" s="112"/>
      <c r="T986" s="120">
        <f t="shared" si="47"/>
        <v>0</v>
      </c>
    </row>
    <row r="987" spans="6:20">
      <c r="F987" s="103" t="s">
        <v>70</v>
      </c>
      <c r="J987" s="121">
        <f t="shared" si="44"/>
        <v>33.67640084487801</v>
      </c>
      <c r="N987" s="120">
        <f t="shared" si="45"/>
        <v>33.67640084487801</v>
      </c>
      <c r="Q987" s="120">
        <f t="shared" si="46"/>
        <v>0</v>
      </c>
      <c r="R987" s="112"/>
      <c r="T987" s="120">
        <f t="shared" si="47"/>
        <v>0</v>
      </c>
    </row>
    <row r="988" spans="6:20">
      <c r="F988" s="103" t="s">
        <v>71</v>
      </c>
      <c r="J988" s="121">
        <f t="shared" si="44"/>
        <v>38.099769720295541</v>
      </c>
      <c r="N988" s="120">
        <f t="shared" si="45"/>
        <v>35.730777784811671</v>
      </c>
      <c r="Q988" s="120">
        <f t="shared" si="46"/>
        <v>2.3689919354838711</v>
      </c>
      <c r="R988" s="112"/>
      <c r="T988" s="120">
        <f t="shared" si="47"/>
        <v>0</v>
      </c>
    </row>
    <row r="989" spans="6:20">
      <c r="F989" s="103" t="s">
        <v>72</v>
      </c>
      <c r="J989" s="121">
        <f t="shared" si="44"/>
        <v>24.625811693698996</v>
      </c>
      <c r="N989" s="120">
        <f t="shared" si="45"/>
        <v>24.625811693698996</v>
      </c>
      <c r="Q989" s="120">
        <f t="shared" si="46"/>
        <v>0</v>
      </c>
      <c r="R989" s="112"/>
      <c r="T989" s="120">
        <f t="shared" si="47"/>
        <v>0</v>
      </c>
    </row>
    <row r="990" spans="6:20">
      <c r="F990" s="103" t="s">
        <v>73</v>
      </c>
      <c r="J990" s="121">
        <f t="shared" si="44"/>
        <v>26.10394936921454</v>
      </c>
      <c r="N990" s="120">
        <f t="shared" si="45"/>
        <v>19.819959344276882</v>
      </c>
      <c r="Q990" s="120">
        <f t="shared" si="46"/>
        <v>6.2839900249376566</v>
      </c>
      <c r="R990" s="112"/>
      <c r="T990" s="120">
        <f t="shared" si="47"/>
        <v>0</v>
      </c>
    </row>
    <row r="991" spans="6:20">
      <c r="F991" s="103" t="s">
        <v>74</v>
      </c>
      <c r="J991" s="121">
        <f t="shared" si="44"/>
        <v>34.867861133975012</v>
      </c>
      <c r="N991" s="120">
        <f t="shared" si="45"/>
        <v>34.867861133975012</v>
      </c>
      <c r="Q991" s="120">
        <f t="shared" si="46"/>
        <v>0</v>
      </c>
      <c r="R991" s="112"/>
      <c r="T991" s="120">
        <f t="shared" si="47"/>
        <v>0</v>
      </c>
    </row>
    <row r="992" spans="6:20">
      <c r="F992" s="103" t="s">
        <v>75</v>
      </c>
      <c r="J992" s="121">
        <f t="shared" si="44"/>
        <v>50.924431267505703</v>
      </c>
      <c r="N992" s="120">
        <f t="shared" si="45"/>
        <v>50.924431267505703</v>
      </c>
      <c r="Q992" s="120">
        <f t="shared" si="46"/>
        <v>0</v>
      </c>
      <c r="R992" s="112"/>
      <c r="T992" s="120">
        <f t="shared" si="47"/>
        <v>0</v>
      </c>
    </row>
    <row r="993" spans="6:20">
      <c r="F993" s="103" t="s">
        <v>76</v>
      </c>
      <c r="J993" s="121">
        <f t="shared" si="44"/>
        <v>56.988110927393002</v>
      </c>
      <c r="N993" s="120">
        <f t="shared" si="45"/>
        <v>53.045253784535859</v>
      </c>
      <c r="Q993" s="120">
        <f t="shared" si="46"/>
        <v>3.9428571428571426</v>
      </c>
      <c r="R993" s="112"/>
      <c r="T993" s="120">
        <f t="shared" si="47"/>
        <v>0</v>
      </c>
    </row>
    <row r="994" spans="6:20">
      <c r="F994" s="103" t="s">
        <v>77</v>
      </c>
      <c r="J994" s="121">
        <f t="shared" si="44"/>
        <v>44.198048633942051</v>
      </c>
      <c r="N994" s="120">
        <f t="shared" si="45"/>
        <v>44.198048633942051</v>
      </c>
      <c r="Q994" s="120">
        <f t="shared" si="46"/>
        <v>0</v>
      </c>
      <c r="R994" s="112"/>
      <c r="T994" s="120">
        <f t="shared" si="47"/>
        <v>0</v>
      </c>
    </row>
    <row r="995" spans="6:20">
      <c r="F995" s="103" t="s">
        <v>78</v>
      </c>
      <c r="J995" s="121">
        <f t="shared" si="44"/>
        <v>29.172400415667497</v>
      </c>
      <c r="N995" s="120">
        <f t="shared" si="45"/>
        <v>29.172400415667497</v>
      </c>
      <c r="Q995" s="120">
        <f t="shared" si="46"/>
        <v>0</v>
      </c>
      <c r="R995" s="112"/>
      <c r="T995" s="120">
        <f t="shared" si="47"/>
        <v>0</v>
      </c>
    </row>
    <row r="996" spans="6:20">
      <c r="F996" s="103" t="s">
        <v>79</v>
      </c>
      <c r="J996" s="121">
        <f t="shared" si="44"/>
        <v>39.747625740372555</v>
      </c>
      <c r="N996" s="120">
        <f t="shared" si="45"/>
        <v>30.602085199832018</v>
      </c>
      <c r="Q996" s="120">
        <f t="shared" si="46"/>
        <v>9.1455405405405408</v>
      </c>
      <c r="R996" s="112"/>
      <c r="T996" s="120">
        <f t="shared" si="47"/>
        <v>0</v>
      </c>
    </row>
    <row r="997" spans="6:20">
      <c r="F997" s="103" t="s">
        <v>80</v>
      </c>
      <c r="J997" s="121">
        <f t="shared" si="44"/>
        <v>73.818532458679456</v>
      </c>
      <c r="N997" s="120">
        <f t="shared" si="45"/>
        <v>73.818532458679456</v>
      </c>
      <c r="Q997" s="120">
        <f t="shared" si="46"/>
        <v>0</v>
      </c>
      <c r="R997" s="112"/>
      <c r="T997" s="120">
        <f t="shared" si="47"/>
        <v>0</v>
      </c>
    </row>
    <row r="998" spans="6:20">
      <c r="F998" s="103" t="s">
        <v>81</v>
      </c>
      <c r="J998" s="121">
        <f t="shared" si="44"/>
        <v>21.328359272466955</v>
      </c>
      <c r="N998" s="120">
        <f t="shared" si="45"/>
        <v>21.328359272466955</v>
      </c>
      <c r="Q998" s="120">
        <f t="shared" si="46"/>
        <v>0</v>
      </c>
      <c r="R998" s="112"/>
      <c r="T998" s="120">
        <f t="shared" si="47"/>
        <v>0</v>
      </c>
    </row>
    <row r="999" spans="6:20">
      <c r="F999" s="103" t="s">
        <v>82</v>
      </c>
      <c r="J999" s="121">
        <f t="shared" si="44"/>
        <v>16.657541297387002</v>
      </c>
      <c r="N999" s="120">
        <f t="shared" si="45"/>
        <v>16.657541297387002</v>
      </c>
      <c r="Q999" s="120">
        <f t="shared" si="46"/>
        <v>0</v>
      </c>
      <c r="R999" s="112"/>
      <c r="T999" s="120">
        <f t="shared" si="47"/>
        <v>0</v>
      </c>
    </row>
    <row r="1000" spans="6:20">
      <c r="F1000" s="103" t="s">
        <v>83</v>
      </c>
      <c r="J1000" s="121">
        <f t="shared" si="44"/>
        <v>72.363961535308007</v>
      </c>
      <c r="N1000" s="120">
        <f t="shared" si="45"/>
        <v>70.48959645594293</v>
      </c>
      <c r="Q1000" s="120">
        <f t="shared" si="46"/>
        <v>1.8743650793650792</v>
      </c>
      <c r="R1000" s="112"/>
      <c r="T1000" s="120">
        <f t="shared" si="47"/>
        <v>0</v>
      </c>
    </row>
    <row r="1001" spans="6:20">
      <c r="F1001" s="103" t="s">
        <v>84</v>
      </c>
      <c r="J1001" s="121">
        <f t="shared" si="44"/>
        <v>41.154807890611309</v>
      </c>
      <c r="N1001" s="120">
        <f t="shared" si="45"/>
        <v>41.154807890611309</v>
      </c>
      <c r="Q1001" s="120">
        <f t="shared" si="46"/>
        <v>0</v>
      </c>
      <c r="R1001" s="112"/>
      <c r="T1001" s="120">
        <f t="shared" si="47"/>
        <v>0</v>
      </c>
    </row>
    <row r="1002" spans="6:20">
      <c r="F1002" s="103" t="s">
        <v>85</v>
      </c>
      <c r="J1002" s="121">
        <f t="shared" si="44"/>
        <v>71.968180458403396</v>
      </c>
      <c r="N1002" s="120">
        <f t="shared" si="45"/>
        <v>71.968180458403396</v>
      </c>
      <c r="Q1002" s="120">
        <f t="shared" si="46"/>
        <v>0</v>
      </c>
      <c r="R1002" s="112"/>
      <c r="T1002" s="120">
        <f t="shared" si="47"/>
        <v>0</v>
      </c>
    </row>
    <row r="1003" spans="6:20">
      <c r="F1003" s="103" t="s">
        <v>86</v>
      </c>
      <c r="J1003" s="121">
        <f t="shared" si="44"/>
        <v>54.289094339622643</v>
      </c>
      <c r="N1003" s="120">
        <f t="shared" si="45"/>
        <v>54.289094339622643</v>
      </c>
      <c r="Q1003" s="120">
        <f t="shared" si="46"/>
        <v>0</v>
      </c>
      <c r="R1003" s="112"/>
      <c r="T1003" s="120">
        <f t="shared" si="47"/>
        <v>0</v>
      </c>
    </row>
    <row r="1004" spans="6:20">
      <c r="F1004" s="103" t="s">
        <v>87</v>
      </c>
      <c r="J1004" s="121">
        <f t="shared" si="44"/>
        <v>23.645657649880736</v>
      </c>
      <c r="N1004" s="120">
        <f t="shared" si="45"/>
        <v>23.645657649880736</v>
      </c>
      <c r="Q1004" s="120">
        <f t="shared" si="46"/>
        <v>0</v>
      </c>
      <c r="R1004" s="112"/>
      <c r="T1004" s="120">
        <f t="shared" si="47"/>
        <v>0</v>
      </c>
    </row>
    <row r="1005" spans="6:20">
      <c r="F1005" s="103" t="s">
        <v>88</v>
      </c>
      <c r="J1005" s="121">
        <f t="shared" si="44"/>
        <v>57.74128250982686</v>
      </c>
      <c r="N1005" s="120">
        <f t="shared" si="45"/>
        <v>57.74128250982686</v>
      </c>
      <c r="Q1005" s="120">
        <f t="shared" si="46"/>
        <v>0</v>
      </c>
      <c r="R1005" s="112"/>
      <c r="T1005" s="120">
        <f t="shared" si="47"/>
        <v>0</v>
      </c>
    </row>
    <row r="1006" spans="6:20">
      <c r="F1006" s="103" t="s">
        <v>89</v>
      </c>
      <c r="J1006" s="121">
        <f t="shared" si="44"/>
        <v>55.153357725243112</v>
      </c>
      <c r="N1006" s="120">
        <f t="shared" si="45"/>
        <v>48.304574220088476</v>
      </c>
      <c r="Q1006" s="120">
        <f t="shared" si="46"/>
        <v>6.8487835051546391</v>
      </c>
      <c r="R1006" s="112"/>
      <c r="T1006" s="120">
        <f t="shared" si="47"/>
        <v>0</v>
      </c>
    </row>
    <row r="1007" spans="6:20">
      <c r="F1007" s="103" t="s">
        <v>90</v>
      </c>
      <c r="J1007" s="121">
        <f t="shared" si="44"/>
        <v>18.16473485439694</v>
      </c>
      <c r="N1007" s="120">
        <f t="shared" si="45"/>
        <v>18.16473485439694</v>
      </c>
      <c r="Q1007" s="120">
        <f t="shared" si="46"/>
        <v>0</v>
      </c>
      <c r="R1007" s="112"/>
      <c r="T1007" s="120">
        <f t="shared" si="47"/>
        <v>0</v>
      </c>
    </row>
    <row r="1008" spans="6:20">
      <c r="F1008" s="103" t="s">
        <v>91</v>
      </c>
      <c r="J1008" s="121">
        <f t="shared" si="44"/>
        <v>8.2365217391304348</v>
      </c>
      <c r="N1008" s="120">
        <f t="shared" si="45"/>
        <v>8.2365217391304348</v>
      </c>
      <c r="Q1008" s="120">
        <f t="shared" si="46"/>
        <v>0</v>
      </c>
      <c r="R1008" s="112"/>
      <c r="T1008" s="120">
        <f t="shared" si="47"/>
        <v>0</v>
      </c>
    </row>
    <row r="1009" spans="6:20">
      <c r="F1009" s="103" t="s">
        <v>92</v>
      </c>
      <c r="J1009" s="121">
        <f t="shared" si="44"/>
        <v>53.031690119048434</v>
      </c>
      <c r="N1009" s="120">
        <f t="shared" si="45"/>
        <v>53.031690119048434</v>
      </c>
      <c r="Q1009" s="120">
        <f t="shared" si="46"/>
        <v>0</v>
      </c>
      <c r="R1009" s="112"/>
      <c r="T1009" s="120">
        <f t="shared" si="47"/>
        <v>0</v>
      </c>
    </row>
    <row r="1010" spans="6:20">
      <c r="F1010" s="103" t="s">
        <v>93</v>
      </c>
      <c r="J1010" s="121">
        <f t="shared" si="44"/>
        <v>26.900043772876931</v>
      </c>
      <c r="N1010" s="120">
        <f t="shared" si="45"/>
        <v>26.900043772876931</v>
      </c>
      <c r="Q1010" s="120">
        <f t="shared" si="46"/>
        <v>0</v>
      </c>
      <c r="R1010" s="112"/>
      <c r="T1010" s="120">
        <f t="shared" si="47"/>
        <v>0</v>
      </c>
    </row>
    <row r="1011" spans="6:20">
      <c r="F1011" s="103" t="s">
        <v>94</v>
      </c>
      <c r="J1011" s="121">
        <f t="shared" si="44"/>
        <v>39.746120614859947</v>
      </c>
      <c r="N1011" s="120">
        <f t="shared" si="45"/>
        <v>39.746120614859947</v>
      </c>
      <c r="Q1011" s="120">
        <f t="shared" si="46"/>
        <v>0</v>
      </c>
      <c r="R1011" s="112"/>
      <c r="T1011" s="120">
        <f t="shared" si="47"/>
        <v>0</v>
      </c>
    </row>
    <row r="1012" spans="6:20">
      <c r="F1012" s="103" t="s">
        <v>95</v>
      </c>
      <c r="J1012" s="121">
        <f t="shared" si="44"/>
        <v>46.621568043908653</v>
      </c>
      <c r="N1012" s="120">
        <f t="shared" si="45"/>
        <v>46.621568043908653</v>
      </c>
      <c r="Q1012" s="120">
        <f t="shared" si="46"/>
        <v>0</v>
      </c>
      <c r="R1012" s="112"/>
      <c r="T1012" s="120">
        <f t="shared" si="47"/>
        <v>0</v>
      </c>
    </row>
    <row r="1013" spans="6:20">
      <c r="F1013" s="103" t="s">
        <v>96</v>
      </c>
      <c r="J1013" s="121">
        <f t="shared" si="44"/>
        <v>55.524458875898183</v>
      </c>
      <c r="N1013" s="120">
        <f t="shared" si="45"/>
        <v>55.524458875898183</v>
      </c>
      <c r="Q1013" s="120">
        <f t="shared" si="46"/>
        <v>0</v>
      </c>
      <c r="R1013" s="112"/>
      <c r="T1013" s="120">
        <f t="shared" si="47"/>
        <v>0</v>
      </c>
    </row>
    <row r="1014" spans="6:20">
      <c r="F1014" s="103" t="s">
        <v>97</v>
      </c>
      <c r="J1014" s="121">
        <f t="shared" si="44"/>
        <v>23.685379516634594</v>
      </c>
      <c r="N1014" s="120">
        <f t="shared" si="45"/>
        <v>23.685379516634594</v>
      </c>
      <c r="Q1014" s="120">
        <f t="shared" si="46"/>
        <v>0</v>
      </c>
      <c r="R1014" s="112"/>
      <c r="T1014" s="120">
        <f t="shared" si="47"/>
        <v>0</v>
      </c>
    </row>
    <row r="1015" spans="6:20">
      <c r="F1015" s="103" t="s">
        <v>98</v>
      </c>
      <c r="J1015" s="121">
        <f t="shared" si="44"/>
        <v>53.70414692873338</v>
      </c>
      <c r="N1015" s="120">
        <f t="shared" si="45"/>
        <v>53.70414692873338</v>
      </c>
      <c r="Q1015" s="120">
        <f t="shared" si="46"/>
        <v>0</v>
      </c>
      <c r="R1015" s="112"/>
      <c r="T1015" s="120">
        <f t="shared" si="47"/>
        <v>0</v>
      </c>
    </row>
    <row r="1016" spans="6:20">
      <c r="F1016" s="103" t="s">
        <v>99</v>
      </c>
      <c r="J1016" s="121">
        <f t="shared" si="44"/>
        <v>24.835916786070502</v>
      </c>
      <c r="N1016" s="120">
        <f t="shared" ref="N1016:N1050" si="48">SUMIF(L$7:L$951,$F1016,N$7:N$951)</f>
        <v>24.835916786070502</v>
      </c>
      <c r="Q1016" s="120">
        <f t="shared" ref="Q1016:Q1050" si="49">SUMIF(O$7:O$951,$F1016,Q$7:Q$951)</f>
        <v>0</v>
      </c>
      <c r="R1016" s="112"/>
      <c r="T1016" s="120">
        <f t="shared" ref="T1016:T1050" si="50">SUMIF(R$7:R$951,$F1016,T$7:T$951)</f>
        <v>0</v>
      </c>
    </row>
    <row r="1017" spans="6:20">
      <c r="F1017" s="103" t="s">
        <v>100</v>
      </c>
      <c r="J1017" s="121">
        <f t="shared" ref="J1017:J1050" si="51">+N1017+Q1017+T1017</f>
        <v>31.766340691297728</v>
      </c>
      <c r="N1017" s="120">
        <f t="shared" si="48"/>
        <v>31.766340691297728</v>
      </c>
      <c r="Q1017" s="120">
        <f t="shared" si="49"/>
        <v>0</v>
      </c>
      <c r="R1017" s="112"/>
      <c r="T1017" s="120">
        <f t="shared" si="50"/>
        <v>0</v>
      </c>
    </row>
    <row r="1018" spans="6:20">
      <c r="F1018" s="103" t="s">
        <v>101</v>
      </c>
      <c r="J1018" s="121">
        <f t="shared" si="51"/>
        <v>20.287569161424621</v>
      </c>
      <c r="N1018" s="120">
        <f t="shared" si="48"/>
        <v>20.287569161424621</v>
      </c>
      <c r="Q1018" s="120">
        <f t="shared" si="49"/>
        <v>0</v>
      </c>
      <c r="R1018" s="112"/>
      <c r="T1018" s="120">
        <f t="shared" si="50"/>
        <v>0</v>
      </c>
    </row>
    <row r="1019" spans="6:20">
      <c r="F1019" s="103" t="s">
        <v>102</v>
      </c>
      <c r="J1019" s="121">
        <f t="shared" si="51"/>
        <v>11.933092038469649</v>
      </c>
      <c r="N1019" s="120">
        <f t="shared" si="48"/>
        <v>11.933092038469649</v>
      </c>
      <c r="Q1019" s="120">
        <f t="shared" si="49"/>
        <v>0</v>
      </c>
      <c r="R1019" s="112"/>
      <c r="T1019" s="120">
        <f t="shared" si="50"/>
        <v>0</v>
      </c>
    </row>
    <row r="1020" spans="6:20">
      <c r="F1020" s="103" t="s">
        <v>103</v>
      </c>
      <c r="J1020" s="121">
        <f t="shared" si="51"/>
        <v>8.9411344730874802</v>
      </c>
      <c r="N1020" s="120">
        <f t="shared" si="48"/>
        <v>8.9411344730874802</v>
      </c>
      <c r="Q1020" s="120">
        <f t="shared" si="49"/>
        <v>0</v>
      </c>
      <c r="R1020" s="112"/>
      <c r="T1020" s="120">
        <f t="shared" si="50"/>
        <v>0</v>
      </c>
    </row>
    <row r="1021" spans="6:20">
      <c r="F1021" s="103" t="s">
        <v>104</v>
      </c>
      <c r="J1021" s="121">
        <f t="shared" si="51"/>
        <v>14.029270650357054</v>
      </c>
      <c r="N1021" s="120">
        <f t="shared" si="48"/>
        <v>14.029270650357054</v>
      </c>
      <c r="Q1021" s="120">
        <f t="shared" si="49"/>
        <v>0</v>
      </c>
      <c r="R1021" s="112"/>
      <c r="T1021" s="120">
        <f t="shared" si="50"/>
        <v>0</v>
      </c>
    </row>
    <row r="1022" spans="6:20">
      <c r="F1022" s="103" t="s">
        <v>138</v>
      </c>
      <c r="J1022" s="121">
        <f t="shared" si="51"/>
        <v>6.4623216882655203</v>
      </c>
      <c r="N1022" s="120">
        <f t="shared" si="48"/>
        <v>6.4623216882655203</v>
      </c>
      <c r="Q1022" s="120">
        <f t="shared" si="49"/>
        <v>0</v>
      </c>
      <c r="R1022" s="112"/>
      <c r="T1022" s="120">
        <f t="shared" si="50"/>
        <v>0</v>
      </c>
    </row>
    <row r="1023" spans="6:20">
      <c r="F1023" s="103" t="s">
        <v>105</v>
      </c>
      <c r="J1023" s="121">
        <f t="shared" si="51"/>
        <v>41.037166554198151</v>
      </c>
      <c r="N1023" s="120">
        <f t="shared" si="48"/>
        <v>41.037166554198151</v>
      </c>
      <c r="Q1023" s="120">
        <f t="shared" si="49"/>
        <v>0</v>
      </c>
      <c r="R1023" s="112"/>
      <c r="T1023" s="120">
        <f t="shared" si="50"/>
        <v>0</v>
      </c>
    </row>
    <row r="1024" spans="6:20">
      <c r="F1024" s="103" t="s">
        <v>106</v>
      </c>
      <c r="J1024" s="121">
        <f t="shared" si="51"/>
        <v>22.229698691986275</v>
      </c>
      <c r="N1024" s="120">
        <f t="shared" si="48"/>
        <v>22.229698691986275</v>
      </c>
      <c r="Q1024" s="120">
        <f t="shared" si="49"/>
        <v>0</v>
      </c>
      <c r="R1024" s="112"/>
      <c r="T1024" s="120">
        <f t="shared" si="50"/>
        <v>0</v>
      </c>
    </row>
    <row r="1025" spans="6:20">
      <c r="F1025" s="103" t="s">
        <v>107</v>
      </c>
      <c r="J1025" s="121">
        <f t="shared" si="51"/>
        <v>15.748662438543224</v>
      </c>
      <c r="N1025" s="120">
        <f t="shared" si="48"/>
        <v>15.748662438543224</v>
      </c>
      <c r="Q1025" s="120">
        <f t="shared" si="49"/>
        <v>0</v>
      </c>
      <c r="R1025" s="112"/>
      <c r="T1025" s="120">
        <f t="shared" si="50"/>
        <v>0</v>
      </c>
    </row>
    <row r="1026" spans="6:20">
      <c r="F1026" s="103" t="s">
        <v>108</v>
      </c>
      <c r="J1026" s="121">
        <f t="shared" si="51"/>
        <v>8.8033480423620016</v>
      </c>
      <c r="N1026" s="120">
        <f t="shared" si="48"/>
        <v>8.8033480423620016</v>
      </c>
      <c r="Q1026" s="120">
        <f t="shared" si="49"/>
        <v>0</v>
      </c>
      <c r="R1026" s="112"/>
      <c r="T1026" s="120">
        <f t="shared" si="50"/>
        <v>0</v>
      </c>
    </row>
    <row r="1027" spans="6:20">
      <c r="F1027" s="103" t="s">
        <v>109</v>
      </c>
      <c r="J1027" s="121">
        <f t="shared" si="51"/>
        <v>23.355895608246549</v>
      </c>
      <c r="N1027" s="120">
        <f t="shared" si="48"/>
        <v>17.75823696492051</v>
      </c>
      <c r="Q1027" s="120">
        <f t="shared" si="49"/>
        <v>5.5976586433260387</v>
      </c>
      <c r="R1027" s="112"/>
      <c r="T1027" s="120">
        <f t="shared" si="50"/>
        <v>0</v>
      </c>
    </row>
    <row r="1028" spans="6:20">
      <c r="F1028" s="103" t="s">
        <v>110</v>
      </c>
      <c r="J1028" s="121">
        <f t="shared" si="51"/>
        <v>39.492665798562754</v>
      </c>
      <c r="N1028" s="120">
        <f t="shared" si="48"/>
        <v>32.86227786752827</v>
      </c>
      <c r="Q1028" s="120">
        <f t="shared" si="49"/>
        <v>6.6303879310344831</v>
      </c>
      <c r="R1028" s="112"/>
      <c r="T1028" s="120">
        <f t="shared" si="50"/>
        <v>0</v>
      </c>
    </row>
    <row r="1029" spans="6:20">
      <c r="F1029" s="103" t="s">
        <v>111</v>
      </c>
      <c r="J1029" s="121">
        <f t="shared" si="51"/>
        <v>21.024762646019038</v>
      </c>
      <c r="N1029" s="120">
        <f t="shared" si="48"/>
        <v>21.024762646019038</v>
      </c>
      <c r="Q1029" s="120">
        <f t="shared" si="49"/>
        <v>0</v>
      </c>
      <c r="R1029" s="112"/>
      <c r="T1029" s="120">
        <f t="shared" si="50"/>
        <v>0</v>
      </c>
    </row>
    <row r="1030" spans="6:20">
      <c r="F1030" s="103" t="s">
        <v>112</v>
      </c>
      <c r="J1030" s="121">
        <f t="shared" si="51"/>
        <v>19.073805548193231</v>
      </c>
      <c r="N1030" s="120">
        <f t="shared" si="48"/>
        <v>17.827485548193231</v>
      </c>
      <c r="Q1030" s="120">
        <f t="shared" si="49"/>
        <v>1.2463200000000001</v>
      </c>
      <c r="R1030" s="112"/>
      <c r="T1030" s="120">
        <f t="shared" si="50"/>
        <v>0</v>
      </c>
    </row>
    <row r="1031" spans="6:20">
      <c r="F1031" s="103" t="s">
        <v>113</v>
      </c>
      <c r="J1031" s="121">
        <f t="shared" si="51"/>
        <v>33.802567693053902</v>
      </c>
      <c r="N1031" s="120">
        <f t="shared" si="48"/>
        <v>33.802567693053902</v>
      </c>
      <c r="Q1031" s="120">
        <f t="shared" si="49"/>
        <v>0</v>
      </c>
      <c r="R1031" s="112"/>
      <c r="T1031" s="120">
        <f t="shared" si="50"/>
        <v>0</v>
      </c>
    </row>
    <row r="1032" spans="6:20">
      <c r="F1032" s="103" t="s">
        <v>114</v>
      </c>
      <c r="J1032" s="121">
        <f t="shared" si="51"/>
        <v>9.5034668550213635</v>
      </c>
      <c r="N1032" s="120">
        <f t="shared" si="48"/>
        <v>1.6859734513274338</v>
      </c>
      <c r="Q1032" s="120">
        <f t="shared" si="49"/>
        <v>7.8174934036939296</v>
      </c>
      <c r="R1032" s="112"/>
      <c r="T1032" s="120">
        <f t="shared" si="50"/>
        <v>0</v>
      </c>
    </row>
    <row r="1033" spans="6:20">
      <c r="F1033" s="103" t="s">
        <v>115</v>
      </c>
      <c r="J1033" s="121">
        <f t="shared" si="51"/>
        <v>57.904303514813691</v>
      </c>
      <c r="N1033" s="120">
        <f t="shared" si="48"/>
        <v>57.904303514813691</v>
      </c>
      <c r="Q1033" s="120">
        <f t="shared" si="49"/>
        <v>0</v>
      </c>
      <c r="R1033" s="112"/>
      <c r="T1033" s="120">
        <f t="shared" si="50"/>
        <v>0</v>
      </c>
    </row>
    <row r="1034" spans="6:20">
      <c r="F1034" s="103" t="s">
        <v>116</v>
      </c>
      <c r="J1034" s="121">
        <f t="shared" si="51"/>
        <v>49.071926841010971</v>
      </c>
      <c r="N1034" s="120">
        <f t="shared" si="48"/>
        <v>49.071926841010971</v>
      </c>
      <c r="Q1034" s="120">
        <f t="shared" si="49"/>
        <v>0</v>
      </c>
      <c r="R1034" s="112"/>
      <c r="T1034" s="120">
        <f t="shared" si="50"/>
        <v>0</v>
      </c>
    </row>
    <row r="1035" spans="6:20">
      <c r="F1035" s="103" t="s">
        <v>117</v>
      </c>
      <c r="J1035" s="121">
        <f t="shared" si="51"/>
        <v>12.806900267280017</v>
      </c>
      <c r="N1035" s="120">
        <f t="shared" si="48"/>
        <v>12.806900267280017</v>
      </c>
      <c r="Q1035" s="120">
        <f t="shared" si="49"/>
        <v>0</v>
      </c>
      <c r="R1035" s="112"/>
      <c r="T1035" s="120">
        <f t="shared" si="50"/>
        <v>0</v>
      </c>
    </row>
    <row r="1036" spans="6:20">
      <c r="F1036" s="103" t="s">
        <v>118</v>
      </c>
      <c r="J1036" s="121">
        <f t="shared" si="51"/>
        <v>39.177198076307</v>
      </c>
      <c r="N1036" s="120">
        <f t="shared" si="48"/>
        <v>34.346486869410448</v>
      </c>
      <c r="Q1036" s="120">
        <f t="shared" si="49"/>
        <v>0</v>
      </c>
      <c r="R1036" s="112"/>
      <c r="T1036" s="120">
        <f t="shared" si="50"/>
        <v>4.8307112068965523</v>
      </c>
    </row>
    <row r="1037" spans="6:20">
      <c r="F1037" s="103" t="s">
        <v>119</v>
      </c>
      <c r="J1037" s="121">
        <f t="shared" si="51"/>
        <v>65.688601068793545</v>
      </c>
      <c r="N1037" s="120">
        <f t="shared" si="48"/>
        <v>65.688601068793545</v>
      </c>
      <c r="Q1037" s="120">
        <f t="shared" si="49"/>
        <v>0</v>
      </c>
      <c r="R1037" s="112"/>
      <c r="T1037" s="120">
        <f t="shared" si="50"/>
        <v>0</v>
      </c>
    </row>
    <row r="1038" spans="6:20">
      <c r="F1038" s="103" t="s">
        <v>120</v>
      </c>
      <c r="J1038" s="121">
        <f t="shared" si="51"/>
        <v>27.015082565973024</v>
      </c>
      <c r="N1038" s="120">
        <f t="shared" si="48"/>
        <v>24.489589144920394</v>
      </c>
      <c r="Q1038" s="120">
        <f t="shared" si="49"/>
        <v>2.5254934210526314</v>
      </c>
      <c r="R1038" s="112"/>
      <c r="T1038" s="120">
        <f t="shared" si="50"/>
        <v>0</v>
      </c>
    </row>
    <row r="1039" spans="6:20">
      <c r="F1039" s="103" t="s">
        <v>121</v>
      </c>
      <c r="J1039" s="121">
        <f t="shared" si="51"/>
        <v>19.799014830328506</v>
      </c>
      <c r="N1039" s="120">
        <f t="shared" si="48"/>
        <v>18.575014830328506</v>
      </c>
      <c r="Q1039" s="120">
        <f t="shared" si="49"/>
        <v>1.2240000000000002</v>
      </c>
      <c r="R1039" s="112"/>
      <c r="T1039" s="120">
        <f t="shared" si="50"/>
        <v>0</v>
      </c>
    </row>
    <row r="1040" spans="6:20">
      <c r="F1040" s="103" t="s">
        <v>122</v>
      </c>
      <c r="J1040" s="121">
        <f t="shared" si="51"/>
        <v>63.277442212158647</v>
      </c>
      <c r="N1040" s="120">
        <f t="shared" si="48"/>
        <v>63.277442212158647</v>
      </c>
      <c r="Q1040" s="120">
        <f t="shared" si="49"/>
        <v>0</v>
      </c>
      <c r="R1040" s="112"/>
      <c r="T1040" s="120">
        <f t="shared" si="50"/>
        <v>0</v>
      </c>
    </row>
    <row r="1041" spans="6:20">
      <c r="F1041" s="103" t="s">
        <v>123</v>
      </c>
      <c r="J1041" s="121">
        <f t="shared" si="51"/>
        <v>27.297459578334802</v>
      </c>
      <c r="N1041" s="120">
        <f t="shared" si="48"/>
        <v>15.524878933173509</v>
      </c>
      <c r="Q1041" s="120">
        <f t="shared" si="49"/>
        <v>11.772580645161291</v>
      </c>
      <c r="R1041" s="112"/>
      <c r="T1041" s="120">
        <f t="shared" si="50"/>
        <v>0</v>
      </c>
    </row>
    <row r="1042" spans="6:20">
      <c r="F1042" s="103" t="s">
        <v>124</v>
      </c>
      <c r="J1042" s="121">
        <f t="shared" si="51"/>
        <v>60.549786877113505</v>
      </c>
      <c r="N1042" s="120">
        <f t="shared" si="48"/>
        <v>39.384861945357365</v>
      </c>
      <c r="Q1042" s="120">
        <f t="shared" si="49"/>
        <v>21.16492493175614</v>
      </c>
      <c r="R1042" s="112"/>
      <c r="T1042" s="120">
        <f t="shared" si="50"/>
        <v>0</v>
      </c>
    </row>
    <row r="1043" spans="6:20">
      <c r="F1043" s="103" t="s">
        <v>125</v>
      </c>
      <c r="J1043" s="121">
        <f t="shared" si="51"/>
        <v>21.194539818220129</v>
      </c>
      <c r="N1043" s="120">
        <f t="shared" si="48"/>
        <v>20.35466103034134</v>
      </c>
      <c r="Q1043" s="120">
        <f t="shared" si="49"/>
        <v>0.839878787878788</v>
      </c>
      <c r="R1043" s="112"/>
      <c r="T1043" s="120">
        <f t="shared" si="50"/>
        <v>0</v>
      </c>
    </row>
    <row r="1044" spans="6:20">
      <c r="F1044" s="103" t="s">
        <v>126</v>
      </c>
      <c r="J1044" s="121">
        <f t="shared" si="51"/>
        <v>26.797919038869235</v>
      </c>
      <c r="N1044" s="120">
        <f t="shared" si="48"/>
        <v>26.797919038869235</v>
      </c>
      <c r="Q1044" s="120">
        <f t="shared" si="49"/>
        <v>0</v>
      </c>
      <c r="R1044" s="112"/>
      <c r="T1044" s="120">
        <f t="shared" si="50"/>
        <v>0</v>
      </c>
    </row>
    <row r="1045" spans="6:20">
      <c r="F1045" s="103" t="s">
        <v>127</v>
      </c>
      <c r="J1045" s="121">
        <f t="shared" si="51"/>
        <v>95.779277615145517</v>
      </c>
      <c r="N1045" s="120">
        <f t="shared" si="48"/>
        <v>95.521686706054609</v>
      </c>
      <c r="Q1045" s="120">
        <f t="shared" si="49"/>
        <v>0.25759090909090909</v>
      </c>
      <c r="R1045" s="112"/>
      <c r="T1045" s="120">
        <f t="shared" si="50"/>
        <v>0</v>
      </c>
    </row>
    <row r="1046" spans="6:20">
      <c r="F1046" s="103" t="s">
        <v>128</v>
      </c>
      <c r="J1046" s="121">
        <f t="shared" si="51"/>
        <v>22.274837457403766</v>
      </c>
      <c r="N1046" s="120">
        <f t="shared" si="48"/>
        <v>22.274837457403766</v>
      </c>
      <c r="Q1046" s="120">
        <f t="shared" si="49"/>
        <v>0</v>
      </c>
      <c r="R1046" s="112"/>
      <c r="T1046" s="120">
        <f t="shared" si="50"/>
        <v>0</v>
      </c>
    </row>
    <row r="1047" spans="6:20">
      <c r="F1047" s="103" t="s">
        <v>129</v>
      </c>
      <c r="J1047" s="121">
        <f t="shared" si="51"/>
        <v>56.572100047441715</v>
      </c>
      <c r="N1047" s="120">
        <f t="shared" si="48"/>
        <v>56.572100047441715</v>
      </c>
      <c r="Q1047" s="120">
        <f t="shared" si="49"/>
        <v>0</v>
      </c>
      <c r="T1047" s="120">
        <f t="shared" si="50"/>
        <v>0</v>
      </c>
    </row>
    <row r="1048" spans="6:20">
      <c r="F1048" s="103" t="s">
        <v>130</v>
      </c>
      <c r="J1048" s="121">
        <f t="shared" si="51"/>
        <v>67.169252063395959</v>
      </c>
      <c r="N1048" s="120">
        <f t="shared" si="48"/>
        <v>67.169252063395959</v>
      </c>
      <c r="Q1048" s="120">
        <f t="shared" si="49"/>
        <v>0</v>
      </c>
      <c r="T1048" s="120">
        <f t="shared" si="50"/>
        <v>0</v>
      </c>
    </row>
    <row r="1049" spans="6:20">
      <c r="F1049" s="103" t="s">
        <v>131</v>
      </c>
      <c r="J1049" s="121">
        <f t="shared" si="51"/>
        <v>61.220035158219929</v>
      </c>
      <c r="N1049" s="120">
        <f t="shared" si="48"/>
        <v>60.879858946766184</v>
      </c>
      <c r="Q1049" s="120">
        <f t="shared" si="49"/>
        <v>0.34017621145374444</v>
      </c>
      <c r="T1049" s="120">
        <f t="shared" si="50"/>
        <v>0</v>
      </c>
    </row>
    <row r="1050" spans="6:20">
      <c r="F1050" s="103" t="s">
        <v>132</v>
      </c>
      <c r="J1050" s="121">
        <f t="shared" si="51"/>
        <v>7.648278517300767</v>
      </c>
      <c r="N1050" s="120">
        <f t="shared" si="48"/>
        <v>7.648278517300767</v>
      </c>
      <c r="Q1050" s="120">
        <f t="shared" si="49"/>
        <v>0</v>
      </c>
      <c r="T1050" s="120">
        <f t="shared" si="50"/>
        <v>0</v>
      </c>
    </row>
    <row r="1051" spans="6:20">
      <c r="H1051" s="103">
        <f>SUM(H7:H951)</f>
        <v>382965.85000000021</v>
      </c>
      <c r="I1051" s="103">
        <f>SUM(I7:I951)</f>
        <v>3615.2375387008528</v>
      </c>
      <c r="J1051" s="120">
        <f>SUM(J7:J1050)</f>
        <v>382965.85000000015</v>
      </c>
      <c r="P1051" s="139"/>
      <c r="S1051" s="122"/>
    </row>
  </sheetData>
  <mergeCells count="4">
    <mergeCell ref="A1:H1"/>
    <mergeCell ref="A2:H2"/>
    <mergeCell ref="A4:D4"/>
    <mergeCell ref="E4:H4"/>
  </mergeCells>
  <phoneticPr fontId="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Totals</vt:lpstr>
      <vt:lpstr>I3 Doc</vt:lpstr>
      <vt:lpstr>Sept</vt:lpstr>
      <vt:lpstr>Sept-Oct Correction</vt:lpstr>
      <vt:lpstr>Oct</vt:lpstr>
      <vt:lpstr>Nov</vt:lpstr>
      <vt:lpstr>Dec</vt:lpstr>
      <vt:lpstr>Jan</vt:lpstr>
      <vt:lpstr>Feb</vt:lpstr>
      <vt:lpstr>Mar</vt:lpstr>
      <vt:lpstr>Apr</vt:lpstr>
      <vt:lpstr>May</vt:lpstr>
      <vt:lpstr>June</vt:lpstr>
      <vt:lpstr>July</vt:lpstr>
      <vt:lpstr>Aug</vt:lpstr>
      <vt:lpstr>Sheet2</vt:lpstr>
      <vt:lpstr>'I3 Doc'!Print_Area</vt:lpstr>
      <vt:lpstr>Sept!Print_Area</vt:lpstr>
      <vt:lpstr>Sheet2!Print_Area</vt:lpstr>
      <vt:lpstr>Totals!Print_Area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Susan</dc:creator>
  <cp:lastModifiedBy>Stinn, Niki</cp:lastModifiedBy>
  <cp:lastPrinted>2020-05-15T14:42:53Z</cp:lastPrinted>
  <dcterms:created xsi:type="dcterms:W3CDTF">2009-03-06T20:50:12Z</dcterms:created>
  <dcterms:modified xsi:type="dcterms:W3CDTF">2026-05-26T15:08:57Z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ac733-ded1-41e0-8ea6-961193f81247_Enabled">
    <vt:lpwstr>true</vt:lpwstr>
  </property>
  <property fmtid="{D5CDD505-2E9C-101B-9397-08002B2CF9AE}" pid="3" name="MSIP_Label_0faac733-ded1-41e0-8ea6-961193f81247_SetDate">
    <vt:lpwstr>2025-10-23T16:35:18Z</vt:lpwstr>
  </property>
  <property fmtid="{D5CDD505-2E9C-101B-9397-08002B2CF9AE}" pid="4" name="MSIP_Label_0faac733-ded1-41e0-8ea6-961193f81247_Method">
    <vt:lpwstr>Standard</vt:lpwstr>
  </property>
  <property fmtid="{D5CDD505-2E9C-101B-9397-08002B2CF9AE}" pid="5" name="MSIP_Label_0faac733-ded1-41e0-8ea6-961193f81247_Name">
    <vt:lpwstr>defa4170-0d19-0005-0004-bc88714345d2</vt:lpwstr>
  </property>
  <property fmtid="{D5CDD505-2E9C-101B-9397-08002B2CF9AE}" pid="6" name="MSIP_Label_0faac733-ded1-41e0-8ea6-961193f81247_SiteId">
    <vt:lpwstr>a1e65fcc-32fa-4fdd-8692-0cc2eb06676e</vt:lpwstr>
  </property>
  <property fmtid="{D5CDD505-2E9C-101B-9397-08002B2CF9AE}" pid="7" name="MSIP_Label_0faac733-ded1-41e0-8ea6-961193f81247_ActionId">
    <vt:lpwstr>7d8a001e-2246-45ae-b4ae-a50c67cbdaf9</vt:lpwstr>
  </property>
  <property fmtid="{D5CDD505-2E9C-101B-9397-08002B2CF9AE}" pid="8" name="MSIP_Label_0faac733-ded1-41e0-8ea6-961193f81247_ContentBits">
    <vt:lpwstr>0</vt:lpwstr>
  </property>
</Properties>
</file>